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DC3D" lockStructure="1"/>
  <bookViews>
    <workbookView xWindow="14385" yWindow="225" windowWidth="14430" windowHeight="11700" tabRatio="757"/>
  </bookViews>
  <sheets>
    <sheet name="LIST" sheetId="13" r:id="rId1"/>
    <sheet name="DATA" sheetId="8" state="hidden" r:id="rId2"/>
    <sheet name="Topline" sheetId="4" r:id="rId3"/>
    <sheet name="MAP" sheetId="3" state="hidden" r:id="rId4"/>
    <sheet name="Markets" sheetId="14" r:id="rId5"/>
    <sheet name="Trends - Pick a Market" sheetId="18" r:id="rId6"/>
    <sheet name="Retailers by REGIONS" sheetId="21" r:id="rId7"/>
    <sheet name="Instructions - Definitions" sheetId="19" r:id="rId8"/>
  </sheets>
  <definedNames>
    <definedName name="_xlnm._FilterDatabase" localSheetId="0" hidden="1">LIST!$A$1:$B$49</definedName>
    <definedName name="_xlnm.Print_Area" localSheetId="7">'Instructions - Definitions'!$A$2:$H$42</definedName>
    <definedName name="_xlnm.Print_Area" localSheetId="3">MAP!$A$1:$L$31</definedName>
    <definedName name="_xlnm.Print_Area" localSheetId="4">Markets!$A$1:$L$4442</definedName>
    <definedName name="_xlnm.Print_Area" localSheetId="2">Topline!$A$1:$L$875</definedName>
    <definedName name="_xlnm.Print_Area" localSheetId="5">'Trends - Pick a Market'!$B$4:$AQ$96</definedName>
    <definedName name="_xlnm.Print_Titles" localSheetId="4">Markets!$1:$6</definedName>
    <definedName name="_xlnm.Print_Titles" localSheetId="6">'Retailers by REGIONS'!$1:$1</definedName>
    <definedName name="_xlnm.Print_Titles" localSheetId="2">Topline!$1:$6</definedName>
  </definedNames>
  <calcPr calcId="145621"/>
</workbook>
</file>

<file path=xl/calcChain.xml><?xml version="1.0" encoding="utf-8"?>
<calcChain xmlns="http://schemas.openxmlformats.org/spreadsheetml/2006/main">
  <c r="M96" i="18" l="1"/>
  <c r="L96" i="18"/>
  <c r="K96" i="18"/>
  <c r="J96" i="18"/>
  <c r="M91" i="18"/>
  <c r="L91" i="18"/>
  <c r="K91" i="18"/>
  <c r="J91" i="18"/>
  <c r="M86" i="18"/>
  <c r="L86" i="18"/>
  <c r="K86" i="18"/>
  <c r="J86" i="18"/>
  <c r="M81" i="18"/>
  <c r="L81" i="18"/>
  <c r="K81" i="18"/>
  <c r="J81" i="18"/>
  <c r="M76" i="18"/>
  <c r="L76" i="18"/>
  <c r="K76" i="18"/>
  <c r="J76" i="18"/>
  <c r="AK96" i="18"/>
  <c r="AJ96" i="18"/>
  <c r="AI96" i="18"/>
  <c r="AH96" i="18"/>
  <c r="AK91" i="18"/>
  <c r="AJ91" i="18"/>
  <c r="AI91" i="18"/>
  <c r="AH91" i="18"/>
  <c r="AK86" i="18"/>
  <c r="AJ86" i="18"/>
  <c r="AI86" i="18"/>
  <c r="AH86" i="18"/>
  <c r="AK81" i="18"/>
  <c r="AJ81" i="18"/>
  <c r="AI81" i="18"/>
  <c r="AH81" i="18"/>
  <c r="AK76" i="18"/>
  <c r="AJ76" i="18"/>
  <c r="AI76" i="18"/>
  <c r="AH76" i="18"/>
  <c r="AE96" i="18"/>
  <c r="AD96" i="18"/>
  <c r="AC96" i="18"/>
  <c r="AB96" i="18"/>
  <c r="AE91" i="18"/>
  <c r="AD91" i="18"/>
  <c r="AC91" i="18"/>
  <c r="AB91" i="18"/>
  <c r="AE86" i="18"/>
  <c r="AD86" i="18"/>
  <c r="AC86" i="18"/>
  <c r="AB86" i="18"/>
  <c r="AE81" i="18"/>
  <c r="AD81" i="18"/>
  <c r="AC81" i="18"/>
  <c r="AB81" i="18"/>
  <c r="AE76" i="18"/>
  <c r="AD76" i="18"/>
  <c r="AC76" i="18"/>
  <c r="AB76" i="18"/>
  <c r="Y96" i="18"/>
  <c r="X96" i="18"/>
  <c r="W96" i="18"/>
  <c r="V96" i="18"/>
  <c r="Y91" i="18"/>
  <c r="X91" i="18"/>
  <c r="W91" i="18"/>
  <c r="V91" i="18"/>
  <c r="Y86" i="18"/>
  <c r="X86" i="18"/>
  <c r="W86" i="18"/>
  <c r="V86" i="18"/>
  <c r="Y81" i="18"/>
  <c r="X81" i="18"/>
  <c r="W81" i="18"/>
  <c r="V81" i="18"/>
  <c r="Y76" i="18"/>
  <c r="X76" i="18"/>
  <c r="W76" i="18"/>
  <c r="V76" i="18"/>
  <c r="S96" i="18"/>
  <c r="R96" i="18"/>
  <c r="Q96" i="18"/>
  <c r="P96" i="18"/>
  <c r="S91" i="18"/>
  <c r="R91" i="18"/>
  <c r="Q91" i="18"/>
  <c r="P91" i="18"/>
  <c r="S86" i="18"/>
  <c r="R86" i="18"/>
  <c r="Q86" i="18"/>
  <c r="P86" i="18"/>
  <c r="S81" i="18"/>
  <c r="R81" i="18"/>
  <c r="Q81" i="18"/>
  <c r="P81" i="18"/>
  <c r="S76" i="18"/>
  <c r="R76" i="18"/>
  <c r="Q76" i="18"/>
  <c r="P76" i="18"/>
  <c r="M68" i="18"/>
  <c r="L68" i="18"/>
  <c r="K68" i="18"/>
  <c r="J68" i="18"/>
  <c r="M63" i="18"/>
  <c r="L63" i="18"/>
  <c r="K63" i="18"/>
  <c r="J63" i="18"/>
  <c r="M58" i="18"/>
  <c r="L58" i="18"/>
  <c r="K58" i="18"/>
  <c r="J58" i="18"/>
  <c r="M53" i="18"/>
  <c r="L53" i="18"/>
  <c r="K53" i="18"/>
  <c r="J53" i="18"/>
  <c r="M48" i="18"/>
  <c r="L48" i="18"/>
  <c r="K48" i="18"/>
  <c r="J48" i="18"/>
  <c r="AK68" i="18"/>
  <c r="AJ68" i="18"/>
  <c r="AI68" i="18"/>
  <c r="AH68" i="18"/>
  <c r="AK63" i="18"/>
  <c r="AJ63" i="18"/>
  <c r="AI63" i="18"/>
  <c r="AH63" i="18"/>
  <c r="AK58" i="18"/>
  <c r="AJ58" i="18"/>
  <c r="AI58" i="18"/>
  <c r="AH58" i="18"/>
  <c r="AK53" i="18"/>
  <c r="AJ53" i="18"/>
  <c r="AI53" i="18"/>
  <c r="AH53" i="18"/>
  <c r="AK48" i="18"/>
  <c r="AJ48" i="18"/>
  <c r="AI48" i="18"/>
  <c r="AH48" i="18"/>
  <c r="AE68" i="18"/>
  <c r="AD68" i="18"/>
  <c r="AC68" i="18"/>
  <c r="AB68" i="18"/>
  <c r="AE63" i="18"/>
  <c r="AD63" i="18"/>
  <c r="AC63" i="18"/>
  <c r="AB63" i="18"/>
  <c r="AE58" i="18"/>
  <c r="AD58" i="18"/>
  <c r="AC58" i="18"/>
  <c r="AB58" i="18"/>
  <c r="AE53" i="18"/>
  <c r="AD53" i="18"/>
  <c r="AC53" i="18"/>
  <c r="AB53" i="18"/>
  <c r="AE48" i="18"/>
  <c r="AD48" i="18"/>
  <c r="AC48" i="18"/>
  <c r="AB48" i="18"/>
  <c r="Y68" i="18"/>
  <c r="X68" i="18"/>
  <c r="W68" i="18"/>
  <c r="V68" i="18"/>
  <c r="Y63" i="18"/>
  <c r="X63" i="18"/>
  <c r="W63" i="18"/>
  <c r="V63" i="18"/>
  <c r="Y58" i="18"/>
  <c r="X58" i="18"/>
  <c r="W58" i="18"/>
  <c r="V58" i="18"/>
  <c r="Y53" i="18"/>
  <c r="X53" i="18"/>
  <c r="W53" i="18"/>
  <c r="V53" i="18"/>
  <c r="Y48" i="18"/>
  <c r="X48" i="18"/>
  <c r="W48" i="18"/>
  <c r="V48" i="18"/>
  <c r="S68" i="18"/>
  <c r="R68" i="18"/>
  <c r="Q68" i="18"/>
  <c r="P68" i="18"/>
  <c r="S63" i="18"/>
  <c r="R63" i="18"/>
  <c r="Q63" i="18"/>
  <c r="P63" i="18"/>
  <c r="S58" i="18"/>
  <c r="R58" i="18"/>
  <c r="Q58" i="18"/>
  <c r="P58" i="18"/>
  <c r="S53" i="18"/>
  <c r="R53" i="18"/>
  <c r="Q53" i="18"/>
  <c r="P53" i="18"/>
  <c r="S48" i="18"/>
  <c r="R48" i="18"/>
  <c r="Q48" i="18"/>
  <c r="P48" i="18"/>
  <c r="AQ30" i="18"/>
  <c r="AP30" i="18"/>
  <c r="AO30" i="18"/>
  <c r="AN30" i="18"/>
  <c r="AQ25" i="18"/>
  <c r="AP25" i="18"/>
  <c r="AO25" i="18"/>
  <c r="AN25" i="18"/>
  <c r="AQ20" i="18"/>
  <c r="AP20" i="18"/>
  <c r="AO20" i="18"/>
  <c r="AN20" i="18"/>
  <c r="AQ15" i="18"/>
  <c r="AP15" i="18"/>
  <c r="AO15" i="18"/>
  <c r="AN15" i="18"/>
  <c r="AQ10" i="18"/>
  <c r="AP10" i="18"/>
  <c r="AO10" i="18"/>
  <c r="AN10" i="18"/>
  <c r="AK30" i="18"/>
  <c r="AJ30" i="18"/>
  <c r="AI30" i="18"/>
  <c r="AH30" i="18"/>
  <c r="AK25" i="18"/>
  <c r="AJ25" i="18"/>
  <c r="AI25" i="18"/>
  <c r="AH25" i="18"/>
  <c r="AK20" i="18"/>
  <c r="AJ20" i="18"/>
  <c r="AI20" i="18"/>
  <c r="AH20" i="18"/>
  <c r="AK15" i="18"/>
  <c r="AJ15" i="18"/>
  <c r="AI15" i="18"/>
  <c r="AH15" i="18"/>
  <c r="AK10" i="18"/>
  <c r="AJ10" i="18"/>
  <c r="AI10" i="18"/>
  <c r="AH10" i="18"/>
  <c r="AE30" i="18"/>
  <c r="AD30" i="18"/>
  <c r="AC30" i="18"/>
  <c r="AB30" i="18"/>
  <c r="AE25" i="18"/>
  <c r="AD25" i="18"/>
  <c r="AC25" i="18"/>
  <c r="AB25" i="18"/>
  <c r="AE20" i="18"/>
  <c r="AD20" i="18"/>
  <c r="AC20" i="18"/>
  <c r="AB20" i="18"/>
  <c r="AE15" i="18"/>
  <c r="AD15" i="18"/>
  <c r="AC15" i="18"/>
  <c r="AB15" i="18"/>
  <c r="AE10" i="18"/>
  <c r="AD10" i="18"/>
  <c r="AC10" i="18"/>
  <c r="AB10" i="18"/>
  <c r="Y30" i="18"/>
  <c r="X30" i="18"/>
  <c r="W30" i="18"/>
  <c r="V30" i="18"/>
  <c r="Y25" i="18"/>
  <c r="X25" i="18"/>
  <c r="W25" i="18"/>
  <c r="V25" i="18"/>
  <c r="Y20" i="18"/>
  <c r="X20" i="18"/>
  <c r="W20" i="18"/>
  <c r="V20" i="18"/>
  <c r="V15" i="18"/>
  <c r="W15" i="18"/>
  <c r="X15" i="18"/>
  <c r="Y15" i="18"/>
  <c r="V10" i="18"/>
  <c r="W10" i="18"/>
  <c r="X10" i="18"/>
  <c r="Y10" i="18"/>
  <c r="P30" i="18"/>
  <c r="Q30" i="18"/>
  <c r="R30" i="18"/>
  <c r="S30" i="18"/>
  <c r="P25" i="18"/>
  <c r="Q25" i="18"/>
  <c r="R25" i="18"/>
  <c r="S25" i="18"/>
  <c r="P20" i="18"/>
  <c r="Q20" i="18"/>
  <c r="R20" i="18"/>
  <c r="S20" i="18"/>
  <c r="P15" i="18"/>
  <c r="Q15" i="18"/>
  <c r="R15" i="18"/>
  <c r="S15" i="18"/>
  <c r="S10" i="18"/>
  <c r="R10" i="18"/>
  <c r="Q10" i="18"/>
  <c r="P10" i="18"/>
  <c r="J25" i="18"/>
  <c r="K25" i="18"/>
  <c r="L25" i="18"/>
  <c r="M25" i="18"/>
  <c r="J30" i="18"/>
  <c r="K30" i="18"/>
  <c r="L30" i="18"/>
  <c r="M30" i="18"/>
  <c r="J20" i="18"/>
  <c r="K20" i="18"/>
  <c r="L20" i="18"/>
  <c r="M20" i="18"/>
  <c r="J15" i="18"/>
  <c r="K15" i="18"/>
  <c r="L15" i="18"/>
  <c r="M15" i="18"/>
  <c r="M10" i="18"/>
  <c r="L10" i="18"/>
  <c r="K10" i="18"/>
  <c r="J10" i="18"/>
  <c r="D40" i="18"/>
  <c r="E40" i="18"/>
  <c r="F40" i="18"/>
  <c r="G40" i="18"/>
  <c r="D35" i="18"/>
  <c r="E35" i="18"/>
  <c r="F35" i="18"/>
  <c r="G35" i="18"/>
  <c r="D30" i="18"/>
  <c r="E30" i="18"/>
  <c r="F30" i="18"/>
  <c r="G30" i="18"/>
  <c r="D25" i="18"/>
  <c r="E25" i="18"/>
  <c r="F25" i="18"/>
  <c r="G25" i="18"/>
  <c r="D20" i="18"/>
  <c r="E20" i="18"/>
  <c r="F20" i="18"/>
  <c r="G20" i="18"/>
  <c r="E412" i="14" l="1"/>
  <c r="F412" i="14"/>
  <c r="G412" i="14"/>
  <c r="H412" i="14"/>
  <c r="I412" i="14"/>
  <c r="J412" i="14"/>
  <c r="K412" i="14"/>
  <c r="L412" i="14"/>
  <c r="E413" i="14"/>
  <c r="F413" i="14"/>
  <c r="G413" i="14"/>
  <c r="H413" i="14"/>
  <c r="I413" i="14"/>
  <c r="J413" i="14"/>
  <c r="K413" i="14"/>
  <c r="L413" i="14"/>
  <c r="E361" i="14"/>
  <c r="F361" i="14"/>
  <c r="G361" i="14"/>
  <c r="H361" i="14"/>
  <c r="I361" i="14"/>
  <c r="J361" i="14"/>
  <c r="K361" i="14"/>
  <c r="L361" i="14"/>
  <c r="E362" i="14"/>
  <c r="F362" i="14"/>
  <c r="G362" i="14"/>
  <c r="H362" i="14"/>
  <c r="I362" i="14"/>
  <c r="J362" i="14"/>
  <c r="K362" i="14"/>
  <c r="L362" i="14"/>
  <c r="E310" i="14"/>
  <c r="F310" i="14"/>
  <c r="G310" i="14"/>
  <c r="H310" i="14"/>
  <c r="I310" i="14"/>
  <c r="J310" i="14"/>
  <c r="K310" i="14"/>
  <c r="L310" i="14"/>
  <c r="E311" i="14"/>
  <c r="F311" i="14"/>
  <c r="G311" i="14"/>
  <c r="H311" i="14"/>
  <c r="I311" i="14"/>
  <c r="J311" i="14"/>
  <c r="K311" i="14"/>
  <c r="L311" i="14"/>
  <c r="E259" i="14"/>
  <c r="F259" i="14"/>
  <c r="G259" i="14"/>
  <c r="H259" i="14"/>
  <c r="I259" i="14"/>
  <c r="J259" i="14"/>
  <c r="K259" i="14"/>
  <c r="L259" i="14"/>
  <c r="E260" i="14"/>
  <c r="F260" i="14"/>
  <c r="G260" i="14"/>
  <c r="H260" i="14"/>
  <c r="I260" i="14"/>
  <c r="J260" i="14"/>
  <c r="K260" i="14"/>
  <c r="L260" i="14"/>
  <c r="E208" i="14"/>
  <c r="F208" i="14"/>
  <c r="G208" i="14"/>
  <c r="H208" i="14"/>
  <c r="I208" i="14"/>
  <c r="J208" i="14"/>
  <c r="K208" i="14"/>
  <c r="L208" i="14"/>
  <c r="E209" i="14"/>
  <c r="F209" i="14"/>
  <c r="G209" i="14"/>
  <c r="H209" i="14"/>
  <c r="I209" i="14"/>
  <c r="J209" i="14"/>
  <c r="K209" i="14"/>
  <c r="L209" i="14"/>
  <c r="E157" i="14"/>
  <c r="F157" i="14"/>
  <c r="G157" i="14"/>
  <c r="H157" i="14"/>
  <c r="I157" i="14"/>
  <c r="J157" i="14"/>
  <c r="K157" i="14"/>
  <c r="L157" i="14"/>
  <c r="E158" i="14"/>
  <c r="F158" i="14"/>
  <c r="G158" i="14"/>
  <c r="H158" i="14"/>
  <c r="I158" i="14"/>
  <c r="J158" i="14"/>
  <c r="K158" i="14"/>
  <c r="L158" i="14"/>
  <c r="K56" i="14"/>
  <c r="I56" i="14"/>
  <c r="G56" i="14"/>
  <c r="E56" i="14"/>
  <c r="K55" i="14"/>
  <c r="I55" i="14"/>
  <c r="G55" i="14"/>
  <c r="E55" i="14"/>
  <c r="Y55" i="8"/>
  <c r="F55" i="14" s="1"/>
  <c r="Z55" i="8"/>
  <c r="H55" i="14" s="1"/>
  <c r="AA55" i="8"/>
  <c r="J55" i="14" s="1"/>
  <c r="AB55" i="8"/>
  <c r="L55" i="14" s="1"/>
  <c r="AD55" i="8"/>
  <c r="AE55" i="8"/>
  <c r="E106" i="14" s="1"/>
  <c r="AH55" i="8"/>
  <c r="AI55" i="8"/>
  <c r="G106" i="14" s="1"/>
  <c r="AL55" i="8"/>
  <c r="AM55" i="8"/>
  <c r="I106" i="14" s="1"/>
  <c r="AP55" i="8"/>
  <c r="AQ55" i="8"/>
  <c r="K106" i="14" s="1"/>
  <c r="Y56" i="8"/>
  <c r="F56" i="14" s="1"/>
  <c r="Z56" i="8"/>
  <c r="H56" i="14" s="1"/>
  <c r="AA56" i="8"/>
  <c r="J56" i="14" s="1"/>
  <c r="AB56" i="8"/>
  <c r="L56" i="14" s="1"/>
  <c r="AD56" i="8"/>
  <c r="AE56" i="8"/>
  <c r="E107" i="14" s="1"/>
  <c r="AH56" i="8"/>
  <c r="AI56" i="8"/>
  <c r="G107" i="14" s="1"/>
  <c r="AL56" i="8"/>
  <c r="AM56" i="8"/>
  <c r="I107" i="14" s="1"/>
  <c r="AP56" i="8"/>
  <c r="AQ56" i="8"/>
  <c r="K107" i="14" s="1"/>
  <c r="E4441" i="14"/>
  <c r="F4441" i="14"/>
  <c r="G4441" i="14"/>
  <c r="H4441" i="14"/>
  <c r="I4441" i="14"/>
  <c r="J4441" i="14"/>
  <c r="K4441" i="14"/>
  <c r="L4441" i="14"/>
  <c r="E4442" i="14"/>
  <c r="F4442" i="14"/>
  <c r="G4442" i="14"/>
  <c r="H4442" i="14"/>
  <c r="I4442" i="14"/>
  <c r="J4442" i="14"/>
  <c r="K4442" i="14"/>
  <c r="L4442" i="14"/>
  <c r="E4390" i="14"/>
  <c r="F4390" i="14"/>
  <c r="G4390" i="14"/>
  <c r="H4390" i="14"/>
  <c r="I4390" i="14"/>
  <c r="J4390" i="14"/>
  <c r="K4390" i="14"/>
  <c r="L4390" i="14"/>
  <c r="E4391" i="14"/>
  <c r="F4391" i="14"/>
  <c r="G4391" i="14"/>
  <c r="H4391" i="14"/>
  <c r="I4391" i="14"/>
  <c r="J4391" i="14"/>
  <c r="K4391" i="14"/>
  <c r="L4391" i="14"/>
  <c r="E4339" i="14"/>
  <c r="F4339" i="14"/>
  <c r="G4339" i="14"/>
  <c r="H4339" i="14"/>
  <c r="I4339" i="14"/>
  <c r="J4339" i="14"/>
  <c r="K4339" i="14"/>
  <c r="L4339" i="14"/>
  <c r="E4340" i="14"/>
  <c r="F4340" i="14"/>
  <c r="G4340" i="14"/>
  <c r="H4340" i="14"/>
  <c r="I4340" i="14"/>
  <c r="J4340" i="14"/>
  <c r="K4340" i="14"/>
  <c r="L4340" i="14"/>
  <c r="E4288" i="14"/>
  <c r="F4288" i="14"/>
  <c r="G4288" i="14"/>
  <c r="H4288" i="14"/>
  <c r="I4288" i="14"/>
  <c r="J4288" i="14"/>
  <c r="K4288" i="14"/>
  <c r="L4288" i="14"/>
  <c r="E4289" i="14"/>
  <c r="F4289" i="14"/>
  <c r="G4289" i="14"/>
  <c r="H4289" i="14"/>
  <c r="I4289" i="14"/>
  <c r="J4289" i="14"/>
  <c r="K4289" i="14"/>
  <c r="L4289" i="14"/>
  <c r="E4237" i="14"/>
  <c r="F4237" i="14"/>
  <c r="G4237" i="14"/>
  <c r="H4237" i="14"/>
  <c r="I4237" i="14"/>
  <c r="J4237" i="14"/>
  <c r="K4237" i="14"/>
  <c r="L4237" i="14"/>
  <c r="E4238" i="14"/>
  <c r="F4238" i="14"/>
  <c r="G4238" i="14"/>
  <c r="H4238" i="14"/>
  <c r="I4238" i="14"/>
  <c r="J4238" i="14"/>
  <c r="K4238" i="14"/>
  <c r="L4238" i="14"/>
  <c r="E4186" i="14"/>
  <c r="F4186" i="14"/>
  <c r="G4186" i="14"/>
  <c r="H4186" i="14"/>
  <c r="I4186" i="14"/>
  <c r="J4186" i="14"/>
  <c r="K4186" i="14"/>
  <c r="L4186" i="14"/>
  <c r="E4187" i="14"/>
  <c r="F4187" i="14"/>
  <c r="G4187" i="14"/>
  <c r="H4187" i="14"/>
  <c r="I4187" i="14"/>
  <c r="J4187" i="14"/>
  <c r="K4187" i="14"/>
  <c r="L4187" i="14"/>
  <c r="E4135" i="14"/>
  <c r="F4135" i="14"/>
  <c r="G4135" i="14"/>
  <c r="H4135" i="14"/>
  <c r="I4135" i="14"/>
  <c r="J4135" i="14"/>
  <c r="K4135" i="14"/>
  <c r="L4135" i="14"/>
  <c r="E4136" i="14"/>
  <c r="F4136" i="14"/>
  <c r="G4136" i="14"/>
  <c r="H4136" i="14"/>
  <c r="I4136" i="14"/>
  <c r="J4136" i="14"/>
  <c r="K4136" i="14"/>
  <c r="L4136" i="14"/>
  <c r="E4084" i="14"/>
  <c r="F4084" i="14"/>
  <c r="G4084" i="14"/>
  <c r="H4084" i="14"/>
  <c r="I4084" i="14"/>
  <c r="J4084" i="14"/>
  <c r="K4084" i="14"/>
  <c r="L4084" i="14"/>
  <c r="E4085" i="14"/>
  <c r="F4085" i="14"/>
  <c r="G4085" i="14"/>
  <c r="H4085" i="14"/>
  <c r="I4085" i="14"/>
  <c r="J4085" i="14"/>
  <c r="K4085" i="14"/>
  <c r="L4085" i="14"/>
  <c r="E4033" i="14"/>
  <c r="F4033" i="14"/>
  <c r="G4033" i="14"/>
  <c r="H4033" i="14"/>
  <c r="I4033" i="14"/>
  <c r="J4033" i="14"/>
  <c r="K4033" i="14"/>
  <c r="L4033" i="14"/>
  <c r="E4034" i="14"/>
  <c r="F4034" i="14"/>
  <c r="G4034" i="14"/>
  <c r="H4034" i="14"/>
  <c r="I4034" i="14"/>
  <c r="J4034" i="14"/>
  <c r="K4034" i="14"/>
  <c r="L4034" i="14"/>
  <c r="E3982" i="14"/>
  <c r="F3982" i="14"/>
  <c r="G3982" i="14"/>
  <c r="H3982" i="14"/>
  <c r="I3982" i="14"/>
  <c r="J3982" i="14"/>
  <c r="K3982" i="14"/>
  <c r="L3982" i="14"/>
  <c r="E3983" i="14"/>
  <c r="F3983" i="14"/>
  <c r="G3983" i="14"/>
  <c r="H3983" i="14"/>
  <c r="I3983" i="14"/>
  <c r="J3983" i="14"/>
  <c r="K3983" i="14"/>
  <c r="L3983" i="14"/>
  <c r="E3931" i="14"/>
  <c r="F3931" i="14"/>
  <c r="G3931" i="14"/>
  <c r="H3931" i="14"/>
  <c r="I3931" i="14"/>
  <c r="J3931" i="14"/>
  <c r="K3931" i="14"/>
  <c r="L3931" i="14"/>
  <c r="E3932" i="14"/>
  <c r="F3932" i="14"/>
  <c r="G3932" i="14"/>
  <c r="H3932" i="14"/>
  <c r="I3932" i="14"/>
  <c r="J3932" i="14"/>
  <c r="K3932" i="14"/>
  <c r="L3932" i="14"/>
  <c r="E3880" i="14"/>
  <c r="F3880" i="14"/>
  <c r="G3880" i="14"/>
  <c r="H3880" i="14"/>
  <c r="I3880" i="14"/>
  <c r="J3880" i="14"/>
  <c r="K3880" i="14"/>
  <c r="L3880" i="14"/>
  <c r="E3881" i="14"/>
  <c r="F3881" i="14"/>
  <c r="G3881" i="14"/>
  <c r="H3881" i="14"/>
  <c r="I3881" i="14"/>
  <c r="J3881" i="14"/>
  <c r="K3881" i="14"/>
  <c r="L3881" i="14"/>
  <c r="E3829" i="14"/>
  <c r="F3829" i="14"/>
  <c r="G3829" i="14"/>
  <c r="H3829" i="14"/>
  <c r="I3829" i="14"/>
  <c r="J3829" i="14"/>
  <c r="K3829" i="14"/>
  <c r="L3829" i="14"/>
  <c r="E3830" i="14"/>
  <c r="F3830" i="14"/>
  <c r="G3830" i="14"/>
  <c r="H3830" i="14"/>
  <c r="I3830" i="14"/>
  <c r="J3830" i="14"/>
  <c r="K3830" i="14"/>
  <c r="L3830" i="14"/>
  <c r="E3778" i="14"/>
  <c r="F3778" i="14"/>
  <c r="G3778" i="14"/>
  <c r="H3778" i="14"/>
  <c r="I3778" i="14"/>
  <c r="J3778" i="14"/>
  <c r="K3778" i="14"/>
  <c r="L3778" i="14"/>
  <c r="E3779" i="14"/>
  <c r="F3779" i="14"/>
  <c r="G3779" i="14"/>
  <c r="H3779" i="14"/>
  <c r="I3779" i="14"/>
  <c r="J3779" i="14"/>
  <c r="K3779" i="14"/>
  <c r="L3779" i="14"/>
  <c r="E3727" i="14"/>
  <c r="F3727" i="14"/>
  <c r="G3727" i="14"/>
  <c r="H3727" i="14"/>
  <c r="I3727" i="14"/>
  <c r="J3727" i="14"/>
  <c r="K3727" i="14"/>
  <c r="L3727" i="14"/>
  <c r="E3728" i="14"/>
  <c r="F3728" i="14"/>
  <c r="G3728" i="14"/>
  <c r="H3728" i="14"/>
  <c r="I3728" i="14"/>
  <c r="J3728" i="14"/>
  <c r="K3728" i="14"/>
  <c r="L3728" i="14"/>
  <c r="E3676" i="14"/>
  <c r="F3676" i="14"/>
  <c r="G3676" i="14"/>
  <c r="H3676" i="14"/>
  <c r="I3676" i="14"/>
  <c r="J3676" i="14"/>
  <c r="K3676" i="14"/>
  <c r="L3676" i="14"/>
  <c r="E3677" i="14"/>
  <c r="F3677" i="14"/>
  <c r="G3677" i="14"/>
  <c r="H3677" i="14"/>
  <c r="I3677" i="14"/>
  <c r="J3677" i="14"/>
  <c r="K3677" i="14"/>
  <c r="L3677" i="14"/>
  <c r="E3625" i="14"/>
  <c r="F3625" i="14"/>
  <c r="G3625" i="14"/>
  <c r="H3625" i="14"/>
  <c r="I3625" i="14"/>
  <c r="J3625" i="14"/>
  <c r="K3625" i="14"/>
  <c r="L3625" i="14"/>
  <c r="E3626" i="14"/>
  <c r="F3626" i="14"/>
  <c r="G3626" i="14"/>
  <c r="H3626" i="14"/>
  <c r="I3626" i="14"/>
  <c r="J3626" i="14"/>
  <c r="K3626" i="14"/>
  <c r="L3626" i="14"/>
  <c r="E3574" i="14"/>
  <c r="F3574" i="14"/>
  <c r="G3574" i="14"/>
  <c r="H3574" i="14"/>
  <c r="I3574" i="14"/>
  <c r="J3574" i="14"/>
  <c r="K3574" i="14"/>
  <c r="L3574" i="14"/>
  <c r="E3575" i="14"/>
  <c r="F3575" i="14"/>
  <c r="G3575" i="14"/>
  <c r="H3575" i="14"/>
  <c r="I3575" i="14"/>
  <c r="J3575" i="14"/>
  <c r="K3575" i="14"/>
  <c r="L3575" i="14"/>
  <c r="E3523" i="14"/>
  <c r="F3523" i="14"/>
  <c r="G3523" i="14"/>
  <c r="H3523" i="14"/>
  <c r="I3523" i="14"/>
  <c r="J3523" i="14"/>
  <c r="K3523" i="14"/>
  <c r="L3523" i="14"/>
  <c r="E3524" i="14"/>
  <c r="F3524" i="14"/>
  <c r="G3524" i="14"/>
  <c r="H3524" i="14"/>
  <c r="I3524" i="14"/>
  <c r="J3524" i="14"/>
  <c r="K3524" i="14"/>
  <c r="L3524" i="14"/>
  <c r="E3472" i="14"/>
  <c r="F3472" i="14"/>
  <c r="G3472" i="14"/>
  <c r="H3472" i="14"/>
  <c r="I3472" i="14"/>
  <c r="J3472" i="14"/>
  <c r="K3472" i="14"/>
  <c r="L3472" i="14"/>
  <c r="E3473" i="14"/>
  <c r="F3473" i="14"/>
  <c r="G3473" i="14"/>
  <c r="H3473" i="14"/>
  <c r="I3473" i="14"/>
  <c r="J3473" i="14"/>
  <c r="K3473" i="14"/>
  <c r="L3473" i="14"/>
  <c r="E3421" i="14"/>
  <c r="F3421" i="14"/>
  <c r="G3421" i="14"/>
  <c r="H3421" i="14"/>
  <c r="I3421" i="14"/>
  <c r="J3421" i="14"/>
  <c r="K3421" i="14"/>
  <c r="L3421" i="14"/>
  <c r="E3422" i="14"/>
  <c r="F3422" i="14"/>
  <c r="G3422" i="14"/>
  <c r="H3422" i="14"/>
  <c r="I3422" i="14"/>
  <c r="J3422" i="14"/>
  <c r="K3422" i="14"/>
  <c r="L3422" i="14"/>
  <c r="E3370" i="14"/>
  <c r="F3370" i="14"/>
  <c r="G3370" i="14"/>
  <c r="H3370" i="14"/>
  <c r="I3370" i="14"/>
  <c r="J3370" i="14"/>
  <c r="K3370" i="14"/>
  <c r="L3370" i="14"/>
  <c r="E3371" i="14"/>
  <c r="F3371" i="14"/>
  <c r="G3371" i="14"/>
  <c r="H3371" i="14"/>
  <c r="I3371" i="14"/>
  <c r="J3371" i="14"/>
  <c r="K3371" i="14"/>
  <c r="L3371" i="14"/>
  <c r="E3319" i="14"/>
  <c r="F3319" i="14"/>
  <c r="G3319" i="14"/>
  <c r="H3319" i="14"/>
  <c r="I3319" i="14"/>
  <c r="J3319" i="14"/>
  <c r="K3319" i="14"/>
  <c r="L3319" i="14"/>
  <c r="E3320" i="14"/>
  <c r="F3320" i="14"/>
  <c r="G3320" i="14"/>
  <c r="H3320" i="14"/>
  <c r="I3320" i="14"/>
  <c r="J3320" i="14"/>
  <c r="K3320" i="14"/>
  <c r="L3320" i="14"/>
  <c r="E3268" i="14"/>
  <c r="F3268" i="14"/>
  <c r="G3268" i="14"/>
  <c r="H3268" i="14"/>
  <c r="I3268" i="14"/>
  <c r="J3268" i="14"/>
  <c r="K3268" i="14"/>
  <c r="L3268" i="14"/>
  <c r="E3269" i="14"/>
  <c r="F3269" i="14"/>
  <c r="G3269" i="14"/>
  <c r="H3269" i="14"/>
  <c r="I3269" i="14"/>
  <c r="J3269" i="14"/>
  <c r="K3269" i="14"/>
  <c r="L3269" i="14"/>
  <c r="E3217" i="14"/>
  <c r="F3217" i="14"/>
  <c r="G3217" i="14"/>
  <c r="H3217" i="14"/>
  <c r="I3217" i="14"/>
  <c r="J3217" i="14"/>
  <c r="K3217" i="14"/>
  <c r="L3217" i="14"/>
  <c r="E3218" i="14"/>
  <c r="F3218" i="14"/>
  <c r="G3218" i="14"/>
  <c r="H3218" i="14"/>
  <c r="I3218" i="14"/>
  <c r="J3218" i="14"/>
  <c r="K3218" i="14"/>
  <c r="L3218" i="14"/>
  <c r="E3166" i="14"/>
  <c r="F3166" i="14"/>
  <c r="G3166" i="14"/>
  <c r="H3166" i="14"/>
  <c r="I3166" i="14"/>
  <c r="J3166" i="14"/>
  <c r="K3166" i="14"/>
  <c r="L3166" i="14"/>
  <c r="E3167" i="14"/>
  <c r="F3167" i="14"/>
  <c r="G3167" i="14"/>
  <c r="H3167" i="14"/>
  <c r="I3167" i="14"/>
  <c r="J3167" i="14"/>
  <c r="K3167" i="14"/>
  <c r="L3167" i="14"/>
  <c r="E3115" i="14"/>
  <c r="F3115" i="14"/>
  <c r="G3115" i="14"/>
  <c r="H3115" i="14"/>
  <c r="I3115" i="14"/>
  <c r="J3115" i="14"/>
  <c r="K3115" i="14"/>
  <c r="L3115" i="14"/>
  <c r="E3116" i="14"/>
  <c r="F3116" i="14"/>
  <c r="G3116" i="14"/>
  <c r="H3116" i="14"/>
  <c r="I3116" i="14"/>
  <c r="J3116" i="14"/>
  <c r="K3116" i="14"/>
  <c r="L3116" i="14"/>
  <c r="E3064" i="14"/>
  <c r="F3064" i="14"/>
  <c r="G3064" i="14"/>
  <c r="H3064" i="14"/>
  <c r="I3064" i="14"/>
  <c r="J3064" i="14"/>
  <c r="K3064" i="14"/>
  <c r="L3064" i="14"/>
  <c r="E3065" i="14"/>
  <c r="F3065" i="14"/>
  <c r="G3065" i="14"/>
  <c r="H3065" i="14"/>
  <c r="I3065" i="14"/>
  <c r="J3065" i="14"/>
  <c r="K3065" i="14"/>
  <c r="L3065" i="14"/>
  <c r="E3013" i="14"/>
  <c r="F3013" i="14"/>
  <c r="G3013" i="14"/>
  <c r="H3013" i="14"/>
  <c r="I3013" i="14"/>
  <c r="J3013" i="14"/>
  <c r="K3013" i="14"/>
  <c r="L3013" i="14"/>
  <c r="E3014" i="14"/>
  <c r="F3014" i="14"/>
  <c r="G3014" i="14"/>
  <c r="H3014" i="14"/>
  <c r="I3014" i="14"/>
  <c r="J3014" i="14"/>
  <c r="K3014" i="14"/>
  <c r="L3014" i="14"/>
  <c r="E2962" i="14"/>
  <c r="F2962" i="14"/>
  <c r="G2962" i="14"/>
  <c r="H2962" i="14"/>
  <c r="I2962" i="14"/>
  <c r="J2962" i="14"/>
  <c r="K2962" i="14"/>
  <c r="L2962" i="14"/>
  <c r="E2963" i="14"/>
  <c r="F2963" i="14"/>
  <c r="G2963" i="14"/>
  <c r="H2963" i="14"/>
  <c r="I2963" i="14"/>
  <c r="J2963" i="14"/>
  <c r="K2963" i="14"/>
  <c r="L2963" i="14"/>
  <c r="E2911" i="14"/>
  <c r="F2911" i="14"/>
  <c r="G2911" i="14"/>
  <c r="H2911" i="14"/>
  <c r="I2911" i="14"/>
  <c r="J2911" i="14"/>
  <c r="K2911" i="14"/>
  <c r="L2911" i="14"/>
  <c r="E2912" i="14"/>
  <c r="F2912" i="14"/>
  <c r="G2912" i="14"/>
  <c r="H2912" i="14"/>
  <c r="I2912" i="14"/>
  <c r="J2912" i="14"/>
  <c r="K2912" i="14"/>
  <c r="L2912" i="14"/>
  <c r="E2860" i="14"/>
  <c r="F2860" i="14"/>
  <c r="G2860" i="14"/>
  <c r="H2860" i="14"/>
  <c r="I2860" i="14"/>
  <c r="J2860" i="14"/>
  <c r="K2860" i="14"/>
  <c r="L2860" i="14"/>
  <c r="E2861" i="14"/>
  <c r="F2861" i="14"/>
  <c r="G2861" i="14"/>
  <c r="H2861" i="14"/>
  <c r="I2861" i="14"/>
  <c r="J2861" i="14"/>
  <c r="K2861" i="14"/>
  <c r="L2861" i="14"/>
  <c r="E2809" i="14"/>
  <c r="F2809" i="14"/>
  <c r="G2809" i="14"/>
  <c r="H2809" i="14"/>
  <c r="I2809" i="14"/>
  <c r="J2809" i="14"/>
  <c r="K2809" i="14"/>
  <c r="L2809" i="14"/>
  <c r="E2810" i="14"/>
  <c r="F2810" i="14"/>
  <c r="G2810" i="14"/>
  <c r="H2810" i="14"/>
  <c r="I2810" i="14"/>
  <c r="J2810" i="14"/>
  <c r="K2810" i="14"/>
  <c r="L2810" i="14"/>
  <c r="E2758" i="14"/>
  <c r="F2758" i="14"/>
  <c r="G2758" i="14"/>
  <c r="H2758" i="14"/>
  <c r="I2758" i="14"/>
  <c r="J2758" i="14"/>
  <c r="K2758" i="14"/>
  <c r="L2758" i="14"/>
  <c r="E2759" i="14"/>
  <c r="F2759" i="14"/>
  <c r="G2759" i="14"/>
  <c r="H2759" i="14"/>
  <c r="I2759" i="14"/>
  <c r="J2759" i="14"/>
  <c r="K2759" i="14"/>
  <c r="L2759" i="14"/>
  <c r="E2707" i="14"/>
  <c r="F2707" i="14"/>
  <c r="G2707" i="14"/>
  <c r="H2707" i="14"/>
  <c r="I2707" i="14"/>
  <c r="J2707" i="14"/>
  <c r="K2707" i="14"/>
  <c r="L2707" i="14"/>
  <c r="E2708" i="14"/>
  <c r="F2708" i="14"/>
  <c r="G2708" i="14"/>
  <c r="H2708" i="14"/>
  <c r="I2708" i="14"/>
  <c r="J2708" i="14"/>
  <c r="K2708" i="14"/>
  <c r="L2708" i="14"/>
  <c r="E2656" i="14"/>
  <c r="F2656" i="14"/>
  <c r="G2656" i="14"/>
  <c r="H2656" i="14"/>
  <c r="I2656" i="14"/>
  <c r="J2656" i="14"/>
  <c r="K2656" i="14"/>
  <c r="L2656" i="14"/>
  <c r="E2657" i="14"/>
  <c r="F2657" i="14"/>
  <c r="G2657" i="14"/>
  <c r="H2657" i="14"/>
  <c r="I2657" i="14"/>
  <c r="J2657" i="14"/>
  <c r="K2657" i="14"/>
  <c r="L2657" i="14"/>
  <c r="E2605" i="14"/>
  <c r="F2605" i="14"/>
  <c r="G2605" i="14"/>
  <c r="H2605" i="14"/>
  <c r="I2605" i="14"/>
  <c r="J2605" i="14"/>
  <c r="K2605" i="14"/>
  <c r="L2605" i="14"/>
  <c r="E2606" i="14"/>
  <c r="F2606" i="14"/>
  <c r="G2606" i="14"/>
  <c r="H2606" i="14"/>
  <c r="I2606" i="14"/>
  <c r="J2606" i="14"/>
  <c r="K2606" i="14"/>
  <c r="L2606" i="14"/>
  <c r="E2554" i="14"/>
  <c r="F2554" i="14"/>
  <c r="G2554" i="14"/>
  <c r="H2554" i="14"/>
  <c r="I2554" i="14"/>
  <c r="J2554" i="14"/>
  <c r="K2554" i="14"/>
  <c r="L2554" i="14"/>
  <c r="E2555" i="14"/>
  <c r="F2555" i="14"/>
  <c r="G2555" i="14"/>
  <c r="H2555" i="14"/>
  <c r="I2555" i="14"/>
  <c r="J2555" i="14"/>
  <c r="K2555" i="14"/>
  <c r="L2555" i="14"/>
  <c r="E2503" i="14"/>
  <c r="F2503" i="14"/>
  <c r="G2503" i="14"/>
  <c r="H2503" i="14"/>
  <c r="I2503" i="14"/>
  <c r="J2503" i="14"/>
  <c r="K2503" i="14"/>
  <c r="L2503" i="14"/>
  <c r="E2504" i="14"/>
  <c r="F2504" i="14"/>
  <c r="G2504" i="14"/>
  <c r="H2504" i="14"/>
  <c r="I2504" i="14"/>
  <c r="J2504" i="14"/>
  <c r="K2504" i="14"/>
  <c r="L2504" i="14"/>
  <c r="E2452" i="14"/>
  <c r="F2452" i="14"/>
  <c r="G2452" i="14"/>
  <c r="H2452" i="14"/>
  <c r="I2452" i="14"/>
  <c r="J2452" i="14"/>
  <c r="K2452" i="14"/>
  <c r="L2452" i="14"/>
  <c r="E2453" i="14"/>
  <c r="F2453" i="14"/>
  <c r="G2453" i="14"/>
  <c r="H2453" i="14"/>
  <c r="I2453" i="14"/>
  <c r="J2453" i="14"/>
  <c r="K2453" i="14"/>
  <c r="L2453" i="14"/>
  <c r="E2401" i="14"/>
  <c r="F2401" i="14"/>
  <c r="G2401" i="14"/>
  <c r="H2401" i="14"/>
  <c r="I2401" i="14"/>
  <c r="J2401" i="14"/>
  <c r="K2401" i="14"/>
  <c r="L2401" i="14"/>
  <c r="E2402" i="14"/>
  <c r="F2402" i="14"/>
  <c r="G2402" i="14"/>
  <c r="H2402" i="14"/>
  <c r="I2402" i="14"/>
  <c r="J2402" i="14"/>
  <c r="K2402" i="14"/>
  <c r="L2402" i="14"/>
  <c r="E2350" i="14"/>
  <c r="F2350" i="14"/>
  <c r="G2350" i="14"/>
  <c r="H2350" i="14"/>
  <c r="I2350" i="14"/>
  <c r="J2350" i="14"/>
  <c r="K2350" i="14"/>
  <c r="L2350" i="14"/>
  <c r="E2351" i="14"/>
  <c r="F2351" i="14"/>
  <c r="G2351" i="14"/>
  <c r="H2351" i="14"/>
  <c r="I2351" i="14"/>
  <c r="J2351" i="14"/>
  <c r="K2351" i="14"/>
  <c r="L2351" i="14"/>
  <c r="E2299" i="14"/>
  <c r="F2299" i="14"/>
  <c r="G2299" i="14"/>
  <c r="H2299" i="14"/>
  <c r="I2299" i="14"/>
  <c r="J2299" i="14"/>
  <c r="K2299" i="14"/>
  <c r="L2299" i="14"/>
  <c r="E2300" i="14"/>
  <c r="F2300" i="14"/>
  <c r="G2300" i="14"/>
  <c r="H2300" i="14"/>
  <c r="I2300" i="14"/>
  <c r="J2300" i="14"/>
  <c r="K2300" i="14"/>
  <c r="L2300" i="14"/>
  <c r="E2248" i="14"/>
  <c r="F2248" i="14"/>
  <c r="G2248" i="14"/>
  <c r="H2248" i="14"/>
  <c r="I2248" i="14"/>
  <c r="J2248" i="14"/>
  <c r="K2248" i="14"/>
  <c r="L2248" i="14"/>
  <c r="E2249" i="14"/>
  <c r="F2249" i="14"/>
  <c r="G2249" i="14"/>
  <c r="H2249" i="14"/>
  <c r="I2249" i="14"/>
  <c r="J2249" i="14"/>
  <c r="K2249" i="14"/>
  <c r="L2249" i="14"/>
  <c r="E2197" i="14"/>
  <c r="F2197" i="14"/>
  <c r="G2197" i="14"/>
  <c r="H2197" i="14"/>
  <c r="I2197" i="14"/>
  <c r="J2197" i="14"/>
  <c r="K2197" i="14"/>
  <c r="L2197" i="14"/>
  <c r="E2198" i="14"/>
  <c r="F2198" i="14"/>
  <c r="G2198" i="14"/>
  <c r="H2198" i="14"/>
  <c r="I2198" i="14"/>
  <c r="J2198" i="14"/>
  <c r="K2198" i="14"/>
  <c r="L2198" i="14"/>
  <c r="E2146" i="14"/>
  <c r="F2146" i="14"/>
  <c r="G2146" i="14"/>
  <c r="H2146" i="14"/>
  <c r="I2146" i="14"/>
  <c r="J2146" i="14"/>
  <c r="K2146" i="14"/>
  <c r="L2146" i="14"/>
  <c r="E2147" i="14"/>
  <c r="F2147" i="14"/>
  <c r="G2147" i="14"/>
  <c r="H2147" i="14"/>
  <c r="I2147" i="14"/>
  <c r="J2147" i="14"/>
  <c r="K2147" i="14"/>
  <c r="L2147" i="14"/>
  <c r="E2095" i="14"/>
  <c r="F2095" i="14"/>
  <c r="G2095" i="14"/>
  <c r="H2095" i="14"/>
  <c r="I2095" i="14"/>
  <c r="J2095" i="14"/>
  <c r="K2095" i="14"/>
  <c r="L2095" i="14"/>
  <c r="E2096" i="14"/>
  <c r="F2096" i="14"/>
  <c r="G2096" i="14"/>
  <c r="H2096" i="14"/>
  <c r="I2096" i="14"/>
  <c r="J2096" i="14"/>
  <c r="K2096" i="14"/>
  <c r="L2096" i="14"/>
  <c r="E2044" i="14"/>
  <c r="F2044" i="14"/>
  <c r="G2044" i="14"/>
  <c r="H2044" i="14"/>
  <c r="I2044" i="14"/>
  <c r="J2044" i="14"/>
  <c r="K2044" i="14"/>
  <c r="L2044" i="14"/>
  <c r="E2045" i="14"/>
  <c r="F2045" i="14"/>
  <c r="G2045" i="14"/>
  <c r="H2045" i="14"/>
  <c r="I2045" i="14"/>
  <c r="J2045" i="14"/>
  <c r="K2045" i="14"/>
  <c r="L2045" i="14"/>
  <c r="E1993" i="14"/>
  <c r="F1993" i="14"/>
  <c r="G1993" i="14"/>
  <c r="H1993" i="14"/>
  <c r="I1993" i="14"/>
  <c r="J1993" i="14"/>
  <c r="K1993" i="14"/>
  <c r="L1993" i="14"/>
  <c r="E1994" i="14"/>
  <c r="F1994" i="14"/>
  <c r="G1994" i="14"/>
  <c r="H1994" i="14"/>
  <c r="I1994" i="14"/>
  <c r="J1994" i="14"/>
  <c r="K1994" i="14"/>
  <c r="L1994" i="14"/>
  <c r="E1942" i="14"/>
  <c r="F1942" i="14"/>
  <c r="G1942" i="14"/>
  <c r="H1942" i="14"/>
  <c r="I1942" i="14"/>
  <c r="J1942" i="14"/>
  <c r="K1942" i="14"/>
  <c r="L1942" i="14"/>
  <c r="E1943" i="14"/>
  <c r="F1943" i="14"/>
  <c r="G1943" i="14"/>
  <c r="H1943" i="14"/>
  <c r="I1943" i="14"/>
  <c r="J1943" i="14"/>
  <c r="K1943" i="14"/>
  <c r="L1943" i="14"/>
  <c r="E1891" i="14"/>
  <c r="F1891" i="14"/>
  <c r="G1891" i="14"/>
  <c r="H1891" i="14"/>
  <c r="I1891" i="14"/>
  <c r="J1891" i="14"/>
  <c r="K1891" i="14"/>
  <c r="L1891" i="14"/>
  <c r="E1892" i="14"/>
  <c r="F1892" i="14"/>
  <c r="G1892" i="14"/>
  <c r="H1892" i="14"/>
  <c r="I1892" i="14"/>
  <c r="J1892" i="14"/>
  <c r="K1892" i="14"/>
  <c r="L1892" i="14"/>
  <c r="E1840" i="14"/>
  <c r="F1840" i="14"/>
  <c r="G1840" i="14"/>
  <c r="H1840" i="14"/>
  <c r="I1840" i="14"/>
  <c r="J1840" i="14"/>
  <c r="K1840" i="14"/>
  <c r="L1840" i="14"/>
  <c r="E1841" i="14"/>
  <c r="F1841" i="14"/>
  <c r="G1841" i="14"/>
  <c r="H1841" i="14"/>
  <c r="I1841" i="14"/>
  <c r="J1841" i="14"/>
  <c r="K1841" i="14"/>
  <c r="L1841" i="14"/>
  <c r="E1789" i="14"/>
  <c r="F1789" i="14"/>
  <c r="G1789" i="14"/>
  <c r="H1789" i="14"/>
  <c r="I1789" i="14"/>
  <c r="J1789" i="14"/>
  <c r="K1789" i="14"/>
  <c r="L1789" i="14"/>
  <c r="E1790" i="14"/>
  <c r="F1790" i="14"/>
  <c r="G1790" i="14"/>
  <c r="H1790" i="14"/>
  <c r="I1790" i="14"/>
  <c r="J1790" i="14"/>
  <c r="K1790" i="14"/>
  <c r="L1790" i="14"/>
  <c r="E1738" i="14"/>
  <c r="F1738" i="14"/>
  <c r="G1738" i="14"/>
  <c r="H1738" i="14"/>
  <c r="I1738" i="14"/>
  <c r="J1738" i="14"/>
  <c r="K1738" i="14"/>
  <c r="L1738" i="14"/>
  <c r="E1739" i="14"/>
  <c r="F1739" i="14"/>
  <c r="G1739" i="14"/>
  <c r="H1739" i="14"/>
  <c r="I1739" i="14"/>
  <c r="J1739" i="14"/>
  <c r="K1739" i="14"/>
  <c r="L1739" i="14"/>
  <c r="E1687" i="14"/>
  <c r="F1687" i="14"/>
  <c r="G1687" i="14"/>
  <c r="H1687" i="14"/>
  <c r="I1687" i="14"/>
  <c r="J1687" i="14"/>
  <c r="K1687" i="14"/>
  <c r="L1687" i="14"/>
  <c r="E1688" i="14"/>
  <c r="F1688" i="14"/>
  <c r="G1688" i="14"/>
  <c r="H1688" i="14"/>
  <c r="I1688" i="14"/>
  <c r="J1688" i="14"/>
  <c r="K1688" i="14"/>
  <c r="L1688" i="14"/>
  <c r="E1636" i="14"/>
  <c r="F1636" i="14"/>
  <c r="G1636" i="14"/>
  <c r="H1636" i="14"/>
  <c r="I1636" i="14"/>
  <c r="J1636" i="14"/>
  <c r="K1636" i="14"/>
  <c r="L1636" i="14"/>
  <c r="E1637" i="14"/>
  <c r="F1637" i="14"/>
  <c r="G1637" i="14"/>
  <c r="H1637" i="14"/>
  <c r="I1637" i="14"/>
  <c r="J1637" i="14"/>
  <c r="K1637" i="14"/>
  <c r="L1637" i="14"/>
  <c r="E1585" i="14"/>
  <c r="F1585" i="14"/>
  <c r="G1585" i="14"/>
  <c r="H1585" i="14"/>
  <c r="I1585" i="14"/>
  <c r="J1585" i="14"/>
  <c r="K1585" i="14"/>
  <c r="L1585" i="14"/>
  <c r="E1586" i="14"/>
  <c r="F1586" i="14"/>
  <c r="G1586" i="14"/>
  <c r="H1586" i="14"/>
  <c r="I1586" i="14"/>
  <c r="J1586" i="14"/>
  <c r="K1586" i="14"/>
  <c r="L1586" i="14"/>
  <c r="E1534" i="14"/>
  <c r="F1534" i="14"/>
  <c r="G1534" i="14"/>
  <c r="H1534" i="14"/>
  <c r="I1534" i="14"/>
  <c r="J1534" i="14"/>
  <c r="K1534" i="14"/>
  <c r="L1534" i="14"/>
  <c r="E1535" i="14"/>
  <c r="F1535" i="14"/>
  <c r="G1535" i="14"/>
  <c r="H1535" i="14"/>
  <c r="I1535" i="14"/>
  <c r="J1535" i="14"/>
  <c r="K1535" i="14"/>
  <c r="L1535" i="14"/>
  <c r="E1483" i="14"/>
  <c r="F1483" i="14"/>
  <c r="G1483" i="14"/>
  <c r="H1483" i="14"/>
  <c r="I1483" i="14"/>
  <c r="J1483" i="14"/>
  <c r="K1483" i="14"/>
  <c r="L1483" i="14"/>
  <c r="E1484" i="14"/>
  <c r="F1484" i="14"/>
  <c r="G1484" i="14"/>
  <c r="H1484" i="14"/>
  <c r="I1484" i="14"/>
  <c r="J1484" i="14"/>
  <c r="K1484" i="14"/>
  <c r="L1484" i="14"/>
  <c r="E1432" i="14"/>
  <c r="F1432" i="14"/>
  <c r="G1432" i="14"/>
  <c r="H1432" i="14"/>
  <c r="I1432" i="14"/>
  <c r="J1432" i="14"/>
  <c r="K1432" i="14"/>
  <c r="L1432" i="14"/>
  <c r="E1433" i="14"/>
  <c r="F1433" i="14"/>
  <c r="G1433" i="14"/>
  <c r="H1433" i="14"/>
  <c r="I1433" i="14"/>
  <c r="J1433" i="14"/>
  <c r="K1433" i="14"/>
  <c r="L1433" i="14"/>
  <c r="E1381" i="14"/>
  <c r="F1381" i="14"/>
  <c r="G1381" i="14"/>
  <c r="H1381" i="14"/>
  <c r="I1381" i="14"/>
  <c r="J1381" i="14"/>
  <c r="K1381" i="14"/>
  <c r="L1381" i="14"/>
  <c r="E1382" i="14"/>
  <c r="F1382" i="14"/>
  <c r="G1382" i="14"/>
  <c r="H1382" i="14"/>
  <c r="I1382" i="14"/>
  <c r="J1382" i="14"/>
  <c r="K1382" i="14"/>
  <c r="L1382" i="14"/>
  <c r="AN56" i="8" l="1"/>
  <c r="J107" i="14" s="1"/>
  <c r="AN55" i="8"/>
  <c r="J106" i="14" s="1"/>
  <c r="AR56" i="8"/>
  <c r="L107" i="14" s="1"/>
  <c r="AR55" i="8"/>
  <c r="L106" i="14" s="1"/>
  <c r="AJ56" i="8"/>
  <c r="H107" i="14" s="1"/>
  <c r="AF55" i="8"/>
  <c r="F106" i="14" s="1"/>
  <c r="AJ55" i="8"/>
  <c r="H106" i="14" s="1"/>
  <c r="AF56" i="8"/>
  <c r="F107" i="14" s="1"/>
  <c r="E1330" i="14"/>
  <c r="F1330" i="14"/>
  <c r="G1330" i="14"/>
  <c r="H1330" i="14"/>
  <c r="I1330" i="14"/>
  <c r="J1330" i="14"/>
  <c r="K1330" i="14"/>
  <c r="L1330" i="14"/>
  <c r="E1331" i="14"/>
  <c r="F1331" i="14"/>
  <c r="G1331" i="14"/>
  <c r="H1331" i="14"/>
  <c r="I1331" i="14"/>
  <c r="J1331" i="14"/>
  <c r="K1331" i="14"/>
  <c r="L1331" i="14"/>
  <c r="E1279" i="14"/>
  <c r="F1279" i="14"/>
  <c r="G1279" i="14"/>
  <c r="H1279" i="14"/>
  <c r="I1279" i="14"/>
  <c r="J1279" i="14"/>
  <c r="K1279" i="14"/>
  <c r="L1279" i="14"/>
  <c r="E1280" i="14"/>
  <c r="F1280" i="14"/>
  <c r="G1280" i="14"/>
  <c r="H1280" i="14"/>
  <c r="I1280" i="14"/>
  <c r="J1280" i="14"/>
  <c r="K1280" i="14"/>
  <c r="L1280" i="14"/>
  <c r="E1228" i="14"/>
  <c r="F1228" i="14"/>
  <c r="G1228" i="14"/>
  <c r="H1228" i="14"/>
  <c r="I1228" i="14"/>
  <c r="J1228" i="14"/>
  <c r="K1228" i="14"/>
  <c r="L1228" i="14"/>
  <c r="E1229" i="14"/>
  <c r="F1229" i="14"/>
  <c r="G1229" i="14"/>
  <c r="H1229" i="14"/>
  <c r="I1229" i="14"/>
  <c r="J1229" i="14"/>
  <c r="K1229" i="14"/>
  <c r="L1229" i="14"/>
  <c r="E1177" i="14"/>
  <c r="F1177" i="14"/>
  <c r="G1177" i="14"/>
  <c r="H1177" i="14"/>
  <c r="I1177" i="14"/>
  <c r="J1177" i="14"/>
  <c r="K1177" i="14"/>
  <c r="L1177" i="14"/>
  <c r="E1178" i="14"/>
  <c r="F1178" i="14"/>
  <c r="G1178" i="14"/>
  <c r="H1178" i="14"/>
  <c r="I1178" i="14"/>
  <c r="J1178" i="14"/>
  <c r="K1178" i="14"/>
  <c r="L1178" i="14"/>
  <c r="E1126" i="14"/>
  <c r="F1126" i="14"/>
  <c r="G1126" i="14"/>
  <c r="H1126" i="14"/>
  <c r="I1126" i="14"/>
  <c r="J1126" i="14"/>
  <c r="K1126" i="14"/>
  <c r="L1126" i="14"/>
  <c r="E1127" i="14"/>
  <c r="F1127" i="14"/>
  <c r="G1127" i="14"/>
  <c r="H1127" i="14"/>
  <c r="I1127" i="14"/>
  <c r="J1127" i="14"/>
  <c r="K1127" i="14"/>
  <c r="L1127" i="14"/>
  <c r="E1075" i="14"/>
  <c r="F1075" i="14"/>
  <c r="G1075" i="14"/>
  <c r="H1075" i="14"/>
  <c r="I1075" i="14"/>
  <c r="J1075" i="14"/>
  <c r="K1075" i="14"/>
  <c r="L1075" i="14"/>
  <c r="E1076" i="14"/>
  <c r="F1076" i="14"/>
  <c r="G1076" i="14"/>
  <c r="H1076" i="14"/>
  <c r="I1076" i="14"/>
  <c r="J1076" i="14"/>
  <c r="K1076" i="14"/>
  <c r="L1076" i="14"/>
  <c r="E1024" i="14"/>
  <c r="F1024" i="14"/>
  <c r="G1024" i="14"/>
  <c r="H1024" i="14"/>
  <c r="I1024" i="14"/>
  <c r="J1024" i="14"/>
  <c r="K1024" i="14"/>
  <c r="L1024" i="14"/>
  <c r="E1025" i="14"/>
  <c r="F1025" i="14"/>
  <c r="G1025" i="14"/>
  <c r="H1025" i="14"/>
  <c r="I1025" i="14"/>
  <c r="J1025" i="14"/>
  <c r="K1025" i="14"/>
  <c r="L1025" i="14"/>
  <c r="E973" i="14"/>
  <c r="F973" i="14"/>
  <c r="G973" i="14"/>
  <c r="H973" i="14"/>
  <c r="I973" i="14"/>
  <c r="J973" i="14"/>
  <c r="K973" i="14"/>
  <c r="L973" i="14"/>
  <c r="E974" i="14"/>
  <c r="F974" i="14"/>
  <c r="G974" i="14"/>
  <c r="H974" i="14"/>
  <c r="I974" i="14"/>
  <c r="J974" i="14"/>
  <c r="K974" i="14"/>
  <c r="L974" i="14"/>
  <c r="E922" i="14"/>
  <c r="F922" i="14"/>
  <c r="G922" i="14"/>
  <c r="H922" i="14"/>
  <c r="I922" i="14"/>
  <c r="J922" i="14"/>
  <c r="K922" i="14"/>
  <c r="L922" i="14"/>
  <c r="E923" i="14"/>
  <c r="F923" i="14"/>
  <c r="G923" i="14"/>
  <c r="H923" i="14"/>
  <c r="I923" i="14"/>
  <c r="J923" i="14"/>
  <c r="K923" i="14"/>
  <c r="L923" i="14"/>
  <c r="E871" i="14"/>
  <c r="F871" i="14"/>
  <c r="G871" i="14"/>
  <c r="H871" i="14"/>
  <c r="I871" i="14"/>
  <c r="J871" i="14"/>
  <c r="K871" i="14"/>
  <c r="L871" i="14"/>
  <c r="E872" i="14"/>
  <c r="F872" i="14"/>
  <c r="G872" i="14"/>
  <c r="H872" i="14"/>
  <c r="I872" i="14"/>
  <c r="J872" i="14"/>
  <c r="K872" i="14"/>
  <c r="L872" i="14"/>
  <c r="E820" i="14"/>
  <c r="F820" i="14"/>
  <c r="G820" i="14"/>
  <c r="H820" i="14"/>
  <c r="I820" i="14"/>
  <c r="J820" i="14"/>
  <c r="K820" i="14"/>
  <c r="L820" i="14"/>
  <c r="E821" i="14"/>
  <c r="F821" i="14"/>
  <c r="G821" i="14"/>
  <c r="H821" i="14"/>
  <c r="I821" i="14"/>
  <c r="J821" i="14"/>
  <c r="K821" i="14"/>
  <c r="L821" i="14"/>
  <c r="E769" i="14"/>
  <c r="F769" i="14"/>
  <c r="G769" i="14"/>
  <c r="H769" i="14"/>
  <c r="I769" i="14"/>
  <c r="J769" i="14"/>
  <c r="K769" i="14"/>
  <c r="L769" i="14"/>
  <c r="E770" i="14"/>
  <c r="F770" i="14"/>
  <c r="G770" i="14"/>
  <c r="H770" i="14"/>
  <c r="I770" i="14"/>
  <c r="J770" i="14"/>
  <c r="K770" i="14"/>
  <c r="L770" i="14"/>
  <c r="E718" i="14"/>
  <c r="F718" i="14"/>
  <c r="G718" i="14"/>
  <c r="H718" i="14"/>
  <c r="I718" i="14"/>
  <c r="J718" i="14"/>
  <c r="K718" i="14"/>
  <c r="L718" i="14"/>
  <c r="E719" i="14"/>
  <c r="F719" i="14"/>
  <c r="G719" i="14"/>
  <c r="H719" i="14"/>
  <c r="I719" i="14"/>
  <c r="J719" i="14"/>
  <c r="K719" i="14"/>
  <c r="L719" i="14"/>
  <c r="E667" i="14"/>
  <c r="F667" i="14"/>
  <c r="G667" i="14"/>
  <c r="H667" i="14"/>
  <c r="I667" i="14"/>
  <c r="J667" i="14"/>
  <c r="K667" i="14"/>
  <c r="L667" i="14"/>
  <c r="E668" i="14"/>
  <c r="F668" i="14"/>
  <c r="G668" i="14"/>
  <c r="H668" i="14"/>
  <c r="I668" i="14"/>
  <c r="J668" i="14"/>
  <c r="K668" i="14"/>
  <c r="L668" i="14"/>
  <c r="E616" i="14"/>
  <c r="F616" i="14"/>
  <c r="G616" i="14"/>
  <c r="H616" i="14"/>
  <c r="I616" i="14"/>
  <c r="J616" i="14"/>
  <c r="K616" i="14"/>
  <c r="L616" i="14"/>
  <c r="E617" i="14"/>
  <c r="F617" i="14"/>
  <c r="G617" i="14"/>
  <c r="H617" i="14"/>
  <c r="I617" i="14"/>
  <c r="J617" i="14"/>
  <c r="K617" i="14"/>
  <c r="L617" i="14"/>
  <c r="E565" i="14"/>
  <c r="F565" i="14"/>
  <c r="G565" i="14"/>
  <c r="H565" i="14"/>
  <c r="I565" i="14"/>
  <c r="J565" i="14"/>
  <c r="K565" i="14"/>
  <c r="L565" i="14"/>
  <c r="E566" i="14"/>
  <c r="F566" i="14"/>
  <c r="G566" i="14"/>
  <c r="H566" i="14"/>
  <c r="I566" i="14"/>
  <c r="J566" i="14"/>
  <c r="K566" i="14"/>
  <c r="L566" i="14"/>
  <c r="E514" i="14"/>
  <c r="F514" i="14"/>
  <c r="G514" i="14"/>
  <c r="H514" i="14"/>
  <c r="I514" i="14"/>
  <c r="J514" i="14"/>
  <c r="K514" i="14"/>
  <c r="L514" i="14"/>
  <c r="E515" i="14"/>
  <c r="F515" i="14"/>
  <c r="G515" i="14"/>
  <c r="H515" i="14"/>
  <c r="I515" i="14"/>
  <c r="J515" i="14"/>
  <c r="K515" i="14"/>
  <c r="L515" i="14"/>
  <c r="E463" i="14"/>
  <c r="F463" i="14"/>
  <c r="G463" i="14"/>
  <c r="H463" i="14"/>
  <c r="I463" i="14"/>
  <c r="J463" i="14"/>
  <c r="K463" i="14"/>
  <c r="L463" i="14"/>
  <c r="E464" i="14"/>
  <c r="F464" i="14"/>
  <c r="G464" i="14"/>
  <c r="H464" i="14"/>
  <c r="I464" i="14"/>
  <c r="J464" i="14"/>
  <c r="K464" i="14"/>
  <c r="L464" i="14"/>
  <c r="E4394" i="14" l="1"/>
  <c r="F4394" i="14"/>
  <c r="G4394" i="14"/>
  <c r="H4394" i="14"/>
  <c r="I4394" i="14"/>
  <c r="J4394" i="14"/>
  <c r="K4394" i="14"/>
  <c r="L4394" i="14"/>
  <c r="E4395" i="14"/>
  <c r="F4395" i="14"/>
  <c r="G4395" i="14"/>
  <c r="H4395" i="14"/>
  <c r="I4395" i="14"/>
  <c r="J4395" i="14"/>
  <c r="K4395" i="14"/>
  <c r="L4395" i="14"/>
  <c r="E4396" i="14"/>
  <c r="F4396" i="14"/>
  <c r="G4396" i="14"/>
  <c r="H4396" i="14"/>
  <c r="I4396" i="14"/>
  <c r="J4396" i="14"/>
  <c r="K4396" i="14"/>
  <c r="L4396" i="14"/>
  <c r="E4397" i="14"/>
  <c r="F4397" i="14"/>
  <c r="G4397" i="14"/>
  <c r="H4397" i="14"/>
  <c r="I4397" i="14"/>
  <c r="J4397" i="14"/>
  <c r="K4397" i="14"/>
  <c r="L4397" i="14"/>
  <c r="E4398" i="14"/>
  <c r="F4398" i="14"/>
  <c r="G4398" i="14"/>
  <c r="H4398" i="14"/>
  <c r="I4398" i="14"/>
  <c r="J4398" i="14"/>
  <c r="K4398" i="14"/>
  <c r="L4398" i="14"/>
  <c r="E4399" i="14"/>
  <c r="F4399" i="14"/>
  <c r="G4399" i="14"/>
  <c r="H4399" i="14"/>
  <c r="I4399" i="14"/>
  <c r="J4399" i="14"/>
  <c r="K4399" i="14"/>
  <c r="L4399" i="14"/>
  <c r="E4400" i="14"/>
  <c r="F4400" i="14"/>
  <c r="G4400" i="14"/>
  <c r="H4400" i="14"/>
  <c r="I4400" i="14"/>
  <c r="J4400" i="14"/>
  <c r="K4400" i="14"/>
  <c r="L4400" i="14"/>
  <c r="E4401" i="14"/>
  <c r="F4401" i="14"/>
  <c r="G4401" i="14"/>
  <c r="H4401" i="14"/>
  <c r="I4401" i="14"/>
  <c r="J4401" i="14"/>
  <c r="K4401" i="14"/>
  <c r="L4401" i="14"/>
  <c r="E4402" i="14"/>
  <c r="F4402" i="14"/>
  <c r="G4402" i="14"/>
  <c r="H4402" i="14"/>
  <c r="I4402" i="14"/>
  <c r="J4402" i="14"/>
  <c r="K4402" i="14"/>
  <c r="L4402" i="14"/>
  <c r="E4403" i="14"/>
  <c r="F4403" i="14"/>
  <c r="G4403" i="14"/>
  <c r="H4403" i="14"/>
  <c r="I4403" i="14"/>
  <c r="J4403" i="14"/>
  <c r="K4403" i="14"/>
  <c r="L4403" i="14"/>
  <c r="E4404" i="14"/>
  <c r="F4404" i="14"/>
  <c r="G4404" i="14"/>
  <c r="H4404" i="14"/>
  <c r="I4404" i="14"/>
  <c r="J4404" i="14"/>
  <c r="K4404" i="14"/>
  <c r="L4404" i="14"/>
  <c r="E4405" i="14"/>
  <c r="F4405" i="14"/>
  <c r="G4405" i="14"/>
  <c r="H4405" i="14"/>
  <c r="I4405" i="14"/>
  <c r="J4405" i="14"/>
  <c r="K4405" i="14"/>
  <c r="L4405" i="14"/>
  <c r="E4406" i="14"/>
  <c r="F4406" i="14"/>
  <c r="G4406" i="14"/>
  <c r="H4406" i="14"/>
  <c r="I4406" i="14"/>
  <c r="J4406" i="14"/>
  <c r="K4406" i="14"/>
  <c r="L4406" i="14"/>
  <c r="E4407" i="14"/>
  <c r="F4407" i="14"/>
  <c r="G4407" i="14"/>
  <c r="H4407" i="14"/>
  <c r="I4407" i="14"/>
  <c r="J4407" i="14"/>
  <c r="K4407" i="14"/>
  <c r="L4407" i="14"/>
  <c r="E4408" i="14"/>
  <c r="F4408" i="14"/>
  <c r="G4408" i="14"/>
  <c r="H4408" i="14"/>
  <c r="I4408" i="14"/>
  <c r="J4408" i="14"/>
  <c r="K4408" i="14"/>
  <c r="L4408" i="14"/>
  <c r="E4409" i="14"/>
  <c r="F4409" i="14"/>
  <c r="G4409" i="14"/>
  <c r="H4409" i="14"/>
  <c r="I4409" i="14"/>
  <c r="J4409" i="14"/>
  <c r="K4409" i="14"/>
  <c r="L4409" i="14"/>
  <c r="E4410" i="14"/>
  <c r="F4410" i="14"/>
  <c r="G4410" i="14"/>
  <c r="H4410" i="14"/>
  <c r="I4410" i="14"/>
  <c r="J4410" i="14"/>
  <c r="K4410" i="14"/>
  <c r="L4410" i="14"/>
  <c r="E4411" i="14"/>
  <c r="F4411" i="14"/>
  <c r="G4411" i="14"/>
  <c r="H4411" i="14"/>
  <c r="I4411" i="14"/>
  <c r="J4411" i="14"/>
  <c r="K4411" i="14"/>
  <c r="L4411" i="14"/>
  <c r="E4412" i="14"/>
  <c r="F4412" i="14"/>
  <c r="G4412" i="14"/>
  <c r="H4412" i="14"/>
  <c r="I4412" i="14"/>
  <c r="J4412" i="14"/>
  <c r="K4412" i="14"/>
  <c r="L4412" i="14"/>
  <c r="E4413" i="14"/>
  <c r="F4413" i="14"/>
  <c r="G4413" i="14"/>
  <c r="H4413" i="14"/>
  <c r="I4413" i="14"/>
  <c r="J4413" i="14"/>
  <c r="K4413" i="14"/>
  <c r="L4413" i="14"/>
  <c r="E4414" i="14"/>
  <c r="F4414" i="14"/>
  <c r="G4414" i="14"/>
  <c r="H4414" i="14"/>
  <c r="I4414" i="14"/>
  <c r="J4414" i="14"/>
  <c r="K4414" i="14"/>
  <c r="L4414" i="14"/>
  <c r="E4415" i="14"/>
  <c r="F4415" i="14"/>
  <c r="G4415" i="14"/>
  <c r="H4415" i="14"/>
  <c r="I4415" i="14"/>
  <c r="J4415" i="14"/>
  <c r="K4415" i="14"/>
  <c r="L4415" i="14"/>
  <c r="E4416" i="14"/>
  <c r="F4416" i="14"/>
  <c r="G4416" i="14"/>
  <c r="H4416" i="14"/>
  <c r="I4416" i="14"/>
  <c r="J4416" i="14"/>
  <c r="K4416" i="14"/>
  <c r="L4416" i="14"/>
  <c r="E4417" i="14"/>
  <c r="F4417" i="14"/>
  <c r="G4417" i="14"/>
  <c r="H4417" i="14"/>
  <c r="I4417" i="14"/>
  <c r="J4417" i="14"/>
  <c r="K4417" i="14"/>
  <c r="L4417" i="14"/>
  <c r="E4418" i="14"/>
  <c r="F4418" i="14"/>
  <c r="G4418" i="14"/>
  <c r="H4418" i="14"/>
  <c r="I4418" i="14"/>
  <c r="J4418" i="14"/>
  <c r="K4418" i="14"/>
  <c r="L4418" i="14"/>
  <c r="E4419" i="14"/>
  <c r="F4419" i="14"/>
  <c r="G4419" i="14"/>
  <c r="H4419" i="14"/>
  <c r="I4419" i="14"/>
  <c r="J4419" i="14"/>
  <c r="K4419" i="14"/>
  <c r="L4419" i="14"/>
  <c r="E4420" i="14"/>
  <c r="F4420" i="14"/>
  <c r="G4420" i="14"/>
  <c r="H4420" i="14"/>
  <c r="I4420" i="14"/>
  <c r="J4420" i="14"/>
  <c r="K4420" i="14"/>
  <c r="L4420" i="14"/>
  <c r="E4421" i="14"/>
  <c r="F4421" i="14"/>
  <c r="G4421" i="14"/>
  <c r="H4421" i="14"/>
  <c r="I4421" i="14"/>
  <c r="J4421" i="14"/>
  <c r="K4421" i="14"/>
  <c r="L4421" i="14"/>
  <c r="E4422" i="14"/>
  <c r="F4422" i="14"/>
  <c r="G4422" i="14"/>
  <c r="H4422" i="14"/>
  <c r="I4422" i="14"/>
  <c r="J4422" i="14"/>
  <c r="K4422" i="14"/>
  <c r="L4422" i="14"/>
  <c r="E4423" i="14"/>
  <c r="F4423" i="14"/>
  <c r="G4423" i="14"/>
  <c r="H4423" i="14"/>
  <c r="I4423" i="14"/>
  <c r="J4423" i="14"/>
  <c r="K4423" i="14"/>
  <c r="L4423" i="14"/>
  <c r="E4424" i="14"/>
  <c r="F4424" i="14"/>
  <c r="G4424" i="14"/>
  <c r="H4424" i="14"/>
  <c r="I4424" i="14"/>
  <c r="J4424" i="14"/>
  <c r="K4424" i="14"/>
  <c r="L4424" i="14"/>
  <c r="E4425" i="14"/>
  <c r="F4425" i="14"/>
  <c r="G4425" i="14"/>
  <c r="H4425" i="14"/>
  <c r="I4425" i="14"/>
  <c r="J4425" i="14"/>
  <c r="K4425" i="14"/>
  <c r="L4425" i="14"/>
  <c r="E4426" i="14"/>
  <c r="F4426" i="14"/>
  <c r="G4426" i="14"/>
  <c r="H4426" i="14"/>
  <c r="I4426" i="14"/>
  <c r="J4426" i="14"/>
  <c r="K4426" i="14"/>
  <c r="L4426" i="14"/>
  <c r="E4427" i="14"/>
  <c r="F4427" i="14"/>
  <c r="G4427" i="14"/>
  <c r="H4427" i="14"/>
  <c r="I4427" i="14"/>
  <c r="J4427" i="14"/>
  <c r="K4427" i="14"/>
  <c r="L4427" i="14"/>
  <c r="E4428" i="14"/>
  <c r="F4428" i="14"/>
  <c r="G4428" i="14"/>
  <c r="H4428" i="14"/>
  <c r="I4428" i="14"/>
  <c r="J4428" i="14"/>
  <c r="K4428" i="14"/>
  <c r="L4428" i="14"/>
  <c r="E4429" i="14"/>
  <c r="F4429" i="14"/>
  <c r="G4429" i="14"/>
  <c r="H4429" i="14"/>
  <c r="I4429" i="14"/>
  <c r="J4429" i="14"/>
  <c r="K4429" i="14"/>
  <c r="L4429" i="14"/>
  <c r="E4430" i="14"/>
  <c r="F4430" i="14"/>
  <c r="G4430" i="14"/>
  <c r="H4430" i="14"/>
  <c r="I4430" i="14"/>
  <c r="J4430" i="14"/>
  <c r="K4430" i="14"/>
  <c r="L4430" i="14"/>
  <c r="E4431" i="14"/>
  <c r="F4431" i="14"/>
  <c r="G4431" i="14"/>
  <c r="H4431" i="14"/>
  <c r="I4431" i="14"/>
  <c r="J4431" i="14"/>
  <c r="K4431" i="14"/>
  <c r="L4431" i="14"/>
  <c r="E4432" i="14"/>
  <c r="F4432" i="14"/>
  <c r="G4432" i="14"/>
  <c r="H4432" i="14"/>
  <c r="I4432" i="14"/>
  <c r="J4432" i="14"/>
  <c r="K4432" i="14"/>
  <c r="L4432" i="14"/>
  <c r="E4433" i="14"/>
  <c r="F4433" i="14"/>
  <c r="G4433" i="14"/>
  <c r="H4433" i="14"/>
  <c r="I4433" i="14"/>
  <c r="J4433" i="14"/>
  <c r="K4433" i="14"/>
  <c r="L4433" i="14"/>
  <c r="E4434" i="14"/>
  <c r="F4434" i="14"/>
  <c r="G4434" i="14"/>
  <c r="H4434" i="14"/>
  <c r="I4434" i="14"/>
  <c r="J4434" i="14"/>
  <c r="K4434" i="14"/>
  <c r="L4434" i="14"/>
  <c r="E4435" i="14"/>
  <c r="F4435" i="14"/>
  <c r="G4435" i="14"/>
  <c r="H4435" i="14"/>
  <c r="I4435" i="14"/>
  <c r="J4435" i="14"/>
  <c r="K4435" i="14"/>
  <c r="L4435" i="14"/>
  <c r="E4436" i="14"/>
  <c r="F4436" i="14"/>
  <c r="G4436" i="14"/>
  <c r="H4436" i="14"/>
  <c r="I4436" i="14"/>
  <c r="J4436" i="14"/>
  <c r="K4436" i="14"/>
  <c r="L4436" i="14"/>
  <c r="E4437" i="14"/>
  <c r="F4437" i="14"/>
  <c r="G4437" i="14"/>
  <c r="H4437" i="14"/>
  <c r="I4437" i="14"/>
  <c r="J4437" i="14"/>
  <c r="K4437" i="14"/>
  <c r="L4437" i="14"/>
  <c r="E4438" i="14"/>
  <c r="F4438" i="14"/>
  <c r="G4438" i="14"/>
  <c r="H4438" i="14"/>
  <c r="I4438" i="14"/>
  <c r="J4438" i="14"/>
  <c r="K4438" i="14"/>
  <c r="L4438" i="14"/>
  <c r="E4439" i="14"/>
  <c r="F4439" i="14"/>
  <c r="G4439" i="14"/>
  <c r="H4439" i="14"/>
  <c r="I4439" i="14"/>
  <c r="J4439" i="14"/>
  <c r="K4439" i="14"/>
  <c r="L4439" i="14"/>
  <c r="E4440" i="14"/>
  <c r="F4440" i="14"/>
  <c r="G4440" i="14"/>
  <c r="H4440" i="14"/>
  <c r="I4440" i="14"/>
  <c r="J4440" i="14"/>
  <c r="K4440" i="14"/>
  <c r="L4440" i="14"/>
  <c r="E4343" i="14"/>
  <c r="F4343" i="14"/>
  <c r="G4343" i="14"/>
  <c r="H4343" i="14"/>
  <c r="I4343" i="14"/>
  <c r="J4343" i="14"/>
  <c r="K4343" i="14"/>
  <c r="L4343" i="14"/>
  <c r="E4344" i="14"/>
  <c r="F4344" i="14"/>
  <c r="G4344" i="14"/>
  <c r="H4344" i="14"/>
  <c r="I4344" i="14"/>
  <c r="J4344" i="14"/>
  <c r="K4344" i="14"/>
  <c r="L4344" i="14"/>
  <c r="E4345" i="14"/>
  <c r="F4345" i="14"/>
  <c r="G4345" i="14"/>
  <c r="H4345" i="14"/>
  <c r="I4345" i="14"/>
  <c r="J4345" i="14"/>
  <c r="K4345" i="14"/>
  <c r="L4345" i="14"/>
  <c r="E4346" i="14"/>
  <c r="F4346" i="14"/>
  <c r="G4346" i="14"/>
  <c r="H4346" i="14"/>
  <c r="I4346" i="14"/>
  <c r="J4346" i="14"/>
  <c r="K4346" i="14"/>
  <c r="L4346" i="14"/>
  <c r="E4347" i="14"/>
  <c r="F4347" i="14"/>
  <c r="G4347" i="14"/>
  <c r="H4347" i="14"/>
  <c r="I4347" i="14"/>
  <c r="J4347" i="14"/>
  <c r="K4347" i="14"/>
  <c r="L4347" i="14"/>
  <c r="E4348" i="14"/>
  <c r="F4348" i="14"/>
  <c r="G4348" i="14"/>
  <c r="H4348" i="14"/>
  <c r="I4348" i="14"/>
  <c r="J4348" i="14"/>
  <c r="K4348" i="14"/>
  <c r="L4348" i="14"/>
  <c r="E4349" i="14"/>
  <c r="F4349" i="14"/>
  <c r="G4349" i="14"/>
  <c r="H4349" i="14"/>
  <c r="I4349" i="14"/>
  <c r="J4349" i="14"/>
  <c r="K4349" i="14"/>
  <c r="L4349" i="14"/>
  <c r="E4350" i="14"/>
  <c r="F4350" i="14"/>
  <c r="G4350" i="14"/>
  <c r="H4350" i="14"/>
  <c r="I4350" i="14"/>
  <c r="J4350" i="14"/>
  <c r="K4350" i="14"/>
  <c r="L4350" i="14"/>
  <c r="E4351" i="14"/>
  <c r="F4351" i="14"/>
  <c r="G4351" i="14"/>
  <c r="H4351" i="14"/>
  <c r="I4351" i="14"/>
  <c r="J4351" i="14"/>
  <c r="K4351" i="14"/>
  <c r="L4351" i="14"/>
  <c r="E4352" i="14"/>
  <c r="F4352" i="14"/>
  <c r="G4352" i="14"/>
  <c r="H4352" i="14"/>
  <c r="I4352" i="14"/>
  <c r="J4352" i="14"/>
  <c r="K4352" i="14"/>
  <c r="L4352" i="14"/>
  <c r="E4353" i="14"/>
  <c r="F4353" i="14"/>
  <c r="G4353" i="14"/>
  <c r="H4353" i="14"/>
  <c r="I4353" i="14"/>
  <c r="J4353" i="14"/>
  <c r="K4353" i="14"/>
  <c r="L4353" i="14"/>
  <c r="E4354" i="14"/>
  <c r="F4354" i="14"/>
  <c r="G4354" i="14"/>
  <c r="H4354" i="14"/>
  <c r="I4354" i="14"/>
  <c r="J4354" i="14"/>
  <c r="K4354" i="14"/>
  <c r="L4354" i="14"/>
  <c r="E4355" i="14"/>
  <c r="F4355" i="14"/>
  <c r="G4355" i="14"/>
  <c r="H4355" i="14"/>
  <c r="I4355" i="14"/>
  <c r="J4355" i="14"/>
  <c r="K4355" i="14"/>
  <c r="L4355" i="14"/>
  <c r="E4356" i="14"/>
  <c r="F4356" i="14"/>
  <c r="G4356" i="14"/>
  <c r="H4356" i="14"/>
  <c r="I4356" i="14"/>
  <c r="J4356" i="14"/>
  <c r="K4356" i="14"/>
  <c r="L4356" i="14"/>
  <c r="E4357" i="14"/>
  <c r="F4357" i="14"/>
  <c r="G4357" i="14"/>
  <c r="H4357" i="14"/>
  <c r="I4357" i="14"/>
  <c r="J4357" i="14"/>
  <c r="K4357" i="14"/>
  <c r="L4357" i="14"/>
  <c r="E4358" i="14"/>
  <c r="F4358" i="14"/>
  <c r="G4358" i="14"/>
  <c r="H4358" i="14"/>
  <c r="I4358" i="14"/>
  <c r="J4358" i="14"/>
  <c r="K4358" i="14"/>
  <c r="L4358" i="14"/>
  <c r="E4359" i="14"/>
  <c r="F4359" i="14"/>
  <c r="G4359" i="14"/>
  <c r="H4359" i="14"/>
  <c r="I4359" i="14"/>
  <c r="J4359" i="14"/>
  <c r="K4359" i="14"/>
  <c r="L4359" i="14"/>
  <c r="E4360" i="14"/>
  <c r="F4360" i="14"/>
  <c r="G4360" i="14"/>
  <c r="H4360" i="14"/>
  <c r="I4360" i="14"/>
  <c r="J4360" i="14"/>
  <c r="K4360" i="14"/>
  <c r="L4360" i="14"/>
  <c r="E4361" i="14"/>
  <c r="F4361" i="14"/>
  <c r="G4361" i="14"/>
  <c r="H4361" i="14"/>
  <c r="I4361" i="14"/>
  <c r="J4361" i="14"/>
  <c r="K4361" i="14"/>
  <c r="L4361" i="14"/>
  <c r="E4362" i="14"/>
  <c r="F4362" i="14"/>
  <c r="G4362" i="14"/>
  <c r="H4362" i="14"/>
  <c r="I4362" i="14"/>
  <c r="J4362" i="14"/>
  <c r="K4362" i="14"/>
  <c r="L4362" i="14"/>
  <c r="E4363" i="14"/>
  <c r="F4363" i="14"/>
  <c r="G4363" i="14"/>
  <c r="H4363" i="14"/>
  <c r="I4363" i="14"/>
  <c r="J4363" i="14"/>
  <c r="K4363" i="14"/>
  <c r="L4363" i="14"/>
  <c r="E4364" i="14"/>
  <c r="F4364" i="14"/>
  <c r="G4364" i="14"/>
  <c r="H4364" i="14"/>
  <c r="I4364" i="14"/>
  <c r="J4364" i="14"/>
  <c r="K4364" i="14"/>
  <c r="L4364" i="14"/>
  <c r="E4365" i="14"/>
  <c r="F4365" i="14"/>
  <c r="G4365" i="14"/>
  <c r="H4365" i="14"/>
  <c r="I4365" i="14"/>
  <c r="J4365" i="14"/>
  <c r="K4365" i="14"/>
  <c r="L4365" i="14"/>
  <c r="E4366" i="14"/>
  <c r="F4366" i="14"/>
  <c r="G4366" i="14"/>
  <c r="H4366" i="14"/>
  <c r="I4366" i="14"/>
  <c r="J4366" i="14"/>
  <c r="K4366" i="14"/>
  <c r="L4366" i="14"/>
  <c r="E4367" i="14"/>
  <c r="F4367" i="14"/>
  <c r="G4367" i="14"/>
  <c r="H4367" i="14"/>
  <c r="I4367" i="14"/>
  <c r="J4367" i="14"/>
  <c r="K4367" i="14"/>
  <c r="L4367" i="14"/>
  <c r="E4368" i="14"/>
  <c r="F4368" i="14"/>
  <c r="G4368" i="14"/>
  <c r="H4368" i="14"/>
  <c r="I4368" i="14"/>
  <c r="J4368" i="14"/>
  <c r="K4368" i="14"/>
  <c r="L4368" i="14"/>
  <c r="E4369" i="14"/>
  <c r="F4369" i="14"/>
  <c r="G4369" i="14"/>
  <c r="H4369" i="14"/>
  <c r="I4369" i="14"/>
  <c r="J4369" i="14"/>
  <c r="K4369" i="14"/>
  <c r="L4369" i="14"/>
  <c r="E4370" i="14"/>
  <c r="F4370" i="14"/>
  <c r="G4370" i="14"/>
  <c r="H4370" i="14"/>
  <c r="I4370" i="14"/>
  <c r="J4370" i="14"/>
  <c r="K4370" i="14"/>
  <c r="L4370" i="14"/>
  <c r="E4371" i="14"/>
  <c r="F4371" i="14"/>
  <c r="G4371" i="14"/>
  <c r="H4371" i="14"/>
  <c r="I4371" i="14"/>
  <c r="J4371" i="14"/>
  <c r="K4371" i="14"/>
  <c r="L4371" i="14"/>
  <c r="E4372" i="14"/>
  <c r="F4372" i="14"/>
  <c r="G4372" i="14"/>
  <c r="H4372" i="14"/>
  <c r="I4372" i="14"/>
  <c r="J4372" i="14"/>
  <c r="K4372" i="14"/>
  <c r="L4372" i="14"/>
  <c r="E4373" i="14"/>
  <c r="F4373" i="14"/>
  <c r="G4373" i="14"/>
  <c r="H4373" i="14"/>
  <c r="I4373" i="14"/>
  <c r="J4373" i="14"/>
  <c r="K4373" i="14"/>
  <c r="L4373" i="14"/>
  <c r="E4374" i="14"/>
  <c r="F4374" i="14"/>
  <c r="G4374" i="14"/>
  <c r="H4374" i="14"/>
  <c r="I4374" i="14"/>
  <c r="J4374" i="14"/>
  <c r="K4374" i="14"/>
  <c r="L4374" i="14"/>
  <c r="E4375" i="14"/>
  <c r="F4375" i="14"/>
  <c r="G4375" i="14"/>
  <c r="H4375" i="14"/>
  <c r="I4375" i="14"/>
  <c r="J4375" i="14"/>
  <c r="K4375" i="14"/>
  <c r="L4375" i="14"/>
  <c r="E4376" i="14"/>
  <c r="F4376" i="14"/>
  <c r="G4376" i="14"/>
  <c r="H4376" i="14"/>
  <c r="I4376" i="14"/>
  <c r="J4376" i="14"/>
  <c r="K4376" i="14"/>
  <c r="L4376" i="14"/>
  <c r="E4377" i="14"/>
  <c r="F4377" i="14"/>
  <c r="G4377" i="14"/>
  <c r="H4377" i="14"/>
  <c r="I4377" i="14"/>
  <c r="J4377" i="14"/>
  <c r="K4377" i="14"/>
  <c r="L4377" i="14"/>
  <c r="E4378" i="14"/>
  <c r="F4378" i="14"/>
  <c r="G4378" i="14"/>
  <c r="H4378" i="14"/>
  <c r="I4378" i="14"/>
  <c r="J4378" i="14"/>
  <c r="K4378" i="14"/>
  <c r="L4378" i="14"/>
  <c r="E4379" i="14"/>
  <c r="F4379" i="14"/>
  <c r="G4379" i="14"/>
  <c r="H4379" i="14"/>
  <c r="I4379" i="14"/>
  <c r="J4379" i="14"/>
  <c r="K4379" i="14"/>
  <c r="L4379" i="14"/>
  <c r="E4380" i="14"/>
  <c r="F4380" i="14"/>
  <c r="G4380" i="14"/>
  <c r="H4380" i="14"/>
  <c r="I4380" i="14"/>
  <c r="J4380" i="14"/>
  <c r="K4380" i="14"/>
  <c r="L4380" i="14"/>
  <c r="E4381" i="14"/>
  <c r="F4381" i="14"/>
  <c r="G4381" i="14"/>
  <c r="H4381" i="14"/>
  <c r="I4381" i="14"/>
  <c r="J4381" i="14"/>
  <c r="K4381" i="14"/>
  <c r="L4381" i="14"/>
  <c r="E4382" i="14"/>
  <c r="F4382" i="14"/>
  <c r="G4382" i="14"/>
  <c r="H4382" i="14"/>
  <c r="I4382" i="14"/>
  <c r="J4382" i="14"/>
  <c r="K4382" i="14"/>
  <c r="L4382" i="14"/>
  <c r="E4383" i="14"/>
  <c r="F4383" i="14"/>
  <c r="G4383" i="14"/>
  <c r="H4383" i="14"/>
  <c r="I4383" i="14"/>
  <c r="J4383" i="14"/>
  <c r="K4383" i="14"/>
  <c r="L4383" i="14"/>
  <c r="E4384" i="14"/>
  <c r="F4384" i="14"/>
  <c r="G4384" i="14"/>
  <c r="H4384" i="14"/>
  <c r="I4384" i="14"/>
  <c r="J4384" i="14"/>
  <c r="K4384" i="14"/>
  <c r="L4384" i="14"/>
  <c r="E4385" i="14"/>
  <c r="F4385" i="14"/>
  <c r="G4385" i="14"/>
  <c r="H4385" i="14"/>
  <c r="I4385" i="14"/>
  <c r="J4385" i="14"/>
  <c r="K4385" i="14"/>
  <c r="L4385" i="14"/>
  <c r="E4386" i="14"/>
  <c r="F4386" i="14"/>
  <c r="G4386" i="14"/>
  <c r="H4386" i="14"/>
  <c r="I4386" i="14"/>
  <c r="J4386" i="14"/>
  <c r="K4386" i="14"/>
  <c r="L4386" i="14"/>
  <c r="E4387" i="14"/>
  <c r="F4387" i="14"/>
  <c r="G4387" i="14"/>
  <c r="H4387" i="14"/>
  <c r="I4387" i="14"/>
  <c r="J4387" i="14"/>
  <c r="K4387" i="14"/>
  <c r="L4387" i="14"/>
  <c r="E4388" i="14"/>
  <c r="F4388" i="14"/>
  <c r="G4388" i="14"/>
  <c r="H4388" i="14"/>
  <c r="I4388" i="14"/>
  <c r="J4388" i="14"/>
  <c r="K4388" i="14"/>
  <c r="L4388" i="14"/>
  <c r="E4389" i="14"/>
  <c r="F4389" i="14"/>
  <c r="G4389" i="14"/>
  <c r="H4389" i="14"/>
  <c r="I4389" i="14"/>
  <c r="J4389" i="14"/>
  <c r="K4389" i="14"/>
  <c r="L4389" i="14"/>
  <c r="E4292" i="14"/>
  <c r="F4292" i="14"/>
  <c r="G4292" i="14"/>
  <c r="H4292" i="14"/>
  <c r="I4292" i="14"/>
  <c r="J4292" i="14"/>
  <c r="K4292" i="14"/>
  <c r="L4292" i="14"/>
  <c r="E4293" i="14"/>
  <c r="F4293" i="14"/>
  <c r="G4293" i="14"/>
  <c r="H4293" i="14"/>
  <c r="I4293" i="14"/>
  <c r="J4293" i="14"/>
  <c r="K4293" i="14"/>
  <c r="L4293" i="14"/>
  <c r="E4294" i="14"/>
  <c r="F4294" i="14"/>
  <c r="G4294" i="14"/>
  <c r="H4294" i="14"/>
  <c r="I4294" i="14"/>
  <c r="J4294" i="14"/>
  <c r="K4294" i="14"/>
  <c r="L4294" i="14"/>
  <c r="E4295" i="14"/>
  <c r="F4295" i="14"/>
  <c r="G4295" i="14"/>
  <c r="H4295" i="14"/>
  <c r="I4295" i="14"/>
  <c r="J4295" i="14"/>
  <c r="K4295" i="14"/>
  <c r="L4295" i="14"/>
  <c r="E4296" i="14"/>
  <c r="F4296" i="14"/>
  <c r="G4296" i="14"/>
  <c r="H4296" i="14"/>
  <c r="I4296" i="14"/>
  <c r="J4296" i="14"/>
  <c r="K4296" i="14"/>
  <c r="L4296" i="14"/>
  <c r="E4297" i="14"/>
  <c r="F4297" i="14"/>
  <c r="G4297" i="14"/>
  <c r="H4297" i="14"/>
  <c r="I4297" i="14"/>
  <c r="J4297" i="14"/>
  <c r="K4297" i="14"/>
  <c r="L4297" i="14"/>
  <c r="E4298" i="14"/>
  <c r="F4298" i="14"/>
  <c r="G4298" i="14"/>
  <c r="H4298" i="14"/>
  <c r="I4298" i="14"/>
  <c r="J4298" i="14"/>
  <c r="K4298" i="14"/>
  <c r="L4298" i="14"/>
  <c r="E4299" i="14"/>
  <c r="F4299" i="14"/>
  <c r="G4299" i="14"/>
  <c r="H4299" i="14"/>
  <c r="I4299" i="14"/>
  <c r="J4299" i="14"/>
  <c r="K4299" i="14"/>
  <c r="L4299" i="14"/>
  <c r="E4300" i="14"/>
  <c r="F4300" i="14"/>
  <c r="G4300" i="14"/>
  <c r="H4300" i="14"/>
  <c r="I4300" i="14"/>
  <c r="J4300" i="14"/>
  <c r="K4300" i="14"/>
  <c r="L4300" i="14"/>
  <c r="E4301" i="14"/>
  <c r="F4301" i="14"/>
  <c r="G4301" i="14"/>
  <c r="H4301" i="14"/>
  <c r="I4301" i="14"/>
  <c r="J4301" i="14"/>
  <c r="K4301" i="14"/>
  <c r="L4301" i="14"/>
  <c r="E4302" i="14"/>
  <c r="F4302" i="14"/>
  <c r="G4302" i="14"/>
  <c r="H4302" i="14"/>
  <c r="I4302" i="14"/>
  <c r="J4302" i="14"/>
  <c r="K4302" i="14"/>
  <c r="L4302" i="14"/>
  <c r="E4303" i="14"/>
  <c r="F4303" i="14"/>
  <c r="G4303" i="14"/>
  <c r="H4303" i="14"/>
  <c r="I4303" i="14"/>
  <c r="J4303" i="14"/>
  <c r="K4303" i="14"/>
  <c r="L4303" i="14"/>
  <c r="E4304" i="14"/>
  <c r="F4304" i="14"/>
  <c r="G4304" i="14"/>
  <c r="H4304" i="14"/>
  <c r="I4304" i="14"/>
  <c r="J4304" i="14"/>
  <c r="K4304" i="14"/>
  <c r="L4304" i="14"/>
  <c r="E4305" i="14"/>
  <c r="F4305" i="14"/>
  <c r="G4305" i="14"/>
  <c r="H4305" i="14"/>
  <c r="I4305" i="14"/>
  <c r="J4305" i="14"/>
  <c r="K4305" i="14"/>
  <c r="L4305" i="14"/>
  <c r="E4306" i="14"/>
  <c r="F4306" i="14"/>
  <c r="G4306" i="14"/>
  <c r="H4306" i="14"/>
  <c r="I4306" i="14"/>
  <c r="J4306" i="14"/>
  <c r="K4306" i="14"/>
  <c r="L4306" i="14"/>
  <c r="E4307" i="14"/>
  <c r="F4307" i="14"/>
  <c r="G4307" i="14"/>
  <c r="H4307" i="14"/>
  <c r="I4307" i="14"/>
  <c r="J4307" i="14"/>
  <c r="K4307" i="14"/>
  <c r="L4307" i="14"/>
  <c r="E4308" i="14"/>
  <c r="F4308" i="14"/>
  <c r="G4308" i="14"/>
  <c r="H4308" i="14"/>
  <c r="I4308" i="14"/>
  <c r="J4308" i="14"/>
  <c r="K4308" i="14"/>
  <c r="L4308" i="14"/>
  <c r="E4309" i="14"/>
  <c r="F4309" i="14"/>
  <c r="G4309" i="14"/>
  <c r="H4309" i="14"/>
  <c r="I4309" i="14"/>
  <c r="J4309" i="14"/>
  <c r="K4309" i="14"/>
  <c r="L4309" i="14"/>
  <c r="E4310" i="14"/>
  <c r="F4310" i="14"/>
  <c r="G4310" i="14"/>
  <c r="H4310" i="14"/>
  <c r="I4310" i="14"/>
  <c r="J4310" i="14"/>
  <c r="K4310" i="14"/>
  <c r="L4310" i="14"/>
  <c r="E4311" i="14"/>
  <c r="F4311" i="14"/>
  <c r="G4311" i="14"/>
  <c r="H4311" i="14"/>
  <c r="I4311" i="14"/>
  <c r="J4311" i="14"/>
  <c r="K4311" i="14"/>
  <c r="L4311" i="14"/>
  <c r="E4312" i="14"/>
  <c r="F4312" i="14"/>
  <c r="G4312" i="14"/>
  <c r="H4312" i="14"/>
  <c r="I4312" i="14"/>
  <c r="J4312" i="14"/>
  <c r="K4312" i="14"/>
  <c r="L4312" i="14"/>
  <c r="E4313" i="14"/>
  <c r="F4313" i="14"/>
  <c r="G4313" i="14"/>
  <c r="H4313" i="14"/>
  <c r="I4313" i="14"/>
  <c r="J4313" i="14"/>
  <c r="K4313" i="14"/>
  <c r="L4313" i="14"/>
  <c r="E4314" i="14"/>
  <c r="F4314" i="14"/>
  <c r="G4314" i="14"/>
  <c r="H4314" i="14"/>
  <c r="I4314" i="14"/>
  <c r="J4314" i="14"/>
  <c r="K4314" i="14"/>
  <c r="L4314" i="14"/>
  <c r="E4315" i="14"/>
  <c r="F4315" i="14"/>
  <c r="G4315" i="14"/>
  <c r="H4315" i="14"/>
  <c r="I4315" i="14"/>
  <c r="J4315" i="14"/>
  <c r="K4315" i="14"/>
  <c r="L4315" i="14"/>
  <c r="E4316" i="14"/>
  <c r="F4316" i="14"/>
  <c r="G4316" i="14"/>
  <c r="H4316" i="14"/>
  <c r="I4316" i="14"/>
  <c r="J4316" i="14"/>
  <c r="K4316" i="14"/>
  <c r="L4316" i="14"/>
  <c r="E4317" i="14"/>
  <c r="F4317" i="14"/>
  <c r="G4317" i="14"/>
  <c r="H4317" i="14"/>
  <c r="I4317" i="14"/>
  <c r="J4317" i="14"/>
  <c r="K4317" i="14"/>
  <c r="L4317" i="14"/>
  <c r="E4318" i="14"/>
  <c r="F4318" i="14"/>
  <c r="G4318" i="14"/>
  <c r="H4318" i="14"/>
  <c r="I4318" i="14"/>
  <c r="J4318" i="14"/>
  <c r="K4318" i="14"/>
  <c r="L4318" i="14"/>
  <c r="E4319" i="14"/>
  <c r="F4319" i="14"/>
  <c r="G4319" i="14"/>
  <c r="H4319" i="14"/>
  <c r="I4319" i="14"/>
  <c r="J4319" i="14"/>
  <c r="K4319" i="14"/>
  <c r="L4319" i="14"/>
  <c r="E4320" i="14"/>
  <c r="F4320" i="14"/>
  <c r="G4320" i="14"/>
  <c r="H4320" i="14"/>
  <c r="I4320" i="14"/>
  <c r="J4320" i="14"/>
  <c r="K4320" i="14"/>
  <c r="L4320" i="14"/>
  <c r="E4321" i="14"/>
  <c r="F4321" i="14"/>
  <c r="G4321" i="14"/>
  <c r="H4321" i="14"/>
  <c r="I4321" i="14"/>
  <c r="J4321" i="14"/>
  <c r="K4321" i="14"/>
  <c r="L4321" i="14"/>
  <c r="E4322" i="14"/>
  <c r="F4322" i="14"/>
  <c r="G4322" i="14"/>
  <c r="H4322" i="14"/>
  <c r="I4322" i="14"/>
  <c r="J4322" i="14"/>
  <c r="K4322" i="14"/>
  <c r="L4322" i="14"/>
  <c r="E4323" i="14"/>
  <c r="F4323" i="14"/>
  <c r="G4323" i="14"/>
  <c r="H4323" i="14"/>
  <c r="I4323" i="14"/>
  <c r="J4323" i="14"/>
  <c r="K4323" i="14"/>
  <c r="L4323" i="14"/>
  <c r="E4324" i="14"/>
  <c r="F4324" i="14"/>
  <c r="G4324" i="14"/>
  <c r="H4324" i="14"/>
  <c r="I4324" i="14"/>
  <c r="J4324" i="14"/>
  <c r="K4324" i="14"/>
  <c r="L4324" i="14"/>
  <c r="E4325" i="14"/>
  <c r="F4325" i="14"/>
  <c r="G4325" i="14"/>
  <c r="H4325" i="14"/>
  <c r="I4325" i="14"/>
  <c r="J4325" i="14"/>
  <c r="K4325" i="14"/>
  <c r="L4325" i="14"/>
  <c r="E4326" i="14"/>
  <c r="F4326" i="14"/>
  <c r="G4326" i="14"/>
  <c r="H4326" i="14"/>
  <c r="I4326" i="14"/>
  <c r="J4326" i="14"/>
  <c r="K4326" i="14"/>
  <c r="L4326" i="14"/>
  <c r="E4327" i="14"/>
  <c r="F4327" i="14"/>
  <c r="G4327" i="14"/>
  <c r="H4327" i="14"/>
  <c r="I4327" i="14"/>
  <c r="J4327" i="14"/>
  <c r="K4327" i="14"/>
  <c r="L4327" i="14"/>
  <c r="E4328" i="14"/>
  <c r="F4328" i="14"/>
  <c r="G4328" i="14"/>
  <c r="H4328" i="14"/>
  <c r="I4328" i="14"/>
  <c r="J4328" i="14"/>
  <c r="K4328" i="14"/>
  <c r="L4328" i="14"/>
  <c r="E4329" i="14"/>
  <c r="F4329" i="14"/>
  <c r="G4329" i="14"/>
  <c r="H4329" i="14"/>
  <c r="I4329" i="14"/>
  <c r="J4329" i="14"/>
  <c r="K4329" i="14"/>
  <c r="L4329" i="14"/>
  <c r="E4330" i="14"/>
  <c r="F4330" i="14"/>
  <c r="G4330" i="14"/>
  <c r="H4330" i="14"/>
  <c r="I4330" i="14"/>
  <c r="J4330" i="14"/>
  <c r="K4330" i="14"/>
  <c r="L4330" i="14"/>
  <c r="E4331" i="14"/>
  <c r="F4331" i="14"/>
  <c r="G4331" i="14"/>
  <c r="H4331" i="14"/>
  <c r="I4331" i="14"/>
  <c r="J4331" i="14"/>
  <c r="K4331" i="14"/>
  <c r="L4331" i="14"/>
  <c r="E4332" i="14"/>
  <c r="F4332" i="14"/>
  <c r="G4332" i="14"/>
  <c r="H4332" i="14"/>
  <c r="I4332" i="14"/>
  <c r="J4332" i="14"/>
  <c r="K4332" i="14"/>
  <c r="L4332" i="14"/>
  <c r="E4333" i="14"/>
  <c r="F4333" i="14"/>
  <c r="G4333" i="14"/>
  <c r="H4333" i="14"/>
  <c r="I4333" i="14"/>
  <c r="J4333" i="14"/>
  <c r="K4333" i="14"/>
  <c r="L4333" i="14"/>
  <c r="E4334" i="14"/>
  <c r="F4334" i="14"/>
  <c r="G4334" i="14"/>
  <c r="H4334" i="14"/>
  <c r="I4334" i="14"/>
  <c r="J4334" i="14"/>
  <c r="K4334" i="14"/>
  <c r="L4334" i="14"/>
  <c r="E4335" i="14"/>
  <c r="F4335" i="14"/>
  <c r="G4335" i="14"/>
  <c r="H4335" i="14"/>
  <c r="I4335" i="14"/>
  <c r="J4335" i="14"/>
  <c r="K4335" i="14"/>
  <c r="L4335" i="14"/>
  <c r="E4336" i="14"/>
  <c r="F4336" i="14"/>
  <c r="G4336" i="14"/>
  <c r="H4336" i="14"/>
  <c r="I4336" i="14"/>
  <c r="J4336" i="14"/>
  <c r="K4336" i="14"/>
  <c r="L4336" i="14"/>
  <c r="E4337" i="14"/>
  <c r="F4337" i="14"/>
  <c r="G4337" i="14"/>
  <c r="H4337" i="14"/>
  <c r="I4337" i="14"/>
  <c r="J4337" i="14"/>
  <c r="K4337" i="14"/>
  <c r="L4337" i="14"/>
  <c r="E4338" i="14"/>
  <c r="F4338" i="14"/>
  <c r="G4338" i="14"/>
  <c r="H4338" i="14"/>
  <c r="I4338" i="14"/>
  <c r="J4338" i="14"/>
  <c r="K4338" i="14"/>
  <c r="L4338" i="14"/>
  <c r="E4241" i="14"/>
  <c r="F4241" i="14"/>
  <c r="G4241" i="14"/>
  <c r="H4241" i="14"/>
  <c r="I4241" i="14"/>
  <c r="J4241" i="14"/>
  <c r="K4241" i="14"/>
  <c r="L4241" i="14"/>
  <c r="E4242" i="14"/>
  <c r="F4242" i="14"/>
  <c r="G4242" i="14"/>
  <c r="H4242" i="14"/>
  <c r="I4242" i="14"/>
  <c r="J4242" i="14"/>
  <c r="K4242" i="14"/>
  <c r="L4242" i="14"/>
  <c r="E4243" i="14"/>
  <c r="F4243" i="14"/>
  <c r="G4243" i="14"/>
  <c r="H4243" i="14"/>
  <c r="I4243" i="14"/>
  <c r="J4243" i="14"/>
  <c r="K4243" i="14"/>
  <c r="L4243" i="14"/>
  <c r="E4244" i="14"/>
  <c r="F4244" i="14"/>
  <c r="G4244" i="14"/>
  <c r="H4244" i="14"/>
  <c r="I4244" i="14"/>
  <c r="J4244" i="14"/>
  <c r="K4244" i="14"/>
  <c r="L4244" i="14"/>
  <c r="E4245" i="14"/>
  <c r="F4245" i="14"/>
  <c r="G4245" i="14"/>
  <c r="H4245" i="14"/>
  <c r="I4245" i="14"/>
  <c r="J4245" i="14"/>
  <c r="K4245" i="14"/>
  <c r="L4245" i="14"/>
  <c r="E4246" i="14"/>
  <c r="F4246" i="14"/>
  <c r="G4246" i="14"/>
  <c r="H4246" i="14"/>
  <c r="I4246" i="14"/>
  <c r="J4246" i="14"/>
  <c r="K4246" i="14"/>
  <c r="L4246" i="14"/>
  <c r="E4247" i="14"/>
  <c r="F4247" i="14"/>
  <c r="G4247" i="14"/>
  <c r="H4247" i="14"/>
  <c r="I4247" i="14"/>
  <c r="J4247" i="14"/>
  <c r="K4247" i="14"/>
  <c r="L4247" i="14"/>
  <c r="E4248" i="14"/>
  <c r="F4248" i="14"/>
  <c r="G4248" i="14"/>
  <c r="H4248" i="14"/>
  <c r="I4248" i="14"/>
  <c r="J4248" i="14"/>
  <c r="K4248" i="14"/>
  <c r="L4248" i="14"/>
  <c r="E4249" i="14"/>
  <c r="F4249" i="14"/>
  <c r="G4249" i="14"/>
  <c r="H4249" i="14"/>
  <c r="I4249" i="14"/>
  <c r="J4249" i="14"/>
  <c r="K4249" i="14"/>
  <c r="L4249" i="14"/>
  <c r="E4250" i="14"/>
  <c r="F4250" i="14"/>
  <c r="G4250" i="14"/>
  <c r="H4250" i="14"/>
  <c r="I4250" i="14"/>
  <c r="J4250" i="14"/>
  <c r="K4250" i="14"/>
  <c r="L4250" i="14"/>
  <c r="E4251" i="14"/>
  <c r="F4251" i="14"/>
  <c r="G4251" i="14"/>
  <c r="H4251" i="14"/>
  <c r="I4251" i="14"/>
  <c r="J4251" i="14"/>
  <c r="K4251" i="14"/>
  <c r="L4251" i="14"/>
  <c r="E4252" i="14"/>
  <c r="F4252" i="14"/>
  <c r="G4252" i="14"/>
  <c r="H4252" i="14"/>
  <c r="I4252" i="14"/>
  <c r="J4252" i="14"/>
  <c r="K4252" i="14"/>
  <c r="L4252" i="14"/>
  <c r="E4253" i="14"/>
  <c r="F4253" i="14"/>
  <c r="G4253" i="14"/>
  <c r="H4253" i="14"/>
  <c r="I4253" i="14"/>
  <c r="J4253" i="14"/>
  <c r="K4253" i="14"/>
  <c r="L4253" i="14"/>
  <c r="E4254" i="14"/>
  <c r="F4254" i="14"/>
  <c r="G4254" i="14"/>
  <c r="H4254" i="14"/>
  <c r="I4254" i="14"/>
  <c r="J4254" i="14"/>
  <c r="K4254" i="14"/>
  <c r="L4254" i="14"/>
  <c r="E4255" i="14"/>
  <c r="F4255" i="14"/>
  <c r="G4255" i="14"/>
  <c r="H4255" i="14"/>
  <c r="I4255" i="14"/>
  <c r="J4255" i="14"/>
  <c r="K4255" i="14"/>
  <c r="L4255" i="14"/>
  <c r="E4256" i="14"/>
  <c r="F4256" i="14"/>
  <c r="G4256" i="14"/>
  <c r="H4256" i="14"/>
  <c r="I4256" i="14"/>
  <c r="J4256" i="14"/>
  <c r="K4256" i="14"/>
  <c r="L4256" i="14"/>
  <c r="E4257" i="14"/>
  <c r="F4257" i="14"/>
  <c r="G4257" i="14"/>
  <c r="H4257" i="14"/>
  <c r="I4257" i="14"/>
  <c r="J4257" i="14"/>
  <c r="K4257" i="14"/>
  <c r="L4257" i="14"/>
  <c r="E4258" i="14"/>
  <c r="F4258" i="14"/>
  <c r="G4258" i="14"/>
  <c r="H4258" i="14"/>
  <c r="I4258" i="14"/>
  <c r="J4258" i="14"/>
  <c r="K4258" i="14"/>
  <c r="L4258" i="14"/>
  <c r="E4259" i="14"/>
  <c r="F4259" i="14"/>
  <c r="G4259" i="14"/>
  <c r="H4259" i="14"/>
  <c r="I4259" i="14"/>
  <c r="J4259" i="14"/>
  <c r="K4259" i="14"/>
  <c r="L4259" i="14"/>
  <c r="E4260" i="14"/>
  <c r="F4260" i="14"/>
  <c r="G4260" i="14"/>
  <c r="H4260" i="14"/>
  <c r="I4260" i="14"/>
  <c r="J4260" i="14"/>
  <c r="K4260" i="14"/>
  <c r="L4260" i="14"/>
  <c r="E4261" i="14"/>
  <c r="F4261" i="14"/>
  <c r="G4261" i="14"/>
  <c r="H4261" i="14"/>
  <c r="I4261" i="14"/>
  <c r="J4261" i="14"/>
  <c r="K4261" i="14"/>
  <c r="L4261" i="14"/>
  <c r="E4262" i="14"/>
  <c r="F4262" i="14"/>
  <c r="G4262" i="14"/>
  <c r="H4262" i="14"/>
  <c r="I4262" i="14"/>
  <c r="J4262" i="14"/>
  <c r="K4262" i="14"/>
  <c r="L4262" i="14"/>
  <c r="E4263" i="14"/>
  <c r="F4263" i="14"/>
  <c r="G4263" i="14"/>
  <c r="H4263" i="14"/>
  <c r="I4263" i="14"/>
  <c r="J4263" i="14"/>
  <c r="K4263" i="14"/>
  <c r="L4263" i="14"/>
  <c r="E4264" i="14"/>
  <c r="F4264" i="14"/>
  <c r="G4264" i="14"/>
  <c r="H4264" i="14"/>
  <c r="I4264" i="14"/>
  <c r="J4264" i="14"/>
  <c r="K4264" i="14"/>
  <c r="L4264" i="14"/>
  <c r="E4265" i="14"/>
  <c r="F4265" i="14"/>
  <c r="G4265" i="14"/>
  <c r="H4265" i="14"/>
  <c r="I4265" i="14"/>
  <c r="J4265" i="14"/>
  <c r="K4265" i="14"/>
  <c r="L4265" i="14"/>
  <c r="E4266" i="14"/>
  <c r="F4266" i="14"/>
  <c r="G4266" i="14"/>
  <c r="H4266" i="14"/>
  <c r="I4266" i="14"/>
  <c r="J4266" i="14"/>
  <c r="K4266" i="14"/>
  <c r="L4266" i="14"/>
  <c r="E4267" i="14"/>
  <c r="F4267" i="14"/>
  <c r="G4267" i="14"/>
  <c r="H4267" i="14"/>
  <c r="I4267" i="14"/>
  <c r="J4267" i="14"/>
  <c r="K4267" i="14"/>
  <c r="L4267" i="14"/>
  <c r="E4268" i="14"/>
  <c r="F4268" i="14"/>
  <c r="G4268" i="14"/>
  <c r="H4268" i="14"/>
  <c r="I4268" i="14"/>
  <c r="J4268" i="14"/>
  <c r="K4268" i="14"/>
  <c r="L4268" i="14"/>
  <c r="E4269" i="14"/>
  <c r="F4269" i="14"/>
  <c r="G4269" i="14"/>
  <c r="H4269" i="14"/>
  <c r="I4269" i="14"/>
  <c r="J4269" i="14"/>
  <c r="K4269" i="14"/>
  <c r="L4269" i="14"/>
  <c r="E4270" i="14"/>
  <c r="F4270" i="14"/>
  <c r="G4270" i="14"/>
  <c r="H4270" i="14"/>
  <c r="I4270" i="14"/>
  <c r="J4270" i="14"/>
  <c r="K4270" i="14"/>
  <c r="L4270" i="14"/>
  <c r="E4271" i="14"/>
  <c r="F4271" i="14"/>
  <c r="G4271" i="14"/>
  <c r="H4271" i="14"/>
  <c r="I4271" i="14"/>
  <c r="J4271" i="14"/>
  <c r="K4271" i="14"/>
  <c r="L4271" i="14"/>
  <c r="E4272" i="14"/>
  <c r="F4272" i="14"/>
  <c r="G4272" i="14"/>
  <c r="H4272" i="14"/>
  <c r="I4272" i="14"/>
  <c r="J4272" i="14"/>
  <c r="K4272" i="14"/>
  <c r="L4272" i="14"/>
  <c r="E4273" i="14"/>
  <c r="F4273" i="14"/>
  <c r="G4273" i="14"/>
  <c r="H4273" i="14"/>
  <c r="I4273" i="14"/>
  <c r="J4273" i="14"/>
  <c r="K4273" i="14"/>
  <c r="L4273" i="14"/>
  <c r="E4274" i="14"/>
  <c r="F4274" i="14"/>
  <c r="G4274" i="14"/>
  <c r="H4274" i="14"/>
  <c r="I4274" i="14"/>
  <c r="J4274" i="14"/>
  <c r="K4274" i="14"/>
  <c r="L4274" i="14"/>
  <c r="E4275" i="14"/>
  <c r="F4275" i="14"/>
  <c r="G4275" i="14"/>
  <c r="H4275" i="14"/>
  <c r="I4275" i="14"/>
  <c r="J4275" i="14"/>
  <c r="K4275" i="14"/>
  <c r="L4275" i="14"/>
  <c r="E4276" i="14"/>
  <c r="F4276" i="14"/>
  <c r="G4276" i="14"/>
  <c r="H4276" i="14"/>
  <c r="I4276" i="14"/>
  <c r="J4276" i="14"/>
  <c r="K4276" i="14"/>
  <c r="L4276" i="14"/>
  <c r="E4277" i="14"/>
  <c r="F4277" i="14"/>
  <c r="G4277" i="14"/>
  <c r="H4277" i="14"/>
  <c r="I4277" i="14"/>
  <c r="J4277" i="14"/>
  <c r="K4277" i="14"/>
  <c r="L4277" i="14"/>
  <c r="E4278" i="14"/>
  <c r="F4278" i="14"/>
  <c r="G4278" i="14"/>
  <c r="H4278" i="14"/>
  <c r="I4278" i="14"/>
  <c r="J4278" i="14"/>
  <c r="K4278" i="14"/>
  <c r="L4278" i="14"/>
  <c r="E4279" i="14"/>
  <c r="F4279" i="14"/>
  <c r="G4279" i="14"/>
  <c r="H4279" i="14"/>
  <c r="I4279" i="14"/>
  <c r="J4279" i="14"/>
  <c r="K4279" i="14"/>
  <c r="L4279" i="14"/>
  <c r="E4280" i="14"/>
  <c r="F4280" i="14"/>
  <c r="G4280" i="14"/>
  <c r="H4280" i="14"/>
  <c r="I4280" i="14"/>
  <c r="J4280" i="14"/>
  <c r="K4280" i="14"/>
  <c r="L4280" i="14"/>
  <c r="E4281" i="14"/>
  <c r="F4281" i="14"/>
  <c r="G4281" i="14"/>
  <c r="H4281" i="14"/>
  <c r="I4281" i="14"/>
  <c r="J4281" i="14"/>
  <c r="K4281" i="14"/>
  <c r="L4281" i="14"/>
  <c r="E4282" i="14"/>
  <c r="F4282" i="14"/>
  <c r="G4282" i="14"/>
  <c r="H4282" i="14"/>
  <c r="I4282" i="14"/>
  <c r="J4282" i="14"/>
  <c r="K4282" i="14"/>
  <c r="L4282" i="14"/>
  <c r="E4283" i="14"/>
  <c r="F4283" i="14"/>
  <c r="G4283" i="14"/>
  <c r="H4283" i="14"/>
  <c r="I4283" i="14"/>
  <c r="J4283" i="14"/>
  <c r="K4283" i="14"/>
  <c r="L4283" i="14"/>
  <c r="E4284" i="14"/>
  <c r="F4284" i="14"/>
  <c r="G4284" i="14"/>
  <c r="H4284" i="14"/>
  <c r="I4284" i="14"/>
  <c r="J4284" i="14"/>
  <c r="K4284" i="14"/>
  <c r="L4284" i="14"/>
  <c r="E4285" i="14"/>
  <c r="F4285" i="14"/>
  <c r="G4285" i="14"/>
  <c r="H4285" i="14"/>
  <c r="I4285" i="14"/>
  <c r="J4285" i="14"/>
  <c r="K4285" i="14"/>
  <c r="L4285" i="14"/>
  <c r="E4286" i="14"/>
  <c r="F4286" i="14"/>
  <c r="G4286" i="14"/>
  <c r="H4286" i="14"/>
  <c r="I4286" i="14"/>
  <c r="J4286" i="14"/>
  <c r="K4286" i="14"/>
  <c r="L4286" i="14"/>
  <c r="E4287" i="14"/>
  <c r="F4287" i="14"/>
  <c r="G4287" i="14"/>
  <c r="H4287" i="14"/>
  <c r="I4287" i="14"/>
  <c r="J4287" i="14"/>
  <c r="K4287" i="14"/>
  <c r="L4287" i="14"/>
  <c r="E4190" i="14"/>
  <c r="F4190" i="14"/>
  <c r="G4190" i="14"/>
  <c r="H4190" i="14"/>
  <c r="I4190" i="14"/>
  <c r="J4190" i="14"/>
  <c r="K4190" i="14"/>
  <c r="L4190" i="14"/>
  <c r="E4191" i="14"/>
  <c r="F4191" i="14"/>
  <c r="G4191" i="14"/>
  <c r="H4191" i="14"/>
  <c r="I4191" i="14"/>
  <c r="J4191" i="14"/>
  <c r="K4191" i="14"/>
  <c r="L4191" i="14"/>
  <c r="E4192" i="14"/>
  <c r="F4192" i="14"/>
  <c r="G4192" i="14"/>
  <c r="H4192" i="14"/>
  <c r="I4192" i="14"/>
  <c r="J4192" i="14"/>
  <c r="K4192" i="14"/>
  <c r="L4192" i="14"/>
  <c r="E4193" i="14"/>
  <c r="F4193" i="14"/>
  <c r="G4193" i="14"/>
  <c r="H4193" i="14"/>
  <c r="I4193" i="14"/>
  <c r="J4193" i="14"/>
  <c r="K4193" i="14"/>
  <c r="L4193" i="14"/>
  <c r="E4194" i="14"/>
  <c r="F4194" i="14"/>
  <c r="G4194" i="14"/>
  <c r="H4194" i="14"/>
  <c r="I4194" i="14"/>
  <c r="J4194" i="14"/>
  <c r="K4194" i="14"/>
  <c r="L4194" i="14"/>
  <c r="E4195" i="14"/>
  <c r="F4195" i="14"/>
  <c r="G4195" i="14"/>
  <c r="H4195" i="14"/>
  <c r="I4195" i="14"/>
  <c r="J4195" i="14"/>
  <c r="K4195" i="14"/>
  <c r="L4195" i="14"/>
  <c r="E4196" i="14"/>
  <c r="F4196" i="14"/>
  <c r="G4196" i="14"/>
  <c r="H4196" i="14"/>
  <c r="I4196" i="14"/>
  <c r="J4196" i="14"/>
  <c r="K4196" i="14"/>
  <c r="L4196" i="14"/>
  <c r="E4197" i="14"/>
  <c r="F4197" i="14"/>
  <c r="G4197" i="14"/>
  <c r="H4197" i="14"/>
  <c r="I4197" i="14"/>
  <c r="J4197" i="14"/>
  <c r="K4197" i="14"/>
  <c r="L4197" i="14"/>
  <c r="E4198" i="14"/>
  <c r="F4198" i="14"/>
  <c r="G4198" i="14"/>
  <c r="H4198" i="14"/>
  <c r="I4198" i="14"/>
  <c r="J4198" i="14"/>
  <c r="K4198" i="14"/>
  <c r="L4198" i="14"/>
  <c r="E4199" i="14"/>
  <c r="F4199" i="14"/>
  <c r="G4199" i="14"/>
  <c r="H4199" i="14"/>
  <c r="I4199" i="14"/>
  <c r="J4199" i="14"/>
  <c r="K4199" i="14"/>
  <c r="L4199" i="14"/>
  <c r="E4200" i="14"/>
  <c r="F4200" i="14"/>
  <c r="G4200" i="14"/>
  <c r="H4200" i="14"/>
  <c r="I4200" i="14"/>
  <c r="J4200" i="14"/>
  <c r="K4200" i="14"/>
  <c r="L4200" i="14"/>
  <c r="E4201" i="14"/>
  <c r="F4201" i="14"/>
  <c r="G4201" i="14"/>
  <c r="H4201" i="14"/>
  <c r="I4201" i="14"/>
  <c r="J4201" i="14"/>
  <c r="K4201" i="14"/>
  <c r="L4201" i="14"/>
  <c r="E4202" i="14"/>
  <c r="F4202" i="14"/>
  <c r="G4202" i="14"/>
  <c r="H4202" i="14"/>
  <c r="I4202" i="14"/>
  <c r="J4202" i="14"/>
  <c r="K4202" i="14"/>
  <c r="L4202" i="14"/>
  <c r="E4203" i="14"/>
  <c r="F4203" i="14"/>
  <c r="G4203" i="14"/>
  <c r="H4203" i="14"/>
  <c r="I4203" i="14"/>
  <c r="J4203" i="14"/>
  <c r="K4203" i="14"/>
  <c r="L4203" i="14"/>
  <c r="E4204" i="14"/>
  <c r="F4204" i="14"/>
  <c r="G4204" i="14"/>
  <c r="H4204" i="14"/>
  <c r="I4204" i="14"/>
  <c r="J4204" i="14"/>
  <c r="K4204" i="14"/>
  <c r="L4204" i="14"/>
  <c r="E4205" i="14"/>
  <c r="F4205" i="14"/>
  <c r="G4205" i="14"/>
  <c r="H4205" i="14"/>
  <c r="I4205" i="14"/>
  <c r="J4205" i="14"/>
  <c r="K4205" i="14"/>
  <c r="L4205" i="14"/>
  <c r="E4206" i="14"/>
  <c r="F4206" i="14"/>
  <c r="G4206" i="14"/>
  <c r="H4206" i="14"/>
  <c r="I4206" i="14"/>
  <c r="J4206" i="14"/>
  <c r="K4206" i="14"/>
  <c r="L4206" i="14"/>
  <c r="E4207" i="14"/>
  <c r="F4207" i="14"/>
  <c r="G4207" i="14"/>
  <c r="H4207" i="14"/>
  <c r="I4207" i="14"/>
  <c r="J4207" i="14"/>
  <c r="K4207" i="14"/>
  <c r="L4207" i="14"/>
  <c r="E4208" i="14"/>
  <c r="F4208" i="14"/>
  <c r="G4208" i="14"/>
  <c r="H4208" i="14"/>
  <c r="I4208" i="14"/>
  <c r="J4208" i="14"/>
  <c r="K4208" i="14"/>
  <c r="L4208" i="14"/>
  <c r="E4209" i="14"/>
  <c r="F4209" i="14"/>
  <c r="G4209" i="14"/>
  <c r="H4209" i="14"/>
  <c r="I4209" i="14"/>
  <c r="J4209" i="14"/>
  <c r="K4209" i="14"/>
  <c r="L4209" i="14"/>
  <c r="E4210" i="14"/>
  <c r="F4210" i="14"/>
  <c r="G4210" i="14"/>
  <c r="H4210" i="14"/>
  <c r="I4210" i="14"/>
  <c r="J4210" i="14"/>
  <c r="K4210" i="14"/>
  <c r="L4210" i="14"/>
  <c r="E4211" i="14"/>
  <c r="F4211" i="14"/>
  <c r="G4211" i="14"/>
  <c r="H4211" i="14"/>
  <c r="I4211" i="14"/>
  <c r="J4211" i="14"/>
  <c r="K4211" i="14"/>
  <c r="L4211" i="14"/>
  <c r="E4212" i="14"/>
  <c r="F4212" i="14"/>
  <c r="G4212" i="14"/>
  <c r="H4212" i="14"/>
  <c r="I4212" i="14"/>
  <c r="J4212" i="14"/>
  <c r="K4212" i="14"/>
  <c r="L4212" i="14"/>
  <c r="E4213" i="14"/>
  <c r="F4213" i="14"/>
  <c r="G4213" i="14"/>
  <c r="H4213" i="14"/>
  <c r="I4213" i="14"/>
  <c r="J4213" i="14"/>
  <c r="K4213" i="14"/>
  <c r="L4213" i="14"/>
  <c r="E4214" i="14"/>
  <c r="F4214" i="14"/>
  <c r="G4214" i="14"/>
  <c r="H4214" i="14"/>
  <c r="I4214" i="14"/>
  <c r="J4214" i="14"/>
  <c r="K4214" i="14"/>
  <c r="L4214" i="14"/>
  <c r="E4215" i="14"/>
  <c r="F4215" i="14"/>
  <c r="G4215" i="14"/>
  <c r="H4215" i="14"/>
  <c r="I4215" i="14"/>
  <c r="J4215" i="14"/>
  <c r="K4215" i="14"/>
  <c r="L4215" i="14"/>
  <c r="E4216" i="14"/>
  <c r="F4216" i="14"/>
  <c r="G4216" i="14"/>
  <c r="H4216" i="14"/>
  <c r="I4216" i="14"/>
  <c r="J4216" i="14"/>
  <c r="K4216" i="14"/>
  <c r="L4216" i="14"/>
  <c r="E4217" i="14"/>
  <c r="F4217" i="14"/>
  <c r="G4217" i="14"/>
  <c r="H4217" i="14"/>
  <c r="I4217" i="14"/>
  <c r="J4217" i="14"/>
  <c r="K4217" i="14"/>
  <c r="L4217" i="14"/>
  <c r="E4218" i="14"/>
  <c r="F4218" i="14"/>
  <c r="G4218" i="14"/>
  <c r="H4218" i="14"/>
  <c r="I4218" i="14"/>
  <c r="J4218" i="14"/>
  <c r="K4218" i="14"/>
  <c r="L4218" i="14"/>
  <c r="E4219" i="14"/>
  <c r="F4219" i="14"/>
  <c r="G4219" i="14"/>
  <c r="H4219" i="14"/>
  <c r="I4219" i="14"/>
  <c r="J4219" i="14"/>
  <c r="K4219" i="14"/>
  <c r="L4219" i="14"/>
  <c r="E4220" i="14"/>
  <c r="F4220" i="14"/>
  <c r="G4220" i="14"/>
  <c r="H4220" i="14"/>
  <c r="I4220" i="14"/>
  <c r="J4220" i="14"/>
  <c r="K4220" i="14"/>
  <c r="L4220" i="14"/>
  <c r="E4221" i="14"/>
  <c r="F4221" i="14"/>
  <c r="G4221" i="14"/>
  <c r="H4221" i="14"/>
  <c r="I4221" i="14"/>
  <c r="J4221" i="14"/>
  <c r="K4221" i="14"/>
  <c r="L4221" i="14"/>
  <c r="E4222" i="14"/>
  <c r="F4222" i="14"/>
  <c r="G4222" i="14"/>
  <c r="H4222" i="14"/>
  <c r="I4222" i="14"/>
  <c r="J4222" i="14"/>
  <c r="K4222" i="14"/>
  <c r="L4222" i="14"/>
  <c r="E4223" i="14"/>
  <c r="F4223" i="14"/>
  <c r="G4223" i="14"/>
  <c r="H4223" i="14"/>
  <c r="I4223" i="14"/>
  <c r="J4223" i="14"/>
  <c r="K4223" i="14"/>
  <c r="L4223" i="14"/>
  <c r="E4224" i="14"/>
  <c r="F4224" i="14"/>
  <c r="G4224" i="14"/>
  <c r="H4224" i="14"/>
  <c r="I4224" i="14"/>
  <c r="J4224" i="14"/>
  <c r="K4224" i="14"/>
  <c r="L4224" i="14"/>
  <c r="E4225" i="14"/>
  <c r="F4225" i="14"/>
  <c r="G4225" i="14"/>
  <c r="H4225" i="14"/>
  <c r="I4225" i="14"/>
  <c r="J4225" i="14"/>
  <c r="K4225" i="14"/>
  <c r="L4225" i="14"/>
  <c r="E4226" i="14"/>
  <c r="F4226" i="14"/>
  <c r="G4226" i="14"/>
  <c r="H4226" i="14"/>
  <c r="I4226" i="14"/>
  <c r="J4226" i="14"/>
  <c r="K4226" i="14"/>
  <c r="L4226" i="14"/>
  <c r="E4227" i="14"/>
  <c r="F4227" i="14"/>
  <c r="G4227" i="14"/>
  <c r="H4227" i="14"/>
  <c r="I4227" i="14"/>
  <c r="J4227" i="14"/>
  <c r="K4227" i="14"/>
  <c r="L4227" i="14"/>
  <c r="E4228" i="14"/>
  <c r="F4228" i="14"/>
  <c r="G4228" i="14"/>
  <c r="H4228" i="14"/>
  <c r="I4228" i="14"/>
  <c r="J4228" i="14"/>
  <c r="K4228" i="14"/>
  <c r="L4228" i="14"/>
  <c r="E4229" i="14"/>
  <c r="F4229" i="14"/>
  <c r="G4229" i="14"/>
  <c r="H4229" i="14"/>
  <c r="I4229" i="14"/>
  <c r="J4229" i="14"/>
  <c r="K4229" i="14"/>
  <c r="L4229" i="14"/>
  <c r="E4230" i="14"/>
  <c r="F4230" i="14"/>
  <c r="G4230" i="14"/>
  <c r="H4230" i="14"/>
  <c r="I4230" i="14"/>
  <c r="J4230" i="14"/>
  <c r="K4230" i="14"/>
  <c r="L4230" i="14"/>
  <c r="E4231" i="14"/>
  <c r="F4231" i="14"/>
  <c r="G4231" i="14"/>
  <c r="H4231" i="14"/>
  <c r="I4231" i="14"/>
  <c r="J4231" i="14"/>
  <c r="K4231" i="14"/>
  <c r="L4231" i="14"/>
  <c r="E4232" i="14"/>
  <c r="F4232" i="14"/>
  <c r="G4232" i="14"/>
  <c r="H4232" i="14"/>
  <c r="I4232" i="14"/>
  <c r="J4232" i="14"/>
  <c r="K4232" i="14"/>
  <c r="L4232" i="14"/>
  <c r="E4233" i="14"/>
  <c r="F4233" i="14"/>
  <c r="G4233" i="14"/>
  <c r="H4233" i="14"/>
  <c r="I4233" i="14"/>
  <c r="J4233" i="14"/>
  <c r="K4233" i="14"/>
  <c r="L4233" i="14"/>
  <c r="E4234" i="14"/>
  <c r="F4234" i="14"/>
  <c r="G4234" i="14"/>
  <c r="H4234" i="14"/>
  <c r="I4234" i="14"/>
  <c r="J4234" i="14"/>
  <c r="K4234" i="14"/>
  <c r="L4234" i="14"/>
  <c r="E4235" i="14"/>
  <c r="F4235" i="14"/>
  <c r="G4235" i="14"/>
  <c r="H4235" i="14"/>
  <c r="I4235" i="14"/>
  <c r="J4235" i="14"/>
  <c r="K4235" i="14"/>
  <c r="L4235" i="14"/>
  <c r="E4236" i="14"/>
  <c r="F4236" i="14"/>
  <c r="G4236" i="14"/>
  <c r="H4236" i="14"/>
  <c r="I4236" i="14"/>
  <c r="J4236" i="14"/>
  <c r="K4236" i="14"/>
  <c r="L4236" i="14"/>
  <c r="E4139" i="14"/>
  <c r="F4139" i="14"/>
  <c r="G4139" i="14"/>
  <c r="H4139" i="14"/>
  <c r="I4139" i="14"/>
  <c r="J4139" i="14"/>
  <c r="K4139" i="14"/>
  <c r="L4139" i="14"/>
  <c r="E4140" i="14"/>
  <c r="F4140" i="14"/>
  <c r="G4140" i="14"/>
  <c r="H4140" i="14"/>
  <c r="I4140" i="14"/>
  <c r="J4140" i="14"/>
  <c r="K4140" i="14"/>
  <c r="L4140" i="14"/>
  <c r="E4141" i="14"/>
  <c r="F4141" i="14"/>
  <c r="G4141" i="14"/>
  <c r="H4141" i="14"/>
  <c r="I4141" i="14"/>
  <c r="J4141" i="14"/>
  <c r="K4141" i="14"/>
  <c r="L4141" i="14"/>
  <c r="E4142" i="14"/>
  <c r="F4142" i="14"/>
  <c r="G4142" i="14"/>
  <c r="H4142" i="14"/>
  <c r="I4142" i="14"/>
  <c r="J4142" i="14"/>
  <c r="K4142" i="14"/>
  <c r="L4142" i="14"/>
  <c r="E4143" i="14"/>
  <c r="F4143" i="14"/>
  <c r="G4143" i="14"/>
  <c r="H4143" i="14"/>
  <c r="I4143" i="14"/>
  <c r="J4143" i="14"/>
  <c r="K4143" i="14"/>
  <c r="L4143" i="14"/>
  <c r="E4144" i="14"/>
  <c r="F4144" i="14"/>
  <c r="G4144" i="14"/>
  <c r="H4144" i="14"/>
  <c r="I4144" i="14"/>
  <c r="J4144" i="14"/>
  <c r="K4144" i="14"/>
  <c r="L4144" i="14"/>
  <c r="E4145" i="14"/>
  <c r="F4145" i="14"/>
  <c r="G4145" i="14"/>
  <c r="H4145" i="14"/>
  <c r="I4145" i="14"/>
  <c r="J4145" i="14"/>
  <c r="K4145" i="14"/>
  <c r="L4145" i="14"/>
  <c r="E4146" i="14"/>
  <c r="F4146" i="14"/>
  <c r="G4146" i="14"/>
  <c r="H4146" i="14"/>
  <c r="I4146" i="14"/>
  <c r="J4146" i="14"/>
  <c r="K4146" i="14"/>
  <c r="L4146" i="14"/>
  <c r="E4147" i="14"/>
  <c r="F4147" i="14"/>
  <c r="G4147" i="14"/>
  <c r="H4147" i="14"/>
  <c r="I4147" i="14"/>
  <c r="J4147" i="14"/>
  <c r="K4147" i="14"/>
  <c r="L4147" i="14"/>
  <c r="E4148" i="14"/>
  <c r="F4148" i="14"/>
  <c r="G4148" i="14"/>
  <c r="H4148" i="14"/>
  <c r="I4148" i="14"/>
  <c r="J4148" i="14"/>
  <c r="K4148" i="14"/>
  <c r="L4148" i="14"/>
  <c r="E4149" i="14"/>
  <c r="F4149" i="14"/>
  <c r="G4149" i="14"/>
  <c r="H4149" i="14"/>
  <c r="I4149" i="14"/>
  <c r="J4149" i="14"/>
  <c r="K4149" i="14"/>
  <c r="L4149" i="14"/>
  <c r="E4150" i="14"/>
  <c r="F4150" i="14"/>
  <c r="G4150" i="14"/>
  <c r="H4150" i="14"/>
  <c r="I4150" i="14"/>
  <c r="J4150" i="14"/>
  <c r="K4150" i="14"/>
  <c r="L4150" i="14"/>
  <c r="E4151" i="14"/>
  <c r="F4151" i="14"/>
  <c r="G4151" i="14"/>
  <c r="H4151" i="14"/>
  <c r="I4151" i="14"/>
  <c r="J4151" i="14"/>
  <c r="K4151" i="14"/>
  <c r="L4151" i="14"/>
  <c r="E4152" i="14"/>
  <c r="F4152" i="14"/>
  <c r="G4152" i="14"/>
  <c r="H4152" i="14"/>
  <c r="I4152" i="14"/>
  <c r="J4152" i="14"/>
  <c r="K4152" i="14"/>
  <c r="L4152" i="14"/>
  <c r="E4153" i="14"/>
  <c r="F4153" i="14"/>
  <c r="G4153" i="14"/>
  <c r="H4153" i="14"/>
  <c r="I4153" i="14"/>
  <c r="J4153" i="14"/>
  <c r="K4153" i="14"/>
  <c r="L4153" i="14"/>
  <c r="E4154" i="14"/>
  <c r="F4154" i="14"/>
  <c r="G4154" i="14"/>
  <c r="H4154" i="14"/>
  <c r="I4154" i="14"/>
  <c r="J4154" i="14"/>
  <c r="K4154" i="14"/>
  <c r="L4154" i="14"/>
  <c r="E4155" i="14"/>
  <c r="F4155" i="14"/>
  <c r="G4155" i="14"/>
  <c r="H4155" i="14"/>
  <c r="I4155" i="14"/>
  <c r="J4155" i="14"/>
  <c r="K4155" i="14"/>
  <c r="L4155" i="14"/>
  <c r="E4156" i="14"/>
  <c r="F4156" i="14"/>
  <c r="G4156" i="14"/>
  <c r="H4156" i="14"/>
  <c r="I4156" i="14"/>
  <c r="J4156" i="14"/>
  <c r="K4156" i="14"/>
  <c r="L4156" i="14"/>
  <c r="E4157" i="14"/>
  <c r="F4157" i="14"/>
  <c r="G4157" i="14"/>
  <c r="H4157" i="14"/>
  <c r="I4157" i="14"/>
  <c r="J4157" i="14"/>
  <c r="K4157" i="14"/>
  <c r="L4157" i="14"/>
  <c r="E4158" i="14"/>
  <c r="F4158" i="14"/>
  <c r="G4158" i="14"/>
  <c r="H4158" i="14"/>
  <c r="I4158" i="14"/>
  <c r="J4158" i="14"/>
  <c r="K4158" i="14"/>
  <c r="L4158" i="14"/>
  <c r="E4159" i="14"/>
  <c r="F4159" i="14"/>
  <c r="G4159" i="14"/>
  <c r="H4159" i="14"/>
  <c r="I4159" i="14"/>
  <c r="J4159" i="14"/>
  <c r="K4159" i="14"/>
  <c r="L4159" i="14"/>
  <c r="E4160" i="14"/>
  <c r="F4160" i="14"/>
  <c r="G4160" i="14"/>
  <c r="H4160" i="14"/>
  <c r="I4160" i="14"/>
  <c r="J4160" i="14"/>
  <c r="K4160" i="14"/>
  <c r="L4160" i="14"/>
  <c r="E4161" i="14"/>
  <c r="F4161" i="14"/>
  <c r="G4161" i="14"/>
  <c r="H4161" i="14"/>
  <c r="I4161" i="14"/>
  <c r="J4161" i="14"/>
  <c r="K4161" i="14"/>
  <c r="L4161" i="14"/>
  <c r="E4162" i="14"/>
  <c r="F4162" i="14"/>
  <c r="G4162" i="14"/>
  <c r="H4162" i="14"/>
  <c r="I4162" i="14"/>
  <c r="J4162" i="14"/>
  <c r="K4162" i="14"/>
  <c r="L4162" i="14"/>
  <c r="E4163" i="14"/>
  <c r="F4163" i="14"/>
  <c r="G4163" i="14"/>
  <c r="H4163" i="14"/>
  <c r="I4163" i="14"/>
  <c r="J4163" i="14"/>
  <c r="K4163" i="14"/>
  <c r="L4163" i="14"/>
  <c r="E4164" i="14"/>
  <c r="F4164" i="14"/>
  <c r="G4164" i="14"/>
  <c r="H4164" i="14"/>
  <c r="I4164" i="14"/>
  <c r="J4164" i="14"/>
  <c r="K4164" i="14"/>
  <c r="L4164" i="14"/>
  <c r="E4165" i="14"/>
  <c r="F4165" i="14"/>
  <c r="G4165" i="14"/>
  <c r="H4165" i="14"/>
  <c r="I4165" i="14"/>
  <c r="J4165" i="14"/>
  <c r="K4165" i="14"/>
  <c r="L4165" i="14"/>
  <c r="E4166" i="14"/>
  <c r="F4166" i="14"/>
  <c r="G4166" i="14"/>
  <c r="H4166" i="14"/>
  <c r="I4166" i="14"/>
  <c r="J4166" i="14"/>
  <c r="K4166" i="14"/>
  <c r="L4166" i="14"/>
  <c r="E4167" i="14"/>
  <c r="F4167" i="14"/>
  <c r="G4167" i="14"/>
  <c r="H4167" i="14"/>
  <c r="I4167" i="14"/>
  <c r="J4167" i="14"/>
  <c r="K4167" i="14"/>
  <c r="L4167" i="14"/>
  <c r="E4168" i="14"/>
  <c r="F4168" i="14"/>
  <c r="G4168" i="14"/>
  <c r="H4168" i="14"/>
  <c r="I4168" i="14"/>
  <c r="J4168" i="14"/>
  <c r="K4168" i="14"/>
  <c r="L4168" i="14"/>
  <c r="E4169" i="14"/>
  <c r="F4169" i="14"/>
  <c r="G4169" i="14"/>
  <c r="H4169" i="14"/>
  <c r="I4169" i="14"/>
  <c r="J4169" i="14"/>
  <c r="K4169" i="14"/>
  <c r="L4169" i="14"/>
  <c r="E4170" i="14"/>
  <c r="F4170" i="14"/>
  <c r="G4170" i="14"/>
  <c r="H4170" i="14"/>
  <c r="I4170" i="14"/>
  <c r="J4170" i="14"/>
  <c r="K4170" i="14"/>
  <c r="L4170" i="14"/>
  <c r="E4171" i="14"/>
  <c r="F4171" i="14"/>
  <c r="G4171" i="14"/>
  <c r="H4171" i="14"/>
  <c r="I4171" i="14"/>
  <c r="J4171" i="14"/>
  <c r="K4171" i="14"/>
  <c r="L4171" i="14"/>
  <c r="E4172" i="14"/>
  <c r="F4172" i="14"/>
  <c r="G4172" i="14"/>
  <c r="H4172" i="14"/>
  <c r="I4172" i="14"/>
  <c r="J4172" i="14"/>
  <c r="K4172" i="14"/>
  <c r="L4172" i="14"/>
  <c r="E4173" i="14"/>
  <c r="F4173" i="14"/>
  <c r="G4173" i="14"/>
  <c r="H4173" i="14"/>
  <c r="I4173" i="14"/>
  <c r="J4173" i="14"/>
  <c r="K4173" i="14"/>
  <c r="L4173" i="14"/>
  <c r="E4174" i="14"/>
  <c r="F4174" i="14"/>
  <c r="G4174" i="14"/>
  <c r="H4174" i="14"/>
  <c r="I4174" i="14"/>
  <c r="J4174" i="14"/>
  <c r="K4174" i="14"/>
  <c r="L4174" i="14"/>
  <c r="E4175" i="14"/>
  <c r="F4175" i="14"/>
  <c r="G4175" i="14"/>
  <c r="H4175" i="14"/>
  <c r="I4175" i="14"/>
  <c r="J4175" i="14"/>
  <c r="K4175" i="14"/>
  <c r="L4175" i="14"/>
  <c r="E4176" i="14"/>
  <c r="F4176" i="14"/>
  <c r="G4176" i="14"/>
  <c r="H4176" i="14"/>
  <c r="I4176" i="14"/>
  <c r="J4176" i="14"/>
  <c r="K4176" i="14"/>
  <c r="L4176" i="14"/>
  <c r="E4177" i="14"/>
  <c r="F4177" i="14"/>
  <c r="G4177" i="14"/>
  <c r="H4177" i="14"/>
  <c r="I4177" i="14"/>
  <c r="J4177" i="14"/>
  <c r="K4177" i="14"/>
  <c r="L4177" i="14"/>
  <c r="E4178" i="14"/>
  <c r="F4178" i="14"/>
  <c r="G4178" i="14"/>
  <c r="H4178" i="14"/>
  <c r="I4178" i="14"/>
  <c r="J4178" i="14"/>
  <c r="K4178" i="14"/>
  <c r="L4178" i="14"/>
  <c r="E4179" i="14"/>
  <c r="F4179" i="14"/>
  <c r="G4179" i="14"/>
  <c r="H4179" i="14"/>
  <c r="I4179" i="14"/>
  <c r="J4179" i="14"/>
  <c r="K4179" i="14"/>
  <c r="L4179" i="14"/>
  <c r="E4180" i="14"/>
  <c r="F4180" i="14"/>
  <c r="G4180" i="14"/>
  <c r="H4180" i="14"/>
  <c r="I4180" i="14"/>
  <c r="J4180" i="14"/>
  <c r="K4180" i="14"/>
  <c r="L4180" i="14"/>
  <c r="E4181" i="14"/>
  <c r="F4181" i="14"/>
  <c r="G4181" i="14"/>
  <c r="H4181" i="14"/>
  <c r="I4181" i="14"/>
  <c r="J4181" i="14"/>
  <c r="K4181" i="14"/>
  <c r="L4181" i="14"/>
  <c r="E4182" i="14"/>
  <c r="F4182" i="14"/>
  <c r="G4182" i="14"/>
  <c r="H4182" i="14"/>
  <c r="I4182" i="14"/>
  <c r="J4182" i="14"/>
  <c r="K4182" i="14"/>
  <c r="L4182" i="14"/>
  <c r="E4183" i="14"/>
  <c r="F4183" i="14"/>
  <c r="G4183" i="14"/>
  <c r="H4183" i="14"/>
  <c r="I4183" i="14"/>
  <c r="J4183" i="14"/>
  <c r="K4183" i="14"/>
  <c r="L4183" i="14"/>
  <c r="E4184" i="14"/>
  <c r="F4184" i="14"/>
  <c r="G4184" i="14"/>
  <c r="H4184" i="14"/>
  <c r="I4184" i="14"/>
  <c r="J4184" i="14"/>
  <c r="K4184" i="14"/>
  <c r="L4184" i="14"/>
  <c r="E4185" i="14"/>
  <c r="F4185" i="14"/>
  <c r="G4185" i="14"/>
  <c r="H4185" i="14"/>
  <c r="I4185" i="14"/>
  <c r="J4185" i="14"/>
  <c r="K4185" i="14"/>
  <c r="L4185" i="14"/>
  <c r="E4088" i="14"/>
  <c r="F4088" i="14"/>
  <c r="G4088" i="14"/>
  <c r="H4088" i="14"/>
  <c r="I4088" i="14"/>
  <c r="J4088" i="14"/>
  <c r="K4088" i="14"/>
  <c r="L4088" i="14"/>
  <c r="E4089" i="14"/>
  <c r="F4089" i="14"/>
  <c r="G4089" i="14"/>
  <c r="H4089" i="14"/>
  <c r="I4089" i="14"/>
  <c r="J4089" i="14"/>
  <c r="K4089" i="14"/>
  <c r="L4089" i="14"/>
  <c r="E4090" i="14"/>
  <c r="F4090" i="14"/>
  <c r="G4090" i="14"/>
  <c r="H4090" i="14"/>
  <c r="I4090" i="14"/>
  <c r="J4090" i="14"/>
  <c r="K4090" i="14"/>
  <c r="L4090" i="14"/>
  <c r="E4091" i="14"/>
  <c r="F4091" i="14"/>
  <c r="G4091" i="14"/>
  <c r="H4091" i="14"/>
  <c r="I4091" i="14"/>
  <c r="J4091" i="14"/>
  <c r="K4091" i="14"/>
  <c r="L4091" i="14"/>
  <c r="E4092" i="14"/>
  <c r="F4092" i="14"/>
  <c r="G4092" i="14"/>
  <c r="H4092" i="14"/>
  <c r="I4092" i="14"/>
  <c r="J4092" i="14"/>
  <c r="K4092" i="14"/>
  <c r="L4092" i="14"/>
  <c r="E4093" i="14"/>
  <c r="F4093" i="14"/>
  <c r="G4093" i="14"/>
  <c r="H4093" i="14"/>
  <c r="I4093" i="14"/>
  <c r="J4093" i="14"/>
  <c r="K4093" i="14"/>
  <c r="L4093" i="14"/>
  <c r="E4094" i="14"/>
  <c r="F4094" i="14"/>
  <c r="G4094" i="14"/>
  <c r="H4094" i="14"/>
  <c r="I4094" i="14"/>
  <c r="J4094" i="14"/>
  <c r="K4094" i="14"/>
  <c r="L4094" i="14"/>
  <c r="E4095" i="14"/>
  <c r="F4095" i="14"/>
  <c r="G4095" i="14"/>
  <c r="H4095" i="14"/>
  <c r="I4095" i="14"/>
  <c r="J4095" i="14"/>
  <c r="K4095" i="14"/>
  <c r="L4095" i="14"/>
  <c r="E4096" i="14"/>
  <c r="F4096" i="14"/>
  <c r="G4096" i="14"/>
  <c r="H4096" i="14"/>
  <c r="I4096" i="14"/>
  <c r="J4096" i="14"/>
  <c r="K4096" i="14"/>
  <c r="L4096" i="14"/>
  <c r="E4097" i="14"/>
  <c r="F4097" i="14"/>
  <c r="G4097" i="14"/>
  <c r="H4097" i="14"/>
  <c r="I4097" i="14"/>
  <c r="J4097" i="14"/>
  <c r="K4097" i="14"/>
  <c r="L4097" i="14"/>
  <c r="E4098" i="14"/>
  <c r="F4098" i="14"/>
  <c r="G4098" i="14"/>
  <c r="H4098" i="14"/>
  <c r="I4098" i="14"/>
  <c r="J4098" i="14"/>
  <c r="K4098" i="14"/>
  <c r="L4098" i="14"/>
  <c r="E4099" i="14"/>
  <c r="F4099" i="14"/>
  <c r="G4099" i="14"/>
  <c r="H4099" i="14"/>
  <c r="I4099" i="14"/>
  <c r="J4099" i="14"/>
  <c r="K4099" i="14"/>
  <c r="L4099" i="14"/>
  <c r="E4100" i="14"/>
  <c r="F4100" i="14"/>
  <c r="G4100" i="14"/>
  <c r="H4100" i="14"/>
  <c r="I4100" i="14"/>
  <c r="J4100" i="14"/>
  <c r="K4100" i="14"/>
  <c r="L4100" i="14"/>
  <c r="E4101" i="14"/>
  <c r="F4101" i="14"/>
  <c r="G4101" i="14"/>
  <c r="H4101" i="14"/>
  <c r="I4101" i="14"/>
  <c r="J4101" i="14"/>
  <c r="K4101" i="14"/>
  <c r="L4101" i="14"/>
  <c r="E4102" i="14"/>
  <c r="F4102" i="14"/>
  <c r="G4102" i="14"/>
  <c r="H4102" i="14"/>
  <c r="I4102" i="14"/>
  <c r="J4102" i="14"/>
  <c r="K4102" i="14"/>
  <c r="L4102" i="14"/>
  <c r="E4103" i="14"/>
  <c r="F4103" i="14"/>
  <c r="G4103" i="14"/>
  <c r="H4103" i="14"/>
  <c r="I4103" i="14"/>
  <c r="J4103" i="14"/>
  <c r="K4103" i="14"/>
  <c r="L4103" i="14"/>
  <c r="E4104" i="14"/>
  <c r="F4104" i="14"/>
  <c r="G4104" i="14"/>
  <c r="H4104" i="14"/>
  <c r="I4104" i="14"/>
  <c r="J4104" i="14"/>
  <c r="K4104" i="14"/>
  <c r="L4104" i="14"/>
  <c r="E4105" i="14"/>
  <c r="F4105" i="14"/>
  <c r="G4105" i="14"/>
  <c r="H4105" i="14"/>
  <c r="I4105" i="14"/>
  <c r="J4105" i="14"/>
  <c r="K4105" i="14"/>
  <c r="L4105" i="14"/>
  <c r="E4106" i="14"/>
  <c r="F4106" i="14"/>
  <c r="G4106" i="14"/>
  <c r="H4106" i="14"/>
  <c r="I4106" i="14"/>
  <c r="J4106" i="14"/>
  <c r="K4106" i="14"/>
  <c r="L4106" i="14"/>
  <c r="E4107" i="14"/>
  <c r="F4107" i="14"/>
  <c r="G4107" i="14"/>
  <c r="H4107" i="14"/>
  <c r="I4107" i="14"/>
  <c r="J4107" i="14"/>
  <c r="K4107" i="14"/>
  <c r="L4107" i="14"/>
  <c r="E4108" i="14"/>
  <c r="F4108" i="14"/>
  <c r="G4108" i="14"/>
  <c r="H4108" i="14"/>
  <c r="I4108" i="14"/>
  <c r="J4108" i="14"/>
  <c r="K4108" i="14"/>
  <c r="L4108" i="14"/>
  <c r="E4109" i="14"/>
  <c r="F4109" i="14"/>
  <c r="G4109" i="14"/>
  <c r="H4109" i="14"/>
  <c r="I4109" i="14"/>
  <c r="J4109" i="14"/>
  <c r="K4109" i="14"/>
  <c r="L4109" i="14"/>
  <c r="E4110" i="14"/>
  <c r="F4110" i="14"/>
  <c r="G4110" i="14"/>
  <c r="H4110" i="14"/>
  <c r="I4110" i="14"/>
  <c r="J4110" i="14"/>
  <c r="K4110" i="14"/>
  <c r="L4110" i="14"/>
  <c r="E4111" i="14"/>
  <c r="F4111" i="14"/>
  <c r="G4111" i="14"/>
  <c r="H4111" i="14"/>
  <c r="I4111" i="14"/>
  <c r="J4111" i="14"/>
  <c r="K4111" i="14"/>
  <c r="L4111" i="14"/>
  <c r="E4112" i="14"/>
  <c r="F4112" i="14"/>
  <c r="G4112" i="14"/>
  <c r="H4112" i="14"/>
  <c r="I4112" i="14"/>
  <c r="J4112" i="14"/>
  <c r="K4112" i="14"/>
  <c r="L4112" i="14"/>
  <c r="E4113" i="14"/>
  <c r="F4113" i="14"/>
  <c r="G4113" i="14"/>
  <c r="H4113" i="14"/>
  <c r="I4113" i="14"/>
  <c r="J4113" i="14"/>
  <c r="K4113" i="14"/>
  <c r="L4113" i="14"/>
  <c r="E4114" i="14"/>
  <c r="F4114" i="14"/>
  <c r="G4114" i="14"/>
  <c r="H4114" i="14"/>
  <c r="I4114" i="14"/>
  <c r="J4114" i="14"/>
  <c r="K4114" i="14"/>
  <c r="L4114" i="14"/>
  <c r="E4115" i="14"/>
  <c r="F4115" i="14"/>
  <c r="G4115" i="14"/>
  <c r="H4115" i="14"/>
  <c r="I4115" i="14"/>
  <c r="J4115" i="14"/>
  <c r="K4115" i="14"/>
  <c r="L4115" i="14"/>
  <c r="E4116" i="14"/>
  <c r="F4116" i="14"/>
  <c r="G4116" i="14"/>
  <c r="H4116" i="14"/>
  <c r="I4116" i="14"/>
  <c r="J4116" i="14"/>
  <c r="K4116" i="14"/>
  <c r="L4116" i="14"/>
  <c r="E4117" i="14"/>
  <c r="F4117" i="14"/>
  <c r="G4117" i="14"/>
  <c r="H4117" i="14"/>
  <c r="I4117" i="14"/>
  <c r="J4117" i="14"/>
  <c r="K4117" i="14"/>
  <c r="L4117" i="14"/>
  <c r="E4118" i="14"/>
  <c r="F4118" i="14"/>
  <c r="G4118" i="14"/>
  <c r="H4118" i="14"/>
  <c r="I4118" i="14"/>
  <c r="J4118" i="14"/>
  <c r="K4118" i="14"/>
  <c r="L4118" i="14"/>
  <c r="E4119" i="14"/>
  <c r="F4119" i="14"/>
  <c r="G4119" i="14"/>
  <c r="H4119" i="14"/>
  <c r="I4119" i="14"/>
  <c r="J4119" i="14"/>
  <c r="K4119" i="14"/>
  <c r="L4119" i="14"/>
  <c r="E4120" i="14"/>
  <c r="F4120" i="14"/>
  <c r="G4120" i="14"/>
  <c r="H4120" i="14"/>
  <c r="I4120" i="14"/>
  <c r="J4120" i="14"/>
  <c r="K4120" i="14"/>
  <c r="L4120" i="14"/>
  <c r="E4121" i="14"/>
  <c r="F4121" i="14"/>
  <c r="G4121" i="14"/>
  <c r="H4121" i="14"/>
  <c r="I4121" i="14"/>
  <c r="J4121" i="14"/>
  <c r="K4121" i="14"/>
  <c r="L4121" i="14"/>
  <c r="E4122" i="14"/>
  <c r="F4122" i="14"/>
  <c r="G4122" i="14"/>
  <c r="H4122" i="14"/>
  <c r="I4122" i="14"/>
  <c r="J4122" i="14"/>
  <c r="K4122" i="14"/>
  <c r="L4122" i="14"/>
  <c r="E4123" i="14"/>
  <c r="F4123" i="14"/>
  <c r="G4123" i="14"/>
  <c r="H4123" i="14"/>
  <c r="I4123" i="14"/>
  <c r="J4123" i="14"/>
  <c r="K4123" i="14"/>
  <c r="L4123" i="14"/>
  <c r="E4124" i="14"/>
  <c r="F4124" i="14"/>
  <c r="G4124" i="14"/>
  <c r="H4124" i="14"/>
  <c r="I4124" i="14"/>
  <c r="J4124" i="14"/>
  <c r="K4124" i="14"/>
  <c r="L4124" i="14"/>
  <c r="E4125" i="14"/>
  <c r="F4125" i="14"/>
  <c r="G4125" i="14"/>
  <c r="H4125" i="14"/>
  <c r="I4125" i="14"/>
  <c r="J4125" i="14"/>
  <c r="K4125" i="14"/>
  <c r="L4125" i="14"/>
  <c r="E4126" i="14"/>
  <c r="F4126" i="14"/>
  <c r="G4126" i="14"/>
  <c r="H4126" i="14"/>
  <c r="I4126" i="14"/>
  <c r="J4126" i="14"/>
  <c r="K4126" i="14"/>
  <c r="L4126" i="14"/>
  <c r="E4127" i="14"/>
  <c r="F4127" i="14"/>
  <c r="G4127" i="14"/>
  <c r="H4127" i="14"/>
  <c r="I4127" i="14"/>
  <c r="J4127" i="14"/>
  <c r="K4127" i="14"/>
  <c r="L4127" i="14"/>
  <c r="E4128" i="14"/>
  <c r="F4128" i="14"/>
  <c r="G4128" i="14"/>
  <c r="H4128" i="14"/>
  <c r="I4128" i="14"/>
  <c r="J4128" i="14"/>
  <c r="K4128" i="14"/>
  <c r="L4128" i="14"/>
  <c r="E4129" i="14"/>
  <c r="F4129" i="14"/>
  <c r="G4129" i="14"/>
  <c r="H4129" i="14"/>
  <c r="I4129" i="14"/>
  <c r="J4129" i="14"/>
  <c r="K4129" i="14"/>
  <c r="L4129" i="14"/>
  <c r="E4130" i="14"/>
  <c r="F4130" i="14"/>
  <c r="G4130" i="14"/>
  <c r="H4130" i="14"/>
  <c r="I4130" i="14"/>
  <c r="J4130" i="14"/>
  <c r="K4130" i="14"/>
  <c r="L4130" i="14"/>
  <c r="E4131" i="14"/>
  <c r="F4131" i="14"/>
  <c r="G4131" i="14"/>
  <c r="H4131" i="14"/>
  <c r="I4131" i="14"/>
  <c r="J4131" i="14"/>
  <c r="K4131" i="14"/>
  <c r="L4131" i="14"/>
  <c r="E4132" i="14"/>
  <c r="F4132" i="14"/>
  <c r="G4132" i="14"/>
  <c r="H4132" i="14"/>
  <c r="I4132" i="14"/>
  <c r="J4132" i="14"/>
  <c r="K4132" i="14"/>
  <c r="L4132" i="14"/>
  <c r="E4133" i="14"/>
  <c r="F4133" i="14"/>
  <c r="G4133" i="14"/>
  <c r="H4133" i="14"/>
  <c r="I4133" i="14"/>
  <c r="J4133" i="14"/>
  <c r="K4133" i="14"/>
  <c r="L4133" i="14"/>
  <c r="E4134" i="14"/>
  <c r="F4134" i="14"/>
  <c r="G4134" i="14"/>
  <c r="H4134" i="14"/>
  <c r="I4134" i="14"/>
  <c r="J4134" i="14"/>
  <c r="K4134" i="14"/>
  <c r="L4134" i="14"/>
  <c r="E4037" i="14"/>
  <c r="F4037" i="14"/>
  <c r="G4037" i="14"/>
  <c r="H4037" i="14"/>
  <c r="I4037" i="14"/>
  <c r="J4037" i="14"/>
  <c r="K4037" i="14"/>
  <c r="L4037" i="14"/>
  <c r="E4038" i="14"/>
  <c r="F4038" i="14"/>
  <c r="G4038" i="14"/>
  <c r="H4038" i="14"/>
  <c r="I4038" i="14"/>
  <c r="J4038" i="14"/>
  <c r="K4038" i="14"/>
  <c r="L4038" i="14"/>
  <c r="E4039" i="14"/>
  <c r="F4039" i="14"/>
  <c r="G4039" i="14"/>
  <c r="H4039" i="14"/>
  <c r="I4039" i="14"/>
  <c r="J4039" i="14"/>
  <c r="K4039" i="14"/>
  <c r="L4039" i="14"/>
  <c r="E4040" i="14"/>
  <c r="F4040" i="14"/>
  <c r="G4040" i="14"/>
  <c r="H4040" i="14"/>
  <c r="I4040" i="14"/>
  <c r="J4040" i="14"/>
  <c r="K4040" i="14"/>
  <c r="L4040" i="14"/>
  <c r="E4041" i="14"/>
  <c r="F4041" i="14"/>
  <c r="G4041" i="14"/>
  <c r="H4041" i="14"/>
  <c r="I4041" i="14"/>
  <c r="J4041" i="14"/>
  <c r="K4041" i="14"/>
  <c r="L4041" i="14"/>
  <c r="E4042" i="14"/>
  <c r="F4042" i="14"/>
  <c r="G4042" i="14"/>
  <c r="H4042" i="14"/>
  <c r="I4042" i="14"/>
  <c r="J4042" i="14"/>
  <c r="K4042" i="14"/>
  <c r="L4042" i="14"/>
  <c r="E4043" i="14"/>
  <c r="F4043" i="14"/>
  <c r="G4043" i="14"/>
  <c r="H4043" i="14"/>
  <c r="I4043" i="14"/>
  <c r="J4043" i="14"/>
  <c r="K4043" i="14"/>
  <c r="L4043" i="14"/>
  <c r="E4044" i="14"/>
  <c r="F4044" i="14"/>
  <c r="G4044" i="14"/>
  <c r="H4044" i="14"/>
  <c r="I4044" i="14"/>
  <c r="J4044" i="14"/>
  <c r="K4044" i="14"/>
  <c r="L4044" i="14"/>
  <c r="E4045" i="14"/>
  <c r="F4045" i="14"/>
  <c r="G4045" i="14"/>
  <c r="H4045" i="14"/>
  <c r="I4045" i="14"/>
  <c r="J4045" i="14"/>
  <c r="K4045" i="14"/>
  <c r="L4045" i="14"/>
  <c r="E4046" i="14"/>
  <c r="F4046" i="14"/>
  <c r="G4046" i="14"/>
  <c r="H4046" i="14"/>
  <c r="I4046" i="14"/>
  <c r="J4046" i="14"/>
  <c r="K4046" i="14"/>
  <c r="L4046" i="14"/>
  <c r="E4047" i="14"/>
  <c r="F4047" i="14"/>
  <c r="G4047" i="14"/>
  <c r="H4047" i="14"/>
  <c r="I4047" i="14"/>
  <c r="J4047" i="14"/>
  <c r="K4047" i="14"/>
  <c r="L4047" i="14"/>
  <c r="E4048" i="14"/>
  <c r="F4048" i="14"/>
  <c r="G4048" i="14"/>
  <c r="H4048" i="14"/>
  <c r="I4048" i="14"/>
  <c r="J4048" i="14"/>
  <c r="K4048" i="14"/>
  <c r="L4048" i="14"/>
  <c r="E4049" i="14"/>
  <c r="F4049" i="14"/>
  <c r="G4049" i="14"/>
  <c r="H4049" i="14"/>
  <c r="I4049" i="14"/>
  <c r="J4049" i="14"/>
  <c r="K4049" i="14"/>
  <c r="L4049" i="14"/>
  <c r="E4050" i="14"/>
  <c r="F4050" i="14"/>
  <c r="G4050" i="14"/>
  <c r="H4050" i="14"/>
  <c r="I4050" i="14"/>
  <c r="J4050" i="14"/>
  <c r="K4050" i="14"/>
  <c r="L4050" i="14"/>
  <c r="E4051" i="14"/>
  <c r="F4051" i="14"/>
  <c r="G4051" i="14"/>
  <c r="H4051" i="14"/>
  <c r="I4051" i="14"/>
  <c r="J4051" i="14"/>
  <c r="K4051" i="14"/>
  <c r="L4051" i="14"/>
  <c r="E4052" i="14"/>
  <c r="F4052" i="14"/>
  <c r="G4052" i="14"/>
  <c r="H4052" i="14"/>
  <c r="I4052" i="14"/>
  <c r="J4052" i="14"/>
  <c r="K4052" i="14"/>
  <c r="L4052" i="14"/>
  <c r="E4053" i="14"/>
  <c r="F4053" i="14"/>
  <c r="G4053" i="14"/>
  <c r="H4053" i="14"/>
  <c r="I4053" i="14"/>
  <c r="J4053" i="14"/>
  <c r="K4053" i="14"/>
  <c r="L4053" i="14"/>
  <c r="E4054" i="14"/>
  <c r="F4054" i="14"/>
  <c r="G4054" i="14"/>
  <c r="H4054" i="14"/>
  <c r="I4054" i="14"/>
  <c r="J4054" i="14"/>
  <c r="K4054" i="14"/>
  <c r="L4054" i="14"/>
  <c r="E4055" i="14"/>
  <c r="F4055" i="14"/>
  <c r="G4055" i="14"/>
  <c r="H4055" i="14"/>
  <c r="I4055" i="14"/>
  <c r="J4055" i="14"/>
  <c r="K4055" i="14"/>
  <c r="L4055" i="14"/>
  <c r="E4056" i="14"/>
  <c r="F4056" i="14"/>
  <c r="G4056" i="14"/>
  <c r="H4056" i="14"/>
  <c r="I4056" i="14"/>
  <c r="J4056" i="14"/>
  <c r="K4056" i="14"/>
  <c r="L4056" i="14"/>
  <c r="E4057" i="14"/>
  <c r="F4057" i="14"/>
  <c r="G4057" i="14"/>
  <c r="H4057" i="14"/>
  <c r="I4057" i="14"/>
  <c r="J4057" i="14"/>
  <c r="K4057" i="14"/>
  <c r="L4057" i="14"/>
  <c r="E4058" i="14"/>
  <c r="F4058" i="14"/>
  <c r="G4058" i="14"/>
  <c r="H4058" i="14"/>
  <c r="I4058" i="14"/>
  <c r="J4058" i="14"/>
  <c r="K4058" i="14"/>
  <c r="L4058" i="14"/>
  <c r="E4059" i="14"/>
  <c r="F4059" i="14"/>
  <c r="G4059" i="14"/>
  <c r="H4059" i="14"/>
  <c r="I4059" i="14"/>
  <c r="J4059" i="14"/>
  <c r="K4059" i="14"/>
  <c r="L4059" i="14"/>
  <c r="E4060" i="14"/>
  <c r="F4060" i="14"/>
  <c r="G4060" i="14"/>
  <c r="H4060" i="14"/>
  <c r="I4060" i="14"/>
  <c r="J4060" i="14"/>
  <c r="K4060" i="14"/>
  <c r="L4060" i="14"/>
  <c r="E4061" i="14"/>
  <c r="F4061" i="14"/>
  <c r="G4061" i="14"/>
  <c r="H4061" i="14"/>
  <c r="I4061" i="14"/>
  <c r="J4061" i="14"/>
  <c r="K4061" i="14"/>
  <c r="L4061" i="14"/>
  <c r="E4062" i="14"/>
  <c r="F4062" i="14"/>
  <c r="G4062" i="14"/>
  <c r="H4062" i="14"/>
  <c r="I4062" i="14"/>
  <c r="J4062" i="14"/>
  <c r="K4062" i="14"/>
  <c r="L4062" i="14"/>
  <c r="E4063" i="14"/>
  <c r="F4063" i="14"/>
  <c r="G4063" i="14"/>
  <c r="H4063" i="14"/>
  <c r="I4063" i="14"/>
  <c r="J4063" i="14"/>
  <c r="K4063" i="14"/>
  <c r="L4063" i="14"/>
  <c r="E4064" i="14"/>
  <c r="F4064" i="14"/>
  <c r="G4064" i="14"/>
  <c r="H4064" i="14"/>
  <c r="I4064" i="14"/>
  <c r="J4064" i="14"/>
  <c r="K4064" i="14"/>
  <c r="L4064" i="14"/>
  <c r="E4065" i="14"/>
  <c r="F4065" i="14"/>
  <c r="G4065" i="14"/>
  <c r="H4065" i="14"/>
  <c r="I4065" i="14"/>
  <c r="J4065" i="14"/>
  <c r="K4065" i="14"/>
  <c r="L4065" i="14"/>
  <c r="E4066" i="14"/>
  <c r="F4066" i="14"/>
  <c r="G4066" i="14"/>
  <c r="H4066" i="14"/>
  <c r="I4066" i="14"/>
  <c r="J4066" i="14"/>
  <c r="K4066" i="14"/>
  <c r="L4066" i="14"/>
  <c r="E4067" i="14"/>
  <c r="F4067" i="14"/>
  <c r="G4067" i="14"/>
  <c r="H4067" i="14"/>
  <c r="I4067" i="14"/>
  <c r="J4067" i="14"/>
  <c r="K4067" i="14"/>
  <c r="L4067" i="14"/>
  <c r="E4068" i="14"/>
  <c r="F4068" i="14"/>
  <c r="G4068" i="14"/>
  <c r="H4068" i="14"/>
  <c r="I4068" i="14"/>
  <c r="J4068" i="14"/>
  <c r="K4068" i="14"/>
  <c r="L4068" i="14"/>
  <c r="E4069" i="14"/>
  <c r="F4069" i="14"/>
  <c r="G4069" i="14"/>
  <c r="H4069" i="14"/>
  <c r="I4069" i="14"/>
  <c r="J4069" i="14"/>
  <c r="K4069" i="14"/>
  <c r="L4069" i="14"/>
  <c r="E4070" i="14"/>
  <c r="F4070" i="14"/>
  <c r="G4070" i="14"/>
  <c r="H4070" i="14"/>
  <c r="I4070" i="14"/>
  <c r="J4070" i="14"/>
  <c r="K4070" i="14"/>
  <c r="L4070" i="14"/>
  <c r="E4071" i="14"/>
  <c r="F4071" i="14"/>
  <c r="G4071" i="14"/>
  <c r="H4071" i="14"/>
  <c r="I4071" i="14"/>
  <c r="J4071" i="14"/>
  <c r="K4071" i="14"/>
  <c r="L4071" i="14"/>
  <c r="E4072" i="14"/>
  <c r="F4072" i="14"/>
  <c r="G4072" i="14"/>
  <c r="H4072" i="14"/>
  <c r="I4072" i="14"/>
  <c r="J4072" i="14"/>
  <c r="K4072" i="14"/>
  <c r="L4072" i="14"/>
  <c r="E4073" i="14"/>
  <c r="F4073" i="14"/>
  <c r="G4073" i="14"/>
  <c r="H4073" i="14"/>
  <c r="I4073" i="14"/>
  <c r="J4073" i="14"/>
  <c r="K4073" i="14"/>
  <c r="L4073" i="14"/>
  <c r="E4074" i="14"/>
  <c r="F4074" i="14"/>
  <c r="G4074" i="14"/>
  <c r="H4074" i="14"/>
  <c r="I4074" i="14"/>
  <c r="J4074" i="14"/>
  <c r="K4074" i="14"/>
  <c r="L4074" i="14"/>
  <c r="E4075" i="14"/>
  <c r="F4075" i="14"/>
  <c r="G4075" i="14"/>
  <c r="H4075" i="14"/>
  <c r="I4075" i="14"/>
  <c r="J4075" i="14"/>
  <c r="K4075" i="14"/>
  <c r="L4075" i="14"/>
  <c r="E4076" i="14"/>
  <c r="F4076" i="14"/>
  <c r="G4076" i="14"/>
  <c r="H4076" i="14"/>
  <c r="I4076" i="14"/>
  <c r="J4076" i="14"/>
  <c r="K4076" i="14"/>
  <c r="L4076" i="14"/>
  <c r="E4077" i="14"/>
  <c r="F4077" i="14"/>
  <c r="G4077" i="14"/>
  <c r="H4077" i="14"/>
  <c r="I4077" i="14"/>
  <c r="J4077" i="14"/>
  <c r="K4077" i="14"/>
  <c r="L4077" i="14"/>
  <c r="E4078" i="14"/>
  <c r="F4078" i="14"/>
  <c r="G4078" i="14"/>
  <c r="H4078" i="14"/>
  <c r="I4078" i="14"/>
  <c r="J4078" i="14"/>
  <c r="K4078" i="14"/>
  <c r="L4078" i="14"/>
  <c r="E4079" i="14"/>
  <c r="F4079" i="14"/>
  <c r="G4079" i="14"/>
  <c r="H4079" i="14"/>
  <c r="I4079" i="14"/>
  <c r="J4079" i="14"/>
  <c r="K4079" i="14"/>
  <c r="L4079" i="14"/>
  <c r="E4080" i="14"/>
  <c r="F4080" i="14"/>
  <c r="G4080" i="14"/>
  <c r="H4080" i="14"/>
  <c r="I4080" i="14"/>
  <c r="J4080" i="14"/>
  <c r="K4080" i="14"/>
  <c r="L4080" i="14"/>
  <c r="E4081" i="14"/>
  <c r="F4081" i="14"/>
  <c r="G4081" i="14"/>
  <c r="H4081" i="14"/>
  <c r="I4081" i="14"/>
  <c r="J4081" i="14"/>
  <c r="K4081" i="14"/>
  <c r="L4081" i="14"/>
  <c r="E4082" i="14"/>
  <c r="F4082" i="14"/>
  <c r="G4082" i="14"/>
  <c r="H4082" i="14"/>
  <c r="I4082" i="14"/>
  <c r="J4082" i="14"/>
  <c r="K4082" i="14"/>
  <c r="L4082" i="14"/>
  <c r="E4083" i="14"/>
  <c r="F4083" i="14"/>
  <c r="G4083" i="14"/>
  <c r="H4083" i="14"/>
  <c r="I4083" i="14"/>
  <c r="J4083" i="14"/>
  <c r="K4083" i="14"/>
  <c r="L4083" i="14"/>
  <c r="E3986" i="14"/>
  <c r="F3986" i="14"/>
  <c r="G3986" i="14"/>
  <c r="H3986" i="14"/>
  <c r="I3986" i="14"/>
  <c r="J3986" i="14"/>
  <c r="K3986" i="14"/>
  <c r="L3986" i="14"/>
  <c r="E3987" i="14"/>
  <c r="F3987" i="14"/>
  <c r="G3987" i="14"/>
  <c r="H3987" i="14"/>
  <c r="I3987" i="14"/>
  <c r="J3987" i="14"/>
  <c r="K3987" i="14"/>
  <c r="L3987" i="14"/>
  <c r="E3988" i="14"/>
  <c r="F3988" i="14"/>
  <c r="G3988" i="14"/>
  <c r="H3988" i="14"/>
  <c r="I3988" i="14"/>
  <c r="J3988" i="14"/>
  <c r="K3988" i="14"/>
  <c r="L3988" i="14"/>
  <c r="E3989" i="14"/>
  <c r="F3989" i="14"/>
  <c r="G3989" i="14"/>
  <c r="H3989" i="14"/>
  <c r="I3989" i="14"/>
  <c r="J3989" i="14"/>
  <c r="K3989" i="14"/>
  <c r="L3989" i="14"/>
  <c r="E3990" i="14"/>
  <c r="F3990" i="14"/>
  <c r="G3990" i="14"/>
  <c r="H3990" i="14"/>
  <c r="I3990" i="14"/>
  <c r="J3990" i="14"/>
  <c r="K3990" i="14"/>
  <c r="L3990" i="14"/>
  <c r="E3991" i="14"/>
  <c r="F3991" i="14"/>
  <c r="G3991" i="14"/>
  <c r="H3991" i="14"/>
  <c r="I3991" i="14"/>
  <c r="J3991" i="14"/>
  <c r="K3991" i="14"/>
  <c r="L3991" i="14"/>
  <c r="E3992" i="14"/>
  <c r="F3992" i="14"/>
  <c r="G3992" i="14"/>
  <c r="H3992" i="14"/>
  <c r="I3992" i="14"/>
  <c r="J3992" i="14"/>
  <c r="K3992" i="14"/>
  <c r="L3992" i="14"/>
  <c r="E3993" i="14"/>
  <c r="F3993" i="14"/>
  <c r="G3993" i="14"/>
  <c r="H3993" i="14"/>
  <c r="I3993" i="14"/>
  <c r="J3993" i="14"/>
  <c r="K3993" i="14"/>
  <c r="L3993" i="14"/>
  <c r="E3994" i="14"/>
  <c r="F3994" i="14"/>
  <c r="G3994" i="14"/>
  <c r="H3994" i="14"/>
  <c r="I3994" i="14"/>
  <c r="J3994" i="14"/>
  <c r="K3994" i="14"/>
  <c r="L3994" i="14"/>
  <c r="E3995" i="14"/>
  <c r="F3995" i="14"/>
  <c r="G3995" i="14"/>
  <c r="H3995" i="14"/>
  <c r="I3995" i="14"/>
  <c r="J3995" i="14"/>
  <c r="K3995" i="14"/>
  <c r="L3995" i="14"/>
  <c r="E3996" i="14"/>
  <c r="F3996" i="14"/>
  <c r="G3996" i="14"/>
  <c r="H3996" i="14"/>
  <c r="I3996" i="14"/>
  <c r="J3996" i="14"/>
  <c r="K3996" i="14"/>
  <c r="L3996" i="14"/>
  <c r="E3997" i="14"/>
  <c r="F3997" i="14"/>
  <c r="G3997" i="14"/>
  <c r="H3997" i="14"/>
  <c r="I3997" i="14"/>
  <c r="J3997" i="14"/>
  <c r="K3997" i="14"/>
  <c r="L3997" i="14"/>
  <c r="E3998" i="14"/>
  <c r="F3998" i="14"/>
  <c r="G3998" i="14"/>
  <c r="H3998" i="14"/>
  <c r="I3998" i="14"/>
  <c r="J3998" i="14"/>
  <c r="K3998" i="14"/>
  <c r="L3998" i="14"/>
  <c r="E3999" i="14"/>
  <c r="F3999" i="14"/>
  <c r="G3999" i="14"/>
  <c r="H3999" i="14"/>
  <c r="I3999" i="14"/>
  <c r="J3999" i="14"/>
  <c r="K3999" i="14"/>
  <c r="L3999" i="14"/>
  <c r="E4000" i="14"/>
  <c r="F4000" i="14"/>
  <c r="G4000" i="14"/>
  <c r="H4000" i="14"/>
  <c r="I4000" i="14"/>
  <c r="J4000" i="14"/>
  <c r="K4000" i="14"/>
  <c r="L4000" i="14"/>
  <c r="E4001" i="14"/>
  <c r="F4001" i="14"/>
  <c r="G4001" i="14"/>
  <c r="H4001" i="14"/>
  <c r="I4001" i="14"/>
  <c r="J4001" i="14"/>
  <c r="K4001" i="14"/>
  <c r="L4001" i="14"/>
  <c r="E4002" i="14"/>
  <c r="F4002" i="14"/>
  <c r="G4002" i="14"/>
  <c r="H4002" i="14"/>
  <c r="I4002" i="14"/>
  <c r="J4002" i="14"/>
  <c r="K4002" i="14"/>
  <c r="L4002" i="14"/>
  <c r="E4003" i="14"/>
  <c r="F4003" i="14"/>
  <c r="G4003" i="14"/>
  <c r="H4003" i="14"/>
  <c r="I4003" i="14"/>
  <c r="J4003" i="14"/>
  <c r="K4003" i="14"/>
  <c r="L4003" i="14"/>
  <c r="E4004" i="14"/>
  <c r="F4004" i="14"/>
  <c r="G4004" i="14"/>
  <c r="H4004" i="14"/>
  <c r="I4004" i="14"/>
  <c r="J4004" i="14"/>
  <c r="K4004" i="14"/>
  <c r="L4004" i="14"/>
  <c r="E4005" i="14"/>
  <c r="F4005" i="14"/>
  <c r="G4005" i="14"/>
  <c r="H4005" i="14"/>
  <c r="I4005" i="14"/>
  <c r="J4005" i="14"/>
  <c r="K4005" i="14"/>
  <c r="L4005" i="14"/>
  <c r="E4006" i="14"/>
  <c r="F4006" i="14"/>
  <c r="G4006" i="14"/>
  <c r="H4006" i="14"/>
  <c r="I4006" i="14"/>
  <c r="J4006" i="14"/>
  <c r="K4006" i="14"/>
  <c r="L4006" i="14"/>
  <c r="E4007" i="14"/>
  <c r="F4007" i="14"/>
  <c r="G4007" i="14"/>
  <c r="H4007" i="14"/>
  <c r="I4007" i="14"/>
  <c r="J4007" i="14"/>
  <c r="K4007" i="14"/>
  <c r="L4007" i="14"/>
  <c r="E4008" i="14"/>
  <c r="F4008" i="14"/>
  <c r="G4008" i="14"/>
  <c r="H4008" i="14"/>
  <c r="I4008" i="14"/>
  <c r="J4008" i="14"/>
  <c r="K4008" i="14"/>
  <c r="L4008" i="14"/>
  <c r="E4009" i="14"/>
  <c r="F4009" i="14"/>
  <c r="G4009" i="14"/>
  <c r="H4009" i="14"/>
  <c r="I4009" i="14"/>
  <c r="J4009" i="14"/>
  <c r="K4009" i="14"/>
  <c r="L4009" i="14"/>
  <c r="E4010" i="14"/>
  <c r="F4010" i="14"/>
  <c r="G4010" i="14"/>
  <c r="H4010" i="14"/>
  <c r="I4010" i="14"/>
  <c r="J4010" i="14"/>
  <c r="K4010" i="14"/>
  <c r="L4010" i="14"/>
  <c r="E4011" i="14"/>
  <c r="F4011" i="14"/>
  <c r="G4011" i="14"/>
  <c r="H4011" i="14"/>
  <c r="I4011" i="14"/>
  <c r="J4011" i="14"/>
  <c r="K4011" i="14"/>
  <c r="L4011" i="14"/>
  <c r="E4012" i="14"/>
  <c r="F4012" i="14"/>
  <c r="G4012" i="14"/>
  <c r="H4012" i="14"/>
  <c r="I4012" i="14"/>
  <c r="J4012" i="14"/>
  <c r="K4012" i="14"/>
  <c r="L4012" i="14"/>
  <c r="E4013" i="14"/>
  <c r="F4013" i="14"/>
  <c r="G4013" i="14"/>
  <c r="H4013" i="14"/>
  <c r="I4013" i="14"/>
  <c r="J4013" i="14"/>
  <c r="K4013" i="14"/>
  <c r="L4013" i="14"/>
  <c r="E4014" i="14"/>
  <c r="F4014" i="14"/>
  <c r="G4014" i="14"/>
  <c r="H4014" i="14"/>
  <c r="I4014" i="14"/>
  <c r="J4014" i="14"/>
  <c r="K4014" i="14"/>
  <c r="L4014" i="14"/>
  <c r="E4015" i="14"/>
  <c r="F4015" i="14"/>
  <c r="G4015" i="14"/>
  <c r="H4015" i="14"/>
  <c r="I4015" i="14"/>
  <c r="J4015" i="14"/>
  <c r="K4015" i="14"/>
  <c r="L4015" i="14"/>
  <c r="E4016" i="14"/>
  <c r="F4016" i="14"/>
  <c r="G4016" i="14"/>
  <c r="H4016" i="14"/>
  <c r="I4016" i="14"/>
  <c r="J4016" i="14"/>
  <c r="K4016" i="14"/>
  <c r="L4016" i="14"/>
  <c r="E4017" i="14"/>
  <c r="F4017" i="14"/>
  <c r="G4017" i="14"/>
  <c r="H4017" i="14"/>
  <c r="I4017" i="14"/>
  <c r="J4017" i="14"/>
  <c r="K4017" i="14"/>
  <c r="L4017" i="14"/>
  <c r="E4018" i="14"/>
  <c r="F4018" i="14"/>
  <c r="G4018" i="14"/>
  <c r="H4018" i="14"/>
  <c r="I4018" i="14"/>
  <c r="J4018" i="14"/>
  <c r="K4018" i="14"/>
  <c r="L4018" i="14"/>
  <c r="E4019" i="14"/>
  <c r="F4019" i="14"/>
  <c r="G4019" i="14"/>
  <c r="H4019" i="14"/>
  <c r="I4019" i="14"/>
  <c r="J4019" i="14"/>
  <c r="K4019" i="14"/>
  <c r="L4019" i="14"/>
  <c r="E4020" i="14"/>
  <c r="F4020" i="14"/>
  <c r="G4020" i="14"/>
  <c r="H4020" i="14"/>
  <c r="I4020" i="14"/>
  <c r="J4020" i="14"/>
  <c r="K4020" i="14"/>
  <c r="L4020" i="14"/>
  <c r="E4021" i="14"/>
  <c r="F4021" i="14"/>
  <c r="G4021" i="14"/>
  <c r="H4021" i="14"/>
  <c r="I4021" i="14"/>
  <c r="J4021" i="14"/>
  <c r="K4021" i="14"/>
  <c r="L4021" i="14"/>
  <c r="E4022" i="14"/>
  <c r="F4022" i="14"/>
  <c r="G4022" i="14"/>
  <c r="H4022" i="14"/>
  <c r="I4022" i="14"/>
  <c r="J4022" i="14"/>
  <c r="K4022" i="14"/>
  <c r="L4022" i="14"/>
  <c r="E4023" i="14"/>
  <c r="F4023" i="14"/>
  <c r="G4023" i="14"/>
  <c r="H4023" i="14"/>
  <c r="I4023" i="14"/>
  <c r="J4023" i="14"/>
  <c r="K4023" i="14"/>
  <c r="L4023" i="14"/>
  <c r="E4024" i="14"/>
  <c r="F4024" i="14"/>
  <c r="G4024" i="14"/>
  <c r="H4024" i="14"/>
  <c r="I4024" i="14"/>
  <c r="J4024" i="14"/>
  <c r="K4024" i="14"/>
  <c r="L4024" i="14"/>
  <c r="E4025" i="14"/>
  <c r="F4025" i="14"/>
  <c r="G4025" i="14"/>
  <c r="H4025" i="14"/>
  <c r="I4025" i="14"/>
  <c r="J4025" i="14"/>
  <c r="K4025" i="14"/>
  <c r="L4025" i="14"/>
  <c r="E4026" i="14"/>
  <c r="F4026" i="14"/>
  <c r="G4026" i="14"/>
  <c r="H4026" i="14"/>
  <c r="I4026" i="14"/>
  <c r="J4026" i="14"/>
  <c r="K4026" i="14"/>
  <c r="L4026" i="14"/>
  <c r="E4027" i="14"/>
  <c r="F4027" i="14"/>
  <c r="G4027" i="14"/>
  <c r="H4027" i="14"/>
  <c r="I4027" i="14"/>
  <c r="J4027" i="14"/>
  <c r="K4027" i="14"/>
  <c r="L4027" i="14"/>
  <c r="E4028" i="14"/>
  <c r="F4028" i="14"/>
  <c r="G4028" i="14"/>
  <c r="H4028" i="14"/>
  <c r="I4028" i="14"/>
  <c r="J4028" i="14"/>
  <c r="K4028" i="14"/>
  <c r="L4028" i="14"/>
  <c r="E4029" i="14"/>
  <c r="F4029" i="14"/>
  <c r="G4029" i="14"/>
  <c r="H4029" i="14"/>
  <c r="I4029" i="14"/>
  <c r="J4029" i="14"/>
  <c r="K4029" i="14"/>
  <c r="L4029" i="14"/>
  <c r="E4030" i="14"/>
  <c r="F4030" i="14"/>
  <c r="G4030" i="14"/>
  <c r="H4030" i="14"/>
  <c r="I4030" i="14"/>
  <c r="J4030" i="14"/>
  <c r="K4030" i="14"/>
  <c r="L4030" i="14"/>
  <c r="E4031" i="14"/>
  <c r="F4031" i="14"/>
  <c r="G4031" i="14"/>
  <c r="H4031" i="14"/>
  <c r="I4031" i="14"/>
  <c r="J4031" i="14"/>
  <c r="K4031" i="14"/>
  <c r="L4031" i="14"/>
  <c r="E4032" i="14"/>
  <c r="F4032" i="14"/>
  <c r="G4032" i="14"/>
  <c r="H4032" i="14"/>
  <c r="I4032" i="14"/>
  <c r="J4032" i="14"/>
  <c r="K4032" i="14"/>
  <c r="L4032" i="14"/>
  <c r="E3935" i="14"/>
  <c r="F3935" i="14"/>
  <c r="G3935" i="14"/>
  <c r="H3935" i="14"/>
  <c r="I3935" i="14"/>
  <c r="J3935" i="14"/>
  <c r="K3935" i="14"/>
  <c r="L3935" i="14"/>
  <c r="E3936" i="14"/>
  <c r="F3936" i="14"/>
  <c r="G3936" i="14"/>
  <c r="H3936" i="14"/>
  <c r="I3936" i="14"/>
  <c r="J3936" i="14"/>
  <c r="K3936" i="14"/>
  <c r="L3936" i="14"/>
  <c r="E3937" i="14"/>
  <c r="F3937" i="14"/>
  <c r="G3937" i="14"/>
  <c r="H3937" i="14"/>
  <c r="I3937" i="14"/>
  <c r="J3937" i="14"/>
  <c r="K3937" i="14"/>
  <c r="L3937" i="14"/>
  <c r="E3938" i="14"/>
  <c r="F3938" i="14"/>
  <c r="G3938" i="14"/>
  <c r="H3938" i="14"/>
  <c r="I3938" i="14"/>
  <c r="J3938" i="14"/>
  <c r="K3938" i="14"/>
  <c r="L3938" i="14"/>
  <c r="E3939" i="14"/>
  <c r="F3939" i="14"/>
  <c r="G3939" i="14"/>
  <c r="H3939" i="14"/>
  <c r="I3939" i="14"/>
  <c r="J3939" i="14"/>
  <c r="K3939" i="14"/>
  <c r="L3939" i="14"/>
  <c r="E3940" i="14"/>
  <c r="F3940" i="14"/>
  <c r="G3940" i="14"/>
  <c r="H3940" i="14"/>
  <c r="I3940" i="14"/>
  <c r="J3940" i="14"/>
  <c r="K3940" i="14"/>
  <c r="L3940" i="14"/>
  <c r="E3941" i="14"/>
  <c r="F3941" i="14"/>
  <c r="G3941" i="14"/>
  <c r="H3941" i="14"/>
  <c r="I3941" i="14"/>
  <c r="J3941" i="14"/>
  <c r="K3941" i="14"/>
  <c r="L3941" i="14"/>
  <c r="E3942" i="14"/>
  <c r="F3942" i="14"/>
  <c r="G3942" i="14"/>
  <c r="H3942" i="14"/>
  <c r="I3942" i="14"/>
  <c r="J3942" i="14"/>
  <c r="K3942" i="14"/>
  <c r="L3942" i="14"/>
  <c r="E3943" i="14"/>
  <c r="F3943" i="14"/>
  <c r="G3943" i="14"/>
  <c r="H3943" i="14"/>
  <c r="I3943" i="14"/>
  <c r="J3943" i="14"/>
  <c r="K3943" i="14"/>
  <c r="L3943" i="14"/>
  <c r="E3944" i="14"/>
  <c r="F3944" i="14"/>
  <c r="G3944" i="14"/>
  <c r="H3944" i="14"/>
  <c r="I3944" i="14"/>
  <c r="J3944" i="14"/>
  <c r="K3944" i="14"/>
  <c r="L3944" i="14"/>
  <c r="E3945" i="14"/>
  <c r="F3945" i="14"/>
  <c r="G3945" i="14"/>
  <c r="H3945" i="14"/>
  <c r="I3945" i="14"/>
  <c r="J3945" i="14"/>
  <c r="K3945" i="14"/>
  <c r="L3945" i="14"/>
  <c r="E3946" i="14"/>
  <c r="F3946" i="14"/>
  <c r="G3946" i="14"/>
  <c r="H3946" i="14"/>
  <c r="I3946" i="14"/>
  <c r="J3946" i="14"/>
  <c r="K3946" i="14"/>
  <c r="L3946" i="14"/>
  <c r="E3947" i="14"/>
  <c r="F3947" i="14"/>
  <c r="G3947" i="14"/>
  <c r="H3947" i="14"/>
  <c r="I3947" i="14"/>
  <c r="J3947" i="14"/>
  <c r="K3947" i="14"/>
  <c r="L3947" i="14"/>
  <c r="E3948" i="14"/>
  <c r="F3948" i="14"/>
  <c r="G3948" i="14"/>
  <c r="H3948" i="14"/>
  <c r="I3948" i="14"/>
  <c r="J3948" i="14"/>
  <c r="K3948" i="14"/>
  <c r="L3948" i="14"/>
  <c r="E3949" i="14"/>
  <c r="F3949" i="14"/>
  <c r="G3949" i="14"/>
  <c r="H3949" i="14"/>
  <c r="I3949" i="14"/>
  <c r="J3949" i="14"/>
  <c r="K3949" i="14"/>
  <c r="L3949" i="14"/>
  <c r="E3950" i="14"/>
  <c r="F3950" i="14"/>
  <c r="G3950" i="14"/>
  <c r="H3950" i="14"/>
  <c r="I3950" i="14"/>
  <c r="J3950" i="14"/>
  <c r="K3950" i="14"/>
  <c r="L3950" i="14"/>
  <c r="E3951" i="14"/>
  <c r="F3951" i="14"/>
  <c r="G3951" i="14"/>
  <c r="H3951" i="14"/>
  <c r="I3951" i="14"/>
  <c r="J3951" i="14"/>
  <c r="K3951" i="14"/>
  <c r="L3951" i="14"/>
  <c r="E3952" i="14"/>
  <c r="F3952" i="14"/>
  <c r="G3952" i="14"/>
  <c r="H3952" i="14"/>
  <c r="I3952" i="14"/>
  <c r="J3952" i="14"/>
  <c r="K3952" i="14"/>
  <c r="L3952" i="14"/>
  <c r="E3953" i="14"/>
  <c r="F3953" i="14"/>
  <c r="G3953" i="14"/>
  <c r="H3953" i="14"/>
  <c r="I3953" i="14"/>
  <c r="J3953" i="14"/>
  <c r="K3953" i="14"/>
  <c r="L3953" i="14"/>
  <c r="E3954" i="14"/>
  <c r="F3954" i="14"/>
  <c r="G3954" i="14"/>
  <c r="H3954" i="14"/>
  <c r="I3954" i="14"/>
  <c r="J3954" i="14"/>
  <c r="K3954" i="14"/>
  <c r="L3954" i="14"/>
  <c r="E3955" i="14"/>
  <c r="F3955" i="14"/>
  <c r="G3955" i="14"/>
  <c r="H3955" i="14"/>
  <c r="I3955" i="14"/>
  <c r="J3955" i="14"/>
  <c r="K3955" i="14"/>
  <c r="L3955" i="14"/>
  <c r="E3956" i="14"/>
  <c r="F3956" i="14"/>
  <c r="G3956" i="14"/>
  <c r="H3956" i="14"/>
  <c r="I3956" i="14"/>
  <c r="J3956" i="14"/>
  <c r="K3956" i="14"/>
  <c r="L3956" i="14"/>
  <c r="E3957" i="14"/>
  <c r="F3957" i="14"/>
  <c r="G3957" i="14"/>
  <c r="H3957" i="14"/>
  <c r="I3957" i="14"/>
  <c r="J3957" i="14"/>
  <c r="K3957" i="14"/>
  <c r="L3957" i="14"/>
  <c r="E3958" i="14"/>
  <c r="F3958" i="14"/>
  <c r="G3958" i="14"/>
  <c r="H3958" i="14"/>
  <c r="I3958" i="14"/>
  <c r="J3958" i="14"/>
  <c r="K3958" i="14"/>
  <c r="L3958" i="14"/>
  <c r="E3959" i="14"/>
  <c r="F3959" i="14"/>
  <c r="G3959" i="14"/>
  <c r="H3959" i="14"/>
  <c r="I3959" i="14"/>
  <c r="J3959" i="14"/>
  <c r="K3959" i="14"/>
  <c r="L3959" i="14"/>
  <c r="E3960" i="14"/>
  <c r="F3960" i="14"/>
  <c r="G3960" i="14"/>
  <c r="H3960" i="14"/>
  <c r="I3960" i="14"/>
  <c r="J3960" i="14"/>
  <c r="K3960" i="14"/>
  <c r="L3960" i="14"/>
  <c r="E3961" i="14"/>
  <c r="F3961" i="14"/>
  <c r="G3961" i="14"/>
  <c r="H3961" i="14"/>
  <c r="I3961" i="14"/>
  <c r="J3961" i="14"/>
  <c r="K3961" i="14"/>
  <c r="L3961" i="14"/>
  <c r="E3962" i="14"/>
  <c r="F3962" i="14"/>
  <c r="G3962" i="14"/>
  <c r="H3962" i="14"/>
  <c r="I3962" i="14"/>
  <c r="J3962" i="14"/>
  <c r="K3962" i="14"/>
  <c r="L3962" i="14"/>
  <c r="E3963" i="14"/>
  <c r="F3963" i="14"/>
  <c r="G3963" i="14"/>
  <c r="H3963" i="14"/>
  <c r="I3963" i="14"/>
  <c r="J3963" i="14"/>
  <c r="K3963" i="14"/>
  <c r="L3963" i="14"/>
  <c r="E3964" i="14"/>
  <c r="F3964" i="14"/>
  <c r="G3964" i="14"/>
  <c r="H3964" i="14"/>
  <c r="I3964" i="14"/>
  <c r="J3964" i="14"/>
  <c r="K3964" i="14"/>
  <c r="L3964" i="14"/>
  <c r="E3965" i="14"/>
  <c r="F3965" i="14"/>
  <c r="G3965" i="14"/>
  <c r="H3965" i="14"/>
  <c r="I3965" i="14"/>
  <c r="J3965" i="14"/>
  <c r="K3965" i="14"/>
  <c r="L3965" i="14"/>
  <c r="E3966" i="14"/>
  <c r="F3966" i="14"/>
  <c r="G3966" i="14"/>
  <c r="H3966" i="14"/>
  <c r="I3966" i="14"/>
  <c r="J3966" i="14"/>
  <c r="K3966" i="14"/>
  <c r="L3966" i="14"/>
  <c r="E3967" i="14"/>
  <c r="F3967" i="14"/>
  <c r="G3967" i="14"/>
  <c r="H3967" i="14"/>
  <c r="I3967" i="14"/>
  <c r="J3967" i="14"/>
  <c r="K3967" i="14"/>
  <c r="L3967" i="14"/>
  <c r="E3968" i="14"/>
  <c r="F3968" i="14"/>
  <c r="G3968" i="14"/>
  <c r="H3968" i="14"/>
  <c r="I3968" i="14"/>
  <c r="J3968" i="14"/>
  <c r="K3968" i="14"/>
  <c r="L3968" i="14"/>
  <c r="E3969" i="14"/>
  <c r="F3969" i="14"/>
  <c r="G3969" i="14"/>
  <c r="H3969" i="14"/>
  <c r="I3969" i="14"/>
  <c r="J3969" i="14"/>
  <c r="K3969" i="14"/>
  <c r="L3969" i="14"/>
  <c r="E3970" i="14"/>
  <c r="F3970" i="14"/>
  <c r="G3970" i="14"/>
  <c r="H3970" i="14"/>
  <c r="I3970" i="14"/>
  <c r="J3970" i="14"/>
  <c r="K3970" i="14"/>
  <c r="L3970" i="14"/>
  <c r="E3971" i="14"/>
  <c r="F3971" i="14"/>
  <c r="G3971" i="14"/>
  <c r="H3971" i="14"/>
  <c r="I3971" i="14"/>
  <c r="J3971" i="14"/>
  <c r="K3971" i="14"/>
  <c r="L3971" i="14"/>
  <c r="E3972" i="14"/>
  <c r="F3972" i="14"/>
  <c r="G3972" i="14"/>
  <c r="H3972" i="14"/>
  <c r="I3972" i="14"/>
  <c r="J3972" i="14"/>
  <c r="K3972" i="14"/>
  <c r="L3972" i="14"/>
  <c r="E3973" i="14"/>
  <c r="F3973" i="14"/>
  <c r="G3973" i="14"/>
  <c r="H3973" i="14"/>
  <c r="I3973" i="14"/>
  <c r="J3973" i="14"/>
  <c r="K3973" i="14"/>
  <c r="L3973" i="14"/>
  <c r="E3974" i="14"/>
  <c r="F3974" i="14"/>
  <c r="G3974" i="14"/>
  <c r="H3974" i="14"/>
  <c r="I3974" i="14"/>
  <c r="J3974" i="14"/>
  <c r="K3974" i="14"/>
  <c r="L3974" i="14"/>
  <c r="E3975" i="14"/>
  <c r="F3975" i="14"/>
  <c r="G3975" i="14"/>
  <c r="H3975" i="14"/>
  <c r="I3975" i="14"/>
  <c r="J3975" i="14"/>
  <c r="K3975" i="14"/>
  <c r="L3975" i="14"/>
  <c r="E3976" i="14"/>
  <c r="F3976" i="14"/>
  <c r="G3976" i="14"/>
  <c r="H3976" i="14"/>
  <c r="I3976" i="14"/>
  <c r="J3976" i="14"/>
  <c r="K3976" i="14"/>
  <c r="L3976" i="14"/>
  <c r="E3977" i="14"/>
  <c r="F3977" i="14"/>
  <c r="G3977" i="14"/>
  <c r="H3977" i="14"/>
  <c r="I3977" i="14"/>
  <c r="J3977" i="14"/>
  <c r="K3977" i="14"/>
  <c r="L3977" i="14"/>
  <c r="E3978" i="14"/>
  <c r="F3978" i="14"/>
  <c r="G3978" i="14"/>
  <c r="H3978" i="14"/>
  <c r="I3978" i="14"/>
  <c r="J3978" i="14"/>
  <c r="K3978" i="14"/>
  <c r="L3978" i="14"/>
  <c r="E3979" i="14"/>
  <c r="F3979" i="14"/>
  <c r="G3979" i="14"/>
  <c r="H3979" i="14"/>
  <c r="I3979" i="14"/>
  <c r="J3979" i="14"/>
  <c r="K3979" i="14"/>
  <c r="L3979" i="14"/>
  <c r="E3980" i="14"/>
  <c r="F3980" i="14"/>
  <c r="G3980" i="14"/>
  <c r="H3980" i="14"/>
  <c r="I3980" i="14"/>
  <c r="J3980" i="14"/>
  <c r="K3980" i="14"/>
  <c r="L3980" i="14"/>
  <c r="E3981" i="14"/>
  <c r="F3981" i="14"/>
  <c r="G3981" i="14"/>
  <c r="H3981" i="14"/>
  <c r="I3981" i="14"/>
  <c r="J3981" i="14"/>
  <c r="K3981" i="14"/>
  <c r="L3981" i="14"/>
  <c r="E3884" i="14"/>
  <c r="F3884" i="14"/>
  <c r="G3884" i="14"/>
  <c r="H3884" i="14"/>
  <c r="I3884" i="14"/>
  <c r="J3884" i="14"/>
  <c r="K3884" i="14"/>
  <c r="L3884" i="14"/>
  <c r="E3885" i="14"/>
  <c r="F3885" i="14"/>
  <c r="G3885" i="14"/>
  <c r="H3885" i="14"/>
  <c r="I3885" i="14"/>
  <c r="J3885" i="14"/>
  <c r="K3885" i="14"/>
  <c r="L3885" i="14"/>
  <c r="E3886" i="14"/>
  <c r="F3886" i="14"/>
  <c r="G3886" i="14"/>
  <c r="H3886" i="14"/>
  <c r="I3886" i="14"/>
  <c r="J3886" i="14"/>
  <c r="K3886" i="14"/>
  <c r="L3886" i="14"/>
  <c r="E3887" i="14"/>
  <c r="F3887" i="14"/>
  <c r="G3887" i="14"/>
  <c r="H3887" i="14"/>
  <c r="I3887" i="14"/>
  <c r="J3887" i="14"/>
  <c r="K3887" i="14"/>
  <c r="L3887" i="14"/>
  <c r="E3888" i="14"/>
  <c r="F3888" i="14"/>
  <c r="G3888" i="14"/>
  <c r="H3888" i="14"/>
  <c r="I3888" i="14"/>
  <c r="J3888" i="14"/>
  <c r="K3888" i="14"/>
  <c r="L3888" i="14"/>
  <c r="E3889" i="14"/>
  <c r="F3889" i="14"/>
  <c r="G3889" i="14"/>
  <c r="H3889" i="14"/>
  <c r="I3889" i="14"/>
  <c r="J3889" i="14"/>
  <c r="K3889" i="14"/>
  <c r="L3889" i="14"/>
  <c r="E3890" i="14"/>
  <c r="F3890" i="14"/>
  <c r="G3890" i="14"/>
  <c r="H3890" i="14"/>
  <c r="I3890" i="14"/>
  <c r="J3890" i="14"/>
  <c r="K3890" i="14"/>
  <c r="L3890" i="14"/>
  <c r="E3891" i="14"/>
  <c r="F3891" i="14"/>
  <c r="G3891" i="14"/>
  <c r="H3891" i="14"/>
  <c r="I3891" i="14"/>
  <c r="J3891" i="14"/>
  <c r="K3891" i="14"/>
  <c r="L3891" i="14"/>
  <c r="E3892" i="14"/>
  <c r="F3892" i="14"/>
  <c r="G3892" i="14"/>
  <c r="H3892" i="14"/>
  <c r="I3892" i="14"/>
  <c r="J3892" i="14"/>
  <c r="K3892" i="14"/>
  <c r="L3892" i="14"/>
  <c r="E3893" i="14"/>
  <c r="F3893" i="14"/>
  <c r="G3893" i="14"/>
  <c r="H3893" i="14"/>
  <c r="I3893" i="14"/>
  <c r="J3893" i="14"/>
  <c r="K3893" i="14"/>
  <c r="L3893" i="14"/>
  <c r="E3894" i="14"/>
  <c r="F3894" i="14"/>
  <c r="G3894" i="14"/>
  <c r="H3894" i="14"/>
  <c r="I3894" i="14"/>
  <c r="J3894" i="14"/>
  <c r="K3894" i="14"/>
  <c r="L3894" i="14"/>
  <c r="E3895" i="14"/>
  <c r="F3895" i="14"/>
  <c r="G3895" i="14"/>
  <c r="H3895" i="14"/>
  <c r="I3895" i="14"/>
  <c r="J3895" i="14"/>
  <c r="K3895" i="14"/>
  <c r="L3895" i="14"/>
  <c r="E3896" i="14"/>
  <c r="F3896" i="14"/>
  <c r="G3896" i="14"/>
  <c r="H3896" i="14"/>
  <c r="I3896" i="14"/>
  <c r="J3896" i="14"/>
  <c r="K3896" i="14"/>
  <c r="L3896" i="14"/>
  <c r="E3897" i="14"/>
  <c r="F3897" i="14"/>
  <c r="G3897" i="14"/>
  <c r="H3897" i="14"/>
  <c r="I3897" i="14"/>
  <c r="J3897" i="14"/>
  <c r="K3897" i="14"/>
  <c r="L3897" i="14"/>
  <c r="E3898" i="14"/>
  <c r="F3898" i="14"/>
  <c r="G3898" i="14"/>
  <c r="H3898" i="14"/>
  <c r="I3898" i="14"/>
  <c r="J3898" i="14"/>
  <c r="K3898" i="14"/>
  <c r="L3898" i="14"/>
  <c r="E3899" i="14"/>
  <c r="F3899" i="14"/>
  <c r="G3899" i="14"/>
  <c r="H3899" i="14"/>
  <c r="I3899" i="14"/>
  <c r="J3899" i="14"/>
  <c r="K3899" i="14"/>
  <c r="L3899" i="14"/>
  <c r="E3900" i="14"/>
  <c r="F3900" i="14"/>
  <c r="G3900" i="14"/>
  <c r="H3900" i="14"/>
  <c r="I3900" i="14"/>
  <c r="J3900" i="14"/>
  <c r="K3900" i="14"/>
  <c r="L3900" i="14"/>
  <c r="E3901" i="14"/>
  <c r="F3901" i="14"/>
  <c r="G3901" i="14"/>
  <c r="H3901" i="14"/>
  <c r="I3901" i="14"/>
  <c r="J3901" i="14"/>
  <c r="K3901" i="14"/>
  <c r="L3901" i="14"/>
  <c r="E3902" i="14"/>
  <c r="F3902" i="14"/>
  <c r="G3902" i="14"/>
  <c r="H3902" i="14"/>
  <c r="I3902" i="14"/>
  <c r="J3902" i="14"/>
  <c r="K3902" i="14"/>
  <c r="L3902" i="14"/>
  <c r="E3903" i="14"/>
  <c r="F3903" i="14"/>
  <c r="G3903" i="14"/>
  <c r="H3903" i="14"/>
  <c r="I3903" i="14"/>
  <c r="J3903" i="14"/>
  <c r="K3903" i="14"/>
  <c r="L3903" i="14"/>
  <c r="E3904" i="14"/>
  <c r="F3904" i="14"/>
  <c r="G3904" i="14"/>
  <c r="H3904" i="14"/>
  <c r="I3904" i="14"/>
  <c r="J3904" i="14"/>
  <c r="K3904" i="14"/>
  <c r="L3904" i="14"/>
  <c r="E3905" i="14"/>
  <c r="F3905" i="14"/>
  <c r="G3905" i="14"/>
  <c r="H3905" i="14"/>
  <c r="I3905" i="14"/>
  <c r="J3905" i="14"/>
  <c r="K3905" i="14"/>
  <c r="L3905" i="14"/>
  <c r="E3906" i="14"/>
  <c r="F3906" i="14"/>
  <c r="G3906" i="14"/>
  <c r="H3906" i="14"/>
  <c r="I3906" i="14"/>
  <c r="J3906" i="14"/>
  <c r="K3906" i="14"/>
  <c r="L3906" i="14"/>
  <c r="E3907" i="14"/>
  <c r="F3907" i="14"/>
  <c r="G3907" i="14"/>
  <c r="H3907" i="14"/>
  <c r="I3907" i="14"/>
  <c r="J3907" i="14"/>
  <c r="K3907" i="14"/>
  <c r="L3907" i="14"/>
  <c r="E3908" i="14"/>
  <c r="F3908" i="14"/>
  <c r="G3908" i="14"/>
  <c r="H3908" i="14"/>
  <c r="I3908" i="14"/>
  <c r="J3908" i="14"/>
  <c r="K3908" i="14"/>
  <c r="L3908" i="14"/>
  <c r="E3909" i="14"/>
  <c r="F3909" i="14"/>
  <c r="G3909" i="14"/>
  <c r="H3909" i="14"/>
  <c r="I3909" i="14"/>
  <c r="J3909" i="14"/>
  <c r="K3909" i="14"/>
  <c r="L3909" i="14"/>
  <c r="E3910" i="14"/>
  <c r="F3910" i="14"/>
  <c r="G3910" i="14"/>
  <c r="H3910" i="14"/>
  <c r="I3910" i="14"/>
  <c r="J3910" i="14"/>
  <c r="K3910" i="14"/>
  <c r="L3910" i="14"/>
  <c r="E3911" i="14"/>
  <c r="F3911" i="14"/>
  <c r="G3911" i="14"/>
  <c r="H3911" i="14"/>
  <c r="I3911" i="14"/>
  <c r="J3911" i="14"/>
  <c r="K3911" i="14"/>
  <c r="L3911" i="14"/>
  <c r="E3912" i="14"/>
  <c r="F3912" i="14"/>
  <c r="G3912" i="14"/>
  <c r="H3912" i="14"/>
  <c r="I3912" i="14"/>
  <c r="J3912" i="14"/>
  <c r="K3912" i="14"/>
  <c r="L3912" i="14"/>
  <c r="E3913" i="14"/>
  <c r="F3913" i="14"/>
  <c r="G3913" i="14"/>
  <c r="H3913" i="14"/>
  <c r="I3913" i="14"/>
  <c r="J3913" i="14"/>
  <c r="K3913" i="14"/>
  <c r="L3913" i="14"/>
  <c r="E3914" i="14"/>
  <c r="F3914" i="14"/>
  <c r="G3914" i="14"/>
  <c r="H3914" i="14"/>
  <c r="I3914" i="14"/>
  <c r="J3914" i="14"/>
  <c r="K3914" i="14"/>
  <c r="L3914" i="14"/>
  <c r="E3915" i="14"/>
  <c r="F3915" i="14"/>
  <c r="G3915" i="14"/>
  <c r="H3915" i="14"/>
  <c r="I3915" i="14"/>
  <c r="J3915" i="14"/>
  <c r="K3915" i="14"/>
  <c r="L3915" i="14"/>
  <c r="E3916" i="14"/>
  <c r="F3916" i="14"/>
  <c r="G3916" i="14"/>
  <c r="H3916" i="14"/>
  <c r="I3916" i="14"/>
  <c r="J3916" i="14"/>
  <c r="K3916" i="14"/>
  <c r="L3916" i="14"/>
  <c r="E3917" i="14"/>
  <c r="F3917" i="14"/>
  <c r="G3917" i="14"/>
  <c r="H3917" i="14"/>
  <c r="I3917" i="14"/>
  <c r="J3917" i="14"/>
  <c r="K3917" i="14"/>
  <c r="L3917" i="14"/>
  <c r="E3918" i="14"/>
  <c r="F3918" i="14"/>
  <c r="G3918" i="14"/>
  <c r="H3918" i="14"/>
  <c r="I3918" i="14"/>
  <c r="J3918" i="14"/>
  <c r="K3918" i="14"/>
  <c r="L3918" i="14"/>
  <c r="E3919" i="14"/>
  <c r="F3919" i="14"/>
  <c r="G3919" i="14"/>
  <c r="H3919" i="14"/>
  <c r="I3919" i="14"/>
  <c r="J3919" i="14"/>
  <c r="K3919" i="14"/>
  <c r="L3919" i="14"/>
  <c r="E3920" i="14"/>
  <c r="F3920" i="14"/>
  <c r="G3920" i="14"/>
  <c r="H3920" i="14"/>
  <c r="I3920" i="14"/>
  <c r="J3920" i="14"/>
  <c r="K3920" i="14"/>
  <c r="L3920" i="14"/>
  <c r="E3921" i="14"/>
  <c r="F3921" i="14"/>
  <c r="G3921" i="14"/>
  <c r="H3921" i="14"/>
  <c r="I3921" i="14"/>
  <c r="J3921" i="14"/>
  <c r="K3921" i="14"/>
  <c r="L3921" i="14"/>
  <c r="E3922" i="14"/>
  <c r="F3922" i="14"/>
  <c r="G3922" i="14"/>
  <c r="H3922" i="14"/>
  <c r="I3922" i="14"/>
  <c r="J3922" i="14"/>
  <c r="K3922" i="14"/>
  <c r="L3922" i="14"/>
  <c r="E3923" i="14"/>
  <c r="F3923" i="14"/>
  <c r="G3923" i="14"/>
  <c r="H3923" i="14"/>
  <c r="I3923" i="14"/>
  <c r="J3923" i="14"/>
  <c r="K3923" i="14"/>
  <c r="L3923" i="14"/>
  <c r="E3924" i="14"/>
  <c r="F3924" i="14"/>
  <c r="G3924" i="14"/>
  <c r="H3924" i="14"/>
  <c r="I3924" i="14"/>
  <c r="J3924" i="14"/>
  <c r="K3924" i="14"/>
  <c r="L3924" i="14"/>
  <c r="E3925" i="14"/>
  <c r="F3925" i="14"/>
  <c r="G3925" i="14"/>
  <c r="H3925" i="14"/>
  <c r="I3925" i="14"/>
  <c r="J3925" i="14"/>
  <c r="K3925" i="14"/>
  <c r="L3925" i="14"/>
  <c r="E3926" i="14"/>
  <c r="F3926" i="14"/>
  <c r="G3926" i="14"/>
  <c r="H3926" i="14"/>
  <c r="I3926" i="14"/>
  <c r="J3926" i="14"/>
  <c r="K3926" i="14"/>
  <c r="L3926" i="14"/>
  <c r="E3927" i="14"/>
  <c r="F3927" i="14"/>
  <c r="G3927" i="14"/>
  <c r="H3927" i="14"/>
  <c r="I3927" i="14"/>
  <c r="J3927" i="14"/>
  <c r="K3927" i="14"/>
  <c r="L3927" i="14"/>
  <c r="E3928" i="14"/>
  <c r="F3928" i="14"/>
  <c r="G3928" i="14"/>
  <c r="H3928" i="14"/>
  <c r="I3928" i="14"/>
  <c r="J3928" i="14"/>
  <c r="K3928" i="14"/>
  <c r="L3928" i="14"/>
  <c r="E3929" i="14"/>
  <c r="F3929" i="14"/>
  <c r="G3929" i="14"/>
  <c r="H3929" i="14"/>
  <c r="I3929" i="14"/>
  <c r="J3929" i="14"/>
  <c r="K3929" i="14"/>
  <c r="L3929" i="14"/>
  <c r="E3930" i="14"/>
  <c r="F3930" i="14"/>
  <c r="G3930" i="14"/>
  <c r="H3930" i="14"/>
  <c r="I3930" i="14"/>
  <c r="J3930" i="14"/>
  <c r="K3930" i="14"/>
  <c r="L3930" i="14"/>
  <c r="E3833" i="14"/>
  <c r="F3833" i="14"/>
  <c r="G3833" i="14"/>
  <c r="H3833" i="14"/>
  <c r="I3833" i="14"/>
  <c r="J3833" i="14"/>
  <c r="K3833" i="14"/>
  <c r="L3833" i="14"/>
  <c r="E3834" i="14"/>
  <c r="F3834" i="14"/>
  <c r="G3834" i="14"/>
  <c r="H3834" i="14"/>
  <c r="I3834" i="14"/>
  <c r="J3834" i="14"/>
  <c r="K3834" i="14"/>
  <c r="L3834" i="14"/>
  <c r="E3835" i="14"/>
  <c r="F3835" i="14"/>
  <c r="G3835" i="14"/>
  <c r="H3835" i="14"/>
  <c r="I3835" i="14"/>
  <c r="J3835" i="14"/>
  <c r="K3835" i="14"/>
  <c r="L3835" i="14"/>
  <c r="E3836" i="14"/>
  <c r="F3836" i="14"/>
  <c r="G3836" i="14"/>
  <c r="H3836" i="14"/>
  <c r="I3836" i="14"/>
  <c r="J3836" i="14"/>
  <c r="K3836" i="14"/>
  <c r="L3836" i="14"/>
  <c r="E3837" i="14"/>
  <c r="F3837" i="14"/>
  <c r="G3837" i="14"/>
  <c r="H3837" i="14"/>
  <c r="I3837" i="14"/>
  <c r="J3837" i="14"/>
  <c r="K3837" i="14"/>
  <c r="L3837" i="14"/>
  <c r="E3838" i="14"/>
  <c r="F3838" i="14"/>
  <c r="G3838" i="14"/>
  <c r="H3838" i="14"/>
  <c r="I3838" i="14"/>
  <c r="J3838" i="14"/>
  <c r="K3838" i="14"/>
  <c r="L3838" i="14"/>
  <c r="E3839" i="14"/>
  <c r="F3839" i="14"/>
  <c r="G3839" i="14"/>
  <c r="H3839" i="14"/>
  <c r="I3839" i="14"/>
  <c r="J3839" i="14"/>
  <c r="K3839" i="14"/>
  <c r="L3839" i="14"/>
  <c r="E3840" i="14"/>
  <c r="F3840" i="14"/>
  <c r="G3840" i="14"/>
  <c r="H3840" i="14"/>
  <c r="I3840" i="14"/>
  <c r="J3840" i="14"/>
  <c r="K3840" i="14"/>
  <c r="L3840" i="14"/>
  <c r="E3841" i="14"/>
  <c r="F3841" i="14"/>
  <c r="G3841" i="14"/>
  <c r="H3841" i="14"/>
  <c r="I3841" i="14"/>
  <c r="J3841" i="14"/>
  <c r="K3841" i="14"/>
  <c r="L3841" i="14"/>
  <c r="E3842" i="14"/>
  <c r="F3842" i="14"/>
  <c r="G3842" i="14"/>
  <c r="H3842" i="14"/>
  <c r="I3842" i="14"/>
  <c r="J3842" i="14"/>
  <c r="K3842" i="14"/>
  <c r="L3842" i="14"/>
  <c r="E3843" i="14"/>
  <c r="F3843" i="14"/>
  <c r="G3843" i="14"/>
  <c r="H3843" i="14"/>
  <c r="I3843" i="14"/>
  <c r="J3843" i="14"/>
  <c r="K3843" i="14"/>
  <c r="L3843" i="14"/>
  <c r="E3844" i="14"/>
  <c r="F3844" i="14"/>
  <c r="G3844" i="14"/>
  <c r="H3844" i="14"/>
  <c r="I3844" i="14"/>
  <c r="J3844" i="14"/>
  <c r="K3844" i="14"/>
  <c r="L3844" i="14"/>
  <c r="E3845" i="14"/>
  <c r="F3845" i="14"/>
  <c r="G3845" i="14"/>
  <c r="H3845" i="14"/>
  <c r="I3845" i="14"/>
  <c r="J3845" i="14"/>
  <c r="K3845" i="14"/>
  <c r="L3845" i="14"/>
  <c r="E3846" i="14"/>
  <c r="F3846" i="14"/>
  <c r="G3846" i="14"/>
  <c r="H3846" i="14"/>
  <c r="I3846" i="14"/>
  <c r="J3846" i="14"/>
  <c r="K3846" i="14"/>
  <c r="L3846" i="14"/>
  <c r="E3847" i="14"/>
  <c r="F3847" i="14"/>
  <c r="G3847" i="14"/>
  <c r="H3847" i="14"/>
  <c r="I3847" i="14"/>
  <c r="J3847" i="14"/>
  <c r="K3847" i="14"/>
  <c r="L3847" i="14"/>
  <c r="E3848" i="14"/>
  <c r="F3848" i="14"/>
  <c r="G3848" i="14"/>
  <c r="H3848" i="14"/>
  <c r="I3848" i="14"/>
  <c r="J3848" i="14"/>
  <c r="K3848" i="14"/>
  <c r="L3848" i="14"/>
  <c r="E3849" i="14"/>
  <c r="F3849" i="14"/>
  <c r="G3849" i="14"/>
  <c r="H3849" i="14"/>
  <c r="I3849" i="14"/>
  <c r="J3849" i="14"/>
  <c r="K3849" i="14"/>
  <c r="L3849" i="14"/>
  <c r="E3850" i="14"/>
  <c r="F3850" i="14"/>
  <c r="G3850" i="14"/>
  <c r="H3850" i="14"/>
  <c r="I3850" i="14"/>
  <c r="J3850" i="14"/>
  <c r="K3850" i="14"/>
  <c r="L3850" i="14"/>
  <c r="E3851" i="14"/>
  <c r="F3851" i="14"/>
  <c r="G3851" i="14"/>
  <c r="H3851" i="14"/>
  <c r="I3851" i="14"/>
  <c r="J3851" i="14"/>
  <c r="K3851" i="14"/>
  <c r="L3851" i="14"/>
  <c r="E3852" i="14"/>
  <c r="F3852" i="14"/>
  <c r="G3852" i="14"/>
  <c r="H3852" i="14"/>
  <c r="I3852" i="14"/>
  <c r="J3852" i="14"/>
  <c r="K3852" i="14"/>
  <c r="L3852" i="14"/>
  <c r="E3853" i="14"/>
  <c r="F3853" i="14"/>
  <c r="G3853" i="14"/>
  <c r="H3853" i="14"/>
  <c r="I3853" i="14"/>
  <c r="J3853" i="14"/>
  <c r="K3853" i="14"/>
  <c r="L3853" i="14"/>
  <c r="E3854" i="14"/>
  <c r="F3854" i="14"/>
  <c r="G3854" i="14"/>
  <c r="H3854" i="14"/>
  <c r="I3854" i="14"/>
  <c r="J3854" i="14"/>
  <c r="K3854" i="14"/>
  <c r="L3854" i="14"/>
  <c r="E3855" i="14"/>
  <c r="F3855" i="14"/>
  <c r="G3855" i="14"/>
  <c r="H3855" i="14"/>
  <c r="I3855" i="14"/>
  <c r="J3855" i="14"/>
  <c r="K3855" i="14"/>
  <c r="L3855" i="14"/>
  <c r="E3856" i="14"/>
  <c r="F3856" i="14"/>
  <c r="G3856" i="14"/>
  <c r="H3856" i="14"/>
  <c r="I3856" i="14"/>
  <c r="J3856" i="14"/>
  <c r="K3856" i="14"/>
  <c r="L3856" i="14"/>
  <c r="E3857" i="14"/>
  <c r="F3857" i="14"/>
  <c r="G3857" i="14"/>
  <c r="H3857" i="14"/>
  <c r="I3857" i="14"/>
  <c r="J3857" i="14"/>
  <c r="K3857" i="14"/>
  <c r="L3857" i="14"/>
  <c r="E3858" i="14"/>
  <c r="F3858" i="14"/>
  <c r="G3858" i="14"/>
  <c r="H3858" i="14"/>
  <c r="I3858" i="14"/>
  <c r="J3858" i="14"/>
  <c r="K3858" i="14"/>
  <c r="L3858" i="14"/>
  <c r="E3859" i="14"/>
  <c r="F3859" i="14"/>
  <c r="G3859" i="14"/>
  <c r="H3859" i="14"/>
  <c r="I3859" i="14"/>
  <c r="J3859" i="14"/>
  <c r="K3859" i="14"/>
  <c r="L3859" i="14"/>
  <c r="E3860" i="14"/>
  <c r="F3860" i="14"/>
  <c r="G3860" i="14"/>
  <c r="H3860" i="14"/>
  <c r="I3860" i="14"/>
  <c r="J3860" i="14"/>
  <c r="K3860" i="14"/>
  <c r="L3860" i="14"/>
  <c r="E3861" i="14"/>
  <c r="F3861" i="14"/>
  <c r="G3861" i="14"/>
  <c r="H3861" i="14"/>
  <c r="I3861" i="14"/>
  <c r="J3861" i="14"/>
  <c r="K3861" i="14"/>
  <c r="L3861" i="14"/>
  <c r="E3862" i="14"/>
  <c r="F3862" i="14"/>
  <c r="G3862" i="14"/>
  <c r="H3862" i="14"/>
  <c r="I3862" i="14"/>
  <c r="J3862" i="14"/>
  <c r="K3862" i="14"/>
  <c r="L3862" i="14"/>
  <c r="E3863" i="14"/>
  <c r="F3863" i="14"/>
  <c r="G3863" i="14"/>
  <c r="H3863" i="14"/>
  <c r="I3863" i="14"/>
  <c r="J3863" i="14"/>
  <c r="K3863" i="14"/>
  <c r="L3863" i="14"/>
  <c r="E3864" i="14"/>
  <c r="F3864" i="14"/>
  <c r="G3864" i="14"/>
  <c r="H3864" i="14"/>
  <c r="I3864" i="14"/>
  <c r="J3864" i="14"/>
  <c r="K3864" i="14"/>
  <c r="L3864" i="14"/>
  <c r="E3865" i="14"/>
  <c r="F3865" i="14"/>
  <c r="G3865" i="14"/>
  <c r="H3865" i="14"/>
  <c r="I3865" i="14"/>
  <c r="J3865" i="14"/>
  <c r="K3865" i="14"/>
  <c r="L3865" i="14"/>
  <c r="E3866" i="14"/>
  <c r="F3866" i="14"/>
  <c r="G3866" i="14"/>
  <c r="H3866" i="14"/>
  <c r="I3866" i="14"/>
  <c r="J3866" i="14"/>
  <c r="K3866" i="14"/>
  <c r="L3866" i="14"/>
  <c r="E3867" i="14"/>
  <c r="F3867" i="14"/>
  <c r="G3867" i="14"/>
  <c r="H3867" i="14"/>
  <c r="I3867" i="14"/>
  <c r="J3867" i="14"/>
  <c r="K3867" i="14"/>
  <c r="L3867" i="14"/>
  <c r="E3868" i="14"/>
  <c r="F3868" i="14"/>
  <c r="G3868" i="14"/>
  <c r="H3868" i="14"/>
  <c r="I3868" i="14"/>
  <c r="J3868" i="14"/>
  <c r="K3868" i="14"/>
  <c r="L3868" i="14"/>
  <c r="E3869" i="14"/>
  <c r="F3869" i="14"/>
  <c r="G3869" i="14"/>
  <c r="H3869" i="14"/>
  <c r="I3869" i="14"/>
  <c r="J3869" i="14"/>
  <c r="K3869" i="14"/>
  <c r="L3869" i="14"/>
  <c r="E3870" i="14"/>
  <c r="F3870" i="14"/>
  <c r="G3870" i="14"/>
  <c r="H3870" i="14"/>
  <c r="I3870" i="14"/>
  <c r="J3870" i="14"/>
  <c r="K3870" i="14"/>
  <c r="L3870" i="14"/>
  <c r="E3871" i="14"/>
  <c r="F3871" i="14"/>
  <c r="G3871" i="14"/>
  <c r="H3871" i="14"/>
  <c r="I3871" i="14"/>
  <c r="J3871" i="14"/>
  <c r="K3871" i="14"/>
  <c r="L3871" i="14"/>
  <c r="E3872" i="14"/>
  <c r="F3872" i="14"/>
  <c r="G3872" i="14"/>
  <c r="H3872" i="14"/>
  <c r="I3872" i="14"/>
  <c r="J3872" i="14"/>
  <c r="K3872" i="14"/>
  <c r="L3872" i="14"/>
  <c r="E3873" i="14"/>
  <c r="F3873" i="14"/>
  <c r="G3873" i="14"/>
  <c r="H3873" i="14"/>
  <c r="I3873" i="14"/>
  <c r="J3873" i="14"/>
  <c r="K3873" i="14"/>
  <c r="L3873" i="14"/>
  <c r="E3874" i="14"/>
  <c r="F3874" i="14"/>
  <c r="G3874" i="14"/>
  <c r="H3874" i="14"/>
  <c r="I3874" i="14"/>
  <c r="J3874" i="14"/>
  <c r="K3874" i="14"/>
  <c r="L3874" i="14"/>
  <c r="E3875" i="14"/>
  <c r="F3875" i="14"/>
  <c r="G3875" i="14"/>
  <c r="H3875" i="14"/>
  <c r="I3875" i="14"/>
  <c r="J3875" i="14"/>
  <c r="K3875" i="14"/>
  <c r="L3875" i="14"/>
  <c r="E3876" i="14"/>
  <c r="F3876" i="14"/>
  <c r="G3876" i="14"/>
  <c r="H3876" i="14"/>
  <c r="I3876" i="14"/>
  <c r="J3876" i="14"/>
  <c r="K3876" i="14"/>
  <c r="L3876" i="14"/>
  <c r="E3877" i="14"/>
  <c r="F3877" i="14"/>
  <c r="G3877" i="14"/>
  <c r="H3877" i="14"/>
  <c r="I3877" i="14"/>
  <c r="J3877" i="14"/>
  <c r="K3877" i="14"/>
  <c r="L3877" i="14"/>
  <c r="E3878" i="14"/>
  <c r="F3878" i="14"/>
  <c r="G3878" i="14"/>
  <c r="H3878" i="14"/>
  <c r="I3878" i="14"/>
  <c r="J3878" i="14"/>
  <c r="K3878" i="14"/>
  <c r="L3878" i="14"/>
  <c r="E3879" i="14"/>
  <c r="F3879" i="14"/>
  <c r="G3879" i="14"/>
  <c r="H3879" i="14"/>
  <c r="I3879" i="14"/>
  <c r="J3879" i="14"/>
  <c r="K3879" i="14"/>
  <c r="L3879" i="14"/>
  <c r="E3782" i="14"/>
  <c r="F3782" i="14"/>
  <c r="G3782" i="14"/>
  <c r="H3782" i="14"/>
  <c r="I3782" i="14"/>
  <c r="J3782" i="14"/>
  <c r="K3782" i="14"/>
  <c r="L3782" i="14"/>
  <c r="E3783" i="14"/>
  <c r="F3783" i="14"/>
  <c r="G3783" i="14"/>
  <c r="H3783" i="14"/>
  <c r="I3783" i="14"/>
  <c r="J3783" i="14"/>
  <c r="K3783" i="14"/>
  <c r="L3783" i="14"/>
  <c r="E3784" i="14"/>
  <c r="F3784" i="14"/>
  <c r="G3784" i="14"/>
  <c r="H3784" i="14"/>
  <c r="I3784" i="14"/>
  <c r="J3784" i="14"/>
  <c r="K3784" i="14"/>
  <c r="L3784" i="14"/>
  <c r="E3785" i="14"/>
  <c r="F3785" i="14"/>
  <c r="G3785" i="14"/>
  <c r="H3785" i="14"/>
  <c r="I3785" i="14"/>
  <c r="J3785" i="14"/>
  <c r="K3785" i="14"/>
  <c r="L3785" i="14"/>
  <c r="E3786" i="14"/>
  <c r="F3786" i="14"/>
  <c r="G3786" i="14"/>
  <c r="H3786" i="14"/>
  <c r="I3786" i="14"/>
  <c r="J3786" i="14"/>
  <c r="K3786" i="14"/>
  <c r="L3786" i="14"/>
  <c r="E3787" i="14"/>
  <c r="F3787" i="14"/>
  <c r="G3787" i="14"/>
  <c r="H3787" i="14"/>
  <c r="I3787" i="14"/>
  <c r="J3787" i="14"/>
  <c r="K3787" i="14"/>
  <c r="L3787" i="14"/>
  <c r="E3788" i="14"/>
  <c r="F3788" i="14"/>
  <c r="G3788" i="14"/>
  <c r="H3788" i="14"/>
  <c r="I3788" i="14"/>
  <c r="J3788" i="14"/>
  <c r="K3788" i="14"/>
  <c r="L3788" i="14"/>
  <c r="E3789" i="14"/>
  <c r="F3789" i="14"/>
  <c r="G3789" i="14"/>
  <c r="H3789" i="14"/>
  <c r="I3789" i="14"/>
  <c r="J3789" i="14"/>
  <c r="K3789" i="14"/>
  <c r="L3789" i="14"/>
  <c r="E3790" i="14"/>
  <c r="F3790" i="14"/>
  <c r="G3790" i="14"/>
  <c r="H3790" i="14"/>
  <c r="I3790" i="14"/>
  <c r="J3790" i="14"/>
  <c r="K3790" i="14"/>
  <c r="L3790" i="14"/>
  <c r="E3791" i="14"/>
  <c r="F3791" i="14"/>
  <c r="G3791" i="14"/>
  <c r="H3791" i="14"/>
  <c r="I3791" i="14"/>
  <c r="J3791" i="14"/>
  <c r="K3791" i="14"/>
  <c r="L3791" i="14"/>
  <c r="E3792" i="14"/>
  <c r="F3792" i="14"/>
  <c r="G3792" i="14"/>
  <c r="H3792" i="14"/>
  <c r="I3792" i="14"/>
  <c r="J3792" i="14"/>
  <c r="K3792" i="14"/>
  <c r="L3792" i="14"/>
  <c r="E3793" i="14"/>
  <c r="F3793" i="14"/>
  <c r="G3793" i="14"/>
  <c r="H3793" i="14"/>
  <c r="I3793" i="14"/>
  <c r="J3793" i="14"/>
  <c r="K3793" i="14"/>
  <c r="L3793" i="14"/>
  <c r="E3794" i="14"/>
  <c r="F3794" i="14"/>
  <c r="G3794" i="14"/>
  <c r="H3794" i="14"/>
  <c r="I3794" i="14"/>
  <c r="J3794" i="14"/>
  <c r="K3794" i="14"/>
  <c r="L3794" i="14"/>
  <c r="E3795" i="14"/>
  <c r="F3795" i="14"/>
  <c r="G3795" i="14"/>
  <c r="H3795" i="14"/>
  <c r="I3795" i="14"/>
  <c r="J3795" i="14"/>
  <c r="K3795" i="14"/>
  <c r="L3795" i="14"/>
  <c r="E3796" i="14"/>
  <c r="F3796" i="14"/>
  <c r="G3796" i="14"/>
  <c r="H3796" i="14"/>
  <c r="I3796" i="14"/>
  <c r="J3796" i="14"/>
  <c r="K3796" i="14"/>
  <c r="L3796" i="14"/>
  <c r="E3797" i="14"/>
  <c r="F3797" i="14"/>
  <c r="G3797" i="14"/>
  <c r="H3797" i="14"/>
  <c r="I3797" i="14"/>
  <c r="J3797" i="14"/>
  <c r="K3797" i="14"/>
  <c r="L3797" i="14"/>
  <c r="E3798" i="14"/>
  <c r="F3798" i="14"/>
  <c r="G3798" i="14"/>
  <c r="H3798" i="14"/>
  <c r="I3798" i="14"/>
  <c r="J3798" i="14"/>
  <c r="K3798" i="14"/>
  <c r="L3798" i="14"/>
  <c r="E3799" i="14"/>
  <c r="F3799" i="14"/>
  <c r="G3799" i="14"/>
  <c r="H3799" i="14"/>
  <c r="I3799" i="14"/>
  <c r="J3799" i="14"/>
  <c r="K3799" i="14"/>
  <c r="L3799" i="14"/>
  <c r="E3800" i="14"/>
  <c r="F3800" i="14"/>
  <c r="G3800" i="14"/>
  <c r="H3800" i="14"/>
  <c r="I3800" i="14"/>
  <c r="J3800" i="14"/>
  <c r="K3800" i="14"/>
  <c r="L3800" i="14"/>
  <c r="E3801" i="14"/>
  <c r="F3801" i="14"/>
  <c r="G3801" i="14"/>
  <c r="H3801" i="14"/>
  <c r="I3801" i="14"/>
  <c r="J3801" i="14"/>
  <c r="K3801" i="14"/>
  <c r="L3801" i="14"/>
  <c r="E3802" i="14"/>
  <c r="F3802" i="14"/>
  <c r="G3802" i="14"/>
  <c r="H3802" i="14"/>
  <c r="I3802" i="14"/>
  <c r="J3802" i="14"/>
  <c r="K3802" i="14"/>
  <c r="L3802" i="14"/>
  <c r="E3803" i="14"/>
  <c r="F3803" i="14"/>
  <c r="G3803" i="14"/>
  <c r="H3803" i="14"/>
  <c r="I3803" i="14"/>
  <c r="J3803" i="14"/>
  <c r="K3803" i="14"/>
  <c r="L3803" i="14"/>
  <c r="E3804" i="14"/>
  <c r="F3804" i="14"/>
  <c r="G3804" i="14"/>
  <c r="H3804" i="14"/>
  <c r="I3804" i="14"/>
  <c r="J3804" i="14"/>
  <c r="K3804" i="14"/>
  <c r="L3804" i="14"/>
  <c r="E3805" i="14"/>
  <c r="F3805" i="14"/>
  <c r="G3805" i="14"/>
  <c r="H3805" i="14"/>
  <c r="I3805" i="14"/>
  <c r="J3805" i="14"/>
  <c r="K3805" i="14"/>
  <c r="L3805" i="14"/>
  <c r="E3806" i="14"/>
  <c r="F3806" i="14"/>
  <c r="G3806" i="14"/>
  <c r="H3806" i="14"/>
  <c r="I3806" i="14"/>
  <c r="J3806" i="14"/>
  <c r="K3806" i="14"/>
  <c r="L3806" i="14"/>
  <c r="E3807" i="14"/>
  <c r="F3807" i="14"/>
  <c r="G3807" i="14"/>
  <c r="H3807" i="14"/>
  <c r="I3807" i="14"/>
  <c r="J3807" i="14"/>
  <c r="K3807" i="14"/>
  <c r="L3807" i="14"/>
  <c r="E3808" i="14"/>
  <c r="F3808" i="14"/>
  <c r="G3808" i="14"/>
  <c r="H3808" i="14"/>
  <c r="I3808" i="14"/>
  <c r="J3808" i="14"/>
  <c r="K3808" i="14"/>
  <c r="L3808" i="14"/>
  <c r="E3809" i="14"/>
  <c r="F3809" i="14"/>
  <c r="G3809" i="14"/>
  <c r="H3809" i="14"/>
  <c r="I3809" i="14"/>
  <c r="J3809" i="14"/>
  <c r="K3809" i="14"/>
  <c r="L3809" i="14"/>
  <c r="E3810" i="14"/>
  <c r="F3810" i="14"/>
  <c r="G3810" i="14"/>
  <c r="H3810" i="14"/>
  <c r="I3810" i="14"/>
  <c r="J3810" i="14"/>
  <c r="K3810" i="14"/>
  <c r="L3810" i="14"/>
  <c r="E3811" i="14"/>
  <c r="F3811" i="14"/>
  <c r="G3811" i="14"/>
  <c r="H3811" i="14"/>
  <c r="I3811" i="14"/>
  <c r="J3811" i="14"/>
  <c r="K3811" i="14"/>
  <c r="L3811" i="14"/>
  <c r="E3812" i="14"/>
  <c r="F3812" i="14"/>
  <c r="G3812" i="14"/>
  <c r="H3812" i="14"/>
  <c r="I3812" i="14"/>
  <c r="J3812" i="14"/>
  <c r="K3812" i="14"/>
  <c r="L3812" i="14"/>
  <c r="E3813" i="14"/>
  <c r="F3813" i="14"/>
  <c r="G3813" i="14"/>
  <c r="H3813" i="14"/>
  <c r="I3813" i="14"/>
  <c r="J3813" i="14"/>
  <c r="K3813" i="14"/>
  <c r="L3813" i="14"/>
  <c r="E3814" i="14"/>
  <c r="F3814" i="14"/>
  <c r="G3814" i="14"/>
  <c r="H3814" i="14"/>
  <c r="I3814" i="14"/>
  <c r="J3814" i="14"/>
  <c r="K3814" i="14"/>
  <c r="L3814" i="14"/>
  <c r="E3815" i="14"/>
  <c r="F3815" i="14"/>
  <c r="G3815" i="14"/>
  <c r="H3815" i="14"/>
  <c r="I3815" i="14"/>
  <c r="J3815" i="14"/>
  <c r="K3815" i="14"/>
  <c r="L3815" i="14"/>
  <c r="E3816" i="14"/>
  <c r="F3816" i="14"/>
  <c r="G3816" i="14"/>
  <c r="H3816" i="14"/>
  <c r="I3816" i="14"/>
  <c r="J3816" i="14"/>
  <c r="K3816" i="14"/>
  <c r="L3816" i="14"/>
  <c r="E3817" i="14"/>
  <c r="F3817" i="14"/>
  <c r="G3817" i="14"/>
  <c r="H3817" i="14"/>
  <c r="I3817" i="14"/>
  <c r="J3817" i="14"/>
  <c r="K3817" i="14"/>
  <c r="L3817" i="14"/>
  <c r="E3818" i="14"/>
  <c r="F3818" i="14"/>
  <c r="G3818" i="14"/>
  <c r="H3818" i="14"/>
  <c r="I3818" i="14"/>
  <c r="J3818" i="14"/>
  <c r="K3818" i="14"/>
  <c r="L3818" i="14"/>
  <c r="E3819" i="14"/>
  <c r="F3819" i="14"/>
  <c r="G3819" i="14"/>
  <c r="H3819" i="14"/>
  <c r="I3819" i="14"/>
  <c r="J3819" i="14"/>
  <c r="K3819" i="14"/>
  <c r="L3819" i="14"/>
  <c r="E3820" i="14"/>
  <c r="F3820" i="14"/>
  <c r="G3820" i="14"/>
  <c r="H3820" i="14"/>
  <c r="I3820" i="14"/>
  <c r="J3820" i="14"/>
  <c r="K3820" i="14"/>
  <c r="L3820" i="14"/>
  <c r="E3821" i="14"/>
  <c r="F3821" i="14"/>
  <c r="G3821" i="14"/>
  <c r="H3821" i="14"/>
  <c r="I3821" i="14"/>
  <c r="J3821" i="14"/>
  <c r="K3821" i="14"/>
  <c r="L3821" i="14"/>
  <c r="E3822" i="14"/>
  <c r="F3822" i="14"/>
  <c r="G3822" i="14"/>
  <c r="H3822" i="14"/>
  <c r="I3822" i="14"/>
  <c r="J3822" i="14"/>
  <c r="K3822" i="14"/>
  <c r="L3822" i="14"/>
  <c r="E3823" i="14"/>
  <c r="F3823" i="14"/>
  <c r="G3823" i="14"/>
  <c r="H3823" i="14"/>
  <c r="I3823" i="14"/>
  <c r="J3823" i="14"/>
  <c r="K3823" i="14"/>
  <c r="L3823" i="14"/>
  <c r="E3824" i="14"/>
  <c r="F3824" i="14"/>
  <c r="G3824" i="14"/>
  <c r="H3824" i="14"/>
  <c r="I3824" i="14"/>
  <c r="J3824" i="14"/>
  <c r="K3824" i="14"/>
  <c r="L3824" i="14"/>
  <c r="E3825" i="14"/>
  <c r="F3825" i="14"/>
  <c r="G3825" i="14"/>
  <c r="H3825" i="14"/>
  <c r="I3825" i="14"/>
  <c r="J3825" i="14"/>
  <c r="K3825" i="14"/>
  <c r="L3825" i="14"/>
  <c r="E3826" i="14"/>
  <c r="F3826" i="14"/>
  <c r="G3826" i="14"/>
  <c r="H3826" i="14"/>
  <c r="I3826" i="14"/>
  <c r="J3826" i="14"/>
  <c r="K3826" i="14"/>
  <c r="L3826" i="14"/>
  <c r="E3827" i="14"/>
  <c r="F3827" i="14"/>
  <c r="G3827" i="14"/>
  <c r="H3827" i="14"/>
  <c r="I3827" i="14"/>
  <c r="J3827" i="14"/>
  <c r="K3827" i="14"/>
  <c r="L3827" i="14"/>
  <c r="E3828" i="14"/>
  <c r="F3828" i="14"/>
  <c r="G3828" i="14"/>
  <c r="H3828" i="14"/>
  <c r="I3828" i="14"/>
  <c r="J3828" i="14"/>
  <c r="K3828" i="14"/>
  <c r="L3828" i="14"/>
  <c r="E3731" i="14"/>
  <c r="F3731" i="14"/>
  <c r="G3731" i="14"/>
  <c r="H3731" i="14"/>
  <c r="I3731" i="14"/>
  <c r="J3731" i="14"/>
  <c r="K3731" i="14"/>
  <c r="L3731" i="14"/>
  <c r="E3732" i="14"/>
  <c r="F3732" i="14"/>
  <c r="G3732" i="14"/>
  <c r="H3732" i="14"/>
  <c r="I3732" i="14"/>
  <c r="J3732" i="14"/>
  <c r="K3732" i="14"/>
  <c r="L3732" i="14"/>
  <c r="E3733" i="14"/>
  <c r="F3733" i="14"/>
  <c r="G3733" i="14"/>
  <c r="H3733" i="14"/>
  <c r="I3733" i="14"/>
  <c r="J3733" i="14"/>
  <c r="K3733" i="14"/>
  <c r="L3733" i="14"/>
  <c r="E3734" i="14"/>
  <c r="F3734" i="14"/>
  <c r="G3734" i="14"/>
  <c r="H3734" i="14"/>
  <c r="I3734" i="14"/>
  <c r="J3734" i="14"/>
  <c r="K3734" i="14"/>
  <c r="L3734" i="14"/>
  <c r="E3735" i="14"/>
  <c r="F3735" i="14"/>
  <c r="G3735" i="14"/>
  <c r="H3735" i="14"/>
  <c r="I3735" i="14"/>
  <c r="J3735" i="14"/>
  <c r="K3735" i="14"/>
  <c r="L3735" i="14"/>
  <c r="E3736" i="14"/>
  <c r="F3736" i="14"/>
  <c r="G3736" i="14"/>
  <c r="H3736" i="14"/>
  <c r="I3736" i="14"/>
  <c r="J3736" i="14"/>
  <c r="K3736" i="14"/>
  <c r="L3736" i="14"/>
  <c r="E3737" i="14"/>
  <c r="F3737" i="14"/>
  <c r="G3737" i="14"/>
  <c r="H3737" i="14"/>
  <c r="I3737" i="14"/>
  <c r="J3737" i="14"/>
  <c r="K3737" i="14"/>
  <c r="L3737" i="14"/>
  <c r="E3738" i="14"/>
  <c r="F3738" i="14"/>
  <c r="G3738" i="14"/>
  <c r="H3738" i="14"/>
  <c r="I3738" i="14"/>
  <c r="J3738" i="14"/>
  <c r="K3738" i="14"/>
  <c r="L3738" i="14"/>
  <c r="E3739" i="14"/>
  <c r="F3739" i="14"/>
  <c r="G3739" i="14"/>
  <c r="H3739" i="14"/>
  <c r="I3739" i="14"/>
  <c r="J3739" i="14"/>
  <c r="K3739" i="14"/>
  <c r="L3739" i="14"/>
  <c r="E3740" i="14"/>
  <c r="F3740" i="14"/>
  <c r="G3740" i="14"/>
  <c r="H3740" i="14"/>
  <c r="I3740" i="14"/>
  <c r="J3740" i="14"/>
  <c r="K3740" i="14"/>
  <c r="L3740" i="14"/>
  <c r="E3741" i="14"/>
  <c r="F3741" i="14"/>
  <c r="G3741" i="14"/>
  <c r="H3741" i="14"/>
  <c r="I3741" i="14"/>
  <c r="J3741" i="14"/>
  <c r="K3741" i="14"/>
  <c r="L3741" i="14"/>
  <c r="E3742" i="14"/>
  <c r="F3742" i="14"/>
  <c r="G3742" i="14"/>
  <c r="H3742" i="14"/>
  <c r="I3742" i="14"/>
  <c r="J3742" i="14"/>
  <c r="K3742" i="14"/>
  <c r="L3742" i="14"/>
  <c r="E3743" i="14"/>
  <c r="F3743" i="14"/>
  <c r="G3743" i="14"/>
  <c r="H3743" i="14"/>
  <c r="I3743" i="14"/>
  <c r="J3743" i="14"/>
  <c r="K3743" i="14"/>
  <c r="L3743" i="14"/>
  <c r="E3744" i="14"/>
  <c r="F3744" i="14"/>
  <c r="G3744" i="14"/>
  <c r="H3744" i="14"/>
  <c r="I3744" i="14"/>
  <c r="J3744" i="14"/>
  <c r="K3744" i="14"/>
  <c r="L3744" i="14"/>
  <c r="E3745" i="14"/>
  <c r="F3745" i="14"/>
  <c r="G3745" i="14"/>
  <c r="H3745" i="14"/>
  <c r="I3745" i="14"/>
  <c r="J3745" i="14"/>
  <c r="K3745" i="14"/>
  <c r="L3745" i="14"/>
  <c r="E3746" i="14"/>
  <c r="F3746" i="14"/>
  <c r="G3746" i="14"/>
  <c r="H3746" i="14"/>
  <c r="I3746" i="14"/>
  <c r="J3746" i="14"/>
  <c r="K3746" i="14"/>
  <c r="L3746" i="14"/>
  <c r="E3747" i="14"/>
  <c r="F3747" i="14"/>
  <c r="G3747" i="14"/>
  <c r="H3747" i="14"/>
  <c r="I3747" i="14"/>
  <c r="J3747" i="14"/>
  <c r="K3747" i="14"/>
  <c r="L3747" i="14"/>
  <c r="E3748" i="14"/>
  <c r="F3748" i="14"/>
  <c r="G3748" i="14"/>
  <c r="H3748" i="14"/>
  <c r="I3748" i="14"/>
  <c r="J3748" i="14"/>
  <c r="K3748" i="14"/>
  <c r="L3748" i="14"/>
  <c r="E3749" i="14"/>
  <c r="F3749" i="14"/>
  <c r="G3749" i="14"/>
  <c r="H3749" i="14"/>
  <c r="I3749" i="14"/>
  <c r="J3749" i="14"/>
  <c r="K3749" i="14"/>
  <c r="L3749" i="14"/>
  <c r="E3750" i="14"/>
  <c r="F3750" i="14"/>
  <c r="G3750" i="14"/>
  <c r="H3750" i="14"/>
  <c r="I3750" i="14"/>
  <c r="J3750" i="14"/>
  <c r="K3750" i="14"/>
  <c r="L3750" i="14"/>
  <c r="E3751" i="14"/>
  <c r="F3751" i="14"/>
  <c r="G3751" i="14"/>
  <c r="H3751" i="14"/>
  <c r="I3751" i="14"/>
  <c r="J3751" i="14"/>
  <c r="K3751" i="14"/>
  <c r="L3751" i="14"/>
  <c r="E3752" i="14"/>
  <c r="F3752" i="14"/>
  <c r="G3752" i="14"/>
  <c r="H3752" i="14"/>
  <c r="I3752" i="14"/>
  <c r="J3752" i="14"/>
  <c r="K3752" i="14"/>
  <c r="L3752" i="14"/>
  <c r="E3753" i="14"/>
  <c r="F3753" i="14"/>
  <c r="G3753" i="14"/>
  <c r="H3753" i="14"/>
  <c r="I3753" i="14"/>
  <c r="J3753" i="14"/>
  <c r="K3753" i="14"/>
  <c r="L3753" i="14"/>
  <c r="E3754" i="14"/>
  <c r="F3754" i="14"/>
  <c r="G3754" i="14"/>
  <c r="H3754" i="14"/>
  <c r="I3754" i="14"/>
  <c r="J3754" i="14"/>
  <c r="K3754" i="14"/>
  <c r="L3754" i="14"/>
  <c r="E3755" i="14"/>
  <c r="F3755" i="14"/>
  <c r="G3755" i="14"/>
  <c r="H3755" i="14"/>
  <c r="I3755" i="14"/>
  <c r="J3755" i="14"/>
  <c r="K3755" i="14"/>
  <c r="L3755" i="14"/>
  <c r="E3756" i="14"/>
  <c r="F3756" i="14"/>
  <c r="G3756" i="14"/>
  <c r="H3756" i="14"/>
  <c r="I3756" i="14"/>
  <c r="J3756" i="14"/>
  <c r="K3756" i="14"/>
  <c r="L3756" i="14"/>
  <c r="E3757" i="14"/>
  <c r="F3757" i="14"/>
  <c r="G3757" i="14"/>
  <c r="H3757" i="14"/>
  <c r="I3757" i="14"/>
  <c r="J3757" i="14"/>
  <c r="K3757" i="14"/>
  <c r="L3757" i="14"/>
  <c r="E3758" i="14"/>
  <c r="F3758" i="14"/>
  <c r="G3758" i="14"/>
  <c r="H3758" i="14"/>
  <c r="I3758" i="14"/>
  <c r="J3758" i="14"/>
  <c r="K3758" i="14"/>
  <c r="L3758" i="14"/>
  <c r="E3759" i="14"/>
  <c r="F3759" i="14"/>
  <c r="G3759" i="14"/>
  <c r="H3759" i="14"/>
  <c r="I3759" i="14"/>
  <c r="J3759" i="14"/>
  <c r="K3759" i="14"/>
  <c r="L3759" i="14"/>
  <c r="E3760" i="14"/>
  <c r="F3760" i="14"/>
  <c r="G3760" i="14"/>
  <c r="H3760" i="14"/>
  <c r="I3760" i="14"/>
  <c r="J3760" i="14"/>
  <c r="K3760" i="14"/>
  <c r="L3760" i="14"/>
  <c r="E3761" i="14"/>
  <c r="F3761" i="14"/>
  <c r="G3761" i="14"/>
  <c r="H3761" i="14"/>
  <c r="I3761" i="14"/>
  <c r="J3761" i="14"/>
  <c r="K3761" i="14"/>
  <c r="L3761" i="14"/>
  <c r="E3762" i="14"/>
  <c r="F3762" i="14"/>
  <c r="G3762" i="14"/>
  <c r="H3762" i="14"/>
  <c r="I3762" i="14"/>
  <c r="J3762" i="14"/>
  <c r="K3762" i="14"/>
  <c r="L3762" i="14"/>
  <c r="E3763" i="14"/>
  <c r="F3763" i="14"/>
  <c r="G3763" i="14"/>
  <c r="H3763" i="14"/>
  <c r="I3763" i="14"/>
  <c r="J3763" i="14"/>
  <c r="K3763" i="14"/>
  <c r="L3763" i="14"/>
  <c r="E3764" i="14"/>
  <c r="F3764" i="14"/>
  <c r="G3764" i="14"/>
  <c r="H3764" i="14"/>
  <c r="I3764" i="14"/>
  <c r="J3764" i="14"/>
  <c r="K3764" i="14"/>
  <c r="L3764" i="14"/>
  <c r="E3765" i="14"/>
  <c r="F3765" i="14"/>
  <c r="G3765" i="14"/>
  <c r="H3765" i="14"/>
  <c r="I3765" i="14"/>
  <c r="J3765" i="14"/>
  <c r="K3765" i="14"/>
  <c r="L3765" i="14"/>
  <c r="E3766" i="14"/>
  <c r="F3766" i="14"/>
  <c r="G3766" i="14"/>
  <c r="H3766" i="14"/>
  <c r="I3766" i="14"/>
  <c r="J3766" i="14"/>
  <c r="K3766" i="14"/>
  <c r="L3766" i="14"/>
  <c r="E3767" i="14"/>
  <c r="F3767" i="14"/>
  <c r="G3767" i="14"/>
  <c r="H3767" i="14"/>
  <c r="I3767" i="14"/>
  <c r="J3767" i="14"/>
  <c r="K3767" i="14"/>
  <c r="L3767" i="14"/>
  <c r="E3768" i="14"/>
  <c r="F3768" i="14"/>
  <c r="G3768" i="14"/>
  <c r="H3768" i="14"/>
  <c r="I3768" i="14"/>
  <c r="J3768" i="14"/>
  <c r="K3768" i="14"/>
  <c r="L3768" i="14"/>
  <c r="E3769" i="14"/>
  <c r="F3769" i="14"/>
  <c r="G3769" i="14"/>
  <c r="H3769" i="14"/>
  <c r="I3769" i="14"/>
  <c r="J3769" i="14"/>
  <c r="K3769" i="14"/>
  <c r="L3769" i="14"/>
  <c r="E3770" i="14"/>
  <c r="F3770" i="14"/>
  <c r="G3770" i="14"/>
  <c r="H3770" i="14"/>
  <c r="I3770" i="14"/>
  <c r="J3770" i="14"/>
  <c r="K3770" i="14"/>
  <c r="L3770" i="14"/>
  <c r="E3771" i="14"/>
  <c r="F3771" i="14"/>
  <c r="G3771" i="14"/>
  <c r="H3771" i="14"/>
  <c r="I3771" i="14"/>
  <c r="J3771" i="14"/>
  <c r="K3771" i="14"/>
  <c r="L3771" i="14"/>
  <c r="E3772" i="14"/>
  <c r="F3772" i="14"/>
  <c r="G3772" i="14"/>
  <c r="H3772" i="14"/>
  <c r="I3772" i="14"/>
  <c r="J3772" i="14"/>
  <c r="K3772" i="14"/>
  <c r="L3772" i="14"/>
  <c r="E3773" i="14"/>
  <c r="F3773" i="14"/>
  <c r="G3773" i="14"/>
  <c r="H3773" i="14"/>
  <c r="I3773" i="14"/>
  <c r="J3773" i="14"/>
  <c r="K3773" i="14"/>
  <c r="L3773" i="14"/>
  <c r="E3774" i="14"/>
  <c r="F3774" i="14"/>
  <c r="G3774" i="14"/>
  <c r="H3774" i="14"/>
  <c r="I3774" i="14"/>
  <c r="J3774" i="14"/>
  <c r="K3774" i="14"/>
  <c r="L3774" i="14"/>
  <c r="E3775" i="14"/>
  <c r="F3775" i="14"/>
  <c r="G3775" i="14"/>
  <c r="H3775" i="14"/>
  <c r="I3775" i="14"/>
  <c r="J3775" i="14"/>
  <c r="K3775" i="14"/>
  <c r="L3775" i="14"/>
  <c r="E3776" i="14"/>
  <c r="F3776" i="14"/>
  <c r="G3776" i="14"/>
  <c r="H3776" i="14"/>
  <c r="I3776" i="14"/>
  <c r="J3776" i="14"/>
  <c r="K3776" i="14"/>
  <c r="L3776" i="14"/>
  <c r="E3777" i="14"/>
  <c r="F3777" i="14"/>
  <c r="G3777" i="14"/>
  <c r="H3777" i="14"/>
  <c r="I3777" i="14"/>
  <c r="J3777" i="14"/>
  <c r="K3777" i="14"/>
  <c r="L3777" i="14"/>
  <c r="E3680" i="14"/>
  <c r="F3680" i="14"/>
  <c r="G3680" i="14"/>
  <c r="H3680" i="14"/>
  <c r="I3680" i="14"/>
  <c r="J3680" i="14"/>
  <c r="K3680" i="14"/>
  <c r="L3680" i="14"/>
  <c r="E3681" i="14"/>
  <c r="F3681" i="14"/>
  <c r="G3681" i="14"/>
  <c r="H3681" i="14"/>
  <c r="I3681" i="14"/>
  <c r="J3681" i="14"/>
  <c r="K3681" i="14"/>
  <c r="L3681" i="14"/>
  <c r="E3682" i="14"/>
  <c r="F3682" i="14"/>
  <c r="G3682" i="14"/>
  <c r="H3682" i="14"/>
  <c r="I3682" i="14"/>
  <c r="J3682" i="14"/>
  <c r="K3682" i="14"/>
  <c r="L3682" i="14"/>
  <c r="E3683" i="14"/>
  <c r="F3683" i="14"/>
  <c r="G3683" i="14"/>
  <c r="H3683" i="14"/>
  <c r="I3683" i="14"/>
  <c r="J3683" i="14"/>
  <c r="K3683" i="14"/>
  <c r="L3683" i="14"/>
  <c r="E3684" i="14"/>
  <c r="F3684" i="14"/>
  <c r="G3684" i="14"/>
  <c r="H3684" i="14"/>
  <c r="I3684" i="14"/>
  <c r="J3684" i="14"/>
  <c r="K3684" i="14"/>
  <c r="L3684" i="14"/>
  <c r="E3685" i="14"/>
  <c r="F3685" i="14"/>
  <c r="G3685" i="14"/>
  <c r="H3685" i="14"/>
  <c r="I3685" i="14"/>
  <c r="J3685" i="14"/>
  <c r="K3685" i="14"/>
  <c r="L3685" i="14"/>
  <c r="E3686" i="14"/>
  <c r="F3686" i="14"/>
  <c r="G3686" i="14"/>
  <c r="H3686" i="14"/>
  <c r="I3686" i="14"/>
  <c r="J3686" i="14"/>
  <c r="K3686" i="14"/>
  <c r="L3686" i="14"/>
  <c r="E3687" i="14"/>
  <c r="F3687" i="14"/>
  <c r="G3687" i="14"/>
  <c r="H3687" i="14"/>
  <c r="I3687" i="14"/>
  <c r="J3687" i="14"/>
  <c r="K3687" i="14"/>
  <c r="L3687" i="14"/>
  <c r="E3688" i="14"/>
  <c r="F3688" i="14"/>
  <c r="G3688" i="14"/>
  <c r="H3688" i="14"/>
  <c r="I3688" i="14"/>
  <c r="J3688" i="14"/>
  <c r="K3688" i="14"/>
  <c r="L3688" i="14"/>
  <c r="E3689" i="14"/>
  <c r="F3689" i="14"/>
  <c r="G3689" i="14"/>
  <c r="H3689" i="14"/>
  <c r="I3689" i="14"/>
  <c r="J3689" i="14"/>
  <c r="K3689" i="14"/>
  <c r="L3689" i="14"/>
  <c r="E3690" i="14"/>
  <c r="F3690" i="14"/>
  <c r="G3690" i="14"/>
  <c r="H3690" i="14"/>
  <c r="I3690" i="14"/>
  <c r="J3690" i="14"/>
  <c r="K3690" i="14"/>
  <c r="L3690" i="14"/>
  <c r="E3691" i="14"/>
  <c r="F3691" i="14"/>
  <c r="G3691" i="14"/>
  <c r="H3691" i="14"/>
  <c r="I3691" i="14"/>
  <c r="J3691" i="14"/>
  <c r="K3691" i="14"/>
  <c r="L3691" i="14"/>
  <c r="E3692" i="14"/>
  <c r="F3692" i="14"/>
  <c r="G3692" i="14"/>
  <c r="H3692" i="14"/>
  <c r="I3692" i="14"/>
  <c r="J3692" i="14"/>
  <c r="K3692" i="14"/>
  <c r="L3692" i="14"/>
  <c r="E3693" i="14"/>
  <c r="F3693" i="14"/>
  <c r="G3693" i="14"/>
  <c r="H3693" i="14"/>
  <c r="I3693" i="14"/>
  <c r="J3693" i="14"/>
  <c r="K3693" i="14"/>
  <c r="L3693" i="14"/>
  <c r="E3694" i="14"/>
  <c r="F3694" i="14"/>
  <c r="G3694" i="14"/>
  <c r="H3694" i="14"/>
  <c r="I3694" i="14"/>
  <c r="J3694" i="14"/>
  <c r="K3694" i="14"/>
  <c r="L3694" i="14"/>
  <c r="E3695" i="14"/>
  <c r="F3695" i="14"/>
  <c r="G3695" i="14"/>
  <c r="H3695" i="14"/>
  <c r="I3695" i="14"/>
  <c r="J3695" i="14"/>
  <c r="K3695" i="14"/>
  <c r="L3695" i="14"/>
  <c r="E3696" i="14"/>
  <c r="F3696" i="14"/>
  <c r="G3696" i="14"/>
  <c r="H3696" i="14"/>
  <c r="I3696" i="14"/>
  <c r="J3696" i="14"/>
  <c r="K3696" i="14"/>
  <c r="L3696" i="14"/>
  <c r="E3697" i="14"/>
  <c r="F3697" i="14"/>
  <c r="G3697" i="14"/>
  <c r="H3697" i="14"/>
  <c r="I3697" i="14"/>
  <c r="J3697" i="14"/>
  <c r="K3697" i="14"/>
  <c r="L3697" i="14"/>
  <c r="E3698" i="14"/>
  <c r="F3698" i="14"/>
  <c r="G3698" i="14"/>
  <c r="H3698" i="14"/>
  <c r="I3698" i="14"/>
  <c r="J3698" i="14"/>
  <c r="K3698" i="14"/>
  <c r="L3698" i="14"/>
  <c r="E3699" i="14"/>
  <c r="F3699" i="14"/>
  <c r="G3699" i="14"/>
  <c r="H3699" i="14"/>
  <c r="I3699" i="14"/>
  <c r="J3699" i="14"/>
  <c r="K3699" i="14"/>
  <c r="L3699" i="14"/>
  <c r="E3700" i="14"/>
  <c r="F3700" i="14"/>
  <c r="G3700" i="14"/>
  <c r="H3700" i="14"/>
  <c r="I3700" i="14"/>
  <c r="J3700" i="14"/>
  <c r="K3700" i="14"/>
  <c r="L3700" i="14"/>
  <c r="E3701" i="14"/>
  <c r="F3701" i="14"/>
  <c r="G3701" i="14"/>
  <c r="H3701" i="14"/>
  <c r="I3701" i="14"/>
  <c r="J3701" i="14"/>
  <c r="K3701" i="14"/>
  <c r="L3701" i="14"/>
  <c r="E3702" i="14"/>
  <c r="F3702" i="14"/>
  <c r="G3702" i="14"/>
  <c r="H3702" i="14"/>
  <c r="I3702" i="14"/>
  <c r="J3702" i="14"/>
  <c r="K3702" i="14"/>
  <c r="L3702" i="14"/>
  <c r="E3703" i="14"/>
  <c r="F3703" i="14"/>
  <c r="G3703" i="14"/>
  <c r="H3703" i="14"/>
  <c r="I3703" i="14"/>
  <c r="J3703" i="14"/>
  <c r="K3703" i="14"/>
  <c r="L3703" i="14"/>
  <c r="E3704" i="14"/>
  <c r="F3704" i="14"/>
  <c r="G3704" i="14"/>
  <c r="H3704" i="14"/>
  <c r="I3704" i="14"/>
  <c r="J3704" i="14"/>
  <c r="K3704" i="14"/>
  <c r="L3704" i="14"/>
  <c r="E3705" i="14"/>
  <c r="F3705" i="14"/>
  <c r="G3705" i="14"/>
  <c r="H3705" i="14"/>
  <c r="I3705" i="14"/>
  <c r="J3705" i="14"/>
  <c r="K3705" i="14"/>
  <c r="L3705" i="14"/>
  <c r="E3706" i="14"/>
  <c r="F3706" i="14"/>
  <c r="G3706" i="14"/>
  <c r="H3706" i="14"/>
  <c r="I3706" i="14"/>
  <c r="J3706" i="14"/>
  <c r="K3706" i="14"/>
  <c r="L3706" i="14"/>
  <c r="E3707" i="14"/>
  <c r="F3707" i="14"/>
  <c r="G3707" i="14"/>
  <c r="H3707" i="14"/>
  <c r="I3707" i="14"/>
  <c r="J3707" i="14"/>
  <c r="K3707" i="14"/>
  <c r="L3707" i="14"/>
  <c r="E3708" i="14"/>
  <c r="F3708" i="14"/>
  <c r="G3708" i="14"/>
  <c r="H3708" i="14"/>
  <c r="I3708" i="14"/>
  <c r="J3708" i="14"/>
  <c r="K3708" i="14"/>
  <c r="L3708" i="14"/>
  <c r="E3709" i="14"/>
  <c r="F3709" i="14"/>
  <c r="G3709" i="14"/>
  <c r="H3709" i="14"/>
  <c r="I3709" i="14"/>
  <c r="J3709" i="14"/>
  <c r="K3709" i="14"/>
  <c r="L3709" i="14"/>
  <c r="E3710" i="14"/>
  <c r="F3710" i="14"/>
  <c r="G3710" i="14"/>
  <c r="H3710" i="14"/>
  <c r="I3710" i="14"/>
  <c r="J3710" i="14"/>
  <c r="K3710" i="14"/>
  <c r="L3710" i="14"/>
  <c r="E3711" i="14"/>
  <c r="F3711" i="14"/>
  <c r="G3711" i="14"/>
  <c r="H3711" i="14"/>
  <c r="I3711" i="14"/>
  <c r="J3711" i="14"/>
  <c r="K3711" i="14"/>
  <c r="L3711" i="14"/>
  <c r="E3712" i="14"/>
  <c r="F3712" i="14"/>
  <c r="G3712" i="14"/>
  <c r="H3712" i="14"/>
  <c r="I3712" i="14"/>
  <c r="J3712" i="14"/>
  <c r="K3712" i="14"/>
  <c r="L3712" i="14"/>
  <c r="E3713" i="14"/>
  <c r="F3713" i="14"/>
  <c r="G3713" i="14"/>
  <c r="H3713" i="14"/>
  <c r="I3713" i="14"/>
  <c r="J3713" i="14"/>
  <c r="K3713" i="14"/>
  <c r="L3713" i="14"/>
  <c r="E3714" i="14"/>
  <c r="F3714" i="14"/>
  <c r="G3714" i="14"/>
  <c r="H3714" i="14"/>
  <c r="I3714" i="14"/>
  <c r="J3714" i="14"/>
  <c r="K3714" i="14"/>
  <c r="L3714" i="14"/>
  <c r="E3715" i="14"/>
  <c r="F3715" i="14"/>
  <c r="G3715" i="14"/>
  <c r="H3715" i="14"/>
  <c r="I3715" i="14"/>
  <c r="J3715" i="14"/>
  <c r="K3715" i="14"/>
  <c r="L3715" i="14"/>
  <c r="E3716" i="14"/>
  <c r="F3716" i="14"/>
  <c r="G3716" i="14"/>
  <c r="H3716" i="14"/>
  <c r="I3716" i="14"/>
  <c r="J3716" i="14"/>
  <c r="K3716" i="14"/>
  <c r="L3716" i="14"/>
  <c r="E3717" i="14"/>
  <c r="F3717" i="14"/>
  <c r="G3717" i="14"/>
  <c r="H3717" i="14"/>
  <c r="I3717" i="14"/>
  <c r="J3717" i="14"/>
  <c r="K3717" i="14"/>
  <c r="L3717" i="14"/>
  <c r="E3718" i="14"/>
  <c r="F3718" i="14"/>
  <c r="G3718" i="14"/>
  <c r="H3718" i="14"/>
  <c r="I3718" i="14"/>
  <c r="J3718" i="14"/>
  <c r="K3718" i="14"/>
  <c r="L3718" i="14"/>
  <c r="E3719" i="14"/>
  <c r="F3719" i="14"/>
  <c r="G3719" i="14"/>
  <c r="H3719" i="14"/>
  <c r="I3719" i="14"/>
  <c r="J3719" i="14"/>
  <c r="K3719" i="14"/>
  <c r="L3719" i="14"/>
  <c r="E3720" i="14"/>
  <c r="F3720" i="14"/>
  <c r="G3720" i="14"/>
  <c r="H3720" i="14"/>
  <c r="I3720" i="14"/>
  <c r="J3720" i="14"/>
  <c r="K3720" i="14"/>
  <c r="L3720" i="14"/>
  <c r="E3721" i="14"/>
  <c r="F3721" i="14"/>
  <c r="G3721" i="14"/>
  <c r="H3721" i="14"/>
  <c r="I3721" i="14"/>
  <c r="J3721" i="14"/>
  <c r="K3721" i="14"/>
  <c r="L3721" i="14"/>
  <c r="E3722" i="14"/>
  <c r="F3722" i="14"/>
  <c r="G3722" i="14"/>
  <c r="H3722" i="14"/>
  <c r="I3722" i="14"/>
  <c r="J3722" i="14"/>
  <c r="K3722" i="14"/>
  <c r="L3722" i="14"/>
  <c r="E3723" i="14"/>
  <c r="F3723" i="14"/>
  <c r="G3723" i="14"/>
  <c r="H3723" i="14"/>
  <c r="I3723" i="14"/>
  <c r="J3723" i="14"/>
  <c r="K3723" i="14"/>
  <c r="L3723" i="14"/>
  <c r="E3724" i="14"/>
  <c r="F3724" i="14"/>
  <c r="G3724" i="14"/>
  <c r="H3724" i="14"/>
  <c r="I3724" i="14"/>
  <c r="J3724" i="14"/>
  <c r="K3724" i="14"/>
  <c r="L3724" i="14"/>
  <c r="E3725" i="14"/>
  <c r="F3725" i="14"/>
  <c r="G3725" i="14"/>
  <c r="H3725" i="14"/>
  <c r="I3725" i="14"/>
  <c r="J3725" i="14"/>
  <c r="K3725" i="14"/>
  <c r="L3725" i="14"/>
  <c r="E3726" i="14"/>
  <c r="F3726" i="14"/>
  <c r="G3726" i="14"/>
  <c r="H3726" i="14"/>
  <c r="I3726" i="14"/>
  <c r="J3726" i="14"/>
  <c r="K3726" i="14"/>
  <c r="L3726" i="14"/>
  <c r="E3629" i="14"/>
  <c r="F3629" i="14"/>
  <c r="G3629" i="14"/>
  <c r="H3629" i="14"/>
  <c r="I3629" i="14"/>
  <c r="J3629" i="14"/>
  <c r="K3629" i="14"/>
  <c r="L3629" i="14"/>
  <c r="E3630" i="14"/>
  <c r="F3630" i="14"/>
  <c r="G3630" i="14"/>
  <c r="H3630" i="14"/>
  <c r="I3630" i="14"/>
  <c r="J3630" i="14"/>
  <c r="K3630" i="14"/>
  <c r="L3630" i="14"/>
  <c r="E3631" i="14"/>
  <c r="F3631" i="14"/>
  <c r="G3631" i="14"/>
  <c r="H3631" i="14"/>
  <c r="I3631" i="14"/>
  <c r="J3631" i="14"/>
  <c r="K3631" i="14"/>
  <c r="L3631" i="14"/>
  <c r="E3632" i="14"/>
  <c r="F3632" i="14"/>
  <c r="G3632" i="14"/>
  <c r="H3632" i="14"/>
  <c r="I3632" i="14"/>
  <c r="J3632" i="14"/>
  <c r="K3632" i="14"/>
  <c r="L3632" i="14"/>
  <c r="E3633" i="14"/>
  <c r="F3633" i="14"/>
  <c r="G3633" i="14"/>
  <c r="H3633" i="14"/>
  <c r="I3633" i="14"/>
  <c r="J3633" i="14"/>
  <c r="K3633" i="14"/>
  <c r="L3633" i="14"/>
  <c r="E3634" i="14"/>
  <c r="F3634" i="14"/>
  <c r="G3634" i="14"/>
  <c r="H3634" i="14"/>
  <c r="I3634" i="14"/>
  <c r="J3634" i="14"/>
  <c r="K3634" i="14"/>
  <c r="L3634" i="14"/>
  <c r="E3635" i="14"/>
  <c r="F3635" i="14"/>
  <c r="G3635" i="14"/>
  <c r="H3635" i="14"/>
  <c r="I3635" i="14"/>
  <c r="J3635" i="14"/>
  <c r="K3635" i="14"/>
  <c r="L3635" i="14"/>
  <c r="E3636" i="14"/>
  <c r="F3636" i="14"/>
  <c r="G3636" i="14"/>
  <c r="H3636" i="14"/>
  <c r="I3636" i="14"/>
  <c r="J3636" i="14"/>
  <c r="K3636" i="14"/>
  <c r="L3636" i="14"/>
  <c r="E3637" i="14"/>
  <c r="F3637" i="14"/>
  <c r="G3637" i="14"/>
  <c r="H3637" i="14"/>
  <c r="I3637" i="14"/>
  <c r="J3637" i="14"/>
  <c r="K3637" i="14"/>
  <c r="L3637" i="14"/>
  <c r="E3638" i="14"/>
  <c r="F3638" i="14"/>
  <c r="G3638" i="14"/>
  <c r="H3638" i="14"/>
  <c r="I3638" i="14"/>
  <c r="J3638" i="14"/>
  <c r="K3638" i="14"/>
  <c r="L3638" i="14"/>
  <c r="E3639" i="14"/>
  <c r="F3639" i="14"/>
  <c r="G3639" i="14"/>
  <c r="H3639" i="14"/>
  <c r="I3639" i="14"/>
  <c r="J3639" i="14"/>
  <c r="K3639" i="14"/>
  <c r="L3639" i="14"/>
  <c r="E3640" i="14"/>
  <c r="F3640" i="14"/>
  <c r="G3640" i="14"/>
  <c r="H3640" i="14"/>
  <c r="I3640" i="14"/>
  <c r="J3640" i="14"/>
  <c r="K3640" i="14"/>
  <c r="L3640" i="14"/>
  <c r="E3641" i="14"/>
  <c r="F3641" i="14"/>
  <c r="G3641" i="14"/>
  <c r="H3641" i="14"/>
  <c r="I3641" i="14"/>
  <c r="J3641" i="14"/>
  <c r="K3641" i="14"/>
  <c r="L3641" i="14"/>
  <c r="E3642" i="14"/>
  <c r="F3642" i="14"/>
  <c r="G3642" i="14"/>
  <c r="H3642" i="14"/>
  <c r="I3642" i="14"/>
  <c r="J3642" i="14"/>
  <c r="K3642" i="14"/>
  <c r="L3642" i="14"/>
  <c r="E3643" i="14"/>
  <c r="F3643" i="14"/>
  <c r="G3643" i="14"/>
  <c r="H3643" i="14"/>
  <c r="I3643" i="14"/>
  <c r="J3643" i="14"/>
  <c r="K3643" i="14"/>
  <c r="L3643" i="14"/>
  <c r="E3644" i="14"/>
  <c r="F3644" i="14"/>
  <c r="G3644" i="14"/>
  <c r="H3644" i="14"/>
  <c r="I3644" i="14"/>
  <c r="J3644" i="14"/>
  <c r="K3644" i="14"/>
  <c r="L3644" i="14"/>
  <c r="E3645" i="14"/>
  <c r="F3645" i="14"/>
  <c r="G3645" i="14"/>
  <c r="H3645" i="14"/>
  <c r="I3645" i="14"/>
  <c r="J3645" i="14"/>
  <c r="K3645" i="14"/>
  <c r="L3645" i="14"/>
  <c r="E3646" i="14"/>
  <c r="F3646" i="14"/>
  <c r="G3646" i="14"/>
  <c r="H3646" i="14"/>
  <c r="I3646" i="14"/>
  <c r="J3646" i="14"/>
  <c r="K3646" i="14"/>
  <c r="L3646" i="14"/>
  <c r="E3647" i="14"/>
  <c r="F3647" i="14"/>
  <c r="G3647" i="14"/>
  <c r="H3647" i="14"/>
  <c r="I3647" i="14"/>
  <c r="J3647" i="14"/>
  <c r="K3647" i="14"/>
  <c r="L3647" i="14"/>
  <c r="E3648" i="14"/>
  <c r="F3648" i="14"/>
  <c r="G3648" i="14"/>
  <c r="H3648" i="14"/>
  <c r="I3648" i="14"/>
  <c r="J3648" i="14"/>
  <c r="K3648" i="14"/>
  <c r="L3648" i="14"/>
  <c r="E3649" i="14"/>
  <c r="F3649" i="14"/>
  <c r="G3649" i="14"/>
  <c r="H3649" i="14"/>
  <c r="I3649" i="14"/>
  <c r="J3649" i="14"/>
  <c r="K3649" i="14"/>
  <c r="L3649" i="14"/>
  <c r="E3650" i="14"/>
  <c r="F3650" i="14"/>
  <c r="G3650" i="14"/>
  <c r="H3650" i="14"/>
  <c r="I3650" i="14"/>
  <c r="J3650" i="14"/>
  <c r="K3650" i="14"/>
  <c r="L3650" i="14"/>
  <c r="E3651" i="14"/>
  <c r="F3651" i="14"/>
  <c r="G3651" i="14"/>
  <c r="H3651" i="14"/>
  <c r="I3651" i="14"/>
  <c r="J3651" i="14"/>
  <c r="K3651" i="14"/>
  <c r="L3651" i="14"/>
  <c r="E3652" i="14"/>
  <c r="F3652" i="14"/>
  <c r="G3652" i="14"/>
  <c r="H3652" i="14"/>
  <c r="I3652" i="14"/>
  <c r="J3652" i="14"/>
  <c r="K3652" i="14"/>
  <c r="L3652" i="14"/>
  <c r="E3653" i="14"/>
  <c r="F3653" i="14"/>
  <c r="G3653" i="14"/>
  <c r="H3653" i="14"/>
  <c r="I3653" i="14"/>
  <c r="J3653" i="14"/>
  <c r="K3653" i="14"/>
  <c r="L3653" i="14"/>
  <c r="E3654" i="14"/>
  <c r="F3654" i="14"/>
  <c r="G3654" i="14"/>
  <c r="H3654" i="14"/>
  <c r="I3654" i="14"/>
  <c r="J3654" i="14"/>
  <c r="K3654" i="14"/>
  <c r="L3654" i="14"/>
  <c r="E3655" i="14"/>
  <c r="F3655" i="14"/>
  <c r="G3655" i="14"/>
  <c r="H3655" i="14"/>
  <c r="I3655" i="14"/>
  <c r="J3655" i="14"/>
  <c r="K3655" i="14"/>
  <c r="L3655" i="14"/>
  <c r="E3656" i="14"/>
  <c r="F3656" i="14"/>
  <c r="G3656" i="14"/>
  <c r="H3656" i="14"/>
  <c r="I3656" i="14"/>
  <c r="J3656" i="14"/>
  <c r="K3656" i="14"/>
  <c r="L3656" i="14"/>
  <c r="E3657" i="14"/>
  <c r="F3657" i="14"/>
  <c r="G3657" i="14"/>
  <c r="H3657" i="14"/>
  <c r="I3657" i="14"/>
  <c r="J3657" i="14"/>
  <c r="K3657" i="14"/>
  <c r="L3657" i="14"/>
  <c r="E3658" i="14"/>
  <c r="F3658" i="14"/>
  <c r="G3658" i="14"/>
  <c r="H3658" i="14"/>
  <c r="I3658" i="14"/>
  <c r="J3658" i="14"/>
  <c r="K3658" i="14"/>
  <c r="L3658" i="14"/>
  <c r="E3659" i="14"/>
  <c r="F3659" i="14"/>
  <c r="G3659" i="14"/>
  <c r="H3659" i="14"/>
  <c r="I3659" i="14"/>
  <c r="J3659" i="14"/>
  <c r="K3659" i="14"/>
  <c r="L3659" i="14"/>
  <c r="E3660" i="14"/>
  <c r="F3660" i="14"/>
  <c r="G3660" i="14"/>
  <c r="H3660" i="14"/>
  <c r="I3660" i="14"/>
  <c r="J3660" i="14"/>
  <c r="K3660" i="14"/>
  <c r="L3660" i="14"/>
  <c r="E3661" i="14"/>
  <c r="F3661" i="14"/>
  <c r="G3661" i="14"/>
  <c r="H3661" i="14"/>
  <c r="I3661" i="14"/>
  <c r="J3661" i="14"/>
  <c r="K3661" i="14"/>
  <c r="L3661" i="14"/>
  <c r="E3662" i="14"/>
  <c r="F3662" i="14"/>
  <c r="G3662" i="14"/>
  <c r="H3662" i="14"/>
  <c r="I3662" i="14"/>
  <c r="J3662" i="14"/>
  <c r="K3662" i="14"/>
  <c r="L3662" i="14"/>
  <c r="E3663" i="14"/>
  <c r="F3663" i="14"/>
  <c r="G3663" i="14"/>
  <c r="H3663" i="14"/>
  <c r="I3663" i="14"/>
  <c r="J3663" i="14"/>
  <c r="K3663" i="14"/>
  <c r="L3663" i="14"/>
  <c r="E3664" i="14"/>
  <c r="F3664" i="14"/>
  <c r="G3664" i="14"/>
  <c r="H3664" i="14"/>
  <c r="I3664" i="14"/>
  <c r="J3664" i="14"/>
  <c r="K3664" i="14"/>
  <c r="L3664" i="14"/>
  <c r="E3665" i="14"/>
  <c r="F3665" i="14"/>
  <c r="G3665" i="14"/>
  <c r="H3665" i="14"/>
  <c r="I3665" i="14"/>
  <c r="J3665" i="14"/>
  <c r="K3665" i="14"/>
  <c r="L3665" i="14"/>
  <c r="E3666" i="14"/>
  <c r="F3666" i="14"/>
  <c r="G3666" i="14"/>
  <c r="H3666" i="14"/>
  <c r="I3666" i="14"/>
  <c r="J3666" i="14"/>
  <c r="K3666" i="14"/>
  <c r="L3666" i="14"/>
  <c r="E3667" i="14"/>
  <c r="F3667" i="14"/>
  <c r="G3667" i="14"/>
  <c r="H3667" i="14"/>
  <c r="I3667" i="14"/>
  <c r="J3667" i="14"/>
  <c r="K3667" i="14"/>
  <c r="L3667" i="14"/>
  <c r="E3668" i="14"/>
  <c r="F3668" i="14"/>
  <c r="G3668" i="14"/>
  <c r="H3668" i="14"/>
  <c r="I3668" i="14"/>
  <c r="J3668" i="14"/>
  <c r="K3668" i="14"/>
  <c r="L3668" i="14"/>
  <c r="E3669" i="14"/>
  <c r="F3669" i="14"/>
  <c r="G3669" i="14"/>
  <c r="H3669" i="14"/>
  <c r="I3669" i="14"/>
  <c r="J3669" i="14"/>
  <c r="K3669" i="14"/>
  <c r="L3669" i="14"/>
  <c r="E3670" i="14"/>
  <c r="F3670" i="14"/>
  <c r="G3670" i="14"/>
  <c r="H3670" i="14"/>
  <c r="I3670" i="14"/>
  <c r="J3670" i="14"/>
  <c r="K3670" i="14"/>
  <c r="L3670" i="14"/>
  <c r="E3671" i="14"/>
  <c r="F3671" i="14"/>
  <c r="G3671" i="14"/>
  <c r="H3671" i="14"/>
  <c r="I3671" i="14"/>
  <c r="J3671" i="14"/>
  <c r="K3671" i="14"/>
  <c r="L3671" i="14"/>
  <c r="E3672" i="14"/>
  <c r="F3672" i="14"/>
  <c r="G3672" i="14"/>
  <c r="H3672" i="14"/>
  <c r="I3672" i="14"/>
  <c r="J3672" i="14"/>
  <c r="K3672" i="14"/>
  <c r="L3672" i="14"/>
  <c r="E3673" i="14"/>
  <c r="F3673" i="14"/>
  <c r="G3673" i="14"/>
  <c r="H3673" i="14"/>
  <c r="I3673" i="14"/>
  <c r="J3673" i="14"/>
  <c r="K3673" i="14"/>
  <c r="L3673" i="14"/>
  <c r="E3674" i="14"/>
  <c r="F3674" i="14"/>
  <c r="G3674" i="14"/>
  <c r="H3674" i="14"/>
  <c r="I3674" i="14"/>
  <c r="J3674" i="14"/>
  <c r="K3674" i="14"/>
  <c r="L3674" i="14"/>
  <c r="E3675" i="14"/>
  <c r="F3675" i="14"/>
  <c r="G3675" i="14"/>
  <c r="H3675" i="14"/>
  <c r="I3675" i="14"/>
  <c r="J3675" i="14"/>
  <c r="K3675" i="14"/>
  <c r="L3675" i="14"/>
  <c r="E3578" i="14"/>
  <c r="F3578" i="14"/>
  <c r="G3578" i="14"/>
  <c r="H3578" i="14"/>
  <c r="I3578" i="14"/>
  <c r="J3578" i="14"/>
  <c r="K3578" i="14"/>
  <c r="L3578" i="14"/>
  <c r="E3579" i="14"/>
  <c r="F3579" i="14"/>
  <c r="G3579" i="14"/>
  <c r="H3579" i="14"/>
  <c r="I3579" i="14"/>
  <c r="J3579" i="14"/>
  <c r="K3579" i="14"/>
  <c r="L3579" i="14"/>
  <c r="E3580" i="14"/>
  <c r="F3580" i="14"/>
  <c r="G3580" i="14"/>
  <c r="H3580" i="14"/>
  <c r="I3580" i="14"/>
  <c r="J3580" i="14"/>
  <c r="K3580" i="14"/>
  <c r="L3580" i="14"/>
  <c r="E3581" i="14"/>
  <c r="F3581" i="14"/>
  <c r="G3581" i="14"/>
  <c r="H3581" i="14"/>
  <c r="I3581" i="14"/>
  <c r="J3581" i="14"/>
  <c r="K3581" i="14"/>
  <c r="L3581" i="14"/>
  <c r="E3582" i="14"/>
  <c r="F3582" i="14"/>
  <c r="G3582" i="14"/>
  <c r="H3582" i="14"/>
  <c r="I3582" i="14"/>
  <c r="J3582" i="14"/>
  <c r="K3582" i="14"/>
  <c r="L3582" i="14"/>
  <c r="E3583" i="14"/>
  <c r="F3583" i="14"/>
  <c r="G3583" i="14"/>
  <c r="H3583" i="14"/>
  <c r="I3583" i="14"/>
  <c r="J3583" i="14"/>
  <c r="K3583" i="14"/>
  <c r="L3583" i="14"/>
  <c r="E3584" i="14"/>
  <c r="F3584" i="14"/>
  <c r="G3584" i="14"/>
  <c r="H3584" i="14"/>
  <c r="I3584" i="14"/>
  <c r="J3584" i="14"/>
  <c r="K3584" i="14"/>
  <c r="L3584" i="14"/>
  <c r="E3585" i="14"/>
  <c r="F3585" i="14"/>
  <c r="G3585" i="14"/>
  <c r="H3585" i="14"/>
  <c r="I3585" i="14"/>
  <c r="J3585" i="14"/>
  <c r="K3585" i="14"/>
  <c r="L3585" i="14"/>
  <c r="E3586" i="14"/>
  <c r="F3586" i="14"/>
  <c r="G3586" i="14"/>
  <c r="H3586" i="14"/>
  <c r="I3586" i="14"/>
  <c r="J3586" i="14"/>
  <c r="K3586" i="14"/>
  <c r="L3586" i="14"/>
  <c r="E3587" i="14"/>
  <c r="F3587" i="14"/>
  <c r="G3587" i="14"/>
  <c r="H3587" i="14"/>
  <c r="I3587" i="14"/>
  <c r="J3587" i="14"/>
  <c r="K3587" i="14"/>
  <c r="L3587" i="14"/>
  <c r="E3588" i="14"/>
  <c r="F3588" i="14"/>
  <c r="G3588" i="14"/>
  <c r="H3588" i="14"/>
  <c r="I3588" i="14"/>
  <c r="J3588" i="14"/>
  <c r="K3588" i="14"/>
  <c r="L3588" i="14"/>
  <c r="E3589" i="14"/>
  <c r="F3589" i="14"/>
  <c r="G3589" i="14"/>
  <c r="H3589" i="14"/>
  <c r="I3589" i="14"/>
  <c r="J3589" i="14"/>
  <c r="K3589" i="14"/>
  <c r="L3589" i="14"/>
  <c r="E3590" i="14"/>
  <c r="F3590" i="14"/>
  <c r="G3590" i="14"/>
  <c r="H3590" i="14"/>
  <c r="I3590" i="14"/>
  <c r="J3590" i="14"/>
  <c r="K3590" i="14"/>
  <c r="L3590" i="14"/>
  <c r="E3591" i="14"/>
  <c r="F3591" i="14"/>
  <c r="G3591" i="14"/>
  <c r="H3591" i="14"/>
  <c r="I3591" i="14"/>
  <c r="J3591" i="14"/>
  <c r="K3591" i="14"/>
  <c r="L3591" i="14"/>
  <c r="E3592" i="14"/>
  <c r="F3592" i="14"/>
  <c r="G3592" i="14"/>
  <c r="H3592" i="14"/>
  <c r="I3592" i="14"/>
  <c r="J3592" i="14"/>
  <c r="K3592" i="14"/>
  <c r="L3592" i="14"/>
  <c r="E3593" i="14"/>
  <c r="F3593" i="14"/>
  <c r="G3593" i="14"/>
  <c r="H3593" i="14"/>
  <c r="I3593" i="14"/>
  <c r="J3593" i="14"/>
  <c r="K3593" i="14"/>
  <c r="L3593" i="14"/>
  <c r="E3594" i="14"/>
  <c r="F3594" i="14"/>
  <c r="G3594" i="14"/>
  <c r="H3594" i="14"/>
  <c r="I3594" i="14"/>
  <c r="J3594" i="14"/>
  <c r="K3594" i="14"/>
  <c r="L3594" i="14"/>
  <c r="E3595" i="14"/>
  <c r="F3595" i="14"/>
  <c r="G3595" i="14"/>
  <c r="H3595" i="14"/>
  <c r="I3595" i="14"/>
  <c r="J3595" i="14"/>
  <c r="K3595" i="14"/>
  <c r="L3595" i="14"/>
  <c r="E3596" i="14"/>
  <c r="F3596" i="14"/>
  <c r="G3596" i="14"/>
  <c r="H3596" i="14"/>
  <c r="I3596" i="14"/>
  <c r="J3596" i="14"/>
  <c r="K3596" i="14"/>
  <c r="L3596" i="14"/>
  <c r="E3597" i="14"/>
  <c r="F3597" i="14"/>
  <c r="G3597" i="14"/>
  <c r="H3597" i="14"/>
  <c r="I3597" i="14"/>
  <c r="J3597" i="14"/>
  <c r="K3597" i="14"/>
  <c r="L3597" i="14"/>
  <c r="E3598" i="14"/>
  <c r="F3598" i="14"/>
  <c r="G3598" i="14"/>
  <c r="H3598" i="14"/>
  <c r="I3598" i="14"/>
  <c r="J3598" i="14"/>
  <c r="K3598" i="14"/>
  <c r="L3598" i="14"/>
  <c r="E3599" i="14"/>
  <c r="F3599" i="14"/>
  <c r="G3599" i="14"/>
  <c r="H3599" i="14"/>
  <c r="I3599" i="14"/>
  <c r="J3599" i="14"/>
  <c r="K3599" i="14"/>
  <c r="L3599" i="14"/>
  <c r="E3600" i="14"/>
  <c r="F3600" i="14"/>
  <c r="G3600" i="14"/>
  <c r="H3600" i="14"/>
  <c r="I3600" i="14"/>
  <c r="J3600" i="14"/>
  <c r="K3600" i="14"/>
  <c r="L3600" i="14"/>
  <c r="E3601" i="14"/>
  <c r="F3601" i="14"/>
  <c r="G3601" i="14"/>
  <c r="H3601" i="14"/>
  <c r="I3601" i="14"/>
  <c r="J3601" i="14"/>
  <c r="K3601" i="14"/>
  <c r="L3601" i="14"/>
  <c r="E3602" i="14"/>
  <c r="F3602" i="14"/>
  <c r="G3602" i="14"/>
  <c r="H3602" i="14"/>
  <c r="I3602" i="14"/>
  <c r="J3602" i="14"/>
  <c r="K3602" i="14"/>
  <c r="L3602" i="14"/>
  <c r="E3603" i="14"/>
  <c r="F3603" i="14"/>
  <c r="G3603" i="14"/>
  <c r="H3603" i="14"/>
  <c r="I3603" i="14"/>
  <c r="J3603" i="14"/>
  <c r="K3603" i="14"/>
  <c r="L3603" i="14"/>
  <c r="E3604" i="14"/>
  <c r="F3604" i="14"/>
  <c r="G3604" i="14"/>
  <c r="H3604" i="14"/>
  <c r="I3604" i="14"/>
  <c r="J3604" i="14"/>
  <c r="K3604" i="14"/>
  <c r="L3604" i="14"/>
  <c r="E3605" i="14"/>
  <c r="F3605" i="14"/>
  <c r="G3605" i="14"/>
  <c r="H3605" i="14"/>
  <c r="I3605" i="14"/>
  <c r="J3605" i="14"/>
  <c r="K3605" i="14"/>
  <c r="L3605" i="14"/>
  <c r="E3606" i="14"/>
  <c r="F3606" i="14"/>
  <c r="G3606" i="14"/>
  <c r="H3606" i="14"/>
  <c r="I3606" i="14"/>
  <c r="J3606" i="14"/>
  <c r="K3606" i="14"/>
  <c r="L3606" i="14"/>
  <c r="E3607" i="14"/>
  <c r="F3607" i="14"/>
  <c r="G3607" i="14"/>
  <c r="H3607" i="14"/>
  <c r="I3607" i="14"/>
  <c r="J3607" i="14"/>
  <c r="K3607" i="14"/>
  <c r="L3607" i="14"/>
  <c r="E3608" i="14"/>
  <c r="F3608" i="14"/>
  <c r="G3608" i="14"/>
  <c r="H3608" i="14"/>
  <c r="I3608" i="14"/>
  <c r="J3608" i="14"/>
  <c r="K3608" i="14"/>
  <c r="L3608" i="14"/>
  <c r="E3609" i="14"/>
  <c r="F3609" i="14"/>
  <c r="G3609" i="14"/>
  <c r="H3609" i="14"/>
  <c r="I3609" i="14"/>
  <c r="J3609" i="14"/>
  <c r="K3609" i="14"/>
  <c r="L3609" i="14"/>
  <c r="E3610" i="14"/>
  <c r="F3610" i="14"/>
  <c r="G3610" i="14"/>
  <c r="H3610" i="14"/>
  <c r="I3610" i="14"/>
  <c r="J3610" i="14"/>
  <c r="K3610" i="14"/>
  <c r="L3610" i="14"/>
  <c r="E3611" i="14"/>
  <c r="F3611" i="14"/>
  <c r="G3611" i="14"/>
  <c r="H3611" i="14"/>
  <c r="I3611" i="14"/>
  <c r="J3611" i="14"/>
  <c r="K3611" i="14"/>
  <c r="L3611" i="14"/>
  <c r="E3612" i="14"/>
  <c r="F3612" i="14"/>
  <c r="G3612" i="14"/>
  <c r="H3612" i="14"/>
  <c r="I3612" i="14"/>
  <c r="J3612" i="14"/>
  <c r="K3612" i="14"/>
  <c r="L3612" i="14"/>
  <c r="E3613" i="14"/>
  <c r="F3613" i="14"/>
  <c r="G3613" i="14"/>
  <c r="H3613" i="14"/>
  <c r="I3613" i="14"/>
  <c r="J3613" i="14"/>
  <c r="K3613" i="14"/>
  <c r="L3613" i="14"/>
  <c r="E3614" i="14"/>
  <c r="F3614" i="14"/>
  <c r="G3614" i="14"/>
  <c r="H3614" i="14"/>
  <c r="I3614" i="14"/>
  <c r="J3614" i="14"/>
  <c r="K3614" i="14"/>
  <c r="L3614" i="14"/>
  <c r="E3615" i="14"/>
  <c r="F3615" i="14"/>
  <c r="G3615" i="14"/>
  <c r="H3615" i="14"/>
  <c r="I3615" i="14"/>
  <c r="J3615" i="14"/>
  <c r="K3615" i="14"/>
  <c r="L3615" i="14"/>
  <c r="E3616" i="14"/>
  <c r="F3616" i="14"/>
  <c r="G3616" i="14"/>
  <c r="H3616" i="14"/>
  <c r="I3616" i="14"/>
  <c r="J3616" i="14"/>
  <c r="K3616" i="14"/>
  <c r="L3616" i="14"/>
  <c r="E3617" i="14"/>
  <c r="F3617" i="14"/>
  <c r="G3617" i="14"/>
  <c r="H3617" i="14"/>
  <c r="I3617" i="14"/>
  <c r="J3617" i="14"/>
  <c r="K3617" i="14"/>
  <c r="L3617" i="14"/>
  <c r="E3618" i="14"/>
  <c r="F3618" i="14"/>
  <c r="G3618" i="14"/>
  <c r="H3618" i="14"/>
  <c r="I3618" i="14"/>
  <c r="J3618" i="14"/>
  <c r="K3618" i="14"/>
  <c r="L3618" i="14"/>
  <c r="E3619" i="14"/>
  <c r="F3619" i="14"/>
  <c r="G3619" i="14"/>
  <c r="H3619" i="14"/>
  <c r="I3619" i="14"/>
  <c r="J3619" i="14"/>
  <c r="K3619" i="14"/>
  <c r="L3619" i="14"/>
  <c r="E3620" i="14"/>
  <c r="F3620" i="14"/>
  <c r="G3620" i="14"/>
  <c r="H3620" i="14"/>
  <c r="I3620" i="14"/>
  <c r="J3620" i="14"/>
  <c r="K3620" i="14"/>
  <c r="L3620" i="14"/>
  <c r="E3621" i="14"/>
  <c r="F3621" i="14"/>
  <c r="G3621" i="14"/>
  <c r="H3621" i="14"/>
  <c r="I3621" i="14"/>
  <c r="J3621" i="14"/>
  <c r="K3621" i="14"/>
  <c r="L3621" i="14"/>
  <c r="E3622" i="14"/>
  <c r="F3622" i="14"/>
  <c r="G3622" i="14"/>
  <c r="H3622" i="14"/>
  <c r="I3622" i="14"/>
  <c r="J3622" i="14"/>
  <c r="K3622" i="14"/>
  <c r="L3622" i="14"/>
  <c r="E3623" i="14"/>
  <c r="F3623" i="14"/>
  <c r="G3623" i="14"/>
  <c r="H3623" i="14"/>
  <c r="I3623" i="14"/>
  <c r="J3623" i="14"/>
  <c r="K3623" i="14"/>
  <c r="L3623" i="14"/>
  <c r="E3624" i="14"/>
  <c r="F3624" i="14"/>
  <c r="G3624" i="14"/>
  <c r="H3624" i="14"/>
  <c r="I3624" i="14"/>
  <c r="J3624" i="14"/>
  <c r="K3624" i="14"/>
  <c r="L3624" i="14"/>
  <c r="E3527" i="14"/>
  <c r="F3527" i="14"/>
  <c r="G3527" i="14"/>
  <c r="H3527" i="14"/>
  <c r="I3527" i="14"/>
  <c r="J3527" i="14"/>
  <c r="K3527" i="14"/>
  <c r="L3527" i="14"/>
  <c r="E3528" i="14"/>
  <c r="F3528" i="14"/>
  <c r="G3528" i="14"/>
  <c r="H3528" i="14"/>
  <c r="I3528" i="14"/>
  <c r="J3528" i="14"/>
  <c r="K3528" i="14"/>
  <c r="L3528" i="14"/>
  <c r="E3529" i="14"/>
  <c r="F3529" i="14"/>
  <c r="G3529" i="14"/>
  <c r="H3529" i="14"/>
  <c r="I3529" i="14"/>
  <c r="J3529" i="14"/>
  <c r="K3529" i="14"/>
  <c r="L3529" i="14"/>
  <c r="E3530" i="14"/>
  <c r="F3530" i="14"/>
  <c r="G3530" i="14"/>
  <c r="H3530" i="14"/>
  <c r="I3530" i="14"/>
  <c r="J3530" i="14"/>
  <c r="K3530" i="14"/>
  <c r="L3530" i="14"/>
  <c r="E3531" i="14"/>
  <c r="F3531" i="14"/>
  <c r="G3531" i="14"/>
  <c r="H3531" i="14"/>
  <c r="I3531" i="14"/>
  <c r="J3531" i="14"/>
  <c r="K3531" i="14"/>
  <c r="L3531" i="14"/>
  <c r="E3532" i="14"/>
  <c r="F3532" i="14"/>
  <c r="G3532" i="14"/>
  <c r="H3532" i="14"/>
  <c r="I3532" i="14"/>
  <c r="J3532" i="14"/>
  <c r="K3532" i="14"/>
  <c r="L3532" i="14"/>
  <c r="E3533" i="14"/>
  <c r="F3533" i="14"/>
  <c r="G3533" i="14"/>
  <c r="H3533" i="14"/>
  <c r="I3533" i="14"/>
  <c r="J3533" i="14"/>
  <c r="K3533" i="14"/>
  <c r="L3533" i="14"/>
  <c r="E3534" i="14"/>
  <c r="F3534" i="14"/>
  <c r="G3534" i="14"/>
  <c r="H3534" i="14"/>
  <c r="I3534" i="14"/>
  <c r="J3534" i="14"/>
  <c r="K3534" i="14"/>
  <c r="L3534" i="14"/>
  <c r="E3535" i="14"/>
  <c r="F3535" i="14"/>
  <c r="G3535" i="14"/>
  <c r="H3535" i="14"/>
  <c r="I3535" i="14"/>
  <c r="J3535" i="14"/>
  <c r="K3535" i="14"/>
  <c r="L3535" i="14"/>
  <c r="E3536" i="14"/>
  <c r="F3536" i="14"/>
  <c r="G3536" i="14"/>
  <c r="H3536" i="14"/>
  <c r="I3536" i="14"/>
  <c r="J3536" i="14"/>
  <c r="K3536" i="14"/>
  <c r="L3536" i="14"/>
  <c r="E3537" i="14"/>
  <c r="F3537" i="14"/>
  <c r="G3537" i="14"/>
  <c r="H3537" i="14"/>
  <c r="I3537" i="14"/>
  <c r="J3537" i="14"/>
  <c r="K3537" i="14"/>
  <c r="L3537" i="14"/>
  <c r="E3538" i="14"/>
  <c r="F3538" i="14"/>
  <c r="G3538" i="14"/>
  <c r="H3538" i="14"/>
  <c r="I3538" i="14"/>
  <c r="J3538" i="14"/>
  <c r="K3538" i="14"/>
  <c r="L3538" i="14"/>
  <c r="E3539" i="14"/>
  <c r="F3539" i="14"/>
  <c r="G3539" i="14"/>
  <c r="H3539" i="14"/>
  <c r="I3539" i="14"/>
  <c r="J3539" i="14"/>
  <c r="K3539" i="14"/>
  <c r="L3539" i="14"/>
  <c r="E3540" i="14"/>
  <c r="F3540" i="14"/>
  <c r="G3540" i="14"/>
  <c r="H3540" i="14"/>
  <c r="I3540" i="14"/>
  <c r="J3540" i="14"/>
  <c r="K3540" i="14"/>
  <c r="L3540" i="14"/>
  <c r="E3541" i="14"/>
  <c r="F3541" i="14"/>
  <c r="G3541" i="14"/>
  <c r="H3541" i="14"/>
  <c r="I3541" i="14"/>
  <c r="J3541" i="14"/>
  <c r="K3541" i="14"/>
  <c r="L3541" i="14"/>
  <c r="E3542" i="14"/>
  <c r="F3542" i="14"/>
  <c r="G3542" i="14"/>
  <c r="H3542" i="14"/>
  <c r="I3542" i="14"/>
  <c r="J3542" i="14"/>
  <c r="K3542" i="14"/>
  <c r="L3542" i="14"/>
  <c r="E3543" i="14"/>
  <c r="F3543" i="14"/>
  <c r="G3543" i="14"/>
  <c r="H3543" i="14"/>
  <c r="I3543" i="14"/>
  <c r="J3543" i="14"/>
  <c r="K3543" i="14"/>
  <c r="L3543" i="14"/>
  <c r="E3544" i="14"/>
  <c r="F3544" i="14"/>
  <c r="G3544" i="14"/>
  <c r="H3544" i="14"/>
  <c r="I3544" i="14"/>
  <c r="J3544" i="14"/>
  <c r="K3544" i="14"/>
  <c r="L3544" i="14"/>
  <c r="E3545" i="14"/>
  <c r="F3545" i="14"/>
  <c r="G3545" i="14"/>
  <c r="H3545" i="14"/>
  <c r="I3545" i="14"/>
  <c r="J3545" i="14"/>
  <c r="K3545" i="14"/>
  <c r="L3545" i="14"/>
  <c r="E3546" i="14"/>
  <c r="F3546" i="14"/>
  <c r="G3546" i="14"/>
  <c r="H3546" i="14"/>
  <c r="I3546" i="14"/>
  <c r="J3546" i="14"/>
  <c r="K3546" i="14"/>
  <c r="L3546" i="14"/>
  <c r="E3547" i="14"/>
  <c r="F3547" i="14"/>
  <c r="G3547" i="14"/>
  <c r="H3547" i="14"/>
  <c r="I3547" i="14"/>
  <c r="J3547" i="14"/>
  <c r="K3547" i="14"/>
  <c r="L3547" i="14"/>
  <c r="E3548" i="14"/>
  <c r="F3548" i="14"/>
  <c r="G3548" i="14"/>
  <c r="H3548" i="14"/>
  <c r="I3548" i="14"/>
  <c r="J3548" i="14"/>
  <c r="K3548" i="14"/>
  <c r="L3548" i="14"/>
  <c r="E3549" i="14"/>
  <c r="F3549" i="14"/>
  <c r="G3549" i="14"/>
  <c r="H3549" i="14"/>
  <c r="I3549" i="14"/>
  <c r="J3549" i="14"/>
  <c r="K3549" i="14"/>
  <c r="L3549" i="14"/>
  <c r="E3550" i="14"/>
  <c r="F3550" i="14"/>
  <c r="G3550" i="14"/>
  <c r="H3550" i="14"/>
  <c r="I3550" i="14"/>
  <c r="J3550" i="14"/>
  <c r="K3550" i="14"/>
  <c r="L3550" i="14"/>
  <c r="E3551" i="14"/>
  <c r="F3551" i="14"/>
  <c r="G3551" i="14"/>
  <c r="H3551" i="14"/>
  <c r="I3551" i="14"/>
  <c r="J3551" i="14"/>
  <c r="K3551" i="14"/>
  <c r="L3551" i="14"/>
  <c r="E3552" i="14"/>
  <c r="F3552" i="14"/>
  <c r="G3552" i="14"/>
  <c r="H3552" i="14"/>
  <c r="I3552" i="14"/>
  <c r="J3552" i="14"/>
  <c r="K3552" i="14"/>
  <c r="L3552" i="14"/>
  <c r="E3553" i="14"/>
  <c r="F3553" i="14"/>
  <c r="G3553" i="14"/>
  <c r="H3553" i="14"/>
  <c r="I3553" i="14"/>
  <c r="J3553" i="14"/>
  <c r="K3553" i="14"/>
  <c r="L3553" i="14"/>
  <c r="E3554" i="14"/>
  <c r="F3554" i="14"/>
  <c r="G3554" i="14"/>
  <c r="H3554" i="14"/>
  <c r="I3554" i="14"/>
  <c r="J3554" i="14"/>
  <c r="K3554" i="14"/>
  <c r="L3554" i="14"/>
  <c r="E3555" i="14"/>
  <c r="F3555" i="14"/>
  <c r="G3555" i="14"/>
  <c r="H3555" i="14"/>
  <c r="I3555" i="14"/>
  <c r="J3555" i="14"/>
  <c r="K3555" i="14"/>
  <c r="L3555" i="14"/>
  <c r="E3556" i="14"/>
  <c r="F3556" i="14"/>
  <c r="G3556" i="14"/>
  <c r="H3556" i="14"/>
  <c r="I3556" i="14"/>
  <c r="J3556" i="14"/>
  <c r="K3556" i="14"/>
  <c r="L3556" i="14"/>
  <c r="E3557" i="14"/>
  <c r="F3557" i="14"/>
  <c r="G3557" i="14"/>
  <c r="H3557" i="14"/>
  <c r="I3557" i="14"/>
  <c r="J3557" i="14"/>
  <c r="K3557" i="14"/>
  <c r="L3557" i="14"/>
  <c r="E3558" i="14"/>
  <c r="F3558" i="14"/>
  <c r="G3558" i="14"/>
  <c r="H3558" i="14"/>
  <c r="I3558" i="14"/>
  <c r="J3558" i="14"/>
  <c r="K3558" i="14"/>
  <c r="L3558" i="14"/>
  <c r="E3559" i="14"/>
  <c r="F3559" i="14"/>
  <c r="G3559" i="14"/>
  <c r="H3559" i="14"/>
  <c r="I3559" i="14"/>
  <c r="J3559" i="14"/>
  <c r="K3559" i="14"/>
  <c r="L3559" i="14"/>
  <c r="E3560" i="14"/>
  <c r="F3560" i="14"/>
  <c r="G3560" i="14"/>
  <c r="H3560" i="14"/>
  <c r="I3560" i="14"/>
  <c r="J3560" i="14"/>
  <c r="K3560" i="14"/>
  <c r="L3560" i="14"/>
  <c r="E3561" i="14"/>
  <c r="F3561" i="14"/>
  <c r="G3561" i="14"/>
  <c r="H3561" i="14"/>
  <c r="I3561" i="14"/>
  <c r="J3561" i="14"/>
  <c r="K3561" i="14"/>
  <c r="L3561" i="14"/>
  <c r="E3562" i="14"/>
  <c r="F3562" i="14"/>
  <c r="G3562" i="14"/>
  <c r="H3562" i="14"/>
  <c r="I3562" i="14"/>
  <c r="J3562" i="14"/>
  <c r="K3562" i="14"/>
  <c r="L3562" i="14"/>
  <c r="E3563" i="14"/>
  <c r="F3563" i="14"/>
  <c r="G3563" i="14"/>
  <c r="H3563" i="14"/>
  <c r="I3563" i="14"/>
  <c r="J3563" i="14"/>
  <c r="K3563" i="14"/>
  <c r="L3563" i="14"/>
  <c r="E3564" i="14"/>
  <c r="F3564" i="14"/>
  <c r="G3564" i="14"/>
  <c r="H3564" i="14"/>
  <c r="I3564" i="14"/>
  <c r="J3564" i="14"/>
  <c r="K3564" i="14"/>
  <c r="L3564" i="14"/>
  <c r="E3565" i="14"/>
  <c r="F3565" i="14"/>
  <c r="G3565" i="14"/>
  <c r="H3565" i="14"/>
  <c r="I3565" i="14"/>
  <c r="J3565" i="14"/>
  <c r="K3565" i="14"/>
  <c r="L3565" i="14"/>
  <c r="E3566" i="14"/>
  <c r="F3566" i="14"/>
  <c r="G3566" i="14"/>
  <c r="H3566" i="14"/>
  <c r="I3566" i="14"/>
  <c r="J3566" i="14"/>
  <c r="K3566" i="14"/>
  <c r="L3566" i="14"/>
  <c r="E3567" i="14"/>
  <c r="F3567" i="14"/>
  <c r="G3567" i="14"/>
  <c r="H3567" i="14"/>
  <c r="I3567" i="14"/>
  <c r="J3567" i="14"/>
  <c r="K3567" i="14"/>
  <c r="L3567" i="14"/>
  <c r="E3568" i="14"/>
  <c r="F3568" i="14"/>
  <c r="G3568" i="14"/>
  <c r="H3568" i="14"/>
  <c r="I3568" i="14"/>
  <c r="J3568" i="14"/>
  <c r="K3568" i="14"/>
  <c r="L3568" i="14"/>
  <c r="E3569" i="14"/>
  <c r="F3569" i="14"/>
  <c r="G3569" i="14"/>
  <c r="H3569" i="14"/>
  <c r="I3569" i="14"/>
  <c r="J3569" i="14"/>
  <c r="K3569" i="14"/>
  <c r="L3569" i="14"/>
  <c r="E3570" i="14"/>
  <c r="F3570" i="14"/>
  <c r="G3570" i="14"/>
  <c r="H3570" i="14"/>
  <c r="I3570" i="14"/>
  <c r="J3570" i="14"/>
  <c r="K3570" i="14"/>
  <c r="L3570" i="14"/>
  <c r="E3571" i="14"/>
  <c r="F3571" i="14"/>
  <c r="G3571" i="14"/>
  <c r="H3571" i="14"/>
  <c r="I3571" i="14"/>
  <c r="J3571" i="14"/>
  <c r="K3571" i="14"/>
  <c r="L3571" i="14"/>
  <c r="E3572" i="14"/>
  <c r="F3572" i="14"/>
  <c r="G3572" i="14"/>
  <c r="H3572" i="14"/>
  <c r="I3572" i="14"/>
  <c r="J3572" i="14"/>
  <c r="K3572" i="14"/>
  <c r="L3572" i="14"/>
  <c r="E3573" i="14"/>
  <c r="F3573" i="14"/>
  <c r="G3573" i="14"/>
  <c r="H3573" i="14"/>
  <c r="I3573" i="14"/>
  <c r="J3573" i="14"/>
  <c r="K3573" i="14"/>
  <c r="L3573" i="14"/>
  <c r="E3476" i="14"/>
  <c r="F3476" i="14"/>
  <c r="G3476" i="14"/>
  <c r="H3476" i="14"/>
  <c r="I3476" i="14"/>
  <c r="J3476" i="14"/>
  <c r="K3476" i="14"/>
  <c r="L3476" i="14"/>
  <c r="E3477" i="14"/>
  <c r="F3477" i="14"/>
  <c r="G3477" i="14"/>
  <c r="H3477" i="14"/>
  <c r="I3477" i="14"/>
  <c r="J3477" i="14"/>
  <c r="K3477" i="14"/>
  <c r="L3477" i="14"/>
  <c r="E3478" i="14"/>
  <c r="F3478" i="14"/>
  <c r="G3478" i="14"/>
  <c r="H3478" i="14"/>
  <c r="I3478" i="14"/>
  <c r="J3478" i="14"/>
  <c r="K3478" i="14"/>
  <c r="L3478" i="14"/>
  <c r="E3479" i="14"/>
  <c r="F3479" i="14"/>
  <c r="G3479" i="14"/>
  <c r="H3479" i="14"/>
  <c r="I3479" i="14"/>
  <c r="J3479" i="14"/>
  <c r="K3479" i="14"/>
  <c r="L3479" i="14"/>
  <c r="E3480" i="14"/>
  <c r="F3480" i="14"/>
  <c r="G3480" i="14"/>
  <c r="H3480" i="14"/>
  <c r="I3480" i="14"/>
  <c r="J3480" i="14"/>
  <c r="K3480" i="14"/>
  <c r="L3480" i="14"/>
  <c r="E3481" i="14"/>
  <c r="F3481" i="14"/>
  <c r="G3481" i="14"/>
  <c r="H3481" i="14"/>
  <c r="I3481" i="14"/>
  <c r="J3481" i="14"/>
  <c r="K3481" i="14"/>
  <c r="L3481" i="14"/>
  <c r="E3482" i="14"/>
  <c r="F3482" i="14"/>
  <c r="G3482" i="14"/>
  <c r="H3482" i="14"/>
  <c r="I3482" i="14"/>
  <c r="J3482" i="14"/>
  <c r="K3482" i="14"/>
  <c r="L3482" i="14"/>
  <c r="E3483" i="14"/>
  <c r="F3483" i="14"/>
  <c r="G3483" i="14"/>
  <c r="H3483" i="14"/>
  <c r="I3483" i="14"/>
  <c r="J3483" i="14"/>
  <c r="K3483" i="14"/>
  <c r="L3483" i="14"/>
  <c r="E3484" i="14"/>
  <c r="F3484" i="14"/>
  <c r="G3484" i="14"/>
  <c r="H3484" i="14"/>
  <c r="I3484" i="14"/>
  <c r="J3484" i="14"/>
  <c r="K3484" i="14"/>
  <c r="L3484" i="14"/>
  <c r="E3485" i="14"/>
  <c r="F3485" i="14"/>
  <c r="G3485" i="14"/>
  <c r="H3485" i="14"/>
  <c r="I3485" i="14"/>
  <c r="J3485" i="14"/>
  <c r="K3485" i="14"/>
  <c r="L3485" i="14"/>
  <c r="E3486" i="14"/>
  <c r="F3486" i="14"/>
  <c r="G3486" i="14"/>
  <c r="H3486" i="14"/>
  <c r="I3486" i="14"/>
  <c r="J3486" i="14"/>
  <c r="K3486" i="14"/>
  <c r="L3486" i="14"/>
  <c r="E3487" i="14"/>
  <c r="F3487" i="14"/>
  <c r="G3487" i="14"/>
  <c r="H3487" i="14"/>
  <c r="I3487" i="14"/>
  <c r="J3487" i="14"/>
  <c r="K3487" i="14"/>
  <c r="L3487" i="14"/>
  <c r="E3488" i="14"/>
  <c r="F3488" i="14"/>
  <c r="G3488" i="14"/>
  <c r="H3488" i="14"/>
  <c r="I3488" i="14"/>
  <c r="J3488" i="14"/>
  <c r="K3488" i="14"/>
  <c r="L3488" i="14"/>
  <c r="E3489" i="14"/>
  <c r="F3489" i="14"/>
  <c r="G3489" i="14"/>
  <c r="H3489" i="14"/>
  <c r="I3489" i="14"/>
  <c r="J3489" i="14"/>
  <c r="K3489" i="14"/>
  <c r="L3489" i="14"/>
  <c r="E3490" i="14"/>
  <c r="F3490" i="14"/>
  <c r="G3490" i="14"/>
  <c r="H3490" i="14"/>
  <c r="I3490" i="14"/>
  <c r="J3490" i="14"/>
  <c r="K3490" i="14"/>
  <c r="L3490" i="14"/>
  <c r="E3491" i="14"/>
  <c r="F3491" i="14"/>
  <c r="G3491" i="14"/>
  <c r="H3491" i="14"/>
  <c r="I3491" i="14"/>
  <c r="J3491" i="14"/>
  <c r="K3491" i="14"/>
  <c r="L3491" i="14"/>
  <c r="E3492" i="14"/>
  <c r="F3492" i="14"/>
  <c r="G3492" i="14"/>
  <c r="H3492" i="14"/>
  <c r="I3492" i="14"/>
  <c r="J3492" i="14"/>
  <c r="K3492" i="14"/>
  <c r="L3492" i="14"/>
  <c r="E3493" i="14"/>
  <c r="F3493" i="14"/>
  <c r="G3493" i="14"/>
  <c r="H3493" i="14"/>
  <c r="I3493" i="14"/>
  <c r="J3493" i="14"/>
  <c r="K3493" i="14"/>
  <c r="L3493" i="14"/>
  <c r="E3494" i="14"/>
  <c r="F3494" i="14"/>
  <c r="G3494" i="14"/>
  <c r="H3494" i="14"/>
  <c r="I3494" i="14"/>
  <c r="J3494" i="14"/>
  <c r="K3494" i="14"/>
  <c r="L3494" i="14"/>
  <c r="E3495" i="14"/>
  <c r="F3495" i="14"/>
  <c r="G3495" i="14"/>
  <c r="H3495" i="14"/>
  <c r="I3495" i="14"/>
  <c r="J3495" i="14"/>
  <c r="K3495" i="14"/>
  <c r="L3495" i="14"/>
  <c r="E3496" i="14"/>
  <c r="F3496" i="14"/>
  <c r="G3496" i="14"/>
  <c r="H3496" i="14"/>
  <c r="I3496" i="14"/>
  <c r="J3496" i="14"/>
  <c r="K3496" i="14"/>
  <c r="L3496" i="14"/>
  <c r="E3497" i="14"/>
  <c r="F3497" i="14"/>
  <c r="G3497" i="14"/>
  <c r="H3497" i="14"/>
  <c r="I3497" i="14"/>
  <c r="J3497" i="14"/>
  <c r="K3497" i="14"/>
  <c r="L3497" i="14"/>
  <c r="E3498" i="14"/>
  <c r="F3498" i="14"/>
  <c r="G3498" i="14"/>
  <c r="H3498" i="14"/>
  <c r="I3498" i="14"/>
  <c r="J3498" i="14"/>
  <c r="K3498" i="14"/>
  <c r="L3498" i="14"/>
  <c r="E3499" i="14"/>
  <c r="F3499" i="14"/>
  <c r="G3499" i="14"/>
  <c r="H3499" i="14"/>
  <c r="I3499" i="14"/>
  <c r="J3499" i="14"/>
  <c r="K3499" i="14"/>
  <c r="L3499" i="14"/>
  <c r="E3500" i="14"/>
  <c r="F3500" i="14"/>
  <c r="G3500" i="14"/>
  <c r="H3500" i="14"/>
  <c r="I3500" i="14"/>
  <c r="J3500" i="14"/>
  <c r="K3500" i="14"/>
  <c r="L3500" i="14"/>
  <c r="E3501" i="14"/>
  <c r="F3501" i="14"/>
  <c r="G3501" i="14"/>
  <c r="H3501" i="14"/>
  <c r="I3501" i="14"/>
  <c r="J3501" i="14"/>
  <c r="K3501" i="14"/>
  <c r="L3501" i="14"/>
  <c r="E3502" i="14"/>
  <c r="F3502" i="14"/>
  <c r="G3502" i="14"/>
  <c r="H3502" i="14"/>
  <c r="I3502" i="14"/>
  <c r="J3502" i="14"/>
  <c r="K3502" i="14"/>
  <c r="L3502" i="14"/>
  <c r="E3503" i="14"/>
  <c r="F3503" i="14"/>
  <c r="G3503" i="14"/>
  <c r="H3503" i="14"/>
  <c r="I3503" i="14"/>
  <c r="J3503" i="14"/>
  <c r="K3503" i="14"/>
  <c r="L3503" i="14"/>
  <c r="E3504" i="14"/>
  <c r="F3504" i="14"/>
  <c r="G3504" i="14"/>
  <c r="H3504" i="14"/>
  <c r="I3504" i="14"/>
  <c r="J3504" i="14"/>
  <c r="K3504" i="14"/>
  <c r="L3504" i="14"/>
  <c r="E3505" i="14"/>
  <c r="F3505" i="14"/>
  <c r="G3505" i="14"/>
  <c r="H3505" i="14"/>
  <c r="I3505" i="14"/>
  <c r="J3505" i="14"/>
  <c r="K3505" i="14"/>
  <c r="L3505" i="14"/>
  <c r="E3506" i="14"/>
  <c r="F3506" i="14"/>
  <c r="G3506" i="14"/>
  <c r="H3506" i="14"/>
  <c r="I3506" i="14"/>
  <c r="J3506" i="14"/>
  <c r="K3506" i="14"/>
  <c r="L3506" i="14"/>
  <c r="E3507" i="14"/>
  <c r="F3507" i="14"/>
  <c r="G3507" i="14"/>
  <c r="H3507" i="14"/>
  <c r="I3507" i="14"/>
  <c r="J3507" i="14"/>
  <c r="K3507" i="14"/>
  <c r="L3507" i="14"/>
  <c r="E3508" i="14"/>
  <c r="F3508" i="14"/>
  <c r="G3508" i="14"/>
  <c r="H3508" i="14"/>
  <c r="I3508" i="14"/>
  <c r="J3508" i="14"/>
  <c r="K3508" i="14"/>
  <c r="L3508" i="14"/>
  <c r="E3509" i="14"/>
  <c r="F3509" i="14"/>
  <c r="G3509" i="14"/>
  <c r="H3509" i="14"/>
  <c r="I3509" i="14"/>
  <c r="J3509" i="14"/>
  <c r="K3509" i="14"/>
  <c r="L3509" i="14"/>
  <c r="E3510" i="14"/>
  <c r="F3510" i="14"/>
  <c r="G3510" i="14"/>
  <c r="H3510" i="14"/>
  <c r="I3510" i="14"/>
  <c r="J3510" i="14"/>
  <c r="K3510" i="14"/>
  <c r="L3510" i="14"/>
  <c r="E3511" i="14"/>
  <c r="F3511" i="14"/>
  <c r="G3511" i="14"/>
  <c r="H3511" i="14"/>
  <c r="I3511" i="14"/>
  <c r="J3511" i="14"/>
  <c r="K3511" i="14"/>
  <c r="L3511" i="14"/>
  <c r="E3512" i="14"/>
  <c r="F3512" i="14"/>
  <c r="G3512" i="14"/>
  <c r="H3512" i="14"/>
  <c r="I3512" i="14"/>
  <c r="J3512" i="14"/>
  <c r="K3512" i="14"/>
  <c r="L3512" i="14"/>
  <c r="E3513" i="14"/>
  <c r="F3513" i="14"/>
  <c r="G3513" i="14"/>
  <c r="H3513" i="14"/>
  <c r="I3513" i="14"/>
  <c r="J3513" i="14"/>
  <c r="K3513" i="14"/>
  <c r="L3513" i="14"/>
  <c r="E3514" i="14"/>
  <c r="F3514" i="14"/>
  <c r="G3514" i="14"/>
  <c r="H3514" i="14"/>
  <c r="I3514" i="14"/>
  <c r="J3514" i="14"/>
  <c r="K3514" i="14"/>
  <c r="L3514" i="14"/>
  <c r="E3515" i="14"/>
  <c r="F3515" i="14"/>
  <c r="G3515" i="14"/>
  <c r="H3515" i="14"/>
  <c r="I3515" i="14"/>
  <c r="J3515" i="14"/>
  <c r="K3515" i="14"/>
  <c r="L3515" i="14"/>
  <c r="E3516" i="14"/>
  <c r="F3516" i="14"/>
  <c r="G3516" i="14"/>
  <c r="H3516" i="14"/>
  <c r="I3516" i="14"/>
  <c r="J3516" i="14"/>
  <c r="K3516" i="14"/>
  <c r="L3516" i="14"/>
  <c r="E3517" i="14"/>
  <c r="F3517" i="14"/>
  <c r="G3517" i="14"/>
  <c r="H3517" i="14"/>
  <c r="I3517" i="14"/>
  <c r="J3517" i="14"/>
  <c r="K3517" i="14"/>
  <c r="L3517" i="14"/>
  <c r="E3518" i="14"/>
  <c r="F3518" i="14"/>
  <c r="G3518" i="14"/>
  <c r="H3518" i="14"/>
  <c r="I3518" i="14"/>
  <c r="J3518" i="14"/>
  <c r="K3518" i="14"/>
  <c r="L3518" i="14"/>
  <c r="E3519" i="14"/>
  <c r="F3519" i="14"/>
  <c r="G3519" i="14"/>
  <c r="H3519" i="14"/>
  <c r="I3519" i="14"/>
  <c r="J3519" i="14"/>
  <c r="K3519" i="14"/>
  <c r="L3519" i="14"/>
  <c r="E3520" i="14"/>
  <c r="F3520" i="14"/>
  <c r="G3520" i="14"/>
  <c r="H3520" i="14"/>
  <c r="I3520" i="14"/>
  <c r="J3520" i="14"/>
  <c r="K3520" i="14"/>
  <c r="L3520" i="14"/>
  <c r="E3521" i="14"/>
  <c r="F3521" i="14"/>
  <c r="G3521" i="14"/>
  <c r="H3521" i="14"/>
  <c r="I3521" i="14"/>
  <c r="J3521" i="14"/>
  <c r="K3521" i="14"/>
  <c r="L3521" i="14"/>
  <c r="E3522" i="14"/>
  <c r="F3522" i="14"/>
  <c r="G3522" i="14"/>
  <c r="H3522" i="14"/>
  <c r="I3522" i="14"/>
  <c r="J3522" i="14"/>
  <c r="K3522" i="14"/>
  <c r="L3522" i="14"/>
  <c r="E3425" i="14"/>
  <c r="F3425" i="14"/>
  <c r="G3425" i="14"/>
  <c r="H3425" i="14"/>
  <c r="I3425" i="14"/>
  <c r="J3425" i="14"/>
  <c r="K3425" i="14"/>
  <c r="L3425" i="14"/>
  <c r="E3426" i="14"/>
  <c r="F3426" i="14"/>
  <c r="G3426" i="14"/>
  <c r="H3426" i="14"/>
  <c r="I3426" i="14"/>
  <c r="J3426" i="14"/>
  <c r="K3426" i="14"/>
  <c r="L3426" i="14"/>
  <c r="E3427" i="14"/>
  <c r="F3427" i="14"/>
  <c r="G3427" i="14"/>
  <c r="H3427" i="14"/>
  <c r="I3427" i="14"/>
  <c r="J3427" i="14"/>
  <c r="K3427" i="14"/>
  <c r="L3427" i="14"/>
  <c r="E3428" i="14"/>
  <c r="F3428" i="14"/>
  <c r="G3428" i="14"/>
  <c r="H3428" i="14"/>
  <c r="I3428" i="14"/>
  <c r="J3428" i="14"/>
  <c r="K3428" i="14"/>
  <c r="L3428" i="14"/>
  <c r="E3429" i="14"/>
  <c r="F3429" i="14"/>
  <c r="G3429" i="14"/>
  <c r="H3429" i="14"/>
  <c r="I3429" i="14"/>
  <c r="J3429" i="14"/>
  <c r="K3429" i="14"/>
  <c r="L3429" i="14"/>
  <c r="E3430" i="14"/>
  <c r="F3430" i="14"/>
  <c r="G3430" i="14"/>
  <c r="H3430" i="14"/>
  <c r="I3430" i="14"/>
  <c r="J3430" i="14"/>
  <c r="K3430" i="14"/>
  <c r="L3430" i="14"/>
  <c r="E3431" i="14"/>
  <c r="F3431" i="14"/>
  <c r="G3431" i="14"/>
  <c r="H3431" i="14"/>
  <c r="I3431" i="14"/>
  <c r="J3431" i="14"/>
  <c r="K3431" i="14"/>
  <c r="L3431" i="14"/>
  <c r="E3432" i="14"/>
  <c r="F3432" i="14"/>
  <c r="G3432" i="14"/>
  <c r="H3432" i="14"/>
  <c r="I3432" i="14"/>
  <c r="J3432" i="14"/>
  <c r="K3432" i="14"/>
  <c r="L3432" i="14"/>
  <c r="E3433" i="14"/>
  <c r="F3433" i="14"/>
  <c r="G3433" i="14"/>
  <c r="H3433" i="14"/>
  <c r="I3433" i="14"/>
  <c r="J3433" i="14"/>
  <c r="K3433" i="14"/>
  <c r="L3433" i="14"/>
  <c r="E3434" i="14"/>
  <c r="F3434" i="14"/>
  <c r="G3434" i="14"/>
  <c r="H3434" i="14"/>
  <c r="I3434" i="14"/>
  <c r="J3434" i="14"/>
  <c r="K3434" i="14"/>
  <c r="L3434" i="14"/>
  <c r="E3435" i="14"/>
  <c r="F3435" i="14"/>
  <c r="G3435" i="14"/>
  <c r="H3435" i="14"/>
  <c r="I3435" i="14"/>
  <c r="J3435" i="14"/>
  <c r="K3435" i="14"/>
  <c r="L3435" i="14"/>
  <c r="E3436" i="14"/>
  <c r="F3436" i="14"/>
  <c r="G3436" i="14"/>
  <c r="H3436" i="14"/>
  <c r="I3436" i="14"/>
  <c r="J3436" i="14"/>
  <c r="K3436" i="14"/>
  <c r="L3436" i="14"/>
  <c r="E3437" i="14"/>
  <c r="F3437" i="14"/>
  <c r="G3437" i="14"/>
  <c r="H3437" i="14"/>
  <c r="I3437" i="14"/>
  <c r="J3437" i="14"/>
  <c r="K3437" i="14"/>
  <c r="L3437" i="14"/>
  <c r="E3438" i="14"/>
  <c r="F3438" i="14"/>
  <c r="G3438" i="14"/>
  <c r="H3438" i="14"/>
  <c r="I3438" i="14"/>
  <c r="J3438" i="14"/>
  <c r="K3438" i="14"/>
  <c r="L3438" i="14"/>
  <c r="E3439" i="14"/>
  <c r="F3439" i="14"/>
  <c r="G3439" i="14"/>
  <c r="H3439" i="14"/>
  <c r="I3439" i="14"/>
  <c r="J3439" i="14"/>
  <c r="K3439" i="14"/>
  <c r="L3439" i="14"/>
  <c r="E3440" i="14"/>
  <c r="F3440" i="14"/>
  <c r="G3440" i="14"/>
  <c r="H3440" i="14"/>
  <c r="I3440" i="14"/>
  <c r="J3440" i="14"/>
  <c r="K3440" i="14"/>
  <c r="L3440" i="14"/>
  <c r="E3441" i="14"/>
  <c r="F3441" i="14"/>
  <c r="G3441" i="14"/>
  <c r="H3441" i="14"/>
  <c r="I3441" i="14"/>
  <c r="J3441" i="14"/>
  <c r="K3441" i="14"/>
  <c r="L3441" i="14"/>
  <c r="E3442" i="14"/>
  <c r="F3442" i="14"/>
  <c r="G3442" i="14"/>
  <c r="H3442" i="14"/>
  <c r="I3442" i="14"/>
  <c r="J3442" i="14"/>
  <c r="K3442" i="14"/>
  <c r="L3442" i="14"/>
  <c r="E3443" i="14"/>
  <c r="F3443" i="14"/>
  <c r="G3443" i="14"/>
  <c r="H3443" i="14"/>
  <c r="I3443" i="14"/>
  <c r="J3443" i="14"/>
  <c r="K3443" i="14"/>
  <c r="L3443" i="14"/>
  <c r="E3444" i="14"/>
  <c r="F3444" i="14"/>
  <c r="G3444" i="14"/>
  <c r="H3444" i="14"/>
  <c r="I3444" i="14"/>
  <c r="J3444" i="14"/>
  <c r="K3444" i="14"/>
  <c r="L3444" i="14"/>
  <c r="E3445" i="14"/>
  <c r="F3445" i="14"/>
  <c r="G3445" i="14"/>
  <c r="H3445" i="14"/>
  <c r="I3445" i="14"/>
  <c r="J3445" i="14"/>
  <c r="K3445" i="14"/>
  <c r="L3445" i="14"/>
  <c r="E3446" i="14"/>
  <c r="F3446" i="14"/>
  <c r="G3446" i="14"/>
  <c r="H3446" i="14"/>
  <c r="I3446" i="14"/>
  <c r="J3446" i="14"/>
  <c r="K3446" i="14"/>
  <c r="L3446" i="14"/>
  <c r="E3447" i="14"/>
  <c r="F3447" i="14"/>
  <c r="G3447" i="14"/>
  <c r="H3447" i="14"/>
  <c r="I3447" i="14"/>
  <c r="J3447" i="14"/>
  <c r="K3447" i="14"/>
  <c r="L3447" i="14"/>
  <c r="E3448" i="14"/>
  <c r="F3448" i="14"/>
  <c r="G3448" i="14"/>
  <c r="H3448" i="14"/>
  <c r="I3448" i="14"/>
  <c r="J3448" i="14"/>
  <c r="K3448" i="14"/>
  <c r="L3448" i="14"/>
  <c r="E3449" i="14"/>
  <c r="F3449" i="14"/>
  <c r="G3449" i="14"/>
  <c r="H3449" i="14"/>
  <c r="I3449" i="14"/>
  <c r="J3449" i="14"/>
  <c r="K3449" i="14"/>
  <c r="L3449" i="14"/>
  <c r="E3450" i="14"/>
  <c r="F3450" i="14"/>
  <c r="G3450" i="14"/>
  <c r="H3450" i="14"/>
  <c r="I3450" i="14"/>
  <c r="J3450" i="14"/>
  <c r="K3450" i="14"/>
  <c r="L3450" i="14"/>
  <c r="E3451" i="14"/>
  <c r="F3451" i="14"/>
  <c r="G3451" i="14"/>
  <c r="H3451" i="14"/>
  <c r="I3451" i="14"/>
  <c r="J3451" i="14"/>
  <c r="K3451" i="14"/>
  <c r="L3451" i="14"/>
  <c r="E3452" i="14"/>
  <c r="F3452" i="14"/>
  <c r="G3452" i="14"/>
  <c r="H3452" i="14"/>
  <c r="I3452" i="14"/>
  <c r="J3452" i="14"/>
  <c r="K3452" i="14"/>
  <c r="L3452" i="14"/>
  <c r="E3453" i="14"/>
  <c r="F3453" i="14"/>
  <c r="G3453" i="14"/>
  <c r="H3453" i="14"/>
  <c r="I3453" i="14"/>
  <c r="J3453" i="14"/>
  <c r="K3453" i="14"/>
  <c r="L3453" i="14"/>
  <c r="E3454" i="14"/>
  <c r="F3454" i="14"/>
  <c r="G3454" i="14"/>
  <c r="H3454" i="14"/>
  <c r="I3454" i="14"/>
  <c r="J3454" i="14"/>
  <c r="K3454" i="14"/>
  <c r="L3454" i="14"/>
  <c r="E3455" i="14"/>
  <c r="F3455" i="14"/>
  <c r="G3455" i="14"/>
  <c r="H3455" i="14"/>
  <c r="I3455" i="14"/>
  <c r="J3455" i="14"/>
  <c r="K3455" i="14"/>
  <c r="L3455" i="14"/>
  <c r="E3456" i="14"/>
  <c r="F3456" i="14"/>
  <c r="G3456" i="14"/>
  <c r="H3456" i="14"/>
  <c r="I3456" i="14"/>
  <c r="J3456" i="14"/>
  <c r="K3456" i="14"/>
  <c r="L3456" i="14"/>
  <c r="E3457" i="14"/>
  <c r="F3457" i="14"/>
  <c r="G3457" i="14"/>
  <c r="H3457" i="14"/>
  <c r="I3457" i="14"/>
  <c r="J3457" i="14"/>
  <c r="K3457" i="14"/>
  <c r="L3457" i="14"/>
  <c r="E3458" i="14"/>
  <c r="F3458" i="14"/>
  <c r="G3458" i="14"/>
  <c r="H3458" i="14"/>
  <c r="I3458" i="14"/>
  <c r="J3458" i="14"/>
  <c r="K3458" i="14"/>
  <c r="L3458" i="14"/>
  <c r="E3459" i="14"/>
  <c r="F3459" i="14"/>
  <c r="G3459" i="14"/>
  <c r="H3459" i="14"/>
  <c r="I3459" i="14"/>
  <c r="J3459" i="14"/>
  <c r="K3459" i="14"/>
  <c r="L3459" i="14"/>
  <c r="E3460" i="14"/>
  <c r="F3460" i="14"/>
  <c r="G3460" i="14"/>
  <c r="H3460" i="14"/>
  <c r="I3460" i="14"/>
  <c r="J3460" i="14"/>
  <c r="K3460" i="14"/>
  <c r="L3460" i="14"/>
  <c r="E3461" i="14"/>
  <c r="F3461" i="14"/>
  <c r="G3461" i="14"/>
  <c r="H3461" i="14"/>
  <c r="I3461" i="14"/>
  <c r="J3461" i="14"/>
  <c r="K3461" i="14"/>
  <c r="L3461" i="14"/>
  <c r="E3462" i="14"/>
  <c r="F3462" i="14"/>
  <c r="G3462" i="14"/>
  <c r="H3462" i="14"/>
  <c r="I3462" i="14"/>
  <c r="J3462" i="14"/>
  <c r="K3462" i="14"/>
  <c r="L3462" i="14"/>
  <c r="E3463" i="14"/>
  <c r="F3463" i="14"/>
  <c r="G3463" i="14"/>
  <c r="H3463" i="14"/>
  <c r="I3463" i="14"/>
  <c r="J3463" i="14"/>
  <c r="K3463" i="14"/>
  <c r="L3463" i="14"/>
  <c r="E3464" i="14"/>
  <c r="F3464" i="14"/>
  <c r="G3464" i="14"/>
  <c r="H3464" i="14"/>
  <c r="I3464" i="14"/>
  <c r="J3464" i="14"/>
  <c r="K3464" i="14"/>
  <c r="L3464" i="14"/>
  <c r="E3465" i="14"/>
  <c r="F3465" i="14"/>
  <c r="G3465" i="14"/>
  <c r="H3465" i="14"/>
  <c r="I3465" i="14"/>
  <c r="J3465" i="14"/>
  <c r="K3465" i="14"/>
  <c r="L3465" i="14"/>
  <c r="E3466" i="14"/>
  <c r="F3466" i="14"/>
  <c r="G3466" i="14"/>
  <c r="H3466" i="14"/>
  <c r="I3466" i="14"/>
  <c r="J3466" i="14"/>
  <c r="K3466" i="14"/>
  <c r="L3466" i="14"/>
  <c r="E3467" i="14"/>
  <c r="F3467" i="14"/>
  <c r="G3467" i="14"/>
  <c r="H3467" i="14"/>
  <c r="I3467" i="14"/>
  <c r="J3467" i="14"/>
  <c r="K3467" i="14"/>
  <c r="L3467" i="14"/>
  <c r="E3468" i="14"/>
  <c r="F3468" i="14"/>
  <c r="G3468" i="14"/>
  <c r="H3468" i="14"/>
  <c r="I3468" i="14"/>
  <c r="J3468" i="14"/>
  <c r="K3468" i="14"/>
  <c r="L3468" i="14"/>
  <c r="E3469" i="14"/>
  <c r="F3469" i="14"/>
  <c r="G3469" i="14"/>
  <c r="H3469" i="14"/>
  <c r="I3469" i="14"/>
  <c r="J3469" i="14"/>
  <c r="K3469" i="14"/>
  <c r="L3469" i="14"/>
  <c r="E3470" i="14"/>
  <c r="F3470" i="14"/>
  <c r="G3470" i="14"/>
  <c r="H3470" i="14"/>
  <c r="I3470" i="14"/>
  <c r="J3470" i="14"/>
  <c r="K3470" i="14"/>
  <c r="L3470" i="14"/>
  <c r="E3471" i="14"/>
  <c r="F3471" i="14"/>
  <c r="G3471" i="14"/>
  <c r="H3471" i="14"/>
  <c r="I3471" i="14"/>
  <c r="J3471" i="14"/>
  <c r="K3471" i="14"/>
  <c r="L3471" i="14"/>
  <c r="E3374" i="14"/>
  <c r="F3374" i="14"/>
  <c r="G3374" i="14"/>
  <c r="H3374" i="14"/>
  <c r="I3374" i="14"/>
  <c r="J3374" i="14"/>
  <c r="K3374" i="14"/>
  <c r="L3374" i="14"/>
  <c r="E3375" i="14"/>
  <c r="F3375" i="14"/>
  <c r="G3375" i="14"/>
  <c r="H3375" i="14"/>
  <c r="I3375" i="14"/>
  <c r="J3375" i="14"/>
  <c r="K3375" i="14"/>
  <c r="L3375" i="14"/>
  <c r="E3376" i="14"/>
  <c r="F3376" i="14"/>
  <c r="G3376" i="14"/>
  <c r="H3376" i="14"/>
  <c r="I3376" i="14"/>
  <c r="J3376" i="14"/>
  <c r="K3376" i="14"/>
  <c r="L3376" i="14"/>
  <c r="E3377" i="14"/>
  <c r="F3377" i="14"/>
  <c r="G3377" i="14"/>
  <c r="H3377" i="14"/>
  <c r="I3377" i="14"/>
  <c r="J3377" i="14"/>
  <c r="K3377" i="14"/>
  <c r="L3377" i="14"/>
  <c r="E3378" i="14"/>
  <c r="F3378" i="14"/>
  <c r="G3378" i="14"/>
  <c r="H3378" i="14"/>
  <c r="I3378" i="14"/>
  <c r="J3378" i="14"/>
  <c r="K3378" i="14"/>
  <c r="L3378" i="14"/>
  <c r="E3379" i="14"/>
  <c r="F3379" i="14"/>
  <c r="G3379" i="14"/>
  <c r="H3379" i="14"/>
  <c r="I3379" i="14"/>
  <c r="J3379" i="14"/>
  <c r="K3379" i="14"/>
  <c r="L3379" i="14"/>
  <c r="E3380" i="14"/>
  <c r="F3380" i="14"/>
  <c r="G3380" i="14"/>
  <c r="H3380" i="14"/>
  <c r="I3380" i="14"/>
  <c r="J3380" i="14"/>
  <c r="K3380" i="14"/>
  <c r="L3380" i="14"/>
  <c r="E3381" i="14"/>
  <c r="F3381" i="14"/>
  <c r="G3381" i="14"/>
  <c r="H3381" i="14"/>
  <c r="I3381" i="14"/>
  <c r="J3381" i="14"/>
  <c r="K3381" i="14"/>
  <c r="L3381" i="14"/>
  <c r="E3382" i="14"/>
  <c r="F3382" i="14"/>
  <c r="G3382" i="14"/>
  <c r="H3382" i="14"/>
  <c r="I3382" i="14"/>
  <c r="J3382" i="14"/>
  <c r="K3382" i="14"/>
  <c r="L3382" i="14"/>
  <c r="E3383" i="14"/>
  <c r="F3383" i="14"/>
  <c r="G3383" i="14"/>
  <c r="H3383" i="14"/>
  <c r="I3383" i="14"/>
  <c r="J3383" i="14"/>
  <c r="K3383" i="14"/>
  <c r="L3383" i="14"/>
  <c r="E3384" i="14"/>
  <c r="F3384" i="14"/>
  <c r="G3384" i="14"/>
  <c r="H3384" i="14"/>
  <c r="I3384" i="14"/>
  <c r="J3384" i="14"/>
  <c r="K3384" i="14"/>
  <c r="L3384" i="14"/>
  <c r="E3385" i="14"/>
  <c r="F3385" i="14"/>
  <c r="G3385" i="14"/>
  <c r="H3385" i="14"/>
  <c r="I3385" i="14"/>
  <c r="J3385" i="14"/>
  <c r="K3385" i="14"/>
  <c r="L3385" i="14"/>
  <c r="E3386" i="14"/>
  <c r="F3386" i="14"/>
  <c r="G3386" i="14"/>
  <c r="H3386" i="14"/>
  <c r="I3386" i="14"/>
  <c r="J3386" i="14"/>
  <c r="K3386" i="14"/>
  <c r="L3386" i="14"/>
  <c r="E3387" i="14"/>
  <c r="F3387" i="14"/>
  <c r="G3387" i="14"/>
  <c r="H3387" i="14"/>
  <c r="I3387" i="14"/>
  <c r="J3387" i="14"/>
  <c r="K3387" i="14"/>
  <c r="L3387" i="14"/>
  <c r="E3388" i="14"/>
  <c r="F3388" i="14"/>
  <c r="G3388" i="14"/>
  <c r="H3388" i="14"/>
  <c r="I3388" i="14"/>
  <c r="J3388" i="14"/>
  <c r="K3388" i="14"/>
  <c r="L3388" i="14"/>
  <c r="E3389" i="14"/>
  <c r="F3389" i="14"/>
  <c r="G3389" i="14"/>
  <c r="H3389" i="14"/>
  <c r="I3389" i="14"/>
  <c r="J3389" i="14"/>
  <c r="K3389" i="14"/>
  <c r="L3389" i="14"/>
  <c r="E3390" i="14"/>
  <c r="F3390" i="14"/>
  <c r="G3390" i="14"/>
  <c r="H3390" i="14"/>
  <c r="I3390" i="14"/>
  <c r="J3390" i="14"/>
  <c r="K3390" i="14"/>
  <c r="L3390" i="14"/>
  <c r="E3391" i="14"/>
  <c r="F3391" i="14"/>
  <c r="G3391" i="14"/>
  <c r="H3391" i="14"/>
  <c r="I3391" i="14"/>
  <c r="J3391" i="14"/>
  <c r="K3391" i="14"/>
  <c r="L3391" i="14"/>
  <c r="E3392" i="14"/>
  <c r="F3392" i="14"/>
  <c r="G3392" i="14"/>
  <c r="H3392" i="14"/>
  <c r="I3392" i="14"/>
  <c r="J3392" i="14"/>
  <c r="K3392" i="14"/>
  <c r="L3392" i="14"/>
  <c r="E3393" i="14"/>
  <c r="F3393" i="14"/>
  <c r="G3393" i="14"/>
  <c r="H3393" i="14"/>
  <c r="I3393" i="14"/>
  <c r="J3393" i="14"/>
  <c r="K3393" i="14"/>
  <c r="L3393" i="14"/>
  <c r="E3394" i="14"/>
  <c r="F3394" i="14"/>
  <c r="G3394" i="14"/>
  <c r="H3394" i="14"/>
  <c r="I3394" i="14"/>
  <c r="J3394" i="14"/>
  <c r="K3394" i="14"/>
  <c r="L3394" i="14"/>
  <c r="E3395" i="14"/>
  <c r="F3395" i="14"/>
  <c r="G3395" i="14"/>
  <c r="H3395" i="14"/>
  <c r="I3395" i="14"/>
  <c r="J3395" i="14"/>
  <c r="K3395" i="14"/>
  <c r="L3395" i="14"/>
  <c r="E3396" i="14"/>
  <c r="F3396" i="14"/>
  <c r="G3396" i="14"/>
  <c r="H3396" i="14"/>
  <c r="I3396" i="14"/>
  <c r="J3396" i="14"/>
  <c r="K3396" i="14"/>
  <c r="L3396" i="14"/>
  <c r="E3397" i="14"/>
  <c r="F3397" i="14"/>
  <c r="G3397" i="14"/>
  <c r="H3397" i="14"/>
  <c r="I3397" i="14"/>
  <c r="J3397" i="14"/>
  <c r="K3397" i="14"/>
  <c r="L3397" i="14"/>
  <c r="E3398" i="14"/>
  <c r="F3398" i="14"/>
  <c r="G3398" i="14"/>
  <c r="H3398" i="14"/>
  <c r="I3398" i="14"/>
  <c r="J3398" i="14"/>
  <c r="K3398" i="14"/>
  <c r="L3398" i="14"/>
  <c r="E3399" i="14"/>
  <c r="F3399" i="14"/>
  <c r="G3399" i="14"/>
  <c r="H3399" i="14"/>
  <c r="I3399" i="14"/>
  <c r="J3399" i="14"/>
  <c r="K3399" i="14"/>
  <c r="L3399" i="14"/>
  <c r="E3400" i="14"/>
  <c r="F3400" i="14"/>
  <c r="G3400" i="14"/>
  <c r="H3400" i="14"/>
  <c r="I3400" i="14"/>
  <c r="J3400" i="14"/>
  <c r="K3400" i="14"/>
  <c r="L3400" i="14"/>
  <c r="E3401" i="14"/>
  <c r="F3401" i="14"/>
  <c r="G3401" i="14"/>
  <c r="H3401" i="14"/>
  <c r="I3401" i="14"/>
  <c r="J3401" i="14"/>
  <c r="K3401" i="14"/>
  <c r="L3401" i="14"/>
  <c r="E3402" i="14"/>
  <c r="F3402" i="14"/>
  <c r="G3402" i="14"/>
  <c r="H3402" i="14"/>
  <c r="I3402" i="14"/>
  <c r="J3402" i="14"/>
  <c r="K3402" i="14"/>
  <c r="L3402" i="14"/>
  <c r="E3403" i="14"/>
  <c r="F3403" i="14"/>
  <c r="G3403" i="14"/>
  <c r="H3403" i="14"/>
  <c r="I3403" i="14"/>
  <c r="J3403" i="14"/>
  <c r="K3403" i="14"/>
  <c r="L3403" i="14"/>
  <c r="E3404" i="14"/>
  <c r="F3404" i="14"/>
  <c r="G3404" i="14"/>
  <c r="H3404" i="14"/>
  <c r="I3404" i="14"/>
  <c r="J3404" i="14"/>
  <c r="K3404" i="14"/>
  <c r="L3404" i="14"/>
  <c r="E3405" i="14"/>
  <c r="F3405" i="14"/>
  <c r="G3405" i="14"/>
  <c r="H3405" i="14"/>
  <c r="I3405" i="14"/>
  <c r="J3405" i="14"/>
  <c r="K3405" i="14"/>
  <c r="L3405" i="14"/>
  <c r="E3406" i="14"/>
  <c r="F3406" i="14"/>
  <c r="G3406" i="14"/>
  <c r="H3406" i="14"/>
  <c r="I3406" i="14"/>
  <c r="J3406" i="14"/>
  <c r="K3406" i="14"/>
  <c r="L3406" i="14"/>
  <c r="E3407" i="14"/>
  <c r="F3407" i="14"/>
  <c r="G3407" i="14"/>
  <c r="H3407" i="14"/>
  <c r="I3407" i="14"/>
  <c r="J3407" i="14"/>
  <c r="K3407" i="14"/>
  <c r="L3407" i="14"/>
  <c r="E3408" i="14"/>
  <c r="F3408" i="14"/>
  <c r="G3408" i="14"/>
  <c r="H3408" i="14"/>
  <c r="I3408" i="14"/>
  <c r="J3408" i="14"/>
  <c r="K3408" i="14"/>
  <c r="L3408" i="14"/>
  <c r="E3409" i="14"/>
  <c r="F3409" i="14"/>
  <c r="G3409" i="14"/>
  <c r="H3409" i="14"/>
  <c r="I3409" i="14"/>
  <c r="J3409" i="14"/>
  <c r="K3409" i="14"/>
  <c r="L3409" i="14"/>
  <c r="E3410" i="14"/>
  <c r="F3410" i="14"/>
  <c r="G3410" i="14"/>
  <c r="H3410" i="14"/>
  <c r="I3410" i="14"/>
  <c r="J3410" i="14"/>
  <c r="K3410" i="14"/>
  <c r="L3410" i="14"/>
  <c r="E3411" i="14"/>
  <c r="F3411" i="14"/>
  <c r="G3411" i="14"/>
  <c r="H3411" i="14"/>
  <c r="I3411" i="14"/>
  <c r="J3411" i="14"/>
  <c r="K3411" i="14"/>
  <c r="L3411" i="14"/>
  <c r="E3412" i="14"/>
  <c r="F3412" i="14"/>
  <c r="G3412" i="14"/>
  <c r="H3412" i="14"/>
  <c r="I3412" i="14"/>
  <c r="J3412" i="14"/>
  <c r="K3412" i="14"/>
  <c r="L3412" i="14"/>
  <c r="E3413" i="14"/>
  <c r="F3413" i="14"/>
  <c r="G3413" i="14"/>
  <c r="H3413" i="14"/>
  <c r="I3413" i="14"/>
  <c r="J3413" i="14"/>
  <c r="K3413" i="14"/>
  <c r="L3413" i="14"/>
  <c r="E3414" i="14"/>
  <c r="F3414" i="14"/>
  <c r="G3414" i="14"/>
  <c r="H3414" i="14"/>
  <c r="I3414" i="14"/>
  <c r="J3414" i="14"/>
  <c r="K3414" i="14"/>
  <c r="L3414" i="14"/>
  <c r="E3415" i="14"/>
  <c r="F3415" i="14"/>
  <c r="G3415" i="14"/>
  <c r="H3415" i="14"/>
  <c r="I3415" i="14"/>
  <c r="J3415" i="14"/>
  <c r="K3415" i="14"/>
  <c r="L3415" i="14"/>
  <c r="E3416" i="14"/>
  <c r="F3416" i="14"/>
  <c r="G3416" i="14"/>
  <c r="H3416" i="14"/>
  <c r="I3416" i="14"/>
  <c r="J3416" i="14"/>
  <c r="K3416" i="14"/>
  <c r="L3416" i="14"/>
  <c r="E3417" i="14"/>
  <c r="F3417" i="14"/>
  <c r="G3417" i="14"/>
  <c r="H3417" i="14"/>
  <c r="I3417" i="14"/>
  <c r="J3417" i="14"/>
  <c r="K3417" i="14"/>
  <c r="L3417" i="14"/>
  <c r="E3418" i="14"/>
  <c r="F3418" i="14"/>
  <c r="G3418" i="14"/>
  <c r="H3418" i="14"/>
  <c r="I3418" i="14"/>
  <c r="J3418" i="14"/>
  <c r="K3418" i="14"/>
  <c r="L3418" i="14"/>
  <c r="E3419" i="14"/>
  <c r="F3419" i="14"/>
  <c r="G3419" i="14"/>
  <c r="H3419" i="14"/>
  <c r="I3419" i="14"/>
  <c r="J3419" i="14"/>
  <c r="K3419" i="14"/>
  <c r="L3419" i="14"/>
  <c r="E3420" i="14"/>
  <c r="F3420" i="14"/>
  <c r="G3420" i="14"/>
  <c r="H3420" i="14"/>
  <c r="I3420" i="14"/>
  <c r="J3420" i="14"/>
  <c r="K3420" i="14"/>
  <c r="L3420" i="14"/>
  <c r="E3323" i="14"/>
  <c r="F3323" i="14"/>
  <c r="G3323" i="14"/>
  <c r="H3323" i="14"/>
  <c r="I3323" i="14"/>
  <c r="J3323" i="14"/>
  <c r="K3323" i="14"/>
  <c r="L3323" i="14"/>
  <c r="E3324" i="14"/>
  <c r="F3324" i="14"/>
  <c r="G3324" i="14"/>
  <c r="H3324" i="14"/>
  <c r="I3324" i="14"/>
  <c r="J3324" i="14"/>
  <c r="K3324" i="14"/>
  <c r="L3324" i="14"/>
  <c r="E3325" i="14"/>
  <c r="F3325" i="14"/>
  <c r="G3325" i="14"/>
  <c r="H3325" i="14"/>
  <c r="I3325" i="14"/>
  <c r="J3325" i="14"/>
  <c r="K3325" i="14"/>
  <c r="L3325" i="14"/>
  <c r="E3326" i="14"/>
  <c r="F3326" i="14"/>
  <c r="G3326" i="14"/>
  <c r="H3326" i="14"/>
  <c r="I3326" i="14"/>
  <c r="J3326" i="14"/>
  <c r="K3326" i="14"/>
  <c r="L3326" i="14"/>
  <c r="E3327" i="14"/>
  <c r="F3327" i="14"/>
  <c r="G3327" i="14"/>
  <c r="H3327" i="14"/>
  <c r="I3327" i="14"/>
  <c r="J3327" i="14"/>
  <c r="K3327" i="14"/>
  <c r="L3327" i="14"/>
  <c r="E3328" i="14"/>
  <c r="F3328" i="14"/>
  <c r="G3328" i="14"/>
  <c r="H3328" i="14"/>
  <c r="I3328" i="14"/>
  <c r="J3328" i="14"/>
  <c r="K3328" i="14"/>
  <c r="L3328" i="14"/>
  <c r="E3329" i="14"/>
  <c r="F3329" i="14"/>
  <c r="G3329" i="14"/>
  <c r="H3329" i="14"/>
  <c r="I3329" i="14"/>
  <c r="J3329" i="14"/>
  <c r="K3329" i="14"/>
  <c r="L3329" i="14"/>
  <c r="E3330" i="14"/>
  <c r="F3330" i="14"/>
  <c r="G3330" i="14"/>
  <c r="H3330" i="14"/>
  <c r="I3330" i="14"/>
  <c r="J3330" i="14"/>
  <c r="K3330" i="14"/>
  <c r="L3330" i="14"/>
  <c r="E3331" i="14"/>
  <c r="F3331" i="14"/>
  <c r="G3331" i="14"/>
  <c r="H3331" i="14"/>
  <c r="I3331" i="14"/>
  <c r="J3331" i="14"/>
  <c r="K3331" i="14"/>
  <c r="L3331" i="14"/>
  <c r="E3332" i="14"/>
  <c r="F3332" i="14"/>
  <c r="G3332" i="14"/>
  <c r="H3332" i="14"/>
  <c r="I3332" i="14"/>
  <c r="J3332" i="14"/>
  <c r="K3332" i="14"/>
  <c r="L3332" i="14"/>
  <c r="E3333" i="14"/>
  <c r="F3333" i="14"/>
  <c r="G3333" i="14"/>
  <c r="H3333" i="14"/>
  <c r="I3333" i="14"/>
  <c r="J3333" i="14"/>
  <c r="K3333" i="14"/>
  <c r="L3333" i="14"/>
  <c r="E3334" i="14"/>
  <c r="F3334" i="14"/>
  <c r="G3334" i="14"/>
  <c r="H3334" i="14"/>
  <c r="I3334" i="14"/>
  <c r="J3334" i="14"/>
  <c r="K3334" i="14"/>
  <c r="L3334" i="14"/>
  <c r="E3335" i="14"/>
  <c r="F3335" i="14"/>
  <c r="G3335" i="14"/>
  <c r="H3335" i="14"/>
  <c r="I3335" i="14"/>
  <c r="J3335" i="14"/>
  <c r="K3335" i="14"/>
  <c r="L3335" i="14"/>
  <c r="E3336" i="14"/>
  <c r="F3336" i="14"/>
  <c r="G3336" i="14"/>
  <c r="H3336" i="14"/>
  <c r="I3336" i="14"/>
  <c r="J3336" i="14"/>
  <c r="K3336" i="14"/>
  <c r="L3336" i="14"/>
  <c r="E3337" i="14"/>
  <c r="F3337" i="14"/>
  <c r="G3337" i="14"/>
  <c r="H3337" i="14"/>
  <c r="I3337" i="14"/>
  <c r="J3337" i="14"/>
  <c r="K3337" i="14"/>
  <c r="L3337" i="14"/>
  <c r="E3338" i="14"/>
  <c r="F3338" i="14"/>
  <c r="G3338" i="14"/>
  <c r="H3338" i="14"/>
  <c r="I3338" i="14"/>
  <c r="J3338" i="14"/>
  <c r="K3338" i="14"/>
  <c r="L3338" i="14"/>
  <c r="E3339" i="14"/>
  <c r="F3339" i="14"/>
  <c r="G3339" i="14"/>
  <c r="H3339" i="14"/>
  <c r="I3339" i="14"/>
  <c r="J3339" i="14"/>
  <c r="K3339" i="14"/>
  <c r="L3339" i="14"/>
  <c r="E3340" i="14"/>
  <c r="F3340" i="14"/>
  <c r="G3340" i="14"/>
  <c r="H3340" i="14"/>
  <c r="I3340" i="14"/>
  <c r="J3340" i="14"/>
  <c r="K3340" i="14"/>
  <c r="L3340" i="14"/>
  <c r="E3341" i="14"/>
  <c r="F3341" i="14"/>
  <c r="G3341" i="14"/>
  <c r="H3341" i="14"/>
  <c r="I3341" i="14"/>
  <c r="J3341" i="14"/>
  <c r="K3341" i="14"/>
  <c r="L3341" i="14"/>
  <c r="E3342" i="14"/>
  <c r="F3342" i="14"/>
  <c r="G3342" i="14"/>
  <c r="H3342" i="14"/>
  <c r="I3342" i="14"/>
  <c r="J3342" i="14"/>
  <c r="K3342" i="14"/>
  <c r="L3342" i="14"/>
  <c r="E3343" i="14"/>
  <c r="F3343" i="14"/>
  <c r="G3343" i="14"/>
  <c r="H3343" i="14"/>
  <c r="I3343" i="14"/>
  <c r="J3343" i="14"/>
  <c r="K3343" i="14"/>
  <c r="L3343" i="14"/>
  <c r="E3344" i="14"/>
  <c r="F3344" i="14"/>
  <c r="G3344" i="14"/>
  <c r="H3344" i="14"/>
  <c r="I3344" i="14"/>
  <c r="J3344" i="14"/>
  <c r="K3344" i="14"/>
  <c r="L3344" i="14"/>
  <c r="E3345" i="14"/>
  <c r="F3345" i="14"/>
  <c r="G3345" i="14"/>
  <c r="H3345" i="14"/>
  <c r="I3345" i="14"/>
  <c r="J3345" i="14"/>
  <c r="K3345" i="14"/>
  <c r="L3345" i="14"/>
  <c r="E3346" i="14"/>
  <c r="F3346" i="14"/>
  <c r="G3346" i="14"/>
  <c r="H3346" i="14"/>
  <c r="I3346" i="14"/>
  <c r="J3346" i="14"/>
  <c r="K3346" i="14"/>
  <c r="L3346" i="14"/>
  <c r="E3347" i="14"/>
  <c r="F3347" i="14"/>
  <c r="G3347" i="14"/>
  <c r="H3347" i="14"/>
  <c r="I3347" i="14"/>
  <c r="J3347" i="14"/>
  <c r="K3347" i="14"/>
  <c r="L3347" i="14"/>
  <c r="E3348" i="14"/>
  <c r="F3348" i="14"/>
  <c r="G3348" i="14"/>
  <c r="H3348" i="14"/>
  <c r="I3348" i="14"/>
  <c r="J3348" i="14"/>
  <c r="K3348" i="14"/>
  <c r="L3348" i="14"/>
  <c r="E3349" i="14"/>
  <c r="F3349" i="14"/>
  <c r="G3349" i="14"/>
  <c r="H3349" i="14"/>
  <c r="I3349" i="14"/>
  <c r="J3349" i="14"/>
  <c r="K3349" i="14"/>
  <c r="L3349" i="14"/>
  <c r="E3350" i="14"/>
  <c r="F3350" i="14"/>
  <c r="G3350" i="14"/>
  <c r="H3350" i="14"/>
  <c r="I3350" i="14"/>
  <c r="J3350" i="14"/>
  <c r="K3350" i="14"/>
  <c r="L3350" i="14"/>
  <c r="E3351" i="14"/>
  <c r="F3351" i="14"/>
  <c r="G3351" i="14"/>
  <c r="H3351" i="14"/>
  <c r="I3351" i="14"/>
  <c r="J3351" i="14"/>
  <c r="K3351" i="14"/>
  <c r="L3351" i="14"/>
  <c r="E3352" i="14"/>
  <c r="F3352" i="14"/>
  <c r="G3352" i="14"/>
  <c r="H3352" i="14"/>
  <c r="I3352" i="14"/>
  <c r="J3352" i="14"/>
  <c r="K3352" i="14"/>
  <c r="L3352" i="14"/>
  <c r="E3353" i="14"/>
  <c r="F3353" i="14"/>
  <c r="G3353" i="14"/>
  <c r="H3353" i="14"/>
  <c r="I3353" i="14"/>
  <c r="J3353" i="14"/>
  <c r="K3353" i="14"/>
  <c r="L3353" i="14"/>
  <c r="E3354" i="14"/>
  <c r="F3354" i="14"/>
  <c r="G3354" i="14"/>
  <c r="H3354" i="14"/>
  <c r="I3354" i="14"/>
  <c r="J3354" i="14"/>
  <c r="K3354" i="14"/>
  <c r="L3354" i="14"/>
  <c r="E3355" i="14"/>
  <c r="F3355" i="14"/>
  <c r="G3355" i="14"/>
  <c r="H3355" i="14"/>
  <c r="I3355" i="14"/>
  <c r="J3355" i="14"/>
  <c r="K3355" i="14"/>
  <c r="L3355" i="14"/>
  <c r="E3356" i="14"/>
  <c r="F3356" i="14"/>
  <c r="G3356" i="14"/>
  <c r="H3356" i="14"/>
  <c r="I3356" i="14"/>
  <c r="J3356" i="14"/>
  <c r="K3356" i="14"/>
  <c r="L3356" i="14"/>
  <c r="E3357" i="14"/>
  <c r="F3357" i="14"/>
  <c r="G3357" i="14"/>
  <c r="H3357" i="14"/>
  <c r="I3357" i="14"/>
  <c r="J3357" i="14"/>
  <c r="K3357" i="14"/>
  <c r="L3357" i="14"/>
  <c r="E3358" i="14"/>
  <c r="F3358" i="14"/>
  <c r="G3358" i="14"/>
  <c r="H3358" i="14"/>
  <c r="I3358" i="14"/>
  <c r="J3358" i="14"/>
  <c r="K3358" i="14"/>
  <c r="L3358" i="14"/>
  <c r="E3359" i="14"/>
  <c r="F3359" i="14"/>
  <c r="G3359" i="14"/>
  <c r="H3359" i="14"/>
  <c r="I3359" i="14"/>
  <c r="J3359" i="14"/>
  <c r="K3359" i="14"/>
  <c r="L3359" i="14"/>
  <c r="E3360" i="14"/>
  <c r="F3360" i="14"/>
  <c r="G3360" i="14"/>
  <c r="H3360" i="14"/>
  <c r="I3360" i="14"/>
  <c r="J3360" i="14"/>
  <c r="K3360" i="14"/>
  <c r="L3360" i="14"/>
  <c r="E3361" i="14"/>
  <c r="F3361" i="14"/>
  <c r="G3361" i="14"/>
  <c r="H3361" i="14"/>
  <c r="I3361" i="14"/>
  <c r="J3361" i="14"/>
  <c r="K3361" i="14"/>
  <c r="L3361" i="14"/>
  <c r="E3362" i="14"/>
  <c r="F3362" i="14"/>
  <c r="G3362" i="14"/>
  <c r="H3362" i="14"/>
  <c r="I3362" i="14"/>
  <c r="J3362" i="14"/>
  <c r="K3362" i="14"/>
  <c r="L3362" i="14"/>
  <c r="E3363" i="14"/>
  <c r="F3363" i="14"/>
  <c r="G3363" i="14"/>
  <c r="H3363" i="14"/>
  <c r="I3363" i="14"/>
  <c r="J3363" i="14"/>
  <c r="K3363" i="14"/>
  <c r="L3363" i="14"/>
  <c r="E3364" i="14"/>
  <c r="F3364" i="14"/>
  <c r="G3364" i="14"/>
  <c r="H3364" i="14"/>
  <c r="I3364" i="14"/>
  <c r="J3364" i="14"/>
  <c r="K3364" i="14"/>
  <c r="L3364" i="14"/>
  <c r="E3365" i="14"/>
  <c r="F3365" i="14"/>
  <c r="G3365" i="14"/>
  <c r="H3365" i="14"/>
  <c r="I3365" i="14"/>
  <c r="J3365" i="14"/>
  <c r="K3365" i="14"/>
  <c r="L3365" i="14"/>
  <c r="E3366" i="14"/>
  <c r="F3366" i="14"/>
  <c r="G3366" i="14"/>
  <c r="H3366" i="14"/>
  <c r="I3366" i="14"/>
  <c r="J3366" i="14"/>
  <c r="K3366" i="14"/>
  <c r="L3366" i="14"/>
  <c r="E3367" i="14"/>
  <c r="F3367" i="14"/>
  <c r="G3367" i="14"/>
  <c r="H3367" i="14"/>
  <c r="I3367" i="14"/>
  <c r="J3367" i="14"/>
  <c r="K3367" i="14"/>
  <c r="L3367" i="14"/>
  <c r="E3368" i="14"/>
  <c r="F3368" i="14"/>
  <c r="G3368" i="14"/>
  <c r="H3368" i="14"/>
  <c r="I3368" i="14"/>
  <c r="J3368" i="14"/>
  <c r="K3368" i="14"/>
  <c r="L3368" i="14"/>
  <c r="E3369" i="14"/>
  <c r="F3369" i="14"/>
  <c r="G3369" i="14"/>
  <c r="H3369" i="14"/>
  <c r="I3369" i="14"/>
  <c r="J3369" i="14"/>
  <c r="K3369" i="14"/>
  <c r="L3369" i="14"/>
  <c r="E3272" i="14"/>
  <c r="F3272" i="14"/>
  <c r="G3272" i="14"/>
  <c r="H3272" i="14"/>
  <c r="I3272" i="14"/>
  <c r="J3272" i="14"/>
  <c r="K3272" i="14"/>
  <c r="L3272" i="14"/>
  <c r="E3273" i="14"/>
  <c r="F3273" i="14"/>
  <c r="G3273" i="14"/>
  <c r="H3273" i="14"/>
  <c r="I3273" i="14"/>
  <c r="J3273" i="14"/>
  <c r="K3273" i="14"/>
  <c r="L3273" i="14"/>
  <c r="E3274" i="14"/>
  <c r="F3274" i="14"/>
  <c r="G3274" i="14"/>
  <c r="H3274" i="14"/>
  <c r="I3274" i="14"/>
  <c r="J3274" i="14"/>
  <c r="K3274" i="14"/>
  <c r="L3274" i="14"/>
  <c r="E3275" i="14"/>
  <c r="F3275" i="14"/>
  <c r="G3275" i="14"/>
  <c r="H3275" i="14"/>
  <c r="I3275" i="14"/>
  <c r="J3275" i="14"/>
  <c r="K3275" i="14"/>
  <c r="L3275" i="14"/>
  <c r="E3276" i="14"/>
  <c r="F3276" i="14"/>
  <c r="G3276" i="14"/>
  <c r="H3276" i="14"/>
  <c r="I3276" i="14"/>
  <c r="J3276" i="14"/>
  <c r="K3276" i="14"/>
  <c r="L3276" i="14"/>
  <c r="E3277" i="14"/>
  <c r="F3277" i="14"/>
  <c r="G3277" i="14"/>
  <c r="H3277" i="14"/>
  <c r="I3277" i="14"/>
  <c r="J3277" i="14"/>
  <c r="K3277" i="14"/>
  <c r="L3277" i="14"/>
  <c r="E3278" i="14"/>
  <c r="F3278" i="14"/>
  <c r="G3278" i="14"/>
  <c r="H3278" i="14"/>
  <c r="I3278" i="14"/>
  <c r="J3278" i="14"/>
  <c r="K3278" i="14"/>
  <c r="L3278" i="14"/>
  <c r="E3279" i="14"/>
  <c r="F3279" i="14"/>
  <c r="G3279" i="14"/>
  <c r="H3279" i="14"/>
  <c r="I3279" i="14"/>
  <c r="J3279" i="14"/>
  <c r="K3279" i="14"/>
  <c r="L3279" i="14"/>
  <c r="E3280" i="14"/>
  <c r="F3280" i="14"/>
  <c r="G3280" i="14"/>
  <c r="H3280" i="14"/>
  <c r="I3280" i="14"/>
  <c r="J3280" i="14"/>
  <c r="K3280" i="14"/>
  <c r="L3280" i="14"/>
  <c r="E3281" i="14"/>
  <c r="F3281" i="14"/>
  <c r="G3281" i="14"/>
  <c r="H3281" i="14"/>
  <c r="I3281" i="14"/>
  <c r="J3281" i="14"/>
  <c r="K3281" i="14"/>
  <c r="L3281" i="14"/>
  <c r="E3282" i="14"/>
  <c r="F3282" i="14"/>
  <c r="G3282" i="14"/>
  <c r="H3282" i="14"/>
  <c r="I3282" i="14"/>
  <c r="J3282" i="14"/>
  <c r="K3282" i="14"/>
  <c r="L3282" i="14"/>
  <c r="E3283" i="14"/>
  <c r="F3283" i="14"/>
  <c r="G3283" i="14"/>
  <c r="H3283" i="14"/>
  <c r="I3283" i="14"/>
  <c r="J3283" i="14"/>
  <c r="K3283" i="14"/>
  <c r="L3283" i="14"/>
  <c r="E3284" i="14"/>
  <c r="F3284" i="14"/>
  <c r="G3284" i="14"/>
  <c r="H3284" i="14"/>
  <c r="I3284" i="14"/>
  <c r="J3284" i="14"/>
  <c r="K3284" i="14"/>
  <c r="L3284" i="14"/>
  <c r="E3285" i="14"/>
  <c r="F3285" i="14"/>
  <c r="G3285" i="14"/>
  <c r="H3285" i="14"/>
  <c r="I3285" i="14"/>
  <c r="J3285" i="14"/>
  <c r="K3285" i="14"/>
  <c r="L3285" i="14"/>
  <c r="E3286" i="14"/>
  <c r="F3286" i="14"/>
  <c r="G3286" i="14"/>
  <c r="H3286" i="14"/>
  <c r="I3286" i="14"/>
  <c r="J3286" i="14"/>
  <c r="K3286" i="14"/>
  <c r="L3286" i="14"/>
  <c r="E3287" i="14"/>
  <c r="F3287" i="14"/>
  <c r="G3287" i="14"/>
  <c r="H3287" i="14"/>
  <c r="I3287" i="14"/>
  <c r="J3287" i="14"/>
  <c r="K3287" i="14"/>
  <c r="L3287" i="14"/>
  <c r="E3288" i="14"/>
  <c r="F3288" i="14"/>
  <c r="G3288" i="14"/>
  <c r="H3288" i="14"/>
  <c r="I3288" i="14"/>
  <c r="J3288" i="14"/>
  <c r="K3288" i="14"/>
  <c r="L3288" i="14"/>
  <c r="E3289" i="14"/>
  <c r="F3289" i="14"/>
  <c r="G3289" i="14"/>
  <c r="H3289" i="14"/>
  <c r="I3289" i="14"/>
  <c r="J3289" i="14"/>
  <c r="K3289" i="14"/>
  <c r="L3289" i="14"/>
  <c r="E3290" i="14"/>
  <c r="F3290" i="14"/>
  <c r="G3290" i="14"/>
  <c r="H3290" i="14"/>
  <c r="I3290" i="14"/>
  <c r="J3290" i="14"/>
  <c r="K3290" i="14"/>
  <c r="L3290" i="14"/>
  <c r="E3291" i="14"/>
  <c r="F3291" i="14"/>
  <c r="G3291" i="14"/>
  <c r="H3291" i="14"/>
  <c r="I3291" i="14"/>
  <c r="J3291" i="14"/>
  <c r="K3291" i="14"/>
  <c r="L3291" i="14"/>
  <c r="E3292" i="14"/>
  <c r="F3292" i="14"/>
  <c r="G3292" i="14"/>
  <c r="H3292" i="14"/>
  <c r="I3292" i="14"/>
  <c r="J3292" i="14"/>
  <c r="K3292" i="14"/>
  <c r="L3292" i="14"/>
  <c r="E3293" i="14"/>
  <c r="F3293" i="14"/>
  <c r="G3293" i="14"/>
  <c r="H3293" i="14"/>
  <c r="I3293" i="14"/>
  <c r="J3293" i="14"/>
  <c r="K3293" i="14"/>
  <c r="L3293" i="14"/>
  <c r="E3294" i="14"/>
  <c r="F3294" i="14"/>
  <c r="G3294" i="14"/>
  <c r="H3294" i="14"/>
  <c r="I3294" i="14"/>
  <c r="J3294" i="14"/>
  <c r="K3294" i="14"/>
  <c r="L3294" i="14"/>
  <c r="E3295" i="14"/>
  <c r="F3295" i="14"/>
  <c r="G3295" i="14"/>
  <c r="H3295" i="14"/>
  <c r="I3295" i="14"/>
  <c r="J3295" i="14"/>
  <c r="K3295" i="14"/>
  <c r="L3295" i="14"/>
  <c r="E3296" i="14"/>
  <c r="F3296" i="14"/>
  <c r="G3296" i="14"/>
  <c r="H3296" i="14"/>
  <c r="I3296" i="14"/>
  <c r="J3296" i="14"/>
  <c r="K3296" i="14"/>
  <c r="L3296" i="14"/>
  <c r="E3297" i="14"/>
  <c r="F3297" i="14"/>
  <c r="G3297" i="14"/>
  <c r="H3297" i="14"/>
  <c r="I3297" i="14"/>
  <c r="J3297" i="14"/>
  <c r="K3297" i="14"/>
  <c r="L3297" i="14"/>
  <c r="E3298" i="14"/>
  <c r="F3298" i="14"/>
  <c r="G3298" i="14"/>
  <c r="H3298" i="14"/>
  <c r="I3298" i="14"/>
  <c r="J3298" i="14"/>
  <c r="K3298" i="14"/>
  <c r="L3298" i="14"/>
  <c r="E3299" i="14"/>
  <c r="F3299" i="14"/>
  <c r="G3299" i="14"/>
  <c r="H3299" i="14"/>
  <c r="I3299" i="14"/>
  <c r="J3299" i="14"/>
  <c r="K3299" i="14"/>
  <c r="L3299" i="14"/>
  <c r="E3300" i="14"/>
  <c r="F3300" i="14"/>
  <c r="G3300" i="14"/>
  <c r="H3300" i="14"/>
  <c r="I3300" i="14"/>
  <c r="J3300" i="14"/>
  <c r="K3300" i="14"/>
  <c r="L3300" i="14"/>
  <c r="E3301" i="14"/>
  <c r="F3301" i="14"/>
  <c r="G3301" i="14"/>
  <c r="H3301" i="14"/>
  <c r="I3301" i="14"/>
  <c r="J3301" i="14"/>
  <c r="K3301" i="14"/>
  <c r="L3301" i="14"/>
  <c r="E3302" i="14"/>
  <c r="F3302" i="14"/>
  <c r="G3302" i="14"/>
  <c r="H3302" i="14"/>
  <c r="I3302" i="14"/>
  <c r="J3302" i="14"/>
  <c r="K3302" i="14"/>
  <c r="L3302" i="14"/>
  <c r="E3303" i="14"/>
  <c r="F3303" i="14"/>
  <c r="G3303" i="14"/>
  <c r="H3303" i="14"/>
  <c r="I3303" i="14"/>
  <c r="J3303" i="14"/>
  <c r="K3303" i="14"/>
  <c r="L3303" i="14"/>
  <c r="E3304" i="14"/>
  <c r="F3304" i="14"/>
  <c r="G3304" i="14"/>
  <c r="H3304" i="14"/>
  <c r="I3304" i="14"/>
  <c r="J3304" i="14"/>
  <c r="K3304" i="14"/>
  <c r="L3304" i="14"/>
  <c r="E3305" i="14"/>
  <c r="F3305" i="14"/>
  <c r="G3305" i="14"/>
  <c r="H3305" i="14"/>
  <c r="I3305" i="14"/>
  <c r="J3305" i="14"/>
  <c r="K3305" i="14"/>
  <c r="L3305" i="14"/>
  <c r="E3306" i="14"/>
  <c r="F3306" i="14"/>
  <c r="G3306" i="14"/>
  <c r="H3306" i="14"/>
  <c r="I3306" i="14"/>
  <c r="J3306" i="14"/>
  <c r="K3306" i="14"/>
  <c r="L3306" i="14"/>
  <c r="E3307" i="14"/>
  <c r="F3307" i="14"/>
  <c r="G3307" i="14"/>
  <c r="H3307" i="14"/>
  <c r="I3307" i="14"/>
  <c r="J3307" i="14"/>
  <c r="K3307" i="14"/>
  <c r="L3307" i="14"/>
  <c r="E3308" i="14"/>
  <c r="F3308" i="14"/>
  <c r="G3308" i="14"/>
  <c r="H3308" i="14"/>
  <c r="I3308" i="14"/>
  <c r="J3308" i="14"/>
  <c r="K3308" i="14"/>
  <c r="L3308" i="14"/>
  <c r="E3309" i="14"/>
  <c r="F3309" i="14"/>
  <c r="G3309" i="14"/>
  <c r="H3309" i="14"/>
  <c r="I3309" i="14"/>
  <c r="J3309" i="14"/>
  <c r="K3309" i="14"/>
  <c r="L3309" i="14"/>
  <c r="E3310" i="14"/>
  <c r="F3310" i="14"/>
  <c r="G3310" i="14"/>
  <c r="H3310" i="14"/>
  <c r="I3310" i="14"/>
  <c r="J3310" i="14"/>
  <c r="K3310" i="14"/>
  <c r="L3310" i="14"/>
  <c r="E3311" i="14"/>
  <c r="F3311" i="14"/>
  <c r="G3311" i="14"/>
  <c r="H3311" i="14"/>
  <c r="I3311" i="14"/>
  <c r="J3311" i="14"/>
  <c r="K3311" i="14"/>
  <c r="L3311" i="14"/>
  <c r="E3312" i="14"/>
  <c r="F3312" i="14"/>
  <c r="G3312" i="14"/>
  <c r="H3312" i="14"/>
  <c r="I3312" i="14"/>
  <c r="J3312" i="14"/>
  <c r="K3312" i="14"/>
  <c r="L3312" i="14"/>
  <c r="E3313" i="14"/>
  <c r="F3313" i="14"/>
  <c r="G3313" i="14"/>
  <c r="H3313" i="14"/>
  <c r="I3313" i="14"/>
  <c r="J3313" i="14"/>
  <c r="K3313" i="14"/>
  <c r="L3313" i="14"/>
  <c r="E3314" i="14"/>
  <c r="F3314" i="14"/>
  <c r="G3314" i="14"/>
  <c r="H3314" i="14"/>
  <c r="I3314" i="14"/>
  <c r="J3314" i="14"/>
  <c r="K3314" i="14"/>
  <c r="L3314" i="14"/>
  <c r="E3315" i="14"/>
  <c r="F3315" i="14"/>
  <c r="G3315" i="14"/>
  <c r="H3315" i="14"/>
  <c r="I3315" i="14"/>
  <c r="J3315" i="14"/>
  <c r="K3315" i="14"/>
  <c r="L3315" i="14"/>
  <c r="E3316" i="14"/>
  <c r="F3316" i="14"/>
  <c r="G3316" i="14"/>
  <c r="H3316" i="14"/>
  <c r="I3316" i="14"/>
  <c r="J3316" i="14"/>
  <c r="K3316" i="14"/>
  <c r="L3316" i="14"/>
  <c r="E3317" i="14"/>
  <c r="F3317" i="14"/>
  <c r="G3317" i="14"/>
  <c r="H3317" i="14"/>
  <c r="I3317" i="14"/>
  <c r="J3317" i="14"/>
  <c r="K3317" i="14"/>
  <c r="L3317" i="14"/>
  <c r="E3318" i="14"/>
  <c r="F3318" i="14"/>
  <c r="G3318" i="14"/>
  <c r="H3318" i="14"/>
  <c r="I3318" i="14"/>
  <c r="J3318" i="14"/>
  <c r="K3318" i="14"/>
  <c r="L3318" i="14"/>
  <c r="E3221" i="14"/>
  <c r="F3221" i="14"/>
  <c r="G3221" i="14"/>
  <c r="H3221" i="14"/>
  <c r="I3221" i="14"/>
  <c r="J3221" i="14"/>
  <c r="K3221" i="14"/>
  <c r="L3221" i="14"/>
  <c r="E3222" i="14"/>
  <c r="F3222" i="14"/>
  <c r="G3222" i="14"/>
  <c r="H3222" i="14"/>
  <c r="I3222" i="14"/>
  <c r="J3222" i="14"/>
  <c r="K3222" i="14"/>
  <c r="L3222" i="14"/>
  <c r="E3223" i="14"/>
  <c r="F3223" i="14"/>
  <c r="G3223" i="14"/>
  <c r="H3223" i="14"/>
  <c r="I3223" i="14"/>
  <c r="J3223" i="14"/>
  <c r="K3223" i="14"/>
  <c r="L3223" i="14"/>
  <c r="E3224" i="14"/>
  <c r="F3224" i="14"/>
  <c r="G3224" i="14"/>
  <c r="H3224" i="14"/>
  <c r="I3224" i="14"/>
  <c r="J3224" i="14"/>
  <c r="K3224" i="14"/>
  <c r="L3224" i="14"/>
  <c r="E3225" i="14"/>
  <c r="F3225" i="14"/>
  <c r="G3225" i="14"/>
  <c r="H3225" i="14"/>
  <c r="I3225" i="14"/>
  <c r="J3225" i="14"/>
  <c r="K3225" i="14"/>
  <c r="L3225" i="14"/>
  <c r="E3226" i="14"/>
  <c r="F3226" i="14"/>
  <c r="G3226" i="14"/>
  <c r="H3226" i="14"/>
  <c r="I3226" i="14"/>
  <c r="J3226" i="14"/>
  <c r="K3226" i="14"/>
  <c r="L3226" i="14"/>
  <c r="E3227" i="14"/>
  <c r="F3227" i="14"/>
  <c r="G3227" i="14"/>
  <c r="H3227" i="14"/>
  <c r="I3227" i="14"/>
  <c r="J3227" i="14"/>
  <c r="K3227" i="14"/>
  <c r="L3227" i="14"/>
  <c r="E3228" i="14"/>
  <c r="F3228" i="14"/>
  <c r="G3228" i="14"/>
  <c r="H3228" i="14"/>
  <c r="I3228" i="14"/>
  <c r="J3228" i="14"/>
  <c r="K3228" i="14"/>
  <c r="L3228" i="14"/>
  <c r="E3229" i="14"/>
  <c r="F3229" i="14"/>
  <c r="G3229" i="14"/>
  <c r="H3229" i="14"/>
  <c r="I3229" i="14"/>
  <c r="J3229" i="14"/>
  <c r="K3229" i="14"/>
  <c r="L3229" i="14"/>
  <c r="E3230" i="14"/>
  <c r="F3230" i="14"/>
  <c r="G3230" i="14"/>
  <c r="H3230" i="14"/>
  <c r="I3230" i="14"/>
  <c r="J3230" i="14"/>
  <c r="K3230" i="14"/>
  <c r="L3230" i="14"/>
  <c r="E3231" i="14"/>
  <c r="F3231" i="14"/>
  <c r="G3231" i="14"/>
  <c r="H3231" i="14"/>
  <c r="I3231" i="14"/>
  <c r="J3231" i="14"/>
  <c r="K3231" i="14"/>
  <c r="L3231" i="14"/>
  <c r="E3232" i="14"/>
  <c r="F3232" i="14"/>
  <c r="G3232" i="14"/>
  <c r="H3232" i="14"/>
  <c r="I3232" i="14"/>
  <c r="J3232" i="14"/>
  <c r="K3232" i="14"/>
  <c r="L3232" i="14"/>
  <c r="E3233" i="14"/>
  <c r="F3233" i="14"/>
  <c r="G3233" i="14"/>
  <c r="H3233" i="14"/>
  <c r="I3233" i="14"/>
  <c r="J3233" i="14"/>
  <c r="K3233" i="14"/>
  <c r="L3233" i="14"/>
  <c r="E3234" i="14"/>
  <c r="F3234" i="14"/>
  <c r="G3234" i="14"/>
  <c r="H3234" i="14"/>
  <c r="I3234" i="14"/>
  <c r="J3234" i="14"/>
  <c r="K3234" i="14"/>
  <c r="L3234" i="14"/>
  <c r="E3235" i="14"/>
  <c r="F3235" i="14"/>
  <c r="G3235" i="14"/>
  <c r="H3235" i="14"/>
  <c r="I3235" i="14"/>
  <c r="J3235" i="14"/>
  <c r="K3235" i="14"/>
  <c r="L3235" i="14"/>
  <c r="E3236" i="14"/>
  <c r="F3236" i="14"/>
  <c r="G3236" i="14"/>
  <c r="H3236" i="14"/>
  <c r="I3236" i="14"/>
  <c r="J3236" i="14"/>
  <c r="K3236" i="14"/>
  <c r="L3236" i="14"/>
  <c r="E3237" i="14"/>
  <c r="F3237" i="14"/>
  <c r="G3237" i="14"/>
  <c r="H3237" i="14"/>
  <c r="I3237" i="14"/>
  <c r="J3237" i="14"/>
  <c r="K3237" i="14"/>
  <c r="L3237" i="14"/>
  <c r="E3238" i="14"/>
  <c r="F3238" i="14"/>
  <c r="G3238" i="14"/>
  <c r="H3238" i="14"/>
  <c r="I3238" i="14"/>
  <c r="J3238" i="14"/>
  <c r="K3238" i="14"/>
  <c r="L3238" i="14"/>
  <c r="E3239" i="14"/>
  <c r="F3239" i="14"/>
  <c r="G3239" i="14"/>
  <c r="H3239" i="14"/>
  <c r="I3239" i="14"/>
  <c r="J3239" i="14"/>
  <c r="K3239" i="14"/>
  <c r="L3239" i="14"/>
  <c r="E3240" i="14"/>
  <c r="F3240" i="14"/>
  <c r="G3240" i="14"/>
  <c r="H3240" i="14"/>
  <c r="I3240" i="14"/>
  <c r="J3240" i="14"/>
  <c r="K3240" i="14"/>
  <c r="L3240" i="14"/>
  <c r="E3241" i="14"/>
  <c r="F3241" i="14"/>
  <c r="G3241" i="14"/>
  <c r="H3241" i="14"/>
  <c r="I3241" i="14"/>
  <c r="J3241" i="14"/>
  <c r="K3241" i="14"/>
  <c r="L3241" i="14"/>
  <c r="E3242" i="14"/>
  <c r="F3242" i="14"/>
  <c r="G3242" i="14"/>
  <c r="H3242" i="14"/>
  <c r="I3242" i="14"/>
  <c r="J3242" i="14"/>
  <c r="K3242" i="14"/>
  <c r="L3242" i="14"/>
  <c r="E3243" i="14"/>
  <c r="F3243" i="14"/>
  <c r="G3243" i="14"/>
  <c r="H3243" i="14"/>
  <c r="I3243" i="14"/>
  <c r="J3243" i="14"/>
  <c r="K3243" i="14"/>
  <c r="L3243" i="14"/>
  <c r="E3244" i="14"/>
  <c r="F3244" i="14"/>
  <c r="G3244" i="14"/>
  <c r="H3244" i="14"/>
  <c r="I3244" i="14"/>
  <c r="J3244" i="14"/>
  <c r="K3244" i="14"/>
  <c r="L3244" i="14"/>
  <c r="E3245" i="14"/>
  <c r="F3245" i="14"/>
  <c r="G3245" i="14"/>
  <c r="H3245" i="14"/>
  <c r="I3245" i="14"/>
  <c r="J3245" i="14"/>
  <c r="K3245" i="14"/>
  <c r="L3245" i="14"/>
  <c r="E3246" i="14"/>
  <c r="F3246" i="14"/>
  <c r="G3246" i="14"/>
  <c r="H3246" i="14"/>
  <c r="I3246" i="14"/>
  <c r="J3246" i="14"/>
  <c r="K3246" i="14"/>
  <c r="L3246" i="14"/>
  <c r="E3247" i="14"/>
  <c r="F3247" i="14"/>
  <c r="G3247" i="14"/>
  <c r="H3247" i="14"/>
  <c r="I3247" i="14"/>
  <c r="J3247" i="14"/>
  <c r="K3247" i="14"/>
  <c r="L3247" i="14"/>
  <c r="E3248" i="14"/>
  <c r="F3248" i="14"/>
  <c r="G3248" i="14"/>
  <c r="H3248" i="14"/>
  <c r="I3248" i="14"/>
  <c r="J3248" i="14"/>
  <c r="K3248" i="14"/>
  <c r="L3248" i="14"/>
  <c r="E3249" i="14"/>
  <c r="F3249" i="14"/>
  <c r="G3249" i="14"/>
  <c r="H3249" i="14"/>
  <c r="I3249" i="14"/>
  <c r="J3249" i="14"/>
  <c r="K3249" i="14"/>
  <c r="L3249" i="14"/>
  <c r="E3250" i="14"/>
  <c r="F3250" i="14"/>
  <c r="G3250" i="14"/>
  <c r="H3250" i="14"/>
  <c r="I3250" i="14"/>
  <c r="J3250" i="14"/>
  <c r="K3250" i="14"/>
  <c r="L3250" i="14"/>
  <c r="E3251" i="14"/>
  <c r="F3251" i="14"/>
  <c r="G3251" i="14"/>
  <c r="H3251" i="14"/>
  <c r="I3251" i="14"/>
  <c r="J3251" i="14"/>
  <c r="K3251" i="14"/>
  <c r="L3251" i="14"/>
  <c r="E3252" i="14"/>
  <c r="F3252" i="14"/>
  <c r="G3252" i="14"/>
  <c r="H3252" i="14"/>
  <c r="I3252" i="14"/>
  <c r="J3252" i="14"/>
  <c r="K3252" i="14"/>
  <c r="L3252" i="14"/>
  <c r="E3253" i="14"/>
  <c r="F3253" i="14"/>
  <c r="G3253" i="14"/>
  <c r="H3253" i="14"/>
  <c r="I3253" i="14"/>
  <c r="J3253" i="14"/>
  <c r="K3253" i="14"/>
  <c r="L3253" i="14"/>
  <c r="E3254" i="14"/>
  <c r="F3254" i="14"/>
  <c r="G3254" i="14"/>
  <c r="H3254" i="14"/>
  <c r="I3254" i="14"/>
  <c r="J3254" i="14"/>
  <c r="K3254" i="14"/>
  <c r="L3254" i="14"/>
  <c r="E3255" i="14"/>
  <c r="F3255" i="14"/>
  <c r="G3255" i="14"/>
  <c r="H3255" i="14"/>
  <c r="I3255" i="14"/>
  <c r="J3255" i="14"/>
  <c r="K3255" i="14"/>
  <c r="L3255" i="14"/>
  <c r="E3256" i="14"/>
  <c r="F3256" i="14"/>
  <c r="G3256" i="14"/>
  <c r="H3256" i="14"/>
  <c r="I3256" i="14"/>
  <c r="J3256" i="14"/>
  <c r="K3256" i="14"/>
  <c r="L3256" i="14"/>
  <c r="E3257" i="14"/>
  <c r="F3257" i="14"/>
  <c r="G3257" i="14"/>
  <c r="H3257" i="14"/>
  <c r="I3257" i="14"/>
  <c r="J3257" i="14"/>
  <c r="K3257" i="14"/>
  <c r="L3257" i="14"/>
  <c r="E3258" i="14"/>
  <c r="F3258" i="14"/>
  <c r="G3258" i="14"/>
  <c r="H3258" i="14"/>
  <c r="I3258" i="14"/>
  <c r="J3258" i="14"/>
  <c r="K3258" i="14"/>
  <c r="L3258" i="14"/>
  <c r="E3259" i="14"/>
  <c r="F3259" i="14"/>
  <c r="G3259" i="14"/>
  <c r="H3259" i="14"/>
  <c r="I3259" i="14"/>
  <c r="J3259" i="14"/>
  <c r="K3259" i="14"/>
  <c r="L3259" i="14"/>
  <c r="E3260" i="14"/>
  <c r="F3260" i="14"/>
  <c r="G3260" i="14"/>
  <c r="H3260" i="14"/>
  <c r="I3260" i="14"/>
  <c r="J3260" i="14"/>
  <c r="K3260" i="14"/>
  <c r="L3260" i="14"/>
  <c r="E3261" i="14"/>
  <c r="F3261" i="14"/>
  <c r="G3261" i="14"/>
  <c r="H3261" i="14"/>
  <c r="I3261" i="14"/>
  <c r="J3261" i="14"/>
  <c r="K3261" i="14"/>
  <c r="L3261" i="14"/>
  <c r="E3262" i="14"/>
  <c r="F3262" i="14"/>
  <c r="G3262" i="14"/>
  <c r="H3262" i="14"/>
  <c r="I3262" i="14"/>
  <c r="J3262" i="14"/>
  <c r="K3262" i="14"/>
  <c r="L3262" i="14"/>
  <c r="E3263" i="14"/>
  <c r="F3263" i="14"/>
  <c r="G3263" i="14"/>
  <c r="H3263" i="14"/>
  <c r="I3263" i="14"/>
  <c r="J3263" i="14"/>
  <c r="K3263" i="14"/>
  <c r="L3263" i="14"/>
  <c r="E3264" i="14"/>
  <c r="F3264" i="14"/>
  <c r="G3264" i="14"/>
  <c r="H3264" i="14"/>
  <c r="I3264" i="14"/>
  <c r="J3264" i="14"/>
  <c r="K3264" i="14"/>
  <c r="L3264" i="14"/>
  <c r="E3265" i="14"/>
  <c r="F3265" i="14"/>
  <c r="G3265" i="14"/>
  <c r="H3265" i="14"/>
  <c r="I3265" i="14"/>
  <c r="J3265" i="14"/>
  <c r="K3265" i="14"/>
  <c r="L3265" i="14"/>
  <c r="E3266" i="14"/>
  <c r="F3266" i="14"/>
  <c r="G3266" i="14"/>
  <c r="H3266" i="14"/>
  <c r="I3266" i="14"/>
  <c r="J3266" i="14"/>
  <c r="K3266" i="14"/>
  <c r="L3266" i="14"/>
  <c r="E3267" i="14"/>
  <c r="F3267" i="14"/>
  <c r="G3267" i="14"/>
  <c r="H3267" i="14"/>
  <c r="I3267" i="14"/>
  <c r="J3267" i="14"/>
  <c r="K3267" i="14"/>
  <c r="L3267" i="14"/>
  <c r="E3170" i="14"/>
  <c r="F3170" i="14"/>
  <c r="G3170" i="14"/>
  <c r="H3170" i="14"/>
  <c r="I3170" i="14"/>
  <c r="J3170" i="14"/>
  <c r="K3170" i="14"/>
  <c r="L3170" i="14"/>
  <c r="E3171" i="14"/>
  <c r="F3171" i="14"/>
  <c r="G3171" i="14"/>
  <c r="H3171" i="14"/>
  <c r="I3171" i="14"/>
  <c r="J3171" i="14"/>
  <c r="K3171" i="14"/>
  <c r="L3171" i="14"/>
  <c r="E3172" i="14"/>
  <c r="F3172" i="14"/>
  <c r="G3172" i="14"/>
  <c r="H3172" i="14"/>
  <c r="I3172" i="14"/>
  <c r="J3172" i="14"/>
  <c r="K3172" i="14"/>
  <c r="L3172" i="14"/>
  <c r="E3173" i="14"/>
  <c r="F3173" i="14"/>
  <c r="G3173" i="14"/>
  <c r="H3173" i="14"/>
  <c r="I3173" i="14"/>
  <c r="J3173" i="14"/>
  <c r="K3173" i="14"/>
  <c r="L3173" i="14"/>
  <c r="E3174" i="14"/>
  <c r="F3174" i="14"/>
  <c r="G3174" i="14"/>
  <c r="H3174" i="14"/>
  <c r="I3174" i="14"/>
  <c r="J3174" i="14"/>
  <c r="K3174" i="14"/>
  <c r="L3174" i="14"/>
  <c r="E3175" i="14"/>
  <c r="F3175" i="14"/>
  <c r="G3175" i="14"/>
  <c r="H3175" i="14"/>
  <c r="I3175" i="14"/>
  <c r="J3175" i="14"/>
  <c r="K3175" i="14"/>
  <c r="L3175" i="14"/>
  <c r="E3176" i="14"/>
  <c r="F3176" i="14"/>
  <c r="G3176" i="14"/>
  <c r="H3176" i="14"/>
  <c r="I3176" i="14"/>
  <c r="J3176" i="14"/>
  <c r="K3176" i="14"/>
  <c r="L3176" i="14"/>
  <c r="E3177" i="14"/>
  <c r="F3177" i="14"/>
  <c r="G3177" i="14"/>
  <c r="H3177" i="14"/>
  <c r="I3177" i="14"/>
  <c r="J3177" i="14"/>
  <c r="K3177" i="14"/>
  <c r="L3177" i="14"/>
  <c r="E3178" i="14"/>
  <c r="F3178" i="14"/>
  <c r="G3178" i="14"/>
  <c r="H3178" i="14"/>
  <c r="I3178" i="14"/>
  <c r="J3178" i="14"/>
  <c r="K3178" i="14"/>
  <c r="L3178" i="14"/>
  <c r="E3179" i="14"/>
  <c r="F3179" i="14"/>
  <c r="G3179" i="14"/>
  <c r="H3179" i="14"/>
  <c r="I3179" i="14"/>
  <c r="J3179" i="14"/>
  <c r="K3179" i="14"/>
  <c r="L3179" i="14"/>
  <c r="E3180" i="14"/>
  <c r="F3180" i="14"/>
  <c r="G3180" i="14"/>
  <c r="H3180" i="14"/>
  <c r="I3180" i="14"/>
  <c r="J3180" i="14"/>
  <c r="K3180" i="14"/>
  <c r="L3180" i="14"/>
  <c r="E3181" i="14"/>
  <c r="F3181" i="14"/>
  <c r="G3181" i="14"/>
  <c r="H3181" i="14"/>
  <c r="I3181" i="14"/>
  <c r="J3181" i="14"/>
  <c r="K3181" i="14"/>
  <c r="L3181" i="14"/>
  <c r="E3182" i="14"/>
  <c r="F3182" i="14"/>
  <c r="G3182" i="14"/>
  <c r="H3182" i="14"/>
  <c r="I3182" i="14"/>
  <c r="J3182" i="14"/>
  <c r="K3182" i="14"/>
  <c r="L3182" i="14"/>
  <c r="E3183" i="14"/>
  <c r="F3183" i="14"/>
  <c r="G3183" i="14"/>
  <c r="H3183" i="14"/>
  <c r="I3183" i="14"/>
  <c r="J3183" i="14"/>
  <c r="K3183" i="14"/>
  <c r="L3183" i="14"/>
  <c r="E3184" i="14"/>
  <c r="F3184" i="14"/>
  <c r="G3184" i="14"/>
  <c r="H3184" i="14"/>
  <c r="I3184" i="14"/>
  <c r="J3184" i="14"/>
  <c r="K3184" i="14"/>
  <c r="L3184" i="14"/>
  <c r="E3185" i="14"/>
  <c r="F3185" i="14"/>
  <c r="G3185" i="14"/>
  <c r="H3185" i="14"/>
  <c r="I3185" i="14"/>
  <c r="J3185" i="14"/>
  <c r="K3185" i="14"/>
  <c r="L3185" i="14"/>
  <c r="E3186" i="14"/>
  <c r="F3186" i="14"/>
  <c r="G3186" i="14"/>
  <c r="H3186" i="14"/>
  <c r="I3186" i="14"/>
  <c r="J3186" i="14"/>
  <c r="K3186" i="14"/>
  <c r="L3186" i="14"/>
  <c r="E3187" i="14"/>
  <c r="F3187" i="14"/>
  <c r="G3187" i="14"/>
  <c r="H3187" i="14"/>
  <c r="I3187" i="14"/>
  <c r="J3187" i="14"/>
  <c r="K3187" i="14"/>
  <c r="L3187" i="14"/>
  <c r="E3188" i="14"/>
  <c r="F3188" i="14"/>
  <c r="G3188" i="14"/>
  <c r="H3188" i="14"/>
  <c r="I3188" i="14"/>
  <c r="J3188" i="14"/>
  <c r="K3188" i="14"/>
  <c r="L3188" i="14"/>
  <c r="E3189" i="14"/>
  <c r="F3189" i="14"/>
  <c r="G3189" i="14"/>
  <c r="H3189" i="14"/>
  <c r="I3189" i="14"/>
  <c r="J3189" i="14"/>
  <c r="K3189" i="14"/>
  <c r="L3189" i="14"/>
  <c r="E3190" i="14"/>
  <c r="F3190" i="14"/>
  <c r="G3190" i="14"/>
  <c r="H3190" i="14"/>
  <c r="I3190" i="14"/>
  <c r="J3190" i="14"/>
  <c r="K3190" i="14"/>
  <c r="L3190" i="14"/>
  <c r="E3191" i="14"/>
  <c r="F3191" i="14"/>
  <c r="G3191" i="14"/>
  <c r="H3191" i="14"/>
  <c r="I3191" i="14"/>
  <c r="J3191" i="14"/>
  <c r="K3191" i="14"/>
  <c r="L3191" i="14"/>
  <c r="E3192" i="14"/>
  <c r="F3192" i="14"/>
  <c r="G3192" i="14"/>
  <c r="H3192" i="14"/>
  <c r="I3192" i="14"/>
  <c r="J3192" i="14"/>
  <c r="K3192" i="14"/>
  <c r="L3192" i="14"/>
  <c r="E3193" i="14"/>
  <c r="F3193" i="14"/>
  <c r="G3193" i="14"/>
  <c r="H3193" i="14"/>
  <c r="I3193" i="14"/>
  <c r="J3193" i="14"/>
  <c r="K3193" i="14"/>
  <c r="L3193" i="14"/>
  <c r="E3194" i="14"/>
  <c r="F3194" i="14"/>
  <c r="G3194" i="14"/>
  <c r="H3194" i="14"/>
  <c r="I3194" i="14"/>
  <c r="J3194" i="14"/>
  <c r="K3194" i="14"/>
  <c r="L3194" i="14"/>
  <c r="E3195" i="14"/>
  <c r="F3195" i="14"/>
  <c r="G3195" i="14"/>
  <c r="H3195" i="14"/>
  <c r="I3195" i="14"/>
  <c r="J3195" i="14"/>
  <c r="K3195" i="14"/>
  <c r="L3195" i="14"/>
  <c r="E3196" i="14"/>
  <c r="F3196" i="14"/>
  <c r="G3196" i="14"/>
  <c r="H3196" i="14"/>
  <c r="I3196" i="14"/>
  <c r="J3196" i="14"/>
  <c r="K3196" i="14"/>
  <c r="L3196" i="14"/>
  <c r="E3197" i="14"/>
  <c r="F3197" i="14"/>
  <c r="G3197" i="14"/>
  <c r="H3197" i="14"/>
  <c r="I3197" i="14"/>
  <c r="J3197" i="14"/>
  <c r="K3197" i="14"/>
  <c r="L3197" i="14"/>
  <c r="E3198" i="14"/>
  <c r="F3198" i="14"/>
  <c r="G3198" i="14"/>
  <c r="H3198" i="14"/>
  <c r="I3198" i="14"/>
  <c r="J3198" i="14"/>
  <c r="K3198" i="14"/>
  <c r="L3198" i="14"/>
  <c r="E3199" i="14"/>
  <c r="F3199" i="14"/>
  <c r="G3199" i="14"/>
  <c r="H3199" i="14"/>
  <c r="I3199" i="14"/>
  <c r="J3199" i="14"/>
  <c r="K3199" i="14"/>
  <c r="L3199" i="14"/>
  <c r="E3200" i="14"/>
  <c r="F3200" i="14"/>
  <c r="G3200" i="14"/>
  <c r="H3200" i="14"/>
  <c r="I3200" i="14"/>
  <c r="J3200" i="14"/>
  <c r="K3200" i="14"/>
  <c r="L3200" i="14"/>
  <c r="E3201" i="14"/>
  <c r="F3201" i="14"/>
  <c r="G3201" i="14"/>
  <c r="H3201" i="14"/>
  <c r="I3201" i="14"/>
  <c r="J3201" i="14"/>
  <c r="K3201" i="14"/>
  <c r="L3201" i="14"/>
  <c r="E3202" i="14"/>
  <c r="F3202" i="14"/>
  <c r="G3202" i="14"/>
  <c r="H3202" i="14"/>
  <c r="I3202" i="14"/>
  <c r="J3202" i="14"/>
  <c r="K3202" i="14"/>
  <c r="L3202" i="14"/>
  <c r="E3203" i="14"/>
  <c r="F3203" i="14"/>
  <c r="G3203" i="14"/>
  <c r="H3203" i="14"/>
  <c r="I3203" i="14"/>
  <c r="J3203" i="14"/>
  <c r="K3203" i="14"/>
  <c r="L3203" i="14"/>
  <c r="E3204" i="14"/>
  <c r="F3204" i="14"/>
  <c r="G3204" i="14"/>
  <c r="H3204" i="14"/>
  <c r="I3204" i="14"/>
  <c r="J3204" i="14"/>
  <c r="K3204" i="14"/>
  <c r="L3204" i="14"/>
  <c r="E3205" i="14"/>
  <c r="F3205" i="14"/>
  <c r="G3205" i="14"/>
  <c r="H3205" i="14"/>
  <c r="I3205" i="14"/>
  <c r="J3205" i="14"/>
  <c r="K3205" i="14"/>
  <c r="L3205" i="14"/>
  <c r="E3206" i="14"/>
  <c r="F3206" i="14"/>
  <c r="G3206" i="14"/>
  <c r="H3206" i="14"/>
  <c r="I3206" i="14"/>
  <c r="J3206" i="14"/>
  <c r="K3206" i="14"/>
  <c r="L3206" i="14"/>
  <c r="E3207" i="14"/>
  <c r="F3207" i="14"/>
  <c r="G3207" i="14"/>
  <c r="H3207" i="14"/>
  <c r="I3207" i="14"/>
  <c r="J3207" i="14"/>
  <c r="K3207" i="14"/>
  <c r="L3207" i="14"/>
  <c r="E3208" i="14"/>
  <c r="F3208" i="14"/>
  <c r="G3208" i="14"/>
  <c r="H3208" i="14"/>
  <c r="I3208" i="14"/>
  <c r="J3208" i="14"/>
  <c r="K3208" i="14"/>
  <c r="L3208" i="14"/>
  <c r="E3209" i="14"/>
  <c r="F3209" i="14"/>
  <c r="G3209" i="14"/>
  <c r="H3209" i="14"/>
  <c r="I3209" i="14"/>
  <c r="J3209" i="14"/>
  <c r="K3209" i="14"/>
  <c r="L3209" i="14"/>
  <c r="E3210" i="14"/>
  <c r="F3210" i="14"/>
  <c r="G3210" i="14"/>
  <c r="H3210" i="14"/>
  <c r="I3210" i="14"/>
  <c r="J3210" i="14"/>
  <c r="K3210" i="14"/>
  <c r="L3210" i="14"/>
  <c r="E3211" i="14"/>
  <c r="F3211" i="14"/>
  <c r="G3211" i="14"/>
  <c r="H3211" i="14"/>
  <c r="I3211" i="14"/>
  <c r="J3211" i="14"/>
  <c r="K3211" i="14"/>
  <c r="L3211" i="14"/>
  <c r="E3212" i="14"/>
  <c r="F3212" i="14"/>
  <c r="G3212" i="14"/>
  <c r="H3212" i="14"/>
  <c r="I3212" i="14"/>
  <c r="J3212" i="14"/>
  <c r="K3212" i="14"/>
  <c r="L3212" i="14"/>
  <c r="E3213" i="14"/>
  <c r="F3213" i="14"/>
  <c r="G3213" i="14"/>
  <c r="H3213" i="14"/>
  <c r="I3213" i="14"/>
  <c r="J3213" i="14"/>
  <c r="K3213" i="14"/>
  <c r="L3213" i="14"/>
  <c r="E3214" i="14"/>
  <c r="F3214" i="14"/>
  <c r="G3214" i="14"/>
  <c r="H3214" i="14"/>
  <c r="I3214" i="14"/>
  <c r="J3214" i="14"/>
  <c r="K3214" i="14"/>
  <c r="L3214" i="14"/>
  <c r="E3215" i="14"/>
  <c r="F3215" i="14"/>
  <c r="G3215" i="14"/>
  <c r="H3215" i="14"/>
  <c r="I3215" i="14"/>
  <c r="J3215" i="14"/>
  <c r="K3215" i="14"/>
  <c r="L3215" i="14"/>
  <c r="E3216" i="14"/>
  <c r="F3216" i="14"/>
  <c r="G3216" i="14"/>
  <c r="H3216" i="14"/>
  <c r="I3216" i="14"/>
  <c r="J3216" i="14"/>
  <c r="K3216" i="14"/>
  <c r="L3216" i="14"/>
  <c r="E3119" i="14"/>
  <c r="F3119" i="14"/>
  <c r="G3119" i="14"/>
  <c r="H3119" i="14"/>
  <c r="I3119" i="14"/>
  <c r="J3119" i="14"/>
  <c r="K3119" i="14"/>
  <c r="L3119" i="14"/>
  <c r="E3120" i="14"/>
  <c r="F3120" i="14"/>
  <c r="G3120" i="14"/>
  <c r="H3120" i="14"/>
  <c r="I3120" i="14"/>
  <c r="J3120" i="14"/>
  <c r="K3120" i="14"/>
  <c r="L3120" i="14"/>
  <c r="E3121" i="14"/>
  <c r="F3121" i="14"/>
  <c r="G3121" i="14"/>
  <c r="H3121" i="14"/>
  <c r="I3121" i="14"/>
  <c r="J3121" i="14"/>
  <c r="K3121" i="14"/>
  <c r="L3121" i="14"/>
  <c r="E3122" i="14"/>
  <c r="F3122" i="14"/>
  <c r="G3122" i="14"/>
  <c r="H3122" i="14"/>
  <c r="I3122" i="14"/>
  <c r="J3122" i="14"/>
  <c r="K3122" i="14"/>
  <c r="L3122" i="14"/>
  <c r="E3123" i="14"/>
  <c r="F3123" i="14"/>
  <c r="G3123" i="14"/>
  <c r="H3123" i="14"/>
  <c r="I3123" i="14"/>
  <c r="J3123" i="14"/>
  <c r="K3123" i="14"/>
  <c r="L3123" i="14"/>
  <c r="E3124" i="14"/>
  <c r="F3124" i="14"/>
  <c r="G3124" i="14"/>
  <c r="H3124" i="14"/>
  <c r="I3124" i="14"/>
  <c r="J3124" i="14"/>
  <c r="K3124" i="14"/>
  <c r="L3124" i="14"/>
  <c r="E3125" i="14"/>
  <c r="F3125" i="14"/>
  <c r="G3125" i="14"/>
  <c r="H3125" i="14"/>
  <c r="I3125" i="14"/>
  <c r="J3125" i="14"/>
  <c r="K3125" i="14"/>
  <c r="L3125" i="14"/>
  <c r="E3126" i="14"/>
  <c r="F3126" i="14"/>
  <c r="G3126" i="14"/>
  <c r="H3126" i="14"/>
  <c r="I3126" i="14"/>
  <c r="J3126" i="14"/>
  <c r="K3126" i="14"/>
  <c r="L3126" i="14"/>
  <c r="E3127" i="14"/>
  <c r="F3127" i="14"/>
  <c r="G3127" i="14"/>
  <c r="H3127" i="14"/>
  <c r="I3127" i="14"/>
  <c r="J3127" i="14"/>
  <c r="K3127" i="14"/>
  <c r="L3127" i="14"/>
  <c r="E3128" i="14"/>
  <c r="F3128" i="14"/>
  <c r="G3128" i="14"/>
  <c r="H3128" i="14"/>
  <c r="I3128" i="14"/>
  <c r="J3128" i="14"/>
  <c r="K3128" i="14"/>
  <c r="L3128" i="14"/>
  <c r="E3129" i="14"/>
  <c r="F3129" i="14"/>
  <c r="G3129" i="14"/>
  <c r="H3129" i="14"/>
  <c r="I3129" i="14"/>
  <c r="J3129" i="14"/>
  <c r="K3129" i="14"/>
  <c r="L3129" i="14"/>
  <c r="E3130" i="14"/>
  <c r="F3130" i="14"/>
  <c r="G3130" i="14"/>
  <c r="H3130" i="14"/>
  <c r="I3130" i="14"/>
  <c r="J3130" i="14"/>
  <c r="K3130" i="14"/>
  <c r="L3130" i="14"/>
  <c r="E3131" i="14"/>
  <c r="F3131" i="14"/>
  <c r="G3131" i="14"/>
  <c r="H3131" i="14"/>
  <c r="I3131" i="14"/>
  <c r="J3131" i="14"/>
  <c r="K3131" i="14"/>
  <c r="L3131" i="14"/>
  <c r="E3132" i="14"/>
  <c r="F3132" i="14"/>
  <c r="G3132" i="14"/>
  <c r="H3132" i="14"/>
  <c r="I3132" i="14"/>
  <c r="J3132" i="14"/>
  <c r="K3132" i="14"/>
  <c r="L3132" i="14"/>
  <c r="E3133" i="14"/>
  <c r="F3133" i="14"/>
  <c r="G3133" i="14"/>
  <c r="H3133" i="14"/>
  <c r="I3133" i="14"/>
  <c r="J3133" i="14"/>
  <c r="K3133" i="14"/>
  <c r="L3133" i="14"/>
  <c r="E3134" i="14"/>
  <c r="F3134" i="14"/>
  <c r="G3134" i="14"/>
  <c r="H3134" i="14"/>
  <c r="I3134" i="14"/>
  <c r="J3134" i="14"/>
  <c r="K3134" i="14"/>
  <c r="L3134" i="14"/>
  <c r="E3135" i="14"/>
  <c r="F3135" i="14"/>
  <c r="G3135" i="14"/>
  <c r="H3135" i="14"/>
  <c r="I3135" i="14"/>
  <c r="J3135" i="14"/>
  <c r="K3135" i="14"/>
  <c r="L3135" i="14"/>
  <c r="E3136" i="14"/>
  <c r="F3136" i="14"/>
  <c r="G3136" i="14"/>
  <c r="H3136" i="14"/>
  <c r="I3136" i="14"/>
  <c r="J3136" i="14"/>
  <c r="K3136" i="14"/>
  <c r="L3136" i="14"/>
  <c r="E3137" i="14"/>
  <c r="F3137" i="14"/>
  <c r="G3137" i="14"/>
  <c r="H3137" i="14"/>
  <c r="I3137" i="14"/>
  <c r="J3137" i="14"/>
  <c r="K3137" i="14"/>
  <c r="L3137" i="14"/>
  <c r="E3138" i="14"/>
  <c r="F3138" i="14"/>
  <c r="G3138" i="14"/>
  <c r="H3138" i="14"/>
  <c r="I3138" i="14"/>
  <c r="J3138" i="14"/>
  <c r="K3138" i="14"/>
  <c r="L3138" i="14"/>
  <c r="E3139" i="14"/>
  <c r="F3139" i="14"/>
  <c r="G3139" i="14"/>
  <c r="H3139" i="14"/>
  <c r="I3139" i="14"/>
  <c r="J3139" i="14"/>
  <c r="K3139" i="14"/>
  <c r="L3139" i="14"/>
  <c r="E3140" i="14"/>
  <c r="F3140" i="14"/>
  <c r="G3140" i="14"/>
  <c r="H3140" i="14"/>
  <c r="I3140" i="14"/>
  <c r="J3140" i="14"/>
  <c r="K3140" i="14"/>
  <c r="L3140" i="14"/>
  <c r="E3141" i="14"/>
  <c r="F3141" i="14"/>
  <c r="G3141" i="14"/>
  <c r="H3141" i="14"/>
  <c r="I3141" i="14"/>
  <c r="J3141" i="14"/>
  <c r="K3141" i="14"/>
  <c r="L3141" i="14"/>
  <c r="E3142" i="14"/>
  <c r="F3142" i="14"/>
  <c r="G3142" i="14"/>
  <c r="H3142" i="14"/>
  <c r="I3142" i="14"/>
  <c r="J3142" i="14"/>
  <c r="K3142" i="14"/>
  <c r="L3142" i="14"/>
  <c r="E3143" i="14"/>
  <c r="F3143" i="14"/>
  <c r="G3143" i="14"/>
  <c r="H3143" i="14"/>
  <c r="I3143" i="14"/>
  <c r="J3143" i="14"/>
  <c r="K3143" i="14"/>
  <c r="L3143" i="14"/>
  <c r="E3144" i="14"/>
  <c r="F3144" i="14"/>
  <c r="G3144" i="14"/>
  <c r="H3144" i="14"/>
  <c r="I3144" i="14"/>
  <c r="J3144" i="14"/>
  <c r="K3144" i="14"/>
  <c r="L3144" i="14"/>
  <c r="E3145" i="14"/>
  <c r="F3145" i="14"/>
  <c r="G3145" i="14"/>
  <c r="H3145" i="14"/>
  <c r="I3145" i="14"/>
  <c r="J3145" i="14"/>
  <c r="K3145" i="14"/>
  <c r="L3145" i="14"/>
  <c r="E3146" i="14"/>
  <c r="F3146" i="14"/>
  <c r="G3146" i="14"/>
  <c r="H3146" i="14"/>
  <c r="I3146" i="14"/>
  <c r="J3146" i="14"/>
  <c r="K3146" i="14"/>
  <c r="L3146" i="14"/>
  <c r="E3147" i="14"/>
  <c r="F3147" i="14"/>
  <c r="G3147" i="14"/>
  <c r="H3147" i="14"/>
  <c r="I3147" i="14"/>
  <c r="J3147" i="14"/>
  <c r="K3147" i="14"/>
  <c r="L3147" i="14"/>
  <c r="E3148" i="14"/>
  <c r="F3148" i="14"/>
  <c r="G3148" i="14"/>
  <c r="H3148" i="14"/>
  <c r="I3148" i="14"/>
  <c r="J3148" i="14"/>
  <c r="K3148" i="14"/>
  <c r="L3148" i="14"/>
  <c r="E3149" i="14"/>
  <c r="F3149" i="14"/>
  <c r="G3149" i="14"/>
  <c r="H3149" i="14"/>
  <c r="I3149" i="14"/>
  <c r="J3149" i="14"/>
  <c r="K3149" i="14"/>
  <c r="L3149" i="14"/>
  <c r="E3150" i="14"/>
  <c r="F3150" i="14"/>
  <c r="G3150" i="14"/>
  <c r="H3150" i="14"/>
  <c r="I3150" i="14"/>
  <c r="J3150" i="14"/>
  <c r="K3150" i="14"/>
  <c r="L3150" i="14"/>
  <c r="E3151" i="14"/>
  <c r="F3151" i="14"/>
  <c r="G3151" i="14"/>
  <c r="H3151" i="14"/>
  <c r="I3151" i="14"/>
  <c r="J3151" i="14"/>
  <c r="K3151" i="14"/>
  <c r="L3151" i="14"/>
  <c r="E3152" i="14"/>
  <c r="F3152" i="14"/>
  <c r="G3152" i="14"/>
  <c r="H3152" i="14"/>
  <c r="I3152" i="14"/>
  <c r="J3152" i="14"/>
  <c r="K3152" i="14"/>
  <c r="L3152" i="14"/>
  <c r="E3153" i="14"/>
  <c r="F3153" i="14"/>
  <c r="G3153" i="14"/>
  <c r="H3153" i="14"/>
  <c r="I3153" i="14"/>
  <c r="J3153" i="14"/>
  <c r="K3153" i="14"/>
  <c r="L3153" i="14"/>
  <c r="E3154" i="14"/>
  <c r="F3154" i="14"/>
  <c r="G3154" i="14"/>
  <c r="H3154" i="14"/>
  <c r="I3154" i="14"/>
  <c r="J3154" i="14"/>
  <c r="K3154" i="14"/>
  <c r="L3154" i="14"/>
  <c r="E3155" i="14"/>
  <c r="F3155" i="14"/>
  <c r="G3155" i="14"/>
  <c r="H3155" i="14"/>
  <c r="I3155" i="14"/>
  <c r="J3155" i="14"/>
  <c r="K3155" i="14"/>
  <c r="L3155" i="14"/>
  <c r="E3156" i="14"/>
  <c r="F3156" i="14"/>
  <c r="G3156" i="14"/>
  <c r="H3156" i="14"/>
  <c r="I3156" i="14"/>
  <c r="J3156" i="14"/>
  <c r="K3156" i="14"/>
  <c r="L3156" i="14"/>
  <c r="E3157" i="14"/>
  <c r="F3157" i="14"/>
  <c r="G3157" i="14"/>
  <c r="H3157" i="14"/>
  <c r="I3157" i="14"/>
  <c r="J3157" i="14"/>
  <c r="K3157" i="14"/>
  <c r="L3157" i="14"/>
  <c r="E3158" i="14"/>
  <c r="F3158" i="14"/>
  <c r="G3158" i="14"/>
  <c r="H3158" i="14"/>
  <c r="I3158" i="14"/>
  <c r="J3158" i="14"/>
  <c r="K3158" i="14"/>
  <c r="L3158" i="14"/>
  <c r="E3159" i="14"/>
  <c r="F3159" i="14"/>
  <c r="G3159" i="14"/>
  <c r="H3159" i="14"/>
  <c r="I3159" i="14"/>
  <c r="J3159" i="14"/>
  <c r="K3159" i="14"/>
  <c r="L3159" i="14"/>
  <c r="E3160" i="14"/>
  <c r="F3160" i="14"/>
  <c r="G3160" i="14"/>
  <c r="H3160" i="14"/>
  <c r="I3160" i="14"/>
  <c r="J3160" i="14"/>
  <c r="K3160" i="14"/>
  <c r="L3160" i="14"/>
  <c r="E3161" i="14"/>
  <c r="F3161" i="14"/>
  <c r="G3161" i="14"/>
  <c r="H3161" i="14"/>
  <c r="I3161" i="14"/>
  <c r="J3161" i="14"/>
  <c r="K3161" i="14"/>
  <c r="L3161" i="14"/>
  <c r="E3162" i="14"/>
  <c r="F3162" i="14"/>
  <c r="G3162" i="14"/>
  <c r="H3162" i="14"/>
  <c r="I3162" i="14"/>
  <c r="J3162" i="14"/>
  <c r="K3162" i="14"/>
  <c r="L3162" i="14"/>
  <c r="E3163" i="14"/>
  <c r="F3163" i="14"/>
  <c r="G3163" i="14"/>
  <c r="H3163" i="14"/>
  <c r="I3163" i="14"/>
  <c r="J3163" i="14"/>
  <c r="K3163" i="14"/>
  <c r="L3163" i="14"/>
  <c r="E3164" i="14"/>
  <c r="F3164" i="14"/>
  <c r="G3164" i="14"/>
  <c r="H3164" i="14"/>
  <c r="I3164" i="14"/>
  <c r="J3164" i="14"/>
  <c r="K3164" i="14"/>
  <c r="L3164" i="14"/>
  <c r="E3165" i="14"/>
  <c r="F3165" i="14"/>
  <c r="G3165" i="14"/>
  <c r="H3165" i="14"/>
  <c r="I3165" i="14"/>
  <c r="J3165" i="14"/>
  <c r="K3165" i="14"/>
  <c r="L3165" i="14"/>
  <c r="E3068" i="14"/>
  <c r="F3068" i="14"/>
  <c r="G3068" i="14"/>
  <c r="H3068" i="14"/>
  <c r="I3068" i="14"/>
  <c r="J3068" i="14"/>
  <c r="K3068" i="14"/>
  <c r="L3068" i="14"/>
  <c r="E3069" i="14"/>
  <c r="F3069" i="14"/>
  <c r="G3069" i="14"/>
  <c r="H3069" i="14"/>
  <c r="I3069" i="14"/>
  <c r="J3069" i="14"/>
  <c r="K3069" i="14"/>
  <c r="L3069" i="14"/>
  <c r="E3070" i="14"/>
  <c r="F3070" i="14"/>
  <c r="G3070" i="14"/>
  <c r="H3070" i="14"/>
  <c r="I3070" i="14"/>
  <c r="J3070" i="14"/>
  <c r="K3070" i="14"/>
  <c r="L3070" i="14"/>
  <c r="E3071" i="14"/>
  <c r="F3071" i="14"/>
  <c r="G3071" i="14"/>
  <c r="H3071" i="14"/>
  <c r="I3071" i="14"/>
  <c r="J3071" i="14"/>
  <c r="K3071" i="14"/>
  <c r="L3071" i="14"/>
  <c r="E3072" i="14"/>
  <c r="F3072" i="14"/>
  <c r="G3072" i="14"/>
  <c r="H3072" i="14"/>
  <c r="I3072" i="14"/>
  <c r="J3072" i="14"/>
  <c r="K3072" i="14"/>
  <c r="L3072" i="14"/>
  <c r="E3073" i="14"/>
  <c r="F3073" i="14"/>
  <c r="G3073" i="14"/>
  <c r="H3073" i="14"/>
  <c r="I3073" i="14"/>
  <c r="J3073" i="14"/>
  <c r="K3073" i="14"/>
  <c r="L3073" i="14"/>
  <c r="E3074" i="14"/>
  <c r="F3074" i="14"/>
  <c r="G3074" i="14"/>
  <c r="H3074" i="14"/>
  <c r="I3074" i="14"/>
  <c r="J3074" i="14"/>
  <c r="K3074" i="14"/>
  <c r="L3074" i="14"/>
  <c r="E3075" i="14"/>
  <c r="F3075" i="14"/>
  <c r="G3075" i="14"/>
  <c r="H3075" i="14"/>
  <c r="I3075" i="14"/>
  <c r="J3075" i="14"/>
  <c r="K3075" i="14"/>
  <c r="L3075" i="14"/>
  <c r="E3076" i="14"/>
  <c r="F3076" i="14"/>
  <c r="G3076" i="14"/>
  <c r="H3076" i="14"/>
  <c r="I3076" i="14"/>
  <c r="J3076" i="14"/>
  <c r="K3076" i="14"/>
  <c r="L3076" i="14"/>
  <c r="E3077" i="14"/>
  <c r="F3077" i="14"/>
  <c r="G3077" i="14"/>
  <c r="H3077" i="14"/>
  <c r="I3077" i="14"/>
  <c r="J3077" i="14"/>
  <c r="K3077" i="14"/>
  <c r="L3077" i="14"/>
  <c r="E3078" i="14"/>
  <c r="F3078" i="14"/>
  <c r="G3078" i="14"/>
  <c r="H3078" i="14"/>
  <c r="I3078" i="14"/>
  <c r="J3078" i="14"/>
  <c r="K3078" i="14"/>
  <c r="L3078" i="14"/>
  <c r="E3079" i="14"/>
  <c r="F3079" i="14"/>
  <c r="G3079" i="14"/>
  <c r="H3079" i="14"/>
  <c r="I3079" i="14"/>
  <c r="J3079" i="14"/>
  <c r="K3079" i="14"/>
  <c r="L3079" i="14"/>
  <c r="E3080" i="14"/>
  <c r="F3080" i="14"/>
  <c r="G3080" i="14"/>
  <c r="H3080" i="14"/>
  <c r="I3080" i="14"/>
  <c r="J3080" i="14"/>
  <c r="K3080" i="14"/>
  <c r="L3080" i="14"/>
  <c r="E3081" i="14"/>
  <c r="F3081" i="14"/>
  <c r="G3081" i="14"/>
  <c r="H3081" i="14"/>
  <c r="I3081" i="14"/>
  <c r="J3081" i="14"/>
  <c r="K3081" i="14"/>
  <c r="L3081" i="14"/>
  <c r="E3082" i="14"/>
  <c r="F3082" i="14"/>
  <c r="G3082" i="14"/>
  <c r="H3082" i="14"/>
  <c r="I3082" i="14"/>
  <c r="J3082" i="14"/>
  <c r="K3082" i="14"/>
  <c r="L3082" i="14"/>
  <c r="E3083" i="14"/>
  <c r="F3083" i="14"/>
  <c r="G3083" i="14"/>
  <c r="H3083" i="14"/>
  <c r="I3083" i="14"/>
  <c r="J3083" i="14"/>
  <c r="K3083" i="14"/>
  <c r="L3083" i="14"/>
  <c r="E3084" i="14"/>
  <c r="F3084" i="14"/>
  <c r="G3084" i="14"/>
  <c r="H3084" i="14"/>
  <c r="I3084" i="14"/>
  <c r="J3084" i="14"/>
  <c r="K3084" i="14"/>
  <c r="L3084" i="14"/>
  <c r="E3085" i="14"/>
  <c r="F3085" i="14"/>
  <c r="G3085" i="14"/>
  <c r="H3085" i="14"/>
  <c r="I3085" i="14"/>
  <c r="J3085" i="14"/>
  <c r="K3085" i="14"/>
  <c r="L3085" i="14"/>
  <c r="E3086" i="14"/>
  <c r="F3086" i="14"/>
  <c r="G3086" i="14"/>
  <c r="H3086" i="14"/>
  <c r="I3086" i="14"/>
  <c r="J3086" i="14"/>
  <c r="K3086" i="14"/>
  <c r="L3086" i="14"/>
  <c r="E3087" i="14"/>
  <c r="F3087" i="14"/>
  <c r="G3087" i="14"/>
  <c r="H3087" i="14"/>
  <c r="I3087" i="14"/>
  <c r="J3087" i="14"/>
  <c r="K3087" i="14"/>
  <c r="L3087" i="14"/>
  <c r="E3088" i="14"/>
  <c r="F3088" i="14"/>
  <c r="G3088" i="14"/>
  <c r="H3088" i="14"/>
  <c r="I3088" i="14"/>
  <c r="J3088" i="14"/>
  <c r="K3088" i="14"/>
  <c r="L3088" i="14"/>
  <c r="E3089" i="14"/>
  <c r="F3089" i="14"/>
  <c r="G3089" i="14"/>
  <c r="H3089" i="14"/>
  <c r="I3089" i="14"/>
  <c r="J3089" i="14"/>
  <c r="K3089" i="14"/>
  <c r="L3089" i="14"/>
  <c r="E3090" i="14"/>
  <c r="F3090" i="14"/>
  <c r="G3090" i="14"/>
  <c r="H3090" i="14"/>
  <c r="I3090" i="14"/>
  <c r="J3090" i="14"/>
  <c r="K3090" i="14"/>
  <c r="L3090" i="14"/>
  <c r="E3091" i="14"/>
  <c r="F3091" i="14"/>
  <c r="G3091" i="14"/>
  <c r="H3091" i="14"/>
  <c r="I3091" i="14"/>
  <c r="J3091" i="14"/>
  <c r="K3091" i="14"/>
  <c r="L3091" i="14"/>
  <c r="E3092" i="14"/>
  <c r="F3092" i="14"/>
  <c r="G3092" i="14"/>
  <c r="H3092" i="14"/>
  <c r="I3092" i="14"/>
  <c r="J3092" i="14"/>
  <c r="K3092" i="14"/>
  <c r="L3092" i="14"/>
  <c r="E3093" i="14"/>
  <c r="F3093" i="14"/>
  <c r="G3093" i="14"/>
  <c r="H3093" i="14"/>
  <c r="I3093" i="14"/>
  <c r="J3093" i="14"/>
  <c r="K3093" i="14"/>
  <c r="L3093" i="14"/>
  <c r="E3094" i="14"/>
  <c r="F3094" i="14"/>
  <c r="G3094" i="14"/>
  <c r="H3094" i="14"/>
  <c r="I3094" i="14"/>
  <c r="J3094" i="14"/>
  <c r="K3094" i="14"/>
  <c r="L3094" i="14"/>
  <c r="E3095" i="14"/>
  <c r="F3095" i="14"/>
  <c r="G3095" i="14"/>
  <c r="H3095" i="14"/>
  <c r="I3095" i="14"/>
  <c r="J3095" i="14"/>
  <c r="K3095" i="14"/>
  <c r="L3095" i="14"/>
  <c r="E3096" i="14"/>
  <c r="F3096" i="14"/>
  <c r="G3096" i="14"/>
  <c r="H3096" i="14"/>
  <c r="I3096" i="14"/>
  <c r="J3096" i="14"/>
  <c r="K3096" i="14"/>
  <c r="L3096" i="14"/>
  <c r="E3097" i="14"/>
  <c r="F3097" i="14"/>
  <c r="G3097" i="14"/>
  <c r="H3097" i="14"/>
  <c r="I3097" i="14"/>
  <c r="J3097" i="14"/>
  <c r="K3097" i="14"/>
  <c r="L3097" i="14"/>
  <c r="E3098" i="14"/>
  <c r="F3098" i="14"/>
  <c r="G3098" i="14"/>
  <c r="H3098" i="14"/>
  <c r="I3098" i="14"/>
  <c r="J3098" i="14"/>
  <c r="K3098" i="14"/>
  <c r="L3098" i="14"/>
  <c r="E3099" i="14"/>
  <c r="F3099" i="14"/>
  <c r="G3099" i="14"/>
  <c r="H3099" i="14"/>
  <c r="I3099" i="14"/>
  <c r="J3099" i="14"/>
  <c r="K3099" i="14"/>
  <c r="L3099" i="14"/>
  <c r="E3100" i="14"/>
  <c r="F3100" i="14"/>
  <c r="G3100" i="14"/>
  <c r="H3100" i="14"/>
  <c r="I3100" i="14"/>
  <c r="J3100" i="14"/>
  <c r="K3100" i="14"/>
  <c r="L3100" i="14"/>
  <c r="E3101" i="14"/>
  <c r="F3101" i="14"/>
  <c r="G3101" i="14"/>
  <c r="H3101" i="14"/>
  <c r="I3101" i="14"/>
  <c r="J3101" i="14"/>
  <c r="K3101" i="14"/>
  <c r="L3101" i="14"/>
  <c r="E3102" i="14"/>
  <c r="F3102" i="14"/>
  <c r="G3102" i="14"/>
  <c r="H3102" i="14"/>
  <c r="I3102" i="14"/>
  <c r="J3102" i="14"/>
  <c r="K3102" i="14"/>
  <c r="L3102" i="14"/>
  <c r="E3103" i="14"/>
  <c r="F3103" i="14"/>
  <c r="G3103" i="14"/>
  <c r="H3103" i="14"/>
  <c r="I3103" i="14"/>
  <c r="J3103" i="14"/>
  <c r="K3103" i="14"/>
  <c r="L3103" i="14"/>
  <c r="E3104" i="14"/>
  <c r="F3104" i="14"/>
  <c r="G3104" i="14"/>
  <c r="H3104" i="14"/>
  <c r="I3104" i="14"/>
  <c r="J3104" i="14"/>
  <c r="K3104" i="14"/>
  <c r="L3104" i="14"/>
  <c r="E3105" i="14"/>
  <c r="F3105" i="14"/>
  <c r="G3105" i="14"/>
  <c r="H3105" i="14"/>
  <c r="I3105" i="14"/>
  <c r="J3105" i="14"/>
  <c r="K3105" i="14"/>
  <c r="L3105" i="14"/>
  <c r="E3106" i="14"/>
  <c r="F3106" i="14"/>
  <c r="G3106" i="14"/>
  <c r="H3106" i="14"/>
  <c r="I3106" i="14"/>
  <c r="J3106" i="14"/>
  <c r="K3106" i="14"/>
  <c r="L3106" i="14"/>
  <c r="E3107" i="14"/>
  <c r="F3107" i="14"/>
  <c r="G3107" i="14"/>
  <c r="H3107" i="14"/>
  <c r="I3107" i="14"/>
  <c r="J3107" i="14"/>
  <c r="K3107" i="14"/>
  <c r="L3107" i="14"/>
  <c r="E3108" i="14"/>
  <c r="F3108" i="14"/>
  <c r="G3108" i="14"/>
  <c r="H3108" i="14"/>
  <c r="I3108" i="14"/>
  <c r="J3108" i="14"/>
  <c r="K3108" i="14"/>
  <c r="L3108" i="14"/>
  <c r="E3109" i="14"/>
  <c r="F3109" i="14"/>
  <c r="G3109" i="14"/>
  <c r="H3109" i="14"/>
  <c r="I3109" i="14"/>
  <c r="J3109" i="14"/>
  <c r="K3109" i="14"/>
  <c r="L3109" i="14"/>
  <c r="E3110" i="14"/>
  <c r="F3110" i="14"/>
  <c r="G3110" i="14"/>
  <c r="H3110" i="14"/>
  <c r="I3110" i="14"/>
  <c r="J3110" i="14"/>
  <c r="K3110" i="14"/>
  <c r="L3110" i="14"/>
  <c r="E3111" i="14"/>
  <c r="F3111" i="14"/>
  <c r="G3111" i="14"/>
  <c r="H3111" i="14"/>
  <c r="I3111" i="14"/>
  <c r="J3111" i="14"/>
  <c r="K3111" i="14"/>
  <c r="L3111" i="14"/>
  <c r="E3112" i="14"/>
  <c r="F3112" i="14"/>
  <c r="G3112" i="14"/>
  <c r="H3112" i="14"/>
  <c r="I3112" i="14"/>
  <c r="J3112" i="14"/>
  <c r="K3112" i="14"/>
  <c r="L3112" i="14"/>
  <c r="E3113" i="14"/>
  <c r="F3113" i="14"/>
  <c r="G3113" i="14"/>
  <c r="H3113" i="14"/>
  <c r="I3113" i="14"/>
  <c r="J3113" i="14"/>
  <c r="K3113" i="14"/>
  <c r="L3113" i="14"/>
  <c r="E3114" i="14"/>
  <c r="F3114" i="14"/>
  <c r="G3114" i="14"/>
  <c r="H3114" i="14"/>
  <c r="I3114" i="14"/>
  <c r="J3114" i="14"/>
  <c r="K3114" i="14"/>
  <c r="L3114" i="14"/>
  <c r="E3017" i="14"/>
  <c r="F3017" i="14"/>
  <c r="G3017" i="14"/>
  <c r="H3017" i="14"/>
  <c r="I3017" i="14"/>
  <c r="J3017" i="14"/>
  <c r="K3017" i="14"/>
  <c r="L3017" i="14"/>
  <c r="E3018" i="14"/>
  <c r="F3018" i="14"/>
  <c r="G3018" i="14"/>
  <c r="H3018" i="14"/>
  <c r="I3018" i="14"/>
  <c r="J3018" i="14"/>
  <c r="K3018" i="14"/>
  <c r="L3018" i="14"/>
  <c r="E3019" i="14"/>
  <c r="F3019" i="14"/>
  <c r="G3019" i="14"/>
  <c r="H3019" i="14"/>
  <c r="I3019" i="14"/>
  <c r="J3019" i="14"/>
  <c r="K3019" i="14"/>
  <c r="L3019" i="14"/>
  <c r="E3020" i="14"/>
  <c r="F3020" i="14"/>
  <c r="G3020" i="14"/>
  <c r="H3020" i="14"/>
  <c r="I3020" i="14"/>
  <c r="J3020" i="14"/>
  <c r="K3020" i="14"/>
  <c r="L3020" i="14"/>
  <c r="E3021" i="14"/>
  <c r="F3021" i="14"/>
  <c r="G3021" i="14"/>
  <c r="H3021" i="14"/>
  <c r="I3021" i="14"/>
  <c r="J3021" i="14"/>
  <c r="K3021" i="14"/>
  <c r="L3021" i="14"/>
  <c r="E3022" i="14"/>
  <c r="F3022" i="14"/>
  <c r="G3022" i="14"/>
  <c r="H3022" i="14"/>
  <c r="I3022" i="14"/>
  <c r="J3022" i="14"/>
  <c r="K3022" i="14"/>
  <c r="L3022" i="14"/>
  <c r="E3023" i="14"/>
  <c r="F3023" i="14"/>
  <c r="G3023" i="14"/>
  <c r="H3023" i="14"/>
  <c r="I3023" i="14"/>
  <c r="J3023" i="14"/>
  <c r="K3023" i="14"/>
  <c r="L3023" i="14"/>
  <c r="E3024" i="14"/>
  <c r="F3024" i="14"/>
  <c r="G3024" i="14"/>
  <c r="H3024" i="14"/>
  <c r="I3024" i="14"/>
  <c r="J3024" i="14"/>
  <c r="K3024" i="14"/>
  <c r="L3024" i="14"/>
  <c r="E3025" i="14"/>
  <c r="F3025" i="14"/>
  <c r="G3025" i="14"/>
  <c r="H3025" i="14"/>
  <c r="I3025" i="14"/>
  <c r="J3025" i="14"/>
  <c r="K3025" i="14"/>
  <c r="L3025" i="14"/>
  <c r="E3026" i="14"/>
  <c r="F3026" i="14"/>
  <c r="G3026" i="14"/>
  <c r="H3026" i="14"/>
  <c r="I3026" i="14"/>
  <c r="J3026" i="14"/>
  <c r="K3026" i="14"/>
  <c r="L3026" i="14"/>
  <c r="E3027" i="14"/>
  <c r="F3027" i="14"/>
  <c r="G3027" i="14"/>
  <c r="H3027" i="14"/>
  <c r="I3027" i="14"/>
  <c r="J3027" i="14"/>
  <c r="K3027" i="14"/>
  <c r="L3027" i="14"/>
  <c r="E3028" i="14"/>
  <c r="F3028" i="14"/>
  <c r="G3028" i="14"/>
  <c r="H3028" i="14"/>
  <c r="I3028" i="14"/>
  <c r="J3028" i="14"/>
  <c r="K3028" i="14"/>
  <c r="L3028" i="14"/>
  <c r="E3029" i="14"/>
  <c r="F3029" i="14"/>
  <c r="G3029" i="14"/>
  <c r="H3029" i="14"/>
  <c r="I3029" i="14"/>
  <c r="J3029" i="14"/>
  <c r="K3029" i="14"/>
  <c r="L3029" i="14"/>
  <c r="E3030" i="14"/>
  <c r="F3030" i="14"/>
  <c r="G3030" i="14"/>
  <c r="H3030" i="14"/>
  <c r="I3030" i="14"/>
  <c r="J3030" i="14"/>
  <c r="K3030" i="14"/>
  <c r="L3030" i="14"/>
  <c r="E3031" i="14"/>
  <c r="F3031" i="14"/>
  <c r="G3031" i="14"/>
  <c r="H3031" i="14"/>
  <c r="I3031" i="14"/>
  <c r="J3031" i="14"/>
  <c r="K3031" i="14"/>
  <c r="L3031" i="14"/>
  <c r="E3032" i="14"/>
  <c r="F3032" i="14"/>
  <c r="G3032" i="14"/>
  <c r="H3032" i="14"/>
  <c r="I3032" i="14"/>
  <c r="J3032" i="14"/>
  <c r="K3032" i="14"/>
  <c r="L3032" i="14"/>
  <c r="E3033" i="14"/>
  <c r="F3033" i="14"/>
  <c r="G3033" i="14"/>
  <c r="H3033" i="14"/>
  <c r="I3033" i="14"/>
  <c r="J3033" i="14"/>
  <c r="K3033" i="14"/>
  <c r="L3033" i="14"/>
  <c r="E3034" i="14"/>
  <c r="F3034" i="14"/>
  <c r="G3034" i="14"/>
  <c r="H3034" i="14"/>
  <c r="I3034" i="14"/>
  <c r="J3034" i="14"/>
  <c r="K3034" i="14"/>
  <c r="L3034" i="14"/>
  <c r="E3035" i="14"/>
  <c r="F3035" i="14"/>
  <c r="G3035" i="14"/>
  <c r="H3035" i="14"/>
  <c r="I3035" i="14"/>
  <c r="J3035" i="14"/>
  <c r="K3035" i="14"/>
  <c r="L3035" i="14"/>
  <c r="E3036" i="14"/>
  <c r="F3036" i="14"/>
  <c r="G3036" i="14"/>
  <c r="H3036" i="14"/>
  <c r="I3036" i="14"/>
  <c r="J3036" i="14"/>
  <c r="K3036" i="14"/>
  <c r="L3036" i="14"/>
  <c r="E3037" i="14"/>
  <c r="F3037" i="14"/>
  <c r="G3037" i="14"/>
  <c r="H3037" i="14"/>
  <c r="I3037" i="14"/>
  <c r="J3037" i="14"/>
  <c r="K3037" i="14"/>
  <c r="L3037" i="14"/>
  <c r="E3038" i="14"/>
  <c r="F3038" i="14"/>
  <c r="G3038" i="14"/>
  <c r="H3038" i="14"/>
  <c r="I3038" i="14"/>
  <c r="J3038" i="14"/>
  <c r="K3038" i="14"/>
  <c r="L3038" i="14"/>
  <c r="E3039" i="14"/>
  <c r="F3039" i="14"/>
  <c r="G3039" i="14"/>
  <c r="H3039" i="14"/>
  <c r="I3039" i="14"/>
  <c r="J3039" i="14"/>
  <c r="K3039" i="14"/>
  <c r="L3039" i="14"/>
  <c r="E3040" i="14"/>
  <c r="F3040" i="14"/>
  <c r="G3040" i="14"/>
  <c r="H3040" i="14"/>
  <c r="I3040" i="14"/>
  <c r="J3040" i="14"/>
  <c r="K3040" i="14"/>
  <c r="L3040" i="14"/>
  <c r="E3041" i="14"/>
  <c r="F3041" i="14"/>
  <c r="G3041" i="14"/>
  <c r="H3041" i="14"/>
  <c r="I3041" i="14"/>
  <c r="J3041" i="14"/>
  <c r="K3041" i="14"/>
  <c r="L3041" i="14"/>
  <c r="E3042" i="14"/>
  <c r="F3042" i="14"/>
  <c r="G3042" i="14"/>
  <c r="H3042" i="14"/>
  <c r="I3042" i="14"/>
  <c r="J3042" i="14"/>
  <c r="K3042" i="14"/>
  <c r="L3042" i="14"/>
  <c r="E3043" i="14"/>
  <c r="F3043" i="14"/>
  <c r="G3043" i="14"/>
  <c r="H3043" i="14"/>
  <c r="I3043" i="14"/>
  <c r="J3043" i="14"/>
  <c r="K3043" i="14"/>
  <c r="L3043" i="14"/>
  <c r="E3044" i="14"/>
  <c r="F3044" i="14"/>
  <c r="G3044" i="14"/>
  <c r="H3044" i="14"/>
  <c r="I3044" i="14"/>
  <c r="J3044" i="14"/>
  <c r="K3044" i="14"/>
  <c r="L3044" i="14"/>
  <c r="E3045" i="14"/>
  <c r="F3045" i="14"/>
  <c r="G3045" i="14"/>
  <c r="H3045" i="14"/>
  <c r="I3045" i="14"/>
  <c r="J3045" i="14"/>
  <c r="K3045" i="14"/>
  <c r="L3045" i="14"/>
  <c r="E3046" i="14"/>
  <c r="F3046" i="14"/>
  <c r="G3046" i="14"/>
  <c r="H3046" i="14"/>
  <c r="I3046" i="14"/>
  <c r="J3046" i="14"/>
  <c r="K3046" i="14"/>
  <c r="L3046" i="14"/>
  <c r="E3047" i="14"/>
  <c r="F3047" i="14"/>
  <c r="G3047" i="14"/>
  <c r="H3047" i="14"/>
  <c r="I3047" i="14"/>
  <c r="J3047" i="14"/>
  <c r="K3047" i="14"/>
  <c r="L3047" i="14"/>
  <c r="E3048" i="14"/>
  <c r="F3048" i="14"/>
  <c r="G3048" i="14"/>
  <c r="H3048" i="14"/>
  <c r="I3048" i="14"/>
  <c r="J3048" i="14"/>
  <c r="K3048" i="14"/>
  <c r="L3048" i="14"/>
  <c r="E3049" i="14"/>
  <c r="F3049" i="14"/>
  <c r="G3049" i="14"/>
  <c r="H3049" i="14"/>
  <c r="I3049" i="14"/>
  <c r="J3049" i="14"/>
  <c r="K3049" i="14"/>
  <c r="L3049" i="14"/>
  <c r="E3050" i="14"/>
  <c r="F3050" i="14"/>
  <c r="G3050" i="14"/>
  <c r="H3050" i="14"/>
  <c r="I3050" i="14"/>
  <c r="J3050" i="14"/>
  <c r="K3050" i="14"/>
  <c r="L3050" i="14"/>
  <c r="E3051" i="14"/>
  <c r="F3051" i="14"/>
  <c r="G3051" i="14"/>
  <c r="H3051" i="14"/>
  <c r="I3051" i="14"/>
  <c r="J3051" i="14"/>
  <c r="K3051" i="14"/>
  <c r="L3051" i="14"/>
  <c r="E3052" i="14"/>
  <c r="F3052" i="14"/>
  <c r="G3052" i="14"/>
  <c r="H3052" i="14"/>
  <c r="I3052" i="14"/>
  <c r="J3052" i="14"/>
  <c r="K3052" i="14"/>
  <c r="L3052" i="14"/>
  <c r="E3053" i="14"/>
  <c r="F3053" i="14"/>
  <c r="G3053" i="14"/>
  <c r="H3053" i="14"/>
  <c r="I3053" i="14"/>
  <c r="J3053" i="14"/>
  <c r="K3053" i="14"/>
  <c r="L3053" i="14"/>
  <c r="E3054" i="14"/>
  <c r="F3054" i="14"/>
  <c r="G3054" i="14"/>
  <c r="H3054" i="14"/>
  <c r="I3054" i="14"/>
  <c r="J3054" i="14"/>
  <c r="K3054" i="14"/>
  <c r="L3054" i="14"/>
  <c r="E3055" i="14"/>
  <c r="F3055" i="14"/>
  <c r="G3055" i="14"/>
  <c r="H3055" i="14"/>
  <c r="I3055" i="14"/>
  <c r="J3055" i="14"/>
  <c r="K3055" i="14"/>
  <c r="L3055" i="14"/>
  <c r="E3056" i="14"/>
  <c r="F3056" i="14"/>
  <c r="G3056" i="14"/>
  <c r="H3056" i="14"/>
  <c r="I3056" i="14"/>
  <c r="J3056" i="14"/>
  <c r="K3056" i="14"/>
  <c r="L3056" i="14"/>
  <c r="E3057" i="14"/>
  <c r="F3057" i="14"/>
  <c r="G3057" i="14"/>
  <c r="H3057" i="14"/>
  <c r="I3057" i="14"/>
  <c r="J3057" i="14"/>
  <c r="K3057" i="14"/>
  <c r="L3057" i="14"/>
  <c r="E3058" i="14"/>
  <c r="F3058" i="14"/>
  <c r="G3058" i="14"/>
  <c r="H3058" i="14"/>
  <c r="I3058" i="14"/>
  <c r="J3058" i="14"/>
  <c r="K3058" i="14"/>
  <c r="L3058" i="14"/>
  <c r="E3059" i="14"/>
  <c r="F3059" i="14"/>
  <c r="G3059" i="14"/>
  <c r="H3059" i="14"/>
  <c r="I3059" i="14"/>
  <c r="J3059" i="14"/>
  <c r="K3059" i="14"/>
  <c r="L3059" i="14"/>
  <c r="E3060" i="14"/>
  <c r="F3060" i="14"/>
  <c r="G3060" i="14"/>
  <c r="H3060" i="14"/>
  <c r="I3060" i="14"/>
  <c r="J3060" i="14"/>
  <c r="K3060" i="14"/>
  <c r="L3060" i="14"/>
  <c r="E3061" i="14"/>
  <c r="F3061" i="14"/>
  <c r="G3061" i="14"/>
  <c r="H3061" i="14"/>
  <c r="I3061" i="14"/>
  <c r="J3061" i="14"/>
  <c r="K3061" i="14"/>
  <c r="L3061" i="14"/>
  <c r="E3062" i="14"/>
  <c r="F3062" i="14"/>
  <c r="G3062" i="14"/>
  <c r="H3062" i="14"/>
  <c r="I3062" i="14"/>
  <c r="J3062" i="14"/>
  <c r="K3062" i="14"/>
  <c r="L3062" i="14"/>
  <c r="E3063" i="14"/>
  <c r="F3063" i="14"/>
  <c r="G3063" i="14"/>
  <c r="H3063" i="14"/>
  <c r="I3063" i="14"/>
  <c r="J3063" i="14"/>
  <c r="K3063" i="14"/>
  <c r="L3063" i="14"/>
  <c r="E2966" i="14"/>
  <c r="F2966" i="14"/>
  <c r="G2966" i="14"/>
  <c r="H2966" i="14"/>
  <c r="I2966" i="14"/>
  <c r="J2966" i="14"/>
  <c r="K2966" i="14"/>
  <c r="L2966" i="14"/>
  <c r="E2967" i="14"/>
  <c r="F2967" i="14"/>
  <c r="G2967" i="14"/>
  <c r="H2967" i="14"/>
  <c r="I2967" i="14"/>
  <c r="J2967" i="14"/>
  <c r="K2967" i="14"/>
  <c r="L2967" i="14"/>
  <c r="E2968" i="14"/>
  <c r="F2968" i="14"/>
  <c r="G2968" i="14"/>
  <c r="H2968" i="14"/>
  <c r="I2968" i="14"/>
  <c r="J2968" i="14"/>
  <c r="K2968" i="14"/>
  <c r="L2968" i="14"/>
  <c r="E2969" i="14"/>
  <c r="F2969" i="14"/>
  <c r="G2969" i="14"/>
  <c r="H2969" i="14"/>
  <c r="I2969" i="14"/>
  <c r="J2969" i="14"/>
  <c r="K2969" i="14"/>
  <c r="L2969" i="14"/>
  <c r="E2970" i="14"/>
  <c r="F2970" i="14"/>
  <c r="G2970" i="14"/>
  <c r="H2970" i="14"/>
  <c r="I2970" i="14"/>
  <c r="J2970" i="14"/>
  <c r="K2970" i="14"/>
  <c r="L2970" i="14"/>
  <c r="E2971" i="14"/>
  <c r="F2971" i="14"/>
  <c r="G2971" i="14"/>
  <c r="H2971" i="14"/>
  <c r="I2971" i="14"/>
  <c r="J2971" i="14"/>
  <c r="K2971" i="14"/>
  <c r="L2971" i="14"/>
  <c r="E2972" i="14"/>
  <c r="F2972" i="14"/>
  <c r="G2972" i="14"/>
  <c r="H2972" i="14"/>
  <c r="I2972" i="14"/>
  <c r="J2972" i="14"/>
  <c r="K2972" i="14"/>
  <c r="L2972" i="14"/>
  <c r="E2973" i="14"/>
  <c r="F2973" i="14"/>
  <c r="G2973" i="14"/>
  <c r="H2973" i="14"/>
  <c r="I2973" i="14"/>
  <c r="J2973" i="14"/>
  <c r="K2973" i="14"/>
  <c r="L2973" i="14"/>
  <c r="E2974" i="14"/>
  <c r="F2974" i="14"/>
  <c r="G2974" i="14"/>
  <c r="H2974" i="14"/>
  <c r="I2974" i="14"/>
  <c r="J2974" i="14"/>
  <c r="K2974" i="14"/>
  <c r="L2974" i="14"/>
  <c r="E2975" i="14"/>
  <c r="F2975" i="14"/>
  <c r="G2975" i="14"/>
  <c r="H2975" i="14"/>
  <c r="I2975" i="14"/>
  <c r="J2975" i="14"/>
  <c r="K2975" i="14"/>
  <c r="L2975" i="14"/>
  <c r="E2976" i="14"/>
  <c r="F2976" i="14"/>
  <c r="G2976" i="14"/>
  <c r="H2976" i="14"/>
  <c r="I2976" i="14"/>
  <c r="J2976" i="14"/>
  <c r="K2976" i="14"/>
  <c r="L2976" i="14"/>
  <c r="E2977" i="14"/>
  <c r="F2977" i="14"/>
  <c r="G2977" i="14"/>
  <c r="H2977" i="14"/>
  <c r="I2977" i="14"/>
  <c r="J2977" i="14"/>
  <c r="K2977" i="14"/>
  <c r="L2977" i="14"/>
  <c r="E2978" i="14"/>
  <c r="F2978" i="14"/>
  <c r="G2978" i="14"/>
  <c r="H2978" i="14"/>
  <c r="I2978" i="14"/>
  <c r="J2978" i="14"/>
  <c r="K2978" i="14"/>
  <c r="L2978" i="14"/>
  <c r="E2979" i="14"/>
  <c r="F2979" i="14"/>
  <c r="G2979" i="14"/>
  <c r="H2979" i="14"/>
  <c r="I2979" i="14"/>
  <c r="J2979" i="14"/>
  <c r="K2979" i="14"/>
  <c r="L2979" i="14"/>
  <c r="E2980" i="14"/>
  <c r="F2980" i="14"/>
  <c r="G2980" i="14"/>
  <c r="H2980" i="14"/>
  <c r="I2980" i="14"/>
  <c r="J2980" i="14"/>
  <c r="K2980" i="14"/>
  <c r="L2980" i="14"/>
  <c r="E2981" i="14"/>
  <c r="F2981" i="14"/>
  <c r="G2981" i="14"/>
  <c r="H2981" i="14"/>
  <c r="I2981" i="14"/>
  <c r="J2981" i="14"/>
  <c r="K2981" i="14"/>
  <c r="L2981" i="14"/>
  <c r="E2982" i="14"/>
  <c r="F2982" i="14"/>
  <c r="G2982" i="14"/>
  <c r="H2982" i="14"/>
  <c r="I2982" i="14"/>
  <c r="J2982" i="14"/>
  <c r="K2982" i="14"/>
  <c r="L2982" i="14"/>
  <c r="E2983" i="14"/>
  <c r="F2983" i="14"/>
  <c r="G2983" i="14"/>
  <c r="H2983" i="14"/>
  <c r="I2983" i="14"/>
  <c r="J2983" i="14"/>
  <c r="K2983" i="14"/>
  <c r="L2983" i="14"/>
  <c r="E2984" i="14"/>
  <c r="F2984" i="14"/>
  <c r="G2984" i="14"/>
  <c r="H2984" i="14"/>
  <c r="I2984" i="14"/>
  <c r="J2984" i="14"/>
  <c r="K2984" i="14"/>
  <c r="L2984" i="14"/>
  <c r="E2985" i="14"/>
  <c r="F2985" i="14"/>
  <c r="G2985" i="14"/>
  <c r="H2985" i="14"/>
  <c r="I2985" i="14"/>
  <c r="J2985" i="14"/>
  <c r="K2985" i="14"/>
  <c r="L2985" i="14"/>
  <c r="E2986" i="14"/>
  <c r="F2986" i="14"/>
  <c r="G2986" i="14"/>
  <c r="H2986" i="14"/>
  <c r="I2986" i="14"/>
  <c r="J2986" i="14"/>
  <c r="K2986" i="14"/>
  <c r="L2986" i="14"/>
  <c r="E2987" i="14"/>
  <c r="F2987" i="14"/>
  <c r="G2987" i="14"/>
  <c r="H2987" i="14"/>
  <c r="I2987" i="14"/>
  <c r="J2987" i="14"/>
  <c r="K2987" i="14"/>
  <c r="L2987" i="14"/>
  <c r="E2988" i="14"/>
  <c r="F2988" i="14"/>
  <c r="G2988" i="14"/>
  <c r="H2988" i="14"/>
  <c r="I2988" i="14"/>
  <c r="J2988" i="14"/>
  <c r="K2988" i="14"/>
  <c r="L2988" i="14"/>
  <c r="E2989" i="14"/>
  <c r="F2989" i="14"/>
  <c r="G2989" i="14"/>
  <c r="H2989" i="14"/>
  <c r="I2989" i="14"/>
  <c r="J2989" i="14"/>
  <c r="K2989" i="14"/>
  <c r="L2989" i="14"/>
  <c r="E2990" i="14"/>
  <c r="F2990" i="14"/>
  <c r="G2990" i="14"/>
  <c r="H2990" i="14"/>
  <c r="I2990" i="14"/>
  <c r="J2990" i="14"/>
  <c r="K2990" i="14"/>
  <c r="L2990" i="14"/>
  <c r="E2991" i="14"/>
  <c r="F2991" i="14"/>
  <c r="G2991" i="14"/>
  <c r="H2991" i="14"/>
  <c r="I2991" i="14"/>
  <c r="J2991" i="14"/>
  <c r="K2991" i="14"/>
  <c r="L2991" i="14"/>
  <c r="E2992" i="14"/>
  <c r="F2992" i="14"/>
  <c r="G2992" i="14"/>
  <c r="H2992" i="14"/>
  <c r="I2992" i="14"/>
  <c r="J2992" i="14"/>
  <c r="K2992" i="14"/>
  <c r="L2992" i="14"/>
  <c r="E2993" i="14"/>
  <c r="F2993" i="14"/>
  <c r="G2993" i="14"/>
  <c r="H2993" i="14"/>
  <c r="I2993" i="14"/>
  <c r="J2993" i="14"/>
  <c r="K2993" i="14"/>
  <c r="L2993" i="14"/>
  <c r="E2994" i="14"/>
  <c r="F2994" i="14"/>
  <c r="G2994" i="14"/>
  <c r="H2994" i="14"/>
  <c r="I2994" i="14"/>
  <c r="J2994" i="14"/>
  <c r="K2994" i="14"/>
  <c r="L2994" i="14"/>
  <c r="E2995" i="14"/>
  <c r="F2995" i="14"/>
  <c r="G2995" i="14"/>
  <c r="H2995" i="14"/>
  <c r="I2995" i="14"/>
  <c r="J2995" i="14"/>
  <c r="K2995" i="14"/>
  <c r="L2995" i="14"/>
  <c r="E2996" i="14"/>
  <c r="F2996" i="14"/>
  <c r="G2996" i="14"/>
  <c r="H2996" i="14"/>
  <c r="I2996" i="14"/>
  <c r="J2996" i="14"/>
  <c r="K2996" i="14"/>
  <c r="L2996" i="14"/>
  <c r="E2997" i="14"/>
  <c r="F2997" i="14"/>
  <c r="G2997" i="14"/>
  <c r="H2997" i="14"/>
  <c r="I2997" i="14"/>
  <c r="J2997" i="14"/>
  <c r="K2997" i="14"/>
  <c r="L2997" i="14"/>
  <c r="E2998" i="14"/>
  <c r="F2998" i="14"/>
  <c r="G2998" i="14"/>
  <c r="H2998" i="14"/>
  <c r="I2998" i="14"/>
  <c r="J2998" i="14"/>
  <c r="K2998" i="14"/>
  <c r="L2998" i="14"/>
  <c r="E2999" i="14"/>
  <c r="F2999" i="14"/>
  <c r="G2999" i="14"/>
  <c r="H2999" i="14"/>
  <c r="I2999" i="14"/>
  <c r="J2999" i="14"/>
  <c r="K2999" i="14"/>
  <c r="L2999" i="14"/>
  <c r="E3000" i="14"/>
  <c r="F3000" i="14"/>
  <c r="G3000" i="14"/>
  <c r="H3000" i="14"/>
  <c r="I3000" i="14"/>
  <c r="J3000" i="14"/>
  <c r="K3000" i="14"/>
  <c r="L3000" i="14"/>
  <c r="E3001" i="14"/>
  <c r="F3001" i="14"/>
  <c r="G3001" i="14"/>
  <c r="H3001" i="14"/>
  <c r="I3001" i="14"/>
  <c r="J3001" i="14"/>
  <c r="K3001" i="14"/>
  <c r="L3001" i="14"/>
  <c r="E3002" i="14"/>
  <c r="F3002" i="14"/>
  <c r="G3002" i="14"/>
  <c r="H3002" i="14"/>
  <c r="I3002" i="14"/>
  <c r="J3002" i="14"/>
  <c r="K3002" i="14"/>
  <c r="L3002" i="14"/>
  <c r="E3003" i="14"/>
  <c r="F3003" i="14"/>
  <c r="G3003" i="14"/>
  <c r="H3003" i="14"/>
  <c r="I3003" i="14"/>
  <c r="J3003" i="14"/>
  <c r="K3003" i="14"/>
  <c r="L3003" i="14"/>
  <c r="E3004" i="14"/>
  <c r="F3004" i="14"/>
  <c r="G3004" i="14"/>
  <c r="H3004" i="14"/>
  <c r="I3004" i="14"/>
  <c r="J3004" i="14"/>
  <c r="K3004" i="14"/>
  <c r="L3004" i="14"/>
  <c r="E3005" i="14"/>
  <c r="F3005" i="14"/>
  <c r="G3005" i="14"/>
  <c r="H3005" i="14"/>
  <c r="I3005" i="14"/>
  <c r="J3005" i="14"/>
  <c r="K3005" i="14"/>
  <c r="L3005" i="14"/>
  <c r="E3006" i="14"/>
  <c r="F3006" i="14"/>
  <c r="G3006" i="14"/>
  <c r="H3006" i="14"/>
  <c r="I3006" i="14"/>
  <c r="J3006" i="14"/>
  <c r="K3006" i="14"/>
  <c r="L3006" i="14"/>
  <c r="E3007" i="14"/>
  <c r="F3007" i="14"/>
  <c r="G3007" i="14"/>
  <c r="H3007" i="14"/>
  <c r="I3007" i="14"/>
  <c r="J3007" i="14"/>
  <c r="K3007" i="14"/>
  <c r="L3007" i="14"/>
  <c r="E3008" i="14"/>
  <c r="F3008" i="14"/>
  <c r="G3008" i="14"/>
  <c r="H3008" i="14"/>
  <c r="I3008" i="14"/>
  <c r="J3008" i="14"/>
  <c r="K3008" i="14"/>
  <c r="L3008" i="14"/>
  <c r="E3009" i="14"/>
  <c r="F3009" i="14"/>
  <c r="G3009" i="14"/>
  <c r="H3009" i="14"/>
  <c r="I3009" i="14"/>
  <c r="J3009" i="14"/>
  <c r="K3009" i="14"/>
  <c r="L3009" i="14"/>
  <c r="E3010" i="14"/>
  <c r="F3010" i="14"/>
  <c r="G3010" i="14"/>
  <c r="H3010" i="14"/>
  <c r="I3010" i="14"/>
  <c r="J3010" i="14"/>
  <c r="K3010" i="14"/>
  <c r="L3010" i="14"/>
  <c r="E3011" i="14"/>
  <c r="F3011" i="14"/>
  <c r="G3011" i="14"/>
  <c r="H3011" i="14"/>
  <c r="I3011" i="14"/>
  <c r="J3011" i="14"/>
  <c r="K3011" i="14"/>
  <c r="L3011" i="14"/>
  <c r="E3012" i="14"/>
  <c r="F3012" i="14"/>
  <c r="G3012" i="14"/>
  <c r="H3012" i="14"/>
  <c r="I3012" i="14"/>
  <c r="J3012" i="14"/>
  <c r="K3012" i="14"/>
  <c r="L3012" i="14"/>
  <c r="E2915" i="14"/>
  <c r="F2915" i="14"/>
  <c r="G2915" i="14"/>
  <c r="H2915" i="14"/>
  <c r="I2915" i="14"/>
  <c r="J2915" i="14"/>
  <c r="K2915" i="14"/>
  <c r="L2915" i="14"/>
  <c r="E2916" i="14"/>
  <c r="F2916" i="14"/>
  <c r="G2916" i="14"/>
  <c r="H2916" i="14"/>
  <c r="I2916" i="14"/>
  <c r="J2916" i="14"/>
  <c r="K2916" i="14"/>
  <c r="L2916" i="14"/>
  <c r="E2917" i="14"/>
  <c r="F2917" i="14"/>
  <c r="G2917" i="14"/>
  <c r="H2917" i="14"/>
  <c r="I2917" i="14"/>
  <c r="J2917" i="14"/>
  <c r="K2917" i="14"/>
  <c r="L2917" i="14"/>
  <c r="E2918" i="14"/>
  <c r="F2918" i="14"/>
  <c r="G2918" i="14"/>
  <c r="H2918" i="14"/>
  <c r="I2918" i="14"/>
  <c r="J2918" i="14"/>
  <c r="K2918" i="14"/>
  <c r="L2918" i="14"/>
  <c r="E2919" i="14"/>
  <c r="F2919" i="14"/>
  <c r="G2919" i="14"/>
  <c r="H2919" i="14"/>
  <c r="I2919" i="14"/>
  <c r="J2919" i="14"/>
  <c r="K2919" i="14"/>
  <c r="L2919" i="14"/>
  <c r="E2920" i="14"/>
  <c r="F2920" i="14"/>
  <c r="G2920" i="14"/>
  <c r="H2920" i="14"/>
  <c r="I2920" i="14"/>
  <c r="J2920" i="14"/>
  <c r="K2920" i="14"/>
  <c r="L2920" i="14"/>
  <c r="E2921" i="14"/>
  <c r="F2921" i="14"/>
  <c r="G2921" i="14"/>
  <c r="H2921" i="14"/>
  <c r="I2921" i="14"/>
  <c r="J2921" i="14"/>
  <c r="K2921" i="14"/>
  <c r="L2921" i="14"/>
  <c r="E2922" i="14"/>
  <c r="F2922" i="14"/>
  <c r="G2922" i="14"/>
  <c r="H2922" i="14"/>
  <c r="I2922" i="14"/>
  <c r="J2922" i="14"/>
  <c r="K2922" i="14"/>
  <c r="L2922" i="14"/>
  <c r="E2923" i="14"/>
  <c r="F2923" i="14"/>
  <c r="G2923" i="14"/>
  <c r="H2923" i="14"/>
  <c r="I2923" i="14"/>
  <c r="J2923" i="14"/>
  <c r="K2923" i="14"/>
  <c r="L2923" i="14"/>
  <c r="E2924" i="14"/>
  <c r="F2924" i="14"/>
  <c r="G2924" i="14"/>
  <c r="H2924" i="14"/>
  <c r="I2924" i="14"/>
  <c r="J2924" i="14"/>
  <c r="K2924" i="14"/>
  <c r="L2924" i="14"/>
  <c r="E2925" i="14"/>
  <c r="F2925" i="14"/>
  <c r="G2925" i="14"/>
  <c r="H2925" i="14"/>
  <c r="I2925" i="14"/>
  <c r="J2925" i="14"/>
  <c r="K2925" i="14"/>
  <c r="L2925" i="14"/>
  <c r="E2926" i="14"/>
  <c r="F2926" i="14"/>
  <c r="G2926" i="14"/>
  <c r="H2926" i="14"/>
  <c r="I2926" i="14"/>
  <c r="J2926" i="14"/>
  <c r="K2926" i="14"/>
  <c r="L2926" i="14"/>
  <c r="E2927" i="14"/>
  <c r="F2927" i="14"/>
  <c r="G2927" i="14"/>
  <c r="H2927" i="14"/>
  <c r="I2927" i="14"/>
  <c r="J2927" i="14"/>
  <c r="K2927" i="14"/>
  <c r="L2927" i="14"/>
  <c r="E2928" i="14"/>
  <c r="F2928" i="14"/>
  <c r="G2928" i="14"/>
  <c r="H2928" i="14"/>
  <c r="I2928" i="14"/>
  <c r="J2928" i="14"/>
  <c r="K2928" i="14"/>
  <c r="L2928" i="14"/>
  <c r="E2929" i="14"/>
  <c r="F2929" i="14"/>
  <c r="G2929" i="14"/>
  <c r="H2929" i="14"/>
  <c r="I2929" i="14"/>
  <c r="J2929" i="14"/>
  <c r="K2929" i="14"/>
  <c r="L2929" i="14"/>
  <c r="E2930" i="14"/>
  <c r="F2930" i="14"/>
  <c r="G2930" i="14"/>
  <c r="H2930" i="14"/>
  <c r="I2930" i="14"/>
  <c r="J2930" i="14"/>
  <c r="K2930" i="14"/>
  <c r="L2930" i="14"/>
  <c r="E2931" i="14"/>
  <c r="F2931" i="14"/>
  <c r="G2931" i="14"/>
  <c r="H2931" i="14"/>
  <c r="I2931" i="14"/>
  <c r="J2931" i="14"/>
  <c r="K2931" i="14"/>
  <c r="L2931" i="14"/>
  <c r="E2932" i="14"/>
  <c r="F2932" i="14"/>
  <c r="G2932" i="14"/>
  <c r="H2932" i="14"/>
  <c r="I2932" i="14"/>
  <c r="J2932" i="14"/>
  <c r="K2932" i="14"/>
  <c r="L2932" i="14"/>
  <c r="E2933" i="14"/>
  <c r="F2933" i="14"/>
  <c r="G2933" i="14"/>
  <c r="H2933" i="14"/>
  <c r="I2933" i="14"/>
  <c r="J2933" i="14"/>
  <c r="K2933" i="14"/>
  <c r="L2933" i="14"/>
  <c r="E2934" i="14"/>
  <c r="F2934" i="14"/>
  <c r="G2934" i="14"/>
  <c r="H2934" i="14"/>
  <c r="I2934" i="14"/>
  <c r="J2934" i="14"/>
  <c r="K2934" i="14"/>
  <c r="L2934" i="14"/>
  <c r="E2935" i="14"/>
  <c r="F2935" i="14"/>
  <c r="G2935" i="14"/>
  <c r="H2935" i="14"/>
  <c r="I2935" i="14"/>
  <c r="J2935" i="14"/>
  <c r="K2935" i="14"/>
  <c r="L2935" i="14"/>
  <c r="E2936" i="14"/>
  <c r="F2936" i="14"/>
  <c r="G2936" i="14"/>
  <c r="H2936" i="14"/>
  <c r="I2936" i="14"/>
  <c r="J2936" i="14"/>
  <c r="K2936" i="14"/>
  <c r="L2936" i="14"/>
  <c r="E2937" i="14"/>
  <c r="F2937" i="14"/>
  <c r="G2937" i="14"/>
  <c r="H2937" i="14"/>
  <c r="I2937" i="14"/>
  <c r="J2937" i="14"/>
  <c r="K2937" i="14"/>
  <c r="L2937" i="14"/>
  <c r="E2938" i="14"/>
  <c r="F2938" i="14"/>
  <c r="G2938" i="14"/>
  <c r="H2938" i="14"/>
  <c r="I2938" i="14"/>
  <c r="J2938" i="14"/>
  <c r="K2938" i="14"/>
  <c r="L2938" i="14"/>
  <c r="E2939" i="14"/>
  <c r="F2939" i="14"/>
  <c r="G2939" i="14"/>
  <c r="H2939" i="14"/>
  <c r="I2939" i="14"/>
  <c r="J2939" i="14"/>
  <c r="K2939" i="14"/>
  <c r="L2939" i="14"/>
  <c r="E2940" i="14"/>
  <c r="F2940" i="14"/>
  <c r="G2940" i="14"/>
  <c r="H2940" i="14"/>
  <c r="I2940" i="14"/>
  <c r="J2940" i="14"/>
  <c r="K2940" i="14"/>
  <c r="L2940" i="14"/>
  <c r="E2941" i="14"/>
  <c r="F2941" i="14"/>
  <c r="G2941" i="14"/>
  <c r="H2941" i="14"/>
  <c r="I2941" i="14"/>
  <c r="J2941" i="14"/>
  <c r="K2941" i="14"/>
  <c r="L2941" i="14"/>
  <c r="E2942" i="14"/>
  <c r="F2942" i="14"/>
  <c r="G2942" i="14"/>
  <c r="H2942" i="14"/>
  <c r="I2942" i="14"/>
  <c r="J2942" i="14"/>
  <c r="K2942" i="14"/>
  <c r="L2942" i="14"/>
  <c r="E2943" i="14"/>
  <c r="F2943" i="14"/>
  <c r="G2943" i="14"/>
  <c r="H2943" i="14"/>
  <c r="I2943" i="14"/>
  <c r="J2943" i="14"/>
  <c r="K2943" i="14"/>
  <c r="L2943" i="14"/>
  <c r="E2944" i="14"/>
  <c r="F2944" i="14"/>
  <c r="G2944" i="14"/>
  <c r="H2944" i="14"/>
  <c r="I2944" i="14"/>
  <c r="J2944" i="14"/>
  <c r="K2944" i="14"/>
  <c r="L2944" i="14"/>
  <c r="E2945" i="14"/>
  <c r="F2945" i="14"/>
  <c r="G2945" i="14"/>
  <c r="H2945" i="14"/>
  <c r="I2945" i="14"/>
  <c r="J2945" i="14"/>
  <c r="K2945" i="14"/>
  <c r="L2945" i="14"/>
  <c r="E2946" i="14"/>
  <c r="F2946" i="14"/>
  <c r="G2946" i="14"/>
  <c r="H2946" i="14"/>
  <c r="I2946" i="14"/>
  <c r="J2946" i="14"/>
  <c r="K2946" i="14"/>
  <c r="L2946" i="14"/>
  <c r="E2947" i="14"/>
  <c r="F2947" i="14"/>
  <c r="G2947" i="14"/>
  <c r="H2947" i="14"/>
  <c r="I2947" i="14"/>
  <c r="J2947" i="14"/>
  <c r="K2947" i="14"/>
  <c r="L2947" i="14"/>
  <c r="E2948" i="14"/>
  <c r="F2948" i="14"/>
  <c r="G2948" i="14"/>
  <c r="H2948" i="14"/>
  <c r="I2948" i="14"/>
  <c r="J2948" i="14"/>
  <c r="K2948" i="14"/>
  <c r="L2948" i="14"/>
  <c r="E2949" i="14"/>
  <c r="F2949" i="14"/>
  <c r="G2949" i="14"/>
  <c r="H2949" i="14"/>
  <c r="I2949" i="14"/>
  <c r="J2949" i="14"/>
  <c r="K2949" i="14"/>
  <c r="L2949" i="14"/>
  <c r="E2950" i="14"/>
  <c r="F2950" i="14"/>
  <c r="G2950" i="14"/>
  <c r="H2950" i="14"/>
  <c r="I2950" i="14"/>
  <c r="J2950" i="14"/>
  <c r="K2950" i="14"/>
  <c r="L2950" i="14"/>
  <c r="E2951" i="14"/>
  <c r="F2951" i="14"/>
  <c r="G2951" i="14"/>
  <c r="H2951" i="14"/>
  <c r="I2951" i="14"/>
  <c r="J2951" i="14"/>
  <c r="K2951" i="14"/>
  <c r="L2951" i="14"/>
  <c r="E2952" i="14"/>
  <c r="F2952" i="14"/>
  <c r="G2952" i="14"/>
  <c r="H2952" i="14"/>
  <c r="I2952" i="14"/>
  <c r="J2952" i="14"/>
  <c r="K2952" i="14"/>
  <c r="L2952" i="14"/>
  <c r="E2953" i="14"/>
  <c r="F2953" i="14"/>
  <c r="G2953" i="14"/>
  <c r="H2953" i="14"/>
  <c r="I2953" i="14"/>
  <c r="J2953" i="14"/>
  <c r="K2953" i="14"/>
  <c r="L2953" i="14"/>
  <c r="E2954" i="14"/>
  <c r="F2954" i="14"/>
  <c r="G2954" i="14"/>
  <c r="H2954" i="14"/>
  <c r="I2954" i="14"/>
  <c r="J2954" i="14"/>
  <c r="K2954" i="14"/>
  <c r="L2954" i="14"/>
  <c r="E2955" i="14"/>
  <c r="F2955" i="14"/>
  <c r="G2955" i="14"/>
  <c r="H2955" i="14"/>
  <c r="I2955" i="14"/>
  <c r="J2955" i="14"/>
  <c r="K2955" i="14"/>
  <c r="L2955" i="14"/>
  <c r="E2956" i="14"/>
  <c r="F2956" i="14"/>
  <c r="G2956" i="14"/>
  <c r="H2956" i="14"/>
  <c r="I2956" i="14"/>
  <c r="J2956" i="14"/>
  <c r="K2956" i="14"/>
  <c r="L2956" i="14"/>
  <c r="E2957" i="14"/>
  <c r="F2957" i="14"/>
  <c r="G2957" i="14"/>
  <c r="H2957" i="14"/>
  <c r="I2957" i="14"/>
  <c r="J2957" i="14"/>
  <c r="K2957" i="14"/>
  <c r="L2957" i="14"/>
  <c r="E2958" i="14"/>
  <c r="F2958" i="14"/>
  <c r="G2958" i="14"/>
  <c r="H2958" i="14"/>
  <c r="I2958" i="14"/>
  <c r="J2958" i="14"/>
  <c r="K2958" i="14"/>
  <c r="L2958" i="14"/>
  <c r="E2959" i="14"/>
  <c r="F2959" i="14"/>
  <c r="G2959" i="14"/>
  <c r="H2959" i="14"/>
  <c r="I2959" i="14"/>
  <c r="J2959" i="14"/>
  <c r="K2959" i="14"/>
  <c r="L2959" i="14"/>
  <c r="E2960" i="14"/>
  <c r="F2960" i="14"/>
  <c r="G2960" i="14"/>
  <c r="H2960" i="14"/>
  <c r="I2960" i="14"/>
  <c r="J2960" i="14"/>
  <c r="K2960" i="14"/>
  <c r="L2960" i="14"/>
  <c r="E2961" i="14"/>
  <c r="F2961" i="14"/>
  <c r="G2961" i="14"/>
  <c r="H2961" i="14"/>
  <c r="I2961" i="14"/>
  <c r="J2961" i="14"/>
  <c r="K2961" i="14"/>
  <c r="L2961" i="14"/>
  <c r="E2864" i="14"/>
  <c r="F2864" i="14"/>
  <c r="G2864" i="14"/>
  <c r="H2864" i="14"/>
  <c r="I2864" i="14"/>
  <c r="J2864" i="14"/>
  <c r="K2864" i="14"/>
  <c r="L2864" i="14"/>
  <c r="E2865" i="14"/>
  <c r="F2865" i="14"/>
  <c r="G2865" i="14"/>
  <c r="H2865" i="14"/>
  <c r="I2865" i="14"/>
  <c r="J2865" i="14"/>
  <c r="K2865" i="14"/>
  <c r="L2865" i="14"/>
  <c r="E2866" i="14"/>
  <c r="F2866" i="14"/>
  <c r="G2866" i="14"/>
  <c r="H2866" i="14"/>
  <c r="I2866" i="14"/>
  <c r="J2866" i="14"/>
  <c r="K2866" i="14"/>
  <c r="L2866" i="14"/>
  <c r="E2867" i="14"/>
  <c r="F2867" i="14"/>
  <c r="G2867" i="14"/>
  <c r="H2867" i="14"/>
  <c r="I2867" i="14"/>
  <c r="J2867" i="14"/>
  <c r="K2867" i="14"/>
  <c r="L2867" i="14"/>
  <c r="E2868" i="14"/>
  <c r="F2868" i="14"/>
  <c r="G2868" i="14"/>
  <c r="H2868" i="14"/>
  <c r="I2868" i="14"/>
  <c r="J2868" i="14"/>
  <c r="K2868" i="14"/>
  <c r="L2868" i="14"/>
  <c r="E2869" i="14"/>
  <c r="F2869" i="14"/>
  <c r="G2869" i="14"/>
  <c r="H2869" i="14"/>
  <c r="I2869" i="14"/>
  <c r="J2869" i="14"/>
  <c r="K2869" i="14"/>
  <c r="L2869" i="14"/>
  <c r="E2870" i="14"/>
  <c r="F2870" i="14"/>
  <c r="G2870" i="14"/>
  <c r="H2870" i="14"/>
  <c r="I2870" i="14"/>
  <c r="J2870" i="14"/>
  <c r="K2870" i="14"/>
  <c r="L2870" i="14"/>
  <c r="E2871" i="14"/>
  <c r="F2871" i="14"/>
  <c r="G2871" i="14"/>
  <c r="H2871" i="14"/>
  <c r="I2871" i="14"/>
  <c r="J2871" i="14"/>
  <c r="K2871" i="14"/>
  <c r="L2871" i="14"/>
  <c r="E2872" i="14"/>
  <c r="F2872" i="14"/>
  <c r="G2872" i="14"/>
  <c r="H2872" i="14"/>
  <c r="I2872" i="14"/>
  <c r="J2872" i="14"/>
  <c r="K2872" i="14"/>
  <c r="L2872" i="14"/>
  <c r="E2873" i="14"/>
  <c r="F2873" i="14"/>
  <c r="G2873" i="14"/>
  <c r="H2873" i="14"/>
  <c r="I2873" i="14"/>
  <c r="J2873" i="14"/>
  <c r="K2873" i="14"/>
  <c r="L2873" i="14"/>
  <c r="E2874" i="14"/>
  <c r="F2874" i="14"/>
  <c r="G2874" i="14"/>
  <c r="H2874" i="14"/>
  <c r="I2874" i="14"/>
  <c r="J2874" i="14"/>
  <c r="K2874" i="14"/>
  <c r="L2874" i="14"/>
  <c r="E2875" i="14"/>
  <c r="F2875" i="14"/>
  <c r="G2875" i="14"/>
  <c r="H2875" i="14"/>
  <c r="I2875" i="14"/>
  <c r="J2875" i="14"/>
  <c r="K2875" i="14"/>
  <c r="L2875" i="14"/>
  <c r="E2876" i="14"/>
  <c r="F2876" i="14"/>
  <c r="G2876" i="14"/>
  <c r="H2876" i="14"/>
  <c r="I2876" i="14"/>
  <c r="J2876" i="14"/>
  <c r="K2876" i="14"/>
  <c r="L2876" i="14"/>
  <c r="E2877" i="14"/>
  <c r="F2877" i="14"/>
  <c r="G2877" i="14"/>
  <c r="H2877" i="14"/>
  <c r="I2877" i="14"/>
  <c r="J2877" i="14"/>
  <c r="K2877" i="14"/>
  <c r="L2877" i="14"/>
  <c r="E2878" i="14"/>
  <c r="F2878" i="14"/>
  <c r="G2878" i="14"/>
  <c r="H2878" i="14"/>
  <c r="I2878" i="14"/>
  <c r="J2878" i="14"/>
  <c r="K2878" i="14"/>
  <c r="L2878" i="14"/>
  <c r="E2879" i="14"/>
  <c r="F2879" i="14"/>
  <c r="G2879" i="14"/>
  <c r="H2879" i="14"/>
  <c r="I2879" i="14"/>
  <c r="J2879" i="14"/>
  <c r="K2879" i="14"/>
  <c r="L2879" i="14"/>
  <c r="E2880" i="14"/>
  <c r="F2880" i="14"/>
  <c r="G2880" i="14"/>
  <c r="H2880" i="14"/>
  <c r="I2880" i="14"/>
  <c r="J2880" i="14"/>
  <c r="K2880" i="14"/>
  <c r="L2880" i="14"/>
  <c r="E2881" i="14"/>
  <c r="F2881" i="14"/>
  <c r="G2881" i="14"/>
  <c r="H2881" i="14"/>
  <c r="I2881" i="14"/>
  <c r="J2881" i="14"/>
  <c r="K2881" i="14"/>
  <c r="L2881" i="14"/>
  <c r="E2882" i="14"/>
  <c r="F2882" i="14"/>
  <c r="G2882" i="14"/>
  <c r="H2882" i="14"/>
  <c r="I2882" i="14"/>
  <c r="J2882" i="14"/>
  <c r="K2882" i="14"/>
  <c r="L2882" i="14"/>
  <c r="E2883" i="14"/>
  <c r="F2883" i="14"/>
  <c r="G2883" i="14"/>
  <c r="H2883" i="14"/>
  <c r="I2883" i="14"/>
  <c r="J2883" i="14"/>
  <c r="K2883" i="14"/>
  <c r="L2883" i="14"/>
  <c r="E2884" i="14"/>
  <c r="F2884" i="14"/>
  <c r="G2884" i="14"/>
  <c r="H2884" i="14"/>
  <c r="I2884" i="14"/>
  <c r="J2884" i="14"/>
  <c r="K2884" i="14"/>
  <c r="L2884" i="14"/>
  <c r="E2885" i="14"/>
  <c r="F2885" i="14"/>
  <c r="G2885" i="14"/>
  <c r="H2885" i="14"/>
  <c r="I2885" i="14"/>
  <c r="J2885" i="14"/>
  <c r="K2885" i="14"/>
  <c r="L2885" i="14"/>
  <c r="E2886" i="14"/>
  <c r="F2886" i="14"/>
  <c r="G2886" i="14"/>
  <c r="H2886" i="14"/>
  <c r="I2886" i="14"/>
  <c r="J2886" i="14"/>
  <c r="K2886" i="14"/>
  <c r="L2886" i="14"/>
  <c r="E2887" i="14"/>
  <c r="F2887" i="14"/>
  <c r="G2887" i="14"/>
  <c r="H2887" i="14"/>
  <c r="I2887" i="14"/>
  <c r="J2887" i="14"/>
  <c r="K2887" i="14"/>
  <c r="L2887" i="14"/>
  <c r="E2888" i="14"/>
  <c r="F2888" i="14"/>
  <c r="G2888" i="14"/>
  <c r="H2888" i="14"/>
  <c r="I2888" i="14"/>
  <c r="J2888" i="14"/>
  <c r="K2888" i="14"/>
  <c r="L2888" i="14"/>
  <c r="E2889" i="14"/>
  <c r="F2889" i="14"/>
  <c r="G2889" i="14"/>
  <c r="H2889" i="14"/>
  <c r="I2889" i="14"/>
  <c r="J2889" i="14"/>
  <c r="K2889" i="14"/>
  <c r="L2889" i="14"/>
  <c r="E2890" i="14"/>
  <c r="F2890" i="14"/>
  <c r="G2890" i="14"/>
  <c r="H2890" i="14"/>
  <c r="I2890" i="14"/>
  <c r="J2890" i="14"/>
  <c r="K2890" i="14"/>
  <c r="L2890" i="14"/>
  <c r="E2891" i="14"/>
  <c r="F2891" i="14"/>
  <c r="G2891" i="14"/>
  <c r="H2891" i="14"/>
  <c r="I2891" i="14"/>
  <c r="J2891" i="14"/>
  <c r="K2891" i="14"/>
  <c r="L2891" i="14"/>
  <c r="E2892" i="14"/>
  <c r="F2892" i="14"/>
  <c r="G2892" i="14"/>
  <c r="H2892" i="14"/>
  <c r="I2892" i="14"/>
  <c r="J2892" i="14"/>
  <c r="K2892" i="14"/>
  <c r="L2892" i="14"/>
  <c r="E2893" i="14"/>
  <c r="F2893" i="14"/>
  <c r="G2893" i="14"/>
  <c r="H2893" i="14"/>
  <c r="I2893" i="14"/>
  <c r="J2893" i="14"/>
  <c r="K2893" i="14"/>
  <c r="L2893" i="14"/>
  <c r="E2894" i="14"/>
  <c r="F2894" i="14"/>
  <c r="G2894" i="14"/>
  <c r="H2894" i="14"/>
  <c r="I2894" i="14"/>
  <c r="J2894" i="14"/>
  <c r="K2894" i="14"/>
  <c r="L2894" i="14"/>
  <c r="E2895" i="14"/>
  <c r="F2895" i="14"/>
  <c r="G2895" i="14"/>
  <c r="H2895" i="14"/>
  <c r="I2895" i="14"/>
  <c r="J2895" i="14"/>
  <c r="K2895" i="14"/>
  <c r="L2895" i="14"/>
  <c r="E2896" i="14"/>
  <c r="F2896" i="14"/>
  <c r="G2896" i="14"/>
  <c r="H2896" i="14"/>
  <c r="I2896" i="14"/>
  <c r="J2896" i="14"/>
  <c r="K2896" i="14"/>
  <c r="L2896" i="14"/>
  <c r="E2897" i="14"/>
  <c r="F2897" i="14"/>
  <c r="G2897" i="14"/>
  <c r="H2897" i="14"/>
  <c r="I2897" i="14"/>
  <c r="J2897" i="14"/>
  <c r="K2897" i="14"/>
  <c r="L2897" i="14"/>
  <c r="E2898" i="14"/>
  <c r="F2898" i="14"/>
  <c r="G2898" i="14"/>
  <c r="H2898" i="14"/>
  <c r="I2898" i="14"/>
  <c r="J2898" i="14"/>
  <c r="K2898" i="14"/>
  <c r="L2898" i="14"/>
  <c r="E2899" i="14"/>
  <c r="F2899" i="14"/>
  <c r="G2899" i="14"/>
  <c r="H2899" i="14"/>
  <c r="I2899" i="14"/>
  <c r="J2899" i="14"/>
  <c r="K2899" i="14"/>
  <c r="L2899" i="14"/>
  <c r="E2900" i="14"/>
  <c r="F2900" i="14"/>
  <c r="G2900" i="14"/>
  <c r="H2900" i="14"/>
  <c r="I2900" i="14"/>
  <c r="J2900" i="14"/>
  <c r="K2900" i="14"/>
  <c r="L2900" i="14"/>
  <c r="E2901" i="14"/>
  <c r="F2901" i="14"/>
  <c r="G2901" i="14"/>
  <c r="H2901" i="14"/>
  <c r="I2901" i="14"/>
  <c r="J2901" i="14"/>
  <c r="K2901" i="14"/>
  <c r="L2901" i="14"/>
  <c r="E2902" i="14"/>
  <c r="F2902" i="14"/>
  <c r="G2902" i="14"/>
  <c r="H2902" i="14"/>
  <c r="I2902" i="14"/>
  <c r="J2902" i="14"/>
  <c r="K2902" i="14"/>
  <c r="L2902" i="14"/>
  <c r="E2903" i="14"/>
  <c r="F2903" i="14"/>
  <c r="G2903" i="14"/>
  <c r="H2903" i="14"/>
  <c r="I2903" i="14"/>
  <c r="J2903" i="14"/>
  <c r="K2903" i="14"/>
  <c r="L2903" i="14"/>
  <c r="E2904" i="14"/>
  <c r="F2904" i="14"/>
  <c r="G2904" i="14"/>
  <c r="H2904" i="14"/>
  <c r="I2904" i="14"/>
  <c r="J2904" i="14"/>
  <c r="K2904" i="14"/>
  <c r="L2904" i="14"/>
  <c r="E2905" i="14"/>
  <c r="F2905" i="14"/>
  <c r="G2905" i="14"/>
  <c r="H2905" i="14"/>
  <c r="I2905" i="14"/>
  <c r="J2905" i="14"/>
  <c r="K2905" i="14"/>
  <c r="L2905" i="14"/>
  <c r="E2906" i="14"/>
  <c r="F2906" i="14"/>
  <c r="G2906" i="14"/>
  <c r="H2906" i="14"/>
  <c r="I2906" i="14"/>
  <c r="J2906" i="14"/>
  <c r="K2906" i="14"/>
  <c r="L2906" i="14"/>
  <c r="E2907" i="14"/>
  <c r="F2907" i="14"/>
  <c r="G2907" i="14"/>
  <c r="H2907" i="14"/>
  <c r="I2907" i="14"/>
  <c r="J2907" i="14"/>
  <c r="K2907" i="14"/>
  <c r="L2907" i="14"/>
  <c r="E2908" i="14"/>
  <c r="F2908" i="14"/>
  <c r="G2908" i="14"/>
  <c r="H2908" i="14"/>
  <c r="I2908" i="14"/>
  <c r="J2908" i="14"/>
  <c r="K2908" i="14"/>
  <c r="L2908" i="14"/>
  <c r="E2909" i="14"/>
  <c r="F2909" i="14"/>
  <c r="G2909" i="14"/>
  <c r="H2909" i="14"/>
  <c r="I2909" i="14"/>
  <c r="J2909" i="14"/>
  <c r="K2909" i="14"/>
  <c r="L2909" i="14"/>
  <c r="E2910" i="14"/>
  <c r="F2910" i="14"/>
  <c r="G2910" i="14"/>
  <c r="H2910" i="14"/>
  <c r="I2910" i="14"/>
  <c r="J2910" i="14"/>
  <c r="K2910" i="14"/>
  <c r="L2910" i="14"/>
  <c r="E2813" i="14"/>
  <c r="F2813" i="14"/>
  <c r="G2813" i="14"/>
  <c r="H2813" i="14"/>
  <c r="I2813" i="14"/>
  <c r="J2813" i="14"/>
  <c r="K2813" i="14"/>
  <c r="L2813" i="14"/>
  <c r="E2814" i="14"/>
  <c r="F2814" i="14"/>
  <c r="G2814" i="14"/>
  <c r="H2814" i="14"/>
  <c r="I2814" i="14"/>
  <c r="J2814" i="14"/>
  <c r="K2814" i="14"/>
  <c r="L2814" i="14"/>
  <c r="E2815" i="14"/>
  <c r="F2815" i="14"/>
  <c r="G2815" i="14"/>
  <c r="H2815" i="14"/>
  <c r="I2815" i="14"/>
  <c r="J2815" i="14"/>
  <c r="K2815" i="14"/>
  <c r="L2815" i="14"/>
  <c r="E2816" i="14"/>
  <c r="F2816" i="14"/>
  <c r="G2816" i="14"/>
  <c r="H2816" i="14"/>
  <c r="I2816" i="14"/>
  <c r="J2816" i="14"/>
  <c r="K2816" i="14"/>
  <c r="L2816" i="14"/>
  <c r="E2817" i="14"/>
  <c r="F2817" i="14"/>
  <c r="G2817" i="14"/>
  <c r="H2817" i="14"/>
  <c r="I2817" i="14"/>
  <c r="J2817" i="14"/>
  <c r="K2817" i="14"/>
  <c r="L2817" i="14"/>
  <c r="E2818" i="14"/>
  <c r="F2818" i="14"/>
  <c r="G2818" i="14"/>
  <c r="H2818" i="14"/>
  <c r="I2818" i="14"/>
  <c r="J2818" i="14"/>
  <c r="K2818" i="14"/>
  <c r="L2818" i="14"/>
  <c r="E2819" i="14"/>
  <c r="F2819" i="14"/>
  <c r="G2819" i="14"/>
  <c r="H2819" i="14"/>
  <c r="I2819" i="14"/>
  <c r="J2819" i="14"/>
  <c r="K2819" i="14"/>
  <c r="L2819" i="14"/>
  <c r="E2820" i="14"/>
  <c r="F2820" i="14"/>
  <c r="G2820" i="14"/>
  <c r="H2820" i="14"/>
  <c r="I2820" i="14"/>
  <c r="J2820" i="14"/>
  <c r="K2820" i="14"/>
  <c r="L2820" i="14"/>
  <c r="E2821" i="14"/>
  <c r="F2821" i="14"/>
  <c r="G2821" i="14"/>
  <c r="H2821" i="14"/>
  <c r="I2821" i="14"/>
  <c r="J2821" i="14"/>
  <c r="K2821" i="14"/>
  <c r="L2821" i="14"/>
  <c r="E2822" i="14"/>
  <c r="F2822" i="14"/>
  <c r="G2822" i="14"/>
  <c r="H2822" i="14"/>
  <c r="I2822" i="14"/>
  <c r="J2822" i="14"/>
  <c r="K2822" i="14"/>
  <c r="L2822" i="14"/>
  <c r="E2823" i="14"/>
  <c r="F2823" i="14"/>
  <c r="G2823" i="14"/>
  <c r="H2823" i="14"/>
  <c r="I2823" i="14"/>
  <c r="J2823" i="14"/>
  <c r="K2823" i="14"/>
  <c r="L2823" i="14"/>
  <c r="E2824" i="14"/>
  <c r="F2824" i="14"/>
  <c r="G2824" i="14"/>
  <c r="H2824" i="14"/>
  <c r="I2824" i="14"/>
  <c r="J2824" i="14"/>
  <c r="K2824" i="14"/>
  <c r="L2824" i="14"/>
  <c r="E2825" i="14"/>
  <c r="F2825" i="14"/>
  <c r="G2825" i="14"/>
  <c r="H2825" i="14"/>
  <c r="I2825" i="14"/>
  <c r="J2825" i="14"/>
  <c r="K2825" i="14"/>
  <c r="L2825" i="14"/>
  <c r="E2826" i="14"/>
  <c r="F2826" i="14"/>
  <c r="G2826" i="14"/>
  <c r="H2826" i="14"/>
  <c r="I2826" i="14"/>
  <c r="J2826" i="14"/>
  <c r="K2826" i="14"/>
  <c r="L2826" i="14"/>
  <c r="E2827" i="14"/>
  <c r="F2827" i="14"/>
  <c r="G2827" i="14"/>
  <c r="H2827" i="14"/>
  <c r="I2827" i="14"/>
  <c r="J2827" i="14"/>
  <c r="K2827" i="14"/>
  <c r="L2827" i="14"/>
  <c r="E2828" i="14"/>
  <c r="F2828" i="14"/>
  <c r="G2828" i="14"/>
  <c r="H2828" i="14"/>
  <c r="I2828" i="14"/>
  <c r="J2828" i="14"/>
  <c r="K2828" i="14"/>
  <c r="L2828" i="14"/>
  <c r="E2829" i="14"/>
  <c r="F2829" i="14"/>
  <c r="G2829" i="14"/>
  <c r="H2829" i="14"/>
  <c r="I2829" i="14"/>
  <c r="J2829" i="14"/>
  <c r="K2829" i="14"/>
  <c r="L2829" i="14"/>
  <c r="E2830" i="14"/>
  <c r="F2830" i="14"/>
  <c r="G2830" i="14"/>
  <c r="H2830" i="14"/>
  <c r="I2830" i="14"/>
  <c r="J2830" i="14"/>
  <c r="K2830" i="14"/>
  <c r="L2830" i="14"/>
  <c r="E2831" i="14"/>
  <c r="F2831" i="14"/>
  <c r="G2831" i="14"/>
  <c r="H2831" i="14"/>
  <c r="I2831" i="14"/>
  <c r="J2831" i="14"/>
  <c r="K2831" i="14"/>
  <c r="L2831" i="14"/>
  <c r="E2832" i="14"/>
  <c r="F2832" i="14"/>
  <c r="G2832" i="14"/>
  <c r="H2832" i="14"/>
  <c r="I2832" i="14"/>
  <c r="J2832" i="14"/>
  <c r="K2832" i="14"/>
  <c r="L2832" i="14"/>
  <c r="E2833" i="14"/>
  <c r="F2833" i="14"/>
  <c r="G2833" i="14"/>
  <c r="H2833" i="14"/>
  <c r="I2833" i="14"/>
  <c r="J2833" i="14"/>
  <c r="K2833" i="14"/>
  <c r="L2833" i="14"/>
  <c r="E2834" i="14"/>
  <c r="F2834" i="14"/>
  <c r="G2834" i="14"/>
  <c r="H2834" i="14"/>
  <c r="I2834" i="14"/>
  <c r="J2834" i="14"/>
  <c r="K2834" i="14"/>
  <c r="L2834" i="14"/>
  <c r="E2835" i="14"/>
  <c r="F2835" i="14"/>
  <c r="G2835" i="14"/>
  <c r="H2835" i="14"/>
  <c r="I2835" i="14"/>
  <c r="J2835" i="14"/>
  <c r="K2835" i="14"/>
  <c r="L2835" i="14"/>
  <c r="E2836" i="14"/>
  <c r="F2836" i="14"/>
  <c r="G2836" i="14"/>
  <c r="H2836" i="14"/>
  <c r="I2836" i="14"/>
  <c r="J2836" i="14"/>
  <c r="K2836" i="14"/>
  <c r="L2836" i="14"/>
  <c r="E2837" i="14"/>
  <c r="F2837" i="14"/>
  <c r="G2837" i="14"/>
  <c r="H2837" i="14"/>
  <c r="I2837" i="14"/>
  <c r="J2837" i="14"/>
  <c r="K2837" i="14"/>
  <c r="L2837" i="14"/>
  <c r="E2838" i="14"/>
  <c r="F2838" i="14"/>
  <c r="G2838" i="14"/>
  <c r="H2838" i="14"/>
  <c r="I2838" i="14"/>
  <c r="J2838" i="14"/>
  <c r="K2838" i="14"/>
  <c r="L2838" i="14"/>
  <c r="E2839" i="14"/>
  <c r="F2839" i="14"/>
  <c r="G2839" i="14"/>
  <c r="H2839" i="14"/>
  <c r="I2839" i="14"/>
  <c r="J2839" i="14"/>
  <c r="K2839" i="14"/>
  <c r="L2839" i="14"/>
  <c r="E2840" i="14"/>
  <c r="F2840" i="14"/>
  <c r="G2840" i="14"/>
  <c r="H2840" i="14"/>
  <c r="I2840" i="14"/>
  <c r="J2840" i="14"/>
  <c r="K2840" i="14"/>
  <c r="L2840" i="14"/>
  <c r="E2841" i="14"/>
  <c r="F2841" i="14"/>
  <c r="G2841" i="14"/>
  <c r="H2841" i="14"/>
  <c r="I2841" i="14"/>
  <c r="J2841" i="14"/>
  <c r="K2841" i="14"/>
  <c r="L2841" i="14"/>
  <c r="E2842" i="14"/>
  <c r="F2842" i="14"/>
  <c r="G2842" i="14"/>
  <c r="H2842" i="14"/>
  <c r="I2842" i="14"/>
  <c r="J2842" i="14"/>
  <c r="K2842" i="14"/>
  <c r="L2842" i="14"/>
  <c r="E2843" i="14"/>
  <c r="F2843" i="14"/>
  <c r="G2843" i="14"/>
  <c r="H2843" i="14"/>
  <c r="I2843" i="14"/>
  <c r="J2843" i="14"/>
  <c r="K2843" i="14"/>
  <c r="L2843" i="14"/>
  <c r="E2844" i="14"/>
  <c r="F2844" i="14"/>
  <c r="G2844" i="14"/>
  <c r="H2844" i="14"/>
  <c r="I2844" i="14"/>
  <c r="J2844" i="14"/>
  <c r="K2844" i="14"/>
  <c r="L2844" i="14"/>
  <c r="E2845" i="14"/>
  <c r="F2845" i="14"/>
  <c r="G2845" i="14"/>
  <c r="H2845" i="14"/>
  <c r="I2845" i="14"/>
  <c r="J2845" i="14"/>
  <c r="K2845" i="14"/>
  <c r="L2845" i="14"/>
  <c r="E2846" i="14"/>
  <c r="F2846" i="14"/>
  <c r="G2846" i="14"/>
  <c r="H2846" i="14"/>
  <c r="I2846" i="14"/>
  <c r="J2846" i="14"/>
  <c r="K2846" i="14"/>
  <c r="L2846" i="14"/>
  <c r="E2847" i="14"/>
  <c r="F2847" i="14"/>
  <c r="G2847" i="14"/>
  <c r="H2847" i="14"/>
  <c r="I2847" i="14"/>
  <c r="J2847" i="14"/>
  <c r="K2847" i="14"/>
  <c r="L2847" i="14"/>
  <c r="E2848" i="14"/>
  <c r="F2848" i="14"/>
  <c r="G2848" i="14"/>
  <c r="H2848" i="14"/>
  <c r="I2848" i="14"/>
  <c r="J2848" i="14"/>
  <c r="K2848" i="14"/>
  <c r="L2848" i="14"/>
  <c r="E2849" i="14"/>
  <c r="F2849" i="14"/>
  <c r="G2849" i="14"/>
  <c r="H2849" i="14"/>
  <c r="I2849" i="14"/>
  <c r="J2849" i="14"/>
  <c r="K2849" i="14"/>
  <c r="L2849" i="14"/>
  <c r="E2850" i="14"/>
  <c r="F2850" i="14"/>
  <c r="G2850" i="14"/>
  <c r="H2850" i="14"/>
  <c r="I2850" i="14"/>
  <c r="J2850" i="14"/>
  <c r="K2850" i="14"/>
  <c r="L2850" i="14"/>
  <c r="E2851" i="14"/>
  <c r="F2851" i="14"/>
  <c r="G2851" i="14"/>
  <c r="H2851" i="14"/>
  <c r="I2851" i="14"/>
  <c r="J2851" i="14"/>
  <c r="K2851" i="14"/>
  <c r="L2851" i="14"/>
  <c r="E2852" i="14"/>
  <c r="F2852" i="14"/>
  <c r="G2852" i="14"/>
  <c r="H2852" i="14"/>
  <c r="I2852" i="14"/>
  <c r="J2852" i="14"/>
  <c r="K2852" i="14"/>
  <c r="L2852" i="14"/>
  <c r="E2853" i="14"/>
  <c r="F2853" i="14"/>
  <c r="G2853" i="14"/>
  <c r="H2853" i="14"/>
  <c r="I2853" i="14"/>
  <c r="J2853" i="14"/>
  <c r="K2853" i="14"/>
  <c r="L2853" i="14"/>
  <c r="E2854" i="14"/>
  <c r="F2854" i="14"/>
  <c r="G2854" i="14"/>
  <c r="H2854" i="14"/>
  <c r="I2854" i="14"/>
  <c r="J2854" i="14"/>
  <c r="K2854" i="14"/>
  <c r="L2854" i="14"/>
  <c r="E2855" i="14"/>
  <c r="F2855" i="14"/>
  <c r="G2855" i="14"/>
  <c r="H2855" i="14"/>
  <c r="I2855" i="14"/>
  <c r="J2855" i="14"/>
  <c r="K2855" i="14"/>
  <c r="L2855" i="14"/>
  <c r="E2856" i="14"/>
  <c r="F2856" i="14"/>
  <c r="G2856" i="14"/>
  <c r="H2856" i="14"/>
  <c r="I2856" i="14"/>
  <c r="J2856" i="14"/>
  <c r="K2856" i="14"/>
  <c r="L2856" i="14"/>
  <c r="E2857" i="14"/>
  <c r="F2857" i="14"/>
  <c r="G2857" i="14"/>
  <c r="H2857" i="14"/>
  <c r="I2857" i="14"/>
  <c r="J2857" i="14"/>
  <c r="K2857" i="14"/>
  <c r="L2857" i="14"/>
  <c r="E2858" i="14"/>
  <c r="F2858" i="14"/>
  <c r="G2858" i="14"/>
  <c r="H2858" i="14"/>
  <c r="I2858" i="14"/>
  <c r="J2858" i="14"/>
  <c r="K2858" i="14"/>
  <c r="L2858" i="14"/>
  <c r="E2859" i="14"/>
  <c r="F2859" i="14"/>
  <c r="G2859" i="14"/>
  <c r="H2859" i="14"/>
  <c r="I2859" i="14"/>
  <c r="J2859" i="14"/>
  <c r="K2859" i="14"/>
  <c r="L2859" i="14"/>
  <c r="E2762" i="14"/>
  <c r="F2762" i="14"/>
  <c r="G2762" i="14"/>
  <c r="H2762" i="14"/>
  <c r="I2762" i="14"/>
  <c r="J2762" i="14"/>
  <c r="K2762" i="14"/>
  <c r="L2762" i="14"/>
  <c r="E2763" i="14"/>
  <c r="F2763" i="14"/>
  <c r="G2763" i="14"/>
  <c r="H2763" i="14"/>
  <c r="I2763" i="14"/>
  <c r="J2763" i="14"/>
  <c r="K2763" i="14"/>
  <c r="L2763" i="14"/>
  <c r="E2764" i="14"/>
  <c r="F2764" i="14"/>
  <c r="G2764" i="14"/>
  <c r="H2764" i="14"/>
  <c r="I2764" i="14"/>
  <c r="J2764" i="14"/>
  <c r="K2764" i="14"/>
  <c r="L2764" i="14"/>
  <c r="E2765" i="14"/>
  <c r="F2765" i="14"/>
  <c r="G2765" i="14"/>
  <c r="H2765" i="14"/>
  <c r="I2765" i="14"/>
  <c r="J2765" i="14"/>
  <c r="K2765" i="14"/>
  <c r="L2765" i="14"/>
  <c r="E2766" i="14"/>
  <c r="F2766" i="14"/>
  <c r="G2766" i="14"/>
  <c r="H2766" i="14"/>
  <c r="I2766" i="14"/>
  <c r="J2766" i="14"/>
  <c r="K2766" i="14"/>
  <c r="L2766" i="14"/>
  <c r="E2767" i="14"/>
  <c r="F2767" i="14"/>
  <c r="G2767" i="14"/>
  <c r="H2767" i="14"/>
  <c r="I2767" i="14"/>
  <c r="J2767" i="14"/>
  <c r="K2767" i="14"/>
  <c r="L2767" i="14"/>
  <c r="E2768" i="14"/>
  <c r="F2768" i="14"/>
  <c r="G2768" i="14"/>
  <c r="H2768" i="14"/>
  <c r="I2768" i="14"/>
  <c r="J2768" i="14"/>
  <c r="K2768" i="14"/>
  <c r="L2768" i="14"/>
  <c r="E2769" i="14"/>
  <c r="F2769" i="14"/>
  <c r="G2769" i="14"/>
  <c r="H2769" i="14"/>
  <c r="I2769" i="14"/>
  <c r="J2769" i="14"/>
  <c r="K2769" i="14"/>
  <c r="L2769" i="14"/>
  <c r="E2770" i="14"/>
  <c r="F2770" i="14"/>
  <c r="G2770" i="14"/>
  <c r="H2770" i="14"/>
  <c r="I2770" i="14"/>
  <c r="J2770" i="14"/>
  <c r="K2770" i="14"/>
  <c r="L2770" i="14"/>
  <c r="E2771" i="14"/>
  <c r="F2771" i="14"/>
  <c r="G2771" i="14"/>
  <c r="H2771" i="14"/>
  <c r="I2771" i="14"/>
  <c r="J2771" i="14"/>
  <c r="K2771" i="14"/>
  <c r="L2771" i="14"/>
  <c r="E2772" i="14"/>
  <c r="F2772" i="14"/>
  <c r="G2772" i="14"/>
  <c r="H2772" i="14"/>
  <c r="I2772" i="14"/>
  <c r="J2772" i="14"/>
  <c r="K2772" i="14"/>
  <c r="L2772" i="14"/>
  <c r="E2773" i="14"/>
  <c r="F2773" i="14"/>
  <c r="G2773" i="14"/>
  <c r="H2773" i="14"/>
  <c r="I2773" i="14"/>
  <c r="J2773" i="14"/>
  <c r="K2773" i="14"/>
  <c r="L2773" i="14"/>
  <c r="E2774" i="14"/>
  <c r="F2774" i="14"/>
  <c r="G2774" i="14"/>
  <c r="H2774" i="14"/>
  <c r="I2774" i="14"/>
  <c r="J2774" i="14"/>
  <c r="K2774" i="14"/>
  <c r="L2774" i="14"/>
  <c r="E2775" i="14"/>
  <c r="F2775" i="14"/>
  <c r="G2775" i="14"/>
  <c r="H2775" i="14"/>
  <c r="I2775" i="14"/>
  <c r="J2775" i="14"/>
  <c r="K2775" i="14"/>
  <c r="L2775" i="14"/>
  <c r="E2776" i="14"/>
  <c r="F2776" i="14"/>
  <c r="G2776" i="14"/>
  <c r="H2776" i="14"/>
  <c r="I2776" i="14"/>
  <c r="J2776" i="14"/>
  <c r="K2776" i="14"/>
  <c r="L2776" i="14"/>
  <c r="E2777" i="14"/>
  <c r="F2777" i="14"/>
  <c r="G2777" i="14"/>
  <c r="H2777" i="14"/>
  <c r="I2777" i="14"/>
  <c r="J2777" i="14"/>
  <c r="K2777" i="14"/>
  <c r="L2777" i="14"/>
  <c r="E2778" i="14"/>
  <c r="F2778" i="14"/>
  <c r="G2778" i="14"/>
  <c r="H2778" i="14"/>
  <c r="I2778" i="14"/>
  <c r="J2778" i="14"/>
  <c r="K2778" i="14"/>
  <c r="L2778" i="14"/>
  <c r="E2779" i="14"/>
  <c r="F2779" i="14"/>
  <c r="G2779" i="14"/>
  <c r="H2779" i="14"/>
  <c r="I2779" i="14"/>
  <c r="J2779" i="14"/>
  <c r="K2779" i="14"/>
  <c r="L2779" i="14"/>
  <c r="E2780" i="14"/>
  <c r="F2780" i="14"/>
  <c r="G2780" i="14"/>
  <c r="H2780" i="14"/>
  <c r="I2780" i="14"/>
  <c r="J2780" i="14"/>
  <c r="K2780" i="14"/>
  <c r="L2780" i="14"/>
  <c r="E2781" i="14"/>
  <c r="F2781" i="14"/>
  <c r="G2781" i="14"/>
  <c r="H2781" i="14"/>
  <c r="I2781" i="14"/>
  <c r="J2781" i="14"/>
  <c r="K2781" i="14"/>
  <c r="L2781" i="14"/>
  <c r="E2782" i="14"/>
  <c r="F2782" i="14"/>
  <c r="G2782" i="14"/>
  <c r="H2782" i="14"/>
  <c r="I2782" i="14"/>
  <c r="J2782" i="14"/>
  <c r="K2782" i="14"/>
  <c r="L2782" i="14"/>
  <c r="E2783" i="14"/>
  <c r="F2783" i="14"/>
  <c r="G2783" i="14"/>
  <c r="H2783" i="14"/>
  <c r="I2783" i="14"/>
  <c r="J2783" i="14"/>
  <c r="K2783" i="14"/>
  <c r="L2783" i="14"/>
  <c r="E2784" i="14"/>
  <c r="F2784" i="14"/>
  <c r="G2784" i="14"/>
  <c r="H2784" i="14"/>
  <c r="I2784" i="14"/>
  <c r="J2784" i="14"/>
  <c r="K2784" i="14"/>
  <c r="L2784" i="14"/>
  <c r="E2785" i="14"/>
  <c r="F2785" i="14"/>
  <c r="G2785" i="14"/>
  <c r="H2785" i="14"/>
  <c r="I2785" i="14"/>
  <c r="J2785" i="14"/>
  <c r="K2785" i="14"/>
  <c r="L2785" i="14"/>
  <c r="E2786" i="14"/>
  <c r="F2786" i="14"/>
  <c r="G2786" i="14"/>
  <c r="H2786" i="14"/>
  <c r="I2786" i="14"/>
  <c r="J2786" i="14"/>
  <c r="K2786" i="14"/>
  <c r="L2786" i="14"/>
  <c r="E2787" i="14"/>
  <c r="F2787" i="14"/>
  <c r="G2787" i="14"/>
  <c r="H2787" i="14"/>
  <c r="I2787" i="14"/>
  <c r="J2787" i="14"/>
  <c r="K2787" i="14"/>
  <c r="L2787" i="14"/>
  <c r="E2788" i="14"/>
  <c r="F2788" i="14"/>
  <c r="G2788" i="14"/>
  <c r="H2788" i="14"/>
  <c r="I2788" i="14"/>
  <c r="J2788" i="14"/>
  <c r="K2788" i="14"/>
  <c r="L2788" i="14"/>
  <c r="E2789" i="14"/>
  <c r="F2789" i="14"/>
  <c r="G2789" i="14"/>
  <c r="H2789" i="14"/>
  <c r="I2789" i="14"/>
  <c r="J2789" i="14"/>
  <c r="K2789" i="14"/>
  <c r="L2789" i="14"/>
  <c r="E2790" i="14"/>
  <c r="F2790" i="14"/>
  <c r="G2790" i="14"/>
  <c r="H2790" i="14"/>
  <c r="I2790" i="14"/>
  <c r="J2790" i="14"/>
  <c r="K2790" i="14"/>
  <c r="L2790" i="14"/>
  <c r="E2791" i="14"/>
  <c r="F2791" i="14"/>
  <c r="G2791" i="14"/>
  <c r="H2791" i="14"/>
  <c r="I2791" i="14"/>
  <c r="J2791" i="14"/>
  <c r="K2791" i="14"/>
  <c r="L2791" i="14"/>
  <c r="E2792" i="14"/>
  <c r="F2792" i="14"/>
  <c r="G2792" i="14"/>
  <c r="H2792" i="14"/>
  <c r="I2792" i="14"/>
  <c r="J2792" i="14"/>
  <c r="K2792" i="14"/>
  <c r="L2792" i="14"/>
  <c r="E2793" i="14"/>
  <c r="F2793" i="14"/>
  <c r="G2793" i="14"/>
  <c r="H2793" i="14"/>
  <c r="I2793" i="14"/>
  <c r="J2793" i="14"/>
  <c r="K2793" i="14"/>
  <c r="L2793" i="14"/>
  <c r="E2794" i="14"/>
  <c r="F2794" i="14"/>
  <c r="G2794" i="14"/>
  <c r="H2794" i="14"/>
  <c r="I2794" i="14"/>
  <c r="J2794" i="14"/>
  <c r="K2794" i="14"/>
  <c r="L2794" i="14"/>
  <c r="E2795" i="14"/>
  <c r="F2795" i="14"/>
  <c r="G2795" i="14"/>
  <c r="H2795" i="14"/>
  <c r="I2795" i="14"/>
  <c r="J2795" i="14"/>
  <c r="K2795" i="14"/>
  <c r="L2795" i="14"/>
  <c r="E2796" i="14"/>
  <c r="F2796" i="14"/>
  <c r="G2796" i="14"/>
  <c r="H2796" i="14"/>
  <c r="I2796" i="14"/>
  <c r="J2796" i="14"/>
  <c r="K2796" i="14"/>
  <c r="L2796" i="14"/>
  <c r="E2797" i="14"/>
  <c r="F2797" i="14"/>
  <c r="G2797" i="14"/>
  <c r="H2797" i="14"/>
  <c r="I2797" i="14"/>
  <c r="J2797" i="14"/>
  <c r="K2797" i="14"/>
  <c r="L2797" i="14"/>
  <c r="E2798" i="14"/>
  <c r="F2798" i="14"/>
  <c r="G2798" i="14"/>
  <c r="H2798" i="14"/>
  <c r="I2798" i="14"/>
  <c r="J2798" i="14"/>
  <c r="K2798" i="14"/>
  <c r="L2798" i="14"/>
  <c r="E2799" i="14"/>
  <c r="F2799" i="14"/>
  <c r="G2799" i="14"/>
  <c r="H2799" i="14"/>
  <c r="I2799" i="14"/>
  <c r="J2799" i="14"/>
  <c r="K2799" i="14"/>
  <c r="L2799" i="14"/>
  <c r="E2800" i="14"/>
  <c r="F2800" i="14"/>
  <c r="G2800" i="14"/>
  <c r="H2800" i="14"/>
  <c r="I2800" i="14"/>
  <c r="J2800" i="14"/>
  <c r="K2800" i="14"/>
  <c r="L2800" i="14"/>
  <c r="E2801" i="14"/>
  <c r="F2801" i="14"/>
  <c r="G2801" i="14"/>
  <c r="H2801" i="14"/>
  <c r="I2801" i="14"/>
  <c r="J2801" i="14"/>
  <c r="K2801" i="14"/>
  <c r="L2801" i="14"/>
  <c r="E2802" i="14"/>
  <c r="F2802" i="14"/>
  <c r="G2802" i="14"/>
  <c r="H2802" i="14"/>
  <c r="I2802" i="14"/>
  <c r="J2802" i="14"/>
  <c r="K2802" i="14"/>
  <c r="L2802" i="14"/>
  <c r="E2803" i="14"/>
  <c r="F2803" i="14"/>
  <c r="G2803" i="14"/>
  <c r="H2803" i="14"/>
  <c r="I2803" i="14"/>
  <c r="J2803" i="14"/>
  <c r="K2803" i="14"/>
  <c r="L2803" i="14"/>
  <c r="E2804" i="14"/>
  <c r="F2804" i="14"/>
  <c r="G2804" i="14"/>
  <c r="H2804" i="14"/>
  <c r="I2804" i="14"/>
  <c r="J2804" i="14"/>
  <c r="K2804" i="14"/>
  <c r="L2804" i="14"/>
  <c r="E2805" i="14"/>
  <c r="F2805" i="14"/>
  <c r="G2805" i="14"/>
  <c r="H2805" i="14"/>
  <c r="I2805" i="14"/>
  <c r="J2805" i="14"/>
  <c r="K2805" i="14"/>
  <c r="L2805" i="14"/>
  <c r="E2806" i="14"/>
  <c r="F2806" i="14"/>
  <c r="G2806" i="14"/>
  <c r="H2806" i="14"/>
  <c r="I2806" i="14"/>
  <c r="J2806" i="14"/>
  <c r="K2806" i="14"/>
  <c r="L2806" i="14"/>
  <c r="E2807" i="14"/>
  <c r="F2807" i="14"/>
  <c r="G2807" i="14"/>
  <c r="H2807" i="14"/>
  <c r="I2807" i="14"/>
  <c r="J2807" i="14"/>
  <c r="K2807" i="14"/>
  <c r="L2807" i="14"/>
  <c r="E2808" i="14"/>
  <c r="F2808" i="14"/>
  <c r="G2808" i="14"/>
  <c r="H2808" i="14"/>
  <c r="I2808" i="14"/>
  <c r="J2808" i="14"/>
  <c r="K2808" i="14"/>
  <c r="L2808" i="14"/>
  <c r="E2711" i="14"/>
  <c r="F2711" i="14"/>
  <c r="G2711" i="14"/>
  <c r="H2711" i="14"/>
  <c r="I2711" i="14"/>
  <c r="J2711" i="14"/>
  <c r="K2711" i="14"/>
  <c r="L2711" i="14"/>
  <c r="E2712" i="14"/>
  <c r="F2712" i="14"/>
  <c r="G2712" i="14"/>
  <c r="H2712" i="14"/>
  <c r="I2712" i="14"/>
  <c r="J2712" i="14"/>
  <c r="K2712" i="14"/>
  <c r="L2712" i="14"/>
  <c r="E2713" i="14"/>
  <c r="F2713" i="14"/>
  <c r="G2713" i="14"/>
  <c r="H2713" i="14"/>
  <c r="I2713" i="14"/>
  <c r="J2713" i="14"/>
  <c r="K2713" i="14"/>
  <c r="L2713" i="14"/>
  <c r="E2714" i="14"/>
  <c r="F2714" i="14"/>
  <c r="G2714" i="14"/>
  <c r="H2714" i="14"/>
  <c r="I2714" i="14"/>
  <c r="J2714" i="14"/>
  <c r="K2714" i="14"/>
  <c r="L2714" i="14"/>
  <c r="E2715" i="14"/>
  <c r="F2715" i="14"/>
  <c r="G2715" i="14"/>
  <c r="H2715" i="14"/>
  <c r="I2715" i="14"/>
  <c r="J2715" i="14"/>
  <c r="K2715" i="14"/>
  <c r="L2715" i="14"/>
  <c r="E2716" i="14"/>
  <c r="F2716" i="14"/>
  <c r="G2716" i="14"/>
  <c r="H2716" i="14"/>
  <c r="I2716" i="14"/>
  <c r="J2716" i="14"/>
  <c r="K2716" i="14"/>
  <c r="L2716" i="14"/>
  <c r="E2717" i="14"/>
  <c r="F2717" i="14"/>
  <c r="G2717" i="14"/>
  <c r="H2717" i="14"/>
  <c r="I2717" i="14"/>
  <c r="J2717" i="14"/>
  <c r="K2717" i="14"/>
  <c r="L2717" i="14"/>
  <c r="E2718" i="14"/>
  <c r="F2718" i="14"/>
  <c r="G2718" i="14"/>
  <c r="H2718" i="14"/>
  <c r="I2718" i="14"/>
  <c r="J2718" i="14"/>
  <c r="K2718" i="14"/>
  <c r="L2718" i="14"/>
  <c r="E2719" i="14"/>
  <c r="F2719" i="14"/>
  <c r="G2719" i="14"/>
  <c r="H2719" i="14"/>
  <c r="I2719" i="14"/>
  <c r="J2719" i="14"/>
  <c r="K2719" i="14"/>
  <c r="L2719" i="14"/>
  <c r="E2720" i="14"/>
  <c r="F2720" i="14"/>
  <c r="G2720" i="14"/>
  <c r="H2720" i="14"/>
  <c r="I2720" i="14"/>
  <c r="J2720" i="14"/>
  <c r="K2720" i="14"/>
  <c r="L2720" i="14"/>
  <c r="E2721" i="14"/>
  <c r="F2721" i="14"/>
  <c r="G2721" i="14"/>
  <c r="H2721" i="14"/>
  <c r="I2721" i="14"/>
  <c r="J2721" i="14"/>
  <c r="K2721" i="14"/>
  <c r="L2721" i="14"/>
  <c r="E2722" i="14"/>
  <c r="F2722" i="14"/>
  <c r="G2722" i="14"/>
  <c r="H2722" i="14"/>
  <c r="I2722" i="14"/>
  <c r="J2722" i="14"/>
  <c r="K2722" i="14"/>
  <c r="L2722" i="14"/>
  <c r="E2723" i="14"/>
  <c r="F2723" i="14"/>
  <c r="G2723" i="14"/>
  <c r="H2723" i="14"/>
  <c r="I2723" i="14"/>
  <c r="J2723" i="14"/>
  <c r="K2723" i="14"/>
  <c r="L2723" i="14"/>
  <c r="E2724" i="14"/>
  <c r="F2724" i="14"/>
  <c r="G2724" i="14"/>
  <c r="H2724" i="14"/>
  <c r="I2724" i="14"/>
  <c r="J2724" i="14"/>
  <c r="K2724" i="14"/>
  <c r="L2724" i="14"/>
  <c r="E2725" i="14"/>
  <c r="F2725" i="14"/>
  <c r="G2725" i="14"/>
  <c r="H2725" i="14"/>
  <c r="I2725" i="14"/>
  <c r="J2725" i="14"/>
  <c r="K2725" i="14"/>
  <c r="L2725" i="14"/>
  <c r="E2726" i="14"/>
  <c r="F2726" i="14"/>
  <c r="G2726" i="14"/>
  <c r="H2726" i="14"/>
  <c r="I2726" i="14"/>
  <c r="J2726" i="14"/>
  <c r="K2726" i="14"/>
  <c r="L2726" i="14"/>
  <c r="E2727" i="14"/>
  <c r="F2727" i="14"/>
  <c r="G2727" i="14"/>
  <c r="H2727" i="14"/>
  <c r="I2727" i="14"/>
  <c r="J2727" i="14"/>
  <c r="K2727" i="14"/>
  <c r="L2727" i="14"/>
  <c r="E2728" i="14"/>
  <c r="F2728" i="14"/>
  <c r="G2728" i="14"/>
  <c r="H2728" i="14"/>
  <c r="I2728" i="14"/>
  <c r="J2728" i="14"/>
  <c r="K2728" i="14"/>
  <c r="L2728" i="14"/>
  <c r="E2729" i="14"/>
  <c r="F2729" i="14"/>
  <c r="G2729" i="14"/>
  <c r="H2729" i="14"/>
  <c r="I2729" i="14"/>
  <c r="J2729" i="14"/>
  <c r="K2729" i="14"/>
  <c r="L2729" i="14"/>
  <c r="E2730" i="14"/>
  <c r="F2730" i="14"/>
  <c r="G2730" i="14"/>
  <c r="H2730" i="14"/>
  <c r="I2730" i="14"/>
  <c r="J2730" i="14"/>
  <c r="K2730" i="14"/>
  <c r="L2730" i="14"/>
  <c r="E2731" i="14"/>
  <c r="F2731" i="14"/>
  <c r="G2731" i="14"/>
  <c r="H2731" i="14"/>
  <c r="I2731" i="14"/>
  <c r="J2731" i="14"/>
  <c r="K2731" i="14"/>
  <c r="L2731" i="14"/>
  <c r="E2732" i="14"/>
  <c r="F2732" i="14"/>
  <c r="G2732" i="14"/>
  <c r="H2732" i="14"/>
  <c r="I2732" i="14"/>
  <c r="J2732" i="14"/>
  <c r="K2732" i="14"/>
  <c r="L2732" i="14"/>
  <c r="E2733" i="14"/>
  <c r="F2733" i="14"/>
  <c r="G2733" i="14"/>
  <c r="H2733" i="14"/>
  <c r="I2733" i="14"/>
  <c r="J2733" i="14"/>
  <c r="K2733" i="14"/>
  <c r="L2733" i="14"/>
  <c r="E2734" i="14"/>
  <c r="F2734" i="14"/>
  <c r="G2734" i="14"/>
  <c r="H2734" i="14"/>
  <c r="I2734" i="14"/>
  <c r="J2734" i="14"/>
  <c r="K2734" i="14"/>
  <c r="L2734" i="14"/>
  <c r="E2735" i="14"/>
  <c r="F2735" i="14"/>
  <c r="G2735" i="14"/>
  <c r="H2735" i="14"/>
  <c r="I2735" i="14"/>
  <c r="J2735" i="14"/>
  <c r="K2735" i="14"/>
  <c r="L2735" i="14"/>
  <c r="E2736" i="14"/>
  <c r="F2736" i="14"/>
  <c r="G2736" i="14"/>
  <c r="H2736" i="14"/>
  <c r="I2736" i="14"/>
  <c r="J2736" i="14"/>
  <c r="K2736" i="14"/>
  <c r="L2736" i="14"/>
  <c r="E2737" i="14"/>
  <c r="F2737" i="14"/>
  <c r="G2737" i="14"/>
  <c r="H2737" i="14"/>
  <c r="I2737" i="14"/>
  <c r="J2737" i="14"/>
  <c r="K2737" i="14"/>
  <c r="L2737" i="14"/>
  <c r="E2738" i="14"/>
  <c r="F2738" i="14"/>
  <c r="G2738" i="14"/>
  <c r="H2738" i="14"/>
  <c r="I2738" i="14"/>
  <c r="J2738" i="14"/>
  <c r="K2738" i="14"/>
  <c r="L2738" i="14"/>
  <c r="E2739" i="14"/>
  <c r="F2739" i="14"/>
  <c r="G2739" i="14"/>
  <c r="H2739" i="14"/>
  <c r="I2739" i="14"/>
  <c r="J2739" i="14"/>
  <c r="K2739" i="14"/>
  <c r="L2739" i="14"/>
  <c r="E2740" i="14"/>
  <c r="F2740" i="14"/>
  <c r="G2740" i="14"/>
  <c r="H2740" i="14"/>
  <c r="I2740" i="14"/>
  <c r="J2740" i="14"/>
  <c r="K2740" i="14"/>
  <c r="L2740" i="14"/>
  <c r="E2741" i="14"/>
  <c r="F2741" i="14"/>
  <c r="G2741" i="14"/>
  <c r="H2741" i="14"/>
  <c r="I2741" i="14"/>
  <c r="J2741" i="14"/>
  <c r="K2741" i="14"/>
  <c r="L2741" i="14"/>
  <c r="E2742" i="14"/>
  <c r="F2742" i="14"/>
  <c r="G2742" i="14"/>
  <c r="H2742" i="14"/>
  <c r="I2742" i="14"/>
  <c r="J2742" i="14"/>
  <c r="K2742" i="14"/>
  <c r="L2742" i="14"/>
  <c r="E2743" i="14"/>
  <c r="F2743" i="14"/>
  <c r="G2743" i="14"/>
  <c r="H2743" i="14"/>
  <c r="I2743" i="14"/>
  <c r="J2743" i="14"/>
  <c r="K2743" i="14"/>
  <c r="L2743" i="14"/>
  <c r="E2744" i="14"/>
  <c r="F2744" i="14"/>
  <c r="G2744" i="14"/>
  <c r="H2744" i="14"/>
  <c r="I2744" i="14"/>
  <c r="J2744" i="14"/>
  <c r="K2744" i="14"/>
  <c r="L2744" i="14"/>
  <c r="E2745" i="14"/>
  <c r="F2745" i="14"/>
  <c r="G2745" i="14"/>
  <c r="H2745" i="14"/>
  <c r="I2745" i="14"/>
  <c r="J2745" i="14"/>
  <c r="K2745" i="14"/>
  <c r="L2745" i="14"/>
  <c r="E2746" i="14"/>
  <c r="F2746" i="14"/>
  <c r="G2746" i="14"/>
  <c r="H2746" i="14"/>
  <c r="I2746" i="14"/>
  <c r="J2746" i="14"/>
  <c r="K2746" i="14"/>
  <c r="L2746" i="14"/>
  <c r="E2747" i="14"/>
  <c r="F2747" i="14"/>
  <c r="G2747" i="14"/>
  <c r="H2747" i="14"/>
  <c r="I2747" i="14"/>
  <c r="J2747" i="14"/>
  <c r="K2747" i="14"/>
  <c r="L2747" i="14"/>
  <c r="E2748" i="14"/>
  <c r="F2748" i="14"/>
  <c r="G2748" i="14"/>
  <c r="H2748" i="14"/>
  <c r="I2748" i="14"/>
  <c r="J2748" i="14"/>
  <c r="K2748" i="14"/>
  <c r="L2748" i="14"/>
  <c r="E2749" i="14"/>
  <c r="F2749" i="14"/>
  <c r="G2749" i="14"/>
  <c r="H2749" i="14"/>
  <c r="I2749" i="14"/>
  <c r="J2749" i="14"/>
  <c r="K2749" i="14"/>
  <c r="L2749" i="14"/>
  <c r="E2750" i="14"/>
  <c r="F2750" i="14"/>
  <c r="G2750" i="14"/>
  <c r="H2750" i="14"/>
  <c r="I2750" i="14"/>
  <c r="J2750" i="14"/>
  <c r="K2750" i="14"/>
  <c r="L2750" i="14"/>
  <c r="E2751" i="14"/>
  <c r="F2751" i="14"/>
  <c r="G2751" i="14"/>
  <c r="H2751" i="14"/>
  <c r="I2751" i="14"/>
  <c r="J2751" i="14"/>
  <c r="K2751" i="14"/>
  <c r="L2751" i="14"/>
  <c r="E2752" i="14"/>
  <c r="F2752" i="14"/>
  <c r="G2752" i="14"/>
  <c r="H2752" i="14"/>
  <c r="I2752" i="14"/>
  <c r="J2752" i="14"/>
  <c r="K2752" i="14"/>
  <c r="L2752" i="14"/>
  <c r="E2753" i="14"/>
  <c r="F2753" i="14"/>
  <c r="G2753" i="14"/>
  <c r="H2753" i="14"/>
  <c r="I2753" i="14"/>
  <c r="J2753" i="14"/>
  <c r="K2753" i="14"/>
  <c r="L2753" i="14"/>
  <c r="E2754" i="14"/>
  <c r="F2754" i="14"/>
  <c r="G2754" i="14"/>
  <c r="H2754" i="14"/>
  <c r="I2754" i="14"/>
  <c r="J2754" i="14"/>
  <c r="K2754" i="14"/>
  <c r="L2754" i="14"/>
  <c r="E2755" i="14"/>
  <c r="F2755" i="14"/>
  <c r="G2755" i="14"/>
  <c r="H2755" i="14"/>
  <c r="I2755" i="14"/>
  <c r="J2755" i="14"/>
  <c r="K2755" i="14"/>
  <c r="L2755" i="14"/>
  <c r="E2756" i="14"/>
  <c r="F2756" i="14"/>
  <c r="G2756" i="14"/>
  <c r="H2756" i="14"/>
  <c r="I2756" i="14"/>
  <c r="J2756" i="14"/>
  <c r="K2756" i="14"/>
  <c r="L2756" i="14"/>
  <c r="E2757" i="14"/>
  <c r="F2757" i="14"/>
  <c r="G2757" i="14"/>
  <c r="H2757" i="14"/>
  <c r="I2757" i="14"/>
  <c r="J2757" i="14"/>
  <c r="K2757" i="14"/>
  <c r="L2757" i="14"/>
  <c r="E2660" i="14"/>
  <c r="F2660" i="14"/>
  <c r="G2660" i="14"/>
  <c r="H2660" i="14"/>
  <c r="I2660" i="14"/>
  <c r="J2660" i="14"/>
  <c r="K2660" i="14"/>
  <c r="L2660" i="14"/>
  <c r="E2661" i="14"/>
  <c r="F2661" i="14"/>
  <c r="G2661" i="14"/>
  <c r="H2661" i="14"/>
  <c r="I2661" i="14"/>
  <c r="J2661" i="14"/>
  <c r="K2661" i="14"/>
  <c r="L2661" i="14"/>
  <c r="E2662" i="14"/>
  <c r="F2662" i="14"/>
  <c r="G2662" i="14"/>
  <c r="H2662" i="14"/>
  <c r="I2662" i="14"/>
  <c r="J2662" i="14"/>
  <c r="K2662" i="14"/>
  <c r="L2662" i="14"/>
  <c r="E2663" i="14"/>
  <c r="F2663" i="14"/>
  <c r="G2663" i="14"/>
  <c r="H2663" i="14"/>
  <c r="I2663" i="14"/>
  <c r="J2663" i="14"/>
  <c r="K2663" i="14"/>
  <c r="L2663" i="14"/>
  <c r="E2664" i="14"/>
  <c r="F2664" i="14"/>
  <c r="G2664" i="14"/>
  <c r="H2664" i="14"/>
  <c r="I2664" i="14"/>
  <c r="J2664" i="14"/>
  <c r="K2664" i="14"/>
  <c r="L2664" i="14"/>
  <c r="E2665" i="14"/>
  <c r="F2665" i="14"/>
  <c r="G2665" i="14"/>
  <c r="H2665" i="14"/>
  <c r="I2665" i="14"/>
  <c r="J2665" i="14"/>
  <c r="K2665" i="14"/>
  <c r="L2665" i="14"/>
  <c r="E2666" i="14"/>
  <c r="F2666" i="14"/>
  <c r="G2666" i="14"/>
  <c r="H2666" i="14"/>
  <c r="I2666" i="14"/>
  <c r="J2666" i="14"/>
  <c r="K2666" i="14"/>
  <c r="L2666" i="14"/>
  <c r="E2667" i="14"/>
  <c r="F2667" i="14"/>
  <c r="G2667" i="14"/>
  <c r="H2667" i="14"/>
  <c r="I2667" i="14"/>
  <c r="J2667" i="14"/>
  <c r="K2667" i="14"/>
  <c r="L2667" i="14"/>
  <c r="E2668" i="14"/>
  <c r="F2668" i="14"/>
  <c r="G2668" i="14"/>
  <c r="H2668" i="14"/>
  <c r="I2668" i="14"/>
  <c r="J2668" i="14"/>
  <c r="K2668" i="14"/>
  <c r="L2668" i="14"/>
  <c r="E2669" i="14"/>
  <c r="F2669" i="14"/>
  <c r="G2669" i="14"/>
  <c r="H2669" i="14"/>
  <c r="I2669" i="14"/>
  <c r="J2669" i="14"/>
  <c r="K2669" i="14"/>
  <c r="L2669" i="14"/>
  <c r="E2670" i="14"/>
  <c r="F2670" i="14"/>
  <c r="G2670" i="14"/>
  <c r="H2670" i="14"/>
  <c r="I2670" i="14"/>
  <c r="J2670" i="14"/>
  <c r="K2670" i="14"/>
  <c r="L2670" i="14"/>
  <c r="E2671" i="14"/>
  <c r="F2671" i="14"/>
  <c r="G2671" i="14"/>
  <c r="H2671" i="14"/>
  <c r="I2671" i="14"/>
  <c r="J2671" i="14"/>
  <c r="K2671" i="14"/>
  <c r="L2671" i="14"/>
  <c r="E2672" i="14"/>
  <c r="F2672" i="14"/>
  <c r="G2672" i="14"/>
  <c r="H2672" i="14"/>
  <c r="I2672" i="14"/>
  <c r="J2672" i="14"/>
  <c r="K2672" i="14"/>
  <c r="L2672" i="14"/>
  <c r="E2673" i="14"/>
  <c r="F2673" i="14"/>
  <c r="G2673" i="14"/>
  <c r="H2673" i="14"/>
  <c r="I2673" i="14"/>
  <c r="J2673" i="14"/>
  <c r="K2673" i="14"/>
  <c r="L2673" i="14"/>
  <c r="E2674" i="14"/>
  <c r="F2674" i="14"/>
  <c r="G2674" i="14"/>
  <c r="H2674" i="14"/>
  <c r="I2674" i="14"/>
  <c r="J2674" i="14"/>
  <c r="K2674" i="14"/>
  <c r="L2674" i="14"/>
  <c r="E2675" i="14"/>
  <c r="F2675" i="14"/>
  <c r="G2675" i="14"/>
  <c r="H2675" i="14"/>
  <c r="I2675" i="14"/>
  <c r="J2675" i="14"/>
  <c r="K2675" i="14"/>
  <c r="L2675" i="14"/>
  <c r="E2676" i="14"/>
  <c r="F2676" i="14"/>
  <c r="G2676" i="14"/>
  <c r="H2676" i="14"/>
  <c r="I2676" i="14"/>
  <c r="J2676" i="14"/>
  <c r="K2676" i="14"/>
  <c r="L2676" i="14"/>
  <c r="E2677" i="14"/>
  <c r="F2677" i="14"/>
  <c r="G2677" i="14"/>
  <c r="H2677" i="14"/>
  <c r="I2677" i="14"/>
  <c r="J2677" i="14"/>
  <c r="K2677" i="14"/>
  <c r="L2677" i="14"/>
  <c r="E2678" i="14"/>
  <c r="F2678" i="14"/>
  <c r="G2678" i="14"/>
  <c r="H2678" i="14"/>
  <c r="I2678" i="14"/>
  <c r="J2678" i="14"/>
  <c r="K2678" i="14"/>
  <c r="L2678" i="14"/>
  <c r="E2679" i="14"/>
  <c r="F2679" i="14"/>
  <c r="G2679" i="14"/>
  <c r="H2679" i="14"/>
  <c r="I2679" i="14"/>
  <c r="J2679" i="14"/>
  <c r="K2679" i="14"/>
  <c r="L2679" i="14"/>
  <c r="E2680" i="14"/>
  <c r="F2680" i="14"/>
  <c r="G2680" i="14"/>
  <c r="H2680" i="14"/>
  <c r="I2680" i="14"/>
  <c r="J2680" i="14"/>
  <c r="K2680" i="14"/>
  <c r="L2680" i="14"/>
  <c r="E2681" i="14"/>
  <c r="F2681" i="14"/>
  <c r="G2681" i="14"/>
  <c r="H2681" i="14"/>
  <c r="I2681" i="14"/>
  <c r="J2681" i="14"/>
  <c r="K2681" i="14"/>
  <c r="L2681" i="14"/>
  <c r="E2682" i="14"/>
  <c r="F2682" i="14"/>
  <c r="G2682" i="14"/>
  <c r="H2682" i="14"/>
  <c r="I2682" i="14"/>
  <c r="J2682" i="14"/>
  <c r="K2682" i="14"/>
  <c r="L2682" i="14"/>
  <c r="E2683" i="14"/>
  <c r="F2683" i="14"/>
  <c r="G2683" i="14"/>
  <c r="H2683" i="14"/>
  <c r="I2683" i="14"/>
  <c r="J2683" i="14"/>
  <c r="K2683" i="14"/>
  <c r="L2683" i="14"/>
  <c r="E2684" i="14"/>
  <c r="F2684" i="14"/>
  <c r="G2684" i="14"/>
  <c r="H2684" i="14"/>
  <c r="I2684" i="14"/>
  <c r="J2684" i="14"/>
  <c r="K2684" i="14"/>
  <c r="L2684" i="14"/>
  <c r="E2685" i="14"/>
  <c r="F2685" i="14"/>
  <c r="G2685" i="14"/>
  <c r="H2685" i="14"/>
  <c r="I2685" i="14"/>
  <c r="J2685" i="14"/>
  <c r="K2685" i="14"/>
  <c r="L2685" i="14"/>
  <c r="E2686" i="14"/>
  <c r="F2686" i="14"/>
  <c r="G2686" i="14"/>
  <c r="H2686" i="14"/>
  <c r="I2686" i="14"/>
  <c r="J2686" i="14"/>
  <c r="K2686" i="14"/>
  <c r="L2686" i="14"/>
  <c r="E2687" i="14"/>
  <c r="F2687" i="14"/>
  <c r="G2687" i="14"/>
  <c r="H2687" i="14"/>
  <c r="I2687" i="14"/>
  <c r="J2687" i="14"/>
  <c r="K2687" i="14"/>
  <c r="L2687" i="14"/>
  <c r="E2688" i="14"/>
  <c r="F2688" i="14"/>
  <c r="G2688" i="14"/>
  <c r="H2688" i="14"/>
  <c r="I2688" i="14"/>
  <c r="J2688" i="14"/>
  <c r="K2688" i="14"/>
  <c r="L2688" i="14"/>
  <c r="E2689" i="14"/>
  <c r="F2689" i="14"/>
  <c r="G2689" i="14"/>
  <c r="H2689" i="14"/>
  <c r="I2689" i="14"/>
  <c r="J2689" i="14"/>
  <c r="K2689" i="14"/>
  <c r="L2689" i="14"/>
  <c r="E2690" i="14"/>
  <c r="F2690" i="14"/>
  <c r="G2690" i="14"/>
  <c r="H2690" i="14"/>
  <c r="I2690" i="14"/>
  <c r="J2690" i="14"/>
  <c r="K2690" i="14"/>
  <c r="L2690" i="14"/>
  <c r="E2691" i="14"/>
  <c r="F2691" i="14"/>
  <c r="G2691" i="14"/>
  <c r="H2691" i="14"/>
  <c r="I2691" i="14"/>
  <c r="J2691" i="14"/>
  <c r="K2691" i="14"/>
  <c r="L2691" i="14"/>
  <c r="E2692" i="14"/>
  <c r="F2692" i="14"/>
  <c r="G2692" i="14"/>
  <c r="H2692" i="14"/>
  <c r="I2692" i="14"/>
  <c r="J2692" i="14"/>
  <c r="K2692" i="14"/>
  <c r="L2692" i="14"/>
  <c r="E2693" i="14"/>
  <c r="F2693" i="14"/>
  <c r="G2693" i="14"/>
  <c r="H2693" i="14"/>
  <c r="I2693" i="14"/>
  <c r="J2693" i="14"/>
  <c r="K2693" i="14"/>
  <c r="L2693" i="14"/>
  <c r="E2694" i="14"/>
  <c r="F2694" i="14"/>
  <c r="G2694" i="14"/>
  <c r="H2694" i="14"/>
  <c r="I2694" i="14"/>
  <c r="J2694" i="14"/>
  <c r="K2694" i="14"/>
  <c r="L2694" i="14"/>
  <c r="E2695" i="14"/>
  <c r="F2695" i="14"/>
  <c r="G2695" i="14"/>
  <c r="H2695" i="14"/>
  <c r="I2695" i="14"/>
  <c r="J2695" i="14"/>
  <c r="K2695" i="14"/>
  <c r="L2695" i="14"/>
  <c r="E2696" i="14"/>
  <c r="F2696" i="14"/>
  <c r="G2696" i="14"/>
  <c r="H2696" i="14"/>
  <c r="I2696" i="14"/>
  <c r="J2696" i="14"/>
  <c r="K2696" i="14"/>
  <c r="L2696" i="14"/>
  <c r="E2697" i="14"/>
  <c r="F2697" i="14"/>
  <c r="G2697" i="14"/>
  <c r="H2697" i="14"/>
  <c r="I2697" i="14"/>
  <c r="J2697" i="14"/>
  <c r="K2697" i="14"/>
  <c r="L2697" i="14"/>
  <c r="E2698" i="14"/>
  <c r="F2698" i="14"/>
  <c r="G2698" i="14"/>
  <c r="H2698" i="14"/>
  <c r="I2698" i="14"/>
  <c r="J2698" i="14"/>
  <c r="K2698" i="14"/>
  <c r="L2698" i="14"/>
  <c r="E2699" i="14"/>
  <c r="F2699" i="14"/>
  <c r="G2699" i="14"/>
  <c r="H2699" i="14"/>
  <c r="I2699" i="14"/>
  <c r="J2699" i="14"/>
  <c r="K2699" i="14"/>
  <c r="L2699" i="14"/>
  <c r="E2700" i="14"/>
  <c r="F2700" i="14"/>
  <c r="G2700" i="14"/>
  <c r="H2700" i="14"/>
  <c r="I2700" i="14"/>
  <c r="J2700" i="14"/>
  <c r="K2700" i="14"/>
  <c r="L2700" i="14"/>
  <c r="E2701" i="14"/>
  <c r="F2701" i="14"/>
  <c r="G2701" i="14"/>
  <c r="H2701" i="14"/>
  <c r="I2701" i="14"/>
  <c r="J2701" i="14"/>
  <c r="K2701" i="14"/>
  <c r="L2701" i="14"/>
  <c r="E2702" i="14"/>
  <c r="F2702" i="14"/>
  <c r="G2702" i="14"/>
  <c r="H2702" i="14"/>
  <c r="I2702" i="14"/>
  <c r="J2702" i="14"/>
  <c r="K2702" i="14"/>
  <c r="L2702" i="14"/>
  <c r="E2703" i="14"/>
  <c r="F2703" i="14"/>
  <c r="G2703" i="14"/>
  <c r="H2703" i="14"/>
  <c r="I2703" i="14"/>
  <c r="J2703" i="14"/>
  <c r="K2703" i="14"/>
  <c r="L2703" i="14"/>
  <c r="E2704" i="14"/>
  <c r="F2704" i="14"/>
  <c r="G2704" i="14"/>
  <c r="H2704" i="14"/>
  <c r="I2704" i="14"/>
  <c r="J2704" i="14"/>
  <c r="K2704" i="14"/>
  <c r="L2704" i="14"/>
  <c r="E2705" i="14"/>
  <c r="F2705" i="14"/>
  <c r="G2705" i="14"/>
  <c r="H2705" i="14"/>
  <c r="I2705" i="14"/>
  <c r="J2705" i="14"/>
  <c r="K2705" i="14"/>
  <c r="L2705" i="14"/>
  <c r="E2706" i="14"/>
  <c r="F2706" i="14"/>
  <c r="G2706" i="14"/>
  <c r="H2706" i="14"/>
  <c r="I2706" i="14"/>
  <c r="J2706" i="14"/>
  <c r="K2706" i="14"/>
  <c r="L2706" i="14"/>
  <c r="E2609" i="14"/>
  <c r="F2609" i="14"/>
  <c r="G2609" i="14"/>
  <c r="H2609" i="14"/>
  <c r="I2609" i="14"/>
  <c r="J2609" i="14"/>
  <c r="K2609" i="14"/>
  <c r="L2609" i="14"/>
  <c r="E2610" i="14"/>
  <c r="F2610" i="14"/>
  <c r="G2610" i="14"/>
  <c r="H2610" i="14"/>
  <c r="I2610" i="14"/>
  <c r="J2610" i="14"/>
  <c r="K2610" i="14"/>
  <c r="L2610" i="14"/>
  <c r="E2611" i="14"/>
  <c r="F2611" i="14"/>
  <c r="G2611" i="14"/>
  <c r="H2611" i="14"/>
  <c r="I2611" i="14"/>
  <c r="J2611" i="14"/>
  <c r="K2611" i="14"/>
  <c r="L2611" i="14"/>
  <c r="E2612" i="14"/>
  <c r="F2612" i="14"/>
  <c r="G2612" i="14"/>
  <c r="H2612" i="14"/>
  <c r="I2612" i="14"/>
  <c r="J2612" i="14"/>
  <c r="K2612" i="14"/>
  <c r="L2612" i="14"/>
  <c r="E2613" i="14"/>
  <c r="F2613" i="14"/>
  <c r="G2613" i="14"/>
  <c r="H2613" i="14"/>
  <c r="I2613" i="14"/>
  <c r="J2613" i="14"/>
  <c r="K2613" i="14"/>
  <c r="L2613" i="14"/>
  <c r="E2614" i="14"/>
  <c r="F2614" i="14"/>
  <c r="G2614" i="14"/>
  <c r="H2614" i="14"/>
  <c r="I2614" i="14"/>
  <c r="J2614" i="14"/>
  <c r="K2614" i="14"/>
  <c r="L2614" i="14"/>
  <c r="E2615" i="14"/>
  <c r="F2615" i="14"/>
  <c r="G2615" i="14"/>
  <c r="H2615" i="14"/>
  <c r="I2615" i="14"/>
  <c r="J2615" i="14"/>
  <c r="K2615" i="14"/>
  <c r="L2615" i="14"/>
  <c r="E2616" i="14"/>
  <c r="F2616" i="14"/>
  <c r="G2616" i="14"/>
  <c r="H2616" i="14"/>
  <c r="I2616" i="14"/>
  <c r="J2616" i="14"/>
  <c r="K2616" i="14"/>
  <c r="L2616" i="14"/>
  <c r="E2617" i="14"/>
  <c r="F2617" i="14"/>
  <c r="G2617" i="14"/>
  <c r="H2617" i="14"/>
  <c r="I2617" i="14"/>
  <c r="J2617" i="14"/>
  <c r="K2617" i="14"/>
  <c r="L2617" i="14"/>
  <c r="E2618" i="14"/>
  <c r="F2618" i="14"/>
  <c r="G2618" i="14"/>
  <c r="H2618" i="14"/>
  <c r="I2618" i="14"/>
  <c r="J2618" i="14"/>
  <c r="K2618" i="14"/>
  <c r="L2618" i="14"/>
  <c r="E2619" i="14"/>
  <c r="F2619" i="14"/>
  <c r="G2619" i="14"/>
  <c r="H2619" i="14"/>
  <c r="I2619" i="14"/>
  <c r="J2619" i="14"/>
  <c r="K2619" i="14"/>
  <c r="L2619" i="14"/>
  <c r="E2620" i="14"/>
  <c r="F2620" i="14"/>
  <c r="G2620" i="14"/>
  <c r="H2620" i="14"/>
  <c r="I2620" i="14"/>
  <c r="J2620" i="14"/>
  <c r="K2620" i="14"/>
  <c r="L2620" i="14"/>
  <c r="E2621" i="14"/>
  <c r="F2621" i="14"/>
  <c r="G2621" i="14"/>
  <c r="H2621" i="14"/>
  <c r="I2621" i="14"/>
  <c r="J2621" i="14"/>
  <c r="K2621" i="14"/>
  <c r="L2621" i="14"/>
  <c r="E2622" i="14"/>
  <c r="F2622" i="14"/>
  <c r="G2622" i="14"/>
  <c r="H2622" i="14"/>
  <c r="I2622" i="14"/>
  <c r="J2622" i="14"/>
  <c r="K2622" i="14"/>
  <c r="L2622" i="14"/>
  <c r="E2623" i="14"/>
  <c r="F2623" i="14"/>
  <c r="G2623" i="14"/>
  <c r="H2623" i="14"/>
  <c r="I2623" i="14"/>
  <c r="J2623" i="14"/>
  <c r="K2623" i="14"/>
  <c r="L2623" i="14"/>
  <c r="E2624" i="14"/>
  <c r="F2624" i="14"/>
  <c r="G2624" i="14"/>
  <c r="H2624" i="14"/>
  <c r="I2624" i="14"/>
  <c r="J2624" i="14"/>
  <c r="K2624" i="14"/>
  <c r="L2624" i="14"/>
  <c r="E2625" i="14"/>
  <c r="F2625" i="14"/>
  <c r="G2625" i="14"/>
  <c r="H2625" i="14"/>
  <c r="I2625" i="14"/>
  <c r="J2625" i="14"/>
  <c r="K2625" i="14"/>
  <c r="L2625" i="14"/>
  <c r="E2626" i="14"/>
  <c r="F2626" i="14"/>
  <c r="G2626" i="14"/>
  <c r="H2626" i="14"/>
  <c r="I2626" i="14"/>
  <c r="J2626" i="14"/>
  <c r="K2626" i="14"/>
  <c r="L2626" i="14"/>
  <c r="E2627" i="14"/>
  <c r="F2627" i="14"/>
  <c r="G2627" i="14"/>
  <c r="H2627" i="14"/>
  <c r="I2627" i="14"/>
  <c r="J2627" i="14"/>
  <c r="K2627" i="14"/>
  <c r="L2627" i="14"/>
  <c r="E2628" i="14"/>
  <c r="F2628" i="14"/>
  <c r="G2628" i="14"/>
  <c r="H2628" i="14"/>
  <c r="I2628" i="14"/>
  <c r="J2628" i="14"/>
  <c r="K2628" i="14"/>
  <c r="L2628" i="14"/>
  <c r="E2629" i="14"/>
  <c r="F2629" i="14"/>
  <c r="G2629" i="14"/>
  <c r="H2629" i="14"/>
  <c r="I2629" i="14"/>
  <c r="J2629" i="14"/>
  <c r="K2629" i="14"/>
  <c r="L2629" i="14"/>
  <c r="E2630" i="14"/>
  <c r="F2630" i="14"/>
  <c r="G2630" i="14"/>
  <c r="H2630" i="14"/>
  <c r="I2630" i="14"/>
  <c r="J2630" i="14"/>
  <c r="K2630" i="14"/>
  <c r="L2630" i="14"/>
  <c r="E2631" i="14"/>
  <c r="F2631" i="14"/>
  <c r="G2631" i="14"/>
  <c r="H2631" i="14"/>
  <c r="I2631" i="14"/>
  <c r="J2631" i="14"/>
  <c r="K2631" i="14"/>
  <c r="L2631" i="14"/>
  <c r="E2632" i="14"/>
  <c r="F2632" i="14"/>
  <c r="G2632" i="14"/>
  <c r="H2632" i="14"/>
  <c r="I2632" i="14"/>
  <c r="J2632" i="14"/>
  <c r="K2632" i="14"/>
  <c r="L2632" i="14"/>
  <c r="E2633" i="14"/>
  <c r="F2633" i="14"/>
  <c r="G2633" i="14"/>
  <c r="H2633" i="14"/>
  <c r="I2633" i="14"/>
  <c r="J2633" i="14"/>
  <c r="K2633" i="14"/>
  <c r="L2633" i="14"/>
  <c r="E2634" i="14"/>
  <c r="F2634" i="14"/>
  <c r="G2634" i="14"/>
  <c r="H2634" i="14"/>
  <c r="I2634" i="14"/>
  <c r="J2634" i="14"/>
  <c r="K2634" i="14"/>
  <c r="L2634" i="14"/>
  <c r="E2635" i="14"/>
  <c r="F2635" i="14"/>
  <c r="G2635" i="14"/>
  <c r="H2635" i="14"/>
  <c r="I2635" i="14"/>
  <c r="J2635" i="14"/>
  <c r="K2635" i="14"/>
  <c r="L2635" i="14"/>
  <c r="E2636" i="14"/>
  <c r="F2636" i="14"/>
  <c r="G2636" i="14"/>
  <c r="H2636" i="14"/>
  <c r="I2636" i="14"/>
  <c r="J2636" i="14"/>
  <c r="K2636" i="14"/>
  <c r="L2636" i="14"/>
  <c r="E2637" i="14"/>
  <c r="F2637" i="14"/>
  <c r="G2637" i="14"/>
  <c r="H2637" i="14"/>
  <c r="I2637" i="14"/>
  <c r="J2637" i="14"/>
  <c r="K2637" i="14"/>
  <c r="L2637" i="14"/>
  <c r="E2638" i="14"/>
  <c r="F2638" i="14"/>
  <c r="G2638" i="14"/>
  <c r="H2638" i="14"/>
  <c r="I2638" i="14"/>
  <c r="J2638" i="14"/>
  <c r="K2638" i="14"/>
  <c r="L2638" i="14"/>
  <c r="E2639" i="14"/>
  <c r="F2639" i="14"/>
  <c r="G2639" i="14"/>
  <c r="H2639" i="14"/>
  <c r="I2639" i="14"/>
  <c r="J2639" i="14"/>
  <c r="K2639" i="14"/>
  <c r="L2639" i="14"/>
  <c r="E2640" i="14"/>
  <c r="F2640" i="14"/>
  <c r="G2640" i="14"/>
  <c r="H2640" i="14"/>
  <c r="I2640" i="14"/>
  <c r="J2640" i="14"/>
  <c r="K2640" i="14"/>
  <c r="L2640" i="14"/>
  <c r="E2641" i="14"/>
  <c r="F2641" i="14"/>
  <c r="G2641" i="14"/>
  <c r="H2641" i="14"/>
  <c r="I2641" i="14"/>
  <c r="J2641" i="14"/>
  <c r="K2641" i="14"/>
  <c r="L2641" i="14"/>
  <c r="E2642" i="14"/>
  <c r="F2642" i="14"/>
  <c r="G2642" i="14"/>
  <c r="H2642" i="14"/>
  <c r="I2642" i="14"/>
  <c r="J2642" i="14"/>
  <c r="K2642" i="14"/>
  <c r="L2642" i="14"/>
  <c r="E2643" i="14"/>
  <c r="F2643" i="14"/>
  <c r="G2643" i="14"/>
  <c r="H2643" i="14"/>
  <c r="I2643" i="14"/>
  <c r="J2643" i="14"/>
  <c r="K2643" i="14"/>
  <c r="L2643" i="14"/>
  <c r="E2644" i="14"/>
  <c r="F2644" i="14"/>
  <c r="G2644" i="14"/>
  <c r="H2644" i="14"/>
  <c r="I2644" i="14"/>
  <c r="J2644" i="14"/>
  <c r="K2644" i="14"/>
  <c r="L2644" i="14"/>
  <c r="E2645" i="14"/>
  <c r="F2645" i="14"/>
  <c r="G2645" i="14"/>
  <c r="H2645" i="14"/>
  <c r="I2645" i="14"/>
  <c r="J2645" i="14"/>
  <c r="K2645" i="14"/>
  <c r="L2645" i="14"/>
  <c r="E2646" i="14"/>
  <c r="F2646" i="14"/>
  <c r="G2646" i="14"/>
  <c r="H2646" i="14"/>
  <c r="I2646" i="14"/>
  <c r="J2646" i="14"/>
  <c r="K2646" i="14"/>
  <c r="L2646" i="14"/>
  <c r="E2647" i="14"/>
  <c r="F2647" i="14"/>
  <c r="G2647" i="14"/>
  <c r="H2647" i="14"/>
  <c r="I2647" i="14"/>
  <c r="J2647" i="14"/>
  <c r="K2647" i="14"/>
  <c r="L2647" i="14"/>
  <c r="E2648" i="14"/>
  <c r="F2648" i="14"/>
  <c r="G2648" i="14"/>
  <c r="H2648" i="14"/>
  <c r="I2648" i="14"/>
  <c r="J2648" i="14"/>
  <c r="K2648" i="14"/>
  <c r="L2648" i="14"/>
  <c r="E2649" i="14"/>
  <c r="F2649" i="14"/>
  <c r="G2649" i="14"/>
  <c r="H2649" i="14"/>
  <c r="I2649" i="14"/>
  <c r="J2649" i="14"/>
  <c r="K2649" i="14"/>
  <c r="L2649" i="14"/>
  <c r="E2650" i="14"/>
  <c r="F2650" i="14"/>
  <c r="G2650" i="14"/>
  <c r="H2650" i="14"/>
  <c r="I2650" i="14"/>
  <c r="J2650" i="14"/>
  <c r="K2650" i="14"/>
  <c r="L2650" i="14"/>
  <c r="E2651" i="14"/>
  <c r="F2651" i="14"/>
  <c r="G2651" i="14"/>
  <c r="H2651" i="14"/>
  <c r="I2651" i="14"/>
  <c r="J2651" i="14"/>
  <c r="K2651" i="14"/>
  <c r="L2651" i="14"/>
  <c r="E2652" i="14"/>
  <c r="F2652" i="14"/>
  <c r="G2652" i="14"/>
  <c r="H2652" i="14"/>
  <c r="I2652" i="14"/>
  <c r="J2652" i="14"/>
  <c r="K2652" i="14"/>
  <c r="L2652" i="14"/>
  <c r="E2653" i="14"/>
  <c r="F2653" i="14"/>
  <c r="G2653" i="14"/>
  <c r="H2653" i="14"/>
  <c r="I2653" i="14"/>
  <c r="J2653" i="14"/>
  <c r="K2653" i="14"/>
  <c r="L2653" i="14"/>
  <c r="E2654" i="14"/>
  <c r="F2654" i="14"/>
  <c r="G2654" i="14"/>
  <c r="H2654" i="14"/>
  <c r="I2654" i="14"/>
  <c r="J2654" i="14"/>
  <c r="K2654" i="14"/>
  <c r="L2654" i="14"/>
  <c r="E2655" i="14"/>
  <c r="F2655" i="14"/>
  <c r="G2655" i="14"/>
  <c r="H2655" i="14"/>
  <c r="I2655" i="14"/>
  <c r="J2655" i="14"/>
  <c r="K2655" i="14"/>
  <c r="L2655" i="14"/>
  <c r="E2558" i="14"/>
  <c r="F2558" i="14"/>
  <c r="G2558" i="14"/>
  <c r="H2558" i="14"/>
  <c r="I2558" i="14"/>
  <c r="J2558" i="14"/>
  <c r="K2558" i="14"/>
  <c r="L2558" i="14"/>
  <c r="E2559" i="14"/>
  <c r="F2559" i="14"/>
  <c r="G2559" i="14"/>
  <c r="H2559" i="14"/>
  <c r="I2559" i="14"/>
  <c r="J2559" i="14"/>
  <c r="K2559" i="14"/>
  <c r="L2559" i="14"/>
  <c r="E2560" i="14"/>
  <c r="F2560" i="14"/>
  <c r="G2560" i="14"/>
  <c r="H2560" i="14"/>
  <c r="I2560" i="14"/>
  <c r="J2560" i="14"/>
  <c r="K2560" i="14"/>
  <c r="L2560" i="14"/>
  <c r="E2561" i="14"/>
  <c r="F2561" i="14"/>
  <c r="G2561" i="14"/>
  <c r="H2561" i="14"/>
  <c r="I2561" i="14"/>
  <c r="J2561" i="14"/>
  <c r="K2561" i="14"/>
  <c r="L2561" i="14"/>
  <c r="E2562" i="14"/>
  <c r="F2562" i="14"/>
  <c r="G2562" i="14"/>
  <c r="H2562" i="14"/>
  <c r="I2562" i="14"/>
  <c r="J2562" i="14"/>
  <c r="K2562" i="14"/>
  <c r="L2562" i="14"/>
  <c r="E2563" i="14"/>
  <c r="F2563" i="14"/>
  <c r="G2563" i="14"/>
  <c r="H2563" i="14"/>
  <c r="I2563" i="14"/>
  <c r="J2563" i="14"/>
  <c r="K2563" i="14"/>
  <c r="L2563" i="14"/>
  <c r="E2564" i="14"/>
  <c r="F2564" i="14"/>
  <c r="G2564" i="14"/>
  <c r="H2564" i="14"/>
  <c r="I2564" i="14"/>
  <c r="J2564" i="14"/>
  <c r="K2564" i="14"/>
  <c r="L2564" i="14"/>
  <c r="E2565" i="14"/>
  <c r="F2565" i="14"/>
  <c r="G2565" i="14"/>
  <c r="H2565" i="14"/>
  <c r="I2565" i="14"/>
  <c r="J2565" i="14"/>
  <c r="K2565" i="14"/>
  <c r="L2565" i="14"/>
  <c r="E2566" i="14"/>
  <c r="F2566" i="14"/>
  <c r="G2566" i="14"/>
  <c r="H2566" i="14"/>
  <c r="I2566" i="14"/>
  <c r="J2566" i="14"/>
  <c r="K2566" i="14"/>
  <c r="L2566" i="14"/>
  <c r="E2567" i="14"/>
  <c r="F2567" i="14"/>
  <c r="G2567" i="14"/>
  <c r="H2567" i="14"/>
  <c r="I2567" i="14"/>
  <c r="J2567" i="14"/>
  <c r="K2567" i="14"/>
  <c r="L2567" i="14"/>
  <c r="E2568" i="14"/>
  <c r="F2568" i="14"/>
  <c r="G2568" i="14"/>
  <c r="H2568" i="14"/>
  <c r="I2568" i="14"/>
  <c r="J2568" i="14"/>
  <c r="K2568" i="14"/>
  <c r="L2568" i="14"/>
  <c r="E2569" i="14"/>
  <c r="F2569" i="14"/>
  <c r="G2569" i="14"/>
  <c r="H2569" i="14"/>
  <c r="I2569" i="14"/>
  <c r="J2569" i="14"/>
  <c r="K2569" i="14"/>
  <c r="L2569" i="14"/>
  <c r="E2570" i="14"/>
  <c r="F2570" i="14"/>
  <c r="G2570" i="14"/>
  <c r="H2570" i="14"/>
  <c r="I2570" i="14"/>
  <c r="J2570" i="14"/>
  <c r="K2570" i="14"/>
  <c r="L2570" i="14"/>
  <c r="E2571" i="14"/>
  <c r="F2571" i="14"/>
  <c r="G2571" i="14"/>
  <c r="H2571" i="14"/>
  <c r="I2571" i="14"/>
  <c r="J2571" i="14"/>
  <c r="K2571" i="14"/>
  <c r="L2571" i="14"/>
  <c r="E2572" i="14"/>
  <c r="F2572" i="14"/>
  <c r="G2572" i="14"/>
  <c r="H2572" i="14"/>
  <c r="I2572" i="14"/>
  <c r="J2572" i="14"/>
  <c r="K2572" i="14"/>
  <c r="L2572" i="14"/>
  <c r="E2573" i="14"/>
  <c r="F2573" i="14"/>
  <c r="G2573" i="14"/>
  <c r="H2573" i="14"/>
  <c r="I2573" i="14"/>
  <c r="J2573" i="14"/>
  <c r="K2573" i="14"/>
  <c r="L2573" i="14"/>
  <c r="E2574" i="14"/>
  <c r="F2574" i="14"/>
  <c r="G2574" i="14"/>
  <c r="H2574" i="14"/>
  <c r="I2574" i="14"/>
  <c r="J2574" i="14"/>
  <c r="K2574" i="14"/>
  <c r="L2574" i="14"/>
  <c r="E2575" i="14"/>
  <c r="F2575" i="14"/>
  <c r="G2575" i="14"/>
  <c r="H2575" i="14"/>
  <c r="I2575" i="14"/>
  <c r="J2575" i="14"/>
  <c r="K2575" i="14"/>
  <c r="L2575" i="14"/>
  <c r="E2576" i="14"/>
  <c r="F2576" i="14"/>
  <c r="G2576" i="14"/>
  <c r="H2576" i="14"/>
  <c r="I2576" i="14"/>
  <c r="J2576" i="14"/>
  <c r="K2576" i="14"/>
  <c r="L2576" i="14"/>
  <c r="E2577" i="14"/>
  <c r="F2577" i="14"/>
  <c r="G2577" i="14"/>
  <c r="H2577" i="14"/>
  <c r="I2577" i="14"/>
  <c r="J2577" i="14"/>
  <c r="K2577" i="14"/>
  <c r="L2577" i="14"/>
  <c r="E2578" i="14"/>
  <c r="F2578" i="14"/>
  <c r="G2578" i="14"/>
  <c r="H2578" i="14"/>
  <c r="I2578" i="14"/>
  <c r="J2578" i="14"/>
  <c r="K2578" i="14"/>
  <c r="L2578" i="14"/>
  <c r="E2579" i="14"/>
  <c r="F2579" i="14"/>
  <c r="G2579" i="14"/>
  <c r="H2579" i="14"/>
  <c r="I2579" i="14"/>
  <c r="J2579" i="14"/>
  <c r="K2579" i="14"/>
  <c r="L2579" i="14"/>
  <c r="E2580" i="14"/>
  <c r="F2580" i="14"/>
  <c r="G2580" i="14"/>
  <c r="H2580" i="14"/>
  <c r="I2580" i="14"/>
  <c r="J2580" i="14"/>
  <c r="K2580" i="14"/>
  <c r="L2580" i="14"/>
  <c r="E2581" i="14"/>
  <c r="F2581" i="14"/>
  <c r="G2581" i="14"/>
  <c r="H2581" i="14"/>
  <c r="I2581" i="14"/>
  <c r="J2581" i="14"/>
  <c r="K2581" i="14"/>
  <c r="L2581" i="14"/>
  <c r="E2582" i="14"/>
  <c r="F2582" i="14"/>
  <c r="G2582" i="14"/>
  <c r="H2582" i="14"/>
  <c r="I2582" i="14"/>
  <c r="J2582" i="14"/>
  <c r="K2582" i="14"/>
  <c r="L2582" i="14"/>
  <c r="E2583" i="14"/>
  <c r="F2583" i="14"/>
  <c r="G2583" i="14"/>
  <c r="H2583" i="14"/>
  <c r="I2583" i="14"/>
  <c r="J2583" i="14"/>
  <c r="K2583" i="14"/>
  <c r="L2583" i="14"/>
  <c r="E2584" i="14"/>
  <c r="F2584" i="14"/>
  <c r="G2584" i="14"/>
  <c r="H2584" i="14"/>
  <c r="I2584" i="14"/>
  <c r="J2584" i="14"/>
  <c r="K2584" i="14"/>
  <c r="L2584" i="14"/>
  <c r="E2585" i="14"/>
  <c r="F2585" i="14"/>
  <c r="G2585" i="14"/>
  <c r="H2585" i="14"/>
  <c r="I2585" i="14"/>
  <c r="J2585" i="14"/>
  <c r="K2585" i="14"/>
  <c r="L2585" i="14"/>
  <c r="E2586" i="14"/>
  <c r="F2586" i="14"/>
  <c r="G2586" i="14"/>
  <c r="H2586" i="14"/>
  <c r="I2586" i="14"/>
  <c r="J2586" i="14"/>
  <c r="K2586" i="14"/>
  <c r="L2586" i="14"/>
  <c r="E2587" i="14"/>
  <c r="F2587" i="14"/>
  <c r="G2587" i="14"/>
  <c r="H2587" i="14"/>
  <c r="I2587" i="14"/>
  <c r="J2587" i="14"/>
  <c r="K2587" i="14"/>
  <c r="L2587" i="14"/>
  <c r="E2588" i="14"/>
  <c r="F2588" i="14"/>
  <c r="G2588" i="14"/>
  <c r="H2588" i="14"/>
  <c r="I2588" i="14"/>
  <c r="J2588" i="14"/>
  <c r="K2588" i="14"/>
  <c r="L2588" i="14"/>
  <c r="E2589" i="14"/>
  <c r="F2589" i="14"/>
  <c r="G2589" i="14"/>
  <c r="H2589" i="14"/>
  <c r="I2589" i="14"/>
  <c r="J2589" i="14"/>
  <c r="K2589" i="14"/>
  <c r="L2589" i="14"/>
  <c r="E2590" i="14"/>
  <c r="F2590" i="14"/>
  <c r="G2590" i="14"/>
  <c r="H2590" i="14"/>
  <c r="I2590" i="14"/>
  <c r="J2590" i="14"/>
  <c r="K2590" i="14"/>
  <c r="L2590" i="14"/>
  <c r="E2591" i="14"/>
  <c r="F2591" i="14"/>
  <c r="G2591" i="14"/>
  <c r="H2591" i="14"/>
  <c r="I2591" i="14"/>
  <c r="J2591" i="14"/>
  <c r="K2591" i="14"/>
  <c r="L2591" i="14"/>
  <c r="E2592" i="14"/>
  <c r="F2592" i="14"/>
  <c r="G2592" i="14"/>
  <c r="H2592" i="14"/>
  <c r="I2592" i="14"/>
  <c r="J2592" i="14"/>
  <c r="K2592" i="14"/>
  <c r="L2592" i="14"/>
  <c r="E2593" i="14"/>
  <c r="F2593" i="14"/>
  <c r="G2593" i="14"/>
  <c r="H2593" i="14"/>
  <c r="I2593" i="14"/>
  <c r="J2593" i="14"/>
  <c r="K2593" i="14"/>
  <c r="L2593" i="14"/>
  <c r="E2594" i="14"/>
  <c r="F2594" i="14"/>
  <c r="G2594" i="14"/>
  <c r="H2594" i="14"/>
  <c r="I2594" i="14"/>
  <c r="J2594" i="14"/>
  <c r="K2594" i="14"/>
  <c r="L2594" i="14"/>
  <c r="E2595" i="14"/>
  <c r="F2595" i="14"/>
  <c r="G2595" i="14"/>
  <c r="H2595" i="14"/>
  <c r="I2595" i="14"/>
  <c r="J2595" i="14"/>
  <c r="K2595" i="14"/>
  <c r="L2595" i="14"/>
  <c r="E2596" i="14"/>
  <c r="F2596" i="14"/>
  <c r="G2596" i="14"/>
  <c r="H2596" i="14"/>
  <c r="I2596" i="14"/>
  <c r="J2596" i="14"/>
  <c r="K2596" i="14"/>
  <c r="L2596" i="14"/>
  <c r="E2597" i="14"/>
  <c r="F2597" i="14"/>
  <c r="G2597" i="14"/>
  <c r="H2597" i="14"/>
  <c r="I2597" i="14"/>
  <c r="J2597" i="14"/>
  <c r="K2597" i="14"/>
  <c r="L2597" i="14"/>
  <c r="E2598" i="14"/>
  <c r="F2598" i="14"/>
  <c r="G2598" i="14"/>
  <c r="H2598" i="14"/>
  <c r="I2598" i="14"/>
  <c r="J2598" i="14"/>
  <c r="K2598" i="14"/>
  <c r="L2598" i="14"/>
  <c r="E2599" i="14"/>
  <c r="F2599" i="14"/>
  <c r="G2599" i="14"/>
  <c r="H2599" i="14"/>
  <c r="I2599" i="14"/>
  <c r="J2599" i="14"/>
  <c r="K2599" i="14"/>
  <c r="L2599" i="14"/>
  <c r="E2600" i="14"/>
  <c r="F2600" i="14"/>
  <c r="G2600" i="14"/>
  <c r="H2600" i="14"/>
  <c r="I2600" i="14"/>
  <c r="J2600" i="14"/>
  <c r="K2600" i="14"/>
  <c r="L2600" i="14"/>
  <c r="E2601" i="14"/>
  <c r="F2601" i="14"/>
  <c r="G2601" i="14"/>
  <c r="H2601" i="14"/>
  <c r="I2601" i="14"/>
  <c r="J2601" i="14"/>
  <c r="K2601" i="14"/>
  <c r="L2601" i="14"/>
  <c r="E2602" i="14"/>
  <c r="F2602" i="14"/>
  <c r="G2602" i="14"/>
  <c r="H2602" i="14"/>
  <c r="I2602" i="14"/>
  <c r="J2602" i="14"/>
  <c r="K2602" i="14"/>
  <c r="L2602" i="14"/>
  <c r="E2603" i="14"/>
  <c r="F2603" i="14"/>
  <c r="G2603" i="14"/>
  <c r="H2603" i="14"/>
  <c r="I2603" i="14"/>
  <c r="J2603" i="14"/>
  <c r="K2603" i="14"/>
  <c r="L2603" i="14"/>
  <c r="E2604" i="14"/>
  <c r="F2604" i="14"/>
  <c r="G2604" i="14"/>
  <c r="H2604" i="14"/>
  <c r="I2604" i="14"/>
  <c r="J2604" i="14"/>
  <c r="K2604" i="14"/>
  <c r="L2604" i="14"/>
  <c r="E2507" i="14"/>
  <c r="F2507" i="14"/>
  <c r="G2507" i="14"/>
  <c r="H2507" i="14"/>
  <c r="I2507" i="14"/>
  <c r="J2507" i="14"/>
  <c r="K2507" i="14"/>
  <c r="L2507" i="14"/>
  <c r="E2508" i="14"/>
  <c r="F2508" i="14"/>
  <c r="G2508" i="14"/>
  <c r="H2508" i="14"/>
  <c r="I2508" i="14"/>
  <c r="J2508" i="14"/>
  <c r="K2508" i="14"/>
  <c r="L2508" i="14"/>
  <c r="E2509" i="14"/>
  <c r="F2509" i="14"/>
  <c r="G2509" i="14"/>
  <c r="H2509" i="14"/>
  <c r="I2509" i="14"/>
  <c r="J2509" i="14"/>
  <c r="K2509" i="14"/>
  <c r="L2509" i="14"/>
  <c r="E2510" i="14"/>
  <c r="F2510" i="14"/>
  <c r="G2510" i="14"/>
  <c r="H2510" i="14"/>
  <c r="I2510" i="14"/>
  <c r="J2510" i="14"/>
  <c r="K2510" i="14"/>
  <c r="L2510" i="14"/>
  <c r="E2511" i="14"/>
  <c r="F2511" i="14"/>
  <c r="G2511" i="14"/>
  <c r="H2511" i="14"/>
  <c r="I2511" i="14"/>
  <c r="J2511" i="14"/>
  <c r="K2511" i="14"/>
  <c r="L2511" i="14"/>
  <c r="E2512" i="14"/>
  <c r="F2512" i="14"/>
  <c r="G2512" i="14"/>
  <c r="H2512" i="14"/>
  <c r="I2512" i="14"/>
  <c r="J2512" i="14"/>
  <c r="K2512" i="14"/>
  <c r="L2512" i="14"/>
  <c r="E2513" i="14"/>
  <c r="F2513" i="14"/>
  <c r="G2513" i="14"/>
  <c r="H2513" i="14"/>
  <c r="I2513" i="14"/>
  <c r="J2513" i="14"/>
  <c r="K2513" i="14"/>
  <c r="L2513" i="14"/>
  <c r="E2514" i="14"/>
  <c r="F2514" i="14"/>
  <c r="G2514" i="14"/>
  <c r="H2514" i="14"/>
  <c r="I2514" i="14"/>
  <c r="J2514" i="14"/>
  <c r="K2514" i="14"/>
  <c r="L2514" i="14"/>
  <c r="E2515" i="14"/>
  <c r="F2515" i="14"/>
  <c r="G2515" i="14"/>
  <c r="H2515" i="14"/>
  <c r="I2515" i="14"/>
  <c r="J2515" i="14"/>
  <c r="K2515" i="14"/>
  <c r="L2515" i="14"/>
  <c r="E2516" i="14"/>
  <c r="F2516" i="14"/>
  <c r="G2516" i="14"/>
  <c r="H2516" i="14"/>
  <c r="I2516" i="14"/>
  <c r="J2516" i="14"/>
  <c r="K2516" i="14"/>
  <c r="L2516" i="14"/>
  <c r="E2517" i="14"/>
  <c r="F2517" i="14"/>
  <c r="G2517" i="14"/>
  <c r="H2517" i="14"/>
  <c r="I2517" i="14"/>
  <c r="J2517" i="14"/>
  <c r="K2517" i="14"/>
  <c r="L2517" i="14"/>
  <c r="E2518" i="14"/>
  <c r="F2518" i="14"/>
  <c r="G2518" i="14"/>
  <c r="H2518" i="14"/>
  <c r="I2518" i="14"/>
  <c r="J2518" i="14"/>
  <c r="K2518" i="14"/>
  <c r="L2518" i="14"/>
  <c r="E2519" i="14"/>
  <c r="F2519" i="14"/>
  <c r="G2519" i="14"/>
  <c r="H2519" i="14"/>
  <c r="I2519" i="14"/>
  <c r="J2519" i="14"/>
  <c r="K2519" i="14"/>
  <c r="L2519" i="14"/>
  <c r="E2520" i="14"/>
  <c r="F2520" i="14"/>
  <c r="G2520" i="14"/>
  <c r="H2520" i="14"/>
  <c r="I2520" i="14"/>
  <c r="J2520" i="14"/>
  <c r="K2520" i="14"/>
  <c r="L2520" i="14"/>
  <c r="E2521" i="14"/>
  <c r="F2521" i="14"/>
  <c r="G2521" i="14"/>
  <c r="H2521" i="14"/>
  <c r="I2521" i="14"/>
  <c r="J2521" i="14"/>
  <c r="K2521" i="14"/>
  <c r="L2521" i="14"/>
  <c r="E2522" i="14"/>
  <c r="F2522" i="14"/>
  <c r="G2522" i="14"/>
  <c r="H2522" i="14"/>
  <c r="I2522" i="14"/>
  <c r="J2522" i="14"/>
  <c r="K2522" i="14"/>
  <c r="L2522" i="14"/>
  <c r="E2523" i="14"/>
  <c r="F2523" i="14"/>
  <c r="G2523" i="14"/>
  <c r="H2523" i="14"/>
  <c r="I2523" i="14"/>
  <c r="J2523" i="14"/>
  <c r="K2523" i="14"/>
  <c r="L2523" i="14"/>
  <c r="E2524" i="14"/>
  <c r="F2524" i="14"/>
  <c r="G2524" i="14"/>
  <c r="H2524" i="14"/>
  <c r="I2524" i="14"/>
  <c r="J2524" i="14"/>
  <c r="K2524" i="14"/>
  <c r="L2524" i="14"/>
  <c r="E2525" i="14"/>
  <c r="F2525" i="14"/>
  <c r="G2525" i="14"/>
  <c r="H2525" i="14"/>
  <c r="I2525" i="14"/>
  <c r="J2525" i="14"/>
  <c r="K2525" i="14"/>
  <c r="L2525" i="14"/>
  <c r="E2526" i="14"/>
  <c r="F2526" i="14"/>
  <c r="G2526" i="14"/>
  <c r="H2526" i="14"/>
  <c r="I2526" i="14"/>
  <c r="J2526" i="14"/>
  <c r="K2526" i="14"/>
  <c r="L2526" i="14"/>
  <c r="E2527" i="14"/>
  <c r="F2527" i="14"/>
  <c r="G2527" i="14"/>
  <c r="H2527" i="14"/>
  <c r="I2527" i="14"/>
  <c r="J2527" i="14"/>
  <c r="K2527" i="14"/>
  <c r="L2527" i="14"/>
  <c r="E2528" i="14"/>
  <c r="F2528" i="14"/>
  <c r="G2528" i="14"/>
  <c r="H2528" i="14"/>
  <c r="I2528" i="14"/>
  <c r="J2528" i="14"/>
  <c r="K2528" i="14"/>
  <c r="L2528" i="14"/>
  <c r="E2529" i="14"/>
  <c r="F2529" i="14"/>
  <c r="G2529" i="14"/>
  <c r="H2529" i="14"/>
  <c r="I2529" i="14"/>
  <c r="J2529" i="14"/>
  <c r="K2529" i="14"/>
  <c r="L2529" i="14"/>
  <c r="E2530" i="14"/>
  <c r="F2530" i="14"/>
  <c r="G2530" i="14"/>
  <c r="H2530" i="14"/>
  <c r="I2530" i="14"/>
  <c r="J2530" i="14"/>
  <c r="K2530" i="14"/>
  <c r="L2530" i="14"/>
  <c r="E2531" i="14"/>
  <c r="F2531" i="14"/>
  <c r="G2531" i="14"/>
  <c r="H2531" i="14"/>
  <c r="I2531" i="14"/>
  <c r="J2531" i="14"/>
  <c r="K2531" i="14"/>
  <c r="L2531" i="14"/>
  <c r="E2532" i="14"/>
  <c r="F2532" i="14"/>
  <c r="G2532" i="14"/>
  <c r="H2532" i="14"/>
  <c r="I2532" i="14"/>
  <c r="J2532" i="14"/>
  <c r="K2532" i="14"/>
  <c r="L2532" i="14"/>
  <c r="E2533" i="14"/>
  <c r="F2533" i="14"/>
  <c r="G2533" i="14"/>
  <c r="H2533" i="14"/>
  <c r="I2533" i="14"/>
  <c r="J2533" i="14"/>
  <c r="K2533" i="14"/>
  <c r="L2533" i="14"/>
  <c r="E2534" i="14"/>
  <c r="F2534" i="14"/>
  <c r="G2534" i="14"/>
  <c r="H2534" i="14"/>
  <c r="I2534" i="14"/>
  <c r="J2534" i="14"/>
  <c r="K2534" i="14"/>
  <c r="L2534" i="14"/>
  <c r="E2535" i="14"/>
  <c r="F2535" i="14"/>
  <c r="G2535" i="14"/>
  <c r="H2535" i="14"/>
  <c r="I2535" i="14"/>
  <c r="J2535" i="14"/>
  <c r="K2535" i="14"/>
  <c r="L2535" i="14"/>
  <c r="E2536" i="14"/>
  <c r="F2536" i="14"/>
  <c r="G2536" i="14"/>
  <c r="H2536" i="14"/>
  <c r="I2536" i="14"/>
  <c r="J2536" i="14"/>
  <c r="K2536" i="14"/>
  <c r="L2536" i="14"/>
  <c r="E2537" i="14"/>
  <c r="F2537" i="14"/>
  <c r="G2537" i="14"/>
  <c r="H2537" i="14"/>
  <c r="I2537" i="14"/>
  <c r="J2537" i="14"/>
  <c r="K2537" i="14"/>
  <c r="L2537" i="14"/>
  <c r="E2538" i="14"/>
  <c r="F2538" i="14"/>
  <c r="G2538" i="14"/>
  <c r="H2538" i="14"/>
  <c r="I2538" i="14"/>
  <c r="J2538" i="14"/>
  <c r="K2538" i="14"/>
  <c r="L2538" i="14"/>
  <c r="E2539" i="14"/>
  <c r="F2539" i="14"/>
  <c r="G2539" i="14"/>
  <c r="H2539" i="14"/>
  <c r="I2539" i="14"/>
  <c r="J2539" i="14"/>
  <c r="K2539" i="14"/>
  <c r="L2539" i="14"/>
  <c r="E2540" i="14"/>
  <c r="F2540" i="14"/>
  <c r="G2540" i="14"/>
  <c r="H2540" i="14"/>
  <c r="I2540" i="14"/>
  <c r="J2540" i="14"/>
  <c r="K2540" i="14"/>
  <c r="L2540" i="14"/>
  <c r="E2541" i="14"/>
  <c r="F2541" i="14"/>
  <c r="G2541" i="14"/>
  <c r="H2541" i="14"/>
  <c r="I2541" i="14"/>
  <c r="J2541" i="14"/>
  <c r="K2541" i="14"/>
  <c r="L2541" i="14"/>
  <c r="E2542" i="14"/>
  <c r="F2542" i="14"/>
  <c r="G2542" i="14"/>
  <c r="H2542" i="14"/>
  <c r="I2542" i="14"/>
  <c r="J2542" i="14"/>
  <c r="K2542" i="14"/>
  <c r="L2542" i="14"/>
  <c r="E2543" i="14"/>
  <c r="F2543" i="14"/>
  <c r="G2543" i="14"/>
  <c r="H2543" i="14"/>
  <c r="I2543" i="14"/>
  <c r="J2543" i="14"/>
  <c r="K2543" i="14"/>
  <c r="L2543" i="14"/>
  <c r="E2544" i="14"/>
  <c r="F2544" i="14"/>
  <c r="G2544" i="14"/>
  <c r="H2544" i="14"/>
  <c r="I2544" i="14"/>
  <c r="J2544" i="14"/>
  <c r="K2544" i="14"/>
  <c r="L2544" i="14"/>
  <c r="E2545" i="14"/>
  <c r="F2545" i="14"/>
  <c r="G2545" i="14"/>
  <c r="H2545" i="14"/>
  <c r="I2545" i="14"/>
  <c r="J2545" i="14"/>
  <c r="K2545" i="14"/>
  <c r="L2545" i="14"/>
  <c r="E2546" i="14"/>
  <c r="F2546" i="14"/>
  <c r="G2546" i="14"/>
  <c r="H2546" i="14"/>
  <c r="I2546" i="14"/>
  <c r="J2546" i="14"/>
  <c r="K2546" i="14"/>
  <c r="L2546" i="14"/>
  <c r="E2547" i="14"/>
  <c r="F2547" i="14"/>
  <c r="G2547" i="14"/>
  <c r="H2547" i="14"/>
  <c r="I2547" i="14"/>
  <c r="J2547" i="14"/>
  <c r="K2547" i="14"/>
  <c r="L2547" i="14"/>
  <c r="E2548" i="14"/>
  <c r="F2548" i="14"/>
  <c r="G2548" i="14"/>
  <c r="H2548" i="14"/>
  <c r="I2548" i="14"/>
  <c r="J2548" i="14"/>
  <c r="K2548" i="14"/>
  <c r="L2548" i="14"/>
  <c r="E2549" i="14"/>
  <c r="F2549" i="14"/>
  <c r="G2549" i="14"/>
  <c r="H2549" i="14"/>
  <c r="I2549" i="14"/>
  <c r="J2549" i="14"/>
  <c r="K2549" i="14"/>
  <c r="L2549" i="14"/>
  <c r="E2550" i="14"/>
  <c r="F2550" i="14"/>
  <c r="G2550" i="14"/>
  <c r="H2550" i="14"/>
  <c r="I2550" i="14"/>
  <c r="J2550" i="14"/>
  <c r="K2550" i="14"/>
  <c r="L2550" i="14"/>
  <c r="E2551" i="14"/>
  <c r="F2551" i="14"/>
  <c r="G2551" i="14"/>
  <c r="H2551" i="14"/>
  <c r="I2551" i="14"/>
  <c r="J2551" i="14"/>
  <c r="K2551" i="14"/>
  <c r="L2551" i="14"/>
  <c r="E2552" i="14"/>
  <c r="F2552" i="14"/>
  <c r="G2552" i="14"/>
  <c r="H2552" i="14"/>
  <c r="I2552" i="14"/>
  <c r="J2552" i="14"/>
  <c r="K2552" i="14"/>
  <c r="L2552" i="14"/>
  <c r="E2553" i="14"/>
  <c r="F2553" i="14"/>
  <c r="G2553" i="14"/>
  <c r="H2553" i="14"/>
  <c r="I2553" i="14"/>
  <c r="J2553" i="14"/>
  <c r="K2553" i="14"/>
  <c r="L2553" i="14"/>
  <c r="E2456" i="14"/>
  <c r="F2456" i="14"/>
  <c r="G2456" i="14"/>
  <c r="H2456" i="14"/>
  <c r="I2456" i="14"/>
  <c r="J2456" i="14"/>
  <c r="K2456" i="14"/>
  <c r="L2456" i="14"/>
  <c r="E2457" i="14"/>
  <c r="F2457" i="14"/>
  <c r="G2457" i="14"/>
  <c r="H2457" i="14"/>
  <c r="I2457" i="14"/>
  <c r="J2457" i="14"/>
  <c r="K2457" i="14"/>
  <c r="L2457" i="14"/>
  <c r="E2458" i="14"/>
  <c r="F2458" i="14"/>
  <c r="G2458" i="14"/>
  <c r="H2458" i="14"/>
  <c r="I2458" i="14"/>
  <c r="J2458" i="14"/>
  <c r="K2458" i="14"/>
  <c r="L2458" i="14"/>
  <c r="E2459" i="14"/>
  <c r="F2459" i="14"/>
  <c r="G2459" i="14"/>
  <c r="H2459" i="14"/>
  <c r="I2459" i="14"/>
  <c r="J2459" i="14"/>
  <c r="K2459" i="14"/>
  <c r="L2459" i="14"/>
  <c r="E2460" i="14"/>
  <c r="F2460" i="14"/>
  <c r="G2460" i="14"/>
  <c r="H2460" i="14"/>
  <c r="I2460" i="14"/>
  <c r="J2460" i="14"/>
  <c r="K2460" i="14"/>
  <c r="L2460" i="14"/>
  <c r="E2461" i="14"/>
  <c r="F2461" i="14"/>
  <c r="G2461" i="14"/>
  <c r="H2461" i="14"/>
  <c r="I2461" i="14"/>
  <c r="J2461" i="14"/>
  <c r="K2461" i="14"/>
  <c r="L2461" i="14"/>
  <c r="E2462" i="14"/>
  <c r="F2462" i="14"/>
  <c r="G2462" i="14"/>
  <c r="H2462" i="14"/>
  <c r="I2462" i="14"/>
  <c r="J2462" i="14"/>
  <c r="K2462" i="14"/>
  <c r="L2462" i="14"/>
  <c r="E2463" i="14"/>
  <c r="F2463" i="14"/>
  <c r="G2463" i="14"/>
  <c r="H2463" i="14"/>
  <c r="I2463" i="14"/>
  <c r="J2463" i="14"/>
  <c r="K2463" i="14"/>
  <c r="L2463" i="14"/>
  <c r="E2464" i="14"/>
  <c r="F2464" i="14"/>
  <c r="G2464" i="14"/>
  <c r="H2464" i="14"/>
  <c r="I2464" i="14"/>
  <c r="J2464" i="14"/>
  <c r="K2464" i="14"/>
  <c r="L2464" i="14"/>
  <c r="E2465" i="14"/>
  <c r="F2465" i="14"/>
  <c r="G2465" i="14"/>
  <c r="H2465" i="14"/>
  <c r="I2465" i="14"/>
  <c r="J2465" i="14"/>
  <c r="K2465" i="14"/>
  <c r="L2465" i="14"/>
  <c r="E2466" i="14"/>
  <c r="F2466" i="14"/>
  <c r="G2466" i="14"/>
  <c r="H2466" i="14"/>
  <c r="I2466" i="14"/>
  <c r="J2466" i="14"/>
  <c r="K2466" i="14"/>
  <c r="L2466" i="14"/>
  <c r="E2467" i="14"/>
  <c r="F2467" i="14"/>
  <c r="G2467" i="14"/>
  <c r="H2467" i="14"/>
  <c r="I2467" i="14"/>
  <c r="J2467" i="14"/>
  <c r="K2467" i="14"/>
  <c r="L2467" i="14"/>
  <c r="E2468" i="14"/>
  <c r="F2468" i="14"/>
  <c r="G2468" i="14"/>
  <c r="H2468" i="14"/>
  <c r="I2468" i="14"/>
  <c r="J2468" i="14"/>
  <c r="K2468" i="14"/>
  <c r="L2468" i="14"/>
  <c r="E2469" i="14"/>
  <c r="F2469" i="14"/>
  <c r="G2469" i="14"/>
  <c r="H2469" i="14"/>
  <c r="I2469" i="14"/>
  <c r="J2469" i="14"/>
  <c r="K2469" i="14"/>
  <c r="L2469" i="14"/>
  <c r="E2470" i="14"/>
  <c r="F2470" i="14"/>
  <c r="G2470" i="14"/>
  <c r="H2470" i="14"/>
  <c r="I2470" i="14"/>
  <c r="J2470" i="14"/>
  <c r="K2470" i="14"/>
  <c r="L2470" i="14"/>
  <c r="E2471" i="14"/>
  <c r="F2471" i="14"/>
  <c r="G2471" i="14"/>
  <c r="H2471" i="14"/>
  <c r="I2471" i="14"/>
  <c r="J2471" i="14"/>
  <c r="K2471" i="14"/>
  <c r="L2471" i="14"/>
  <c r="E2472" i="14"/>
  <c r="F2472" i="14"/>
  <c r="G2472" i="14"/>
  <c r="H2472" i="14"/>
  <c r="I2472" i="14"/>
  <c r="J2472" i="14"/>
  <c r="K2472" i="14"/>
  <c r="L2472" i="14"/>
  <c r="E2473" i="14"/>
  <c r="F2473" i="14"/>
  <c r="G2473" i="14"/>
  <c r="H2473" i="14"/>
  <c r="I2473" i="14"/>
  <c r="J2473" i="14"/>
  <c r="K2473" i="14"/>
  <c r="L2473" i="14"/>
  <c r="E2474" i="14"/>
  <c r="F2474" i="14"/>
  <c r="G2474" i="14"/>
  <c r="H2474" i="14"/>
  <c r="I2474" i="14"/>
  <c r="J2474" i="14"/>
  <c r="K2474" i="14"/>
  <c r="L2474" i="14"/>
  <c r="E2475" i="14"/>
  <c r="F2475" i="14"/>
  <c r="G2475" i="14"/>
  <c r="H2475" i="14"/>
  <c r="I2475" i="14"/>
  <c r="J2475" i="14"/>
  <c r="K2475" i="14"/>
  <c r="L2475" i="14"/>
  <c r="E2476" i="14"/>
  <c r="F2476" i="14"/>
  <c r="G2476" i="14"/>
  <c r="H2476" i="14"/>
  <c r="I2476" i="14"/>
  <c r="J2476" i="14"/>
  <c r="K2476" i="14"/>
  <c r="L2476" i="14"/>
  <c r="E2477" i="14"/>
  <c r="F2477" i="14"/>
  <c r="G2477" i="14"/>
  <c r="H2477" i="14"/>
  <c r="I2477" i="14"/>
  <c r="J2477" i="14"/>
  <c r="K2477" i="14"/>
  <c r="L2477" i="14"/>
  <c r="E2478" i="14"/>
  <c r="F2478" i="14"/>
  <c r="G2478" i="14"/>
  <c r="H2478" i="14"/>
  <c r="I2478" i="14"/>
  <c r="J2478" i="14"/>
  <c r="K2478" i="14"/>
  <c r="L2478" i="14"/>
  <c r="E2479" i="14"/>
  <c r="F2479" i="14"/>
  <c r="G2479" i="14"/>
  <c r="H2479" i="14"/>
  <c r="I2479" i="14"/>
  <c r="J2479" i="14"/>
  <c r="K2479" i="14"/>
  <c r="L2479" i="14"/>
  <c r="E2480" i="14"/>
  <c r="F2480" i="14"/>
  <c r="G2480" i="14"/>
  <c r="H2480" i="14"/>
  <c r="I2480" i="14"/>
  <c r="J2480" i="14"/>
  <c r="K2480" i="14"/>
  <c r="L2480" i="14"/>
  <c r="E2481" i="14"/>
  <c r="F2481" i="14"/>
  <c r="G2481" i="14"/>
  <c r="H2481" i="14"/>
  <c r="I2481" i="14"/>
  <c r="J2481" i="14"/>
  <c r="K2481" i="14"/>
  <c r="L2481" i="14"/>
  <c r="E2482" i="14"/>
  <c r="F2482" i="14"/>
  <c r="G2482" i="14"/>
  <c r="H2482" i="14"/>
  <c r="I2482" i="14"/>
  <c r="J2482" i="14"/>
  <c r="K2482" i="14"/>
  <c r="L2482" i="14"/>
  <c r="E2483" i="14"/>
  <c r="F2483" i="14"/>
  <c r="G2483" i="14"/>
  <c r="H2483" i="14"/>
  <c r="I2483" i="14"/>
  <c r="J2483" i="14"/>
  <c r="K2483" i="14"/>
  <c r="L2483" i="14"/>
  <c r="E2484" i="14"/>
  <c r="F2484" i="14"/>
  <c r="G2484" i="14"/>
  <c r="H2484" i="14"/>
  <c r="I2484" i="14"/>
  <c r="J2484" i="14"/>
  <c r="K2484" i="14"/>
  <c r="L2484" i="14"/>
  <c r="E2485" i="14"/>
  <c r="F2485" i="14"/>
  <c r="G2485" i="14"/>
  <c r="H2485" i="14"/>
  <c r="I2485" i="14"/>
  <c r="J2485" i="14"/>
  <c r="K2485" i="14"/>
  <c r="L2485" i="14"/>
  <c r="E2486" i="14"/>
  <c r="F2486" i="14"/>
  <c r="G2486" i="14"/>
  <c r="H2486" i="14"/>
  <c r="I2486" i="14"/>
  <c r="J2486" i="14"/>
  <c r="K2486" i="14"/>
  <c r="L2486" i="14"/>
  <c r="E2487" i="14"/>
  <c r="F2487" i="14"/>
  <c r="G2487" i="14"/>
  <c r="H2487" i="14"/>
  <c r="I2487" i="14"/>
  <c r="J2487" i="14"/>
  <c r="K2487" i="14"/>
  <c r="L2487" i="14"/>
  <c r="E2488" i="14"/>
  <c r="F2488" i="14"/>
  <c r="G2488" i="14"/>
  <c r="H2488" i="14"/>
  <c r="I2488" i="14"/>
  <c r="J2488" i="14"/>
  <c r="K2488" i="14"/>
  <c r="L2488" i="14"/>
  <c r="E2489" i="14"/>
  <c r="F2489" i="14"/>
  <c r="G2489" i="14"/>
  <c r="H2489" i="14"/>
  <c r="I2489" i="14"/>
  <c r="J2489" i="14"/>
  <c r="K2489" i="14"/>
  <c r="L2489" i="14"/>
  <c r="E2490" i="14"/>
  <c r="F2490" i="14"/>
  <c r="G2490" i="14"/>
  <c r="H2490" i="14"/>
  <c r="I2490" i="14"/>
  <c r="J2490" i="14"/>
  <c r="K2490" i="14"/>
  <c r="L2490" i="14"/>
  <c r="E2491" i="14"/>
  <c r="F2491" i="14"/>
  <c r="G2491" i="14"/>
  <c r="H2491" i="14"/>
  <c r="I2491" i="14"/>
  <c r="J2491" i="14"/>
  <c r="K2491" i="14"/>
  <c r="L2491" i="14"/>
  <c r="E2492" i="14"/>
  <c r="F2492" i="14"/>
  <c r="G2492" i="14"/>
  <c r="H2492" i="14"/>
  <c r="I2492" i="14"/>
  <c r="J2492" i="14"/>
  <c r="K2492" i="14"/>
  <c r="L2492" i="14"/>
  <c r="E2493" i="14"/>
  <c r="F2493" i="14"/>
  <c r="G2493" i="14"/>
  <c r="H2493" i="14"/>
  <c r="I2493" i="14"/>
  <c r="J2493" i="14"/>
  <c r="K2493" i="14"/>
  <c r="L2493" i="14"/>
  <c r="E2494" i="14"/>
  <c r="F2494" i="14"/>
  <c r="G2494" i="14"/>
  <c r="H2494" i="14"/>
  <c r="I2494" i="14"/>
  <c r="J2494" i="14"/>
  <c r="K2494" i="14"/>
  <c r="L2494" i="14"/>
  <c r="E2495" i="14"/>
  <c r="F2495" i="14"/>
  <c r="G2495" i="14"/>
  <c r="H2495" i="14"/>
  <c r="I2495" i="14"/>
  <c r="J2495" i="14"/>
  <c r="K2495" i="14"/>
  <c r="L2495" i="14"/>
  <c r="E2496" i="14"/>
  <c r="F2496" i="14"/>
  <c r="G2496" i="14"/>
  <c r="H2496" i="14"/>
  <c r="I2496" i="14"/>
  <c r="J2496" i="14"/>
  <c r="K2496" i="14"/>
  <c r="L2496" i="14"/>
  <c r="E2497" i="14"/>
  <c r="F2497" i="14"/>
  <c r="G2497" i="14"/>
  <c r="H2497" i="14"/>
  <c r="I2497" i="14"/>
  <c r="J2497" i="14"/>
  <c r="K2497" i="14"/>
  <c r="L2497" i="14"/>
  <c r="E2498" i="14"/>
  <c r="F2498" i="14"/>
  <c r="G2498" i="14"/>
  <c r="H2498" i="14"/>
  <c r="I2498" i="14"/>
  <c r="J2498" i="14"/>
  <c r="K2498" i="14"/>
  <c r="L2498" i="14"/>
  <c r="E2499" i="14"/>
  <c r="F2499" i="14"/>
  <c r="G2499" i="14"/>
  <c r="H2499" i="14"/>
  <c r="I2499" i="14"/>
  <c r="J2499" i="14"/>
  <c r="K2499" i="14"/>
  <c r="L2499" i="14"/>
  <c r="E2500" i="14"/>
  <c r="F2500" i="14"/>
  <c r="G2500" i="14"/>
  <c r="H2500" i="14"/>
  <c r="I2500" i="14"/>
  <c r="J2500" i="14"/>
  <c r="K2500" i="14"/>
  <c r="L2500" i="14"/>
  <c r="E2501" i="14"/>
  <c r="F2501" i="14"/>
  <c r="G2501" i="14"/>
  <c r="H2501" i="14"/>
  <c r="I2501" i="14"/>
  <c r="J2501" i="14"/>
  <c r="K2501" i="14"/>
  <c r="L2501" i="14"/>
  <c r="E2502" i="14"/>
  <c r="F2502" i="14"/>
  <c r="G2502" i="14"/>
  <c r="H2502" i="14"/>
  <c r="I2502" i="14"/>
  <c r="J2502" i="14"/>
  <c r="K2502" i="14"/>
  <c r="L2502" i="14"/>
  <c r="E2405" i="14"/>
  <c r="F2405" i="14"/>
  <c r="G2405" i="14"/>
  <c r="H2405" i="14"/>
  <c r="I2405" i="14"/>
  <c r="J2405" i="14"/>
  <c r="K2405" i="14"/>
  <c r="L2405" i="14"/>
  <c r="E2406" i="14"/>
  <c r="F2406" i="14"/>
  <c r="G2406" i="14"/>
  <c r="H2406" i="14"/>
  <c r="I2406" i="14"/>
  <c r="J2406" i="14"/>
  <c r="K2406" i="14"/>
  <c r="L2406" i="14"/>
  <c r="E2407" i="14"/>
  <c r="F2407" i="14"/>
  <c r="G2407" i="14"/>
  <c r="H2407" i="14"/>
  <c r="I2407" i="14"/>
  <c r="J2407" i="14"/>
  <c r="K2407" i="14"/>
  <c r="L2407" i="14"/>
  <c r="E2408" i="14"/>
  <c r="F2408" i="14"/>
  <c r="G2408" i="14"/>
  <c r="H2408" i="14"/>
  <c r="I2408" i="14"/>
  <c r="J2408" i="14"/>
  <c r="K2408" i="14"/>
  <c r="L2408" i="14"/>
  <c r="E2409" i="14"/>
  <c r="F2409" i="14"/>
  <c r="G2409" i="14"/>
  <c r="H2409" i="14"/>
  <c r="I2409" i="14"/>
  <c r="J2409" i="14"/>
  <c r="K2409" i="14"/>
  <c r="L2409" i="14"/>
  <c r="E2410" i="14"/>
  <c r="F2410" i="14"/>
  <c r="G2410" i="14"/>
  <c r="H2410" i="14"/>
  <c r="I2410" i="14"/>
  <c r="J2410" i="14"/>
  <c r="K2410" i="14"/>
  <c r="L2410" i="14"/>
  <c r="E2411" i="14"/>
  <c r="F2411" i="14"/>
  <c r="G2411" i="14"/>
  <c r="H2411" i="14"/>
  <c r="I2411" i="14"/>
  <c r="J2411" i="14"/>
  <c r="K2411" i="14"/>
  <c r="L2411" i="14"/>
  <c r="E2412" i="14"/>
  <c r="F2412" i="14"/>
  <c r="G2412" i="14"/>
  <c r="H2412" i="14"/>
  <c r="I2412" i="14"/>
  <c r="J2412" i="14"/>
  <c r="K2412" i="14"/>
  <c r="L2412" i="14"/>
  <c r="E2413" i="14"/>
  <c r="F2413" i="14"/>
  <c r="G2413" i="14"/>
  <c r="H2413" i="14"/>
  <c r="I2413" i="14"/>
  <c r="J2413" i="14"/>
  <c r="K2413" i="14"/>
  <c r="L2413" i="14"/>
  <c r="E2414" i="14"/>
  <c r="F2414" i="14"/>
  <c r="G2414" i="14"/>
  <c r="H2414" i="14"/>
  <c r="I2414" i="14"/>
  <c r="J2414" i="14"/>
  <c r="K2414" i="14"/>
  <c r="L2414" i="14"/>
  <c r="E2415" i="14"/>
  <c r="F2415" i="14"/>
  <c r="G2415" i="14"/>
  <c r="H2415" i="14"/>
  <c r="I2415" i="14"/>
  <c r="J2415" i="14"/>
  <c r="K2415" i="14"/>
  <c r="L2415" i="14"/>
  <c r="E2416" i="14"/>
  <c r="F2416" i="14"/>
  <c r="G2416" i="14"/>
  <c r="H2416" i="14"/>
  <c r="I2416" i="14"/>
  <c r="J2416" i="14"/>
  <c r="K2416" i="14"/>
  <c r="L2416" i="14"/>
  <c r="E2417" i="14"/>
  <c r="F2417" i="14"/>
  <c r="G2417" i="14"/>
  <c r="H2417" i="14"/>
  <c r="I2417" i="14"/>
  <c r="J2417" i="14"/>
  <c r="K2417" i="14"/>
  <c r="L2417" i="14"/>
  <c r="E2418" i="14"/>
  <c r="F2418" i="14"/>
  <c r="G2418" i="14"/>
  <c r="H2418" i="14"/>
  <c r="I2418" i="14"/>
  <c r="J2418" i="14"/>
  <c r="K2418" i="14"/>
  <c r="L2418" i="14"/>
  <c r="E2419" i="14"/>
  <c r="F2419" i="14"/>
  <c r="G2419" i="14"/>
  <c r="H2419" i="14"/>
  <c r="I2419" i="14"/>
  <c r="J2419" i="14"/>
  <c r="K2419" i="14"/>
  <c r="L2419" i="14"/>
  <c r="E2420" i="14"/>
  <c r="F2420" i="14"/>
  <c r="G2420" i="14"/>
  <c r="H2420" i="14"/>
  <c r="I2420" i="14"/>
  <c r="J2420" i="14"/>
  <c r="K2420" i="14"/>
  <c r="L2420" i="14"/>
  <c r="E2421" i="14"/>
  <c r="F2421" i="14"/>
  <c r="G2421" i="14"/>
  <c r="H2421" i="14"/>
  <c r="I2421" i="14"/>
  <c r="J2421" i="14"/>
  <c r="K2421" i="14"/>
  <c r="L2421" i="14"/>
  <c r="E2422" i="14"/>
  <c r="F2422" i="14"/>
  <c r="G2422" i="14"/>
  <c r="H2422" i="14"/>
  <c r="I2422" i="14"/>
  <c r="J2422" i="14"/>
  <c r="K2422" i="14"/>
  <c r="L2422" i="14"/>
  <c r="E2423" i="14"/>
  <c r="F2423" i="14"/>
  <c r="G2423" i="14"/>
  <c r="H2423" i="14"/>
  <c r="I2423" i="14"/>
  <c r="J2423" i="14"/>
  <c r="K2423" i="14"/>
  <c r="L2423" i="14"/>
  <c r="E2424" i="14"/>
  <c r="F2424" i="14"/>
  <c r="G2424" i="14"/>
  <c r="H2424" i="14"/>
  <c r="I2424" i="14"/>
  <c r="J2424" i="14"/>
  <c r="K2424" i="14"/>
  <c r="L2424" i="14"/>
  <c r="E2425" i="14"/>
  <c r="F2425" i="14"/>
  <c r="G2425" i="14"/>
  <c r="H2425" i="14"/>
  <c r="I2425" i="14"/>
  <c r="J2425" i="14"/>
  <c r="K2425" i="14"/>
  <c r="L2425" i="14"/>
  <c r="E2426" i="14"/>
  <c r="F2426" i="14"/>
  <c r="G2426" i="14"/>
  <c r="H2426" i="14"/>
  <c r="I2426" i="14"/>
  <c r="J2426" i="14"/>
  <c r="K2426" i="14"/>
  <c r="L2426" i="14"/>
  <c r="E2427" i="14"/>
  <c r="F2427" i="14"/>
  <c r="G2427" i="14"/>
  <c r="H2427" i="14"/>
  <c r="I2427" i="14"/>
  <c r="J2427" i="14"/>
  <c r="K2427" i="14"/>
  <c r="L2427" i="14"/>
  <c r="E2428" i="14"/>
  <c r="F2428" i="14"/>
  <c r="G2428" i="14"/>
  <c r="H2428" i="14"/>
  <c r="I2428" i="14"/>
  <c r="J2428" i="14"/>
  <c r="K2428" i="14"/>
  <c r="L2428" i="14"/>
  <c r="E2429" i="14"/>
  <c r="F2429" i="14"/>
  <c r="G2429" i="14"/>
  <c r="H2429" i="14"/>
  <c r="I2429" i="14"/>
  <c r="J2429" i="14"/>
  <c r="K2429" i="14"/>
  <c r="L2429" i="14"/>
  <c r="E2430" i="14"/>
  <c r="F2430" i="14"/>
  <c r="G2430" i="14"/>
  <c r="H2430" i="14"/>
  <c r="I2430" i="14"/>
  <c r="J2430" i="14"/>
  <c r="K2430" i="14"/>
  <c r="L2430" i="14"/>
  <c r="E2431" i="14"/>
  <c r="F2431" i="14"/>
  <c r="G2431" i="14"/>
  <c r="H2431" i="14"/>
  <c r="I2431" i="14"/>
  <c r="J2431" i="14"/>
  <c r="K2431" i="14"/>
  <c r="L2431" i="14"/>
  <c r="E2432" i="14"/>
  <c r="F2432" i="14"/>
  <c r="G2432" i="14"/>
  <c r="H2432" i="14"/>
  <c r="I2432" i="14"/>
  <c r="J2432" i="14"/>
  <c r="K2432" i="14"/>
  <c r="L2432" i="14"/>
  <c r="E2433" i="14"/>
  <c r="F2433" i="14"/>
  <c r="G2433" i="14"/>
  <c r="H2433" i="14"/>
  <c r="I2433" i="14"/>
  <c r="J2433" i="14"/>
  <c r="K2433" i="14"/>
  <c r="L2433" i="14"/>
  <c r="E2434" i="14"/>
  <c r="F2434" i="14"/>
  <c r="G2434" i="14"/>
  <c r="H2434" i="14"/>
  <c r="I2434" i="14"/>
  <c r="J2434" i="14"/>
  <c r="K2434" i="14"/>
  <c r="L2434" i="14"/>
  <c r="E2435" i="14"/>
  <c r="F2435" i="14"/>
  <c r="G2435" i="14"/>
  <c r="H2435" i="14"/>
  <c r="I2435" i="14"/>
  <c r="J2435" i="14"/>
  <c r="K2435" i="14"/>
  <c r="L2435" i="14"/>
  <c r="E2436" i="14"/>
  <c r="F2436" i="14"/>
  <c r="G2436" i="14"/>
  <c r="H2436" i="14"/>
  <c r="I2436" i="14"/>
  <c r="J2436" i="14"/>
  <c r="K2436" i="14"/>
  <c r="L2436" i="14"/>
  <c r="E2437" i="14"/>
  <c r="F2437" i="14"/>
  <c r="G2437" i="14"/>
  <c r="H2437" i="14"/>
  <c r="I2437" i="14"/>
  <c r="J2437" i="14"/>
  <c r="K2437" i="14"/>
  <c r="L2437" i="14"/>
  <c r="E2438" i="14"/>
  <c r="F2438" i="14"/>
  <c r="G2438" i="14"/>
  <c r="H2438" i="14"/>
  <c r="I2438" i="14"/>
  <c r="J2438" i="14"/>
  <c r="K2438" i="14"/>
  <c r="L2438" i="14"/>
  <c r="E2439" i="14"/>
  <c r="F2439" i="14"/>
  <c r="G2439" i="14"/>
  <c r="H2439" i="14"/>
  <c r="I2439" i="14"/>
  <c r="J2439" i="14"/>
  <c r="K2439" i="14"/>
  <c r="L2439" i="14"/>
  <c r="E2440" i="14"/>
  <c r="F2440" i="14"/>
  <c r="G2440" i="14"/>
  <c r="H2440" i="14"/>
  <c r="I2440" i="14"/>
  <c r="J2440" i="14"/>
  <c r="K2440" i="14"/>
  <c r="L2440" i="14"/>
  <c r="E2441" i="14"/>
  <c r="F2441" i="14"/>
  <c r="G2441" i="14"/>
  <c r="H2441" i="14"/>
  <c r="I2441" i="14"/>
  <c r="J2441" i="14"/>
  <c r="K2441" i="14"/>
  <c r="L2441" i="14"/>
  <c r="E2442" i="14"/>
  <c r="F2442" i="14"/>
  <c r="G2442" i="14"/>
  <c r="H2442" i="14"/>
  <c r="I2442" i="14"/>
  <c r="J2442" i="14"/>
  <c r="K2442" i="14"/>
  <c r="L2442" i="14"/>
  <c r="E2443" i="14"/>
  <c r="F2443" i="14"/>
  <c r="G2443" i="14"/>
  <c r="H2443" i="14"/>
  <c r="I2443" i="14"/>
  <c r="J2443" i="14"/>
  <c r="K2443" i="14"/>
  <c r="L2443" i="14"/>
  <c r="E2444" i="14"/>
  <c r="F2444" i="14"/>
  <c r="G2444" i="14"/>
  <c r="H2444" i="14"/>
  <c r="I2444" i="14"/>
  <c r="J2444" i="14"/>
  <c r="K2444" i="14"/>
  <c r="L2444" i="14"/>
  <c r="E2445" i="14"/>
  <c r="F2445" i="14"/>
  <c r="G2445" i="14"/>
  <c r="H2445" i="14"/>
  <c r="I2445" i="14"/>
  <c r="J2445" i="14"/>
  <c r="K2445" i="14"/>
  <c r="L2445" i="14"/>
  <c r="E2446" i="14"/>
  <c r="F2446" i="14"/>
  <c r="G2446" i="14"/>
  <c r="H2446" i="14"/>
  <c r="I2446" i="14"/>
  <c r="J2446" i="14"/>
  <c r="K2446" i="14"/>
  <c r="L2446" i="14"/>
  <c r="E2447" i="14"/>
  <c r="F2447" i="14"/>
  <c r="G2447" i="14"/>
  <c r="H2447" i="14"/>
  <c r="I2447" i="14"/>
  <c r="J2447" i="14"/>
  <c r="K2447" i="14"/>
  <c r="L2447" i="14"/>
  <c r="E2448" i="14"/>
  <c r="F2448" i="14"/>
  <c r="G2448" i="14"/>
  <c r="H2448" i="14"/>
  <c r="I2448" i="14"/>
  <c r="J2448" i="14"/>
  <c r="K2448" i="14"/>
  <c r="L2448" i="14"/>
  <c r="E2449" i="14"/>
  <c r="F2449" i="14"/>
  <c r="G2449" i="14"/>
  <c r="H2449" i="14"/>
  <c r="I2449" i="14"/>
  <c r="J2449" i="14"/>
  <c r="K2449" i="14"/>
  <c r="L2449" i="14"/>
  <c r="E2450" i="14"/>
  <c r="F2450" i="14"/>
  <c r="G2450" i="14"/>
  <c r="H2450" i="14"/>
  <c r="I2450" i="14"/>
  <c r="J2450" i="14"/>
  <c r="K2450" i="14"/>
  <c r="L2450" i="14"/>
  <c r="E2451" i="14"/>
  <c r="F2451" i="14"/>
  <c r="G2451" i="14"/>
  <c r="H2451" i="14"/>
  <c r="I2451" i="14"/>
  <c r="J2451" i="14"/>
  <c r="K2451" i="14"/>
  <c r="L2451" i="14"/>
  <c r="E2354" i="14"/>
  <c r="F2354" i="14"/>
  <c r="G2354" i="14"/>
  <c r="H2354" i="14"/>
  <c r="I2354" i="14"/>
  <c r="J2354" i="14"/>
  <c r="K2354" i="14"/>
  <c r="L2354" i="14"/>
  <c r="E2355" i="14"/>
  <c r="F2355" i="14"/>
  <c r="G2355" i="14"/>
  <c r="H2355" i="14"/>
  <c r="I2355" i="14"/>
  <c r="J2355" i="14"/>
  <c r="K2355" i="14"/>
  <c r="L2355" i="14"/>
  <c r="E2356" i="14"/>
  <c r="F2356" i="14"/>
  <c r="G2356" i="14"/>
  <c r="H2356" i="14"/>
  <c r="I2356" i="14"/>
  <c r="J2356" i="14"/>
  <c r="K2356" i="14"/>
  <c r="L2356" i="14"/>
  <c r="E2357" i="14"/>
  <c r="F2357" i="14"/>
  <c r="G2357" i="14"/>
  <c r="H2357" i="14"/>
  <c r="I2357" i="14"/>
  <c r="J2357" i="14"/>
  <c r="K2357" i="14"/>
  <c r="L2357" i="14"/>
  <c r="E2358" i="14"/>
  <c r="F2358" i="14"/>
  <c r="G2358" i="14"/>
  <c r="H2358" i="14"/>
  <c r="I2358" i="14"/>
  <c r="J2358" i="14"/>
  <c r="K2358" i="14"/>
  <c r="L2358" i="14"/>
  <c r="E2359" i="14"/>
  <c r="F2359" i="14"/>
  <c r="G2359" i="14"/>
  <c r="H2359" i="14"/>
  <c r="I2359" i="14"/>
  <c r="J2359" i="14"/>
  <c r="K2359" i="14"/>
  <c r="L2359" i="14"/>
  <c r="E2360" i="14"/>
  <c r="F2360" i="14"/>
  <c r="G2360" i="14"/>
  <c r="H2360" i="14"/>
  <c r="I2360" i="14"/>
  <c r="J2360" i="14"/>
  <c r="K2360" i="14"/>
  <c r="L2360" i="14"/>
  <c r="E2361" i="14"/>
  <c r="F2361" i="14"/>
  <c r="G2361" i="14"/>
  <c r="H2361" i="14"/>
  <c r="I2361" i="14"/>
  <c r="J2361" i="14"/>
  <c r="K2361" i="14"/>
  <c r="L2361" i="14"/>
  <c r="E2362" i="14"/>
  <c r="F2362" i="14"/>
  <c r="G2362" i="14"/>
  <c r="H2362" i="14"/>
  <c r="I2362" i="14"/>
  <c r="J2362" i="14"/>
  <c r="K2362" i="14"/>
  <c r="L2362" i="14"/>
  <c r="E2363" i="14"/>
  <c r="F2363" i="14"/>
  <c r="G2363" i="14"/>
  <c r="H2363" i="14"/>
  <c r="I2363" i="14"/>
  <c r="J2363" i="14"/>
  <c r="K2363" i="14"/>
  <c r="L2363" i="14"/>
  <c r="E2364" i="14"/>
  <c r="F2364" i="14"/>
  <c r="G2364" i="14"/>
  <c r="H2364" i="14"/>
  <c r="I2364" i="14"/>
  <c r="J2364" i="14"/>
  <c r="K2364" i="14"/>
  <c r="L2364" i="14"/>
  <c r="E2365" i="14"/>
  <c r="F2365" i="14"/>
  <c r="G2365" i="14"/>
  <c r="H2365" i="14"/>
  <c r="I2365" i="14"/>
  <c r="J2365" i="14"/>
  <c r="K2365" i="14"/>
  <c r="L2365" i="14"/>
  <c r="E2366" i="14"/>
  <c r="F2366" i="14"/>
  <c r="G2366" i="14"/>
  <c r="H2366" i="14"/>
  <c r="I2366" i="14"/>
  <c r="J2366" i="14"/>
  <c r="K2366" i="14"/>
  <c r="L2366" i="14"/>
  <c r="E2367" i="14"/>
  <c r="F2367" i="14"/>
  <c r="G2367" i="14"/>
  <c r="H2367" i="14"/>
  <c r="I2367" i="14"/>
  <c r="J2367" i="14"/>
  <c r="K2367" i="14"/>
  <c r="L2367" i="14"/>
  <c r="E2368" i="14"/>
  <c r="F2368" i="14"/>
  <c r="G2368" i="14"/>
  <c r="H2368" i="14"/>
  <c r="I2368" i="14"/>
  <c r="J2368" i="14"/>
  <c r="K2368" i="14"/>
  <c r="L2368" i="14"/>
  <c r="E2369" i="14"/>
  <c r="F2369" i="14"/>
  <c r="G2369" i="14"/>
  <c r="H2369" i="14"/>
  <c r="I2369" i="14"/>
  <c r="J2369" i="14"/>
  <c r="K2369" i="14"/>
  <c r="L2369" i="14"/>
  <c r="E2370" i="14"/>
  <c r="F2370" i="14"/>
  <c r="G2370" i="14"/>
  <c r="H2370" i="14"/>
  <c r="I2370" i="14"/>
  <c r="J2370" i="14"/>
  <c r="K2370" i="14"/>
  <c r="L2370" i="14"/>
  <c r="E2371" i="14"/>
  <c r="F2371" i="14"/>
  <c r="G2371" i="14"/>
  <c r="H2371" i="14"/>
  <c r="I2371" i="14"/>
  <c r="J2371" i="14"/>
  <c r="K2371" i="14"/>
  <c r="L2371" i="14"/>
  <c r="E2372" i="14"/>
  <c r="F2372" i="14"/>
  <c r="G2372" i="14"/>
  <c r="H2372" i="14"/>
  <c r="I2372" i="14"/>
  <c r="J2372" i="14"/>
  <c r="K2372" i="14"/>
  <c r="L2372" i="14"/>
  <c r="E2373" i="14"/>
  <c r="F2373" i="14"/>
  <c r="G2373" i="14"/>
  <c r="H2373" i="14"/>
  <c r="I2373" i="14"/>
  <c r="J2373" i="14"/>
  <c r="K2373" i="14"/>
  <c r="L2373" i="14"/>
  <c r="E2374" i="14"/>
  <c r="F2374" i="14"/>
  <c r="G2374" i="14"/>
  <c r="H2374" i="14"/>
  <c r="I2374" i="14"/>
  <c r="J2374" i="14"/>
  <c r="K2374" i="14"/>
  <c r="L2374" i="14"/>
  <c r="E2375" i="14"/>
  <c r="F2375" i="14"/>
  <c r="G2375" i="14"/>
  <c r="H2375" i="14"/>
  <c r="I2375" i="14"/>
  <c r="J2375" i="14"/>
  <c r="K2375" i="14"/>
  <c r="L2375" i="14"/>
  <c r="E2376" i="14"/>
  <c r="F2376" i="14"/>
  <c r="G2376" i="14"/>
  <c r="H2376" i="14"/>
  <c r="I2376" i="14"/>
  <c r="J2376" i="14"/>
  <c r="K2376" i="14"/>
  <c r="L2376" i="14"/>
  <c r="E2377" i="14"/>
  <c r="F2377" i="14"/>
  <c r="G2377" i="14"/>
  <c r="H2377" i="14"/>
  <c r="I2377" i="14"/>
  <c r="J2377" i="14"/>
  <c r="K2377" i="14"/>
  <c r="L2377" i="14"/>
  <c r="E2378" i="14"/>
  <c r="F2378" i="14"/>
  <c r="G2378" i="14"/>
  <c r="H2378" i="14"/>
  <c r="I2378" i="14"/>
  <c r="J2378" i="14"/>
  <c r="K2378" i="14"/>
  <c r="L2378" i="14"/>
  <c r="E2379" i="14"/>
  <c r="F2379" i="14"/>
  <c r="G2379" i="14"/>
  <c r="H2379" i="14"/>
  <c r="I2379" i="14"/>
  <c r="J2379" i="14"/>
  <c r="K2379" i="14"/>
  <c r="L2379" i="14"/>
  <c r="E2380" i="14"/>
  <c r="F2380" i="14"/>
  <c r="G2380" i="14"/>
  <c r="H2380" i="14"/>
  <c r="I2380" i="14"/>
  <c r="J2380" i="14"/>
  <c r="K2380" i="14"/>
  <c r="L2380" i="14"/>
  <c r="E2381" i="14"/>
  <c r="F2381" i="14"/>
  <c r="G2381" i="14"/>
  <c r="H2381" i="14"/>
  <c r="I2381" i="14"/>
  <c r="J2381" i="14"/>
  <c r="K2381" i="14"/>
  <c r="L2381" i="14"/>
  <c r="E2382" i="14"/>
  <c r="F2382" i="14"/>
  <c r="G2382" i="14"/>
  <c r="H2382" i="14"/>
  <c r="I2382" i="14"/>
  <c r="J2382" i="14"/>
  <c r="K2382" i="14"/>
  <c r="L2382" i="14"/>
  <c r="E2383" i="14"/>
  <c r="F2383" i="14"/>
  <c r="G2383" i="14"/>
  <c r="H2383" i="14"/>
  <c r="I2383" i="14"/>
  <c r="J2383" i="14"/>
  <c r="K2383" i="14"/>
  <c r="L2383" i="14"/>
  <c r="E2384" i="14"/>
  <c r="F2384" i="14"/>
  <c r="G2384" i="14"/>
  <c r="H2384" i="14"/>
  <c r="I2384" i="14"/>
  <c r="J2384" i="14"/>
  <c r="K2384" i="14"/>
  <c r="L2384" i="14"/>
  <c r="E2385" i="14"/>
  <c r="F2385" i="14"/>
  <c r="G2385" i="14"/>
  <c r="H2385" i="14"/>
  <c r="I2385" i="14"/>
  <c r="J2385" i="14"/>
  <c r="K2385" i="14"/>
  <c r="L2385" i="14"/>
  <c r="E2386" i="14"/>
  <c r="F2386" i="14"/>
  <c r="G2386" i="14"/>
  <c r="H2386" i="14"/>
  <c r="I2386" i="14"/>
  <c r="J2386" i="14"/>
  <c r="K2386" i="14"/>
  <c r="L2386" i="14"/>
  <c r="E2387" i="14"/>
  <c r="F2387" i="14"/>
  <c r="G2387" i="14"/>
  <c r="H2387" i="14"/>
  <c r="I2387" i="14"/>
  <c r="J2387" i="14"/>
  <c r="K2387" i="14"/>
  <c r="L2387" i="14"/>
  <c r="E2388" i="14"/>
  <c r="F2388" i="14"/>
  <c r="G2388" i="14"/>
  <c r="H2388" i="14"/>
  <c r="I2388" i="14"/>
  <c r="J2388" i="14"/>
  <c r="K2388" i="14"/>
  <c r="L2388" i="14"/>
  <c r="E2389" i="14"/>
  <c r="F2389" i="14"/>
  <c r="G2389" i="14"/>
  <c r="H2389" i="14"/>
  <c r="I2389" i="14"/>
  <c r="J2389" i="14"/>
  <c r="K2389" i="14"/>
  <c r="L2389" i="14"/>
  <c r="E2390" i="14"/>
  <c r="F2390" i="14"/>
  <c r="G2390" i="14"/>
  <c r="H2390" i="14"/>
  <c r="I2390" i="14"/>
  <c r="J2390" i="14"/>
  <c r="K2390" i="14"/>
  <c r="L2390" i="14"/>
  <c r="E2391" i="14"/>
  <c r="F2391" i="14"/>
  <c r="G2391" i="14"/>
  <c r="H2391" i="14"/>
  <c r="I2391" i="14"/>
  <c r="J2391" i="14"/>
  <c r="K2391" i="14"/>
  <c r="L2391" i="14"/>
  <c r="E2392" i="14"/>
  <c r="F2392" i="14"/>
  <c r="G2392" i="14"/>
  <c r="H2392" i="14"/>
  <c r="I2392" i="14"/>
  <c r="J2392" i="14"/>
  <c r="K2392" i="14"/>
  <c r="L2392" i="14"/>
  <c r="E2393" i="14"/>
  <c r="F2393" i="14"/>
  <c r="G2393" i="14"/>
  <c r="H2393" i="14"/>
  <c r="I2393" i="14"/>
  <c r="J2393" i="14"/>
  <c r="K2393" i="14"/>
  <c r="L2393" i="14"/>
  <c r="E2394" i="14"/>
  <c r="F2394" i="14"/>
  <c r="G2394" i="14"/>
  <c r="H2394" i="14"/>
  <c r="I2394" i="14"/>
  <c r="J2394" i="14"/>
  <c r="K2394" i="14"/>
  <c r="L2394" i="14"/>
  <c r="E2395" i="14"/>
  <c r="F2395" i="14"/>
  <c r="G2395" i="14"/>
  <c r="H2395" i="14"/>
  <c r="I2395" i="14"/>
  <c r="J2395" i="14"/>
  <c r="K2395" i="14"/>
  <c r="L2395" i="14"/>
  <c r="E2396" i="14"/>
  <c r="F2396" i="14"/>
  <c r="G2396" i="14"/>
  <c r="H2396" i="14"/>
  <c r="I2396" i="14"/>
  <c r="J2396" i="14"/>
  <c r="K2396" i="14"/>
  <c r="L2396" i="14"/>
  <c r="E2397" i="14"/>
  <c r="F2397" i="14"/>
  <c r="G2397" i="14"/>
  <c r="H2397" i="14"/>
  <c r="I2397" i="14"/>
  <c r="J2397" i="14"/>
  <c r="K2397" i="14"/>
  <c r="L2397" i="14"/>
  <c r="E2398" i="14"/>
  <c r="F2398" i="14"/>
  <c r="G2398" i="14"/>
  <c r="H2398" i="14"/>
  <c r="I2398" i="14"/>
  <c r="J2398" i="14"/>
  <c r="K2398" i="14"/>
  <c r="L2398" i="14"/>
  <c r="E2399" i="14"/>
  <c r="F2399" i="14"/>
  <c r="G2399" i="14"/>
  <c r="H2399" i="14"/>
  <c r="I2399" i="14"/>
  <c r="J2399" i="14"/>
  <c r="K2399" i="14"/>
  <c r="L2399" i="14"/>
  <c r="E2400" i="14"/>
  <c r="F2400" i="14"/>
  <c r="G2400" i="14"/>
  <c r="H2400" i="14"/>
  <c r="I2400" i="14"/>
  <c r="J2400" i="14"/>
  <c r="K2400" i="14"/>
  <c r="L2400" i="14"/>
  <c r="E2303" i="14"/>
  <c r="F2303" i="14"/>
  <c r="G2303" i="14"/>
  <c r="H2303" i="14"/>
  <c r="I2303" i="14"/>
  <c r="J2303" i="14"/>
  <c r="K2303" i="14"/>
  <c r="L2303" i="14"/>
  <c r="E2304" i="14"/>
  <c r="F2304" i="14"/>
  <c r="G2304" i="14"/>
  <c r="H2304" i="14"/>
  <c r="I2304" i="14"/>
  <c r="J2304" i="14"/>
  <c r="K2304" i="14"/>
  <c r="L2304" i="14"/>
  <c r="E2305" i="14"/>
  <c r="F2305" i="14"/>
  <c r="G2305" i="14"/>
  <c r="H2305" i="14"/>
  <c r="I2305" i="14"/>
  <c r="J2305" i="14"/>
  <c r="K2305" i="14"/>
  <c r="L2305" i="14"/>
  <c r="E2306" i="14"/>
  <c r="F2306" i="14"/>
  <c r="G2306" i="14"/>
  <c r="H2306" i="14"/>
  <c r="I2306" i="14"/>
  <c r="J2306" i="14"/>
  <c r="K2306" i="14"/>
  <c r="L2306" i="14"/>
  <c r="E2307" i="14"/>
  <c r="F2307" i="14"/>
  <c r="G2307" i="14"/>
  <c r="H2307" i="14"/>
  <c r="I2307" i="14"/>
  <c r="J2307" i="14"/>
  <c r="K2307" i="14"/>
  <c r="L2307" i="14"/>
  <c r="E2308" i="14"/>
  <c r="F2308" i="14"/>
  <c r="G2308" i="14"/>
  <c r="H2308" i="14"/>
  <c r="I2308" i="14"/>
  <c r="J2308" i="14"/>
  <c r="K2308" i="14"/>
  <c r="L2308" i="14"/>
  <c r="E2309" i="14"/>
  <c r="F2309" i="14"/>
  <c r="G2309" i="14"/>
  <c r="H2309" i="14"/>
  <c r="I2309" i="14"/>
  <c r="J2309" i="14"/>
  <c r="K2309" i="14"/>
  <c r="L2309" i="14"/>
  <c r="E2310" i="14"/>
  <c r="F2310" i="14"/>
  <c r="G2310" i="14"/>
  <c r="H2310" i="14"/>
  <c r="I2310" i="14"/>
  <c r="J2310" i="14"/>
  <c r="K2310" i="14"/>
  <c r="L2310" i="14"/>
  <c r="E2311" i="14"/>
  <c r="F2311" i="14"/>
  <c r="G2311" i="14"/>
  <c r="H2311" i="14"/>
  <c r="I2311" i="14"/>
  <c r="J2311" i="14"/>
  <c r="K2311" i="14"/>
  <c r="L2311" i="14"/>
  <c r="E2312" i="14"/>
  <c r="F2312" i="14"/>
  <c r="G2312" i="14"/>
  <c r="H2312" i="14"/>
  <c r="I2312" i="14"/>
  <c r="J2312" i="14"/>
  <c r="K2312" i="14"/>
  <c r="L2312" i="14"/>
  <c r="E2313" i="14"/>
  <c r="F2313" i="14"/>
  <c r="G2313" i="14"/>
  <c r="H2313" i="14"/>
  <c r="I2313" i="14"/>
  <c r="J2313" i="14"/>
  <c r="K2313" i="14"/>
  <c r="L2313" i="14"/>
  <c r="E2314" i="14"/>
  <c r="F2314" i="14"/>
  <c r="G2314" i="14"/>
  <c r="H2314" i="14"/>
  <c r="I2314" i="14"/>
  <c r="J2314" i="14"/>
  <c r="K2314" i="14"/>
  <c r="L2314" i="14"/>
  <c r="E2315" i="14"/>
  <c r="F2315" i="14"/>
  <c r="G2315" i="14"/>
  <c r="H2315" i="14"/>
  <c r="I2315" i="14"/>
  <c r="J2315" i="14"/>
  <c r="K2315" i="14"/>
  <c r="L2315" i="14"/>
  <c r="E2316" i="14"/>
  <c r="F2316" i="14"/>
  <c r="G2316" i="14"/>
  <c r="H2316" i="14"/>
  <c r="I2316" i="14"/>
  <c r="J2316" i="14"/>
  <c r="K2316" i="14"/>
  <c r="L2316" i="14"/>
  <c r="E2317" i="14"/>
  <c r="F2317" i="14"/>
  <c r="G2317" i="14"/>
  <c r="H2317" i="14"/>
  <c r="I2317" i="14"/>
  <c r="J2317" i="14"/>
  <c r="K2317" i="14"/>
  <c r="L2317" i="14"/>
  <c r="E2318" i="14"/>
  <c r="F2318" i="14"/>
  <c r="G2318" i="14"/>
  <c r="H2318" i="14"/>
  <c r="I2318" i="14"/>
  <c r="J2318" i="14"/>
  <c r="K2318" i="14"/>
  <c r="L2318" i="14"/>
  <c r="E2319" i="14"/>
  <c r="F2319" i="14"/>
  <c r="G2319" i="14"/>
  <c r="H2319" i="14"/>
  <c r="I2319" i="14"/>
  <c r="J2319" i="14"/>
  <c r="K2319" i="14"/>
  <c r="L2319" i="14"/>
  <c r="E2320" i="14"/>
  <c r="F2320" i="14"/>
  <c r="G2320" i="14"/>
  <c r="H2320" i="14"/>
  <c r="I2320" i="14"/>
  <c r="J2320" i="14"/>
  <c r="K2320" i="14"/>
  <c r="L2320" i="14"/>
  <c r="E2321" i="14"/>
  <c r="F2321" i="14"/>
  <c r="G2321" i="14"/>
  <c r="H2321" i="14"/>
  <c r="I2321" i="14"/>
  <c r="J2321" i="14"/>
  <c r="K2321" i="14"/>
  <c r="L2321" i="14"/>
  <c r="E2322" i="14"/>
  <c r="F2322" i="14"/>
  <c r="G2322" i="14"/>
  <c r="H2322" i="14"/>
  <c r="I2322" i="14"/>
  <c r="J2322" i="14"/>
  <c r="K2322" i="14"/>
  <c r="L2322" i="14"/>
  <c r="E2323" i="14"/>
  <c r="F2323" i="14"/>
  <c r="G2323" i="14"/>
  <c r="H2323" i="14"/>
  <c r="I2323" i="14"/>
  <c r="J2323" i="14"/>
  <c r="K2323" i="14"/>
  <c r="L2323" i="14"/>
  <c r="E2324" i="14"/>
  <c r="F2324" i="14"/>
  <c r="G2324" i="14"/>
  <c r="H2324" i="14"/>
  <c r="I2324" i="14"/>
  <c r="J2324" i="14"/>
  <c r="K2324" i="14"/>
  <c r="L2324" i="14"/>
  <c r="E2325" i="14"/>
  <c r="F2325" i="14"/>
  <c r="G2325" i="14"/>
  <c r="H2325" i="14"/>
  <c r="I2325" i="14"/>
  <c r="J2325" i="14"/>
  <c r="K2325" i="14"/>
  <c r="L2325" i="14"/>
  <c r="E2326" i="14"/>
  <c r="F2326" i="14"/>
  <c r="G2326" i="14"/>
  <c r="H2326" i="14"/>
  <c r="I2326" i="14"/>
  <c r="J2326" i="14"/>
  <c r="K2326" i="14"/>
  <c r="L2326" i="14"/>
  <c r="E2327" i="14"/>
  <c r="F2327" i="14"/>
  <c r="G2327" i="14"/>
  <c r="H2327" i="14"/>
  <c r="I2327" i="14"/>
  <c r="J2327" i="14"/>
  <c r="K2327" i="14"/>
  <c r="L2327" i="14"/>
  <c r="E2328" i="14"/>
  <c r="F2328" i="14"/>
  <c r="G2328" i="14"/>
  <c r="H2328" i="14"/>
  <c r="I2328" i="14"/>
  <c r="J2328" i="14"/>
  <c r="K2328" i="14"/>
  <c r="L2328" i="14"/>
  <c r="E2329" i="14"/>
  <c r="F2329" i="14"/>
  <c r="G2329" i="14"/>
  <c r="H2329" i="14"/>
  <c r="I2329" i="14"/>
  <c r="J2329" i="14"/>
  <c r="K2329" i="14"/>
  <c r="L2329" i="14"/>
  <c r="E2330" i="14"/>
  <c r="F2330" i="14"/>
  <c r="G2330" i="14"/>
  <c r="H2330" i="14"/>
  <c r="I2330" i="14"/>
  <c r="J2330" i="14"/>
  <c r="K2330" i="14"/>
  <c r="L2330" i="14"/>
  <c r="E2331" i="14"/>
  <c r="F2331" i="14"/>
  <c r="G2331" i="14"/>
  <c r="H2331" i="14"/>
  <c r="I2331" i="14"/>
  <c r="J2331" i="14"/>
  <c r="K2331" i="14"/>
  <c r="L2331" i="14"/>
  <c r="E2332" i="14"/>
  <c r="F2332" i="14"/>
  <c r="G2332" i="14"/>
  <c r="H2332" i="14"/>
  <c r="I2332" i="14"/>
  <c r="J2332" i="14"/>
  <c r="K2332" i="14"/>
  <c r="L2332" i="14"/>
  <c r="E2333" i="14"/>
  <c r="F2333" i="14"/>
  <c r="G2333" i="14"/>
  <c r="H2333" i="14"/>
  <c r="I2333" i="14"/>
  <c r="J2333" i="14"/>
  <c r="K2333" i="14"/>
  <c r="L2333" i="14"/>
  <c r="E2334" i="14"/>
  <c r="F2334" i="14"/>
  <c r="G2334" i="14"/>
  <c r="H2334" i="14"/>
  <c r="I2334" i="14"/>
  <c r="J2334" i="14"/>
  <c r="K2334" i="14"/>
  <c r="L2334" i="14"/>
  <c r="E2335" i="14"/>
  <c r="F2335" i="14"/>
  <c r="G2335" i="14"/>
  <c r="H2335" i="14"/>
  <c r="I2335" i="14"/>
  <c r="J2335" i="14"/>
  <c r="K2335" i="14"/>
  <c r="L2335" i="14"/>
  <c r="E2336" i="14"/>
  <c r="F2336" i="14"/>
  <c r="G2336" i="14"/>
  <c r="H2336" i="14"/>
  <c r="I2336" i="14"/>
  <c r="J2336" i="14"/>
  <c r="K2336" i="14"/>
  <c r="L2336" i="14"/>
  <c r="E2337" i="14"/>
  <c r="F2337" i="14"/>
  <c r="G2337" i="14"/>
  <c r="H2337" i="14"/>
  <c r="I2337" i="14"/>
  <c r="J2337" i="14"/>
  <c r="K2337" i="14"/>
  <c r="L2337" i="14"/>
  <c r="E2338" i="14"/>
  <c r="F2338" i="14"/>
  <c r="G2338" i="14"/>
  <c r="H2338" i="14"/>
  <c r="I2338" i="14"/>
  <c r="J2338" i="14"/>
  <c r="K2338" i="14"/>
  <c r="L2338" i="14"/>
  <c r="E2339" i="14"/>
  <c r="F2339" i="14"/>
  <c r="G2339" i="14"/>
  <c r="H2339" i="14"/>
  <c r="I2339" i="14"/>
  <c r="J2339" i="14"/>
  <c r="K2339" i="14"/>
  <c r="L2339" i="14"/>
  <c r="E2340" i="14"/>
  <c r="F2340" i="14"/>
  <c r="G2340" i="14"/>
  <c r="H2340" i="14"/>
  <c r="I2340" i="14"/>
  <c r="J2340" i="14"/>
  <c r="K2340" i="14"/>
  <c r="L2340" i="14"/>
  <c r="E2341" i="14"/>
  <c r="F2341" i="14"/>
  <c r="G2341" i="14"/>
  <c r="H2341" i="14"/>
  <c r="I2341" i="14"/>
  <c r="J2341" i="14"/>
  <c r="K2341" i="14"/>
  <c r="L2341" i="14"/>
  <c r="E2342" i="14"/>
  <c r="F2342" i="14"/>
  <c r="G2342" i="14"/>
  <c r="H2342" i="14"/>
  <c r="I2342" i="14"/>
  <c r="J2342" i="14"/>
  <c r="K2342" i="14"/>
  <c r="L2342" i="14"/>
  <c r="E2343" i="14"/>
  <c r="F2343" i="14"/>
  <c r="G2343" i="14"/>
  <c r="H2343" i="14"/>
  <c r="I2343" i="14"/>
  <c r="J2343" i="14"/>
  <c r="K2343" i="14"/>
  <c r="L2343" i="14"/>
  <c r="E2344" i="14"/>
  <c r="F2344" i="14"/>
  <c r="G2344" i="14"/>
  <c r="H2344" i="14"/>
  <c r="I2344" i="14"/>
  <c r="J2344" i="14"/>
  <c r="K2344" i="14"/>
  <c r="L2344" i="14"/>
  <c r="E2345" i="14"/>
  <c r="F2345" i="14"/>
  <c r="G2345" i="14"/>
  <c r="H2345" i="14"/>
  <c r="I2345" i="14"/>
  <c r="J2345" i="14"/>
  <c r="K2345" i="14"/>
  <c r="L2345" i="14"/>
  <c r="E2346" i="14"/>
  <c r="F2346" i="14"/>
  <c r="G2346" i="14"/>
  <c r="H2346" i="14"/>
  <c r="I2346" i="14"/>
  <c r="J2346" i="14"/>
  <c r="K2346" i="14"/>
  <c r="L2346" i="14"/>
  <c r="E2347" i="14"/>
  <c r="F2347" i="14"/>
  <c r="G2347" i="14"/>
  <c r="H2347" i="14"/>
  <c r="I2347" i="14"/>
  <c r="J2347" i="14"/>
  <c r="K2347" i="14"/>
  <c r="L2347" i="14"/>
  <c r="E2348" i="14"/>
  <c r="F2348" i="14"/>
  <c r="G2348" i="14"/>
  <c r="H2348" i="14"/>
  <c r="I2348" i="14"/>
  <c r="J2348" i="14"/>
  <c r="K2348" i="14"/>
  <c r="L2348" i="14"/>
  <c r="E2349" i="14"/>
  <c r="F2349" i="14"/>
  <c r="G2349" i="14"/>
  <c r="H2349" i="14"/>
  <c r="I2349" i="14"/>
  <c r="J2349" i="14"/>
  <c r="K2349" i="14"/>
  <c r="L2349" i="14"/>
  <c r="E2252" i="14"/>
  <c r="F2252" i="14"/>
  <c r="G2252" i="14"/>
  <c r="H2252" i="14"/>
  <c r="I2252" i="14"/>
  <c r="J2252" i="14"/>
  <c r="K2252" i="14"/>
  <c r="L2252" i="14"/>
  <c r="E2253" i="14"/>
  <c r="F2253" i="14"/>
  <c r="G2253" i="14"/>
  <c r="H2253" i="14"/>
  <c r="I2253" i="14"/>
  <c r="J2253" i="14"/>
  <c r="K2253" i="14"/>
  <c r="L2253" i="14"/>
  <c r="E2254" i="14"/>
  <c r="F2254" i="14"/>
  <c r="G2254" i="14"/>
  <c r="H2254" i="14"/>
  <c r="I2254" i="14"/>
  <c r="J2254" i="14"/>
  <c r="K2254" i="14"/>
  <c r="L2254" i="14"/>
  <c r="E2255" i="14"/>
  <c r="F2255" i="14"/>
  <c r="G2255" i="14"/>
  <c r="H2255" i="14"/>
  <c r="I2255" i="14"/>
  <c r="J2255" i="14"/>
  <c r="K2255" i="14"/>
  <c r="L2255" i="14"/>
  <c r="E2256" i="14"/>
  <c r="F2256" i="14"/>
  <c r="G2256" i="14"/>
  <c r="H2256" i="14"/>
  <c r="I2256" i="14"/>
  <c r="J2256" i="14"/>
  <c r="K2256" i="14"/>
  <c r="L2256" i="14"/>
  <c r="E2257" i="14"/>
  <c r="F2257" i="14"/>
  <c r="G2257" i="14"/>
  <c r="H2257" i="14"/>
  <c r="I2257" i="14"/>
  <c r="J2257" i="14"/>
  <c r="K2257" i="14"/>
  <c r="L2257" i="14"/>
  <c r="E2258" i="14"/>
  <c r="F2258" i="14"/>
  <c r="G2258" i="14"/>
  <c r="H2258" i="14"/>
  <c r="I2258" i="14"/>
  <c r="J2258" i="14"/>
  <c r="K2258" i="14"/>
  <c r="L2258" i="14"/>
  <c r="E2259" i="14"/>
  <c r="F2259" i="14"/>
  <c r="G2259" i="14"/>
  <c r="H2259" i="14"/>
  <c r="I2259" i="14"/>
  <c r="J2259" i="14"/>
  <c r="K2259" i="14"/>
  <c r="L2259" i="14"/>
  <c r="E2260" i="14"/>
  <c r="F2260" i="14"/>
  <c r="G2260" i="14"/>
  <c r="H2260" i="14"/>
  <c r="I2260" i="14"/>
  <c r="J2260" i="14"/>
  <c r="K2260" i="14"/>
  <c r="L2260" i="14"/>
  <c r="E2261" i="14"/>
  <c r="F2261" i="14"/>
  <c r="G2261" i="14"/>
  <c r="H2261" i="14"/>
  <c r="I2261" i="14"/>
  <c r="J2261" i="14"/>
  <c r="K2261" i="14"/>
  <c r="L2261" i="14"/>
  <c r="E2262" i="14"/>
  <c r="F2262" i="14"/>
  <c r="G2262" i="14"/>
  <c r="H2262" i="14"/>
  <c r="I2262" i="14"/>
  <c r="J2262" i="14"/>
  <c r="K2262" i="14"/>
  <c r="L2262" i="14"/>
  <c r="E2263" i="14"/>
  <c r="F2263" i="14"/>
  <c r="G2263" i="14"/>
  <c r="H2263" i="14"/>
  <c r="I2263" i="14"/>
  <c r="J2263" i="14"/>
  <c r="K2263" i="14"/>
  <c r="L2263" i="14"/>
  <c r="E2264" i="14"/>
  <c r="F2264" i="14"/>
  <c r="G2264" i="14"/>
  <c r="H2264" i="14"/>
  <c r="I2264" i="14"/>
  <c r="J2264" i="14"/>
  <c r="K2264" i="14"/>
  <c r="L2264" i="14"/>
  <c r="E2265" i="14"/>
  <c r="F2265" i="14"/>
  <c r="G2265" i="14"/>
  <c r="H2265" i="14"/>
  <c r="I2265" i="14"/>
  <c r="J2265" i="14"/>
  <c r="K2265" i="14"/>
  <c r="L2265" i="14"/>
  <c r="E2266" i="14"/>
  <c r="F2266" i="14"/>
  <c r="G2266" i="14"/>
  <c r="H2266" i="14"/>
  <c r="I2266" i="14"/>
  <c r="J2266" i="14"/>
  <c r="K2266" i="14"/>
  <c r="L2266" i="14"/>
  <c r="E2267" i="14"/>
  <c r="F2267" i="14"/>
  <c r="G2267" i="14"/>
  <c r="H2267" i="14"/>
  <c r="I2267" i="14"/>
  <c r="J2267" i="14"/>
  <c r="K2267" i="14"/>
  <c r="L2267" i="14"/>
  <c r="E2268" i="14"/>
  <c r="F2268" i="14"/>
  <c r="G2268" i="14"/>
  <c r="H2268" i="14"/>
  <c r="I2268" i="14"/>
  <c r="J2268" i="14"/>
  <c r="K2268" i="14"/>
  <c r="L2268" i="14"/>
  <c r="E2269" i="14"/>
  <c r="F2269" i="14"/>
  <c r="G2269" i="14"/>
  <c r="H2269" i="14"/>
  <c r="I2269" i="14"/>
  <c r="J2269" i="14"/>
  <c r="K2269" i="14"/>
  <c r="L2269" i="14"/>
  <c r="E2270" i="14"/>
  <c r="F2270" i="14"/>
  <c r="G2270" i="14"/>
  <c r="H2270" i="14"/>
  <c r="I2270" i="14"/>
  <c r="J2270" i="14"/>
  <c r="K2270" i="14"/>
  <c r="L2270" i="14"/>
  <c r="E2271" i="14"/>
  <c r="F2271" i="14"/>
  <c r="G2271" i="14"/>
  <c r="H2271" i="14"/>
  <c r="I2271" i="14"/>
  <c r="J2271" i="14"/>
  <c r="K2271" i="14"/>
  <c r="L2271" i="14"/>
  <c r="E2272" i="14"/>
  <c r="F2272" i="14"/>
  <c r="G2272" i="14"/>
  <c r="H2272" i="14"/>
  <c r="I2272" i="14"/>
  <c r="J2272" i="14"/>
  <c r="K2272" i="14"/>
  <c r="L2272" i="14"/>
  <c r="E2273" i="14"/>
  <c r="F2273" i="14"/>
  <c r="G2273" i="14"/>
  <c r="H2273" i="14"/>
  <c r="I2273" i="14"/>
  <c r="J2273" i="14"/>
  <c r="K2273" i="14"/>
  <c r="L2273" i="14"/>
  <c r="E2274" i="14"/>
  <c r="F2274" i="14"/>
  <c r="G2274" i="14"/>
  <c r="H2274" i="14"/>
  <c r="I2274" i="14"/>
  <c r="J2274" i="14"/>
  <c r="K2274" i="14"/>
  <c r="L2274" i="14"/>
  <c r="E2275" i="14"/>
  <c r="F2275" i="14"/>
  <c r="G2275" i="14"/>
  <c r="H2275" i="14"/>
  <c r="I2275" i="14"/>
  <c r="J2275" i="14"/>
  <c r="K2275" i="14"/>
  <c r="L2275" i="14"/>
  <c r="E2276" i="14"/>
  <c r="F2276" i="14"/>
  <c r="G2276" i="14"/>
  <c r="H2276" i="14"/>
  <c r="I2276" i="14"/>
  <c r="J2276" i="14"/>
  <c r="K2276" i="14"/>
  <c r="L2276" i="14"/>
  <c r="E2277" i="14"/>
  <c r="F2277" i="14"/>
  <c r="G2277" i="14"/>
  <c r="H2277" i="14"/>
  <c r="I2277" i="14"/>
  <c r="J2277" i="14"/>
  <c r="K2277" i="14"/>
  <c r="L2277" i="14"/>
  <c r="E2278" i="14"/>
  <c r="F2278" i="14"/>
  <c r="G2278" i="14"/>
  <c r="H2278" i="14"/>
  <c r="I2278" i="14"/>
  <c r="J2278" i="14"/>
  <c r="K2278" i="14"/>
  <c r="L2278" i="14"/>
  <c r="E2279" i="14"/>
  <c r="F2279" i="14"/>
  <c r="G2279" i="14"/>
  <c r="H2279" i="14"/>
  <c r="I2279" i="14"/>
  <c r="J2279" i="14"/>
  <c r="K2279" i="14"/>
  <c r="L2279" i="14"/>
  <c r="E2280" i="14"/>
  <c r="F2280" i="14"/>
  <c r="G2280" i="14"/>
  <c r="H2280" i="14"/>
  <c r="I2280" i="14"/>
  <c r="J2280" i="14"/>
  <c r="K2280" i="14"/>
  <c r="L2280" i="14"/>
  <c r="E2281" i="14"/>
  <c r="F2281" i="14"/>
  <c r="G2281" i="14"/>
  <c r="H2281" i="14"/>
  <c r="I2281" i="14"/>
  <c r="J2281" i="14"/>
  <c r="K2281" i="14"/>
  <c r="L2281" i="14"/>
  <c r="E2282" i="14"/>
  <c r="F2282" i="14"/>
  <c r="G2282" i="14"/>
  <c r="H2282" i="14"/>
  <c r="I2282" i="14"/>
  <c r="J2282" i="14"/>
  <c r="K2282" i="14"/>
  <c r="L2282" i="14"/>
  <c r="E2283" i="14"/>
  <c r="F2283" i="14"/>
  <c r="G2283" i="14"/>
  <c r="H2283" i="14"/>
  <c r="I2283" i="14"/>
  <c r="J2283" i="14"/>
  <c r="K2283" i="14"/>
  <c r="L2283" i="14"/>
  <c r="E2284" i="14"/>
  <c r="F2284" i="14"/>
  <c r="G2284" i="14"/>
  <c r="H2284" i="14"/>
  <c r="I2284" i="14"/>
  <c r="J2284" i="14"/>
  <c r="K2284" i="14"/>
  <c r="L2284" i="14"/>
  <c r="E2285" i="14"/>
  <c r="F2285" i="14"/>
  <c r="G2285" i="14"/>
  <c r="H2285" i="14"/>
  <c r="I2285" i="14"/>
  <c r="J2285" i="14"/>
  <c r="K2285" i="14"/>
  <c r="L2285" i="14"/>
  <c r="E2286" i="14"/>
  <c r="F2286" i="14"/>
  <c r="G2286" i="14"/>
  <c r="H2286" i="14"/>
  <c r="I2286" i="14"/>
  <c r="J2286" i="14"/>
  <c r="K2286" i="14"/>
  <c r="L2286" i="14"/>
  <c r="E2287" i="14"/>
  <c r="F2287" i="14"/>
  <c r="G2287" i="14"/>
  <c r="H2287" i="14"/>
  <c r="I2287" i="14"/>
  <c r="J2287" i="14"/>
  <c r="K2287" i="14"/>
  <c r="L2287" i="14"/>
  <c r="E2288" i="14"/>
  <c r="F2288" i="14"/>
  <c r="G2288" i="14"/>
  <c r="H2288" i="14"/>
  <c r="I2288" i="14"/>
  <c r="J2288" i="14"/>
  <c r="K2288" i="14"/>
  <c r="L2288" i="14"/>
  <c r="E2289" i="14"/>
  <c r="F2289" i="14"/>
  <c r="G2289" i="14"/>
  <c r="H2289" i="14"/>
  <c r="I2289" i="14"/>
  <c r="J2289" i="14"/>
  <c r="K2289" i="14"/>
  <c r="L2289" i="14"/>
  <c r="E2290" i="14"/>
  <c r="F2290" i="14"/>
  <c r="G2290" i="14"/>
  <c r="H2290" i="14"/>
  <c r="I2290" i="14"/>
  <c r="J2290" i="14"/>
  <c r="K2290" i="14"/>
  <c r="L2290" i="14"/>
  <c r="E2291" i="14"/>
  <c r="F2291" i="14"/>
  <c r="G2291" i="14"/>
  <c r="H2291" i="14"/>
  <c r="I2291" i="14"/>
  <c r="J2291" i="14"/>
  <c r="K2291" i="14"/>
  <c r="L2291" i="14"/>
  <c r="E2292" i="14"/>
  <c r="F2292" i="14"/>
  <c r="G2292" i="14"/>
  <c r="H2292" i="14"/>
  <c r="I2292" i="14"/>
  <c r="J2292" i="14"/>
  <c r="K2292" i="14"/>
  <c r="L2292" i="14"/>
  <c r="E2293" i="14"/>
  <c r="F2293" i="14"/>
  <c r="G2293" i="14"/>
  <c r="H2293" i="14"/>
  <c r="I2293" i="14"/>
  <c r="J2293" i="14"/>
  <c r="K2293" i="14"/>
  <c r="L2293" i="14"/>
  <c r="E2294" i="14"/>
  <c r="F2294" i="14"/>
  <c r="G2294" i="14"/>
  <c r="H2294" i="14"/>
  <c r="I2294" i="14"/>
  <c r="J2294" i="14"/>
  <c r="K2294" i="14"/>
  <c r="L2294" i="14"/>
  <c r="E2295" i="14"/>
  <c r="F2295" i="14"/>
  <c r="G2295" i="14"/>
  <c r="H2295" i="14"/>
  <c r="I2295" i="14"/>
  <c r="J2295" i="14"/>
  <c r="K2295" i="14"/>
  <c r="L2295" i="14"/>
  <c r="E2296" i="14"/>
  <c r="F2296" i="14"/>
  <c r="G2296" i="14"/>
  <c r="H2296" i="14"/>
  <c r="I2296" i="14"/>
  <c r="J2296" i="14"/>
  <c r="K2296" i="14"/>
  <c r="L2296" i="14"/>
  <c r="E2297" i="14"/>
  <c r="F2297" i="14"/>
  <c r="G2297" i="14"/>
  <c r="H2297" i="14"/>
  <c r="I2297" i="14"/>
  <c r="J2297" i="14"/>
  <c r="K2297" i="14"/>
  <c r="L2297" i="14"/>
  <c r="E2298" i="14"/>
  <c r="F2298" i="14"/>
  <c r="G2298" i="14"/>
  <c r="H2298" i="14"/>
  <c r="I2298" i="14"/>
  <c r="J2298" i="14"/>
  <c r="K2298" i="14"/>
  <c r="L2298" i="14"/>
  <c r="E2201" i="14"/>
  <c r="F2201" i="14"/>
  <c r="G2201" i="14"/>
  <c r="H2201" i="14"/>
  <c r="I2201" i="14"/>
  <c r="J2201" i="14"/>
  <c r="K2201" i="14"/>
  <c r="L2201" i="14"/>
  <c r="E2202" i="14"/>
  <c r="F2202" i="14"/>
  <c r="G2202" i="14"/>
  <c r="H2202" i="14"/>
  <c r="I2202" i="14"/>
  <c r="J2202" i="14"/>
  <c r="K2202" i="14"/>
  <c r="L2202" i="14"/>
  <c r="E2203" i="14"/>
  <c r="F2203" i="14"/>
  <c r="G2203" i="14"/>
  <c r="H2203" i="14"/>
  <c r="I2203" i="14"/>
  <c r="J2203" i="14"/>
  <c r="K2203" i="14"/>
  <c r="L2203" i="14"/>
  <c r="E2204" i="14"/>
  <c r="F2204" i="14"/>
  <c r="G2204" i="14"/>
  <c r="H2204" i="14"/>
  <c r="I2204" i="14"/>
  <c r="J2204" i="14"/>
  <c r="K2204" i="14"/>
  <c r="L2204" i="14"/>
  <c r="E2205" i="14"/>
  <c r="F2205" i="14"/>
  <c r="G2205" i="14"/>
  <c r="H2205" i="14"/>
  <c r="I2205" i="14"/>
  <c r="J2205" i="14"/>
  <c r="K2205" i="14"/>
  <c r="L2205" i="14"/>
  <c r="E2206" i="14"/>
  <c r="F2206" i="14"/>
  <c r="G2206" i="14"/>
  <c r="H2206" i="14"/>
  <c r="I2206" i="14"/>
  <c r="J2206" i="14"/>
  <c r="K2206" i="14"/>
  <c r="L2206" i="14"/>
  <c r="E2207" i="14"/>
  <c r="F2207" i="14"/>
  <c r="G2207" i="14"/>
  <c r="H2207" i="14"/>
  <c r="I2207" i="14"/>
  <c r="J2207" i="14"/>
  <c r="K2207" i="14"/>
  <c r="L2207" i="14"/>
  <c r="E2208" i="14"/>
  <c r="F2208" i="14"/>
  <c r="G2208" i="14"/>
  <c r="H2208" i="14"/>
  <c r="I2208" i="14"/>
  <c r="J2208" i="14"/>
  <c r="K2208" i="14"/>
  <c r="L2208" i="14"/>
  <c r="E2209" i="14"/>
  <c r="F2209" i="14"/>
  <c r="G2209" i="14"/>
  <c r="H2209" i="14"/>
  <c r="I2209" i="14"/>
  <c r="J2209" i="14"/>
  <c r="K2209" i="14"/>
  <c r="L2209" i="14"/>
  <c r="E2210" i="14"/>
  <c r="F2210" i="14"/>
  <c r="G2210" i="14"/>
  <c r="H2210" i="14"/>
  <c r="I2210" i="14"/>
  <c r="J2210" i="14"/>
  <c r="K2210" i="14"/>
  <c r="L2210" i="14"/>
  <c r="E2211" i="14"/>
  <c r="F2211" i="14"/>
  <c r="G2211" i="14"/>
  <c r="H2211" i="14"/>
  <c r="I2211" i="14"/>
  <c r="J2211" i="14"/>
  <c r="K2211" i="14"/>
  <c r="L2211" i="14"/>
  <c r="E2212" i="14"/>
  <c r="F2212" i="14"/>
  <c r="G2212" i="14"/>
  <c r="H2212" i="14"/>
  <c r="I2212" i="14"/>
  <c r="J2212" i="14"/>
  <c r="K2212" i="14"/>
  <c r="L2212" i="14"/>
  <c r="E2213" i="14"/>
  <c r="F2213" i="14"/>
  <c r="G2213" i="14"/>
  <c r="H2213" i="14"/>
  <c r="I2213" i="14"/>
  <c r="J2213" i="14"/>
  <c r="K2213" i="14"/>
  <c r="L2213" i="14"/>
  <c r="E2214" i="14"/>
  <c r="F2214" i="14"/>
  <c r="G2214" i="14"/>
  <c r="H2214" i="14"/>
  <c r="I2214" i="14"/>
  <c r="J2214" i="14"/>
  <c r="K2214" i="14"/>
  <c r="L2214" i="14"/>
  <c r="E2215" i="14"/>
  <c r="F2215" i="14"/>
  <c r="G2215" i="14"/>
  <c r="H2215" i="14"/>
  <c r="I2215" i="14"/>
  <c r="J2215" i="14"/>
  <c r="K2215" i="14"/>
  <c r="L2215" i="14"/>
  <c r="E2216" i="14"/>
  <c r="F2216" i="14"/>
  <c r="G2216" i="14"/>
  <c r="H2216" i="14"/>
  <c r="I2216" i="14"/>
  <c r="J2216" i="14"/>
  <c r="K2216" i="14"/>
  <c r="L2216" i="14"/>
  <c r="E2217" i="14"/>
  <c r="F2217" i="14"/>
  <c r="G2217" i="14"/>
  <c r="H2217" i="14"/>
  <c r="I2217" i="14"/>
  <c r="J2217" i="14"/>
  <c r="K2217" i="14"/>
  <c r="L2217" i="14"/>
  <c r="E2218" i="14"/>
  <c r="F2218" i="14"/>
  <c r="G2218" i="14"/>
  <c r="H2218" i="14"/>
  <c r="I2218" i="14"/>
  <c r="J2218" i="14"/>
  <c r="K2218" i="14"/>
  <c r="L2218" i="14"/>
  <c r="E2219" i="14"/>
  <c r="F2219" i="14"/>
  <c r="G2219" i="14"/>
  <c r="H2219" i="14"/>
  <c r="I2219" i="14"/>
  <c r="J2219" i="14"/>
  <c r="K2219" i="14"/>
  <c r="L2219" i="14"/>
  <c r="E2220" i="14"/>
  <c r="F2220" i="14"/>
  <c r="G2220" i="14"/>
  <c r="H2220" i="14"/>
  <c r="I2220" i="14"/>
  <c r="J2220" i="14"/>
  <c r="K2220" i="14"/>
  <c r="L2220" i="14"/>
  <c r="E2221" i="14"/>
  <c r="F2221" i="14"/>
  <c r="G2221" i="14"/>
  <c r="H2221" i="14"/>
  <c r="I2221" i="14"/>
  <c r="J2221" i="14"/>
  <c r="K2221" i="14"/>
  <c r="L2221" i="14"/>
  <c r="E2222" i="14"/>
  <c r="F2222" i="14"/>
  <c r="G2222" i="14"/>
  <c r="H2222" i="14"/>
  <c r="I2222" i="14"/>
  <c r="J2222" i="14"/>
  <c r="K2222" i="14"/>
  <c r="L2222" i="14"/>
  <c r="E2223" i="14"/>
  <c r="F2223" i="14"/>
  <c r="G2223" i="14"/>
  <c r="H2223" i="14"/>
  <c r="I2223" i="14"/>
  <c r="J2223" i="14"/>
  <c r="K2223" i="14"/>
  <c r="L2223" i="14"/>
  <c r="E2224" i="14"/>
  <c r="F2224" i="14"/>
  <c r="G2224" i="14"/>
  <c r="H2224" i="14"/>
  <c r="I2224" i="14"/>
  <c r="J2224" i="14"/>
  <c r="K2224" i="14"/>
  <c r="L2224" i="14"/>
  <c r="E2225" i="14"/>
  <c r="F2225" i="14"/>
  <c r="G2225" i="14"/>
  <c r="H2225" i="14"/>
  <c r="I2225" i="14"/>
  <c r="J2225" i="14"/>
  <c r="K2225" i="14"/>
  <c r="L2225" i="14"/>
  <c r="E2226" i="14"/>
  <c r="F2226" i="14"/>
  <c r="G2226" i="14"/>
  <c r="H2226" i="14"/>
  <c r="I2226" i="14"/>
  <c r="J2226" i="14"/>
  <c r="K2226" i="14"/>
  <c r="L2226" i="14"/>
  <c r="E2227" i="14"/>
  <c r="F2227" i="14"/>
  <c r="G2227" i="14"/>
  <c r="H2227" i="14"/>
  <c r="I2227" i="14"/>
  <c r="J2227" i="14"/>
  <c r="K2227" i="14"/>
  <c r="L2227" i="14"/>
  <c r="E2228" i="14"/>
  <c r="F2228" i="14"/>
  <c r="G2228" i="14"/>
  <c r="H2228" i="14"/>
  <c r="I2228" i="14"/>
  <c r="J2228" i="14"/>
  <c r="K2228" i="14"/>
  <c r="L2228" i="14"/>
  <c r="E2229" i="14"/>
  <c r="F2229" i="14"/>
  <c r="G2229" i="14"/>
  <c r="H2229" i="14"/>
  <c r="I2229" i="14"/>
  <c r="J2229" i="14"/>
  <c r="K2229" i="14"/>
  <c r="L2229" i="14"/>
  <c r="E2230" i="14"/>
  <c r="F2230" i="14"/>
  <c r="G2230" i="14"/>
  <c r="H2230" i="14"/>
  <c r="I2230" i="14"/>
  <c r="J2230" i="14"/>
  <c r="K2230" i="14"/>
  <c r="L2230" i="14"/>
  <c r="E2231" i="14"/>
  <c r="F2231" i="14"/>
  <c r="G2231" i="14"/>
  <c r="H2231" i="14"/>
  <c r="I2231" i="14"/>
  <c r="J2231" i="14"/>
  <c r="K2231" i="14"/>
  <c r="L2231" i="14"/>
  <c r="E2232" i="14"/>
  <c r="F2232" i="14"/>
  <c r="G2232" i="14"/>
  <c r="H2232" i="14"/>
  <c r="I2232" i="14"/>
  <c r="J2232" i="14"/>
  <c r="K2232" i="14"/>
  <c r="L2232" i="14"/>
  <c r="E2233" i="14"/>
  <c r="F2233" i="14"/>
  <c r="G2233" i="14"/>
  <c r="H2233" i="14"/>
  <c r="I2233" i="14"/>
  <c r="J2233" i="14"/>
  <c r="K2233" i="14"/>
  <c r="L2233" i="14"/>
  <c r="E2234" i="14"/>
  <c r="F2234" i="14"/>
  <c r="G2234" i="14"/>
  <c r="H2234" i="14"/>
  <c r="I2234" i="14"/>
  <c r="J2234" i="14"/>
  <c r="K2234" i="14"/>
  <c r="L2234" i="14"/>
  <c r="E2235" i="14"/>
  <c r="F2235" i="14"/>
  <c r="G2235" i="14"/>
  <c r="H2235" i="14"/>
  <c r="I2235" i="14"/>
  <c r="J2235" i="14"/>
  <c r="K2235" i="14"/>
  <c r="L2235" i="14"/>
  <c r="E2236" i="14"/>
  <c r="F2236" i="14"/>
  <c r="G2236" i="14"/>
  <c r="H2236" i="14"/>
  <c r="I2236" i="14"/>
  <c r="J2236" i="14"/>
  <c r="K2236" i="14"/>
  <c r="L2236" i="14"/>
  <c r="E2237" i="14"/>
  <c r="F2237" i="14"/>
  <c r="G2237" i="14"/>
  <c r="H2237" i="14"/>
  <c r="I2237" i="14"/>
  <c r="J2237" i="14"/>
  <c r="K2237" i="14"/>
  <c r="L2237" i="14"/>
  <c r="E2238" i="14"/>
  <c r="F2238" i="14"/>
  <c r="G2238" i="14"/>
  <c r="H2238" i="14"/>
  <c r="I2238" i="14"/>
  <c r="J2238" i="14"/>
  <c r="K2238" i="14"/>
  <c r="L2238" i="14"/>
  <c r="E2239" i="14"/>
  <c r="F2239" i="14"/>
  <c r="G2239" i="14"/>
  <c r="H2239" i="14"/>
  <c r="I2239" i="14"/>
  <c r="J2239" i="14"/>
  <c r="K2239" i="14"/>
  <c r="L2239" i="14"/>
  <c r="E2240" i="14"/>
  <c r="F2240" i="14"/>
  <c r="G2240" i="14"/>
  <c r="H2240" i="14"/>
  <c r="I2240" i="14"/>
  <c r="J2240" i="14"/>
  <c r="K2240" i="14"/>
  <c r="L2240" i="14"/>
  <c r="E2241" i="14"/>
  <c r="F2241" i="14"/>
  <c r="G2241" i="14"/>
  <c r="H2241" i="14"/>
  <c r="I2241" i="14"/>
  <c r="J2241" i="14"/>
  <c r="K2241" i="14"/>
  <c r="L2241" i="14"/>
  <c r="E2242" i="14"/>
  <c r="F2242" i="14"/>
  <c r="G2242" i="14"/>
  <c r="H2242" i="14"/>
  <c r="I2242" i="14"/>
  <c r="J2242" i="14"/>
  <c r="K2242" i="14"/>
  <c r="L2242" i="14"/>
  <c r="E2243" i="14"/>
  <c r="F2243" i="14"/>
  <c r="G2243" i="14"/>
  <c r="H2243" i="14"/>
  <c r="I2243" i="14"/>
  <c r="J2243" i="14"/>
  <c r="K2243" i="14"/>
  <c r="L2243" i="14"/>
  <c r="E2244" i="14"/>
  <c r="F2244" i="14"/>
  <c r="G2244" i="14"/>
  <c r="H2244" i="14"/>
  <c r="I2244" i="14"/>
  <c r="J2244" i="14"/>
  <c r="K2244" i="14"/>
  <c r="L2244" i="14"/>
  <c r="E2245" i="14"/>
  <c r="F2245" i="14"/>
  <c r="G2245" i="14"/>
  <c r="H2245" i="14"/>
  <c r="I2245" i="14"/>
  <c r="J2245" i="14"/>
  <c r="K2245" i="14"/>
  <c r="L2245" i="14"/>
  <c r="E2246" i="14"/>
  <c r="F2246" i="14"/>
  <c r="G2246" i="14"/>
  <c r="H2246" i="14"/>
  <c r="I2246" i="14"/>
  <c r="J2246" i="14"/>
  <c r="K2246" i="14"/>
  <c r="L2246" i="14"/>
  <c r="E2247" i="14"/>
  <c r="F2247" i="14"/>
  <c r="G2247" i="14"/>
  <c r="H2247" i="14"/>
  <c r="I2247" i="14"/>
  <c r="J2247" i="14"/>
  <c r="K2247" i="14"/>
  <c r="L2247" i="14"/>
  <c r="E2150" i="14"/>
  <c r="F2150" i="14"/>
  <c r="G2150" i="14"/>
  <c r="H2150" i="14"/>
  <c r="I2150" i="14"/>
  <c r="J2150" i="14"/>
  <c r="K2150" i="14"/>
  <c r="L2150" i="14"/>
  <c r="E2151" i="14"/>
  <c r="F2151" i="14"/>
  <c r="G2151" i="14"/>
  <c r="H2151" i="14"/>
  <c r="I2151" i="14"/>
  <c r="J2151" i="14"/>
  <c r="K2151" i="14"/>
  <c r="L2151" i="14"/>
  <c r="E2152" i="14"/>
  <c r="F2152" i="14"/>
  <c r="G2152" i="14"/>
  <c r="H2152" i="14"/>
  <c r="I2152" i="14"/>
  <c r="J2152" i="14"/>
  <c r="K2152" i="14"/>
  <c r="L2152" i="14"/>
  <c r="E2153" i="14"/>
  <c r="F2153" i="14"/>
  <c r="G2153" i="14"/>
  <c r="H2153" i="14"/>
  <c r="I2153" i="14"/>
  <c r="J2153" i="14"/>
  <c r="K2153" i="14"/>
  <c r="L2153" i="14"/>
  <c r="E2154" i="14"/>
  <c r="F2154" i="14"/>
  <c r="G2154" i="14"/>
  <c r="H2154" i="14"/>
  <c r="I2154" i="14"/>
  <c r="J2154" i="14"/>
  <c r="K2154" i="14"/>
  <c r="L2154" i="14"/>
  <c r="E2155" i="14"/>
  <c r="F2155" i="14"/>
  <c r="G2155" i="14"/>
  <c r="H2155" i="14"/>
  <c r="I2155" i="14"/>
  <c r="J2155" i="14"/>
  <c r="K2155" i="14"/>
  <c r="L2155" i="14"/>
  <c r="E2156" i="14"/>
  <c r="F2156" i="14"/>
  <c r="G2156" i="14"/>
  <c r="H2156" i="14"/>
  <c r="I2156" i="14"/>
  <c r="J2156" i="14"/>
  <c r="K2156" i="14"/>
  <c r="L2156" i="14"/>
  <c r="E2157" i="14"/>
  <c r="F2157" i="14"/>
  <c r="G2157" i="14"/>
  <c r="H2157" i="14"/>
  <c r="I2157" i="14"/>
  <c r="J2157" i="14"/>
  <c r="K2157" i="14"/>
  <c r="L2157" i="14"/>
  <c r="E2158" i="14"/>
  <c r="F2158" i="14"/>
  <c r="G2158" i="14"/>
  <c r="H2158" i="14"/>
  <c r="I2158" i="14"/>
  <c r="J2158" i="14"/>
  <c r="K2158" i="14"/>
  <c r="L2158" i="14"/>
  <c r="E2159" i="14"/>
  <c r="F2159" i="14"/>
  <c r="G2159" i="14"/>
  <c r="H2159" i="14"/>
  <c r="I2159" i="14"/>
  <c r="J2159" i="14"/>
  <c r="K2159" i="14"/>
  <c r="L2159" i="14"/>
  <c r="E2160" i="14"/>
  <c r="F2160" i="14"/>
  <c r="G2160" i="14"/>
  <c r="H2160" i="14"/>
  <c r="I2160" i="14"/>
  <c r="J2160" i="14"/>
  <c r="K2160" i="14"/>
  <c r="L2160" i="14"/>
  <c r="E2161" i="14"/>
  <c r="F2161" i="14"/>
  <c r="G2161" i="14"/>
  <c r="H2161" i="14"/>
  <c r="I2161" i="14"/>
  <c r="J2161" i="14"/>
  <c r="K2161" i="14"/>
  <c r="L2161" i="14"/>
  <c r="E2162" i="14"/>
  <c r="F2162" i="14"/>
  <c r="G2162" i="14"/>
  <c r="H2162" i="14"/>
  <c r="I2162" i="14"/>
  <c r="J2162" i="14"/>
  <c r="K2162" i="14"/>
  <c r="L2162" i="14"/>
  <c r="E2163" i="14"/>
  <c r="F2163" i="14"/>
  <c r="G2163" i="14"/>
  <c r="H2163" i="14"/>
  <c r="I2163" i="14"/>
  <c r="J2163" i="14"/>
  <c r="K2163" i="14"/>
  <c r="L2163" i="14"/>
  <c r="E2164" i="14"/>
  <c r="F2164" i="14"/>
  <c r="G2164" i="14"/>
  <c r="H2164" i="14"/>
  <c r="I2164" i="14"/>
  <c r="J2164" i="14"/>
  <c r="K2164" i="14"/>
  <c r="L2164" i="14"/>
  <c r="E2165" i="14"/>
  <c r="F2165" i="14"/>
  <c r="G2165" i="14"/>
  <c r="H2165" i="14"/>
  <c r="I2165" i="14"/>
  <c r="J2165" i="14"/>
  <c r="K2165" i="14"/>
  <c r="L2165" i="14"/>
  <c r="E2166" i="14"/>
  <c r="F2166" i="14"/>
  <c r="G2166" i="14"/>
  <c r="H2166" i="14"/>
  <c r="I2166" i="14"/>
  <c r="J2166" i="14"/>
  <c r="K2166" i="14"/>
  <c r="L2166" i="14"/>
  <c r="E2167" i="14"/>
  <c r="F2167" i="14"/>
  <c r="G2167" i="14"/>
  <c r="H2167" i="14"/>
  <c r="I2167" i="14"/>
  <c r="J2167" i="14"/>
  <c r="K2167" i="14"/>
  <c r="L2167" i="14"/>
  <c r="E2168" i="14"/>
  <c r="F2168" i="14"/>
  <c r="G2168" i="14"/>
  <c r="H2168" i="14"/>
  <c r="I2168" i="14"/>
  <c r="J2168" i="14"/>
  <c r="K2168" i="14"/>
  <c r="L2168" i="14"/>
  <c r="E2169" i="14"/>
  <c r="F2169" i="14"/>
  <c r="G2169" i="14"/>
  <c r="H2169" i="14"/>
  <c r="I2169" i="14"/>
  <c r="J2169" i="14"/>
  <c r="K2169" i="14"/>
  <c r="L2169" i="14"/>
  <c r="E2170" i="14"/>
  <c r="F2170" i="14"/>
  <c r="G2170" i="14"/>
  <c r="H2170" i="14"/>
  <c r="I2170" i="14"/>
  <c r="J2170" i="14"/>
  <c r="K2170" i="14"/>
  <c r="L2170" i="14"/>
  <c r="E2171" i="14"/>
  <c r="F2171" i="14"/>
  <c r="G2171" i="14"/>
  <c r="H2171" i="14"/>
  <c r="I2171" i="14"/>
  <c r="J2171" i="14"/>
  <c r="K2171" i="14"/>
  <c r="L2171" i="14"/>
  <c r="E2172" i="14"/>
  <c r="F2172" i="14"/>
  <c r="G2172" i="14"/>
  <c r="H2172" i="14"/>
  <c r="I2172" i="14"/>
  <c r="J2172" i="14"/>
  <c r="K2172" i="14"/>
  <c r="L2172" i="14"/>
  <c r="E2173" i="14"/>
  <c r="F2173" i="14"/>
  <c r="G2173" i="14"/>
  <c r="H2173" i="14"/>
  <c r="I2173" i="14"/>
  <c r="J2173" i="14"/>
  <c r="K2173" i="14"/>
  <c r="L2173" i="14"/>
  <c r="E2174" i="14"/>
  <c r="F2174" i="14"/>
  <c r="G2174" i="14"/>
  <c r="H2174" i="14"/>
  <c r="I2174" i="14"/>
  <c r="J2174" i="14"/>
  <c r="K2174" i="14"/>
  <c r="L2174" i="14"/>
  <c r="E2175" i="14"/>
  <c r="F2175" i="14"/>
  <c r="G2175" i="14"/>
  <c r="H2175" i="14"/>
  <c r="I2175" i="14"/>
  <c r="J2175" i="14"/>
  <c r="K2175" i="14"/>
  <c r="L2175" i="14"/>
  <c r="E2176" i="14"/>
  <c r="F2176" i="14"/>
  <c r="G2176" i="14"/>
  <c r="H2176" i="14"/>
  <c r="I2176" i="14"/>
  <c r="J2176" i="14"/>
  <c r="K2176" i="14"/>
  <c r="L2176" i="14"/>
  <c r="E2177" i="14"/>
  <c r="F2177" i="14"/>
  <c r="G2177" i="14"/>
  <c r="H2177" i="14"/>
  <c r="I2177" i="14"/>
  <c r="J2177" i="14"/>
  <c r="K2177" i="14"/>
  <c r="L2177" i="14"/>
  <c r="E2178" i="14"/>
  <c r="F2178" i="14"/>
  <c r="G2178" i="14"/>
  <c r="H2178" i="14"/>
  <c r="I2178" i="14"/>
  <c r="J2178" i="14"/>
  <c r="K2178" i="14"/>
  <c r="L2178" i="14"/>
  <c r="E2179" i="14"/>
  <c r="F2179" i="14"/>
  <c r="G2179" i="14"/>
  <c r="H2179" i="14"/>
  <c r="I2179" i="14"/>
  <c r="J2179" i="14"/>
  <c r="K2179" i="14"/>
  <c r="L2179" i="14"/>
  <c r="E2180" i="14"/>
  <c r="F2180" i="14"/>
  <c r="G2180" i="14"/>
  <c r="H2180" i="14"/>
  <c r="I2180" i="14"/>
  <c r="J2180" i="14"/>
  <c r="K2180" i="14"/>
  <c r="L2180" i="14"/>
  <c r="E2181" i="14"/>
  <c r="F2181" i="14"/>
  <c r="G2181" i="14"/>
  <c r="H2181" i="14"/>
  <c r="I2181" i="14"/>
  <c r="J2181" i="14"/>
  <c r="K2181" i="14"/>
  <c r="L2181" i="14"/>
  <c r="E2182" i="14"/>
  <c r="F2182" i="14"/>
  <c r="G2182" i="14"/>
  <c r="H2182" i="14"/>
  <c r="I2182" i="14"/>
  <c r="J2182" i="14"/>
  <c r="K2182" i="14"/>
  <c r="L2182" i="14"/>
  <c r="E2183" i="14"/>
  <c r="F2183" i="14"/>
  <c r="G2183" i="14"/>
  <c r="H2183" i="14"/>
  <c r="I2183" i="14"/>
  <c r="J2183" i="14"/>
  <c r="K2183" i="14"/>
  <c r="L2183" i="14"/>
  <c r="E2184" i="14"/>
  <c r="F2184" i="14"/>
  <c r="G2184" i="14"/>
  <c r="H2184" i="14"/>
  <c r="I2184" i="14"/>
  <c r="J2184" i="14"/>
  <c r="K2184" i="14"/>
  <c r="L2184" i="14"/>
  <c r="E2185" i="14"/>
  <c r="F2185" i="14"/>
  <c r="G2185" i="14"/>
  <c r="H2185" i="14"/>
  <c r="I2185" i="14"/>
  <c r="J2185" i="14"/>
  <c r="K2185" i="14"/>
  <c r="L2185" i="14"/>
  <c r="E2186" i="14"/>
  <c r="F2186" i="14"/>
  <c r="G2186" i="14"/>
  <c r="H2186" i="14"/>
  <c r="I2186" i="14"/>
  <c r="J2186" i="14"/>
  <c r="K2186" i="14"/>
  <c r="L2186" i="14"/>
  <c r="E2187" i="14"/>
  <c r="F2187" i="14"/>
  <c r="G2187" i="14"/>
  <c r="H2187" i="14"/>
  <c r="I2187" i="14"/>
  <c r="J2187" i="14"/>
  <c r="K2187" i="14"/>
  <c r="L2187" i="14"/>
  <c r="E2188" i="14"/>
  <c r="F2188" i="14"/>
  <c r="G2188" i="14"/>
  <c r="H2188" i="14"/>
  <c r="I2188" i="14"/>
  <c r="J2188" i="14"/>
  <c r="K2188" i="14"/>
  <c r="L2188" i="14"/>
  <c r="E2189" i="14"/>
  <c r="F2189" i="14"/>
  <c r="G2189" i="14"/>
  <c r="H2189" i="14"/>
  <c r="I2189" i="14"/>
  <c r="J2189" i="14"/>
  <c r="K2189" i="14"/>
  <c r="L2189" i="14"/>
  <c r="E2190" i="14"/>
  <c r="F2190" i="14"/>
  <c r="G2190" i="14"/>
  <c r="H2190" i="14"/>
  <c r="I2190" i="14"/>
  <c r="J2190" i="14"/>
  <c r="K2190" i="14"/>
  <c r="L2190" i="14"/>
  <c r="E2191" i="14"/>
  <c r="F2191" i="14"/>
  <c r="G2191" i="14"/>
  <c r="H2191" i="14"/>
  <c r="I2191" i="14"/>
  <c r="J2191" i="14"/>
  <c r="K2191" i="14"/>
  <c r="L2191" i="14"/>
  <c r="E2192" i="14"/>
  <c r="F2192" i="14"/>
  <c r="G2192" i="14"/>
  <c r="H2192" i="14"/>
  <c r="I2192" i="14"/>
  <c r="J2192" i="14"/>
  <c r="K2192" i="14"/>
  <c r="L2192" i="14"/>
  <c r="E2193" i="14"/>
  <c r="F2193" i="14"/>
  <c r="G2193" i="14"/>
  <c r="H2193" i="14"/>
  <c r="I2193" i="14"/>
  <c r="J2193" i="14"/>
  <c r="K2193" i="14"/>
  <c r="L2193" i="14"/>
  <c r="E2194" i="14"/>
  <c r="F2194" i="14"/>
  <c r="G2194" i="14"/>
  <c r="H2194" i="14"/>
  <c r="I2194" i="14"/>
  <c r="J2194" i="14"/>
  <c r="K2194" i="14"/>
  <c r="L2194" i="14"/>
  <c r="E2195" i="14"/>
  <c r="F2195" i="14"/>
  <c r="G2195" i="14"/>
  <c r="H2195" i="14"/>
  <c r="I2195" i="14"/>
  <c r="J2195" i="14"/>
  <c r="K2195" i="14"/>
  <c r="L2195" i="14"/>
  <c r="E2196" i="14"/>
  <c r="F2196" i="14"/>
  <c r="G2196" i="14"/>
  <c r="H2196" i="14"/>
  <c r="I2196" i="14"/>
  <c r="J2196" i="14"/>
  <c r="K2196" i="14"/>
  <c r="L2196" i="14"/>
  <c r="E2099" i="14"/>
  <c r="F2099" i="14"/>
  <c r="G2099" i="14"/>
  <c r="H2099" i="14"/>
  <c r="I2099" i="14"/>
  <c r="J2099" i="14"/>
  <c r="K2099" i="14"/>
  <c r="L2099" i="14"/>
  <c r="E2100" i="14"/>
  <c r="F2100" i="14"/>
  <c r="G2100" i="14"/>
  <c r="H2100" i="14"/>
  <c r="I2100" i="14"/>
  <c r="J2100" i="14"/>
  <c r="K2100" i="14"/>
  <c r="L2100" i="14"/>
  <c r="E2101" i="14"/>
  <c r="F2101" i="14"/>
  <c r="G2101" i="14"/>
  <c r="H2101" i="14"/>
  <c r="I2101" i="14"/>
  <c r="J2101" i="14"/>
  <c r="K2101" i="14"/>
  <c r="L2101" i="14"/>
  <c r="E2102" i="14"/>
  <c r="F2102" i="14"/>
  <c r="G2102" i="14"/>
  <c r="H2102" i="14"/>
  <c r="I2102" i="14"/>
  <c r="J2102" i="14"/>
  <c r="K2102" i="14"/>
  <c r="L2102" i="14"/>
  <c r="E2103" i="14"/>
  <c r="F2103" i="14"/>
  <c r="G2103" i="14"/>
  <c r="H2103" i="14"/>
  <c r="I2103" i="14"/>
  <c r="J2103" i="14"/>
  <c r="K2103" i="14"/>
  <c r="L2103" i="14"/>
  <c r="E2104" i="14"/>
  <c r="F2104" i="14"/>
  <c r="G2104" i="14"/>
  <c r="H2104" i="14"/>
  <c r="I2104" i="14"/>
  <c r="J2104" i="14"/>
  <c r="K2104" i="14"/>
  <c r="L2104" i="14"/>
  <c r="E2105" i="14"/>
  <c r="F2105" i="14"/>
  <c r="G2105" i="14"/>
  <c r="H2105" i="14"/>
  <c r="I2105" i="14"/>
  <c r="J2105" i="14"/>
  <c r="K2105" i="14"/>
  <c r="L2105" i="14"/>
  <c r="E2106" i="14"/>
  <c r="F2106" i="14"/>
  <c r="G2106" i="14"/>
  <c r="H2106" i="14"/>
  <c r="I2106" i="14"/>
  <c r="J2106" i="14"/>
  <c r="K2106" i="14"/>
  <c r="L2106" i="14"/>
  <c r="E2107" i="14"/>
  <c r="F2107" i="14"/>
  <c r="G2107" i="14"/>
  <c r="H2107" i="14"/>
  <c r="I2107" i="14"/>
  <c r="J2107" i="14"/>
  <c r="K2107" i="14"/>
  <c r="L2107" i="14"/>
  <c r="E2108" i="14"/>
  <c r="F2108" i="14"/>
  <c r="G2108" i="14"/>
  <c r="H2108" i="14"/>
  <c r="I2108" i="14"/>
  <c r="J2108" i="14"/>
  <c r="K2108" i="14"/>
  <c r="L2108" i="14"/>
  <c r="E2109" i="14"/>
  <c r="F2109" i="14"/>
  <c r="G2109" i="14"/>
  <c r="H2109" i="14"/>
  <c r="I2109" i="14"/>
  <c r="J2109" i="14"/>
  <c r="K2109" i="14"/>
  <c r="L2109" i="14"/>
  <c r="E2110" i="14"/>
  <c r="F2110" i="14"/>
  <c r="G2110" i="14"/>
  <c r="H2110" i="14"/>
  <c r="I2110" i="14"/>
  <c r="J2110" i="14"/>
  <c r="K2110" i="14"/>
  <c r="L2110" i="14"/>
  <c r="E2111" i="14"/>
  <c r="F2111" i="14"/>
  <c r="G2111" i="14"/>
  <c r="H2111" i="14"/>
  <c r="I2111" i="14"/>
  <c r="J2111" i="14"/>
  <c r="K2111" i="14"/>
  <c r="L2111" i="14"/>
  <c r="E2112" i="14"/>
  <c r="F2112" i="14"/>
  <c r="G2112" i="14"/>
  <c r="H2112" i="14"/>
  <c r="I2112" i="14"/>
  <c r="J2112" i="14"/>
  <c r="K2112" i="14"/>
  <c r="L2112" i="14"/>
  <c r="E2113" i="14"/>
  <c r="F2113" i="14"/>
  <c r="G2113" i="14"/>
  <c r="H2113" i="14"/>
  <c r="I2113" i="14"/>
  <c r="J2113" i="14"/>
  <c r="K2113" i="14"/>
  <c r="L2113" i="14"/>
  <c r="E2114" i="14"/>
  <c r="F2114" i="14"/>
  <c r="G2114" i="14"/>
  <c r="H2114" i="14"/>
  <c r="I2114" i="14"/>
  <c r="J2114" i="14"/>
  <c r="K2114" i="14"/>
  <c r="L2114" i="14"/>
  <c r="E2115" i="14"/>
  <c r="F2115" i="14"/>
  <c r="G2115" i="14"/>
  <c r="H2115" i="14"/>
  <c r="I2115" i="14"/>
  <c r="J2115" i="14"/>
  <c r="K2115" i="14"/>
  <c r="L2115" i="14"/>
  <c r="E2116" i="14"/>
  <c r="F2116" i="14"/>
  <c r="G2116" i="14"/>
  <c r="H2116" i="14"/>
  <c r="I2116" i="14"/>
  <c r="J2116" i="14"/>
  <c r="K2116" i="14"/>
  <c r="L2116" i="14"/>
  <c r="E2117" i="14"/>
  <c r="F2117" i="14"/>
  <c r="G2117" i="14"/>
  <c r="H2117" i="14"/>
  <c r="I2117" i="14"/>
  <c r="J2117" i="14"/>
  <c r="K2117" i="14"/>
  <c r="L2117" i="14"/>
  <c r="E2118" i="14"/>
  <c r="F2118" i="14"/>
  <c r="G2118" i="14"/>
  <c r="H2118" i="14"/>
  <c r="I2118" i="14"/>
  <c r="J2118" i="14"/>
  <c r="K2118" i="14"/>
  <c r="L2118" i="14"/>
  <c r="E2119" i="14"/>
  <c r="F2119" i="14"/>
  <c r="G2119" i="14"/>
  <c r="H2119" i="14"/>
  <c r="I2119" i="14"/>
  <c r="J2119" i="14"/>
  <c r="K2119" i="14"/>
  <c r="L2119" i="14"/>
  <c r="E2120" i="14"/>
  <c r="F2120" i="14"/>
  <c r="G2120" i="14"/>
  <c r="H2120" i="14"/>
  <c r="I2120" i="14"/>
  <c r="J2120" i="14"/>
  <c r="K2120" i="14"/>
  <c r="L2120" i="14"/>
  <c r="E2121" i="14"/>
  <c r="F2121" i="14"/>
  <c r="G2121" i="14"/>
  <c r="H2121" i="14"/>
  <c r="I2121" i="14"/>
  <c r="J2121" i="14"/>
  <c r="K2121" i="14"/>
  <c r="L2121" i="14"/>
  <c r="E2122" i="14"/>
  <c r="F2122" i="14"/>
  <c r="G2122" i="14"/>
  <c r="H2122" i="14"/>
  <c r="I2122" i="14"/>
  <c r="J2122" i="14"/>
  <c r="K2122" i="14"/>
  <c r="L2122" i="14"/>
  <c r="E2123" i="14"/>
  <c r="F2123" i="14"/>
  <c r="G2123" i="14"/>
  <c r="H2123" i="14"/>
  <c r="I2123" i="14"/>
  <c r="J2123" i="14"/>
  <c r="K2123" i="14"/>
  <c r="L2123" i="14"/>
  <c r="E2124" i="14"/>
  <c r="F2124" i="14"/>
  <c r="G2124" i="14"/>
  <c r="H2124" i="14"/>
  <c r="I2124" i="14"/>
  <c r="J2124" i="14"/>
  <c r="K2124" i="14"/>
  <c r="L2124" i="14"/>
  <c r="E2125" i="14"/>
  <c r="F2125" i="14"/>
  <c r="G2125" i="14"/>
  <c r="H2125" i="14"/>
  <c r="I2125" i="14"/>
  <c r="J2125" i="14"/>
  <c r="K2125" i="14"/>
  <c r="L2125" i="14"/>
  <c r="E2126" i="14"/>
  <c r="F2126" i="14"/>
  <c r="G2126" i="14"/>
  <c r="H2126" i="14"/>
  <c r="I2126" i="14"/>
  <c r="J2126" i="14"/>
  <c r="K2126" i="14"/>
  <c r="L2126" i="14"/>
  <c r="E2127" i="14"/>
  <c r="F2127" i="14"/>
  <c r="G2127" i="14"/>
  <c r="H2127" i="14"/>
  <c r="I2127" i="14"/>
  <c r="J2127" i="14"/>
  <c r="K2127" i="14"/>
  <c r="L2127" i="14"/>
  <c r="E2128" i="14"/>
  <c r="F2128" i="14"/>
  <c r="G2128" i="14"/>
  <c r="H2128" i="14"/>
  <c r="I2128" i="14"/>
  <c r="J2128" i="14"/>
  <c r="K2128" i="14"/>
  <c r="L2128" i="14"/>
  <c r="E2129" i="14"/>
  <c r="F2129" i="14"/>
  <c r="G2129" i="14"/>
  <c r="H2129" i="14"/>
  <c r="I2129" i="14"/>
  <c r="J2129" i="14"/>
  <c r="K2129" i="14"/>
  <c r="L2129" i="14"/>
  <c r="E2130" i="14"/>
  <c r="F2130" i="14"/>
  <c r="G2130" i="14"/>
  <c r="H2130" i="14"/>
  <c r="I2130" i="14"/>
  <c r="J2130" i="14"/>
  <c r="K2130" i="14"/>
  <c r="L2130" i="14"/>
  <c r="E2131" i="14"/>
  <c r="F2131" i="14"/>
  <c r="G2131" i="14"/>
  <c r="H2131" i="14"/>
  <c r="I2131" i="14"/>
  <c r="J2131" i="14"/>
  <c r="K2131" i="14"/>
  <c r="L2131" i="14"/>
  <c r="E2132" i="14"/>
  <c r="F2132" i="14"/>
  <c r="G2132" i="14"/>
  <c r="H2132" i="14"/>
  <c r="I2132" i="14"/>
  <c r="J2132" i="14"/>
  <c r="K2132" i="14"/>
  <c r="L2132" i="14"/>
  <c r="E2133" i="14"/>
  <c r="F2133" i="14"/>
  <c r="G2133" i="14"/>
  <c r="H2133" i="14"/>
  <c r="I2133" i="14"/>
  <c r="J2133" i="14"/>
  <c r="K2133" i="14"/>
  <c r="L2133" i="14"/>
  <c r="E2134" i="14"/>
  <c r="F2134" i="14"/>
  <c r="G2134" i="14"/>
  <c r="H2134" i="14"/>
  <c r="I2134" i="14"/>
  <c r="J2134" i="14"/>
  <c r="K2134" i="14"/>
  <c r="L2134" i="14"/>
  <c r="E2135" i="14"/>
  <c r="F2135" i="14"/>
  <c r="G2135" i="14"/>
  <c r="H2135" i="14"/>
  <c r="I2135" i="14"/>
  <c r="J2135" i="14"/>
  <c r="K2135" i="14"/>
  <c r="L2135" i="14"/>
  <c r="E2136" i="14"/>
  <c r="F2136" i="14"/>
  <c r="G2136" i="14"/>
  <c r="H2136" i="14"/>
  <c r="I2136" i="14"/>
  <c r="J2136" i="14"/>
  <c r="K2136" i="14"/>
  <c r="L2136" i="14"/>
  <c r="E2137" i="14"/>
  <c r="F2137" i="14"/>
  <c r="G2137" i="14"/>
  <c r="H2137" i="14"/>
  <c r="I2137" i="14"/>
  <c r="J2137" i="14"/>
  <c r="K2137" i="14"/>
  <c r="L2137" i="14"/>
  <c r="E2138" i="14"/>
  <c r="F2138" i="14"/>
  <c r="G2138" i="14"/>
  <c r="H2138" i="14"/>
  <c r="I2138" i="14"/>
  <c r="J2138" i="14"/>
  <c r="K2138" i="14"/>
  <c r="L2138" i="14"/>
  <c r="E2139" i="14"/>
  <c r="F2139" i="14"/>
  <c r="G2139" i="14"/>
  <c r="H2139" i="14"/>
  <c r="I2139" i="14"/>
  <c r="J2139" i="14"/>
  <c r="K2139" i="14"/>
  <c r="L2139" i="14"/>
  <c r="E2140" i="14"/>
  <c r="F2140" i="14"/>
  <c r="G2140" i="14"/>
  <c r="H2140" i="14"/>
  <c r="I2140" i="14"/>
  <c r="J2140" i="14"/>
  <c r="K2140" i="14"/>
  <c r="L2140" i="14"/>
  <c r="E2141" i="14"/>
  <c r="F2141" i="14"/>
  <c r="G2141" i="14"/>
  <c r="H2141" i="14"/>
  <c r="I2141" i="14"/>
  <c r="J2141" i="14"/>
  <c r="K2141" i="14"/>
  <c r="L2141" i="14"/>
  <c r="E2142" i="14"/>
  <c r="F2142" i="14"/>
  <c r="G2142" i="14"/>
  <c r="H2142" i="14"/>
  <c r="I2142" i="14"/>
  <c r="J2142" i="14"/>
  <c r="K2142" i="14"/>
  <c r="L2142" i="14"/>
  <c r="E2143" i="14"/>
  <c r="F2143" i="14"/>
  <c r="G2143" i="14"/>
  <c r="H2143" i="14"/>
  <c r="I2143" i="14"/>
  <c r="J2143" i="14"/>
  <c r="K2143" i="14"/>
  <c r="L2143" i="14"/>
  <c r="E2144" i="14"/>
  <c r="F2144" i="14"/>
  <c r="G2144" i="14"/>
  <c r="H2144" i="14"/>
  <c r="I2144" i="14"/>
  <c r="J2144" i="14"/>
  <c r="K2144" i="14"/>
  <c r="L2144" i="14"/>
  <c r="E2145" i="14"/>
  <c r="F2145" i="14"/>
  <c r="G2145" i="14"/>
  <c r="H2145" i="14"/>
  <c r="I2145" i="14"/>
  <c r="J2145" i="14"/>
  <c r="K2145" i="14"/>
  <c r="L2145" i="14"/>
  <c r="E2048" i="14"/>
  <c r="F2048" i="14"/>
  <c r="G2048" i="14"/>
  <c r="H2048" i="14"/>
  <c r="I2048" i="14"/>
  <c r="J2048" i="14"/>
  <c r="K2048" i="14"/>
  <c r="L2048" i="14"/>
  <c r="E2049" i="14"/>
  <c r="F2049" i="14"/>
  <c r="G2049" i="14"/>
  <c r="H2049" i="14"/>
  <c r="I2049" i="14"/>
  <c r="J2049" i="14"/>
  <c r="K2049" i="14"/>
  <c r="L2049" i="14"/>
  <c r="E2050" i="14"/>
  <c r="F2050" i="14"/>
  <c r="G2050" i="14"/>
  <c r="H2050" i="14"/>
  <c r="I2050" i="14"/>
  <c r="J2050" i="14"/>
  <c r="K2050" i="14"/>
  <c r="L2050" i="14"/>
  <c r="E2051" i="14"/>
  <c r="F2051" i="14"/>
  <c r="G2051" i="14"/>
  <c r="H2051" i="14"/>
  <c r="I2051" i="14"/>
  <c r="J2051" i="14"/>
  <c r="K2051" i="14"/>
  <c r="L2051" i="14"/>
  <c r="E2052" i="14"/>
  <c r="F2052" i="14"/>
  <c r="G2052" i="14"/>
  <c r="H2052" i="14"/>
  <c r="I2052" i="14"/>
  <c r="J2052" i="14"/>
  <c r="K2052" i="14"/>
  <c r="L2052" i="14"/>
  <c r="E2053" i="14"/>
  <c r="F2053" i="14"/>
  <c r="G2053" i="14"/>
  <c r="H2053" i="14"/>
  <c r="I2053" i="14"/>
  <c r="J2053" i="14"/>
  <c r="K2053" i="14"/>
  <c r="L2053" i="14"/>
  <c r="E2054" i="14"/>
  <c r="F2054" i="14"/>
  <c r="G2054" i="14"/>
  <c r="H2054" i="14"/>
  <c r="I2054" i="14"/>
  <c r="J2054" i="14"/>
  <c r="K2054" i="14"/>
  <c r="L2054" i="14"/>
  <c r="E2055" i="14"/>
  <c r="F2055" i="14"/>
  <c r="G2055" i="14"/>
  <c r="H2055" i="14"/>
  <c r="I2055" i="14"/>
  <c r="J2055" i="14"/>
  <c r="K2055" i="14"/>
  <c r="L2055" i="14"/>
  <c r="E2056" i="14"/>
  <c r="F2056" i="14"/>
  <c r="G2056" i="14"/>
  <c r="H2056" i="14"/>
  <c r="I2056" i="14"/>
  <c r="J2056" i="14"/>
  <c r="K2056" i="14"/>
  <c r="L2056" i="14"/>
  <c r="E2057" i="14"/>
  <c r="F2057" i="14"/>
  <c r="G2057" i="14"/>
  <c r="H2057" i="14"/>
  <c r="I2057" i="14"/>
  <c r="J2057" i="14"/>
  <c r="K2057" i="14"/>
  <c r="L2057" i="14"/>
  <c r="E2058" i="14"/>
  <c r="F2058" i="14"/>
  <c r="G2058" i="14"/>
  <c r="H2058" i="14"/>
  <c r="I2058" i="14"/>
  <c r="J2058" i="14"/>
  <c r="K2058" i="14"/>
  <c r="L2058" i="14"/>
  <c r="E2059" i="14"/>
  <c r="F2059" i="14"/>
  <c r="G2059" i="14"/>
  <c r="H2059" i="14"/>
  <c r="I2059" i="14"/>
  <c r="J2059" i="14"/>
  <c r="K2059" i="14"/>
  <c r="L2059" i="14"/>
  <c r="E2060" i="14"/>
  <c r="F2060" i="14"/>
  <c r="G2060" i="14"/>
  <c r="H2060" i="14"/>
  <c r="I2060" i="14"/>
  <c r="J2060" i="14"/>
  <c r="K2060" i="14"/>
  <c r="L2060" i="14"/>
  <c r="E2061" i="14"/>
  <c r="F2061" i="14"/>
  <c r="G2061" i="14"/>
  <c r="H2061" i="14"/>
  <c r="I2061" i="14"/>
  <c r="J2061" i="14"/>
  <c r="K2061" i="14"/>
  <c r="L2061" i="14"/>
  <c r="E2062" i="14"/>
  <c r="F2062" i="14"/>
  <c r="G2062" i="14"/>
  <c r="H2062" i="14"/>
  <c r="I2062" i="14"/>
  <c r="J2062" i="14"/>
  <c r="K2062" i="14"/>
  <c r="L2062" i="14"/>
  <c r="E2063" i="14"/>
  <c r="F2063" i="14"/>
  <c r="G2063" i="14"/>
  <c r="H2063" i="14"/>
  <c r="I2063" i="14"/>
  <c r="J2063" i="14"/>
  <c r="K2063" i="14"/>
  <c r="L2063" i="14"/>
  <c r="E2064" i="14"/>
  <c r="F2064" i="14"/>
  <c r="G2064" i="14"/>
  <c r="H2064" i="14"/>
  <c r="I2064" i="14"/>
  <c r="J2064" i="14"/>
  <c r="K2064" i="14"/>
  <c r="L2064" i="14"/>
  <c r="E2065" i="14"/>
  <c r="F2065" i="14"/>
  <c r="G2065" i="14"/>
  <c r="H2065" i="14"/>
  <c r="I2065" i="14"/>
  <c r="J2065" i="14"/>
  <c r="K2065" i="14"/>
  <c r="L2065" i="14"/>
  <c r="E2066" i="14"/>
  <c r="F2066" i="14"/>
  <c r="G2066" i="14"/>
  <c r="H2066" i="14"/>
  <c r="I2066" i="14"/>
  <c r="J2066" i="14"/>
  <c r="K2066" i="14"/>
  <c r="L2066" i="14"/>
  <c r="E2067" i="14"/>
  <c r="F2067" i="14"/>
  <c r="G2067" i="14"/>
  <c r="H2067" i="14"/>
  <c r="I2067" i="14"/>
  <c r="J2067" i="14"/>
  <c r="K2067" i="14"/>
  <c r="L2067" i="14"/>
  <c r="E2068" i="14"/>
  <c r="F2068" i="14"/>
  <c r="G2068" i="14"/>
  <c r="H2068" i="14"/>
  <c r="I2068" i="14"/>
  <c r="J2068" i="14"/>
  <c r="K2068" i="14"/>
  <c r="L2068" i="14"/>
  <c r="E2069" i="14"/>
  <c r="F2069" i="14"/>
  <c r="G2069" i="14"/>
  <c r="H2069" i="14"/>
  <c r="I2069" i="14"/>
  <c r="J2069" i="14"/>
  <c r="K2069" i="14"/>
  <c r="L2069" i="14"/>
  <c r="E2070" i="14"/>
  <c r="F2070" i="14"/>
  <c r="G2070" i="14"/>
  <c r="H2070" i="14"/>
  <c r="I2070" i="14"/>
  <c r="J2070" i="14"/>
  <c r="K2070" i="14"/>
  <c r="L2070" i="14"/>
  <c r="E2071" i="14"/>
  <c r="F2071" i="14"/>
  <c r="G2071" i="14"/>
  <c r="H2071" i="14"/>
  <c r="I2071" i="14"/>
  <c r="J2071" i="14"/>
  <c r="K2071" i="14"/>
  <c r="L2071" i="14"/>
  <c r="E2072" i="14"/>
  <c r="F2072" i="14"/>
  <c r="G2072" i="14"/>
  <c r="H2072" i="14"/>
  <c r="I2072" i="14"/>
  <c r="J2072" i="14"/>
  <c r="K2072" i="14"/>
  <c r="L2072" i="14"/>
  <c r="E2073" i="14"/>
  <c r="F2073" i="14"/>
  <c r="G2073" i="14"/>
  <c r="H2073" i="14"/>
  <c r="I2073" i="14"/>
  <c r="J2073" i="14"/>
  <c r="K2073" i="14"/>
  <c r="L2073" i="14"/>
  <c r="E2074" i="14"/>
  <c r="F2074" i="14"/>
  <c r="G2074" i="14"/>
  <c r="H2074" i="14"/>
  <c r="I2074" i="14"/>
  <c r="J2074" i="14"/>
  <c r="K2074" i="14"/>
  <c r="L2074" i="14"/>
  <c r="E2075" i="14"/>
  <c r="F2075" i="14"/>
  <c r="G2075" i="14"/>
  <c r="H2075" i="14"/>
  <c r="I2075" i="14"/>
  <c r="J2075" i="14"/>
  <c r="K2075" i="14"/>
  <c r="L2075" i="14"/>
  <c r="E2076" i="14"/>
  <c r="F2076" i="14"/>
  <c r="G2076" i="14"/>
  <c r="H2076" i="14"/>
  <c r="I2076" i="14"/>
  <c r="J2076" i="14"/>
  <c r="K2076" i="14"/>
  <c r="L2076" i="14"/>
  <c r="E2077" i="14"/>
  <c r="F2077" i="14"/>
  <c r="G2077" i="14"/>
  <c r="H2077" i="14"/>
  <c r="I2077" i="14"/>
  <c r="J2077" i="14"/>
  <c r="K2077" i="14"/>
  <c r="L2077" i="14"/>
  <c r="E2078" i="14"/>
  <c r="F2078" i="14"/>
  <c r="G2078" i="14"/>
  <c r="H2078" i="14"/>
  <c r="I2078" i="14"/>
  <c r="J2078" i="14"/>
  <c r="K2078" i="14"/>
  <c r="L2078" i="14"/>
  <c r="E2079" i="14"/>
  <c r="F2079" i="14"/>
  <c r="G2079" i="14"/>
  <c r="H2079" i="14"/>
  <c r="I2079" i="14"/>
  <c r="J2079" i="14"/>
  <c r="K2079" i="14"/>
  <c r="L2079" i="14"/>
  <c r="E2080" i="14"/>
  <c r="F2080" i="14"/>
  <c r="G2080" i="14"/>
  <c r="H2080" i="14"/>
  <c r="I2080" i="14"/>
  <c r="J2080" i="14"/>
  <c r="K2080" i="14"/>
  <c r="L2080" i="14"/>
  <c r="E2081" i="14"/>
  <c r="F2081" i="14"/>
  <c r="G2081" i="14"/>
  <c r="H2081" i="14"/>
  <c r="I2081" i="14"/>
  <c r="J2081" i="14"/>
  <c r="K2081" i="14"/>
  <c r="L2081" i="14"/>
  <c r="E2082" i="14"/>
  <c r="F2082" i="14"/>
  <c r="G2082" i="14"/>
  <c r="H2082" i="14"/>
  <c r="I2082" i="14"/>
  <c r="J2082" i="14"/>
  <c r="K2082" i="14"/>
  <c r="L2082" i="14"/>
  <c r="E2083" i="14"/>
  <c r="F2083" i="14"/>
  <c r="G2083" i="14"/>
  <c r="H2083" i="14"/>
  <c r="I2083" i="14"/>
  <c r="J2083" i="14"/>
  <c r="K2083" i="14"/>
  <c r="L2083" i="14"/>
  <c r="E2084" i="14"/>
  <c r="F2084" i="14"/>
  <c r="G2084" i="14"/>
  <c r="H2084" i="14"/>
  <c r="I2084" i="14"/>
  <c r="J2084" i="14"/>
  <c r="K2084" i="14"/>
  <c r="L2084" i="14"/>
  <c r="E2085" i="14"/>
  <c r="F2085" i="14"/>
  <c r="G2085" i="14"/>
  <c r="H2085" i="14"/>
  <c r="I2085" i="14"/>
  <c r="J2085" i="14"/>
  <c r="K2085" i="14"/>
  <c r="L2085" i="14"/>
  <c r="E2086" i="14"/>
  <c r="F2086" i="14"/>
  <c r="G2086" i="14"/>
  <c r="H2086" i="14"/>
  <c r="I2086" i="14"/>
  <c r="J2086" i="14"/>
  <c r="K2086" i="14"/>
  <c r="L2086" i="14"/>
  <c r="E2087" i="14"/>
  <c r="F2087" i="14"/>
  <c r="G2087" i="14"/>
  <c r="H2087" i="14"/>
  <c r="I2087" i="14"/>
  <c r="J2087" i="14"/>
  <c r="K2087" i="14"/>
  <c r="L2087" i="14"/>
  <c r="E2088" i="14"/>
  <c r="F2088" i="14"/>
  <c r="G2088" i="14"/>
  <c r="H2088" i="14"/>
  <c r="I2088" i="14"/>
  <c r="J2088" i="14"/>
  <c r="K2088" i="14"/>
  <c r="L2088" i="14"/>
  <c r="E2089" i="14"/>
  <c r="F2089" i="14"/>
  <c r="G2089" i="14"/>
  <c r="H2089" i="14"/>
  <c r="I2089" i="14"/>
  <c r="J2089" i="14"/>
  <c r="K2089" i="14"/>
  <c r="L2089" i="14"/>
  <c r="E2090" i="14"/>
  <c r="F2090" i="14"/>
  <c r="G2090" i="14"/>
  <c r="H2090" i="14"/>
  <c r="I2090" i="14"/>
  <c r="J2090" i="14"/>
  <c r="K2090" i="14"/>
  <c r="L2090" i="14"/>
  <c r="E2091" i="14"/>
  <c r="F2091" i="14"/>
  <c r="G2091" i="14"/>
  <c r="H2091" i="14"/>
  <c r="I2091" i="14"/>
  <c r="J2091" i="14"/>
  <c r="K2091" i="14"/>
  <c r="L2091" i="14"/>
  <c r="E2092" i="14"/>
  <c r="F2092" i="14"/>
  <c r="G2092" i="14"/>
  <c r="H2092" i="14"/>
  <c r="I2092" i="14"/>
  <c r="J2092" i="14"/>
  <c r="K2092" i="14"/>
  <c r="L2092" i="14"/>
  <c r="E2093" i="14"/>
  <c r="F2093" i="14"/>
  <c r="G2093" i="14"/>
  <c r="H2093" i="14"/>
  <c r="I2093" i="14"/>
  <c r="J2093" i="14"/>
  <c r="K2093" i="14"/>
  <c r="L2093" i="14"/>
  <c r="E2094" i="14"/>
  <c r="F2094" i="14"/>
  <c r="G2094" i="14"/>
  <c r="H2094" i="14"/>
  <c r="I2094" i="14"/>
  <c r="J2094" i="14"/>
  <c r="K2094" i="14"/>
  <c r="L2094" i="14"/>
  <c r="E1997" i="14"/>
  <c r="F1997" i="14"/>
  <c r="G1997" i="14"/>
  <c r="H1997" i="14"/>
  <c r="I1997" i="14"/>
  <c r="J1997" i="14"/>
  <c r="K1997" i="14"/>
  <c r="L1997" i="14"/>
  <c r="E1998" i="14"/>
  <c r="F1998" i="14"/>
  <c r="G1998" i="14"/>
  <c r="H1998" i="14"/>
  <c r="I1998" i="14"/>
  <c r="J1998" i="14"/>
  <c r="K1998" i="14"/>
  <c r="L1998" i="14"/>
  <c r="E1999" i="14"/>
  <c r="F1999" i="14"/>
  <c r="G1999" i="14"/>
  <c r="H1999" i="14"/>
  <c r="I1999" i="14"/>
  <c r="J1999" i="14"/>
  <c r="K1999" i="14"/>
  <c r="L1999" i="14"/>
  <c r="E2000" i="14"/>
  <c r="F2000" i="14"/>
  <c r="G2000" i="14"/>
  <c r="H2000" i="14"/>
  <c r="I2000" i="14"/>
  <c r="J2000" i="14"/>
  <c r="K2000" i="14"/>
  <c r="L2000" i="14"/>
  <c r="E2001" i="14"/>
  <c r="F2001" i="14"/>
  <c r="G2001" i="14"/>
  <c r="H2001" i="14"/>
  <c r="I2001" i="14"/>
  <c r="J2001" i="14"/>
  <c r="K2001" i="14"/>
  <c r="L2001" i="14"/>
  <c r="E2002" i="14"/>
  <c r="F2002" i="14"/>
  <c r="G2002" i="14"/>
  <c r="H2002" i="14"/>
  <c r="I2002" i="14"/>
  <c r="J2002" i="14"/>
  <c r="K2002" i="14"/>
  <c r="L2002" i="14"/>
  <c r="E2003" i="14"/>
  <c r="F2003" i="14"/>
  <c r="G2003" i="14"/>
  <c r="H2003" i="14"/>
  <c r="I2003" i="14"/>
  <c r="J2003" i="14"/>
  <c r="K2003" i="14"/>
  <c r="L2003" i="14"/>
  <c r="E2004" i="14"/>
  <c r="F2004" i="14"/>
  <c r="G2004" i="14"/>
  <c r="H2004" i="14"/>
  <c r="I2004" i="14"/>
  <c r="J2004" i="14"/>
  <c r="K2004" i="14"/>
  <c r="L2004" i="14"/>
  <c r="E2005" i="14"/>
  <c r="F2005" i="14"/>
  <c r="G2005" i="14"/>
  <c r="H2005" i="14"/>
  <c r="I2005" i="14"/>
  <c r="J2005" i="14"/>
  <c r="K2005" i="14"/>
  <c r="L2005" i="14"/>
  <c r="E2006" i="14"/>
  <c r="F2006" i="14"/>
  <c r="G2006" i="14"/>
  <c r="H2006" i="14"/>
  <c r="I2006" i="14"/>
  <c r="J2006" i="14"/>
  <c r="K2006" i="14"/>
  <c r="L2006" i="14"/>
  <c r="E2007" i="14"/>
  <c r="F2007" i="14"/>
  <c r="G2007" i="14"/>
  <c r="H2007" i="14"/>
  <c r="I2007" i="14"/>
  <c r="J2007" i="14"/>
  <c r="K2007" i="14"/>
  <c r="L2007" i="14"/>
  <c r="E2008" i="14"/>
  <c r="F2008" i="14"/>
  <c r="G2008" i="14"/>
  <c r="H2008" i="14"/>
  <c r="I2008" i="14"/>
  <c r="J2008" i="14"/>
  <c r="K2008" i="14"/>
  <c r="L2008" i="14"/>
  <c r="E2009" i="14"/>
  <c r="F2009" i="14"/>
  <c r="G2009" i="14"/>
  <c r="H2009" i="14"/>
  <c r="I2009" i="14"/>
  <c r="J2009" i="14"/>
  <c r="K2009" i="14"/>
  <c r="L2009" i="14"/>
  <c r="E2010" i="14"/>
  <c r="F2010" i="14"/>
  <c r="G2010" i="14"/>
  <c r="H2010" i="14"/>
  <c r="I2010" i="14"/>
  <c r="J2010" i="14"/>
  <c r="K2010" i="14"/>
  <c r="L2010" i="14"/>
  <c r="E2011" i="14"/>
  <c r="F2011" i="14"/>
  <c r="G2011" i="14"/>
  <c r="H2011" i="14"/>
  <c r="I2011" i="14"/>
  <c r="J2011" i="14"/>
  <c r="K2011" i="14"/>
  <c r="L2011" i="14"/>
  <c r="E2012" i="14"/>
  <c r="F2012" i="14"/>
  <c r="G2012" i="14"/>
  <c r="H2012" i="14"/>
  <c r="I2012" i="14"/>
  <c r="J2012" i="14"/>
  <c r="K2012" i="14"/>
  <c r="L2012" i="14"/>
  <c r="E2013" i="14"/>
  <c r="F2013" i="14"/>
  <c r="G2013" i="14"/>
  <c r="H2013" i="14"/>
  <c r="I2013" i="14"/>
  <c r="J2013" i="14"/>
  <c r="K2013" i="14"/>
  <c r="L2013" i="14"/>
  <c r="E2014" i="14"/>
  <c r="F2014" i="14"/>
  <c r="G2014" i="14"/>
  <c r="H2014" i="14"/>
  <c r="I2014" i="14"/>
  <c r="J2014" i="14"/>
  <c r="K2014" i="14"/>
  <c r="L2014" i="14"/>
  <c r="E2015" i="14"/>
  <c r="F2015" i="14"/>
  <c r="G2015" i="14"/>
  <c r="H2015" i="14"/>
  <c r="I2015" i="14"/>
  <c r="J2015" i="14"/>
  <c r="K2015" i="14"/>
  <c r="L2015" i="14"/>
  <c r="E2016" i="14"/>
  <c r="F2016" i="14"/>
  <c r="G2016" i="14"/>
  <c r="H2016" i="14"/>
  <c r="I2016" i="14"/>
  <c r="J2016" i="14"/>
  <c r="K2016" i="14"/>
  <c r="L2016" i="14"/>
  <c r="E2017" i="14"/>
  <c r="F2017" i="14"/>
  <c r="G2017" i="14"/>
  <c r="H2017" i="14"/>
  <c r="I2017" i="14"/>
  <c r="J2017" i="14"/>
  <c r="K2017" i="14"/>
  <c r="L2017" i="14"/>
  <c r="E2018" i="14"/>
  <c r="F2018" i="14"/>
  <c r="G2018" i="14"/>
  <c r="H2018" i="14"/>
  <c r="I2018" i="14"/>
  <c r="J2018" i="14"/>
  <c r="K2018" i="14"/>
  <c r="L2018" i="14"/>
  <c r="E2019" i="14"/>
  <c r="F2019" i="14"/>
  <c r="G2019" i="14"/>
  <c r="H2019" i="14"/>
  <c r="I2019" i="14"/>
  <c r="J2019" i="14"/>
  <c r="K2019" i="14"/>
  <c r="L2019" i="14"/>
  <c r="E2020" i="14"/>
  <c r="F2020" i="14"/>
  <c r="G2020" i="14"/>
  <c r="H2020" i="14"/>
  <c r="I2020" i="14"/>
  <c r="J2020" i="14"/>
  <c r="K2020" i="14"/>
  <c r="L2020" i="14"/>
  <c r="E2021" i="14"/>
  <c r="F2021" i="14"/>
  <c r="G2021" i="14"/>
  <c r="H2021" i="14"/>
  <c r="I2021" i="14"/>
  <c r="J2021" i="14"/>
  <c r="K2021" i="14"/>
  <c r="L2021" i="14"/>
  <c r="E2022" i="14"/>
  <c r="F2022" i="14"/>
  <c r="G2022" i="14"/>
  <c r="H2022" i="14"/>
  <c r="I2022" i="14"/>
  <c r="J2022" i="14"/>
  <c r="K2022" i="14"/>
  <c r="L2022" i="14"/>
  <c r="E2023" i="14"/>
  <c r="F2023" i="14"/>
  <c r="G2023" i="14"/>
  <c r="H2023" i="14"/>
  <c r="I2023" i="14"/>
  <c r="J2023" i="14"/>
  <c r="K2023" i="14"/>
  <c r="L2023" i="14"/>
  <c r="E2024" i="14"/>
  <c r="F2024" i="14"/>
  <c r="G2024" i="14"/>
  <c r="H2024" i="14"/>
  <c r="I2024" i="14"/>
  <c r="J2024" i="14"/>
  <c r="K2024" i="14"/>
  <c r="L2024" i="14"/>
  <c r="E2025" i="14"/>
  <c r="F2025" i="14"/>
  <c r="G2025" i="14"/>
  <c r="H2025" i="14"/>
  <c r="I2025" i="14"/>
  <c r="J2025" i="14"/>
  <c r="K2025" i="14"/>
  <c r="L2025" i="14"/>
  <c r="E2026" i="14"/>
  <c r="F2026" i="14"/>
  <c r="G2026" i="14"/>
  <c r="H2026" i="14"/>
  <c r="I2026" i="14"/>
  <c r="J2026" i="14"/>
  <c r="K2026" i="14"/>
  <c r="L2026" i="14"/>
  <c r="E2027" i="14"/>
  <c r="F2027" i="14"/>
  <c r="G2027" i="14"/>
  <c r="H2027" i="14"/>
  <c r="I2027" i="14"/>
  <c r="J2027" i="14"/>
  <c r="K2027" i="14"/>
  <c r="L2027" i="14"/>
  <c r="E2028" i="14"/>
  <c r="F2028" i="14"/>
  <c r="G2028" i="14"/>
  <c r="H2028" i="14"/>
  <c r="I2028" i="14"/>
  <c r="J2028" i="14"/>
  <c r="K2028" i="14"/>
  <c r="L2028" i="14"/>
  <c r="E2029" i="14"/>
  <c r="F2029" i="14"/>
  <c r="G2029" i="14"/>
  <c r="H2029" i="14"/>
  <c r="I2029" i="14"/>
  <c r="J2029" i="14"/>
  <c r="K2029" i="14"/>
  <c r="L2029" i="14"/>
  <c r="E2030" i="14"/>
  <c r="F2030" i="14"/>
  <c r="G2030" i="14"/>
  <c r="H2030" i="14"/>
  <c r="I2030" i="14"/>
  <c r="J2030" i="14"/>
  <c r="K2030" i="14"/>
  <c r="L2030" i="14"/>
  <c r="E2031" i="14"/>
  <c r="F2031" i="14"/>
  <c r="G2031" i="14"/>
  <c r="H2031" i="14"/>
  <c r="I2031" i="14"/>
  <c r="J2031" i="14"/>
  <c r="K2031" i="14"/>
  <c r="L2031" i="14"/>
  <c r="E2032" i="14"/>
  <c r="F2032" i="14"/>
  <c r="G2032" i="14"/>
  <c r="H2032" i="14"/>
  <c r="I2032" i="14"/>
  <c r="J2032" i="14"/>
  <c r="K2032" i="14"/>
  <c r="L2032" i="14"/>
  <c r="E2033" i="14"/>
  <c r="F2033" i="14"/>
  <c r="G2033" i="14"/>
  <c r="H2033" i="14"/>
  <c r="I2033" i="14"/>
  <c r="J2033" i="14"/>
  <c r="K2033" i="14"/>
  <c r="L2033" i="14"/>
  <c r="E2034" i="14"/>
  <c r="F2034" i="14"/>
  <c r="G2034" i="14"/>
  <c r="H2034" i="14"/>
  <c r="I2034" i="14"/>
  <c r="J2034" i="14"/>
  <c r="K2034" i="14"/>
  <c r="L2034" i="14"/>
  <c r="E2035" i="14"/>
  <c r="F2035" i="14"/>
  <c r="G2035" i="14"/>
  <c r="H2035" i="14"/>
  <c r="I2035" i="14"/>
  <c r="J2035" i="14"/>
  <c r="K2035" i="14"/>
  <c r="L2035" i="14"/>
  <c r="E2036" i="14"/>
  <c r="F2036" i="14"/>
  <c r="G2036" i="14"/>
  <c r="H2036" i="14"/>
  <c r="I2036" i="14"/>
  <c r="J2036" i="14"/>
  <c r="K2036" i="14"/>
  <c r="L2036" i="14"/>
  <c r="E2037" i="14"/>
  <c r="F2037" i="14"/>
  <c r="G2037" i="14"/>
  <c r="H2037" i="14"/>
  <c r="I2037" i="14"/>
  <c r="J2037" i="14"/>
  <c r="K2037" i="14"/>
  <c r="L2037" i="14"/>
  <c r="E2038" i="14"/>
  <c r="F2038" i="14"/>
  <c r="G2038" i="14"/>
  <c r="H2038" i="14"/>
  <c r="I2038" i="14"/>
  <c r="J2038" i="14"/>
  <c r="K2038" i="14"/>
  <c r="L2038" i="14"/>
  <c r="E2039" i="14"/>
  <c r="F2039" i="14"/>
  <c r="G2039" i="14"/>
  <c r="H2039" i="14"/>
  <c r="I2039" i="14"/>
  <c r="J2039" i="14"/>
  <c r="K2039" i="14"/>
  <c r="L2039" i="14"/>
  <c r="E2040" i="14"/>
  <c r="F2040" i="14"/>
  <c r="G2040" i="14"/>
  <c r="H2040" i="14"/>
  <c r="I2040" i="14"/>
  <c r="J2040" i="14"/>
  <c r="K2040" i="14"/>
  <c r="L2040" i="14"/>
  <c r="E2041" i="14"/>
  <c r="F2041" i="14"/>
  <c r="G2041" i="14"/>
  <c r="H2041" i="14"/>
  <c r="I2041" i="14"/>
  <c r="J2041" i="14"/>
  <c r="K2041" i="14"/>
  <c r="L2041" i="14"/>
  <c r="E2042" i="14"/>
  <c r="F2042" i="14"/>
  <c r="G2042" i="14"/>
  <c r="H2042" i="14"/>
  <c r="I2042" i="14"/>
  <c r="J2042" i="14"/>
  <c r="K2042" i="14"/>
  <c r="L2042" i="14"/>
  <c r="E2043" i="14"/>
  <c r="F2043" i="14"/>
  <c r="G2043" i="14"/>
  <c r="H2043" i="14"/>
  <c r="I2043" i="14"/>
  <c r="J2043" i="14"/>
  <c r="K2043" i="14"/>
  <c r="L2043" i="14"/>
  <c r="E1946" i="14"/>
  <c r="F1946" i="14"/>
  <c r="G1946" i="14"/>
  <c r="H1946" i="14"/>
  <c r="I1946" i="14"/>
  <c r="J1946" i="14"/>
  <c r="K1946" i="14"/>
  <c r="L1946" i="14"/>
  <c r="E1947" i="14"/>
  <c r="F1947" i="14"/>
  <c r="G1947" i="14"/>
  <c r="H1947" i="14"/>
  <c r="I1947" i="14"/>
  <c r="J1947" i="14"/>
  <c r="K1947" i="14"/>
  <c r="L1947" i="14"/>
  <c r="E1948" i="14"/>
  <c r="F1948" i="14"/>
  <c r="G1948" i="14"/>
  <c r="H1948" i="14"/>
  <c r="I1948" i="14"/>
  <c r="J1948" i="14"/>
  <c r="K1948" i="14"/>
  <c r="L1948" i="14"/>
  <c r="E1949" i="14"/>
  <c r="F1949" i="14"/>
  <c r="G1949" i="14"/>
  <c r="H1949" i="14"/>
  <c r="I1949" i="14"/>
  <c r="J1949" i="14"/>
  <c r="K1949" i="14"/>
  <c r="L1949" i="14"/>
  <c r="E1950" i="14"/>
  <c r="F1950" i="14"/>
  <c r="G1950" i="14"/>
  <c r="H1950" i="14"/>
  <c r="I1950" i="14"/>
  <c r="J1950" i="14"/>
  <c r="K1950" i="14"/>
  <c r="L1950" i="14"/>
  <c r="E1951" i="14"/>
  <c r="F1951" i="14"/>
  <c r="G1951" i="14"/>
  <c r="H1951" i="14"/>
  <c r="I1951" i="14"/>
  <c r="J1951" i="14"/>
  <c r="K1951" i="14"/>
  <c r="L1951" i="14"/>
  <c r="E1952" i="14"/>
  <c r="F1952" i="14"/>
  <c r="G1952" i="14"/>
  <c r="H1952" i="14"/>
  <c r="I1952" i="14"/>
  <c r="J1952" i="14"/>
  <c r="K1952" i="14"/>
  <c r="L1952" i="14"/>
  <c r="E1953" i="14"/>
  <c r="F1953" i="14"/>
  <c r="G1953" i="14"/>
  <c r="H1953" i="14"/>
  <c r="I1953" i="14"/>
  <c r="J1953" i="14"/>
  <c r="K1953" i="14"/>
  <c r="L1953" i="14"/>
  <c r="E1954" i="14"/>
  <c r="F1954" i="14"/>
  <c r="G1954" i="14"/>
  <c r="H1954" i="14"/>
  <c r="I1954" i="14"/>
  <c r="J1954" i="14"/>
  <c r="K1954" i="14"/>
  <c r="L1954" i="14"/>
  <c r="E1955" i="14"/>
  <c r="F1955" i="14"/>
  <c r="G1955" i="14"/>
  <c r="H1955" i="14"/>
  <c r="I1955" i="14"/>
  <c r="J1955" i="14"/>
  <c r="K1955" i="14"/>
  <c r="L1955" i="14"/>
  <c r="E1956" i="14"/>
  <c r="F1956" i="14"/>
  <c r="G1956" i="14"/>
  <c r="H1956" i="14"/>
  <c r="I1956" i="14"/>
  <c r="J1956" i="14"/>
  <c r="K1956" i="14"/>
  <c r="L1956" i="14"/>
  <c r="E1957" i="14"/>
  <c r="F1957" i="14"/>
  <c r="G1957" i="14"/>
  <c r="H1957" i="14"/>
  <c r="I1957" i="14"/>
  <c r="J1957" i="14"/>
  <c r="K1957" i="14"/>
  <c r="L1957" i="14"/>
  <c r="E1958" i="14"/>
  <c r="F1958" i="14"/>
  <c r="G1958" i="14"/>
  <c r="H1958" i="14"/>
  <c r="I1958" i="14"/>
  <c r="J1958" i="14"/>
  <c r="K1958" i="14"/>
  <c r="L1958" i="14"/>
  <c r="E1959" i="14"/>
  <c r="F1959" i="14"/>
  <c r="G1959" i="14"/>
  <c r="H1959" i="14"/>
  <c r="I1959" i="14"/>
  <c r="J1959" i="14"/>
  <c r="K1959" i="14"/>
  <c r="L1959" i="14"/>
  <c r="E1960" i="14"/>
  <c r="F1960" i="14"/>
  <c r="G1960" i="14"/>
  <c r="H1960" i="14"/>
  <c r="I1960" i="14"/>
  <c r="J1960" i="14"/>
  <c r="K1960" i="14"/>
  <c r="L1960" i="14"/>
  <c r="E1961" i="14"/>
  <c r="F1961" i="14"/>
  <c r="G1961" i="14"/>
  <c r="H1961" i="14"/>
  <c r="I1961" i="14"/>
  <c r="J1961" i="14"/>
  <c r="K1961" i="14"/>
  <c r="L1961" i="14"/>
  <c r="E1962" i="14"/>
  <c r="F1962" i="14"/>
  <c r="G1962" i="14"/>
  <c r="H1962" i="14"/>
  <c r="I1962" i="14"/>
  <c r="J1962" i="14"/>
  <c r="K1962" i="14"/>
  <c r="L1962" i="14"/>
  <c r="E1963" i="14"/>
  <c r="F1963" i="14"/>
  <c r="G1963" i="14"/>
  <c r="H1963" i="14"/>
  <c r="I1963" i="14"/>
  <c r="J1963" i="14"/>
  <c r="K1963" i="14"/>
  <c r="L1963" i="14"/>
  <c r="E1964" i="14"/>
  <c r="F1964" i="14"/>
  <c r="G1964" i="14"/>
  <c r="H1964" i="14"/>
  <c r="I1964" i="14"/>
  <c r="J1964" i="14"/>
  <c r="K1964" i="14"/>
  <c r="L1964" i="14"/>
  <c r="E1965" i="14"/>
  <c r="F1965" i="14"/>
  <c r="G1965" i="14"/>
  <c r="H1965" i="14"/>
  <c r="I1965" i="14"/>
  <c r="J1965" i="14"/>
  <c r="K1965" i="14"/>
  <c r="L1965" i="14"/>
  <c r="E1966" i="14"/>
  <c r="F1966" i="14"/>
  <c r="G1966" i="14"/>
  <c r="H1966" i="14"/>
  <c r="I1966" i="14"/>
  <c r="J1966" i="14"/>
  <c r="K1966" i="14"/>
  <c r="L1966" i="14"/>
  <c r="E1967" i="14"/>
  <c r="F1967" i="14"/>
  <c r="G1967" i="14"/>
  <c r="H1967" i="14"/>
  <c r="I1967" i="14"/>
  <c r="J1967" i="14"/>
  <c r="K1967" i="14"/>
  <c r="L1967" i="14"/>
  <c r="E1968" i="14"/>
  <c r="F1968" i="14"/>
  <c r="G1968" i="14"/>
  <c r="H1968" i="14"/>
  <c r="I1968" i="14"/>
  <c r="J1968" i="14"/>
  <c r="K1968" i="14"/>
  <c r="L1968" i="14"/>
  <c r="E1969" i="14"/>
  <c r="F1969" i="14"/>
  <c r="G1969" i="14"/>
  <c r="H1969" i="14"/>
  <c r="I1969" i="14"/>
  <c r="J1969" i="14"/>
  <c r="K1969" i="14"/>
  <c r="L1969" i="14"/>
  <c r="E1970" i="14"/>
  <c r="F1970" i="14"/>
  <c r="G1970" i="14"/>
  <c r="H1970" i="14"/>
  <c r="I1970" i="14"/>
  <c r="J1970" i="14"/>
  <c r="K1970" i="14"/>
  <c r="L1970" i="14"/>
  <c r="E1971" i="14"/>
  <c r="F1971" i="14"/>
  <c r="G1971" i="14"/>
  <c r="H1971" i="14"/>
  <c r="I1971" i="14"/>
  <c r="J1971" i="14"/>
  <c r="K1971" i="14"/>
  <c r="L1971" i="14"/>
  <c r="E1972" i="14"/>
  <c r="F1972" i="14"/>
  <c r="G1972" i="14"/>
  <c r="H1972" i="14"/>
  <c r="I1972" i="14"/>
  <c r="J1972" i="14"/>
  <c r="K1972" i="14"/>
  <c r="L1972" i="14"/>
  <c r="E1973" i="14"/>
  <c r="F1973" i="14"/>
  <c r="G1973" i="14"/>
  <c r="H1973" i="14"/>
  <c r="I1973" i="14"/>
  <c r="J1973" i="14"/>
  <c r="K1973" i="14"/>
  <c r="L1973" i="14"/>
  <c r="E1974" i="14"/>
  <c r="F1974" i="14"/>
  <c r="G1974" i="14"/>
  <c r="H1974" i="14"/>
  <c r="I1974" i="14"/>
  <c r="J1974" i="14"/>
  <c r="K1974" i="14"/>
  <c r="L1974" i="14"/>
  <c r="E1975" i="14"/>
  <c r="F1975" i="14"/>
  <c r="G1975" i="14"/>
  <c r="H1975" i="14"/>
  <c r="I1975" i="14"/>
  <c r="J1975" i="14"/>
  <c r="K1975" i="14"/>
  <c r="L1975" i="14"/>
  <c r="E1976" i="14"/>
  <c r="F1976" i="14"/>
  <c r="G1976" i="14"/>
  <c r="H1976" i="14"/>
  <c r="I1976" i="14"/>
  <c r="J1976" i="14"/>
  <c r="K1976" i="14"/>
  <c r="L1976" i="14"/>
  <c r="E1977" i="14"/>
  <c r="F1977" i="14"/>
  <c r="G1977" i="14"/>
  <c r="H1977" i="14"/>
  <c r="I1977" i="14"/>
  <c r="J1977" i="14"/>
  <c r="K1977" i="14"/>
  <c r="L1977" i="14"/>
  <c r="E1978" i="14"/>
  <c r="F1978" i="14"/>
  <c r="G1978" i="14"/>
  <c r="H1978" i="14"/>
  <c r="I1978" i="14"/>
  <c r="J1978" i="14"/>
  <c r="K1978" i="14"/>
  <c r="L1978" i="14"/>
  <c r="E1979" i="14"/>
  <c r="F1979" i="14"/>
  <c r="G1979" i="14"/>
  <c r="H1979" i="14"/>
  <c r="I1979" i="14"/>
  <c r="J1979" i="14"/>
  <c r="K1979" i="14"/>
  <c r="L1979" i="14"/>
  <c r="E1980" i="14"/>
  <c r="F1980" i="14"/>
  <c r="G1980" i="14"/>
  <c r="H1980" i="14"/>
  <c r="I1980" i="14"/>
  <c r="J1980" i="14"/>
  <c r="K1980" i="14"/>
  <c r="L1980" i="14"/>
  <c r="E1981" i="14"/>
  <c r="F1981" i="14"/>
  <c r="G1981" i="14"/>
  <c r="H1981" i="14"/>
  <c r="I1981" i="14"/>
  <c r="J1981" i="14"/>
  <c r="K1981" i="14"/>
  <c r="L1981" i="14"/>
  <c r="E1982" i="14"/>
  <c r="F1982" i="14"/>
  <c r="G1982" i="14"/>
  <c r="H1982" i="14"/>
  <c r="I1982" i="14"/>
  <c r="J1982" i="14"/>
  <c r="K1982" i="14"/>
  <c r="L1982" i="14"/>
  <c r="E1983" i="14"/>
  <c r="F1983" i="14"/>
  <c r="G1983" i="14"/>
  <c r="H1983" i="14"/>
  <c r="I1983" i="14"/>
  <c r="J1983" i="14"/>
  <c r="K1983" i="14"/>
  <c r="L1983" i="14"/>
  <c r="E1984" i="14"/>
  <c r="F1984" i="14"/>
  <c r="G1984" i="14"/>
  <c r="H1984" i="14"/>
  <c r="I1984" i="14"/>
  <c r="J1984" i="14"/>
  <c r="K1984" i="14"/>
  <c r="L1984" i="14"/>
  <c r="E1985" i="14"/>
  <c r="F1985" i="14"/>
  <c r="G1985" i="14"/>
  <c r="H1985" i="14"/>
  <c r="I1985" i="14"/>
  <c r="J1985" i="14"/>
  <c r="K1985" i="14"/>
  <c r="L1985" i="14"/>
  <c r="E1986" i="14"/>
  <c r="F1986" i="14"/>
  <c r="G1986" i="14"/>
  <c r="H1986" i="14"/>
  <c r="I1986" i="14"/>
  <c r="J1986" i="14"/>
  <c r="K1986" i="14"/>
  <c r="L1986" i="14"/>
  <c r="E1987" i="14"/>
  <c r="F1987" i="14"/>
  <c r="G1987" i="14"/>
  <c r="H1987" i="14"/>
  <c r="I1987" i="14"/>
  <c r="J1987" i="14"/>
  <c r="K1987" i="14"/>
  <c r="L1987" i="14"/>
  <c r="E1988" i="14"/>
  <c r="F1988" i="14"/>
  <c r="G1988" i="14"/>
  <c r="H1988" i="14"/>
  <c r="I1988" i="14"/>
  <c r="J1988" i="14"/>
  <c r="K1988" i="14"/>
  <c r="L1988" i="14"/>
  <c r="E1989" i="14"/>
  <c r="F1989" i="14"/>
  <c r="G1989" i="14"/>
  <c r="H1989" i="14"/>
  <c r="I1989" i="14"/>
  <c r="J1989" i="14"/>
  <c r="K1989" i="14"/>
  <c r="L1989" i="14"/>
  <c r="E1990" i="14"/>
  <c r="F1990" i="14"/>
  <c r="G1990" i="14"/>
  <c r="H1990" i="14"/>
  <c r="I1990" i="14"/>
  <c r="J1990" i="14"/>
  <c r="K1990" i="14"/>
  <c r="L1990" i="14"/>
  <c r="E1991" i="14"/>
  <c r="F1991" i="14"/>
  <c r="G1991" i="14"/>
  <c r="H1991" i="14"/>
  <c r="I1991" i="14"/>
  <c r="J1991" i="14"/>
  <c r="K1991" i="14"/>
  <c r="L1991" i="14"/>
  <c r="E1992" i="14"/>
  <c r="F1992" i="14"/>
  <c r="G1992" i="14"/>
  <c r="H1992" i="14"/>
  <c r="I1992" i="14"/>
  <c r="J1992" i="14"/>
  <c r="K1992" i="14"/>
  <c r="L1992" i="14"/>
  <c r="E1895" i="14"/>
  <c r="F1895" i="14"/>
  <c r="G1895" i="14"/>
  <c r="H1895" i="14"/>
  <c r="I1895" i="14"/>
  <c r="J1895" i="14"/>
  <c r="K1895" i="14"/>
  <c r="L1895" i="14"/>
  <c r="E1896" i="14"/>
  <c r="F1896" i="14"/>
  <c r="G1896" i="14"/>
  <c r="H1896" i="14"/>
  <c r="I1896" i="14"/>
  <c r="J1896" i="14"/>
  <c r="K1896" i="14"/>
  <c r="L1896" i="14"/>
  <c r="E1897" i="14"/>
  <c r="F1897" i="14"/>
  <c r="G1897" i="14"/>
  <c r="H1897" i="14"/>
  <c r="I1897" i="14"/>
  <c r="J1897" i="14"/>
  <c r="K1897" i="14"/>
  <c r="L1897" i="14"/>
  <c r="E1898" i="14"/>
  <c r="F1898" i="14"/>
  <c r="G1898" i="14"/>
  <c r="H1898" i="14"/>
  <c r="I1898" i="14"/>
  <c r="J1898" i="14"/>
  <c r="K1898" i="14"/>
  <c r="L1898" i="14"/>
  <c r="E1899" i="14"/>
  <c r="F1899" i="14"/>
  <c r="G1899" i="14"/>
  <c r="H1899" i="14"/>
  <c r="I1899" i="14"/>
  <c r="J1899" i="14"/>
  <c r="K1899" i="14"/>
  <c r="L1899" i="14"/>
  <c r="E1900" i="14"/>
  <c r="F1900" i="14"/>
  <c r="G1900" i="14"/>
  <c r="H1900" i="14"/>
  <c r="I1900" i="14"/>
  <c r="J1900" i="14"/>
  <c r="K1900" i="14"/>
  <c r="L1900" i="14"/>
  <c r="E1901" i="14"/>
  <c r="F1901" i="14"/>
  <c r="G1901" i="14"/>
  <c r="H1901" i="14"/>
  <c r="I1901" i="14"/>
  <c r="J1901" i="14"/>
  <c r="K1901" i="14"/>
  <c r="L1901" i="14"/>
  <c r="E1902" i="14"/>
  <c r="F1902" i="14"/>
  <c r="G1902" i="14"/>
  <c r="H1902" i="14"/>
  <c r="I1902" i="14"/>
  <c r="J1902" i="14"/>
  <c r="K1902" i="14"/>
  <c r="L1902" i="14"/>
  <c r="E1903" i="14"/>
  <c r="F1903" i="14"/>
  <c r="G1903" i="14"/>
  <c r="H1903" i="14"/>
  <c r="I1903" i="14"/>
  <c r="J1903" i="14"/>
  <c r="K1903" i="14"/>
  <c r="L1903" i="14"/>
  <c r="E1904" i="14"/>
  <c r="F1904" i="14"/>
  <c r="G1904" i="14"/>
  <c r="H1904" i="14"/>
  <c r="I1904" i="14"/>
  <c r="J1904" i="14"/>
  <c r="K1904" i="14"/>
  <c r="L1904" i="14"/>
  <c r="E1905" i="14"/>
  <c r="F1905" i="14"/>
  <c r="G1905" i="14"/>
  <c r="H1905" i="14"/>
  <c r="I1905" i="14"/>
  <c r="J1905" i="14"/>
  <c r="K1905" i="14"/>
  <c r="L1905" i="14"/>
  <c r="E1906" i="14"/>
  <c r="F1906" i="14"/>
  <c r="G1906" i="14"/>
  <c r="H1906" i="14"/>
  <c r="I1906" i="14"/>
  <c r="J1906" i="14"/>
  <c r="K1906" i="14"/>
  <c r="L1906" i="14"/>
  <c r="E1907" i="14"/>
  <c r="F1907" i="14"/>
  <c r="G1907" i="14"/>
  <c r="H1907" i="14"/>
  <c r="I1907" i="14"/>
  <c r="J1907" i="14"/>
  <c r="K1907" i="14"/>
  <c r="L1907" i="14"/>
  <c r="E1908" i="14"/>
  <c r="F1908" i="14"/>
  <c r="G1908" i="14"/>
  <c r="H1908" i="14"/>
  <c r="I1908" i="14"/>
  <c r="J1908" i="14"/>
  <c r="K1908" i="14"/>
  <c r="L1908" i="14"/>
  <c r="E1909" i="14"/>
  <c r="F1909" i="14"/>
  <c r="G1909" i="14"/>
  <c r="H1909" i="14"/>
  <c r="I1909" i="14"/>
  <c r="J1909" i="14"/>
  <c r="K1909" i="14"/>
  <c r="L1909" i="14"/>
  <c r="E1910" i="14"/>
  <c r="F1910" i="14"/>
  <c r="G1910" i="14"/>
  <c r="H1910" i="14"/>
  <c r="I1910" i="14"/>
  <c r="J1910" i="14"/>
  <c r="K1910" i="14"/>
  <c r="L1910" i="14"/>
  <c r="E1911" i="14"/>
  <c r="F1911" i="14"/>
  <c r="G1911" i="14"/>
  <c r="H1911" i="14"/>
  <c r="I1911" i="14"/>
  <c r="J1911" i="14"/>
  <c r="K1911" i="14"/>
  <c r="L1911" i="14"/>
  <c r="E1912" i="14"/>
  <c r="F1912" i="14"/>
  <c r="G1912" i="14"/>
  <c r="H1912" i="14"/>
  <c r="I1912" i="14"/>
  <c r="J1912" i="14"/>
  <c r="K1912" i="14"/>
  <c r="L1912" i="14"/>
  <c r="E1913" i="14"/>
  <c r="F1913" i="14"/>
  <c r="G1913" i="14"/>
  <c r="H1913" i="14"/>
  <c r="I1913" i="14"/>
  <c r="J1913" i="14"/>
  <c r="K1913" i="14"/>
  <c r="L1913" i="14"/>
  <c r="E1914" i="14"/>
  <c r="F1914" i="14"/>
  <c r="G1914" i="14"/>
  <c r="H1914" i="14"/>
  <c r="I1914" i="14"/>
  <c r="J1914" i="14"/>
  <c r="K1914" i="14"/>
  <c r="L1914" i="14"/>
  <c r="E1915" i="14"/>
  <c r="F1915" i="14"/>
  <c r="G1915" i="14"/>
  <c r="H1915" i="14"/>
  <c r="I1915" i="14"/>
  <c r="J1915" i="14"/>
  <c r="K1915" i="14"/>
  <c r="L1915" i="14"/>
  <c r="E1916" i="14"/>
  <c r="F1916" i="14"/>
  <c r="G1916" i="14"/>
  <c r="H1916" i="14"/>
  <c r="I1916" i="14"/>
  <c r="J1916" i="14"/>
  <c r="K1916" i="14"/>
  <c r="L1916" i="14"/>
  <c r="E1917" i="14"/>
  <c r="F1917" i="14"/>
  <c r="G1917" i="14"/>
  <c r="H1917" i="14"/>
  <c r="I1917" i="14"/>
  <c r="J1917" i="14"/>
  <c r="K1917" i="14"/>
  <c r="L1917" i="14"/>
  <c r="E1918" i="14"/>
  <c r="F1918" i="14"/>
  <c r="G1918" i="14"/>
  <c r="H1918" i="14"/>
  <c r="I1918" i="14"/>
  <c r="J1918" i="14"/>
  <c r="K1918" i="14"/>
  <c r="L1918" i="14"/>
  <c r="E1919" i="14"/>
  <c r="F1919" i="14"/>
  <c r="G1919" i="14"/>
  <c r="H1919" i="14"/>
  <c r="I1919" i="14"/>
  <c r="J1919" i="14"/>
  <c r="K1919" i="14"/>
  <c r="L1919" i="14"/>
  <c r="E1920" i="14"/>
  <c r="F1920" i="14"/>
  <c r="G1920" i="14"/>
  <c r="H1920" i="14"/>
  <c r="I1920" i="14"/>
  <c r="J1920" i="14"/>
  <c r="K1920" i="14"/>
  <c r="L1920" i="14"/>
  <c r="E1921" i="14"/>
  <c r="F1921" i="14"/>
  <c r="G1921" i="14"/>
  <c r="H1921" i="14"/>
  <c r="I1921" i="14"/>
  <c r="J1921" i="14"/>
  <c r="K1921" i="14"/>
  <c r="L1921" i="14"/>
  <c r="E1922" i="14"/>
  <c r="F1922" i="14"/>
  <c r="G1922" i="14"/>
  <c r="H1922" i="14"/>
  <c r="I1922" i="14"/>
  <c r="J1922" i="14"/>
  <c r="K1922" i="14"/>
  <c r="L1922" i="14"/>
  <c r="E1923" i="14"/>
  <c r="F1923" i="14"/>
  <c r="G1923" i="14"/>
  <c r="H1923" i="14"/>
  <c r="I1923" i="14"/>
  <c r="J1923" i="14"/>
  <c r="K1923" i="14"/>
  <c r="L1923" i="14"/>
  <c r="E1924" i="14"/>
  <c r="F1924" i="14"/>
  <c r="G1924" i="14"/>
  <c r="H1924" i="14"/>
  <c r="I1924" i="14"/>
  <c r="J1924" i="14"/>
  <c r="K1924" i="14"/>
  <c r="L1924" i="14"/>
  <c r="E1925" i="14"/>
  <c r="F1925" i="14"/>
  <c r="G1925" i="14"/>
  <c r="H1925" i="14"/>
  <c r="I1925" i="14"/>
  <c r="J1925" i="14"/>
  <c r="K1925" i="14"/>
  <c r="L1925" i="14"/>
  <c r="E1926" i="14"/>
  <c r="F1926" i="14"/>
  <c r="G1926" i="14"/>
  <c r="H1926" i="14"/>
  <c r="I1926" i="14"/>
  <c r="J1926" i="14"/>
  <c r="K1926" i="14"/>
  <c r="L1926" i="14"/>
  <c r="E1927" i="14"/>
  <c r="F1927" i="14"/>
  <c r="G1927" i="14"/>
  <c r="H1927" i="14"/>
  <c r="I1927" i="14"/>
  <c r="J1927" i="14"/>
  <c r="K1927" i="14"/>
  <c r="L1927" i="14"/>
  <c r="E1928" i="14"/>
  <c r="F1928" i="14"/>
  <c r="G1928" i="14"/>
  <c r="H1928" i="14"/>
  <c r="I1928" i="14"/>
  <c r="J1928" i="14"/>
  <c r="K1928" i="14"/>
  <c r="L1928" i="14"/>
  <c r="E1929" i="14"/>
  <c r="F1929" i="14"/>
  <c r="G1929" i="14"/>
  <c r="H1929" i="14"/>
  <c r="I1929" i="14"/>
  <c r="J1929" i="14"/>
  <c r="K1929" i="14"/>
  <c r="L1929" i="14"/>
  <c r="E1930" i="14"/>
  <c r="F1930" i="14"/>
  <c r="G1930" i="14"/>
  <c r="H1930" i="14"/>
  <c r="I1930" i="14"/>
  <c r="J1930" i="14"/>
  <c r="K1930" i="14"/>
  <c r="L1930" i="14"/>
  <c r="E1931" i="14"/>
  <c r="F1931" i="14"/>
  <c r="G1931" i="14"/>
  <c r="H1931" i="14"/>
  <c r="I1931" i="14"/>
  <c r="J1931" i="14"/>
  <c r="K1931" i="14"/>
  <c r="L1931" i="14"/>
  <c r="E1932" i="14"/>
  <c r="F1932" i="14"/>
  <c r="G1932" i="14"/>
  <c r="H1932" i="14"/>
  <c r="I1932" i="14"/>
  <c r="J1932" i="14"/>
  <c r="K1932" i="14"/>
  <c r="L1932" i="14"/>
  <c r="E1933" i="14"/>
  <c r="F1933" i="14"/>
  <c r="G1933" i="14"/>
  <c r="H1933" i="14"/>
  <c r="I1933" i="14"/>
  <c r="J1933" i="14"/>
  <c r="K1933" i="14"/>
  <c r="L1933" i="14"/>
  <c r="E1934" i="14"/>
  <c r="F1934" i="14"/>
  <c r="G1934" i="14"/>
  <c r="H1934" i="14"/>
  <c r="I1934" i="14"/>
  <c r="J1934" i="14"/>
  <c r="K1934" i="14"/>
  <c r="L1934" i="14"/>
  <c r="E1935" i="14"/>
  <c r="F1935" i="14"/>
  <c r="G1935" i="14"/>
  <c r="H1935" i="14"/>
  <c r="I1935" i="14"/>
  <c r="J1935" i="14"/>
  <c r="K1935" i="14"/>
  <c r="L1935" i="14"/>
  <c r="E1936" i="14"/>
  <c r="F1936" i="14"/>
  <c r="G1936" i="14"/>
  <c r="H1936" i="14"/>
  <c r="I1936" i="14"/>
  <c r="J1936" i="14"/>
  <c r="K1936" i="14"/>
  <c r="L1936" i="14"/>
  <c r="E1937" i="14"/>
  <c r="F1937" i="14"/>
  <c r="G1937" i="14"/>
  <c r="H1937" i="14"/>
  <c r="I1937" i="14"/>
  <c r="J1937" i="14"/>
  <c r="K1937" i="14"/>
  <c r="L1937" i="14"/>
  <c r="E1938" i="14"/>
  <c r="F1938" i="14"/>
  <c r="G1938" i="14"/>
  <c r="H1938" i="14"/>
  <c r="I1938" i="14"/>
  <c r="J1938" i="14"/>
  <c r="K1938" i="14"/>
  <c r="L1938" i="14"/>
  <c r="E1939" i="14"/>
  <c r="F1939" i="14"/>
  <c r="G1939" i="14"/>
  <c r="H1939" i="14"/>
  <c r="I1939" i="14"/>
  <c r="J1939" i="14"/>
  <c r="K1939" i="14"/>
  <c r="L1939" i="14"/>
  <c r="E1940" i="14"/>
  <c r="F1940" i="14"/>
  <c r="G1940" i="14"/>
  <c r="H1940" i="14"/>
  <c r="I1940" i="14"/>
  <c r="J1940" i="14"/>
  <c r="K1940" i="14"/>
  <c r="L1940" i="14"/>
  <c r="E1941" i="14"/>
  <c r="F1941" i="14"/>
  <c r="G1941" i="14"/>
  <c r="H1941" i="14"/>
  <c r="I1941" i="14"/>
  <c r="J1941" i="14"/>
  <c r="K1941" i="14"/>
  <c r="L1941" i="14"/>
  <c r="L1894" i="14"/>
  <c r="K1894" i="14"/>
  <c r="J1894" i="14"/>
  <c r="I1894" i="14"/>
  <c r="H1894" i="14"/>
  <c r="G1894" i="14"/>
  <c r="F1894" i="14"/>
  <c r="E1894" i="14"/>
  <c r="E1844" i="14"/>
  <c r="F1844" i="14"/>
  <c r="G1844" i="14"/>
  <c r="H1844" i="14"/>
  <c r="I1844" i="14"/>
  <c r="J1844" i="14"/>
  <c r="K1844" i="14"/>
  <c r="L1844" i="14"/>
  <c r="E1845" i="14"/>
  <c r="F1845" i="14"/>
  <c r="G1845" i="14"/>
  <c r="H1845" i="14"/>
  <c r="I1845" i="14"/>
  <c r="J1845" i="14"/>
  <c r="K1845" i="14"/>
  <c r="L1845" i="14"/>
  <c r="E1846" i="14"/>
  <c r="F1846" i="14"/>
  <c r="G1846" i="14"/>
  <c r="H1846" i="14"/>
  <c r="I1846" i="14"/>
  <c r="J1846" i="14"/>
  <c r="K1846" i="14"/>
  <c r="L1846" i="14"/>
  <c r="E1847" i="14"/>
  <c r="F1847" i="14"/>
  <c r="G1847" i="14"/>
  <c r="H1847" i="14"/>
  <c r="I1847" i="14"/>
  <c r="J1847" i="14"/>
  <c r="K1847" i="14"/>
  <c r="L1847" i="14"/>
  <c r="E1848" i="14"/>
  <c r="F1848" i="14"/>
  <c r="G1848" i="14"/>
  <c r="H1848" i="14"/>
  <c r="I1848" i="14"/>
  <c r="J1848" i="14"/>
  <c r="K1848" i="14"/>
  <c r="L1848" i="14"/>
  <c r="E1849" i="14"/>
  <c r="F1849" i="14"/>
  <c r="G1849" i="14"/>
  <c r="H1849" i="14"/>
  <c r="I1849" i="14"/>
  <c r="J1849" i="14"/>
  <c r="K1849" i="14"/>
  <c r="L1849" i="14"/>
  <c r="E1850" i="14"/>
  <c r="F1850" i="14"/>
  <c r="G1850" i="14"/>
  <c r="H1850" i="14"/>
  <c r="I1850" i="14"/>
  <c r="J1850" i="14"/>
  <c r="K1850" i="14"/>
  <c r="L1850" i="14"/>
  <c r="E1851" i="14"/>
  <c r="F1851" i="14"/>
  <c r="G1851" i="14"/>
  <c r="H1851" i="14"/>
  <c r="I1851" i="14"/>
  <c r="J1851" i="14"/>
  <c r="K1851" i="14"/>
  <c r="L1851" i="14"/>
  <c r="E1852" i="14"/>
  <c r="F1852" i="14"/>
  <c r="G1852" i="14"/>
  <c r="H1852" i="14"/>
  <c r="I1852" i="14"/>
  <c r="J1852" i="14"/>
  <c r="K1852" i="14"/>
  <c r="L1852" i="14"/>
  <c r="E1853" i="14"/>
  <c r="F1853" i="14"/>
  <c r="G1853" i="14"/>
  <c r="H1853" i="14"/>
  <c r="I1853" i="14"/>
  <c r="J1853" i="14"/>
  <c r="K1853" i="14"/>
  <c r="L1853" i="14"/>
  <c r="E1854" i="14"/>
  <c r="F1854" i="14"/>
  <c r="G1854" i="14"/>
  <c r="H1854" i="14"/>
  <c r="I1854" i="14"/>
  <c r="J1854" i="14"/>
  <c r="K1854" i="14"/>
  <c r="L1854" i="14"/>
  <c r="E1855" i="14"/>
  <c r="F1855" i="14"/>
  <c r="G1855" i="14"/>
  <c r="H1855" i="14"/>
  <c r="I1855" i="14"/>
  <c r="J1855" i="14"/>
  <c r="K1855" i="14"/>
  <c r="L1855" i="14"/>
  <c r="E1856" i="14"/>
  <c r="F1856" i="14"/>
  <c r="G1856" i="14"/>
  <c r="H1856" i="14"/>
  <c r="I1856" i="14"/>
  <c r="J1856" i="14"/>
  <c r="K1856" i="14"/>
  <c r="L1856" i="14"/>
  <c r="E1857" i="14"/>
  <c r="F1857" i="14"/>
  <c r="G1857" i="14"/>
  <c r="H1857" i="14"/>
  <c r="I1857" i="14"/>
  <c r="J1857" i="14"/>
  <c r="K1857" i="14"/>
  <c r="L1857" i="14"/>
  <c r="E1858" i="14"/>
  <c r="F1858" i="14"/>
  <c r="G1858" i="14"/>
  <c r="H1858" i="14"/>
  <c r="I1858" i="14"/>
  <c r="J1858" i="14"/>
  <c r="K1858" i="14"/>
  <c r="L1858" i="14"/>
  <c r="E1859" i="14"/>
  <c r="F1859" i="14"/>
  <c r="G1859" i="14"/>
  <c r="H1859" i="14"/>
  <c r="I1859" i="14"/>
  <c r="J1859" i="14"/>
  <c r="K1859" i="14"/>
  <c r="L1859" i="14"/>
  <c r="E1860" i="14"/>
  <c r="F1860" i="14"/>
  <c r="G1860" i="14"/>
  <c r="H1860" i="14"/>
  <c r="I1860" i="14"/>
  <c r="J1860" i="14"/>
  <c r="K1860" i="14"/>
  <c r="L1860" i="14"/>
  <c r="E1861" i="14"/>
  <c r="F1861" i="14"/>
  <c r="G1861" i="14"/>
  <c r="H1861" i="14"/>
  <c r="I1861" i="14"/>
  <c r="J1861" i="14"/>
  <c r="K1861" i="14"/>
  <c r="L1861" i="14"/>
  <c r="E1862" i="14"/>
  <c r="F1862" i="14"/>
  <c r="G1862" i="14"/>
  <c r="H1862" i="14"/>
  <c r="I1862" i="14"/>
  <c r="J1862" i="14"/>
  <c r="K1862" i="14"/>
  <c r="L1862" i="14"/>
  <c r="E1863" i="14"/>
  <c r="F1863" i="14"/>
  <c r="G1863" i="14"/>
  <c r="H1863" i="14"/>
  <c r="I1863" i="14"/>
  <c r="J1863" i="14"/>
  <c r="K1863" i="14"/>
  <c r="L1863" i="14"/>
  <c r="E1864" i="14"/>
  <c r="F1864" i="14"/>
  <c r="G1864" i="14"/>
  <c r="H1864" i="14"/>
  <c r="I1864" i="14"/>
  <c r="J1864" i="14"/>
  <c r="K1864" i="14"/>
  <c r="L1864" i="14"/>
  <c r="E1865" i="14"/>
  <c r="F1865" i="14"/>
  <c r="G1865" i="14"/>
  <c r="H1865" i="14"/>
  <c r="I1865" i="14"/>
  <c r="J1865" i="14"/>
  <c r="K1865" i="14"/>
  <c r="L1865" i="14"/>
  <c r="E1866" i="14"/>
  <c r="F1866" i="14"/>
  <c r="G1866" i="14"/>
  <c r="H1866" i="14"/>
  <c r="I1866" i="14"/>
  <c r="J1866" i="14"/>
  <c r="K1866" i="14"/>
  <c r="L1866" i="14"/>
  <c r="E1867" i="14"/>
  <c r="F1867" i="14"/>
  <c r="G1867" i="14"/>
  <c r="H1867" i="14"/>
  <c r="I1867" i="14"/>
  <c r="J1867" i="14"/>
  <c r="K1867" i="14"/>
  <c r="L1867" i="14"/>
  <c r="E1868" i="14"/>
  <c r="F1868" i="14"/>
  <c r="G1868" i="14"/>
  <c r="H1868" i="14"/>
  <c r="I1868" i="14"/>
  <c r="J1868" i="14"/>
  <c r="K1868" i="14"/>
  <c r="L1868" i="14"/>
  <c r="E1869" i="14"/>
  <c r="F1869" i="14"/>
  <c r="G1869" i="14"/>
  <c r="H1869" i="14"/>
  <c r="I1869" i="14"/>
  <c r="J1869" i="14"/>
  <c r="K1869" i="14"/>
  <c r="L1869" i="14"/>
  <c r="E1870" i="14"/>
  <c r="F1870" i="14"/>
  <c r="G1870" i="14"/>
  <c r="H1870" i="14"/>
  <c r="I1870" i="14"/>
  <c r="J1870" i="14"/>
  <c r="K1870" i="14"/>
  <c r="L1870" i="14"/>
  <c r="E1871" i="14"/>
  <c r="F1871" i="14"/>
  <c r="G1871" i="14"/>
  <c r="H1871" i="14"/>
  <c r="I1871" i="14"/>
  <c r="J1871" i="14"/>
  <c r="K1871" i="14"/>
  <c r="L1871" i="14"/>
  <c r="E1872" i="14"/>
  <c r="F1872" i="14"/>
  <c r="G1872" i="14"/>
  <c r="H1872" i="14"/>
  <c r="I1872" i="14"/>
  <c r="J1872" i="14"/>
  <c r="K1872" i="14"/>
  <c r="L1872" i="14"/>
  <c r="E1873" i="14"/>
  <c r="F1873" i="14"/>
  <c r="G1873" i="14"/>
  <c r="H1873" i="14"/>
  <c r="I1873" i="14"/>
  <c r="J1873" i="14"/>
  <c r="K1873" i="14"/>
  <c r="L1873" i="14"/>
  <c r="E1874" i="14"/>
  <c r="F1874" i="14"/>
  <c r="G1874" i="14"/>
  <c r="H1874" i="14"/>
  <c r="I1874" i="14"/>
  <c r="J1874" i="14"/>
  <c r="K1874" i="14"/>
  <c r="L1874" i="14"/>
  <c r="E1875" i="14"/>
  <c r="F1875" i="14"/>
  <c r="G1875" i="14"/>
  <c r="H1875" i="14"/>
  <c r="I1875" i="14"/>
  <c r="J1875" i="14"/>
  <c r="K1875" i="14"/>
  <c r="L1875" i="14"/>
  <c r="E1876" i="14"/>
  <c r="F1876" i="14"/>
  <c r="G1876" i="14"/>
  <c r="H1876" i="14"/>
  <c r="I1876" i="14"/>
  <c r="J1876" i="14"/>
  <c r="K1876" i="14"/>
  <c r="L1876" i="14"/>
  <c r="E1877" i="14"/>
  <c r="F1877" i="14"/>
  <c r="G1877" i="14"/>
  <c r="H1877" i="14"/>
  <c r="I1877" i="14"/>
  <c r="J1877" i="14"/>
  <c r="K1877" i="14"/>
  <c r="L1877" i="14"/>
  <c r="E1878" i="14"/>
  <c r="F1878" i="14"/>
  <c r="G1878" i="14"/>
  <c r="H1878" i="14"/>
  <c r="I1878" i="14"/>
  <c r="J1878" i="14"/>
  <c r="K1878" i="14"/>
  <c r="L1878" i="14"/>
  <c r="E1879" i="14"/>
  <c r="F1879" i="14"/>
  <c r="G1879" i="14"/>
  <c r="H1879" i="14"/>
  <c r="I1879" i="14"/>
  <c r="J1879" i="14"/>
  <c r="K1879" i="14"/>
  <c r="L1879" i="14"/>
  <c r="E1880" i="14"/>
  <c r="F1880" i="14"/>
  <c r="G1880" i="14"/>
  <c r="H1880" i="14"/>
  <c r="I1880" i="14"/>
  <c r="J1880" i="14"/>
  <c r="K1880" i="14"/>
  <c r="L1880" i="14"/>
  <c r="E1881" i="14"/>
  <c r="F1881" i="14"/>
  <c r="G1881" i="14"/>
  <c r="H1881" i="14"/>
  <c r="I1881" i="14"/>
  <c r="J1881" i="14"/>
  <c r="K1881" i="14"/>
  <c r="L1881" i="14"/>
  <c r="E1882" i="14"/>
  <c r="F1882" i="14"/>
  <c r="G1882" i="14"/>
  <c r="H1882" i="14"/>
  <c r="I1882" i="14"/>
  <c r="J1882" i="14"/>
  <c r="K1882" i="14"/>
  <c r="L1882" i="14"/>
  <c r="E1883" i="14"/>
  <c r="F1883" i="14"/>
  <c r="G1883" i="14"/>
  <c r="H1883" i="14"/>
  <c r="I1883" i="14"/>
  <c r="J1883" i="14"/>
  <c r="K1883" i="14"/>
  <c r="L1883" i="14"/>
  <c r="E1884" i="14"/>
  <c r="F1884" i="14"/>
  <c r="G1884" i="14"/>
  <c r="H1884" i="14"/>
  <c r="I1884" i="14"/>
  <c r="J1884" i="14"/>
  <c r="K1884" i="14"/>
  <c r="L1884" i="14"/>
  <c r="E1885" i="14"/>
  <c r="F1885" i="14"/>
  <c r="G1885" i="14"/>
  <c r="H1885" i="14"/>
  <c r="I1885" i="14"/>
  <c r="J1885" i="14"/>
  <c r="K1885" i="14"/>
  <c r="L1885" i="14"/>
  <c r="E1886" i="14"/>
  <c r="F1886" i="14"/>
  <c r="G1886" i="14"/>
  <c r="H1886" i="14"/>
  <c r="I1886" i="14"/>
  <c r="J1886" i="14"/>
  <c r="K1886" i="14"/>
  <c r="L1886" i="14"/>
  <c r="E1887" i="14"/>
  <c r="F1887" i="14"/>
  <c r="G1887" i="14"/>
  <c r="H1887" i="14"/>
  <c r="I1887" i="14"/>
  <c r="J1887" i="14"/>
  <c r="K1887" i="14"/>
  <c r="L1887" i="14"/>
  <c r="E1888" i="14"/>
  <c r="F1888" i="14"/>
  <c r="G1888" i="14"/>
  <c r="H1888" i="14"/>
  <c r="I1888" i="14"/>
  <c r="J1888" i="14"/>
  <c r="K1888" i="14"/>
  <c r="L1888" i="14"/>
  <c r="E1889" i="14"/>
  <c r="F1889" i="14"/>
  <c r="G1889" i="14"/>
  <c r="H1889" i="14"/>
  <c r="I1889" i="14"/>
  <c r="J1889" i="14"/>
  <c r="K1889" i="14"/>
  <c r="L1889" i="14"/>
  <c r="E1890" i="14"/>
  <c r="F1890" i="14"/>
  <c r="G1890" i="14"/>
  <c r="H1890" i="14"/>
  <c r="I1890" i="14"/>
  <c r="J1890" i="14"/>
  <c r="K1890" i="14"/>
  <c r="L1890" i="14"/>
  <c r="E1793" i="14"/>
  <c r="F1793" i="14"/>
  <c r="G1793" i="14"/>
  <c r="H1793" i="14"/>
  <c r="I1793" i="14"/>
  <c r="J1793" i="14"/>
  <c r="K1793" i="14"/>
  <c r="L1793" i="14"/>
  <c r="E1794" i="14"/>
  <c r="F1794" i="14"/>
  <c r="G1794" i="14"/>
  <c r="H1794" i="14"/>
  <c r="I1794" i="14"/>
  <c r="J1794" i="14"/>
  <c r="K1794" i="14"/>
  <c r="L1794" i="14"/>
  <c r="E1795" i="14"/>
  <c r="F1795" i="14"/>
  <c r="G1795" i="14"/>
  <c r="H1795" i="14"/>
  <c r="I1795" i="14"/>
  <c r="J1795" i="14"/>
  <c r="K1795" i="14"/>
  <c r="L1795" i="14"/>
  <c r="E1796" i="14"/>
  <c r="F1796" i="14"/>
  <c r="G1796" i="14"/>
  <c r="H1796" i="14"/>
  <c r="I1796" i="14"/>
  <c r="J1796" i="14"/>
  <c r="K1796" i="14"/>
  <c r="L1796" i="14"/>
  <c r="E1797" i="14"/>
  <c r="F1797" i="14"/>
  <c r="G1797" i="14"/>
  <c r="H1797" i="14"/>
  <c r="I1797" i="14"/>
  <c r="J1797" i="14"/>
  <c r="K1797" i="14"/>
  <c r="L1797" i="14"/>
  <c r="E1798" i="14"/>
  <c r="F1798" i="14"/>
  <c r="G1798" i="14"/>
  <c r="H1798" i="14"/>
  <c r="I1798" i="14"/>
  <c r="J1798" i="14"/>
  <c r="K1798" i="14"/>
  <c r="L1798" i="14"/>
  <c r="E1799" i="14"/>
  <c r="F1799" i="14"/>
  <c r="G1799" i="14"/>
  <c r="H1799" i="14"/>
  <c r="I1799" i="14"/>
  <c r="J1799" i="14"/>
  <c r="K1799" i="14"/>
  <c r="L1799" i="14"/>
  <c r="E1800" i="14"/>
  <c r="F1800" i="14"/>
  <c r="G1800" i="14"/>
  <c r="H1800" i="14"/>
  <c r="I1800" i="14"/>
  <c r="J1800" i="14"/>
  <c r="K1800" i="14"/>
  <c r="L1800" i="14"/>
  <c r="E1801" i="14"/>
  <c r="F1801" i="14"/>
  <c r="G1801" i="14"/>
  <c r="H1801" i="14"/>
  <c r="I1801" i="14"/>
  <c r="J1801" i="14"/>
  <c r="K1801" i="14"/>
  <c r="L1801" i="14"/>
  <c r="E1802" i="14"/>
  <c r="F1802" i="14"/>
  <c r="G1802" i="14"/>
  <c r="H1802" i="14"/>
  <c r="I1802" i="14"/>
  <c r="J1802" i="14"/>
  <c r="K1802" i="14"/>
  <c r="L1802" i="14"/>
  <c r="E1803" i="14"/>
  <c r="F1803" i="14"/>
  <c r="G1803" i="14"/>
  <c r="H1803" i="14"/>
  <c r="I1803" i="14"/>
  <c r="J1803" i="14"/>
  <c r="K1803" i="14"/>
  <c r="L1803" i="14"/>
  <c r="E1804" i="14"/>
  <c r="F1804" i="14"/>
  <c r="G1804" i="14"/>
  <c r="H1804" i="14"/>
  <c r="I1804" i="14"/>
  <c r="J1804" i="14"/>
  <c r="K1804" i="14"/>
  <c r="L1804" i="14"/>
  <c r="E1805" i="14"/>
  <c r="F1805" i="14"/>
  <c r="G1805" i="14"/>
  <c r="H1805" i="14"/>
  <c r="I1805" i="14"/>
  <c r="J1805" i="14"/>
  <c r="K1805" i="14"/>
  <c r="L1805" i="14"/>
  <c r="E1806" i="14"/>
  <c r="F1806" i="14"/>
  <c r="G1806" i="14"/>
  <c r="H1806" i="14"/>
  <c r="I1806" i="14"/>
  <c r="J1806" i="14"/>
  <c r="K1806" i="14"/>
  <c r="L1806" i="14"/>
  <c r="E1807" i="14"/>
  <c r="F1807" i="14"/>
  <c r="G1807" i="14"/>
  <c r="H1807" i="14"/>
  <c r="I1807" i="14"/>
  <c r="J1807" i="14"/>
  <c r="K1807" i="14"/>
  <c r="L1807" i="14"/>
  <c r="E1808" i="14"/>
  <c r="F1808" i="14"/>
  <c r="G1808" i="14"/>
  <c r="H1808" i="14"/>
  <c r="I1808" i="14"/>
  <c r="J1808" i="14"/>
  <c r="K1808" i="14"/>
  <c r="L1808" i="14"/>
  <c r="E1809" i="14"/>
  <c r="F1809" i="14"/>
  <c r="G1809" i="14"/>
  <c r="H1809" i="14"/>
  <c r="I1809" i="14"/>
  <c r="J1809" i="14"/>
  <c r="K1809" i="14"/>
  <c r="L1809" i="14"/>
  <c r="E1810" i="14"/>
  <c r="F1810" i="14"/>
  <c r="G1810" i="14"/>
  <c r="H1810" i="14"/>
  <c r="I1810" i="14"/>
  <c r="J1810" i="14"/>
  <c r="K1810" i="14"/>
  <c r="L1810" i="14"/>
  <c r="E1811" i="14"/>
  <c r="F1811" i="14"/>
  <c r="G1811" i="14"/>
  <c r="H1811" i="14"/>
  <c r="I1811" i="14"/>
  <c r="J1811" i="14"/>
  <c r="K1811" i="14"/>
  <c r="L1811" i="14"/>
  <c r="E1812" i="14"/>
  <c r="F1812" i="14"/>
  <c r="G1812" i="14"/>
  <c r="H1812" i="14"/>
  <c r="I1812" i="14"/>
  <c r="J1812" i="14"/>
  <c r="K1812" i="14"/>
  <c r="L1812" i="14"/>
  <c r="E1813" i="14"/>
  <c r="F1813" i="14"/>
  <c r="G1813" i="14"/>
  <c r="H1813" i="14"/>
  <c r="I1813" i="14"/>
  <c r="J1813" i="14"/>
  <c r="K1813" i="14"/>
  <c r="L1813" i="14"/>
  <c r="E1814" i="14"/>
  <c r="F1814" i="14"/>
  <c r="G1814" i="14"/>
  <c r="H1814" i="14"/>
  <c r="I1814" i="14"/>
  <c r="J1814" i="14"/>
  <c r="K1814" i="14"/>
  <c r="L1814" i="14"/>
  <c r="E1815" i="14"/>
  <c r="F1815" i="14"/>
  <c r="G1815" i="14"/>
  <c r="H1815" i="14"/>
  <c r="I1815" i="14"/>
  <c r="J1815" i="14"/>
  <c r="K1815" i="14"/>
  <c r="L1815" i="14"/>
  <c r="E1816" i="14"/>
  <c r="F1816" i="14"/>
  <c r="G1816" i="14"/>
  <c r="H1816" i="14"/>
  <c r="I1816" i="14"/>
  <c r="J1816" i="14"/>
  <c r="K1816" i="14"/>
  <c r="L1816" i="14"/>
  <c r="E1817" i="14"/>
  <c r="F1817" i="14"/>
  <c r="G1817" i="14"/>
  <c r="H1817" i="14"/>
  <c r="I1817" i="14"/>
  <c r="J1817" i="14"/>
  <c r="K1817" i="14"/>
  <c r="L1817" i="14"/>
  <c r="E1818" i="14"/>
  <c r="F1818" i="14"/>
  <c r="G1818" i="14"/>
  <c r="H1818" i="14"/>
  <c r="I1818" i="14"/>
  <c r="J1818" i="14"/>
  <c r="K1818" i="14"/>
  <c r="L1818" i="14"/>
  <c r="E1819" i="14"/>
  <c r="F1819" i="14"/>
  <c r="G1819" i="14"/>
  <c r="H1819" i="14"/>
  <c r="I1819" i="14"/>
  <c r="J1819" i="14"/>
  <c r="K1819" i="14"/>
  <c r="L1819" i="14"/>
  <c r="E1820" i="14"/>
  <c r="F1820" i="14"/>
  <c r="G1820" i="14"/>
  <c r="H1820" i="14"/>
  <c r="I1820" i="14"/>
  <c r="J1820" i="14"/>
  <c r="K1820" i="14"/>
  <c r="L1820" i="14"/>
  <c r="E1821" i="14"/>
  <c r="F1821" i="14"/>
  <c r="G1821" i="14"/>
  <c r="H1821" i="14"/>
  <c r="I1821" i="14"/>
  <c r="J1821" i="14"/>
  <c r="K1821" i="14"/>
  <c r="L1821" i="14"/>
  <c r="E1822" i="14"/>
  <c r="F1822" i="14"/>
  <c r="G1822" i="14"/>
  <c r="H1822" i="14"/>
  <c r="I1822" i="14"/>
  <c r="J1822" i="14"/>
  <c r="K1822" i="14"/>
  <c r="L1822" i="14"/>
  <c r="E1823" i="14"/>
  <c r="F1823" i="14"/>
  <c r="G1823" i="14"/>
  <c r="H1823" i="14"/>
  <c r="I1823" i="14"/>
  <c r="J1823" i="14"/>
  <c r="K1823" i="14"/>
  <c r="L1823" i="14"/>
  <c r="E1824" i="14"/>
  <c r="F1824" i="14"/>
  <c r="G1824" i="14"/>
  <c r="H1824" i="14"/>
  <c r="I1824" i="14"/>
  <c r="J1824" i="14"/>
  <c r="K1824" i="14"/>
  <c r="L1824" i="14"/>
  <c r="E1825" i="14"/>
  <c r="F1825" i="14"/>
  <c r="G1825" i="14"/>
  <c r="H1825" i="14"/>
  <c r="I1825" i="14"/>
  <c r="J1825" i="14"/>
  <c r="K1825" i="14"/>
  <c r="L1825" i="14"/>
  <c r="E1826" i="14"/>
  <c r="F1826" i="14"/>
  <c r="G1826" i="14"/>
  <c r="H1826" i="14"/>
  <c r="I1826" i="14"/>
  <c r="J1826" i="14"/>
  <c r="K1826" i="14"/>
  <c r="L1826" i="14"/>
  <c r="E1827" i="14"/>
  <c r="F1827" i="14"/>
  <c r="G1827" i="14"/>
  <c r="H1827" i="14"/>
  <c r="I1827" i="14"/>
  <c r="J1827" i="14"/>
  <c r="K1827" i="14"/>
  <c r="L1827" i="14"/>
  <c r="E1828" i="14"/>
  <c r="F1828" i="14"/>
  <c r="G1828" i="14"/>
  <c r="H1828" i="14"/>
  <c r="I1828" i="14"/>
  <c r="J1828" i="14"/>
  <c r="K1828" i="14"/>
  <c r="L1828" i="14"/>
  <c r="E1829" i="14"/>
  <c r="F1829" i="14"/>
  <c r="G1829" i="14"/>
  <c r="H1829" i="14"/>
  <c r="I1829" i="14"/>
  <c r="J1829" i="14"/>
  <c r="K1829" i="14"/>
  <c r="L1829" i="14"/>
  <c r="E1830" i="14"/>
  <c r="F1830" i="14"/>
  <c r="G1830" i="14"/>
  <c r="H1830" i="14"/>
  <c r="I1830" i="14"/>
  <c r="J1830" i="14"/>
  <c r="K1830" i="14"/>
  <c r="L1830" i="14"/>
  <c r="E1831" i="14"/>
  <c r="F1831" i="14"/>
  <c r="G1831" i="14"/>
  <c r="H1831" i="14"/>
  <c r="I1831" i="14"/>
  <c r="J1831" i="14"/>
  <c r="K1831" i="14"/>
  <c r="L1831" i="14"/>
  <c r="E1832" i="14"/>
  <c r="F1832" i="14"/>
  <c r="G1832" i="14"/>
  <c r="H1832" i="14"/>
  <c r="I1832" i="14"/>
  <c r="J1832" i="14"/>
  <c r="K1832" i="14"/>
  <c r="L1832" i="14"/>
  <c r="E1833" i="14"/>
  <c r="F1833" i="14"/>
  <c r="G1833" i="14"/>
  <c r="H1833" i="14"/>
  <c r="I1833" i="14"/>
  <c r="J1833" i="14"/>
  <c r="K1833" i="14"/>
  <c r="L1833" i="14"/>
  <c r="E1834" i="14"/>
  <c r="F1834" i="14"/>
  <c r="G1834" i="14"/>
  <c r="H1834" i="14"/>
  <c r="I1834" i="14"/>
  <c r="J1834" i="14"/>
  <c r="K1834" i="14"/>
  <c r="L1834" i="14"/>
  <c r="E1835" i="14"/>
  <c r="F1835" i="14"/>
  <c r="G1835" i="14"/>
  <c r="H1835" i="14"/>
  <c r="I1835" i="14"/>
  <c r="J1835" i="14"/>
  <c r="K1835" i="14"/>
  <c r="L1835" i="14"/>
  <c r="E1836" i="14"/>
  <c r="F1836" i="14"/>
  <c r="G1836" i="14"/>
  <c r="H1836" i="14"/>
  <c r="I1836" i="14"/>
  <c r="J1836" i="14"/>
  <c r="K1836" i="14"/>
  <c r="L1836" i="14"/>
  <c r="E1837" i="14"/>
  <c r="F1837" i="14"/>
  <c r="G1837" i="14"/>
  <c r="H1837" i="14"/>
  <c r="I1837" i="14"/>
  <c r="J1837" i="14"/>
  <c r="K1837" i="14"/>
  <c r="L1837" i="14"/>
  <c r="E1838" i="14"/>
  <c r="F1838" i="14"/>
  <c r="G1838" i="14"/>
  <c r="H1838" i="14"/>
  <c r="I1838" i="14"/>
  <c r="J1838" i="14"/>
  <c r="K1838" i="14"/>
  <c r="L1838" i="14"/>
  <c r="E1839" i="14"/>
  <c r="F1839" i="14"/>
  <c r="G1839" i="14"/>
  <c r="H1839" i="14"/>
  <c r="I1839" i="14"/>
  <c r="J1839" i="14"/>
  <c r="K1839" i="14"/>
  <c r="L1839" i="14"/>
  <c r="E1742" i="14"/>
  <c r="F1742" i="14"/>
  <c r="G1742" i="14"/>
  <c r="H1742" i="14"/>
  <c r="I1742" i="14"/>
  <c r="J1742" i="14"/>
  <c r="K1742" i="14"/>
  <c r="L1742" i="14"/>
  <c r="E1743" i="14"/>
  <c r="F1743" i="14"/>
  <c r="G1743" i="14"/>
  <c r="H1743" i="14"/>
  <c r="I1743" i="14"/>
  <c r="J1743" i="14"/>
  <c r="K1743" i="14"/>
  <c r="L1743" i="14"/>
  <c r="E1744" i="14"/>
  <c r="F1744" i="14"/>
  <c r="G1744" i="14"/>
  <c r="H1744" i="14"/>
  <c r="I1744" i="14"/>
  <c r="J1744" i="14"/>
  <c r="K1744" i="14"/>
  <c r="L1744" i="14"/>
  <c r="E1745" i="14"/>
  <c r="F1745" i="14"/>
  <c r="G1745" i="14"/>
  <c r="H1745" i="14"/>
  <c r="I1745" i="14"/>
  <c r="J1745" i="14"/>
  <c r="K1745" i="14"/>
  <c r="L1745" i="14"/>
  <c r="E1746" i="14"/>
  <c r="F1746" i="14"/>
  <c r="G1746" i="14"/>
  <c r="H1746" i="14"/>
  <c r="I1746" i="14"/>
  <c r="J1746" i="14"/>
  <c r="K1746" i="14"/>
  <c r="L1746" i="14"/>
  <c r="E1747" i="14"/>
  <c r="F1747" i="14"/>
  <c r="G1747" i="14"/>
  <c r="H1747" i="14"/>
  <c r="I1747" i="14"/>
  <c r="J1747" i="14"/>
  <c r="K1747" i="14"/>
  <c r="L1747" i="14"/>
  <c r="E1748" i="14"/>
  <c r="F1748" i="14"/>
  <c r="G1748" i="14"/>
  <c r="H1748" i="14"/>
  <c r="I1748" i="14"/>
  <c r="J1748" i="14"/>
  <c r="K1748" i="14"/>
  <c r="L1748" i="14"/>
  <c r="E1749" i="14"/>
  <c r="F1749" i="14"/>
  <c r="G1749" i="14"/>
  <c r="H1749" i="14"/>
  <c r="I1749" i="14"/>
  <c r="J1749" i="14"/>
  <c r="K1749" i="14"/>
  <c r="L1749" i="14"/>
  <c r="E1750" i="14"/>
  <c r="F1750" i="14"/>
  <c r="G1750" i="14"/>
  <c r="H1750" i="14"/>
  <c r="I1750" i="14"/>
  <c r="J1750" i="14"/>
  <c r="K1750" i="14"/>
  <c r="L1750" i="14"/>
  <c r="E1751" i="14"/>
  <c r="F1751" i="14"/>
  <c r="G1751" i="14"/>
  <c r="H1751" i="14"/>
  <c r="I1751" i="14"/>
  <c r="J1751" i="14"/>
  <c r="K1751" i="14"/>
  <c r="L1751" i="14"/>
  <c r="E1752" i="14"/>
  <c r="F1752" i="14"/>
  <c r="G1752" i="14"/>
  <c r="H1752" i="14"/>
  <c r="I1752" i="14"/>
  <c r="J1752" i="14"/>
  <c r="K1752" i="14"/>
  <c r="L1752" i="14"/>
  <c r="E1753" i="14"/>
  <c r="F1753" i="14"/>
  <c r="G1753" i="14"/>
  <c r="H1753" i="14"/>
  <c r="I1753" i="14"/>
  <c r="J1753" i="14"/>
  <c r="K1753" i="14"/>
  <c r="L1753" i="14"/>
  <c r="E1754" i="14"/>
  <c r="F1754" i="14"/>
  <c r="G1754" i="14"/>
  <c r="H1754" i="14"/>
  <c r="I1754" i="14"/>
  <c r="J1754" i="14"/>
  <c r="K1754" i="14"/>
  <c r="L1754" i="14"/>
  <c r="E1755" i="14"/>
  <c r="F1755" i="14"/>
  <c r="G1755" i="14"/>
  <c r="H1755" i="14"/>
  <c r="I1755" i="14"/>
  <c r="J1755" i="14"/>
  <c r="K1755" i="14"/>
  <c r="L1755" i="14"/>
  <c r="E1756" i="14"/>
  <c r="F1756" i="14"/>
  <c r="G1756" i="14"/>
  <c r="H1756" i="14"/>
  <c r="I1756" i="14"/>
  <c r="J1756" i="14"/>
  <c r="K1756" i="14"/>
  <c r="L1756" i="14"/>
  <c r="E1757" i="14"/>
  <c r="F1757" i="14"/>
  <c r="G1757" i="14"/>
  <c r="H1757" i="14"/>
  <c r="I1757" i="14"/>
  <c r="J1757" i="14"/>
  <c r="K1757" i="14"/>
  <c r="L1757" i="14"/>
  <c r="E1758" i="14"/>
  <c r="F1758" i="14"/>
  <c r="G1758" i="14"/>
  <c r="H1758" i="14"/>
  <c r="I1758" i="14"/>
  <c r="J1758" i="14"/>
  <c r="K1758" i="14"/>
  <c r="L1758" i="14"/>
  <c r="E1759" i="14"/>
  <c r="F1759" i="14"/>
  <c r="G1759" i="14"/>
  <c r="H1759" i="14"/>
  <c r="I1759" i="14"/>
  <c r="J1759" i="14"/>
  <c r="K1759" i="14"/>
  <c r="L1759" i="14"/>
  <c r="E1760" i="14"/>
  <c r="F1760" i="14"/>
  <c r="G1760" i="14"/>
  <c r="H1760" i="14"/>
  <c r="I1760" i="14"/>
  <c r="J1760" i="14"/>
  <c r="K1760" i="14"/>
  <c r="L1760" i="14"/>
  <c r="E1761" i="14"/>
  <c r="F1761" i="14"/>
  <c r="G1761" i="14"/>
  <c r="H1761" i="14"/>
  <c r="I1761" i="14"/>
  <c r="J1761" i="14"/>
  <c r="K1761" i="14"/>
  <c r="L1761" i="14"/>
  <c r="E1762" i="14"/>
  <c r="F1762" i="14"/>
  <c r="G1762" i="14"/>
  <c r="H1762" i="14"/>
  <c r="I1762" i="14"/>
  <c r="J1762" i="14"/>
  <c r="K1762" i="14"/>
  <c r="L1762" i="14"/>
  <c r="E1763" i="14"/>
  <c r="F1763" i="14"/>
  <c r="G1763" i="14"/>
  <c r="H1763" i="14"/>
  <c r="I1763" i="14"/>
  <c r="J1763" i="14"/>
  <c r="K1763" i="14"/>
  <c r="L1763" i="14"/>
  <c r="E1764" i="14"/>
  <c r="F1764" i="14"/>
  <c r="G1764" i="14"/>
  <c r="H1764" i="14"/>
  <c r="I1764" i="14"/>
  <c r="J1764" i="14"/>
  <c r="K1764" i="14"/>
  <c r="L1764" i="14"/>
  <c r="E1765" i="14"/>
  <c r="F1765" i="14"/>
  <c r="G1765" i="14"/>
  <c r="H1765" i="14"/>
  <c r="I1765" i="14"/>
  <c r="J1765" i="14"/>
  <c r="K1765" i="14"/>
  <c r="L1765" i="14"/>
  <c r="E1766" i="14"/>
  <c r="F1766" i="14"/>
  <c r="G1766" i="14"/>
  <c r="H1766" i="14"/>
  <c r="I1766" i="14"/>
  <c r="J1766" i="14"/>
  <c r="K1766" i="14"/>
  <c r="L1766" i="14"/>
  <c r="E1767" i="14"/>
  <c r="F1767" i="14"/>
  <c r="G1767" i="14"/>
  <c r="H1767" i="14"/>
  <c r="I1767" i="14"/>
  <c r="J1767" i="14"/>
  <c r="K1767" i="14"/>
  <c r="L1767" i="14"/>
  <c r="E1768" i="14"/>
  <c r="F1768" i="14"/>
  <c r="G1768" i="14"/>
  <c r="H1768" i="14"/>
  <c r="I1768" i="14"/>
  <c r="J1768" i="14"/>
  <c r="K1768" i="14"/>
  <c r="L1768" i="14"/>
  <c r="E1769" i="14"/>
  <c r="F1769" i="14"/>
  <c r="G1769" i="14"/>
  <c r="H1769" i="14"/>
  <c r="I1769" i="14"/>
  <c r="J1769" i="14"/>
  <c r="K1769" i="14"/>
  <c r="L1769" i="14"/>
  <c r="E1770" i="14"/>
  <c r="F1770" i="14"/>
  <c r="G1770" i="14"/>
  <c r="H1770" i="14"/>
  <c r="I1770" i="14"/>
  <c r="J1770" i="14"/>
  <c r="K1770" i="14"/>
  <c r="L1770" i="14"/>
  <c r="E1771" i="14"/>
  <c r="F1771" i="14"/>
  <c r="G1771" i="14"/>
  <c r="H1771" i="14"/>
  <c r="I1771" i="14"/>
  <c r="J1771" i="14"/>
  <c r="K1771" i="14"/>
  <c r="L1771" i="14"/>
  <c r="E1772" i="14"/>
  <c r="F1772" i="14"/>
  <c r="G1772" i="14"/>
  <c r="H1772" i="14"/>
  <c r="I1772" i="14"/>
  <c r="J1772" i="14"/>
  <c r="K1772" i="14"/>
  <c r="L1772" i="14"/>
  <c r="E1773" i="14"/>
  <c r="F1773" i="14"/>
  <c r="G1773" i="14"/>
  <c r="H1773" i="14"/>
  <c r="I1773" i="14"/>
  <c r="J1773" i="14"/>
  <c r="K1773" i="14"/>
  <c r="L1773" i="14"/>
  <c r="E1774" i="14"/>
  <c r="F1774" i="14"/>
  <c r="G1774" i="14"/>
  <c r="H1774" i="14"/>
  <c r="I1774" i="14"/>
  <c r="J1774" i="14"/>
  <c r="K1774" i="14"/>
  <c r="L1774" i="14"/>
  <c r="E1775" i="14"/>
  <c r="F1775" i="14"/>
  <c r="G1775" i="14"/>
  <c r="H1775" i="14"/>
  <c r="I1775" i="14"/>
  <c r="J1775" i="14"/>
  <c r="K1775" i="14"/>
  <c r="L1775" i="14"/>
  <c r="E1776" i="14"/>
  <c r="F1776" i="14"/>
  <c r="G1776" i="14"/>
  <c r="H1776" i="14"/>
  <c r="I1776" i="14"/>
  <c r="J1776" i="14"/>
  <c r="K1776" i="14"/>
  <c r="L1776" i="14"/>
  <c r="E1777" i="14"/>
  <c r="F1777" i="14"/>
  <c r="G1777" i="14"/>
  <c r="H1777" i="14"/>
  <c r="I1777" i="14"/>
  <c r="J1777" i="14"/>
  <c r="K1777" i="14"/>
  <c r="L1777" i="14"/>
  <c r="E1778" i="14"/>
  <c r="F1778" i="14"/>
  <c r="G1778" i="14"/>
  <c r="H1778" i="14"/>
  <c r="I1778" i="14"/>
  <c r="J1778" i="14"/>
  <c r="K1778" i="14"/>
  <c r="L1778" i="14"/>
  <c r="E1779" i="14"/>
  <c r="F1779" i="14"/>
  <c r="G1779" i="14"/>
  <c r="H1779" i="14"/>
  <c r="I1779" i="14"/>
  <c r="J1779" i="14"/>
  <c r="K1779" i="14"/>
  <c r="L1779" i="14"/>
  <c r="E1780" i="14"/>
  <c r="F1780" i="14"/>
  <c r="G1780" i="14"/>
  <c r="H1780" i="14"/>
  <c r="I1780" i="14"/>
  <c r="J1780" i="14"/>
  <c r="K1780" i="14"/>
  <c r="L1780" i="14"/>
  <c r="E1781" i="14"/>
  <c r="F1781" i="14"/>
  <c r="G1781" i="14"/>
  <c r="H1781" i="14"/>
  <c r="I1781" i="14"/>
  <c r="J1781" i="14"/>
  <c r="K1781" i="14"/>
  <c r="L1781" i="14"/>
  <c r="E1782" i="14"/>
  <c r="F1782" i="14"/>
  <c r="G1782" i="14"/>
  <c r="H1782" i="14"/>
  <c r="I1782" i="14"/>
  <c r="J1782" i="14"/>
  <c r="K1782" i="14"/>
  <c r="L1782" i="14"/>
  <c r="E1783" i="14"/>
  <c r="F1783" i="14"/>
  <c r="G1783" i="14"/>
  <c r="H1783" i="14"/>
  <c r="I1783" i="14"/>
  <c r="J1783" i="14"/>
  <c r="K1783" i="14"/>
  <c r="L1783" i="14"/>
  <c r="E1784" i="14"/>
  <c r="F1784" i="14"/>
  <c r="G1784" i="14"/>
  <c r="H1784" i="14"/>
  <c r="I1784" i="14"/>
  <c r="J1784" i="14"/>
  <c r="K1784" i="14"/>
  <c r="L1784" i="14"/>
  <c r="E1785" i="14"/>
  <c r="F1785" i="14"/>
  <c r="G1785" i="14"/>
  <c r="H1785" i="14"/>
  <c r="I1785" i="14"/>
  <c r="J1785" i="14"/>
  <c r="K1785" i="14"/>
  <c r="L1785" i="14"/>
  <c r="E1786" i="14"/>
  <c r="F1786" i="14"/>
  <c r="G1786" i="14"/>
  <c r="H1786" i="14"/>
  <c r="I1786" i="14"/>
  <c r="J1786" i="14"/>
  <c r="K1786" i="14"/>
  <c r="L1786" i="14"/>
  <c r="E1787" i="14"/>
  <c r="F1787" i="14"/>
  <c r="G1787" i="14"/>
  <c r="H1787" i="14"/>
  <c r="I1787" i="14"/>
  <c r="J1787" i="14"/>
  <c r="K1787" i="14"/>
  <c r="L1787" i="14"/>
  <c r="E1788" i="14"/>
  <c r="F1788" i="14"/>
  <c r="G1788" i="14"/>
  <c r="H1788" i="14"/>
  <c r="I1788" i="14"/>
  <c r="J1788" i="14"/>
  <c r="K1788" i="14"/>
  <c r="L1788" i="14"/>
  <c r="E1691" i="14"/>
  <c r="F1691" i="14"/>
  <c r="G1691" i="14"/>
  <c r="H1691" i="14"/>
  <c r="I1691" i="14"/>
  <c r="J1691" i="14"/>
  <c r="K1691" i="14"/>
  <c r="L1691" i="14"/>
  <c r="E1692" i="14"/>
  <c r="F1692" i="14"/>
  <c r="G1692" i="14"/>
  <c r="H1692" i="14"/>
  <c r="I1692" i="14"/>
  <c r="J1692" i="14"/>
  <c r="K1692" i="14"/>
  <c r="L1692" i="14"/>
  <c r="E1693" i="14"/>
  <c r="F1693" i="14"/>
  <c r="G1693" i="14"/>
  <c r="H1693" i="14"/>
  <c r="I1693" i="14"/>
  <c r="J1693" i="14"/>
  <c r="K1693" i="14"/>
  <c r="L1693" i="14"/>
  <c r="E1694" i="14"/>
  <c r="F1694" i="14"/>
  <c r="G1694" i="14"/>
  <c r="H1694" i="14"/>
  <c r="I1694" i="14"/>
  <c r="J1694" i="14"/>
  <c r="K1694" i="14"/>
  <c r="L1694" i="14"/>
  <c r="E1695" i="14"/>
  <c r="F1695" i="14"/>
  <c r="G1695" i="14"/>
  <c r="H1695" i="14"/>
  <c r="I1695" i="14"/>
  <c r="J1695" i="14"/>
  <c r="K1695" i="14"/>
  <c r="L1695" i="14"/>
  <c r="E1696" i="14"/>
  <c r="F1696" i="14"/>
  <c r="G1696" i="14"/>
  <c r="H1696" i="14"/>
  <c r="I1696" i="14"/>
  <c r="J1696" i="14"/>
  <c r="K1696" i="14"/>
  <c r="L1696" i="14"/>
  <c r="E1697" i="14"/>
  <c r="F1697" i="14"/>
  <c r="G1697" i="14"/>
  <c r="H1697" i="14"/>
  <c r="I1697" i="14"/>
  <c r="J1697" i="14"/>
  <c r="K1697" i="14"/>
  <c r="L1697" i="14"/>
  <c r="E1698" i="14"/>
  <c r="F1698" i="14"/>
  <c r="G1698" i="14"/>
  <c r="H1698" i="14"/>
  <c r="I1698" i="14"/>
  <c r="J1698" i="14"/>
  <c r="K1698" i="14"/>
  <c r="L1698" i="14"/>
  <c r="E1699" i="14"/>
  <c r="F1699" i="14"/>
  <c r="G1699" i="14"/>
  <c r="H1699" i="14"/>
  <c r="I1699" i="14"/>
  <c r="J1699" i="14"/>
  <c r="K1699" i="14"/>
  <c r="L1699" i="14"/>
  <c r="E1700" i="14"/>
  <c r="F1700" i="14"/>
  <c r="G1700" i="14"/>
  <c r="H1700" i="14"/>
  <c r="I1700" i="14"/>
  <c r="J1700" i="14"/>
  <c r="K1700" i="14"/>
  <c r="L1700" i="14"/>
  <c r="E1701" i="14"/>
  <c r="F1701" i="14"/>
  <c r="G1701" i="14"/>
  <c r="H1701" i="14"/>
  <c r="I1701" i="14"/>
  <c r="J1701" i="14"/>
  <c r="K1701" i="14"/>
  <c r="L1701" i="14"/>
  <c r="E1702" i="14"/>
  <c r="F1702" i="14"/>
  <c r="G1702" i="14"/>
  <c r="H1702" i="14"/>
  <c r="I1702" i="14"/>
  <c r="J1702" i="14"/>
  <c r="K1702" i="14"/>
  <c r="L1702" i="14"/>
  <c r="E1703" i="14"/>
  <c r="F1703" i="14"/>
  <c r="G1703" i="14"/>
  <c r="H1703" i="14"/>
  <c r="I1703" i="14"/>
  <c r="J1703" i="14"/>
  <c r="K1703" i="14"/>
  <c r="L1703" i="14"/>
  <c r="E1704" i="14"/>
  <c r="F1704" i="14"/>
  <c r="G1704" i="14"/>
  <c r="H1704" i="14"/>
  <c r="I1704" i="14"/>
  <c r="J1704" i="14"/>
  <c r="K1704" i="14"/>
  <c r="L1704" i="14"/>
  <c r="E1705" i="14"/>
  <c r="F1705" i="14"/>
  <c r="G1705" i="14"/>
  <c r="H1705" i="14"/>
  <c r="I1705" i="14"/>
  <c r="J1705" i="14"/>
  <c r="K1705" i="14"/>
  <c r="L1705" i="14"/>
  <c r="E1706" i="14"/>
  <c r="F1706" i="14"/>
  <c r="G1706" i="14"/>
  <c r="H1706" i="14"/>
  <c r="I1706" i="14"/>
  <c r="J1706" i="14"/>
  <c r="K1706" i="14"/>
  <c r="L1706" i="14"/>
  <c r="E1707" i="14"/>
  <c r="F1707" i="14"/>
  <c r="G1707" i="14"/>
  <c r="H1707" i="14"/>
  <c r="I1707" i="14"/>
  <c r="J1707" i="14"/>
  <c r="K1707" i="14"/>
  <c r="L1707" i="14"/>
  <c r="E1708" i="14"/>
  <c r="F1708" i="14"/>
  <c r="G1708" i="14"/>
  <c r="H1708" i="14"/>
  <c r="I1708" i="14"/>
  <c r="J1708" i="14"/>
  <c r="K1708" i="14"/>
  <c r="L1708" i="14"/>
  <c r="E1709" i="14"/>
  <c r="F1709" i="14"/>
  <c r="G1709" i="14"/>
  <c r="H1709" i="14"/>
  <c r="I1709" i="14"/>
  <c r="J1709" i="14"/>
  <c r="K1709" i="14"/>
  <c r="L1709" i="14"/>
  <c r="E1710" i="14"/>
  <c r="F1710" i="14"/>
  <c r="G1710" i="14"/>
  <c r="H1710" i="14"/>
  <c r="I1710" i="14"/>
  <c r="J1710" i="14"/>
  <c r="K1710" i="14"/>
  <c r="L1710" i="14"/>
  <c r="E1711" i="14"/>
  <c r="F1711" i="14"/>
  <c r="G1711" i="14"/>
  <c r="H1711" i="14"/>
  <c r="I1711" i="14"/>
  <c r="J1711" i="14"/>
  <c r="K1711" i="14"/>
  <c r="L1711" i="14"/>
  <c r="E1712" i="14"/>
  <c r="F1712" i="14"/>
  <c r="G1712" i="14"/>
  <c r="H1712" i="14"/>
  <c r="I1712" i="14"/>
  <c r="J1712" i="14"/>
  <c r="K1712" i="14"/>
  <c r="L1712" i="14"/>
  <c r="E1713" i="14"/>
  <c r="F1713" i="14"/>
  <c r="G1713" i="14"/>
  <c r="H1713" i="14"/>
  <c r="I1713" i="14"/>
  <c r="J1713" i="14"/>
  <c r="K1713" i="14"/>
  <c r="L1713" i="14"/>
  <c r="E1714" i="14"/>
  <c r="F1714" i="14"/>
  <c r="G1714" i="14"/>
  <c r="H1714" i="14"/>
  <c r="I1714" i="14"/>
  <c r="J1714" i="14"/>
  <c r="K1714" i="14"/>
  <c r="L1714" i="14"/>
  <c r="E1715" i="14"/>
  <c r="F1715" i="14"/>
  <c r="G1715" i="14"/>
  <c r="H1715" i="14"/>
  <c r="I1715" i="14"/>
  <c r="J1715" i="14"/>
  <c r="K1715" i="14"/>
  <c r="L1715" i="14"/>
  <c r="E1716" i="14"/>
  <c r="F1716" i="14"/>
  <c r="G1716" i="14"/>
  <c r="H1716" i="14"/>
  <c r="I1716" i="14"/>
  <c r="J1716" i="14"/>
  <c r="K1716" i="14"/>
  <c r="L1716" i="14"/>
  <c r="E1717" i="14"/>
  <c r="F1717" i="14"/>
  <c r="G1717" i="14"/>
  <c r="H1717" i="14"/>
  <c r="I1717" i="14"/>
  <c r="J1717" i="14"/>
  <c r="K1717" i="14"/>
  <c r="L1717" i="14"/>
  <c r="E1718" i="14"/>
  <c r="F1718" i="14"/>
  <c r="G1718" i="14"/>
  <c r="H1718" i="14"/>
  <c r="I1718" i="14"/>
  <c r="J1718" i="14"/>
  <c r="K1718" i="14"/>
  <c r="L1718" i="14"/>
  <c r="E1719" i="14"/>
  <c r="F1719" i="14"/>
  <c r="G1719" i="14"/>
  <c r="H1719" i="14"/>
  <c r="I1719" i="14"/>
  <c r="J1719" i="14"/>
  <c r="K1719" i="14"/>
  <c r="L1719" i="14"/>
  <c r="E1720" i="14"/>
  <c r="F1720" i="14"/>
  <c r="G1720" i="14"/>
  <c r="H1720" i="14"/>
  <c r="I1720" i="14"/>
  <c r="J1720" i="14"/>
  <c r="K1720" i="14"/>
  <c r="L1720" i="14"/>
  <c r="E1721" i="14"/>
  <c r="F1721" i="14"/>
  <c r="G1721" i="14"/>
  <c r="H1721" i="14"/>
  <c r="I1721" i="14"/>
  <c r="J1721" i="14"/>
  <c r="K1721" i="14"/>
  <c r="L1721" i="14"/>
  <c r="E1722" i="14"/>
  <c r="F1722" i="14"/>
  <c r="G1722" i="14"/>
  <c r="H1722" i="14"/>
  <c r="I1722" i="14"/>
  <c r="J1722" i="14"/>
  <c r="K1722" i="14"/>
  <c r="L1722" i="14"/>
  <c r="E1723" i="14"/>
  <c r="F1723" i="14"/>
  <c r="G1723" i="14"/>
  <c r="H1723" i="14"/>
  <c r="I1723" i="14"/>
  <c r="J1723" i="14"/>
  <c r="K1723" i="14"/>
  <c r="L1723" i="14"/>
  <c r="E1724" i="14"/>
  <c r="F1724" i="14"/>
  <c r="G1724" i="14"/>
  <c r="H1724" i="14"/>
  <c r="I1724" i="14"/>
  <c r="J1724" i="14"/>
  <c r="K1724" i="14"/>
  <c r="L1724" i="14"/>
  <c r="E1725" i="14"/>
  <c r="F1725" i="14"/>
  <c r="G1725" i="14"/>
  <c r="H1725" i="14"/>
  <c r="I1725" i="14"/>
  <c r="J1725" i="14"/>
  <c r="K1725" i="14"/>
  <c r="L1725" i="14"/>
  <c r="E1726" i="14"/>
  <c r="F1726" i="14"/>
  <c r="G1726" i="14"/>
  <c r="H1726" i="14"/>
  <c r="I1726" i="14"/>
  <c r="J1726" i="14"/>
  <c r="K1726" i="14"/>
  <c r="L1726" i="14"/>
  <c r="E1727" i="14"/>
  <c r="F1727" i="14"/>
  <c r="G1727" i="14"/>
  <c r="H1727" i="14"/>
  <c r="I1727" i="14"/>
  <c r="J1727" i="14"/>
  <c r="K1727" i="14"/>
  <c r="L1727" i="14"/>
  <c r="E1728" i="14"/>
  <c r="F1728" i="14"/>
  <c r="G1728" i="14"/>
  <c r="H1728" i="14"/>
  <c r="I1728" i="14"/>
  <c r="J1728" i="14"/>
  <c r="K1728" i="14"/>
  <c r="L1728" i="14"/>
  <c r="E1729" i="14"/>
  <c r="F1729" i="14"/>
  <c r="G1729" i="14"/>
  <c r="H1729" i="14"/>
  <c r="I1729" i="14"/>
  <c r="J1729" i="14"/>
  <c r="K1729" i="14"/>
  <c r="L1729" i="14"/>
  <c r="E1730" i="14"/>
  <c r="F1730" i="14"/>
  <c r="G1730" i="14"/>
  <c r="H1730" i="14"/>
  <c r="I1730" i="14"/>
  <c r="J1730" i="14"/>
  <c r="K1730" i="14"/>
  <c r="L1730" i="14"/>
  <c r="E1731" i="14"/>
  <c r="F1731" i="14"/>
  <c r="G1731" i="14"/>
  <c r="H1731" i="14"/>
  <c r="I1731" i="14"/>
  <c r="J1731" i="14"/>
  <c r="K1731" i="14"/>
  <c r="L1731" i="14"/>
  <c r="E1732" i="14"/>
  <c r="F1732" i="14"/>
  <c r="G1732" i="14"/>
  <c r="H1732" i="14"/>
  <c r="I1732" i="14"/>
  <c r="J1732" i="14"/>
  <c r="K1732" i="14"/>
  <c r="L1732" i="14"/>
  <c r="E1733" i="14"/>
  <c r="F1733" i="14"/>
  <c r="G1733" i="14"/>
  <c r="H1733" i="14"/>
  <c r="I1733" i="14"/>
  <c r="J1733" i="14"/>
  <c r="K1733" i="14"/>
  <c r="L1733" i="14"/>
  <c r="E1734" i="14"/>
  <c r="F1734" i="14"/>
  <c r="G1734" i="14"/>
  <c r="H1734" i="14"/>
  <c r="I1734" i="14"/>
  <c r="J1734" i="14"/>
  <c r="K1734" i="14"/>
  <c r="L1734" i="14"/>
  <c r="E1735" i="14"/>
  <c r="F1735" i="14"/>
  <c r="G1735" i="14"/>
  <c r="H1735" i="14"/>
  <c r="I1735" i="14"/>
  <c r="J1735" i="14"/>
  <c r="K1735" i="14"/>
  <c r="L1735" i="14"/>
  <c r="E1736" i="14"/>
  <c r="F1736" i="14"/>
  <c r="G1736" i="14"/>
  <c r="H1736" i="14"/>
  <c r="I1736" i="14"/>
  <c r="J1736" i="14"/>
  <c r="K1736" i="14"/>
  <c r="L1736" i="14"/>
  <c r="E1737" i="14"/>
  <c r="F1737" i="14"/>
  <c r="G1737" i="14"/>
  <c r="H1737" i="14"/>
  <c r="I1737" i="14"/>
  <c r="J1737" i="14"/>
  <c r="K1737" i="14"/>
  <c r="L1737" i="14"/>
  <c r="E1640" i="14"/>
  <c r="F1640" i="14"/>
  <c r="G1640" i="14"/>
  <c r="H1640" i="14"/>
  <c r="I1640" i="14"/>
  <c r="J1640" i="14"/>
  <c r="K1640" i="14"/>
  <c r="L1640" i="14"/>
  <c r="E1641" i="14"/>
  <c r="F1641" i="14"/>
  <c r="G1641" i="14"/>
  <c r="H1641" i="14"/>
  <c r="I1641" i="14"/>
  <c r="J1641" i="14"/>
  <c r="K1641" i="14"/>
  <c r="L1641" i="14"/>
  <c r="E1642" i="14"/>
  <c r="F1642" i="14"/>
  <c r="G1642" i="14"/>
  <c r="H1642" i="14"/>
  <c r="I1642" i="14"/>
  <c r="J1642" i="14"/>
  <c r="K1642" i="14"/>
  <c r="L1642" i="14"/>
  <c r="E1643" i="14"/>
  <c r="F1643" i="14"/>
  <c r="G1643" i="14"/>
  <c r="H1643" i="14"/>
  <c r="I1643" i="14"/>
  <c r="J1643" i="14"/>
  <c r="K1643" i="14"/>
  <c r="L1643" i="14"/>
  <c r="E1644" i="14"/>
  <c r="F1644" i="14"/>
  <c r="G1644" i="14"/>
  <c r="H1644" i="14"/>
  <c r="I1644" i="14"/>
  <c r="J1644" i="14"/>
  <c r="K1644" i="14"/>
  <c r="L1644" i="14"/>
  <c r="E1645" i="14"/>
  <c r="F1645" i="14"/>
  <c r="G1645" i="14"/>
  <c r="H1645" i="14"/>
  <c r="I1645" i="14"/>
  <c r="J1645" i="14"/>
  <c r="K1645" i="14"/>
  <c r="L1645" i="14"/>
  <c r="E1646" i="14"/>
  <c r="F1646" i="14"/>
  <c r="G1646" i="14"/>
  <c r="H1646" i="14"/>
  <c r="I1646" i="14"/>
  <c r="J1646" i="14"/>
  <c r="K1646" i="14"/>
  <c r="L1646" i="14"/>
  <c r="E1647" i="14"/>
  <c r="F1647" i="14"/>
  <c r="G1647" i="14"/>
  <c r="H1647" i="14"/>
  <c r="I1647" i="14"/>
  <c r="J1647" i="14"/>
  <c r="K1647" i="14"/>
  <c r="L1647" i="14"/>
  <c r="E1648" i="14"/>
  <c r="F1648" i="14"/>
  <c r="G1648" i="14"/>
  <c r="H1648" i="14"/>
  <c r="I1648" i="14"/>
  <c r="J1648" i="14"/>
  <c r="K1648" i="14"/>
  <c r="L1648" i="14"/>
  <c r="E1649" i="14"/>
  <c r="F1649" i="14"/>
  <c r="G1649" i="14"/>
  <c r="H1649" i="14"/>
  <c r="I1649" i="14"/>
  <c r="J1649" i="14"/>
  <c r="K1649" i="14"/>
  <c r="L1649" i="14"/>
  <c r="E1650" i="14"/>
  <c r="F1650" i="14"/>
  <c r="G1650" i="14"/>
  <c r="H1650" i="14"/>
  <c r="I1650" i="14"/>
  <c r="J1650" i="14"/>
  <c r="K1650" i="14"/>
  <c r="L1650" i="14"/>
  <c r="E1651" i="14"/>
  <c r="F1651" i="14"/>
  <c r="G1651" i="14"/>
  <c r="H1651" i="14"/>
  <c r="I1651" i="14"/>
  <c r="J1651" i="14"/>
  <c r="K1651" i="14"/>
  <c r="L1651" i="14"/>
  <c r="E1652" i="14"/>
  <c r="F1652" i="14"/>
  <c r="G1652" i="14"/>
  <c r="H1652" i="14"/>
  <c r="I1652" i="14"/>
  <c r="J1652" i="14"/>
  <c r="K1652" i="14"/>
  <c r="L1652" i="14"/>
  <c r="E1653" i="14"/>
  <c r="F1653" i="14"/>
  <c r="G1653" i="14"/>
  <c r="H1653" i="14"/>
  <c r="I1653" i="14"/>
  <c r="J1653" i="14"/>
  <c r="K1653" i="14"/>
  <c r="L1653" i="14"/>
  <c r="E1654" i="14"/>
  <c r="F1654" i="14"/>
  <c r="G1654" i="14"/>
  <c r="H1654" i="14"/>
  <c r="I1654" i="14"/>
  <c r="J1654" i="14"/>
  <c r="K1654" i="14"/>
  <c r="L1654" i="14"/>
  <c r="E1655" i="14"/>
  <c r="F1655" i="14"/>
  <c r="G1655" i="14"/>
  <c r="H1655" i="14"/>
  <c r="I1655" i="14"/>
  <c r="J1655" i="14"/>
  <c r="K1655" i="14"/>
  <c r="L1655" i="14"/>
  <c r="E1656" i="14"/>
  <c r="F1656" i="14"/>
  <c r="G1656" i="14"/>
  <c r="H1656" i="14"/>
  <c r="I1656" i="14"/>
  <c r="J1656" i="14"/>
  <c r="K1656" i="14"/>
  <c r="L1656" i="14"/>
  <c r="E1657" i="14"/>
  <c r="F1657" i="14"/>
  <c r="G1657" i="14"/>
  <c r="H1657" i="14"/>
  <c r="I1657" i="14"/>
  <c r="J1657" i="14"/>
  <c r="K1657" i="14"/>
  <c r="L1657" i="14"/>
  <c r="E1658" i="14"/>
  <c r="F1658" i="14"/>
  <c r="G1658" i="14"/>
  <c r="H1658" i="14"/>
  <c r="I1658" i="14"/>
  <c r="J1658" i="14"/>
  <c r="K1658" i="14"/>
  <c r="L1658" i="14"/>
  <c r="E1659" i="14"/>
  <c r="F1659" i="14"/>
  <c r="G1659" i="14"/>
  <c r="H1659" i="14"/>
  <c r="I1659" i="14"/>
  <c r="J1659" i="14"/>
  <c r="K1659" i="14"/>
  <c r="L1659" i="14"/>
  <c r="E1660" i="14"/>
  <c r="F1660" i="14"/>
  <c r="G1660" i="14"/>
  <c r="H1660" i="14"/>
  <c r="I1660" i="14"/>
  <c r="J1660" i="14"/>
  <c r="K1660" i="14"/>
  <c r="L1660" i="14"/>
  <c r="E1661" i="14"/>
  <c r="F1661" i="14"/>
  <c r="G1661" i="14"/>
  <c r="H1661" i="14"/>
  <c r="I1661" i="14"/>
  <c r="J1661" i="14"/>
  <c r="K1661" i="14"/>
  <c r="L1661" i="14"/>
  <c r="E1662" i="14"/>
  <c r="F1662" i="14"/>
  <c r="G1662" i="14"/>
  <c r="H1662" i="14"/>
  <c r="I1662" i="14"/>
  <c r="J1662" i="14"/>
  <c r="K1662" i="14"/>
  <c r="L1662" i="14"/>
  <c r="E1663" i="14"/>
  <c r="F1663" i="14"/>
  <c r="G1663" i="14"/>
  <c r="H1663" i="14"/>
  <c r="I1663" i="14"/>
  <c r="J1663" i="14"/>
  <c r="K1663" i="14"/>
  <c r="L1663" i="14"/>
  <c r="E1664" i="14"/>
  <c r="F1664" i="14"/>
  <c r="G1664" i="14"/>
  <c r="H1664" i="14"/>
  <c r="I1664" i="14"/>
  <c r="J1664" i="14"/>
  <c r="K1664" i="14"/>
  <c r="L1664" i="14"/>
  <c r="E1665" i="14"/>
  <c r="F1665" i="14"/>
  <c r="G1665" i="14"/>
  <c r="H1665" i="14"/>
  <c r="I1665" i="14"/>
  <c r="J1665" i="14"/>
  <c r="K1665" i="14"/>
  <c r="L1665" i="14"/>
  <c r="E1666" i="14"/>
  <c r="F1666" i="14"/>
  <c r="G1666" i="14"/>
  <c r="H1666" i="14"/>
  <c r="I1666" i="14"/>
  <c r="J1666" i="14"/>
  <c r="K1666" i="14"/>
  <c r="L1666" i="14"/>
  <c r="E1667" i="14"/>
  <c r="F1667" i="14"/>
  <c r="G1667" i="14"/>
  <c r="H1667" i="14"/>
  <c r="I1667" i="14"/>
  <c r="J1667" i="14"/>
  <c r="K1667" i="14"/>
  <c r="L1667" i="14"/>
  <c r="E1668" i="14"/>
  <c r="F1668" i="14"/>
  <c r="G1668" i="14"/>
  <c r="H1668" i="14"/>
  <c r="I1668" i="14"/>
  <c r="J1668" i="14"/>
  <c r="K1668" i="14"/>
  <c r="L1668" i="14"/>
  <c r="E1669" i="14"/>
  <c r="F1669" i="14"/>
  <c r="G1669" i="14"/>
  <c r="H1669" i="14"/>
  <c r="I1669" i="14"/>
  <c r="J1669" i="14"/>
  <c r="K1669" i="14"/>
  <c r="L1669" i="14"/>
  <c r="E1670" i="14"/>
  <c r="F1670" i="14"/>
  <c r="G1670" i="14"/>
  <c r="H1670" i="14"/>
  <c r="I1670" i="14"/>
  <c r="J1670" i="14"/>
  <c r="K1670" i="14"/>
  <c r="L1670" i="14"/>
  <c r="E1671" i="14"/>
  <c r="F1671" i="14"/>
  <c r="G1671" i="14"/>
  <c r="H1671" i="14"/>
  <c r="I1671" i="14"/>
  <c r="J1671" i="14"/>
  <c r="K1671" i="14"/>
  <c r="L1671" i="14"/>
  <c r="E1672" i="14"/>
  <c r="F1672" i="14"/>
  <c r="G1672" i="14"/>
  <c r="H1672" i="14"/>
  <c r="I1672" i="14"/>
  <c r="J1672" i="14"/>
  <c r="K1672" i="14"/>
  <c r="L1672" i="14"/>
  <c r="E1673" i="14"/>
  <c r="F1673" i="14"/>
  <c r="G1673" i="14"/>
  <c r="H1673" i="14"/>
  <c r="I1673" i="14"/>
  <c r="J1673" i="14"/>
  <c r="K1673" i="14"/>
  <c r="L1673" i="14"/>
  <c r="E1674" i="14"/>
  <c r="F1674" i="14"/>
  <c r="G1674" i="14"/>
  <c r="H1674" i="14"/>
  <c r="I1674" i="14"/>
  <c r="J1674" i="14"/>
  <c r="K1674" i="14"/>
  <c r="L1674" i="14"/>
  <c r="E1675" i="14"/>
  <c r="F1675" i="14"/>
  <c r="G1675" i="14"/>
  <c r="H1675" i="14"/>
  <c r="I1675" i="14"/>
  <c r="J1675" i="14"/>
  <c r="K1675" i="14"/>
  <c r="L1675" i="14"/>
  <c r="E1676" i="14"/>
  <c r="F1676" i="14"/>
  <c r="G1676" i="14"/>
  <c r="H1676" i="14"/>
  <c r="I1676" i="14"/>
  <c r="J1676" i="14"/>
  <c r="K1676" i="14"/>
  <c r="L1676" i="14"/>
  <c r="E1677" i="14"/>
  <c r="F1677" i="14"/>
  <c r="G1677" i="14"/>
  <c r="H1677" i="14"/>
  <c r="I1677" i="14"/>
  <c r="J1677" i="14"/>
  <c r="K1677" i="14"/>
  <c r="L1677" i="14"/>
  <c r="E1678" i="14"/>
  <c r="F1678" i="14"/>
  <c r="G1678" i="14"/>
  <c r="H1678" i="14"/>
  <c r="I1678" i="14"/>
  <c r="J1678" i="14"/>
  <c r="K1678" i="14"/>
  <c r="L1678" i="14"/>
  <c r="E1679" i="14"/>
  <c r="F1679" i="14"/>
  <c r="G1679" i="14"/>
  <c r="H1679" i="14"/>
  <c r="I1679" i="14"/>
  <c r="J1679" i="14"/>
  <c r="K1679" i="14"/>
  <c r="L1679" i="14"/>
  <c r="E1680" i="14"/>
  <c r="F1680" i="14"/>
  <c r="G1680" i="14"/>
  <c r="H1680" i="14"/>
  <c r="I1680" i="14"/>
  <c r="J1680" i="14"/>
  <c r="K1680" i="14"/>
  <c r="L1680" i="14"/>
  <c r="E1681" i="14"/>
  <c r="F1681" i="14"/>
  <c r="G1681" i="14"/>
  <c r="H1681" i="14"/>
  <c r="I1681" i="14"/>
  <c r="J1681" i="14"/>
  <c r="K1681" i="14"/>
  <c r="L1681" i="14"/>
  <c r="E1682" i="14"/>
  <c r="F1682" i="14"/>
  <c r="G1682" i="14"/>
  <c r="H1682" i="14"/>
  <c r="I1682" i="14"/>
  <c r="J1682" i="14"/>
  <c r="K1682" i="14"/>
  <c r="L1682" i="14"/>
  <c r="E1683" i="14"/>
  <c r="F1683" i="14"/>
  <c r="G1683" i="14"/>
  <c r="H1683" i="14"/>
  <c r="I1683" i="14"/>
  <c r="J1683" i="14"/>
  <c r="K1683" i="14"/>
  <c r="L1683" i="14"/>
  <c r="E1684" i="14"/>
  <c r="F1684" i="14"/>
  <c r="G1684" i="14"/>
  <c r="H1684" i="14"/>
  <c r="I1684" i="14"/>
  <c r="J1684" i="14"/>
  <c r="K1684" i="14"/>
  <c r="L1684" i="14"/>
  <c r="E1685" i="14"/>
  <c r="F1685" i="14"/>
  <c r="G1685" i="14"/>
  <c r="H1685" i="14"/>
  <c r="I1685" i="14"/>
  <c r="J1685" i="14"/>
  <c r="K1685" i="14"/>
  <c r="L1685" i="14"/>
  <c r="E1686" i="14"/>
  <c r="F1686" i="14"/>
  <c r="G1686" i="14"/>
  <c r="H1686" i="14"/>
  <c r="I1686" i="14"/>
  <c r="J1686" i="14"/>
  <c r="K1686" i="14"/>
  <c r="L1686" i="14"/>
  <c r="E1589" i="14"/>
  <c r="F1589" i="14"/>
  <c r="G1589" i="14"/>
  <c r="H1589" i="14"/>
  <c r="I1589" i="14"/>
  <c r="J1589" i="14"/>
  <c r="K1589" i="14"/>
  <c r="L1589" i="14"/>
  <c r="E1590" i="14"/>
  <c r="F1590" i="14"/>
  <c r="G1590" i="14"/>
  <c r="H1590" i="14"/>
  <c r="I1590" i="14"/>
  <c r="J1590" i="14"/>
  <c r="K1590" i="14"/>
  <c r="L1590" i="14"/>
  <c r="E1591" i="14"/>
  <c r="F1591" i="14"/>
  <c r="G1591" i="14"/>
  <c r="H1591" i="14"/>
  <c r="I1591" i="14"/>
  <c r="J1591" i="14"/>
  <c r="K1591" i="14"/>
  <c r="L1591" i="14"/>
  <c r="E1592" i="14"/>
  <c r="F1592" i="14"/>
  <c r="G1592" i="14"/>
  <c r="H1592" i="14"/>
  <c r="I1592" i="14"/>
  <c r="J1592" i="14"/>
  <c r="K1592" i="14"/>
  <c r="L1592" i="14"/>
  <c r="E1593" i="14"/>
  <c r="F1593" i="14"/>
  <c r="G1593" i="14"/>
  <c r="H1593" i="14"/>
  <c r="I1593" i="14"/>
  <c r="J1593" i="14"/>
  <c r="K1593" i="14"/>
  <c r="L1593" i="14"/>
  <c r="E1594" i="14"/>
  <c r="F1594" i="14"/>
  <c r="G1594" i="14"/>
  <c r="H1594" i="14"/>
  <c r="I1594" i="14"/>
  <c r="J1594" i="14"/>
  <c r="K1594" i="14"/>
  <c r="L1594" i="14"/>
  <c r="E1595" i="14"/>
  <c r="F1595" i="14"/>
  <c r="G1595" i="14"/>
  <c r="H1595" i="14"/>
  <c r="I1595" i="14"/>
  <c r="J1595" i="14"/>
  <c r="K1595" i="14"/>
  <c r="L1595" i="14"/>
  <c r="E1596" i="14"/>
  <c r="F1596" i="14"/>
  <c r="G1596" i="14"/>
  <c r="H1596" i="14"/>
  <c r="I1596" i="14"/>
  <c r="J1596" i="14"/>
  <c r="K1596" i="14"/>
  <c r="L1596" i="14"/>
  <c r="E1597" i="14"/>
  <c r="F1597" i="14"/>
  <c r="G1597" i="14"/>
  <c r="H1597" i="14"/>
  <c r="I1597" i="14"/>
  <c r="J1597" i="14"/>
  <c r="K1597" i="14"/>
  <c r="L1597" i="14"/>
  <c r="E1598" i="14"/>
  <c r="F1598" i="14"/>
  <c r="G1598" i="14"/>
  <c r="H1598" i="14"/>
  <c r="I1598" i="14"/>
  <c r="J1598" i="14"/>
  <c r="K1598" i="14"/>
  <c r="L1598" i="14"/>
  <c r="E1599" i="14"/>
  <c r="F1599" i="14"/>
  <c r="G1599" i="14"/>
  <c r="H1599" i="14"/>
  <c r="I1599" i="14"/>
  <c r="J1599" i="14"/>
  <c r="K1599" i="14"/>
  <c r="L1599" i="14"/>
  <c r="E1600" i="14"/>
  <c r="F1600" i="14"/>
  <c r="G1600" i="14"/>
  <c r="H1600" i="14"/>
  <c r="I1600" i="14"/>
  <c r="J1600" i="14"/>
  <c r="K1600" i="14"/>
  <c r="L1600" i="14"/>
  <c r="E1601" i="14"/>
  <c r="F1601" i="14"/>
  <c r="G1601" i="14"/>
  <c r="H1601" i="14"/>
  <c r="I1601" i="14"/>
  <c r="J1601" i="14"/>
  <c r="K1601" i="14"/>
  <c r="L1601" i="14"/>
  <c r="E1602" i="14"/>
  <c r="F1602" i="14"/>
  <c r="G1602" i="14"/>
  <c r="H1602" i="14"/>
  <c r="I1602" i="14"/>
  <c r="J1602" i="14"/>
  <c r="K1602" i="14"/>
  <c r="L1602" i="14"/>
  <c r="E1603" i="14"/>
  <c r="F1603" i="14"/>
  <c r="G1603" i="14"/>
  <c r="H1603" i="14"/>
  <c r="I1603" i="14"/>
  <c r="J1603" i="14"/>
  <c r="K1603" i="14"/>
  <c r="L1603" i="14"/>
  <c r="E1604" i="14"/>
  <c r="F1604" i="14"/>
  <c r="G1604" i="14"/>
  <c r="H1604" i="14"/>
  <c r="I1604" i="14"/>
  <c r="J1604" i="14"/>
  <c r="K1604" i="14"/>
  <c r="L1604" i="14"/>
  <c r="E1605" i="14"/>
  <c r="F1605" i="14"/>
  <c r="G1605" i="14"/>
  <c r="H1605" i="14"/>
  <c r="I1605" i="14"/>
  <c r="J1605" i="14"/>
  <c r="K1605" i="14"/>
  <c r="L1605" i="14"/>
  <c r="E1606" i="14"/>
  <c r="F1606" i="14"/>
  <c r="G1606" i="14"/>
  <c r="H1606" i="14"/>
  <c r="I1606" i="14"/>
  <c r="J1606" i="14"/>
  <c r="K1606" i="14"/>
  <c r="L1606" i="14"/>
  <c r="E1607" i="14"/>
  <c r="F1607" i="14"/>
  <c r="G1607" i="14"/>
  <c r="H1607" i="14"/>
  <c r="I1607" i="14"/>
  <c r="J1607" i="14"/>
  <c r="K1607" i="14"/>
  <c r="L1607" i="14"/>
  <c r="E1608" i="14"/>
  <c r="F1608" i="14"/>
  <c r="G1608" i="14"/>
  <c r="H1608" i="14"/>
  <c r="I1608" i="14"/>
  <c r="J1608" i="14"/>
  <c r="K1608" i="14"/>
  <c r="L1608" i="14"/>
  <c r="E1609" i="14"/>
  <c r="F1609" i="14"/>
  <c r="G1609" i="14"/>
  <c r="H1609" i="14"/>
  <c r="I1609" i="14"/>
  <c r="J1609" i="14"/>
  <c r="K1609" i="14"/>
  <c r="L1609" i="14"/>
  <c r="E1610" i="14"/>
  <c r="F1610" i="14"/>
  <c r="G1610" i="14"/>
  <c r="H1610" i="14"/>
  <c r="I1610" i="14"/>
  <c r="J1610" i="14"/>
  <c r="K1610" i="14"/>
  <c r="L1610" i="14"/>
  <c r="E1611" i="14"/>
  <c r="F1611" i="14"/>
  <c r="G1611" i="14"/>
  <c r="H1611" i="14"/>
  <c r="I1611" i="14"/>
  <c r="J1611" i="14"/>
  <c r="K1611" i="14"/>
  <c r="L1611" i="14"/>
  <c r="E1612" i="14"/>
  <c r="F1612" i="14"/>
  <c r="G1612" i="14"/>
  <c r="H1612" i="14"/>
  <c r="I1612" i="14"/>
  <c r="J1612" i="14"/>
  <c r="K1612" i="14"/>
  <c r="L1612" i="14"/>
  <c r="E1613" i="14"/>
  <c r="F1613" i="14"/>
  <c r="G1613" i="14"/>
  <c r="H1613" i="14"/>
  <c r="I1613" i="14"/>
  <c r="J1613" i="14"/>
  <c r="K1613" i="14"/>
  <c r="L1613" i="14"/>
  <c r="E1614" i="14"/>
  <c r="F1614" i="14"/>
  <c r="G1614" i="14"/>
  <c r="H1614" i="14"/>
  <c r="I1614" i="14"/>
  <c r="J1614" i="14"/>
  <c r="K1614" i="14"/>
  <c r="L1614" i="14"/>
  <c r="E1615" i="14"/>
  <c r="F1615" i="14"/>
  <c r="G1615" i="14"/>
  <c r="H1615" i="14"/>
  <c r="I1615" i="14"/>
  <c r="J1615" i="14"/>
  <c r="K1615" i="14"/>
  <c r="L1615" i="14"/>
  <c r="E1616" i="14"/>
  <c r="F1616" i="14"/>
  <c r="G1616" i="14"/>
  <c r="H1616" i="14"/>
  <c r="I1616" i="14"/>
  <c r="J1616" i="14"/>
  <c r="K1616" i="14"/>
  <c r="L1616" i="14"/>
  <c r="E1617" i="14"/>
  <c r="F1617" i="14"/>
  <c r="G1617" i="14"/>
  <c r="H1617" i="14"/>
  <c r="I1617" i="14"/>
  <c r="J1617" i="14"/>
  <c r="K1617" i="14"/>
  <c r="L1617" i="14"/>
  <c r="E1618" i="14"/>
  <c r="F1618" i="14"/>
  <c r="G1618" i="14"/>
  <c r="H1618" i="14"/>
  <c r="I1618" i="14"/>
  <c r="J1618" i="14"/>
  <c r="K1618" i="14"/>
  <c r="L1618" i="14"/>
  <c r="E1619" i="14"/>
  <c r="F1619" i="14"/>
  <c r="G1619" i="14"/>
  <c r="H1619" i="14"/>
  <c r="I1619" i="14"/>
  <c r="J1619" i="14"/>
  <c r="K1619" i="14"/>
  <c r="L1619" i="14"/>
  <c r="E1620" i="14"/>
  <c r="F1620" i="14"/>
  <c r="G1620" i="14"/>
  <c r="H1620" i="14"/>
  <c r="I1620" i="14"/>
  <c r="J1620" i="14"/>
  <c r="K1620" i="14"/>
  <c r="L1620" i="14"/>
  <c r="E1621" i="14"/>
  <c r="F1621" i="14"/>
  <c r="G1621" i="14"/>
  <c r="H1621" i="14"/>
  <c r="I1621" i="14"/>
  <c r="J1621" i="14"/>
  <c r="K1621" i="14"/>
  <c r="L1621" i="14"/>
  <c r="E1622" i="14"/>
  <c r="F1622" i="14"/>
  <c r="G1622" i="14"/>
  <c r="H1622" i="14"/>
  <c r="I1622" i="14"/>
  <c r="J1622" i="14"/>
  <c r="K1622" i="14"/>
  <c r="L1622" i="14"/>
  <c r="E1623" i="14"/>
  <c r="F1623" i="14"/>
  <c r="G1623" i="14"/>
  <c r="H1623" i="14"/>
  <c r="I1623" i="14"/>
  <c r="J1623" i="14"/>
  <c r="K1623" i="14"/>
  <c r="L1623" i="14"/>
  <c r="E1624" i="14"/>
  <c r="F1624" i="14"/>
  <c r="G1624" i="14"/>
  <c r="H1624" i="14"/>
  <c r="I1624" i="14"/>
  <c r="J1624" i="14"/>
  <c r="K1624" i="14"/>
  <c r="L1624" i="14"/>
  <c r="E1625" i="14"/>
  <c r="F1625" i="14"/>
  <c r="G1625" i="14"/>
  <c r="H1625" i="14"/>
  <c r="I1625" i="14"/>
  <c r="J1625" i="14"/>
  <c r="K1625" i="14"/>
  <c r="L1625" i="14"/>
  <c r="E1626" i="14"/>
  <c r="F1626" i="14"/>
  <c r="G1626" i="14"/>
  <c r="H1626" i="14"/>
  <c r="I1626" i="14"/>
  <c r="J1626" i="14"/>
  <c r="K1626" i="14"/>
  <c r="L1626" i="14"/>
  <c r="E1627" i="14"/>
  <c r="F1627" i="14"/>
  <c r="G1627" i="14"/>
  <c r="H1627" i="14"/>
  <c r="I1627" i="14"/>
  <c r="J1627" i="14"/>
  <c r="K1627" i="14"/>
  <c r="L1627" i="14"/>
  <c r="E1628" i="14"/>
  <c r="F1628" i="14"/>
  <c r="G1628" i="14"/>
  <c r="H1628" i="14"/>
  <c r="I1628" i="14"/>
  <c r="J1628" i="14"/>
  <c r="K1628" i="14"/>
  <c r="L1628" i="14"/>
  <c r="E1629" i="14"/>
  <c r="F1629" i="14"/>
  <c r="G1629" i="14"/>
  <c r="H1629" i="14"/>
  <c r="I1629" i="14"/>
  <c r="J1629" i="14"/>
  <c r="K1629" i="14"/>
  <c r="L1629" i="14"/>
  <c r="E1630" i="14"/>
  <c r="F1630" i="14"/>
  <c r="G1630" i="14"/>
  <c r="H1630" i="14"/>
  <c r="I1630" i="14"/>
  <c r="J1630" i="14"/>
  <c r="K1630" i="14"/>
  <c r="L1630" i="14"/>
  <c r="E1631" i="14"/>
  <c r="F1631" i="14"/>
  <c r="G1631" i="14"/>
  <c r="H1631" i="14"/>
  <c r="I1631" i="14"/>
  <c r="J1631" i="14"/>
  <c r="K1631" i="14"/>
  <c r="L1631" i="14"/>
  <c r="E1632" i="14"/>
  <c r="F1632" i="14"/>
  <c r="G1632" i="14"/>
  <c r="H1632" i="14"/>
  <c r="I1632" i="14"/>
  <c r="J1632" i="14"/>
  <c r="K1632" i="14"/>
  <c r="L1632" i="14"/>
  <c r="E1633" i="14"/>
  <c r="F1633" i="14"/>
  <c r="G1633" i="14"/>
  <c r="H1633" i="14"/>
  <c r="I1633" i="14"/>
  <c r="J1633" i="14"/>
  <c r="K1633" i="14"/>
  <c r="L1633" i="14"/>
  <c r="E1634" i="14"/>
  <c r="F1634" i="14"/>
  <c r="G1634" i="14"/>
  <c r="H1634" i="14"/>
  <c r="I1634" i="14"/>
  <c r="J1634" i="14"/>
  <c r="K1634" i="14"/>
  <c r="L1634" i="14"/>
  <c r="E1635" i="14"/>
  <c r="F1635" i="14"/>
  <c r="G1635" i="14"/>
  <c r="H1635" i="14"/>
  <c r="I1635" i="14"/>
  <c r="J1635" i="14"/>
  <c r="K1635" i="14"/>
  <c r="L1635" i="14"/>
  <c r="E1538" i="14"/>
  <c r="F1538" i="14"/>
  <c r="G1538" i="14"/>
  <c r="H1538" i="14"/>
  <c r="I1538" i="14"/>
  <c r="J1538" i="14"/>
  <c r="K1538" i="14"/>
  <c r="L1538" i="14"/>
  <c r="E1539" i="14"/>
  <c r="F1539" i="14"/>
  <c r="G1539" i="14"/>
  <c r="H1539" i="14"/>
  <c r="I1539" i="14"/>
  <c r="J1539" i="14"/>
  <c r="K1539" i="14"/>
  <c r="L1539" i="14"/>
  <c r="E1540" i="14"/>
  <c r="F1540" i="14"/>
  <c r="G1540" i="14"/>
  <c r="H1540" i="14"/>
  <c r="I1540" i="14"/>
  <c r="J1540" i="14"/>
  <c r="K1540" i="14"/>
  <c r="L1540" i="14"/>
  <c r="E1541" i="14"/>
  <c r="F1541" i="14"/>
  <c r="G1541" i="14"/>
  <c r="H1541" i="14"/>
  <c r="I1541" i="14"/>
  <c r="J1541" i="14"/>
  <c r="K1541" i="14"/>
  <c r="L1541" i="14"/>
  <c r="E1542" i="14"/>
  <c r="F1542" i="14"/>
  <c r="G1542" i="14"/>
  <c r="H1542" i="14"/>
  <c r="I1542" i="14"/>
  <c r="J1542" i="14"/>
  <c r="K1542" i="14"/>
  <c r="L1542" i="14"/>
  <c r="E1543" i="14"/>
  <c r="F1543" i="14"/>
  <c r="G1543" i="14"/>
  <c r="H1543" i="14"/>
  <c r="I1543" i="14"/>
  <c r="J1543" i="14"/>
  <c r="K1543" i="14"/>
  <c r="L1543" i="14"/>
  <c r="E1544" i="14"/>
  <c r="F1544" i="14"/>
  <c r="G1544" i="14"/>
  <c r="H1544" i="14"/>
  <c r="I1544" i="14"/>
  <c r="J1544" i="14"/>
  <c r="K1544" i="14"/>
  <c r="L1544" i="14"/>
  <c r="E1545" i="14"/>
  <c r="F1545" i="14"/>
  <c r="G1545" i="14"/>
  <c r="H1545" i="14"/>
  <c r="I1545" i="14"/>
  <c r="J1545" i="14"/>
  <c r="K1545" i="14"/>
  <c r="L1545" i="14"/>
  <c r="E1546" i="14"/>
  <c r="F1546" i="14"/>
  <c r="G1546" i="14"/>
  <c r="H1546" i="14"/>
  <c r="I1546" i="14"/>
  <c r="J1546" i="14"/>
  <c r="K1546" i="14"/>
  <c r="L1546" i="14"/>
  <c r="E1547" i="14"/>
  <c r="F1547" i="14"/>
  <c r="G1547" i="14"/>
  <c r="H1547" i="14"/>
  <c r="I1547" i="14"/>
  <c r="J1547" i="14"/>
  <c r="K1547" i="14"/>
  <c r="L1547" i="14"/>
  <c r="E1548" i="14"/>
  <c r="F1548" i="14"/>
  <c r="G1548" i="14"/>
  <c r="H1548" i="14"/>
  <c r="I1548" i="14"/>
  <c r="J1548" i="14"/>
  <c r="K1548" i="14"/>
  <c r="L1548" i="14"/>
  <c r="E1549" i="14"/>
  <c r="F1549" i="14"/>
  <c r="G1549" i="14"/>
  <c r="H1549" i="14"/>
  <c r="I1549" i="14"/>
  <c r="J1549" i="14"/>
  <c r="K1549" i="14"/>
  <c r="L1549" i="14"/>
  <c r="E1550" i="14"/>
  <c r="F1550" i="14"/>
  <c r="G1550" i="14"/>
  <c r="H1550" i="14"/>
  <c r="I1550" i="14"/>
  <c r="J1550" i="14"/>
  <c r="K1550" i="14"/>
  <c r="L1550" i="14"/>
  <c r="E1551" i="14"/>
  <c r="F1551" i="14"/>
  <c r="G1551" i="14"/>
  <c r="H1551" i="14"/>
  <c r="I1551" i="14"/>
  <c r="J1551" i="14"/>
  <c r="K1551" i="14"/>
  <c r="L1551" i="14"/>
  <c r="E1552" i="14"/>
  <c r="F1552" i="14"/>
  <c r="G1552" i="14"/>
  <c r="H1552" i="14"/>
  <c r="I1552" i="14"/>
  <c r="J1552" i="14"/>
  <c r="K1552" i="14"/>
  <c r="L1552" i="14"/>
  <c r="E1553" i="14"/>
  <c r="F1553" i="14"/>
  <c r="G1553" i="14"/>
  <c r="H1553" i="14"/>
  <c r="I1553" i="14"/>
  <c r="J1553" i="14"/>
  <c r="K1553" i="14"/>
  <c r="L1553" i="14"/>
  <c r="E1554" i="14"/>
  <c r="F1554" i="14"/>
  <c r="G1554" i="14"/>
  <c r="H1554" i="14"/>
  <c r="I1554" i="14"/>
  <c r="J1554" i="14"/>
  <c r="K1554" i="14"/>
  <c r="L1554" i="14"/>
  <c r="E1555" i="14"/>
  <c r="F1555" i="14"/>
  <c r="G1555" i="14"/>
  <c r="H1555" i="14"/>
  <c r="I1555" i="14"/>
  <c r="J1555" i="14"/>
  <c r="K1555" i="14"/>
  <c r="L1555" i="14"/>
  <c r="E1556" i="14"/>
  <c r="F1556" i="14"/>
  <c r="G1556" i="14"/>
  <c r="H1556" i="14"/>
  <c r="I1556" i="14"/>
  <c r="J1556" i="14"/>
  <c r="K1556" i="14"/>
  <c r="L1556" i="14"/>
  <c r="E1557" i="14"/>
  <c r="F1557" i="14"/>
  <c r="G1557" i="14"/>
  <c r="H1557" i="14"/>
  <c r="I1557" i="14"/>
  <c r="J1557" i="14"/>
  <c r="K1557" i="14"/>
  <c r="L1557" i="14"/>
  <c r="E1558" i="14"/>
  <c r="F1558" i="14"/>
  <c r="G1558" i="14"/>
  <c r="H1558" i="14"/>
  <c r="I1558" i="14"/>
  <c r="J1558" i="14"/>
  <c r="K1558" i="14"/>
  <c r="L1558" i="14"/>
  <c r="E1559" i="14"/>
  <c r="F1559" i="14"/>
  <c r="G1559" i="14"/>
  <c r="H1559" i="14"/>
  <c r="I1559" i="14"/>
  <c r="J1559" i="14"/>
  <c r="K1559" i="14"/>
  <c r="L1559" i="14"/>
  <c r="E1560" i="14"/>
  <c r="F1560" i="14"/>
  <c r="G1560" i="14"/>
  <c r="H1560" i="14"/>
  <c r="I1560" i="14"/>
  <c r="J1560" i="14"/>
  <c r="K1560" i="14"/>
  <c r="L1560" i="14"/>
  <c r="E1561" i="14"/>
  <c r="F1561" i="14"/>
  <c r="G1561" i="14"/>
  <c r="H1561" i="14"/>
  <c r="I1561" i="14"/>
  <c r="J1561" i="14"/>
  <c r="K1561" i="14"/>
  <c r="L1561" i="14"/>
  <c r="E1562" i="14"/>
  <c r="F1562" i="14"/>
  <c r="G1562" i="14"/>
  <c r="H1562" i="14"/>
  <c r="I1562" i="14"/>
  <c r="J1562" i="14"/>
  <c r="K1562" i="14"/>
  <c r="L1562" i="14"/>
  <c r="E1563" i="14"/>
  <c r="F1563" i="14"/>
  <c r="G1563" i="14"/>
  <c r="H1563" i="14"/>
  <c r="I1563" i="14"/>
  <c r="J1563" i="14"/>
  <c r="K1563" i="14"/>
  <c r="L1563" i="14"/>
  <c r="E1564" i="14"/>
  <c r="F1564" i="14"/>
  <c r="G1564" i="14"/>
  <c r="H1564" i="14"/>
  <c r="I1564" i="14"/>
  <c r="J1564" i="14"/>
  <c r="K1564" i="14"/>
  <c r="L1564" i="14"/>
  <c r="E1565" i="14"/>
  <c r="F1565" i="14"/>
  <c r="G1565" i="14"/>
  <c r="H1565" i="14"/>
  <c r="I1565" i="14"/>
  <c r="J1565" i="14"/>
  <c r="K1565" i="14"/>
  <c r="L1565" i="14"/>
  <c r="E1566" i="14"/>
  <c r="F1566" i="14"/>
  <c r="G1566" i="14"/>
  <c r="H1566" i="14"/>
  <c r="I1566" i="14"/>
  <c r="J1566" i="14"/>
  <c r="K1566" i="14"/>
  <c r="L1566" i="14"/>
  <c r="E1567" i="14"/>
  <c r="F1567" i="14"/>
  <c r="G1567" i="14"/>
  <c r="H1567" i="14"/>
  <c r="I1567" i="14"/>
  <c r="J1567" i="14"/>
  <c r="K1567" i="14"/>
  <c r="L1567" i="14"/>
  <c r="E1568" i="14"/>
  <c r="F1568" i="14"/>
  <c r="G1568" i="14"/>
  <c r="H1568" i="14"/>
  <c r="I1568" i="14"/>
  <c r="J1568" i="14"/>
  <c r="K1568" i="14"/>
  <c r="L1568" i="14"/>
  <c r="E1569" i="14"/>
  <c r="F1569" i="14"/>
  <c r="G1569" i="14"/>
  <c r="H1569" i="14"/>
  <c r="I1569" i="14"/>
  <c r="J1569" i="14"/>
  <c r="K1569" i="14"/>
  <c r="L1569" i="14"/>
  <c r="E1570" i="14"/>
  <c r="F1570" i="14"/>
  <c r="G1570" i="14"/>
  <c r="H1570" i="14"/>
  <c r="I1570" i="14"/>
  <c r="J1570" i="14"/>
  <c r="K1570" i="14"/>
  <c r="L1570" i="14"/>
  <c r="E1571" i="14"/>
  <c r="F1571" i="14"/>
  <c r="G1571" i="14"/>
  <c r="H1571" i="14"/>
  <c r="I1571" i="14"/>
  <c r="J1571" i="14"/>
  <c r="K1571" i="14"/>
  <c r="L1571" i="14"/>
  <c r="E1572" i="14"/>
  <c r="F1572" i="14"/>
  <c r="G1572" i="14"/>
  <c r="H1572" i="14"/>
  <c r="I1572" i="14"/>
  <c r="J1572" i="14"/>
  <c r="K1572" i="14"/>
  <c r="L1572" i="14"/>
  <c r="E1573" i="14"/>
  <c r="F1573" i="14"/>
  <c r="G1573" i="14"/>
  <c r="H1573" i="14"/>
  <c r="I1573" i="14"/>
  <c r="J1573" i="14"/>
  <c r="K1573" i="14"/>
  <c r="L1573" i="14"/>
  <c r="E1574" i="14"/>
  <c r="F1574" i="14"/>
  <c r="G1574" i="14"/>
  <c r="H1574" i="14"/>
  <c r="I1574" i="14"/>
  <c r="J1574" i="14"/>
  <c r="K1574" i="14"/>
  <c r="L1574" i="14"/>
  <c r="E1575" i="14"/>
  <c r="F1575" i="14"/>
  <c r="G1575" i="14"/>
  <c r="H1575" i="14"/>
  <c r="I1575" i="14"/>
  <c r="J1575" i="14"/>
  <c r="K1575" i="14"/>
  <c r="L1575" i="14"/>
  <c r="E1576" i="14"/>
  <c r="F1576" i="14"/>
  <c r="G1576" i="14"/>
  <c r="H1576" i="14"/>
  <c r="I1576" i="14"/>
  <c r="J1576" i="14"/>
  <c r="K1576" i="14"/>
  <c r="L1576" i="14"/>
  <c r="E1577" i="14"/>
  <c r="F1577" i="14"/>
  <c r="G1577" i="14"/>
  <c r="H1577" i="14"/>
  <c r="I1577" i="14"/>
  <c r="J1577" i="14"/>
  <c r="K1577" i="14"/>
  <c r="L1577" i="14"/>
  <c r="E1578" i="14"/>
  <c r="F1578" i="14"/>
  <c r="G1578" i="14"/>
  <c r="H1578" i="14"/>
  <c r="I1578" i="14"/>
  <c r="J1578" i="14"/>
  <c r="K1578" i="14"/>
  <c r="L1578" i="14"/>
  <c r="E1579" i="14"/>
  <c r="F1579" i="14"/>
  <c r="G1579" i="14"/>
  <c r="H1579" i="14"/>
  <c r="I1579" i="14"/>
  <c r="J1579" i="14"/>
  <c r="K1579" i="14"/>
  <c r="L1579" i="14"/>
  <c r="E1580" i="14"/>
  <c r="F1580" i="14"/>
  <c r="G1580" i="14"/>
  <c r="H1580" i="14"/>
  <c r="I1580" i="14"/>
  <c r="J1580" i="14"/>
  <c r="K1580" i="14"/>
  <c r="L1580" i="14"/>
  <c r="E1581" i="14"/>
  <c r="F1581" i="14"/>
  <c r="G1581" i="14"/>
  <c r="H1581" i="14"/>
  <c r="I1581" i="14"/>
  <c r="J1581" i="14"/>
  <c r="K1581" i="14"/>
  <c r="L1581" i="14"/>
  <c r="E1582" i="14"/>
  <c r="F1582" i="14"/>
  <c r="G1582" i="14"/>
  <c r="H1582" i="14"/>
  <c r="I1582" i="14"/>
  <c r="J1582" i="14"/>
  <c r="K1582" i="14"/>
  <c r="L1582" i="14"/>
  <c r="E1583" i="14"/>
  <c r="F1583" i="14"/>
  <c r="G1583" i="14"/>
  <c r="H1583" i="14"/>
  <c r="I1583" i="14"/>
  <c r="J1583" i="14"/>
  <c r="K1583" i="14"/>
  <c r="L1583" i="14"/>
  <c r="E1584" i="14"/>
  <c r="F1584" i="14"/>
  <c r="G1584" i="14"/>
  <c r="H1584" i="14"/>
  <c r="I1584" i="14"/>
  <c r="J1584" i="14"/>
  <c r="K1584" i="14"/>
  <c r="L1584" i="14"/>
  <c r="E1487" i="14"/>
  <c r="F1487" i="14"/>
  <c r="G1487" i="14"/>
  <c r="H1487" i="14"/>
  <c r="I1487" i="14"/>
  <c r="J1487" i="14"/>
  <c r="K1487" i="14"/>
  <c r="L1487" i="14"/>
  <c r="E1488" i="14"/>
  <c r="F1488" i="14"/>
  <c r="G1488" i="14"/>
  <c r="H1488" i="14"/>
  <c r="I1488" i="14"/>
  <c r="J1488" i="14"/>
  <c r="K1488" i="14"/>
  <c r="L1488" i="14"/>
  <c r="E1489" i="14"/>
  <c r="F1489" i="14"/>
  <c r="G1489" i="14"/>
  <c r="H1489" i="14"/>
  <c r="I1489" i="14"/>
  <c r="J1489" i="14"/>
  <c r="K1489" i="14"/>
  <c r="L1489" i="14"/>
  <c r="E1490" i="14"/>
  <c r="F1490" i="14"/>
  <c r="G1490" i="14"/>
  <c r="H1490" i="14"/>
  <c r="I1490" i="14"/>
  <c r="J1490" i="14"/>
  <c r="K1490" i="14"/>
  <c r="L1490" i="14"/>
  <c r="E1491" i="14"/>
  <c r="F1491" i="14"/>
  <c r="G1491" i="14"/>
  <c r="H1491" i="14"/>
  <c r="I1491" i="14"/>
  <c r="J1491" i="14"/>
  <c r="K1491" i="14"/>
  <c r="L1491" i="14"/>
  <c r="E1492" i="14"/>
  <c r="F1492" i="14"/>
  <c r="G1492" i="14"/>
  <c r="H1492" i="14"/>
  <c r="I1492" i="14"/>
  <c r="J1492" i="14"/>
  <c r="K1492" i="14"/>
  <c r="L1492" i="14"/>
  <c r="E1493" i="14"/>
  <c r="F1493" i="14"/>
  <c r="G1493" i="14"/>
  <c r="H1493" i="14"/>
  <c r="I1493" i="14"/>
  <c r="J1493" i="14"/>
  <c r="K1493" i="14"/>
  <c r="L1493" i="14"/>
  <c r="E1494" i="14"/>
  <c r="F1494" i="14"/>
  <c r="G1494" i="14"/>
  <c r="H1494" i="14"/>
  <c r="I1494" i="14"/>
  <c r="J1494" i="14"/>
  <c r="K1494" i="14"/>
  <c r="L1494" i="14"/>
  <c r="E1495" i="14"/>
  <c r="F1495" i="14"/>
  <c r="G1495" i="14"/>
  <c r="H1495" i="14"/>
  <c r="I1495" i="14"/>
  <c r="J1495" i="14"/>
  <c r="K1495" i="14"/>
  <c r="L1495" i="14"/>
  <c r="E1496" i="14"/>
  <c r="F1496" i="14"/>
  <c r="G1496" i="14"/>
  <c r="H1496" i="14"/>
  <c r="I1496" i="14"/>
  <c r="J1496" i="14"/>
  <c r="K1496" i="14"/>
  <c r="L1496" i="14"/>
  <c r="E1497" i="14"/>
  <c r="F1497" i="14"/>
  <c r="G1497" i="14"/>
  <c r="H1497" i="14"/>
  <c r="I1497" i="14"/>
  <c r="J1497" i="14"/>
  <c r="K1497" i="14"/>
  <c r="L1497" i="14"/>
  <c r="E1498" i="14"/>
  <c r="F1498" i="14"/>
  <c r="G1498" i="14"/>
  <c r="H1498" i="14"/>
  <c r="I1498" i="14"/>
  <c r="J1498" i="14"/>
  <c r="K1498" i="14"/>
  <c r="L1498" i="14"/>
  <c r="E1499" i="14"/>
  <c r="F1499" i="14"/>
  <c r="G1499" i="14"/>
  <c r="H1499" i="14"/>
  <c r="I1499" i="14"/>
  <c r="J1499" i="14"/>
  <c r="K1499" i="14"/>
  <c r="L1499" i="14"/>
  <c r="E1500" i="14"/>
  <c r="F1500" i="14"/>
  <c r="G1500" i="14"/>
  <c r="H1500" i="14"/>
  <c r="I1500" i="14"/>
  <c r="J1500" i="14"/>
  <c r="K1500" i="14"/>
  <c r="L1500" i="14"/>
  <c r="E1501" i="14"/>
  <c r="F1501" i="14"/>
  <c r="G1501" i="14"/>
  <c r="H1501" i="14"/>
  <c r="I1501" i="14"/>
  <c r="J1501" i="14"/>
  <c r="K1501" i="14"/>
  <c r="L1501" i="14"/>
  <c r="E1502" i="14"/>
  <c r="F1502" i="14"/>
  <c r="G1502" i="14"/>
  <c r="H1502" i="14"/>
  <c r="I1502" i="14"/>
  <c r="J1502" i="14"/>
  <c r="K1502" i="14"/>
  <c r="L1502" i="14"/>
  <c r="E1503" i="14"/>
  <c r="F1503" i="14"/>
  <c r="G1503" i="14"/>
  <c r="H1503" i="14"/>
  <c r="I1503" i="14"/>
  <c r="J1503" i="14"/>
  <c r="K1503" i="14"/>
  <c r="L1503" i="14"/>
  <c r="E1504" i="14"/>
  <c r="F1504" i="14"/>
  <c r="G1504" i="14"/>
  <c r="H1504" i="14"/>
  <c r="I1504" i="14"/>
  <c r="J1504" i="14"/>
  <c r="K1504" i="14"/>
  <c r="L1504" i="14"/>
  <c r="E1505" i="14"/>
  <c r="F1505" i="14"/>
  <c r="G1505" i="14"/>
  <c r="H1505" i="14"/>
  <c r="I1505" i="14"/>
  <c r="J1505" i="14"/>
  <c r="K1505" i="14"/>
  <c r="L1505" i="14"/>
  <c r="E1506" i="14"/>
  <c r="F1506" i="14"/>
  <c r="G1506" i="14"/>
  <c r="H1506" i="14"/>
  <c r="I1506" i="14"/>
  <c r="J1506" i="14"/>
  <c r="K1506" i="14"/>
  <c r="L1506" i="14"/>
  <c r="E1507" i="14"/>
  <c r="F1507" i="14"/>
  <c r="G1507" i="14"/>
  <c r="H1507" i="14"/>
  <c r="I1507" i="14"/>
  <c r="J1507" i="14"/>
  <c r="K1507" i="14"/>
  <c r="L1507" i="14"/>
  <c r="E1508" i="14"/>
  <c r="F1508" i="14"/>
  <c r="G1508" i="14"/>
  <c r="H1508" i="14"/>
  <c r="I1508" i="14"/>
  <c r="J1508" i="14"/>
  <c r="K1508" i="14"/>
  <c r="L1508" i="14"/>
  <c r="E1509" i="14"/>
  <c r="F1509" i="14"/>
  <c r="G1509" i="14"/>
  <c r="H1509" i="14"/>
  <c r="I1509" i="14"/>
  <c r="J1509" i="14"/>
  <c r="K1509" i="14"/>
  <c r="L1509" i="14"/>
  <c r="E1510" i="14"/>
  <c r="F1510" i="14"/>
  <c r="G1510" i="14"/>
  <c r="H1510" i="14"/>
  <c r="I1510" i="14"/>
  <c r="J1510" i="14"/>
  <c r="K1510" i="14"/>
  <c r="L1510" i="14"/>
  <c r="E1511" i="14"/>
  <c r="F1511" i="14"/>
  <c r="G1511" i="14"/>
  <c r="H1511" i="14"/>
  <c r="I1511" i="14"/>
  <c r="J1511" i="14"/>
  <c r="K1511" i="14"/>
  <c r="L1511" i="14"/>
  <c r="E1512" i="14"/>
  <c r="F1512" i="14"/>
  <c r="G1512" i="14"/>
  <c r="H1512" i="14"/>
  <c r="I1512" i="14"/>
  <c r="J1512" i="14"/>
  <c r="K1512" i="14"/>
  <c r="L1512" i="14"/>
  <c r="E1513" i="14"/>
  <c r="F1513" i="14"/>
  <c r="G1513" i="14"/>
  <c r="H1513" i="14"/>
  <c r="I1513" i="14"/>
  <c r="J1513" i="14"/>
  <c r="K1513" i="14"/>
  <c r="L1513" i="14"/>
  <c r="E1514" i="14"/>
  <c r="F1514" i="14"/>
  <c r="G1514" i="14"/>
  <c r="H1514" i="14"/>
  <c r="I1514" i="14"/>
  <c r="J1514" i="14"/>
  <c r="K1514" i="14"/>
  <c r="L1514" i="14"/>
  <c r="E1515" i="14"/>
  <c r="F1515" i="14"/>
  <c r="G1515" i="14"/>
  <c r="H1515" i="14"/>
  <c r="I1515" i="14"/>
  <c r="J1515" i="14"/>
  <c r="K1515" i="14"/>
  <c r="L1515" i="14"/>
  <c r="E1516" i="14"/>
  <c r="F1516" i="14"/>
  <c r="G1516" i="14"/>
  <c r="H1516" i="14"/>
  <c r="I1516" i="14"/>
  <c r="J1516" i="14"/>
  <c r="K1516" i="14"/>
  <c r="L1516" i="14"/>
  <c r="E1517" i="14"/>
  <c r="F1517" i="14"/>
  <c r="G1517" i="14"/>
  <c r="H1517" i="14"/>
  <c r="I1517" i="14"/>
  <c r="J1517" i="14"/>
  <c r="K1517" i="14"/>
  <c r="L1517" i="14"/>
  <c r="E1518" i="14"/>
  <c r="F1518" i="14"/>
  <c r="G1518" i="14"/>
  <c r="H1518" i="14"/>
  <c r="I1518" i="14"/>
  <c r="J1518" i="14"/>
  <c r="K1518" i="14"/>
  <c r="L1518" i="14"/>
  <c r="E1519" i="14"/>
  <c r="F1519" i="14"/>
  <c r="G1519" i="14"/>
  <c r="H1519" i="14"/>
  <c r="I1519" i="14"/>
  <c r="J1519" i="14"/>
  <c r="K1519" i="14"/>
  <c r="L1519" i="14"/>
  <c r="E1520" i="14"/>
  <c r="F1520" i="14"/>
  <c r="G1520" i="14"/>
  <c r="H1520" i="14"/>
  <c r="I1520" i="14"/>
  <c r="J1520" i="14"/>
  <c r="K1520" i="14"/>
  <c r="L1520" i="14"/>
  <c r="E1521" i="14"/>
  <c r="F1521" i="14"/>
  <c r="G1521" i="14"/>
  <c r="H1521" i="14"/>
  <c r="I1521" i="14"/>
  <c r="J1521" i="14"/>
  <c r="K1521" i="14"/>
  <c r="L1521" i="14"/>
  <c r="E1522" i="14"/>
  <c r="F1522" i="14"/>
  <c r="G1522" i="14"/>
  <c r="H1522" i="14"/>
  <c r="I1522" i="14"/>
  <c r="J1522" i="14"/>
  <c r="K1522" i="14"/>
  <c r="L1522" i="14"/>
  <c r="E1523" i="14"/>
  <c r="F1523" i="14"/>
  <c r="G1523" i="14"/>
  <c r="H1523" i="14"/>
  <c r="I1523" i="14"/>
  <c r="J1523" i="14"/>
  <c r="K1523" i="14"/>
  <c r="L1523" i="14"/>
  <c r="E1524" i="14"/>
  <c r="F1524" i="14"/>
  <c r="G1524" i="14"/>
  <c r="H1524" i="14"/>
  <c r="I1524" i="14"/>
  <c r="J1524" i="14"/>
  <c r="K1524" i="14"/>
  <c r="L1524" i="14"/>
  <c r="E1525" i="14"/>
  <c r="F1525" i="14"/>
  <c r="G1525" i="14"/>
  <c r="H1525" i="14"/>
  <c r="I1525" i="14"/>
  <c r="J1525" i="14"/>
  <c r="K1525" i="14"/>
  <c r="L1525" i="14"/>
  <c r="E1526" i="14"/>
  <c r="F1526" i="14"/>
  <c r="G1526" i="14"/>
  <c r="H1526" i="14"/>
  <c r="I1526" i="14"/>
  <c r="J1526" i="14"/>
  <c r="K1526" i="14"/>
  <c r="L1526" i="14"/>
  <c r="E1527" i="14"/>
  <c r="F1527" i="14"/>
  <c r="G1527" i="14"/>
  <c r="H1527" i="14"/>
  <c r="I1527" i="14"/>
  <c r="J1527" i="14"/>
  <c r="K1527" i="14"/>
  <c r="L1527" i="14"/>
  <c r="E1528" i="14"/>
  <c r="F1528" i="14"/>
  <c r="G1528" i="14"/>
  <c r="H1528" i="14"/>
  <c r="I1528" i="14"/>
  <c r="J1528" i="14"/>
  <c r="K1528" i="14"/>
  <c r="L1528" i="14"/>
  <c r="E1529" i="14"/>
  <c r="F1529" i="14"/>
  <c r="G1529" i="14"/>
  <c r="H1529" i="14"/>
  <c r="I1529" i="14"/>
  <c r="J1529" i="14"/>
  <c r="K1529" i="14"/>
  <c r="L1529" i="14"/>
  <c r="E1530" i="14"/>
  <c r="F1530" i="14"/>
  <c r="G1530" i="14"/>
  <c r="H1530" i="14"/>
  <c r="I1530" i="14"/>
  <c r="J1530" i="14"/>
  <c r="K1530" i="14"/>
  <c r="L1530" i="14"/>
  <c r="E1531" i="14"/>
  <c r="F1531" i="14"/>
  <c r="G1531" i="14"/>
  <c r="H1531" i="14"/>
  <c r="I1531" i="14"/>
  <c r="J1531" i="14"/>
  <c r="K1531" i="14"/>
  <c r="L1531" i="14"/>
  <c r="E1532" i="14"/>
  <c r="F1532" i="14"/>
  <c r="G1532" i="14"/>
  <c r="H1532" i="14"/>
  <c r="I1532" i="14"/>
  <c r="J1532" i="14"/>
  <c r="K1532" i="14"/>
  <c r="L1532" i="14"/>
  <c r="E1533" i="14"/>
  <c r="F1533" i="14"/>
  <c r="G1533" i="14"/>
  <c r="H1533" i="14"/>
  <c r="I1533" i="14"/>
  <c r="J1533" i="14"/>
  <c r="K1533" i="14"/>
  <c r="L1533" i="14"/>
  <c r="E1436" i="14"/>
  <c r="F1436" i="14"/>
  <c r="G1436" i="14"/>
  <c r="H1436" i="14"/>
  <c r="I1436" i="14"/>
  <c r="J1436" i="14"/>
  <c r="K1436" i="14"/>
  <c r="L1436" i="14"/>
  <c r="E1437" i="14"/>
  <c r="F1437" i="14"/>
  <c r="G1437" i="14"/>
  <c r="H1437" i="14"/>
  <c r="I1437" i="14"/>
  <c r="J1437" i="14"/>
  <c r="K1437" i="14"/>
  <c r="L1437" i="14"/>
  <c r="E1438" i="14"/>
  <c r="F1438" i="14"/>
  <c r="G1438" i="14"/>
  <c r="H1438" i="14"/>
  <c r="I1438" i="14"/>
  <c r="J1438" i="14"/>
  <c r="K1438" i="14"/>
  <c r="L1438" i="14"/>
  <c r="E1439" i="14"/>
  <c r="F1439" i="14"/>
  <c r="G1439" i="14"/>
  <c r="H1439" i="14"/>
  <c r="I1439" i="14"/>
  <c r="J1439" i="14"/>
  <c r="K1439" i="14"/>
  <c r="L1439" i="14"/>
  <c r="E1440" i="14"/>
  <c r="F1440" i="14"/>
  <c r="G1440" i="14"/>
  <c r="H1440" i="14"/>
  <c r="I1440" i="14"/>
  <c r="J1440" i="14"/>
  <c r="K1440" i="14"/>
  <c r="L1440" i="14"/>
  <c r="E1441" i="14"/>
  <c r="F1441" i="14"/>
  <c r="G1441" i="14"/>
  <c r="H1441" i="14"/>
  <c r="I1441" i="14"/>
  <c r="J1441" i="14"/>
  <c r="K1441" i="14"/>
  <c r="L1441" i="14"/>
  <c r="E1442" i="14"/>
  <c r="F1442" i="14"/>
  <c r="G1442" i="14"/>
  <c r="H1442" i="14"/>
  <c r="I1442" i="14"/>
  <c r="J1442" i="14"/>
  <c r="K1442" i="14"/>
  <c r="L1442" i="14"/>
  <c r="E1443" i="14"/>
  <c r="F1443" i="14"/>
  <c r="G1443" i="14"/>
  <c r="H1443" i="14"/>
  <c r="I1443" i="14"/>
  <c r="J1443" i="14"/>
  <c r="K1443" i="14"/>
  <c r="L1443" i="14"/>
  <c r="E1444" i="14"/>
  <c r="F1444" i="14"/>
  <c r="G1444" i="14"/>
  <c r="H1444" i="14"/>
  <c r="I1444" i="14"/>
  <c r="J1444" i="14"/>
  <c r="K1444" i="14"/>
  <c r="L1444" i="14"/>
  <c r="E1445" i="14"/>
  <c r="F1445" i="14"/>
  <c r="G1445" i="14"/>
  <c r="H1445" i="14"/>
  <c r="I1445" i="14"/>
  <c r="J1445" i="14"/>
  <c r="K1445" i="14"/>
  <c r="L1445" i="14"/>
  <c r="E1446" i="14"/>
  <c r="F1446" i="14"/>
  <c r="G1446" i="14"/>
  <c r="H1446" i="14"/>
  <c r="I1446" i="14"/>
  <c r="J1446" i="14"/>
  <c r="K1446" i="14"/>
  <c r="L1446" i="14"/>
  <c r="E1447" i="14"/>
  <c r="F1447" i="14"/>
  <c r="G1447" i="14"/>
  <c r="H1447" i="14"/>
  <c r="I1447" i="14"/>
  <c r="J1447" i="14"/>
  <c r="K1447" i="14"/>
  <c r="L1447" i="14"/>
  <c r="E1448" i="14"/>
  <c r="F1448" i="14"/>
  <c r="G1448" i="14"/>
  <c r="H1448" i="14"/>
  <c r="I1448" i="14"/>
  <c r="J1448" i="14"/>
  <c r="K1448" i="14"/>
  <c r="L1448" i="14"/>
  <c r="E1449" i="14"/>
  <c r="F1449" i="14"/>
  <c r="G1449" i="14"/>
  <c r="H1449" i="14"/>
  <c r="I1449" i="14"/>
  <c r="J1449" i="14"/>
  <c r="K1449" i="14"/>
  <c r="L1449" i="14"/>
  <c r="E1450" i="14"/>
  <c r="F1450" i="14"/>
  <c r="G1450" i="14"/>
  <c r="H1450" i="14"/>
  <c r="I1450" i="14"/>
  <c r="J1450" i="14"/>
  <c r="K1450" i="14"/>
  <c r="L1450" i="14"/>
  <c r="E1451" i="14"/>
  <c r="F1451" i="14"/>
  <c r="G1451" i="14"/>
  <c r="H1451" i="14"/>
  <c r="I1451" i="14"/>
  <c r="J1451" i="14"/>
  <c r="K1451" i="14"/>
  <c r="L1451" i="14"/>
  <c r="E1452" i="14"/>
  <c r="F1452" i="14"/>
  <c r="G1452" i="14"/>
  <c r="H1452" i="14"/>
  <c r="I1452" i="14"/>
  <c r="J1452" i="14"/>
  <c r="K1452" i="14"/>
  <c r="L1452" i="14"/>
  <c r="E1453" i="14"/>
  <c r="F1453" i="14"/>
  <c r="G1453" i="14"/>
  <c r="H1453" i="14"/>
  <c r="I1453" i="14"/>
  <c r="J1453" i="14"/>
  <c r="K1453" i="14"/>
  <c r="L1453" i="14"/>
  <c r="E1454" i="14"/>
  <c r="F1454" i="14"/>
  <c r="G1454" i="14"/>
  <c r="H1454" i="14"/>
  <c r="I1454" i="14"/>
  <c r="J1454" i="14"/>
  <c r="K1454" i="14"/>
  <c r="L1454" i="14"/>
  <c r="E1455" i="14"/>
  <c r="F1455" i="14"/>
  <c r="G1455" i="14"/>
  <c r="H1455" i="14"/>
  <c r="I1455" i="14"/>
  <c r="J1455" i="14"/>
  <c r="K1455" i="14"/>
  <c r="L1455" i="14"/>
  <c r="E1456" i="14"/>
  <c r="F1456" i="14"/>
  <c r="G1456" i="14"/>
  <c r="H1456" i="14"/>
  <c r="I1456" i="14"/>
  <c r="J1456" i="14"/>
  <c r="K1456" i="14"/>
  <c r="L1456" i="14"/>
  <c r="E1457" i="14"/>
  <c r="F1457" i="14"/>
  <c r="G1457" i="14"/>
  <c r="H1457" i="14"/>
  <c r="I1457" i="14"/>
  <c r="J1457" i="14"/>
  <c r="K1457" i="14"/>
  <c r="L1457" i="14"/>
  <c r="E1458" i="14"/>
  <c r="F1458" i="14"/>
  <c r="G1458" i="14"/>
  <c r="H1458" i="14"/>
  <c r="I1458" i="14"/>
  <c r="J1458" i="14"/>
  <c r="K1458" i="14"/>
  <c r="L1458" i="14"/>
  <c r="E1459" i="14"/>
  <c r="F1459" i="14"/>
  <c r="G1459" i="14"/>
  <c r="H1459" i="14"/>
  <c r="I1459" i="14"/>
  <c r="J1459" i="14"/>
  <c r="K1459" i="14"/>
  <c r="L1459" i="14"/>
  <c r="E1460" i="14"/>
  <c r="F1460" i="14"/>
  <c r="G1460" i="14"/>
  <c r="H1460" i="14"/>
  <c r="I1460" i="14"/>
  <c r="J1460" i="14"/>
  <c r="K1460" i="14"/>
  <c r="L1460" i="14"/>
  <c r="E1461" i="14"/>
  <c r="F1461" i="14"/>
  <c r="G1461" i="14"/>
  <c r="H1461" i="14"/>
  <c r="I1461" i="14"/>
  <c r="J1461" i="14"/>
  <c r="K1461" i="14"/>
  <c r="L1461" i="14"/>
  <c r="E1462" i="14"/>
  <c r="F1462" i="14"/>
  <c r="G1462" i="14"/>
  <c r="H1462" i="14"/>
  <c r="I1462" i="14"/>
  <c r="J1462" i="14"/>
  <c r="K1462" i="14"/>
  <c r="L1462" i="14"/>
  <c r="E1463" i="14"/>
  <c r="F1463" i="14"/>
  <c r="G1463" i="14"/>
  <c r="H1463" i="14"/>
  <c r="I1463" i="14"/>
  <c r="J1463" i="14"/>
  <c r="K1463" i="14"/>
  <c r="L1463" i="14"/>
  <c r="E1464" i="14"/>
  <c r="F1464" i="14"/>
  <c r="G1464" i="14"/>
  <c r="H1464" i="14"/>
  <c r="I1464" i="14"/>
  <c r="J1464" i="14"/>
  <c r="K1464" i="14"/>
  <c r="L1464" i="14"/>
  <c r="E1465" i="14"/>
  <c r="F1465" i="14"/>
  <c r="G1465" i="14"/>
  <c r="H1465" i="14"/>
  <c r="I1465" i="14"/>
  <c r="J1465" i="14"/>
  <c r="K1465" i="14"/>
  <c r="L1465" i="14"/>
  <c r="E1466" i="14"/>
  <c r="F1466" i="14"/>
  <c r="G1466" i="14"/>
  <c r="H1466" i="14"/>
  <c r="I1466" i="14"/>
  <c r="J1466" i="14"/>
  <c r="K1466" i="14"/>
  <c r="L1466" i="14"/>
  <c r="E1467" i="14"/>
  <c r="F1467" i="14"/>
  <c r="G1467" i="14"/>
  <c r="H1467" i="14"/>
  <c r="I1467" i="14"/>
  <c r="J1467" i="14"/>
  <c r="K1467" i="14"/>
  <c r="L1467" i="14"/>
  <c r="E1468" i="14"/>
  <c r="F1468" i="14"/>
  <c r="G1468" i="14"/>
  <c r="H1468" i="14"/>
  <c r="I1468" i="14"/>
  <c r="J1468" i="14"/>
  <c r="K1468" i="14"/>
  <c r="L1468" i="14"/>
  <c r="E1469" i="14"/>
  <c r="F1469" i="14"/>
  <c r="G1469" i="14"/>
  <c r="H1469" i="14"/>
  <c r="I1469" i="14"/>
  <c r="J1469" i="14"/>
  <c r="K1469" i="14"/>
  <c r="L1469" i="14"/>
  <c r="E1470" i="14"/>
  <c r="F1470" i="14"/>
  <c r="G1470" i="14"/>
  <c r="H1470" i="14"/>
  <c r="I1470" i="14"/>
  <c r="J1470" i="14"/>
  <c r="K1470" i="14"/>
  <c r="L1470" i="14"/>
  <c r="E1471" i="14"/>
  <c r="F1471" i="14"/>
  <c r="G1471" i="14"/>
  <c r="H1471" i="14"/>
  <c r="I1471" i="14"/>
  <c r="J1471" i="14"/>
  <c r="K1471" i="14"/>
  <c r="L1471" i="14"/>
  <c r="E1472" i="14"/>
  <c r="F1472" i="14"/>
  <c r="G1472" i="14"/>
  <c r="H1472" i="14"/>
  <c r="I1472" i="14"/>
  <c r="J1472" i="14"/>
  <c r="K1472" i="14"/>
  <c r="L1472" i="14"/>
  <c r="E1473" i="14"/>
  <c r="F1473" i="14"/>
  <c r="G1473" i="14"/>
  <c r="H1473" i="14"/>
  <c r="I1473" i="14"/>
  <c r="J1473" i="14"/>
  <c r="K1473" i="14"/>
  <c r="L1473" i="14"/>
  <c r="E1474" i="14"/>
  <c r="F1474" i="14"/>
  <c r="G1474" i="14"/>
  <c r="H1474" i="14"/>
  <c r="I1474" i="14"/>
  <c r="J1474" i="14"/>
  <c r="K1474" i="14"/>
  <c r="L1474" i="14"/>
  <c r="E1475" i="14"/>
  <c r="F1475" i="14"/>
  <c r="G1475" i="14"/>
  <c r="H1475" i="14"/>
  <c r="I1475" i="14"/>
  <c r="J1475" i="14"/>
  <c r="K1475" i="14"/>
  <c r="L1475" i="14"/>
  <c r="E1476" i="14"/>
  <c r="F1476" i="14"/>
  <c r="G1476" i="14"/>
  <c r="H1476" i="14"/>
  <c r="I1476" i="14"/>
  <c r="J1476" i="14"/>
  <c r="K1476" i="14"/>
  <c r="L1476" i="14"/>
  <c r="E1477" i="14"/>
  <c r="F1477" i="14"/>
  <c r="G1477" i="14"/>
  <c r="H1477" i="14"/>
  <c r="I1477" i="14"/>
  <c r="J1477" i="14"/>
  <c r="K1477" i="14"/>
  <c r="L1477" i="14"/>
  <c r="E1478" i="14"/>
  <c r="F1478" i="14"/>
  <c r="G1478" i="14"/>
  <c r="H1478" i="14"/>
  <c r="I1478" i="14"/>
  <c r="J1478" i="14"/>
  <c r="K1478" i="14"/>
  <c r="L1478" i="14"/>
  <c r="E1479" i="14"/>
  <c r="F1479" i="14"/>
  <c r="G1479" i="14"/>
  <c r="H1479" i="14"/>
  <c r="I1479" i="14"/>
  <c r="J1479" i="14"/>
  <c r="K1479" i="14"/>
  <c r="L1479" i="14"/>
  <c r="E1480" i="14"/>
  <c r="F1480" i="14"/>
  <c r="G1480" i="14"/>
  <c r="H1480" i="14"/>
  <c r="I1480" i="14"/>
  <c r="J1480" i="14"/>
  <c r="K1480" i="14"/>
  <c r="L1480" i="14"/>
  <c r="E1481" i="14"/>
  <c r="F1481" i="14"/>
  <c r="G1481" i="14"/>
  <c r="H1481" i="14"/>
  <c r="I1481" i="14"/>
  <c r="J1481" i="14"/>
  <c r="K1481" i="14"/>
  <c r="L1481" i="14"/>
  <c r="E1482" i="14"/>
  <c r="F1482" i="14"/>
  <c r="G1482" i="14"/>
  <c r="H1482" i="14"/>
  <c r="I1482" i="14"/>
  <c r="J1482" i="14"/>
  <c r="K1482" i="14"/>
  <c r="L1482" i="14"/>
  <c r="E1385" i="14"/>
  <c r="F1385" i="14"/>
  <c r="G1385" i="14"/>
  <c r="H1385" i="14"/>
  <c r="I1385" i="14"/>
  <c r="J1385" i="14"/>
  <c r="K1385" i="14"/>
  <c r="L1385" i="14"/>
  <c r="E1386" i="14"/>
  <c r="F1386" i="14"/>
  <c r="G1386" i="14"/>
  <c r="H1386" i="14"/>
  <c r="I1386" i="14"/>
  <c r="J1386" i="14"/>
  <c r="K1386" i="14"/>
  <c r="L1386" i="14"/>
  <c r="E1387" i="14"/>
  <c r="F1387" i="14"/>
  <c r="G1387" i="14"/>
  <c r="H1387" i="14"/>
  <c r="I1387" i="14"/>
  <c r="J1387" i="14"/>
  <c r="K1387" i="14"/>
  <c r="L1387" i="14"/>
  <c r="E1388" i="14"/>
  <c r="F1388" i="14"/>
  <c r="G1388" i="14"/>
  <c r="H1388" i="14"/>
  <c r="I1388" i="14"/>
  <c r="J1388" i="14"/>
  <c r="K1388" i="14"/>
  <c r="L1388" i="14"/>
  <c r="E1389" i="14"/>
  <c r="F1389" i="14"/>
  <c r="G1389" i="14"/>
  <c r="H1389" i="14"/>
  <c r="I1389" i="14"/>
  <c r="J1389" i="14"/>
  <c r="K1389" i="14"/>
  <c r="L1389" i="14"/>
  <c r="E1390" i="14"/>
  <c r="F1390" i="14"/>
  <c r="G1390" i="14"/>
  <c r="H1390" i="14"/>
  <c r="I1390" i="14"/>
  <c r="J1390" i="14"/>
  <c r="K1390" i="14"/>
  <c r="L1390" i="14"/>
  <c r="E1391" i="14"/>
  <c r="F1391" i="14"/>
  <c r="G1391" i="14"/>
  <c r="H1391" i="14"/>
  <c r="I1391" i="14"/>
  <c r="J1391" i="14"/>
  <c r="K1391" i="14"/>
  <c r="L1391" i="14"/>
  <c r="E1392" i="14"/>
  <c r="F1392" i="14"/>
  <c r="G1392" i="14"/>
  <c r="H1392" i="14"/>
  <c r="I1392" i="14"/>
  <c r="J1392" i="14"/>
  <c r="K1392" i="14"/>
  <c r="L1392" i="14"/>
  <c r="E1393" i="14"/>
  <c r="F1393" i="14"/>
  <c r="G1393" i="14"/>
  <c r="H1393" i="14"/>
  <c r="I1393" i="14"/>
  <c r="J1393" i="14"/>
  <c r="K1393" i="14"/>
  <c r="L1393" i="14"/>
  <c r="E1394" i="14"/>
  <c r="F1394" i="14"/>
  <c r="G1394" i="14"/>
  <c r="H1394" i="14"/>
  <c r="I1394" i="14"/>
  <c r="J1394" i="14"/>
  <c r="K1394" i="14"/>
  <c r="L1394" i="14"/>
  <c r="E1395" i="14"/>
  <c r="F1395" i="14"/>
  <c r="G1395" i="14"/>
  <c r="H1395" i="14"/>
  <c r="I1395" i="14"/>
  <c r="J1395" i="14"/>
  <c r="K1395" i="14"/>
  <c r="L1395" i="14"/>
  <c r="E1396" i="14"/>
  <c r="F1396" i="14"/>
  <c r="G1396" i="14"/>
  <c r="H1396" i="14"/>
  <c r="I1396" i="14"/>
  <c r="J1396" i="14"/>
  <c r="K1396" i="14"/>
  <c r="L1396" i="14"/>
  <c r="E1397" i="14"/>
  <c r="F1397" i="14"/>
  <c r="G1397" i="14"/>
  <c r="H1397" i="14"/>
  <c r="I1397" i="14"/>
  <c r="J1397" i="14"/>
  <c r="K1397" i="14"/>
  <c r="L1397" i="14"/>
  <c r="E1398" i="14"/>
  <c r="F1398" i="14"/>
  <c r="G1398" i="14"/>
  <c r="H1398" i="14"/>
  <c r="I1398" i="14"/>
  <c r="J1398" i="14"/>
  <c r="K1398" i="14"/>
  <c r="L1398" i="14"/>
  <c r="E1399" i="14"/>
  <c r="F1399" i="14"/>
  <c r="G1399" i="14"/>
  <c r="H1399" i="14"/>
  <c r="I1399" i="14"/>
  <c r="J1399" i="14"/>
  <c r="K1399" i="14"/>
  <c r="L1399" i="14"/>
  <c r="E1400" i="14"/>
  <c r="F1400" i="14"/>
  <c r="G1400" i="14"/>
  <c r="H1400" i="14"/>
  <c r="I1400" i="14"/>
  <c r="J1400" i="14"/>
  <c r="K1400" i="14"/>
  <c r="L1400" i="14"/>
  <c r="E1401" i="14"/>
  <c r="F1401" i="14"/>
  <c r="G1401" i="14"/>
  <c r="H1401" i="14"/>
  <c r="I1401" i="14"/>
  <c r="J1401" i="14"/>
  <c r="K1401" i="14"/>
  <c r="L1401" i="14"/>
  <c r="E1402" i="14"/>
  <c r="F1402" i="14"/>
  <c r="G1402" i="14"/>
  <c r="H1402" i="14"/>
  <c r="I1402" i="14"/>
  <c r="J1402" i="14"/>
  <c r="K1402" i="14"/>
  <c r="L1402" i="14"/>
  <c r="E1403" i="14"/>
  <c r="F1403" i="14"/>
  <c r="G1403" i="14"/>
  <c r="H1403" i="14"/>
  <c r="I1403" i="14"/>
  <c r="J1403" i="14"/>
  <c r="K1403" i="14"/>
  <c r="L1403" i="14"/>
  <c r="E1404" i="14"/>
  <c r="F1404" i="14"/>
  <c r="G1404" i="14"/>
  <c r="H1404" i="14"/>
  <c r="I1404" i="14"/>
  <c r="J1404" i="14"/>
  <c r="K1404" i="14"/>
  <c r="L1404" i="14"/>
  <c r="E1405" i="14"/>
  <c r="F1405" i="14"/>
  <c r="G1405" i="14"/>
  <c r="H1405" i="14"/>
  <c r="I1405" i="14"/>
  <c r="J1405" i="14"/>
  <c r="K1405" i="14"/>
  <c r="L1405" i="14"/>
  <c r="E1406" i="14"/>
  <c r="F1406" i="14"/>
  <c r="G1406" i="14"/>
  <c r="H1406" i="14"/>
  <c r="I1406" i="14"/>
  <c r="J1406" i="14"/>
  <c r="K1406" i="14"/>
  <c r="L1406" i="14"/>
  <c r="E1407" i="14"/>
  <c r="F1407" i="14"/>
  <c r="G1407" i="14"/>
  <c r="H1407" i="14"/>
  <c r="I1407" i="14"/>
  <c r="J1407" i="14"/>
  <c r="K1407" i="14"/>
  <c r="L1407" i="14"/>
  <c r="E1408" i="14"/>
  <c r="F1408" i="14"/>
  <c r="G1408" i="14"/>
  <c r="H1408" i="14"/>
  <c r="I1408" i="14"/>
  <c r="J1408" i="14"/>
  <c r="K1408" i="14"/>
  <c r="L1408" i="14"/>
  <c r="E1409" i="14"/>
  <c r="F1409" i="14"/>
  <c r="G1409" i="14"/>
  <c r="H1409" i="14"/>
  <c r="I1409" i="14"/>
  <c r="J1409" i="14"/>
  <c r="K1409" i="14"/>
  <c r="L1409" i="14"/>
  <c r="E1410" i="14"/>
  <c r="F1410" i="14"/>
  <c r="G1410" i="14"/>
  <c r="H1410" i="14"/>
  <c r="I1410" i="14"/>
  <c r="J1410" i="14"/>
  <c r="K1410" i="14"/>
  <c r="L1410" i="14"/>
  <c r="E1411" i="14"/>
  <c r="F1411" i="14"/>
  <c r="G1411" i="14"/>
  <c r="H1411" i="14"/>
  <c r="I1411" i="14"/>
  <c r="J1411" i="14"/>
  <c r="K1411" i="14"/>
  <c r="L1411" i="14"/>
  <c r="E1412" i="14"/>
  <c r="F1412" i="14"/>
  <c r="G1412" i="14"/>
  <c r="H1412" i="14"/>
  <c r="I1412" i="14"/>
  <c r="J1412" i="14"/>
  <c r="K1412" i="14"/>
  <c r="L1412" i="14"/>
  <c r="E1413" i="14"/>
  <c r="F1413" i="14"/>
  <c r="G1413" i="14"/>
  <c r="H1413" i="14"/>
  <c r="I1413" i="14"/>
  <c r="J1413" i="14"/>
  <c r="K1413" i="14"/>
  <c r="L1413" i="14"/>
  <c r="E1414" i="14"/>
  <c r="F1414" i="14"/>
  <c r="G1414" i="14"/>
  <c r="H1414" i="14"/>
  <c r="I1414" i="14"/>
  <c r="J1414" i="14"/>
  <c r="K1414" i="14"/>
  <c r="L1414" i="14"/>
  <c r="E1415" i="14"/>
  <c r="F1415" i="14"/>
  <c r="G1415" i="14"/>
  <c r="H1415" i="14"/>
  <c r="I1415" i="14"/>
  <c r="J1415" i="14"/>
  <c r="K1415" i="14"/>
  <c r="L1415" i="14"/>
  <c r="E1416" i="14"/>
  <c r="F1416" i="14"/>
  <c r="G1416" i="14"/>
  <c r="H1416" i="14"/>
  <c r="I1416" i="14"/>
  <c r="J1416" i="14"/>
  <c r="K1416" i="14"/>
  <c r="L1416" i="14"/>
  <c r="E1417" i="14"/>
  <c r="F1417" i="14"/>
  <c r="G1417" i="14"/>
  <c r="H1417" i="14"/>
  <c r="I1417" i="14"/>
  <c r="J1417" i="14"/>
  <c r="K1417" i="14"/>
  <c r="L1417" i="14"/>
  <c r="E1418" i="14"/>
  <c r="F1418" i="14"/>
  <c r="G1418" i="14"/>
  <c r="H1418" i="14"/>
  <c r="I1418" i="14"/>
  <c r="J1418" i="14"/>
  <c r="K1418" i="14"/>
  <c r="L1418" i="14"/>
  <c r="E1419" i="14"/>
  <c r="F1419" i="14"/>
  <c r="G1419" i="14"/>
  <c r="H1419" i="14"/>
  <c r="I1419" i="14"/>
  <c r="J1419" i="14"/>
  <c r="K1419" i="14"/>
  <c r="L1419" i="14"/>
  <c r="E1420" i="14"/>
  <c r="F1420" i="14"/>
  <c r="G1420" i="14"/>
  <c r="H1420" i="14"/>
  <c r="I1420" i="14"/>
  <c r="J1420" i="14"/>
  <c r="K1420" i="14"/>
  <c r="L1420" i="14"/>
  <c r="E1421" i="14"/>
  <c r="F1421" i="14"/>
  <c r="G1421" i="14"/>
  <c r="H1421" i="14"/>
  <c r="I1421" i="14"/>
  <c r="J1421" i="14"/>
  <c r="K1421" i="14"/>
  <c r="L1421" i="14"/>
  <c r="E1422" i="14"/>
  <c r="F1422" i="14"/>
  <c r="G1422" i="14"/>
  <c r="H1422" i="14"/>
  <c r="I1422" i="14"/>
  <c r="J1422" i="14"/>
  <c r="K1422" i="14"/>
  <c r="L1422" i="14"/>
  <c r="E1423" i="14"/>
  <c r="F1423" i="14"/>
  <c r="G1423" i="14"/>
  <c r="H1423" i="14"/>
  <c r="I1423" i="14"/>
  <c r="J1423" i="14"/>
  <c r="K1423" i="14"/>
  <c r="L1423" i="14"/>
  <c r="E1424" i="14"/>
  <c r="F1424" i="14"/>
  <c r="G1424" i="14"/>
  <c r="H1424" i="14"/>
  <c r="I1424" i="14"/>
  <c r="J1424" i="14"/>
  <c r="K1424" i="14"/>
  <c r="L1424" i="14"/>
  <c r="E1425" i="14"/>
  <c r="F1425" i="14"/>
  <c r="G1425" i="14"/>
  <c r="H1425" i="14"/>
  <c r="I1425" i="14"/>
  <c r="J1425" i="14"/>
  <c r="K1425" i="14"/>
  <c r="L1425" i="14"/>
  <c r="E1426" i="14"/>
  <c r="F1426" i="14"/>
  <c r="G1426" i="14"/>
  <c r="H1426" i="14"/>
  <c r="I1426" i="14"/>
  <c r="J1426" i="14"/>
  <c r="K1426" i="14"/>
  <c r="L1426" i="14"/>
  <c r="E1427" i="14"/>
  <c r="F1427" i="14"/>
  <c r="G1427" i="14"/>
  <c r="H1427" i="14"/>
  <c r="I1427" i="14"/>
  <c r="J1427" i="14"/>
  <c r="K1427" i="14"/>
  <c r="L1427" i="14"/>
  <c r="E1428" i="14"/>
  <c r="F1428" i="14"/>
  <c r="G1428" i="14"/>
  <c r="H1428" i="14"/>
  <c r="I1428" i="14"/>
  <c r="J1428" i="14"/>
  <c r="K1428" i="14"/>
  <c r="L1428" i="14"/>
  <c r="E1429" i="14"/>
  <c r="F1429" i="14"/>
  <c r="G1429" i="14"/>
  <c r="H1429" i="14"/>
  <c r="I1429" i="14"/>
  <c r="J1429" i="14"/>
  <c r="K1429" i="14"/>
  <c r="L1429" i="14"/>
  <c r="E1430" i="14"/>
  <c r="F1430" i="14"/>
  <c r="G1430" i="14"/>
  <c r="H1430" i="14"/>
  <c r="I1430" i="14"/>
  <c r="J1430" i="14"/>
  <c r="K1430" i="14"/>
  <c r="L1430" i="14"/>
  <c r="E1431" i="14"/>
  <c r="F1431" i="14"/>
  <c r="G1431" i="14"/>
  <c r="H1431" i="14"/>
  <c r="I1431" i="14"/>
  <c r="J1431" i="14"/>
  <c r="K1431" i="14"/>
  <c r="L1431" i="14"/>
  <c r="L1384" i="14"/>
  <c r="K1384" i="14"/>
  <c r="J1384" i="14"/>
  <c r="I1384" i="14"/>
  <c r="H1384" i="14"/>
  <c r="G1384" i="14"/>
  <c r="F1384" i="14"/>
  <c r="E1384" i="14"/>
  <c r="E1334" i="14"/>
  <c r="F1334" i="14"/>
  <c r="G1334" i="14"/>
  <c r="H1334" i="14"/>
  <c r="I1334" i="14"/>
  <c r="J1334" i="14"/>
  <c r="K1334" i="14"/>
  <c r="L1334" i="14"/>
  <c r="E1335" i="14"/>
  <c r="F1335" i="14"/>
  <c r="G1335" i="14"/>
  <c r="H1335" i="14"/>
  <c r="I1335" i="14"/>
  <c r="J1335" i="14"/>
  <c r="K1335" i="14"/>
  <c r="L1335" i="14"/>
  <c r="E1336" i="14"/>
  <c r="F1336" i="14"/>
  <c r="G1336" i="14"/>
  <c r="H1336" i="14"/>
  <c r="I1336" i="14"/>
  <c r="J1336" i="14"/>
  <c r="K1336" i="14"/>
  <c r="L1336" i="14"/>
  <c r="E1337" i="14"/>
  <c r="F1337" i="14"/>
  <c r="G1337" i="14"/>
  <c r="H1337" i="14"/>
  <c r="I1337" i="14"/>
  <c r="J1337" i="14"/>
  <c r="K1337" i="14"/>
  <c r="L1337" i="14"/>
  <c r="E1338" i="14"/>
  <c r="F1338" i="14"/>
  <c r="G1338" i="14"/>
  <c r="H1338" i="14"/>
  <c r="I1338" i="14"/>
  <c r="J1338" i="14"/>
  <c r="K1338" i="14"/>
  <c r="L1338" i="14"/>
  <c r="E1339" i="14"/>
  <c r="F1339" i="14"/>
  <c r="G1339" i="14"/>
  <c r="H1339" i="14"/>
  <c r="I1339" i="14"/>
  <c r="J1339" i="14"/>
  <c r="K1339" i="14"/>
  <c r="L1339" i="14"/>
  <c r="E1340" i="14"/>
  <c r="F1340" i="14"/>
  <c r="G1340" i="14"/>
  <c r="H1340" i="14"/>
  <c r="I1340" i="14"/>
  <c r="J1340" i="14"/>
  <c r="K1340" i="14"/>
  <c r="L1340" i="14"/>
  <c r="E1341" i="14"/>
  <c r="F1341" i="14"/>
  <c r="G1341" i="14"/>
  <c r="H1341" i="14"/>
  <c r="I1341" i="14"/>
  <c r="J1341" i="14"/>
  <c r="K1341" i="14"/>
  <c r="L1341" i="14"/>
  <c r="E1342" i="14"/>
  <c r="F1342" i="14"/>
  <c r="G1342" i="14"/>
  <c r="H1342" i="14"/>
  <c r="I1342" i="14"/>
  <c r="J1342" i="14"/>
  <c r="K1342" i="14"/>
  <c r="L1342" i="14"/>
  <c r="E1343" i="14"/>
  <c r="F1343" i="14"/>
  <c r="G1343" i="14"/>
  <c r="H1343" i="14"/>
  <c r="I1343" i="14"/>
  <c r="J1343" i="14"/>
  <c r="K1343" i="14"/>
  <c r="L1343" i="14"/>
  <c r="E1344" i="14"/>
  <c r="F1344" i="14"/>
  <c r="G1344" i="14"/>
  <c r="H1344" i="14"/>
  <c r="I1344" i="14"/>
  <c r="J1344" i="14"/>
  <c r="K1344" i="14"/>
  <c r="L1344" i="14"/>
  <c r="E1345" i="14"/>
  <c r="F1345" i="14"/>
  <c r="G1345" i="14"/>
  <c r="H1345" i="14"/>
  <c r="I1345" i="14"/>
  <c r="J1345" i="14"/>
  <c r="K1345" i="14"/>
  <c r="L1345" i="14"/>
  <c r="E1346" i="14"/>
  <c r="F1346" i="14"/>
  <c r="G1346" i="14"/>
  <c r="H1346" i="14"/>
  <c r="I1346" i="14"/>
  <c r="J1346" i="14"/>
  <c r="K1346" i="14"/>
  <c r="L1346" i="14"/>
  <c r="E1347" i="14"/>
  <c r="F1347" i="14"/>
  <c r="G1347" i="14"/>
  <c r="H1347" i="14"/>
  <c r="I1347" i="14"/>
  <c r="J1347" i="14"/>
  <c r="K1347" i="14"/>
  <c r="L1347" i="14"/>
  <c r="E1348" i="14"/>
  <c r="F1348" i="14"/>
  <c r="G1348" i="14"/>
  <c r="H1348" i="14"/>
  <c r="I1348" i="14"/>
  <c r="J1348" i="14"/>
  <c r="K1348" i="14"/>
  <c r="L1348" i="14"/>
  <c r="E1349" i="14"/>
  <c r="F1349" i="14"/>
  <c r="G1349" i="14"/>
  <c r="H1349" i="14"/>
  <c r="I1349" i="14"/>
  <c r="J1349" i="14"/>
  <c r="K1349" i="14"/>
  <c r="L1349" i="14"/>
  <c r="E1350" i="14"/>
  <c r="F1350" i="14"/>
  <c r="G1350" i="14"/>
  <c r="H1350" i="14"/>
  <c r="I1350" i="14"/>
  <c r="J1350" i="14"/>
  <c r="K1350" i="14"/>
  <c r="L1350" i="14"/>
  <c r="E1351" i="14"/>
  <c r="F1351" i="14"/>
  <c r="G1351" i="14"/>
  <c r="H1351" i="14"/>
  <c r="I1351" i="14"/>
  <c r="J1351" i="14"/>
  <c r="K1351" i="14"/>
  <c r="L1351" i="14"/>
  <c r="E1352" i="14"/>
  <c r="F1352" i="14"/>
  <c r="G1352" i="14"/>
  <c r="H1352" i="14"/>
  <c r="I1352" i="14"/>
  <c r="J1352" i="14"/>
  <c r="K1352" i="14"/>
  <c r="L1352" i="14"/>
  <c r="E1353" i="14"/>
  <c r="F1353" i="14"/>
  <c r="G1353" i="14"/>
  <c r="H1353" i="14"/>
  <c r="I1353" i="14"/>
  <c r="J1353" i="14"/>
  <c r="K1353" i="14"/>
  <c r="L1353" i="14"/>
  <c r="E1354" i="14"/>
  <c r="F1354" i="14"/>
  <c r="G1354" i="14"/>
  <c r="H1354" i="14"/>
  <c r="I1354" i="14"/>
  <c r="J1354" i="14"/>
  <c r="K1354" i="14"/>
  <c r="L1354" i="14"/>
  <c r="E1355" i="14"/>
  <c r="F1355" i="14"/>
  <c r="G1355" i="14"/>
  <c r="H1355" i="14"/>
  <c r="I1355" i="14"/>
  <c r="J1355" i="14"/>
  <c r="K1355" i="14"/>
  <c r="L1355" i="14"/>
  <c r="E1356" i="14"/>
  <c r="F1356" i="14"/>
  <c r="G1356" i="14"/>
  <c r="H1356" i="14"/>
  <c r="I1356" i="14"/>
  <c r="J1356" i="14"/>
  <c r="K1356" i="14"/>
  <c r="L1356" i="14"/>
  <c r="E1357" i="14"/>
  <c r="F1357" i="14"/>
  <c r="G1357" i="14"/>
  <c r="H1357" i="14"/>
  <c r="I1357" i="14"/>
  <c r="J1357" i="14"/>
  <c r="K1357" i="14"/>
  <c r="L1357" i="14"/>
  <c r="E1358" i="14"/>
  <c r="F1358" i="14"/>
  <c r="G1358" i="14"/>
  <c r="H1358" i="14"/>
  <c r="I1358" i="14"/>
  <c r="J1358" i="14"/>
  <c r="K1358" i="14"/>
  <c r="L1358" i="14"/>
  <c r="E1359" i="14"/>
  <c r="F1359" i="14"/>
  <c r="G1359" i="14"/>
  <c r="H1359" i="14"/>
  <c r="I1359" i="14"/>
  <c r="J1359" i="14"/>
  <c r="K1359" i="14"/>
  <c r="L1359" i="14"/>
  <c r="E1360" i="14"/>
  <c r="F1360" i="14"/>
  <c r="G1360" i="14"/>
  <c r="H1360" i="14"/>
  <c r="I1360" i="14"/>
  <c r="J1360" i="14"/>
  <c r="K1360" i="14"/>
  <c r="L1360" i="14"/>
  <c r="E1361" i="14"/>
  <c r="F1361" i="14"/>
  <c r="G1361" i="14"/>
  <c r="H1361" i="14"/>
  <c r="I1361" i="14"/>
  <c r="J1361" i="14"/>
  <c r="K1361" i="14"/>
  <c r="L1361" i="14"/>
  <c r="E1362" i="14"/>
  <c r="F1362" i="14"/>
  <c r="G1362" i="14"/>
  <c r="H1362" i="14"/>
  <c r="I1362" i="14"/>
  <c r="J1362" i="14"/>
  <c r="K1362" i="14"/>
  <c r="L1362" i="14"/>
  <c r="E1363" i="14"/>
  <c r="F1363" i="14"/>
  <c r="G1363" i="14"/>
  <c r="H1363" i="14"/>
  <c r="I1363" i="14"/>
  <c r="J1363" i="14"/>
  <c r="K1363" i="14"/>
  <c r="L1363" i="14"/>
  <c r="E1364" i="14"/>
  <c r="F1364" i="14"/>
  <c r="G1364" i="14"/>
  <c r="H1364" i="14"/>
  <c r="I1364" i="14"/>
  <c r="J1364" i="14"/>
  <c r="K1364" i="14"/>
  <c r="L1364" i="14"/>
  <c r="E1365" i="14"/>
  <c r="F1365" i="14"/>
  <c r="G1365" i="14"/>
  <c r="H1365" i="14"/>
  <c r="I1365" i="14"/>
  <c r="J1365" i="14"/>
  <c r="K1365" i="14"/>
  <c r="L1365" i="14"/>
  <c r="E1366" i="14"/>
  <c r="F1366" i="14"/>
  <c r="G1366" i="14"/>
  <c r="H1366" i="14"/>
  <c r="I1366" i="14"/>
  <c r="J1366" i="14"/>
  <c r="K1366" i="14"/>
  <c r="L1366" i="14"/>
  <c r="E1367" i="14"/>
  <c r="F1367" i="14"/>
  <c r="G1367" i="14"/>
  <c r="H1367" i="14"/>
  <c r="I1367" i="14"/>
  <c r="J1367" i="14"/>
  <c r="K1367" i="14"/>
  <c r="L1367" i="14"/>
  <c r="E1368" i="14"/>
  <c r="F1368" i="14"/>
  <c r="G1368" i="14"/>
  <c r="H1368" i="14"/>
  <c r="I1368" i="14"/>
  <c r="J1368" i="14"/>
  <c r="K1368" i="14"/>
  <c r="L1368" i="14"/>
  <c r="E1369" i="14"/>
  <c r="F1369" i="14"/>
  <c r="G1369" i="14"/>
  <c r="H1369" i="14"/>
  <c r="I1369" i="14"/>
  <c r="J1369" i="14"/>
  <c r="K1369" i="14"/>
  <c r="L1369" i="14"/>
  <c r="E1370" i="14"/>
  <c r="F1370" i="14"/>
  <c r="G1370" i="14"/>
  <c r="H1370" i="14"/>
  <c r="I1370" i="14"/>
  <c r="J1370" i="14"/>
  <c r="K1370" i="14"/>
  <c r="L1370" i="14"/>
  <c r="E1371" i="14"/>
  <c r="F1371" i="14"/>
  <c r="G1371" i="14"/>
  <c r="H1371" i="14"/>
  <c r="I1371" i="14"/>
  <c r="J1371" i="14"/>
  <c r="K1371" i="14"/>
  <c r="L1371" i="14"/>
  <c r="E1372" i="14"/>
  <c r="F1372" i="14"/>
  <c r="G1372" i="14"/>
  <c r="H1372" i="14"/>
  <c r="I1372" i="14"/>
  <c r="J1372" i="14"/>
  <c r="K1372" i="14"/>
  <c r="L1372" i="14"/>
  <c r="E1373" i="14"/>
  <c r="F1373" i="14"/>
  <c r="G1373" i="14"/>
  <c r="H1373" i="14"/>
  <c r="I1373" i="14"/>
  <c r="J1373" i="14"/>
  <c r="K1373" i="14"/>
  <c r="L1373" i="14"/>
  <c r="E1374" i="14"/>
  <c r="F1374" i="14"/>
  <c r="G1374" i="14"/>
  <c r="H1374" i="14"/>
  <c r="I1374" i="14"/>
  <c r="J1374" i="14"/>
  <c r="K1374" i="14"/>
  <c r="L1374" i="14"/>
  <c r="E1375" i="14"/>
  <c r="F1375" i="14"/>
  <c r="G1375" i="14"/>
  <c r="H1375" i="14"/>
  <c r="I1375" i="14"/>
  <c r="J1375" i="14"/>
  <c r="K1375" i="14"/>
  <c r="L1375" i="14"/>
  <c r="E1376" i="14"/>
  <c r="F1376" i="14"/>
  <c r="G1376" i="14"/>
  <c r="H1376" i="14"/>
  <c r="I1376" i="14"/>
  <c r="J1376" i="14"/>
  <c r="K1376" i="14"/>
  <c r="L1376" i="14"/>
  <c r="E1377" i="14"/>
  <c r="F1377" i="14"/>
  <c r="G1377" i="14"/>
  <c r="H1377" i="14"/>
  <c r="I1377" i="14"/>
  <c r="J1377" i="14"/>
  <c r="K1377" i="14"/>
  <c r="L1377" i="14"/>
  <c r="E1378" i="14"/>
  <c r="F1378" i="14"/>
  <c r="G1378" i="14"/>
  <c r="H1378" i="14"/>
  <c r="I1378" i="14"/>
  <c r="J1378" i="14"/>
  <c r="K1378" i="14"/>
  <c r="L1378" i="14"/>
  <c r="E1379" i="14"/>
  <c r="F1379" i="14"/>
  <c r="G1379" i="14"/>
  <c r="H1379" i="14"/>
  <c r="I1379" i="14"/>
  <c r="J1379" i="14"/>
  <c r="K1379" i="14"/>
  <c r="L1379" i="14"/>
  <c r="E1380" i="14"/>
  <c r="F1380" i="14"/>
  <c r="G1380" i="14"/>
  <c r="H1380" i="14"/>
  <c r="I1380" i="14"/>
  <c r="J1380" i="14"/>
  <c r="K1380" i="14"/>
  <c r="L1380" i="14"/>
  <c r="E1283" i="14"/>
  <c r="F1283" i="14"/>
  <c r="G1283" i="14"/>
  <c r="H1283" i="14"/>
  <c r="I1283" i="14"/>
  <c r="J1283" i="14"/>
  <c r="K1283" i="14"/>
  <c r="L1283" i="14"/>
  <c r="E1284" i="14"/>
  <c r="F1284" i="14"/>
  <c r="G1284" i="14"/>
  <c r="H1284" i="14"/>
  <c r="I1284" i="14"/>
  <c r="J1284" i="14"/>
  <c r="K1284" i="14"/>
  <c r="L1284" i="14"/>
  <c r="E1285" i="14"/>
  <c r="F1285" i="14"/>
  <c r="G1285" i="14"/>
  <c r="H1285" i="14"/>
  <c r="I1285" i="14"/>
  <c r="J1285" i="14"/>
  <c r="K1285" i="14"/>
  <c r="L1285" i="14"/>
  <c r="E1286" i="14"/>
  <c r="F1286" i="14"/>
  <c r="G1286" i="14"/>
  <c r="H1286" i="14"/>
  <c r="I1286" i="14"/>
  <c r="J1286" i="14"/>
  <c r="K1286" i="14"/>
  <c r="L1286" i="14"/>
  <c r="E1287" i="14"/>
  <c r="F1287" i="14"/>
  <c r="G1287" i="14"/>
  <c r="H1287" i="14"/>
  <c r="I1287" i="14"/>
  <c r="J1287" i="14"/>
  <c r="K1287" i="14"/>
  <c r="L1287" i="14"/>
  <c r="E1288" i="14"/>
  <c r="F1288" i="14"/>
  <c r="G1288" i="14"/>
  <c r="H1288" i="14"/>
  <c r="I1288" i="14"/>
  <c r="J1288" i="14"/>
  <c r="K1288" i="14"/>
  <c r="L1288" i="14"/>
  <c r="E1289" i="14"/>
  <c r="F1289" i="14"/>
  <c r="G1289" i="14"/>
  <c r="H1289" i="14"/>
  <c r="I1289" i="14"/>
  <c r="J1289" i="14"/>
  <c r="K1289" i="14"/>
  <c r="L1289" i="14"/>
  <c r="E1290" i="14"/>
  <c r="F1290" i="14"/>
  <c r="G1290" i="14"/>
  <c r="H1290" i="14"/>
  <c r="I1290" i="14"/>
  <c r="J1290" i="14"/>
  <c r="K1290" i="14"/>
  <c r="L1290" i="14"/>
  <c r="E1291" i="14"/>
  <c r="F1291" i="14"/>
  <c r="G1291" i="14"/>
  <c r="H1291" i="14"/>
  <c r="I1291" i="14"/>
  <c r="J1291" i="14"/>
  <c r="K1291" i="14"/>
  <c r="L1291" i="14"/>
  <c r="E1292" i="14"/>
  <c r="F1292" i="14"/>
  <c r="G1292" i="14"/>
  <c r="H1292" i="14"/>
  <c r="I1292" i="14"/>
  <c r="J1292" i="14"/>
  <c r="K1292" i="14"/>
  <c r="L1292" i="14"/>
  <c r="E1293" i="14"/>
  <c r="F1293" i="14"/>
  <c r="G1293" i="14"/>
  <c r="H1293" i="14"/>
  <c r="I1293" i="14"/>
  <c r="J1293" i="14"/>
  <c r="K1293" i="14"/>
  <c r="L1293" i="14"/>
  <c r="E1294" i="14"/>
  <c r="F1294" i="14"/>
  <c r="G1294" i="14"/>
  <c r="H1294" i="14"/>
  <c r="I1294" i="14"/>
  <c r="J1294" i="14"/>
  <c r="K1294" i="14"/>
  <c r="L1294" i="14"/>
  <c r="E1295" i="14"/>
  <c r="F1295" i="14"/>
  <c r="G1295" i="14"/>
  <c r="H1295" i="14"/>
  <c r="I1295" i="14"/>
  <c r="J1295" i="14"/>
  <c r="K1295" i="14"/>
  <c r="L1295" i="14"/>
  <c r="E1296" i="14"/>
  <c r="F1296" i="14"/>
  <c r="G1296" i="14"/>
  <c r="H1296" i="14"/>
  <c r="I1296" i="14"/>
  <c r="J1296" i="14"/>
  <c r="K1296" i="14"/>
  <c r="L1296" i="14"/>
  <c r="E1297" i="14"/>
  <c r="F1297" i="14"/>
  <c r="G1297" i="14"/>
  <c r="H1297" i="14"/>
  <c r="I1297" i="14"/>
  <c r="J1297" i="14"/>
  <c r="K1297" i="14"/>
  <c r="L1297" i="14"/>
  <c r="E1298" i="14"/>
  <c r="F1298" i="14"/>
  <c r="G1298" i="14"/>
  <c r="H1298" i="14"/>
  <c r="I1298" i="14"/>
  <c r="J1298" i="14"/>
  <c r="K1298" i="14"/>
  <c r="L1298" i="14"/>
  <c r="E1299" i="14"/>
  <c r="F1299" i="14"/>
  <c r="G1299" i="14"/>
  <c r="H1299" i="14"/>
  <c r="I1299" i="14"/>
  <c r="J1299" i="14"/>
  <c r="K1299" i="14"/>
  <c r="L1299" i="14"/>
  <c r="E1300" i="14"/>
  <c r="F1300" i="14"/>
  <c r="G1300" i="14"/>
  <c r="H1300" i="14"/>
  <c r="I1300" i="14"/>
  <c r="J1300" i="14"/>
  <c r="K1300" i="14"/>
  <c r="L1300" i="14"/>
  <c r="E1301" i="14"/>
  <c r="F1301" i="14"/>
  <c r="G1301" i="14"/>
  <c r="H1301" i="14"/>
  <c r="I1301" i="14"/>
  <c r="J1301" i="14"/>
  <c r="K1301" i="14"/>
  <c r="L1301" i="14"/>
  <c r="E1302" i="14"/>
  <c r="F1302" i="14"/>
  <c r="G1302" i="14"/>
  <c r="H1302" i="14"/>
  <c r="I1302" i="14"/>
  <c r="J1302" i="14"/>
  <c r="K1302" i="14"/>
  <c r="L1302" i="14"/>
  <c r="E1303" i="14"/>
  <c r="F1303" i="14"/>
  <c r="G1303" i="14"/>
  <c r="H1303" i="14"/>
  <c r="I1303" i="14"/>
  <c r="J1303" i="14"/>
  <c r="K1303" i="14"/>
  <c r="L1303" i="14"/>
  <c r="E1304" i="14"/>
  <c r="F1304" i="14"/>
  <c r="G1304" i="14"/>
  <c r="H1304" i="14"/>
  <c r="I1304" i="14"/>
  <c r="J1304" i="14"/>
  <c r="K1304" i="14"/>
  <c r="L1304" i="14"/>
  <c r="E1305" i="14"/>
  <c r="F1305" i="14"/>
  <c r="G1305" i="14"/>
  <c r="H1305" i="14"/>
  <c r="I1305" i="14"/>
  <c r="J1305" i="14"/>
  <c r="K1305" i="14"/>
  <c r="L1305" i="14"/>
  <c r="E1306" i="14"/>
  <c r="F1306" i="14"/>
  <c r="G1306" i="14"/>
  <c r="H1306" i="14"/>
  <c r="I1306" i="14"/>
  <c r="J1306" i="14"/>
  <c r="K1306" i="14"/>
  <c r="L1306" i="14"/>
  <c r="E1307" i="14"/>
  <c r="F1307" i="14"/>
  <c r="G1307" i="14"/>
  <c r="H1307" i="14"/>
  <c r="I1307" i="14"/>
  <c r="J1307" i="14"/>
  <c r="K1307" i="14"/>
  <c r="L1307" i="14"/>
  <c r="E1308" i="14"/>
  <c r="F1308" i="14"/>
  <c r="G1308" i="14"/>
  <c r="H1308" i="14"/>
  <c r="I1308" i="14"/>
  <c r="J1308" i="14"/>
  <c r="K1308" i="14"/>
  <c r="L1308" i="14"/>
  <c r="E1309" i="14"/>
  <c r="F1309" i="14"/>
  <c r="G1309" i="14"/>
  <c r="H1309" i="14"/>
  <c r="I1309" i="14"/>
  <c r="J1309" i="14"/>
  <c r="K1309" i="14"/>
  <c r="L1309" i="14"/>
  <c r="E1310" i="14"/>
  <c r="F1310" i="14"/>
  <c r="G1310" i="14"/>
  <c r="H1310" i="14"/>
  <c r="I1310" i="14"/>
  <c r="J1310" i="14"/>
  <c r="K1310" i="14"/>
  <c r="L1310" i="14"/>
  <c r="E1311" i="14"/>
  <c r="F1311" i="14"/>
  <c r="G1311" i="14"/>
  <c r="H1311" i="14"/>
  <c r="I1311" i="14"/>
  <c r="J1311" i="14"/>
  <c r="K1311" i="14"/>
  <c r="L1311" i="14"/>
  <c r="E1312" i="14"/>
  <c r="F1312" i="14"/>
  <c r="G1312" i="14"/>
  <c r="H1312" i="14"/>
  <c r="I1312" i="14"/>
  <c r="J1312" i="14"/>
  <c r="K1312" i="14"/>
  <c r="L1312" i="14"/>
  <c r="E1313" i="14"/>
  <c r="F1313" i="14"/>
  <c r="G1313" i="14"/>
  <c r="H1313" i="14"/>
  <c r="I1313" i="14"/>
  <c r="J1313" i="14"/>
  <c r="K1313" i="14"/>
  <c r="L1313" i="14"/>
  <c r="E1314" i="14"/>
  <c r="F1314" i="14"/>
  <c r="G1314" i="14"/>
  <c r="H1314" i="14"/>
  <c r="I1314" i="14"/>
  <c r="J1314" i="14"/>
  <c r="K1314" i="14"/>
  <c r="L1314" i="14"/>
  <c r="E1315" i="14"/>
  <c r="F1315" i="14"/>
  <c r="G1315" i="14"/>
  <c r="H1315" i="14"/>
  <c r="I1315" i="14"/>
  <c r="J1315" i="14"/>
  <c r="K1315" i="14"/>
  <c r="L1315" i="14"/>
  <c r="E1316" i="14"/>
  <c r="F1316" i="14"/>
  <c r="G1316" i="14"/>
  <c r="H1316" i="14"/>
  <c r="I1316" i="14"/>
  <c r="J1316" i="14"/>
  <c r="K1316" i="14"/>
  <c r="L1316" i="14"/>
  <c r="E1317" i="14"/>
  <c r="F1317" i="14"/>
  <c r="G1317" i="14"/>
  <c r="H1317" i="14"/>
  <c r="I1317" i="14"/>
  <c r="J1317" i="14"/>
  <c r="K1317" i="14"/>
  <c r="L1317" i="14"/>
  <c r="E1318" i="14"/>
  <c r="F1318" i="14"/>
  <c r="G1318" i="14"/>
  <c r="H1318" i="14"/>
  <c r="I1318" i="14"/>
  <c r="J1318" i="14"/>
  <c r="K1318" i="14"/>
  <c r="L1318" i="14"/>
  <c r="E1319" i="14"/>
  <c r="F1319" i="14"/>
  <c r="G1319" i="14"/>
  <c r="H1319" i="14"/>
  <c r="I1319" i="14"/>
  <c r="J1319" i="14"/>
  <c r="K1319" i="14"/>
  <c r="L1319" i="14"/>
  <c r="E1320" i="14"/>
  <c r="F1320" i="14"/>
  <c r="G1320" i="14"/>
  <c r="H1320" i="14"/>
  <c r="I1320" i="14"/>
  <c r="J1320" i="14"/>
  <c r="K1320" i="14"/>
  <c r="L1320" i="14"/>
  <c r="E1321" i="14"/>
  <c r="F1321" i="14"/>
  <c r="G1321" i="14"/>
  <c r="H1321" i="14"/>
  <c r="I1321" i="14"/>
  <c r="J1321" i="14"/>
  <c r="K1321" i="14"/>
  <c r="L1321" i="14"/>
  <c r="E1322" i="14"/>
  <c r="F1322" i="14"/>
  <c r="G1322" i="14"/>
  <c r="H1322" i="14"/>
  <c r="I1322" i="14"/>
  <c r="J1322" i="14"/>
  <c r="K1322" i="14"/>
  <c r="L1322" i="14"/>
  <c r="E1323" i="14"/>
  <c r="F1323" i="14"/>
  <c r="G1323" i="14"/>
  <c r="H1323" i="14"/>
  <c r="I1323" i="14"/>
  <c r="J1323" i="14"/>
  <c r="K1323" i="14"/>
  <c r="L1323" i="14"/>
  <c r="E1324" i="14"/>
  <c r="F1324" i="14"/>
  <c r="G1324" i="14"/>
  <c r="H1324" i="14"/>
  <c r="I1324" i="14"/>
  <c r="J1324" i="14"/>
  <c r="K1324" i="14"/>
  <c r="L1324" i="14"/>
  <c r="E1325" i="14"/>
  <c r="F1325" i="14"/>
  <c r="G1325" i="14"/>
  <c r="H1325" i="14"/>
  <c r="I1325" i="14"/>
  <c r="J1325" i="14"/>
  <c r="K1325" i="14"/>
  <c r="L1325" i="14"/>
  <c r="E1326" i="14"/>
  <c r="F1326" i="14"/>
  <c r="G1326" i="14"/>
  <c r="H1326" i="14"/>
  <c r="I1326" i="14"/>
  <c r="J1326" i="14"/>
  <c r="K1326" i="14"/>
  <c r="L1326" i="14"/>
  <c r="E1327" i="14"/>
  <c r="F1327" i="14"/>
  <c r="G1327" i="14"/>
  <c r="H1327" i="14"/>
  <c r="I1327" i="14"/>
  <c r="J1327" i="14"/>
  <c r="K1327" i="14"/>
  <c r="L1327" i="14"/>
  <c r="E1328" i="14"/>
  <c r="F1328" i="14"/>
  <c r="G1328" i="14"/>
  <c r="H1328" i="14"/>
  <c r="I1328" i="14"/>
  <c r="J1328" i="14"/>
  <c r="K1328" i="14"/>
  <c r="L1328" i="14"/>
  <c r="E1329" i="14"/>
  <c r="F1329" i="14"/>
  <c r="G1329" i="14"/>
  <c r="H1329" i="14"/>
  <c r="I1329" i="14"/>
  <c r="J1329" i="14"/>
  <c r="K1329" i="14"/>
  <c r="L1329" i="14"/>
  <c r="E1232" i="14"/>
  <c r="F1232" i="14"/>
  <c r="G1232" i="14"/>
  <c r="H1232" i="14"/>
  <c r="I1232" i="14"/>
  <c r="J1232" i="14"/>
  <c r="K1232" i="14"/>
  <c r="L1232" i="14"/>
  <c r="E1233" i="14"/>
  <c r="F1233" i="14"/>
  <c r="G1233" i="14"/>
  <c r="H1233" i="14"/>
  <c r="I1233" i="14"/>
  <c r="J1233" i="14"/>
  <c r="K1233" i="14"/>
  <c r="L1233" i="14"/>
  <c r="E1234" i="14"/>
  <c r="F1234" i="14"/>
  <c r="G1234" i="14"/>
  <c r="H1234" i="14"/>
  <c r="I1234" i="14"/>
  <c r="J1234" i="14"/>
  <c r="K1234" i="14"/>
  <c r="L1234" i="14"/>
  <c r="E1235" i="14"/>
  <c r="F1235" i="14"/>
  <c r="G1235" i="14"/>
  <c r="H1235" i="14"/>
  <c r="I1235" i="14"/>
  <c r="J1235" i="14"/>
  <c r="K1235" i="14"/>
  <c r="L1235" i="14"/>
  <c r="E1236" i="14"/>
  <c r="F1236" i="14"/>
  <c r="G1236" i="14"/>
  <c r="H1236" i="14"/>
  <c r="I1236" i="14"/>
  <c r="J1236" i="14"/>
  <c r="K1236" i="14"/>
  <c r="L1236" i="14"/>
  <c r="E1237" i="14"/>
  <c r="F1237" i="14"/>
  <c r="G1237" i="14"/>
  <c r="H1237" i="14"/>
  <c r="I1237" i="14"/>
  <c r="J1237" i="14"/>
  <c r="K1237" i="14"/>
  <c r="L1237" i="14"/>
  <c r="E1238" i="14"/>
  <c r="F1238" i="14"/>
  <c r="G1238" i="14"/>
  <c r="H1238" i="14"/>
  <c r="I1238" i="14"/>
  <c r="J1238" i="14"/>
  <c r="K1238" i="14"/>
  <c r="L1238" i="14"/>
  <c r="E1239" i="14"/>
  <c r="F1239" i="14"/>
  <c r="G1239" i="14"/>
  <c r="H1239" i="14"/>
  <c r="I1239" i="14"/>
  <c r="J1239" i="14"/>
  <c r="K1239" i="14"/>
  <c r="L1239" i="14"/>
  <c r="E1240" i="14"/>
  <c r="F1240" i="14"/>
  <c r="G1240" i="14"/>
  <c r="H1240" i="14"/>
  <c r="I1240" i="14"/>
  <c r="J1240" i="14"/>
  <c r="K1240" i="14"/>
  <c r="L1240" i="14"/>
  <c r="E1241" i="14"/>
  <c r="F1241" i="14"/>
  <c r="G1241" i="14"/>
  <c r="H1241" i="14"/>
  <c r="I1241" i="14"/>
  <c r="J1241" i="14"/>
  <c r="K1241" i="14"/>
  <c r="L1241" i="14"/>
  <c r="E1242" i="14"/>
  <c r="F1242" i="14"/>
  <c r="G1242" i="14"/>
  <c r="H1242" i="14"/>
  <c r="I1242" i="14"/>
  <c r="J1242" i="14"/>
  <c r="K1242" i="14"/>
  <c r="L1242" i="14"/>
  <c r="E1243" i="14"/>
  <c r="F1243" i="14"/>
  <c r="G1243" i="14"/>
  <c r="H1243" i="14"/>
  <c r="I1243" i="14"/>
  <c r="J1243" i="14"/>
  <c r="K1243" i="14"/>
  <c r="L1243" i="14"/>
  <c r="E1244" i="14"/>
  <c r="F1244" i="14"/>
  <c r="G1244" i="14"/>
  <c r="H1244" i="14"/>
  <c r="I1244" i="14"/>
  <c r="J1244" i="14"/>
  <c r="K1244" i="14"/>
  <c r="L1244" i="14"/>
  <c r="E1245" i="14"/>
  <c r="F1245" i="14"/>
  <c r="G1245" i="14"/>
  <c r="H1245" i="14"/>
  <c r="I1245" i="14"/>
  <c r="J1245" i="14"/>
  <c r="K1245" i="14"/>
  <c r="L1245" i="14"/>
  <c r="E1246" i="14"/>
  <c r="F1246" i="14"/>
  <c r="G1246" i="14"/>
  <c r="H1246" i="14"/>
  <c r="I1246" i="14"/>
  <c r="J1246" i="14"/>
  <c r="K1246" i="14"/>
  <c r="L1246" i="14"/>
  <c r="E1247" i="14"/>
  <c r="F1247" i="14"/>
  <c r="G1247" i="14"/>
  <c r="H1247" i="14"/>
  <c r="I1247" i="14"/>
  <c r="J1247" i="14"/>
  <c r="K1247" i="14"/>
  <c r="L1247" i="14"/>
  <c r="E1248" i="14"/>
  <c r="F1248" i="14"/>
  <c r="G1248" i="14"/>
  <c r="H1248" i="14"/>
  <c r="I1248" i="14"/>
  <c r="J1248" i="14"/>
  <c r="K1248" i="14"/>
  <c r="L1248" i="14"/>
  <c r="E1249" i="14"/>
  <c r="F1249" i="14"/>
  <c r="G1249" i="14"/>
  <c r="H1249" i="14"/>
  <c r="I1249" i="14"/>
  <c r="J1249" i="14"/>
  <c r="K1249" i="14"/>
  <c r="L1249" i="14"/>
  <c r="E1250" i="14"/>
  <c r="F1250" i="14"/>
  <c r="G1250" i="14"/>
  <c r="H1250" i="14"/>
  <c r="I1250" i="14"/>
  <c r="J1250" i="14"/>
  <c r="K1250" i="14"/>
  <c r="L1250" i="14"/>
  <c r="E1251" i="14"/>
  <c r="F1251" i="14"/>
  <c r="G1251" i="14"/>
  <c r="H1251" i="14"/>
  <c r="I1251" i="14"/>
  <c r="J1251" i="14"/>
  <c r="K1251" i="14"/>
  <c r="L1251" i="14"/>
  <c r="E1252" i="14"/>
  <c r="F1252" i="14"/>
  <c r="G1252" i="14"/>
  <c r="H1252" i="14"/>
  <c r="I1252" i="14"/>
  <c r="J1252" i="14"/>
  <c r="K1252" i="14"/>
  <c r="L1252" i="14"/>
  <c r="E1253" i="14"/>
  <c r="F1253" i="14"/>
  <c r="G1253" i="14"/>
  <c r="H1253" i="14"/>
  <c r="I1253" i="14"/>
  <c r="J1253" i="14"/>
  <c r="K1253" i="14"/>
  <c r="L1253" i="14"/>
  <c r="E1254" i="14"/>
  <c r="F1254" i="14"/>
  <c r="G1254" i="14"/>
  <c r="H1254" i="14"/>
  <c r="I1254" i="14"/>
  <c r="J1254" i="14"/>
  <c r="K1254" i="14"/>
  <c r="L1254" i="14"/>
  <c r="E1255" i="14"/>
  <c r="F1255" i="14"/>
  <c r="G1255" i="14"/>
  <c r="H1255" i="14"/>
  <c r="I1255" i="14"/>
  <c r="J1255" i="14"/>
  <c r="K1255" i="14"/>
  <c r="L1255" i="14"/>
  <c r="E1256" i="14"/>
  <c r="F1256" i="14"/>
  <c r="G1256" i="14"/>
  <c r="H1256" i="14"/>
  <c r="I1256" i="14"/>
  <c r="J1256" i="14"/>
  <c r="K1256" i="14"/>
  <c r="L1256" i="14"/>
  <c r="E1257" i="14"/>
  <c r="F1257" i="14"/>
  <c r="G1257" i="14"/>
  <c r="H1257" i="14"/>
  <c r="I1257" i="14"/>
  <c r="J1257" i="14"/>
  <c r="K1257" i="14"/>
  <c r="L1257" i="14"/>
  <c r="E1258" i="14"/>
  <c r="F1258" i="14"/>
  <c r="G1258" i="14"/>
  <c r="H1258" i="14"/>
  <c r="I1258" i="14"/>
  <c r="J1258" i="14"/>
  <c r="K1258" i="14"/>
  <c r="L1258" i="14"/>
  <c r="E1259" i="14"/>
  <c r="F1259" i="14"/>
  <c r="G1259" i="14"/>
  <c r="H1259" i="14"/>
  <c r="I1259" i="14"/>
  <c r="J1259" i="14"/>
  <c r="K1259" i="14"/>
  <c r="L1259" i="14"/>
  <c r="E1260" i="14"/>
  <c r="F1260" i="14"/>
  <c r="G1260" i="14"/>
  <c r="H1260" i="14"/>
  <c r="I1260" i="14"/>
  <c r="J1260" i="14"/>
  <c r="K1260" i="14"/>
  <c r="L1260" i="14"/>
  <c r="E1261" i="14"/>
  <c r="F1261" i="14"/>
  <c r="G1261" i="14"/>
  <c r="H1261" i="14"/>
  <c r="I1261" i="14"/>
  <c r="J1261" i="14"/>
  <c r="K1261" i="14"/>
  <c r="L1261" i="14"/>
  <c r="E1262" i="14"/>
  <c r="F1262" i="14"/>
  <c r="G1262" i="14"/>
  <c r="H1262" i="14"/>
  <c r="I1262" i="14"/>
  <c r="J1262" i="14"/>
  <c r="K1262" i="14"/>
  <c r="L1262" i="14"/>
  <c r="E1263" i="14"/>
  <c r="F1263" i="14"/>
  <c r="G1263" i="14"/>
  <c r="H1263" i="14"/>
  <c r="I1263" i="14"/>
  <c r="J1263" i="14"/>
  <c r="K1263" i="14"/>
  <c r="L1263" i="14"/>
  <c r="E1264" i="14"/>
  <c r="F1264" i="14"/>
  <c r="G1264" i="14"/>
  <c r="H1264" i="14"/>
  <c r="I1264" i="14"/>
  <c r="J1264" i="14"/>
  <c r="K1264" i="14"/>
  <c r="L1264" i="14"/>
  <c r="E1265" i="14"/>
  <c r="F1265" i="14"/>
  <c r="G1265" i="14"/>
  <c r="H1265" i="14"/>
  <c r="I1265" i="14"/>
  <c r="J1265" i="14"/>
  <c r="K1265" i="14"/>
  <c r="L1265" i="14"/>
  <c r="E1266" i="14"/>
  <c r="F1266" i="14"/>
  <c r="G1266" i="14"/>
  <c r="H1266" i="14"/>
  <c r="I1266" i="14"/>
  <c r="J1266" i="14"/>
  <c r="K1266" i="14"/>
  <c r="L1266" i="14"/>
  <c r="E1267" i="14"/>
  <c r="F1267" i="14"/>
  <c r="G1267" i="14"/>
  <c r="H1267" i="14"/>
  <c r="I1267" i="14"/>
  <c r="J1267" i="14"/>
  <c r="K1267" i="14"/>
  <c r="L1267" i="14"/>
  <c r="E1268" i="14"/>
  <c r="F1268" i="14"/>
  <c r="G1268" i="14"/>
  <c r="H1268" i="14"/>
  <c r="I1268" i="14"/>
  <c r="J1268" i="14"/>
  <c r="K1268" i="14"/>
  <c r="L1268" i="14"/>
  <c r="E1269" i="14"/>
  <c r="F1269" i="14"/>
  <c r="G1269" i="14"/>
  <c r="H1269" i="14"/>
  <c r="I1269" i="14"/>
  <c r="J1269" i="14"/>
  <c r="K1269" i="14"/>
  <c r="L1269" i="14"/>
  <c r="E1270" i="14"/>
  <c r="F1270" i="14"/>
  <c r="G1270" i="14"/>
  <c r="H1270" i="14"/>
  <c r="I1270" i="14"/>
  <c r="J1270" i="14"/>
  <c r="K1270" i="14"/>
  <c r="L1270" i="14"/>
  <c r="E1271" i="14"/>
  <c r="F1271" i="14"/>
  <c r="G1271" i="14"/>
  <c r="H1271" i="14"/>
  <c r="I1271" i="14"/>
  <c r="J1271" i="14"/>
  <c r="K1271" i="14"/>
  <c r="L1271" i="14"/>
  <c r="E1272" i="14"/>
  <c r="F1272" i="14"/>
  <c r="G1272" i="14"/>
  <c r="H1272" i="14"/>
  <c r="I1272" i="14"/>
  <c r="J1272" i="14"/>
  <c r="K1272" i="14"/>
  <c r="L1272" i="14"/>
  <c r="E1273" i="14"/>
  <c r="F1273" i="14"/>
  <c r="G1273" i="14"/>
  <c r="H1273" i="14"/>
  <c r="I1273" i="14"/>
  <c r="J1273" i="14"/>
  <c r="K1273" i="14"/>
  <c r="L1273" i="14"/>
  <c r="E1274" i="14"/>
  <c r="F1274" i="14"/>
  <c r="G1274" i="14"/>
  <c r="H1274" i="14"/>
  <c r="I1274" i="14"/>
  <c r="J1274" i="14"/>
  <c r="K1274" i="14"/>
  <c r="L1274" i="14"/>
  <c r="E1275" i="14"/>
  <c r="F1275" i="14"/>
  <c r="G1275" i="14"/>
  <c r="H1275" i="14"/>
  <c r="I1275" i="14"/>
  <c r="J1275" i="14"/>
  <c r="K1275" i="14"/>
  <c r="L1275" i="14"/>
  <c r="E1276" i="14"/>
  <c r="F1276" i="14"/>
  <c r="G1276" i="14"/>
  <c r="H1276" i="14"/>
  <c r="I1276" i="14"/>
  <c r="J1276" i="14"/>
  <c r="K1276" i="14"/>
  <c r="L1276" i="14"/>
  <c r="E1277" i="14"/>
  <c r="F1277" i="14"/>
  <c r="G1277" i="14"/>
  <c r="H1277" i="14"/>
  <c r="I1277" i="14"/>
  <c r="J1277" i="14"/>
  <c r="K1277" i="14"/>
  <c r="L1277" i="14"/>
  <c r="E1278" i="14"/>
  <c r="F1278" i="14"/>
  <c r="G1278" i="14"/>
  <c r="H1278" i="14"/>
  <c r="I1278" i="14"/>
  <c r="J1278" i="14"/>
  <c r="K1278" i="14"/>
  <c r="L1278" i="14"/>
  <c r="E1181" i="14"/>
  <c r="F1181" i="14"/>
  <c r="G1181" i="14"/>
  <c r="H1181" i="14"/>
  <c r="I1181" i="14"/>
  <c r="J1181" i="14"/>
  <c r="K1181" i="14"/>
  <c r="L1181" i="14"/>
  <c r="E1182" i="14"/>
  <c r="F1182" i="14"/>
  <c r="G1182" i="14"/>
  <c r="H1182" i="14"/>
  <c r="I1182" i="14"/>
  <c r="J1182" i="14"/>
  <c r="K1182" i="14"/>
  <c r="L1182" i="14"/>
  <c r="E1183" i="14"/>
  <c r="F1183" i="14"/>
  <c r="G1183" i="14"/>
  <c r="H1183" i="14"/>
  <c r="I1183" i="14"/>
  <c r="J1183" i="14"/>
  <c r="K1183" i="14"/>
  <c r="L1183" i="14"/>
  <c r="E1184" i="14"/>
  <c r="F1184" i="14"/>
  <c r="G1184" i="14"/>
  <c r="H1184" i="14"/>
  <c r="I1184" i="14"/>
  <c r="J1184" i="14"/>
  <c r="K1184" i="14"/>
  <c r="L1184" i="14"/>
  <c r="E1185" i="14"/>
  <c r="F1185" i="14"/>
  <c r="G1185" i="14"/>
  <c r="H1185" i="14"/>
  <c r="I1185" i="14"/>
  <c r="J1185" i="14"/>
  <c r="K1185" i="14"/>
  <c r="L1185" i="14"/>
  <c r="E1186" i="14"/>
  <c r="F1186" i="14"/>
  <c r="G1186" i="14"/>
  <c r="H1186" i="14"/>
  <c r="I1186" i="14"/>
  <c r="J1186" i="14"/>
  <c r="K1186" i="14"/>
  <c r="L1186" i="14"/>
  <c r="E1187" i="14"/>
  <c r="F1187" i="14"/>
  <c r="G1187" i="14"/>
  <c r="H1187" i="14"/>
  <c r="I1187" i="14"/>
  <c r="J1187" i="14"/>
  <c r="K1187" i="14"/>
  <c r="L1187" i="14"/>
  <c r="E1188" i="14"/>
  <c r="F1188" i="14"/>
  <c r="G1188" i="14"/>
  <c r="H1188" i="14"/>
  <c r="I1188" i="14"/>
  <c r="J1188" i="14"/>
  <c r="K1188" i="14"/>
  <c r="L1188" i="14"/>
  <c r="E1189" i="14"/>
  <c r="F1189" i="14"/>
  <c r="G1189" i="14"/>
  <c r="H1189" i="14"/>
  <c r="I1189" i="14"/>
  <c r="J1189" i="14"/>
  <c r="K1189" i="14"/>
  <c r="L1189" i="14"/>
  <c r="E1190" i="14"/>
  <c r="F1190" i="14"/>
  <c r="G1190" i="14"/>
  <c r="H1190" i="14"/>
  <c r="I1190" i="14"/>
  <c r="J1190" i="14"/>
  <c r="K1190" i="14"/>
  <c r="L1190" i="14"/>
  <c r="E1191" i="14"/>
  <c r="F1191" i="14"/>
  <c r="G1191" i="14"/>
  <c r="H1191" i="14"/>
  <c r="I1191" i="14"/>
  <c r="J1191" i="14"/>
  <c r="K1191" i="14"/>
  <c r="L1191" i="14"/>
  <c r="E1192" i="14"/>
  <c r="F1192" i="14"/>
  <c r="G1192" i="14"/>
  <c r="H1192" i="14"/>
  <c r="I1192" i="14"/>
  <c r="J1192" i="14"/>
  <c r="K1192" i="14"/>
  <c r="L1192" i="14"/>
  <c r="E1193" i="14"/>
  <c r="F1193" i="14"/>
  <c r="G1193" i="14"/>
  <c r="H1193" i="14"/>
  <c r="I1193" i="14"/>
  <c r="J1193" i="14"/>
  <c r="K1193" i="14"/>
  <c r="L1193" i="14"/>
  <c r="E1194" i="14"/>
  <c r="F1194" i="14"/>
  <c r="G1194" i="14"/>
  <c r="H1194" i="14"/>
  <c r="I1194" i="14"/>
  <c r="J1194" i="14"/>
  <c r="K1194" i="14"/>
  <c r="L1194" i="14"/>
  <c r="E1195" i="14"/>
  <c r="F1195" i="14"/>
  <c r="G1195" i="14"/>
  <c r="H1195" i="14"/>
  <c r="I1195" i="14"/>
  <c r="J1195" i="14"/>
  <c r="K1195" i="14"/>
  <c r="L1195" i="14"/>
  <c r="E1196" i="14"/>
  <c r="F1196" i="14"/>
  <c r="G1196" i="14"/>
  <c r="H1196" i="14"/>
  <c r="I1196" i="14"/>
  <c r="J1196" i="14"/>
  <c r="K1196" i="14"/>
  <c r="L1196" i="14"/>
  <c r="E1197" i="14"/>
  <c r="F1197" i="14"/>
  <c r="G1197" i="14"/>
  <c r="H1197" i="14"/>
  <c r="I1197" i="14"/>
  <c r="J1197" i="14"/>
  <c r="K1197" i="14"/>
  <c r="L1197" i="14"/>
  <c r="E1198" i="14"/>
  <c r="F1198" i="14"/>
  <c r="G1198" i="14"/>
  <c r="H1198" i="14"/>
  <c r="I1198" i="14"/>
  <c r="J1198" i="14"/>
  <c r="K1198" i="14"/>
  <c r="L1198" i="14"/>
  <c r="E1199" i="14"/>
  <c r="F1199" i="14"/>
  <c r="G1199" i="14"/>
  <c r="H1199" i="14"/>
  <c r="I1199" i="14"/>
  <c r="J1199" i="14"/>
  <c r="K1199" i="14"/>
  <c r="L1199" i="14"/>
  <c r="E1200" i="14"/>
  <c r="F1200" i="14"/>
  <c r="G1200" i="14"/>
  <c r="H1200" i="14"/>
  <c r="I1200" i="14"/>
  <c r="J1200" i="14"/>
  <c r="K1200" i="14"/>
  <c r="L1200" i="14"/>
  <c r="E1201" i="14"/>
  <c r="F1201" i="14"/>
  <c r="G1201" i="14"/>
  <c r="H1201" i="14"/>
  <c r="I1201" i="14"/>
  <c r="J1201" i="14"/>
  <c r="K1201" i="14"/>
  <c r="L1201" i="14"/>
  <c r="E1202" i="14"/>
  <c r="F1202" i="14"/>
  <c r="G1202" i="14"/>
  <c r="H1202" i="14"/>
  <c r="I1202" i="14"/>
  <c r="J1202" i="14"/>
  <c r="K1202" i="14"/>
  <c r="L1202" i="14"/>
  <c r="E1203" i="14"/>
  <c r="F1203" i="14"/>
  <c r="G1203" i="14"/>
  <c r="H1203" i="14"/>
  <c r="I1203" i="14"/>
  <c r="J1203" i="14"/>
  <c r="K1203" i="14"/>
  <c r="L1203" i="14"/>
  <c r="E1204" i="14"/>
  <c r="F1204" i="14"/>
  <c r="G1204" i="14"/>
  <c r="H1204" i="14"/>
  <c r="I1204" i="14"/>
  <c r="J1204" i="14"/>
  <c r="K1204" i="14"/>
  <c r="L1204" i="14"/>
  <c r="E1205" i="14"/>
  <c r="F1205" i="14"/>
  <c r="G1205" i="14"/>
  <c r="H1205" i="14"/>
  <c r="I1205" i="14"/>
  <c r="J1205" i="14"/>
  <c r="K1205" i="14"/>
  <c r="L1205" i="14"/>
  <c r="E1206" i="14"/>
  <c r="F1206" i="14"/>
  <c r="G1206" i="14"/>
  <c r="H1206" i="14"/>
  <c r="I1206" i="14"/>
  <c r="J1206" i="14"/>
  <c r="K1206" i="14"/>
  <c r="L1206" i="14"/>
  <c r="E1207" i="14"/>
  <c r="F1207" i="14"/>
  <c r="G1207" i="14"/>
  <c r="H1207" i="14"/>
  <c r="I1207" i="14"/>
  <c r="J1207" i="14"/>
  <c r="K1207" i="14"/>
  <c r="L1207" i="14"/>
  <c r="E1208" i="14"/>
  <c r="F1208" i="14"/>
  <c r="G1208" i="14"/>
  <c r="H1208" i="14"/>
  <c r="I1208" i="14"/>
  <c r="J1208" i="14"/>
  <c r="K1208" i="14"/>
  <c r="L1208" i="14"/>
  <c r="E1209" i="14"/>
  <c r="F1209" i="14"/>
  <c r="G1209" i="14"/>
  <c r="H1209" i="14"/>
  <c r="I1209" i="14"/>
  <c r="J1209" i="14"/>
  <c r="K1209" i="14"/>
  <c r="L1209" i="14"/>
  <c r="E1210" i="14"/>
  <c r="F1210" i="14"/>
  <c r="G1210" i="14"/>
  <c r="H1210" i="14"/>
  <c r="I1210" i="14"/>
  <c r="J1210" i="14"/>
  <c r="K1210" i="14"/>
  <c r="L1210" i="14"/>
  <c r="E1211" i="14"/>
  <c r="F1211" i="14"/>
  <c r="G1211" i="14"/>
  <c r="H1211" i="14"/>
  <c r="I1211" i="14"/>
  <c r="J1211" i="14"/>
  <c r="K1211" i="14"/>
  <c r="L1211" i="14"/>
  <c r="E1212" i="14"/>
  <c r="F1212" i="14"/>
  <c r="G1212" i="14"/>
  <c r="H1212" i="14"/>
  <c r="I1212" i="14"/>
  <c r="J1212" i="14"/>
  <c r="K1212" i="14"/>
  <c r="L1212" i="14"/>
  <c r="E1213" i="14"/>
  <c r="F1213" i="14"/>
  <c r="G1213" i="14"/>
  <c r="H1213" i="14"/>
  <c r="I1213" i="14"/>
  <c r="J1213" i="14"/>
  <c r="K1213" i="14"/>
  <c r="L1213" i="14"/>
  <c r="E1214" i="14"/>
  <c r="F1214" i="14"/>
  <c r="G1214" i="14"/>
  <c r="H1214" i="14"/>
  <c r="I1214" i="14"/>
  <c r="J1214" i="14"/>
  <c r="K1214" i="14"/>
  <c r="L1214" i="14"/>
  <c r="E1215" i="14"/>
  <c r="F1215" i="14"/>
  <c r="G1215" i="14"/>
  <c r="H1215" i="14"/>
  <c r="I1215" i="14"/>
  <c r="J1215" i="14"/>
  <c r="K1215" i="14"/>
  <c r="L1215" i="14"/>
  <c r="E1216" i="14"/>
  <c r="F1216" i="14"/>
  <c r="G1216" i="14"/>
  <c r="H1216" i="14"/>
  <c r="I1216" i="14"/>
  <c r="J1216" i="14"/>
  <c r="K1216" i="14"/>
  <c r="L1216" i="14"/>
  <c r="E1217" i="14"/>
  <c r="F1217" i="14"/>
  <c r="G1217" i="14"/>
  <c r="H1217" i="14"/>
  <c r="I1217" i="14"/>
  <c r="J1217" i="14"/>
  <c r="K1217" i="14"/>
  <c r="L1217" i="14"/>
  <c r="E1218" i="14"/>
  <c r="F1218" i="14"/>
  <c r="G1218" i="14"/>
  <c r="H1218" i="14"/>
  <c r="I1218" i="14"/>
  <c r="J1218" i="14"/>
  <c r="K1218" i="14"/>
  <c r="L1218" i="14"/>
  <c r="E1219" i="14"/>
  <c r="F1219" i="14"/>
  <c r="G1219" i="14"/>
  <c r="H1219" i="14"/>
  <c r="I1219" i="14"/>
  <c r="J1219" i="14"/>
  <c r="K1219" i="14"/>
  <c r="L1219" i="14"/>
  <c r="E1220" i="14"/>
  <c r="F1220" i="14"/>
  <c r="G1220" i="14"/>
  <c r="H1220" i="14"/>
  <c r="I1220" i="14"/>
  <c r="J1220" i="14"/>
  <c r="K1220" i="14"/>
  <c r="L1220" i="14"/>
  <c r="E1221" i="14"/>
  <c r="F1221" i="14"/>
  <c r="G1221" i="14"/>
  <c r="H1221" i="14"/>
  <c r="I1221" i="14"/>
  <c r="J1221" i="14"/>
  <c r="K1221" i="14"/>
  <c r="L1221" i="14"/>
  <c r="E1222" i="14"/>
  <c r="F1222" i="14"/>
  <c r="G1222" i="14"/>
  <c r="H1222" i="14"/>
  <c r="I1222" i="14"/>
  <c r="J1222" i="14"/>
  <c r="K1222" i="14"/>
  <c r="L1222" i="14"/>
  <c r="E1223" i="14"/>
  <c r="F1223" i="14"/>
  <c r="G1223" i="14"/>
  <c r="H1223" i="14"/>
  <c r="I1223" i="14"/>
  <c r="J1223" i="14"/>
  <c r="K1223" i="14"/>
  <c r="L1223" i="14"/>
  <c r="E1224" i="14"/>
  <c r="F1224" i="14"/>
  <c r="G1224" i="14"/>
  <c r="H1224" i="14"/>
  <c r="I1224" i="14"/>
  <c r="J1224" i="14"/>
  <c r="K1224" i="14"/>
  <c r="L1224" i="14"/>
  <c r="E1225" i="14"/>
  <c r="F1225" i="14"/>
  <c r="G1225" i="14"/>
  <c r="H1225" i="14"/>
  <c r="I1225" i="14"/>
  <c r="J1225" i="14"/>
  <c r="K1225" i="14"/>
  <c r="L1225" i="14"/>
  <c r="E1226" i="14"/>
  <c r="F1226" i="14"/>
  <c r="G1226" i="14"/>
  <c r="H1226" i="14"/>
  <c r="I1226" i="14"/>
  <c r="J1226" i="14"/>
  <c r="K1226" i="14"/>
  <c r="L1226" i="14"/>
  <c r="E1227" i="14"/>
  <c r="F1227" i="14"/>
  <c r="G1227" i="14"/>
  <c r="H1227" i="14"/>
  <c r="I1227" i="14"/>
  <c r="J1227" i="14"/>
  <c r="K1227" i="14"/>
  <c r="L1227" i="14"/>
  <c r="E1130" i="14"/>
  <c r="F1130" i="14"/>
  <c r="G1130" i="14"/>
  <c r="H1130" i="14"/>
  <c r="I1130" i="14"/>
  <c r="J1130" i="14"/>
  <c r="K1130" i="14"/>
  <c r="L1130" i="14"/>
  <c r="E1131" i="14"/>
  <c r="F1131" i="14"/>
  <c r="G1131" i="14"/>
  <c r="H1131" i="14"/>
  <c r="I1131" i="14"/>
  <c r="J1131" i="14"/>
  <c r="K1131" i="14"/>
  <c r="L1131" i="14"/>
  <c r="E1132" i="14"/>
  <c r="F1132" i="14"/>
  <c r="G1132" i="14"/>
  <c r="H1132" i="14"/>
  <c r="I1132" i="14"/>
  <c r="J1132" i="14"/>
  <c r="K1132" i="14"/>
  <c r="L1132" i="14"/>
  <c r="E1133" i="14"/>
  <c r="F1133" i="14"/>
  <c r="G1133" i="14"/>
  <c r="H1133" i="14"/>
  <c r="I1133" i="14"/>
  <c r="J1133" i="14"/>
  <c r="K1133" i="14"/>
  <c r="L1133" i="14"/>
  <c r="E1134" i="14"/>
  <c r="F1134" i="14"/>
  <c r="G1134" i="14"/>
  <c r="H1134" i="14"/>
  <c r="I1134" i="14"/>
  <c r="J1134" i="14"/>
  <c r="K1134" i="14"/>
  <c r="L1134" i="14"/>
  <c r="E1135" i="14"/>
  <c r="F1135" i="14"/>
  <c r="G1135" i="14"/>
  <c r="H1135" i="14"/>
  <c r="I1135" i="14"/>
  <c r="J1135" i="14"/>
  <c r="K1135" i="14"/>
  <c r="L1135" i="14"/>
  <c r="E1136" i="14"/>
  <c r="F1136" i="14"/>
  <c r="G1136" i="14"/>
  <c r="H1136" i="14"/>
  <c r="I1136" i="14"/>
  <c r="J1136" i="14"/>
  <c r="K1136" i="14"/>
  <c r="L1136" i="14"/>
  <c r="E1137" i="14"/>
  <c r="F1137" i="14"/>
  <c r="G1137" i="14"/>
  <c r="H1137" i="14"/>
  <c r="I1137" i="14"/>
  <c r="J1137" i="14"/>
  <c r="K1137" i="14"/>
  <c r="L1137" i="14"/>
  <c r="E1138" i="14"/>
  <c r="F1138" i="14"/>
  <c r="G1138" i="14"/>
  <c r="H1138" i="14"/>
  <c r="I1138" i="14"/>
  <c r="J1138" i="14"/>
  <c r="K1138" i="14"/>
  <c r="L1138" i="14"/>
  <c r="E1139" i="14"/>
  <c r="F1139" i="14"/>
  <c r="G1139" i="14"/>
  <c r="H1139" i="14"/>
  <c r="I1139" i="14"/>
  <c r="J1139" i="14"/>
  <c r="K1139" i="14"/>
  <c r="L1139" i="14"/>
  <c r="E1140" i="14"/>
  <c r="F1140" i="14"/>
  <c r="G1140" i="14"/>
  <c r="H1140" i="14"/>
  <c r="I1140" i="14"/>
  <c r="J1140" i="14"/>
  <c r="K1140" i="14"/>
  <c r="L1140" i="14"/>
  <c r="E1141" i="14"/>
  <c r="F1141" i="14"/>
  <c r="G1141" i="14"/>
  <c r="H1141" i="14"/>
  <c r="I1141" i="14"/>
  <c r="J1141" i="14"/>
  <c r="K1141" i="14"/>
  <c r="L1141" i="14"/>
  <c r="E1142" i="14"/>
  <c r="F1142" i="14"/>
  <c r="G1142" i="14"/>
  <c r="H1142" i="14"/>
  <c r="I1142" i="14"/>
  <c r="J1142" i="14"/>
  <c r="K1142" i="14"/>
  <c r="L1142" i="14"/>
  <c r="E1143" i="14"/>
  <c r="F1143" i="14"/>
  <c r="G1143" i="14"/>
  <c r="H1143" i="14"/>
  <c r="I1143" i="14"/>
  <c r="J1143" i="14"/>
  <c r="K1143" i="14"/>
  <c r="L1143" i="14"/>
  <c r="E1144" i="14"/>
  <c r="F1144" i="14"/>
  <c r="G1144" i="14"/>
  <c r="H1144" i="14"/>
  <c r="I1144" i="14"/>
  <c r="J1144" i="14"/>
  <c r="K1144" i="14"/>
  <c r="L1144" i="14"/>
  <c r="E1145" i="14"/>
  <c r="F1145" i="14"/>
  <c r="G1145" i="14"/>
  <c r="H1145" i="14"/>
  <c r="I1145" i="14"/>
  <c r="J1145" i="14"/>
  <c r="K1145" i="14"/>
  <c r="L1145" i="14"/>
  <c r="E1146" i="14"/>
  <c r="F1146" i="14"/>
  <c r="G1146" i="14"/>
  <c r="H1146" i="14"/>
  <c r="I1146" i="14"/>
  <c r="J1146" i="14"/>
  <c r="K1146" i="14"/>
  <c r="L1146" i="14"/>
  <c r="E1147" i="14"/>
  <c r="F1147" i="14"/>
  <c r="G1147" i="14"/>
  <c r="H1147" i="14"/>
  <c r="I1147" i="14"/>
  <c r="J1147" i="14"/>
  <c r="K1147" i="14"/>
  <c r="L1147" i="14"/>
  <c r="E1148" i="14"/>
  <c r="F1148" i="14"/>
  <c r="G1148" i="14"/>
  <c r="H1148" i="14"/>
  <c r="I1148" i="14"/>
  <c r="J1148" i="14"/>
  <c r="K1148" i="14"/>
  <c r="L1148" i="14"/>
  <c r="E1149" i="14"/>
  <c r="F1149" i="14"/>
  <c r="G1149" i="14"/>
  <c r="H1149" i="14"/>
  <c r="I1149" i="14"/>
  <c r="J1149" i="14"/>
  <c r="K1149" i="14"/>
  <c r="L1149" i="14"/>
  <c r="E1150" i="14"/>
  <c r="F1150" i="14"/>
  <c r="G1150" i="14"/>
  <c r="H1150" i="14"/>
  <c r="I1150" i="14"/>
  <c r="J1150" i="14"/>
  <c r="K1150" i="14"/>
  <c r="L1150" i="14"/>
  <c r="E1151" i="14"/>
  <c r="F1151" i="14"/>
  <c r="G1151" i="14"/>
  <c r="H1151" i="14"/>
  <c r="I1151" i="14"/>
  <c r="J1151" i="14"/>
  <c r="K1151" i="14"/>
  <c r="L1151" i="14"/>
  <c r="E1152" i="14"/>
  <c r="F1152" i="14"/>
  <c r="G1152" i="14"/>
  <c r="H1152" i="14"/>
  <c r="I1152" i="14"/>
  <c r="J1152" i="14"/>
  <c r="K1152" i="14"/>
  <c r="L1152" i="14"/>
  <c r="E1153" i="14"/>
  <c r="F1153" i="14"/>
  <c r="G1153" i="14"/>
  <c r="H1153" i="14"/>
  <c r="I1153" i="14"/>
  <c r="J1153" i="14"/>
  <c r="K1153" i="14"/>
  <c r="L1153" i="14"/>
  <c r="E1154" i="14"/>
  <c r="F1154" i="14"/>
  <c r="G1154" i="14"/>
  <c r="H1154" i="14"/>
  <c r="I1154" i="14"/>
  <c r="J1154" i="14"/>
  <c r="K1154" i="14"/>
  <c r="L1154" i="14"/>
  <c r="E1155" i="14"/>
  <c r="F1155" i="14"/>
  <c r="G1155" i="14"/>
  <c r="H1155" i="14"/>
  <c r="I1155" i="14"/>
  <c r="J1155" i="14"/>
  <c r="K1155" i="14"/>
  <c r="L1155" i="14"/>
  <c r="E1156" i="14"/>
  <c r="F1156" i="14"/>
  <c r="G1156" i="14"/>
  <c r="H1156" i="14"/>
  <c r="I1156" i="14"/>
  <c r="J1156" i="14"/>
  <c r="K1156" i="14"/>
  <c r="L1156" i="14"/>
  <c r="E1157" i="14"/>
  <c r="F1157" i="14"/>
  <c r="G1157" i="14"/>
  <c r="H1157" i="14"/>
  <c r="I1157" i="14"/>
  <c r="J1157" i="14"/>
  <c r="K1157" i="14"/>
  <c r="L1157" i="14"/>
  <c r="E1158" i="14"/>
  <c r="F1158" i="14"/>
  <c r="G1158" i="14"/>
  <c r="H1158" i="14"/>
  <c r="I1158" i="14"/>
  <c r="J1158" i="14"/>
  <c r="K1158" i="14"/>
  <c r="L1158" i="14"/>
  <c r="E1159" i="14"/>
  <c r="F1159" i="14"/>
  <c r="G1159" i="14"/>
  <c r="H1159" i="14"/>
  <c r="I1159" i="14"/>
  <c r="J1159" i="14"/>
  <c r="K1159" i="14"/>
  <c r="L1159" i="14"/>
  <c r="E1160" i="14"/>
  <c r="F1160" i="14"/>
  <c r="G1160" i="14"/>
  <c r="H1160" i="14"/>
  <c r="I1160" i="14"/>
  <c r="J1160" i="14"/>
  <c r="K1160" i="14"/>
  <c r="L1160" i="14"/>
  <c r="E1161" i="14"/>
  <c r="F1161" i="14"/>
  <c r="G1161" i="14"/>
  <c r="H1161" i="14"/>
  <c r="I1161" i="14"/>
  <c r="J1161" i="14"/>
  <c r="K1161" i="14"/>
  <c r="L1161" i="14"/>
  <c r="E1162" i="14"/>
  <c r="F1162" i="14"/>
  <c r="G1162" i="14"/>
  <c r="H1162" i="14"/>
  <c r="I1162" i="14"/>
  <c r="J1162" i="14"/>
  <c r="K1162" i="14"/>
  <c r="L1162" i="14"/>
  <c r="E1163" i="14"/>
  <c r="F1163" i="14"/>
  <c r="G1163" i="14"/>
  <c r="H1163" i="14"/>
  <c r="I1163" i="14"/>
  <c r="J1163" i="14"/>
  <c r="K1163" i="14"/>
  <c r="L1163" i="14"/>
  <c r="E1164" i="14"/>
  <c r="F1164" i="14"/>
  <c r="G1164" i="14"/>
  <c r="H1164" i="14"/>
  <c r="I1164" i="14"/>
  <c r="J1164" i="14"/>
  <c r="K1164" i="14"/>
  <c r="L1164" i="14"/>
  <c r="E1165" i="14"/>
  <c r="F1165" i="14"/>
  <c r="G1165" i="14"/>
  <c r="H1165" i="14"/>
  <c r="I1165" i="14"/>
  <c r="J1165" i="14"/>
  <c r="K1165" i="14"/>
  <c r="L1165" i="14"/>
  <c r="E1166" i="14"/>
  <c r="F1166" i="14"/>
  <c r="G1166" i="14"/>
  <c r="H1166" i="14"/>
  <c r="I1166" i="14"/>
  <c r="J1166" i="14"/>
  <c r="K1166" i="14"/>
  <c r="L1166" i="14"/>
  <c r="E1167" i="14"/>
  <c r="F1167" i="14"/>
  <c r="G1167" i="14"/>
  <c r="H1167" i="14"/>
  <c r="I1167" i="14"/>
  <c r="J1167" i="14"/>
  <c r="K1167" i="14"/>
  <c r="L1167" i="14"/>
  <c r="E1168" i="14"/>
  <c r="F1168" i="14"/>
  <c r="G1168" i="14"/>
  <c r="H1168" i="14"/>
  <c r="I1168" i="14"/>
  <c r="J1168" i="14"/>
  <c r="K1168" i="14"/>
  <c r="L1168" i="14"/>
  <c r="E1169" i="14"/>
  <c r="F1169" i="14"/>
  <c r="G1169" i="14"/>
  <c r="H1169" i="14"/>
  <c r="I1169" i="14"/>
  <c r="J1169" i="14"/>
  <c r="K1169" i="14"/>
  <c r="L1169" i="14"/>
  <c r="E1170" i="14"/>
  <c r="F1170" i="14"/>
  <c r="G1170" i="14"/>
  <c r="H1170" i="14"/>
  <c r="I1170" i="14"/>
  <c r="J1170" i="14"/>
  <c r="K1170" i="14"/>
  <c r="L1170" i="14"/>
  <c r="E1171" i="14"/>
  <c r="F1171" i="14"/>
  <c r="G1171" i="14"/>
  <c r="H1171" i="14"/>
  <c r="I1171" i="14"/>
  <c r="J1171" i="14"/>
  <c r="K1171" i="14"/>
  <c r="L1171" i="14"/>
  <c r="E1172" i="14"/>
  <c r="F1172" i="14"/>
  <c r="G1172" i="14"/>
  <c r="H1172" i="14"/>
  <c r="I1172" i="14"/>
  <c r="J1172" i="14"/>
  <c r="K1172" i="14"/>
  <c r="L1172" i="14"/>
  <c r="E1173" i="14"/>
  <c r="F1173" i="14"/>
  <c r="G1173" i="14"/>
  <c r="H1173" i="14"/>
  <c r="I1173" i="14"/>
  <c r="J1173" i="14"/>
  <c r="K1173" i="14"/>
  <c r="L1173" i="14"/>
  <c r="E1174" i="14"/>
  <c r="F1174" i="14"/>
  <c r="G1174" i="14"/>
  <c r="H1174" i="14"/>
  <c r="I1174" i="14"/>
  <c r="J1174" i="14"/>
  <c r="K1174" i="14"/>
  <c r="L1174" i="14"/>
  <c r="E1175" i="14"/>
  <c r="F1175" i="14"/>
  <c r="G1175" i="14"/>
  <c r="H1175" i="14"/>
  <c r="I1175" i="14"/>
  <c r="J1175" i="14"/>
  <c r="K1175" i="14"/>
  <c r="L1175" i="14"/>
  <c r="E1176" i="14"/>
  <c r="F1176" i="14"/>
  <c r="G1176" i="14"/>
  <c r="H1176" i="14"/>
  <c r="I1176" i="14"/>
  <c r="J1176" i="14"/>
  <c r="K1176" i="14"/>
  <c r="L1176" i="14"/>
  <c r="E1079" i="14"/>
  <c r="F1079" i="14"/>
  <c r="G1079" i="14"/>
  <c r="H1079" i="14"/>
  <c r="I1079" i="14"/>
  <c r="J1079" i="14"/>
  <c r="K1079" i="14"/>
  <c r="L1079" i="14"/>
  <c r="E1080" i="14"/>
  <c r="F1080" i="14"/>
  <c r="G1080" i="14"/>
  <c r="H1080" i="14"/>
  <c r="I1080" i="14"/>
  <c r="J1080" i="14"/>
  <c r="K1080" i="14"/>
  <c r="L1080" i="14"/>
  <c r="E1081" i="14"/>
  <c r="F1081" i="14"/>
  <c r="G1081" i="14"/>
  <c r="H1081" i="14"/>
  <c r="I1081" i="14"/>
  <c r="J1081" i="14"/>
  <c r="K1081" i="14"/>
  <c r="L1081" i="14"/>
  <c r="E1082" i="14"/>
  <c r="F1082" i="14"/>
  <c r="G1082" i="14"/>
  <c r="H1082" i="14"/>
  <c r="I1082" i="14"/>
  <c r="J1082" i="14"/>
  <c r="K1082" i="14"/>
  <c r="L1082" i="14"/>
  <c r="E1083" i="14"/>
  <c r="F1083" i="14"/>
  <c r="G1083" i="14"/>
  <c r="H1083" i="14"/>
  <c r="I1083" i="14"/>
  <c r="J1083" i="14"/>
  <c r="K1083" i="14"/>
  <c r="L1083" i="14"/>
  <c r="E1084" i="14"/>
  <c r="F1084" i="14"/>
  <c r="G1084" i="14"/>
  <c r="H1084" i="14"/>
  <c r="I1084" i="14"/>
  <c r="J1084" i="14"/>
  <c r="K1084" i="14"/>
  <c r="L1084" i="14"/>
  <c r="E1085" i="14"/>
  <c r="F1085" i="14"/>
  <c r="G1085" i="14"/>
  <c r="H1085" i="14"/>
  <c r="I1085" i="14"/>
  <c r="J1085" i="14"/>
  <c r="K1085" i="14"/>
  <c r="L1085" i="14"/>
  <c r="E1086" i="14"/>
  <c r="F1086" i="14"/>
  <c r="G1086" i="14"/>
  <c r="H1086" i="14"/>
  <c r="I1086" i="14"/>
  <c r="J1086" i="14"/>
  <c r="K1086" i="14"/>
  <c r="L1086" i="14"/>
  <c r="E1087" i="14"/>
  <c r="F1087" i="14"/>
  <c r="G1087" i="14"/>
  <c r="H1087" i="14"/>
  <c r="I1087" i="14"/>
  <c r="J1087" i="14"/>
  <c r="K1087" i="14"/>
  <c r="L1087" i="14"/>
  <c r="E1088" i="14"/>
  <c r="F1088" i="14"/>
  <c r="G1088" i="14"/>
  <c r="H1088" i="14"/>
  <c r="I1088" i="14"/>
  <c r="J1088" i="14"/>
  <c r="K1088" i="14"/>
  <c r="L1088" i="14"/>
  <c r="E1089" i="14"/>
  <c r="F1089" i="14"/>
  <c r="G1089" i="14"/>
  <c r="H1089" i="14"/>
  <c r="I1089" i="14"/>
  <c r="J1089" i="14"/>
  <c r="K1089" i="14"/>
  <c r="L1089" i="14"/>
  <c r="E1090" i="14"/>
  <c r="F1090" i="14"/>
  <c r="G1090" i="14"/>
  <c r="H1090" i="14"/>
  <c r="I1090" i="14"/>
  <c r="J1090" i="14"/>
  <c r="K1090" i="14"/>
  <c r="L1090" i="14"/>
  <c r="E1091" i="14"/>
  <c r="F1091" i="14"/>
  <c r="G1091" i="14"/>
  <c r="H1091" i="14"/>
  <c r="I1091" i="14"/>
  <c r="J1091" i="14"/>
  <c r="K1091" i="14"/>
  <c r="L1091" i="14"/>
  <c r="E1092" i="14"/>
  <c r="F1092" i="14"/>
  <c r="G1092" i="14"/>
  <c r="H1092" i="14"/>
  <c r="I1092" i="14"/>
  <c r="J1092" i="14"/>
  <c r="K1092" i="14"/>
  <c r="L1092" i="14"/>
  <c r="E1093" i="14"/>
  <c r="F1093" i="14"/>
  <c r="G1093" i="14"/>
  <c r="H1093" i="14"/>
  <c r="I1093" i="14"/>
  <c r="J1093" i="14"/>
  <c r="K1093" i="14"/>
  <c r="L1093" i="14"/>
  <c r="E1094" i="14"/>
  <c r="F1094" i="14"/>
  <c r="G1094" i="14"/>
  <c r="H1094" i="14"/>
  <c r="I1094" i="14"/>
  <c r="J1094" i="14"/>
  <c r="K1094" i="14"/>
  <c r="L1094" i="14"/>
  <c r="E1095" i="14"/>
  <c r="F1095" i="14"/>
  <c r="G1095" i="14"/>
  <c r="H1095" i="14"/>
  <c r="I1095" i="14"/>
  <c r="J1095" i="14"/>
  <c r="K1095" i="14"/>
  <c r="L1095" i="14"/>
  <c r="E1096" i="14"/>
  <c r="F1096" i="14"/>
  <c r="G1096" i="14"/>
  <c r="H1096" i="14"/>
  <c r="I1096" i="14"/>
  <c r="J1096" i="14"/>
  <c r="K1096" i="14"/>
  <c r="L1096" i="14"/>
  <c r="E1097" i="14"/>
  <c r="F1097" i="14"/>
  <c r="G1097" i="14"/>
  <c r="H1097" i="14"/>
  <c r="I1097" i="14"/>
  <c r="J1097" i="14"/>
  <c r="K1097" i="14"/>
  <c r="L1097" i="14"/>
  <c r="E1098" i="14"/>
  <c r="F1098" i="14"/>
  <c r="G1098" i="14"/>
  <c r="H1098" i="14"/>
  <c r="I1098" i="14"/>
  <c r="J1098" i="14"/>
  <c r="K1098" i="14"/>
  <c r="L1098" i="14"/>
  <c r="E1099" i="14"/>
  <c r="F1099" i="14"/>
  <c r="G1099" i="14"/>
  <c r="H1099" i="14"/>
  <c r="I1099" i="14"/>
  <c r="J1099" i="14"/>
  <c r="K1099" i="14"/>
  <c r="L1099" i="14"/>
  <c r="E1100" i="14"/>
  <c r="F1100" i="14"/>
  <c r="G1100" i="14"/>
  <c r="H1100" i="14"/>
  <c r="I1100" i="14"/>
  <c r="J1100" i="14"/>
  <c r="K1100" i="14"/>
  <c r="L1100" i="14"/>
  <c r="E1101" i="14"/>
  <c r="F1101" i="14"/>
  <c r="G1101" i="14"/>
  <c r="H1101" i="14"/>
  <c r="I1101" i="14"/>
  <c r="J1101" i="14"/>
  <c r="K1101" i="14"/>
  <c r="L1101" i="14"/>
  <c r="E1102" i="14"/>
  <c r="F1102" i="14"/>
  <c r="G1102" i="14"/>
  <c r="H1102" i="14"/>
  <c r="I1102" i="14"/>
  <c r="J1102" i="14"/>
  <c r="K1102" i="14"/>
  <c r="L1102" i="14"/>
  <c r="E1103" i="14"/>
  <c r="F1103" i="14"/>
  <c r="G1103" i="14"/>
  <c r="H1103" i="14"/>
  <c r="I1103" i="14"/>
  <c r="J1103" i="14"/>
  <c r="K1103" i="14"/>
  <c r="L1103" i="14"/>
  <c r="E1104" i="14"/>
  <c r="F1104" i="14"/>
  <c r="G1104" i="14"/>
  <c r="H1104" i="14"/>
  <c r="I1104" i="14"/>
  <c r="J1104" i="14"/>
  <c r="K1104" i="14"/>
  <c r="L1104" i="14"/>
  <c r="E1105" i="14"/>
  <c r="F1105" i="14"/>
  <c r="G1105" i="14"/>
  <c r="H1105" i="14"/>
  <c r="I1105" i="14"/>
  <c r="J1105" i="14"/>
  <c r="K1105" i="14"/>
  <c r="L1105" i="14"/>
  <c r="E1106" i="14"/>
  <c r="F1106" i="14"/>
  <c r="G1106" i="14"/>
  <c r="H1106" i="14"/>
  <c r="I1106" i="14"/>
  <c r="J1106" i="14"/>
  <c r="K1106" i="14"/>
  <c r="L1106" i="14"/>
  <c r="E1107" i="14"/>
  <c r="F1107" i="14"/>
  <c r="G1107" i="14"/>
  <c r="H1107" i="14"/>
  <c r="I1107" i="14"/>
  <c r="J1107" i="14"/>
  <c r="K1107" i="14"/>
  <c r="L1107" i="14"/>
  <c r="E1108" i="14"/>
  <c r="F1108" i="14"/>
  <c r="G1108" i="14"/>
  <c r="H1108" i="14"/>
  <c r="I1108" i="14"/>
  <c r="J1108" i="14"/>
  <c r="K1108" i="14"/>
  <c r="L1108" i="14"/>
  <c r="E1109" i="14"/>
  <c r="F1109" i="14"/>
  <c r="G1109" i="14"/>
  <c r="H1109" i="14"/>
  <c r="I1109" i="14"/>
  <c r="J1109" i="14"/>
  <c r="K1109" i="14"/>
  <c r="L1109" i="14"/>
  <c r="E1110" i="14"/>
  <c r="F1110" i="14"/>
  <c r="G1110" i="14"/>
  <c r="H1110" i="14"/>
  <c r="I1110" i="14"/>
  <c r="J1110" i="14"/>
  <c r="K1110" i="14"/>
  <c r="L1110" i="14"/>
  <c r="E1111" i="14"/>
  <c r="F1111" i="14"/>
  <c r="G1111" i="14"/>
  <c r="H1111" i="14"/>
  <c r="I1111" i="14"/>
  <c r="J1111" i="14"/>
  <c r="K1111" i="14"/>
  <c r="L1111" i="14"/>
  <c r="E1112" i="14"/>
  <c r="F1112" i="14"/>
  <c r="G1112" i="14"/>
  <c r="H1112" i="14"/>
  <c r="I1112" i="14"/>
  <c r="J1112" i="14"/>
  <c r="K1112" i="14"/>
  <c r="L1112" i="14"/>
  <c r="E1113" i="14"/>
  <c r="F1113" i="14"/>
  <c r="G1113" i="14"/>
  <c r="H1113" i="14"/>
  <c r="I1113" i="14"/>
  <c r="J1113" i="14"/>
  <c r="K1113" i="14"/>
  <c r="L1113" i="14"/>
  <c r="E1114" i="14"/>
  <c r="F1114" i="14"/>
  <c r="G1114" i="14"/>
  <c r="H1114" i="14"/>
  <c r="I1114" i="14"/>
  <c r="J1114" i="14"/>
  <c r="K1114" i="14"/>
  <c r="L1114" i="14"/>
  <c r="E1115" i="14"/>
  <c r="F1115" i="14"/>
  <c r="G1115" i="14"/>
  <c r="H1115" i="14"/>
  <c r="I1115" i="14"/>
  <c r="J1115" i="14"/>
  <c r="K1115" i="14"/>
  <c r="L1115" i="14"/>
  <c r="E1116" i="14"/>
  <c r="F1116" i="14"/>
  <c r="G1116" i="14"/>
  <c r="H1116" i="14"/>
  <c r="I1116" i="14"/>
  <c r="J1116" i="14"/>
  <c r="K1116" i="14"/>
  <c r="L1116" i="14"/>
  <c r="E1117" i="14"/>
  <c r="F1117" i="14"/>
  <c r="G1117" i="14"/>
  <c r="H1117" i="14"/>
  <c r="I1117" i="14"/>
  <c r="J1117" i="14"/>
  <c r="K1117" i="14"/>
  <c r="L1117" i="14"/>
  <c r="E1118" i="14"/>
  <c r="F1118" i="14"/>
  <c r="G1118" i="14"/>
  <c r="H1118" i="14"/>
  <c r="I1118" i="14"/>
  <c r="J1118" i="14"/>
  <c r="K1118" i="14"/>
  <c r="L1118" i="14"/>
  <c r="E1119" i="14"/>
  <c r="F1119" i="14"/>
  <c r="G1119" i="14"/>
  <c r="H1119" i="14"/>
  <c r="I1119" i="14"/>
  <c r="J1119" i="14"/>
  <c r="K1119" i="14"/>
  <c r="L1119" i="14"/>
  <c r="E1120" i="14"/>
  <c r="F1120" i="14"/>
  <c r="G1120" i="14"/>
  <c r="H1120" i="14"/>
  <c r="I1120" i="14"/>
  <c r="J1120" i="14"/>
  <c r="K1120" i="14"/>
  <c r="L1120" i="14"/>
  <c r="E1121" i="14"/>
  <c r="F1121" i="14"/>
  <c r="G1121" i="14"/>
  <c r="H1121" i="14"/>
  <c r="I1121" i="14"/>
  <c r="J1121" i="14"/>
  <c r="K1121" i="14"/>
  <c r="L1121" i="14"/>
  <c r="E1122" i="14"/>
  <c r="F1122" i="14"/>
  <c r="G1122" i="14"/>
  <c r="H1122" i="14"/>
  <c r="I1122" i="14"/>
  <c r="J1122" i="14"/>
  <c r="K1122" i="14"/>
  <c r="L1122" i="14"/>
  <c r="E1123" i="14"/>
  <c r="F1123" i="14"/>
  <c r="G1123" i="14"/>
  <c r="H1123" i="14"/>
  <c r="I1123" i="14"/>
  <c r="J1123" i="14"/>
  <c r="K1123" i="14"/>
  <c r="L1123" i="14"/>
  <c r="E1124" i="14"/>
  <c r="F1124" i="14"/>
  <c r="G1124" i="14"/>
  <c r="H1124" i="14"/>
  <c r="I1124" i="14"/>
  <c r="J1124" i="14"/>
  <c r="K1124" i="14"/>
  <c r="L1124" i="14"/>
  <c r="E1125" i="14"/>
  <c r="F1125" i="14"/>
  <c r="G1125" i="14"/>
  <c r="H1125" i="14"/>
  <c r="I1125" i="14"/>
  <c r="J1125" i="14"/>
  <c r="K1125" i="14"/>
  <c r="L1125" i="14"/>
  <c r="E1028" i="14"/>
  <c r="F1028" i="14"/>
  <c r="G1028" i="14"/>
  <c r="H1028" i="14"/>
  <c r="I1028" i="14"/>
  <c r="J1028" i="14"/>
  <c r="K1028" i="14"/>
  <c r="L1028" i="14"/>
  <c r="E1029" i="14"/>
  <c r="F1029" i="14"/>
  <c r="G1029" i="14"/>
  <c r="H1029" i="14"/>
  <c r="I1029" i="14"/>
  <c r="J1029" i="14"/>
  <c r="K1029" i="14"/>
  <c r="L1029" i="14"/>
  <c r="E1030" i="14"/>
  <c r="F1030" i="14"/>
  <c r="G1030" i="14"/>
  <c r="H1030" i="14"/>
  <c r="I1030" i="14"/>
  <c r="J1030" i="14"/>
  <c r="K1030" i="14"/>
  <c r="L1030" i="14"/>
  <c r="E1031" i="14"/>
  <c r="F1031" i="14"/>
  <c r="G1031" i="14"/>
  <c r="H1031" i="14"/>
  <c r="I1031" i="14"/>
  <c r="J1031" i="14"/>
  <c r="K1031" i="14"/>
  <c r="L1031" i="14"/>
  <c r="E1032" i="14"/>
  <c r="F1032" i="14"/>
  <c r="G1032" i="14"/>
  <c r="H1032" i="14"/>
  <c r="I1032" i="14"/>
  <c r="J1032" i="14"/>
  <c r="K1032" i="14"/>
  <c r="L1032" i="14"/>
  <c r="E1033" i="14"/>
  <c r="F1033" i="14"/>
  <c r="G1033" i="14"/>
  <c r="H1033" i="14"/>
  <c r="I1033" i="14"/>
  <c r="J1033" i="14"/>
  <c r="K1033" i="14"/>
  <c r="L1033" i="14"/>
  <c r="E1034" i="14"/>
  <c r="F1034" i="14"/>
  <c r="G1034" i="14"/>
  <c r="H1034" i="14"/>
  <c r="I1034" i="14"/>
  <c r="J1034" i="14"/>
  <c r="K1034" i="14"/>
  <c r="L1034" i="14"/>
  <c r="E1035" i="14"/>
  <c r="F1035" i="14"/>
  <c r="G1035" i="14"/>
  <c r="H1035" i="14"/>
  <c r="I1035" i="14"/>
  <c r="J1035" i="14"/>
  <c r="K1035" i="14"/>
  <c r="L1035" i="14"/>
  <c r="E1036" i="14"/>
  <c r="F1036" i="14"/>
  <c r="G1036" i="14"/>
  <c r="H1036" i="14"/>
  <c r="I1036" i="14"/>
  <c r="J1036" i="14"/>
  <c r="K1036" i="14"/>
  <c r="L1036" i="14"/>
  <c r="E1037" i="14"/>
  <c r="F1037" i="14"/>
  <c r="G1037" i="14"/>
  <c r="H1037" i="14"/>
  <c r="I1037" i="14"/>
  <c r="J1037" i="14"/>
  <c r="K1037" i="14"/>
  <c r="L1037" i="14"/>
  <c r="E1038" i="14"/>
  <c r="F1038" i="14"/>
  <c r="G1038" i="14"/>
  <c r="H1038" i="14"/>
  <c r="I1038" i="14"/>
  <c r="J1038" i="14"/>
  <c r="K1038" i="14"/>
  <c r="L1038" i="14"/>
  <c r="E1039" i="14"/>
  <c r="F1039" i="14"/>
  <c r="G1039" i="14"/>
  <c r="H1039" i="14"/>
  <c r="I1039" i="14"/>
  <c r="J1039" i="14"/>
  <c r="K1039" i="14"/>
  <c r="L1039" i="14"/>
  <c r="E1040" i="14"/>
  <c r="F1040" i="14"/>
  <c r="G1040" i="14"/>
  <c r="H1040" i="14"/>
  <c r="I1040" i="14"/>
  <c r="J1040" i="14"/>
  <c r="K1040" i="14"/>
  <c r="L1040" i="14"/>
  <c r="E1041" i="14"/>
  <c r="F1041" i="14"/>
  <c r="G1041" i="14"/>
  <c r="H1041" i="14"/>
  <c r="I1041" i="14"/>
  <c r="J1041" i="14"/>
  <c r="K1041" i="14"/>
  <c r="L1041" i="14"/>
  <c r="E1042" i="14"/>
  <c r="F1042" i="14"/>
  <c r="G1042" i="14"/>
  <c r="H1042" i="14"/>
  <c r="I1042" i="14"/>
  <c r="J1042" i="14"/>
  <c r="K1042" i="14"/>
  <c r="L1042" i="14"/>
  <c r="E1043" i="14"/>
  <c r="F1043" i="14"/>
  <c r="G1043" i="14"/>
  <c r="H1043" i="14"/>
  <c r="I1043" i="14"/>
  <c r="J1043" i="14"/>
  <c r="K1043" i="14"/>
  <c r="L1043" i="14"/>
  <c r="E1044" i="14"/>
  <c r="F1044" i="14"/>
  <c r="G1044" i="14"/>
  <c r="H1044" i="14"/>
  <c r="I1044" i="14"/>
  <c r="J1044" i="14"/>
  <c r="K1044" i="14"/>
  <c r="L1044" i="14"/>
  <c r="E1045" i="14"/>
  <c r="F1045" i="14"/>
  <c r="G1045" i="14"/>
  <c r="H1045" i="14"/>
  <c r="I1045" i="14"/>
  <c r="J1045" i="14"/>
  <c r="K1045" i="14"/>
  <c r="L1045" i="14"/>
  <c r="E1046" i="14"/>
  <c r="F1046" i="14"/>
  <c r="G1046" i="14"/>
  <c r="H1046" i="14"/>
  <c r="I1046" i="14"/>
  <c r="J1046" i="14"/>
  <c r="K1046" i="14"/>
  <c r="L1046" i="14"/>
  <c r="E1047" i="14"/>
  <c r="F1047" i="14"/>
  <c r="G1047" i="14"/>
  <c r="H1047" i="14"/>
  <c r="I1047" i="14"/>
  <c r="J1047" i="14"/>
  <c r="K1047" i="14"/>
  <c r="L1047" i="14"/>
  <c r="E1048" i="14"/>
  <c r="F1048" i="14"/>
  <c r="G1048" i="14"/>
  <c r="H1048" i="14"/>
  <c r="I1048" i="14"/>
  <c r="J1048" i="14"/>
  <c r="K1048" i="14"/>
  <c r="L1048" i="14"/>
  <c r="E1049" i="14"/>
  <c r="F1049" i="14"/>
  <c r="G1049" i="14"/>
  <c r="H1049" i="14"/>
  <c r="I1049" i="14"/>
  <c r="J1049" i="14"/>
  <c r="K1049" i="14"/>
  <c r="L1049" i="14"/>
  <c r="E1050" i="14"/>
  <c r="F1050" i="14"/>
  <c r="G1050" i="14"/>
  <c r="H1050" i="14"/>
  <c r="I1050" i="14"/>
  <c r="J1050" i="14"/>
  <c r="K1050" i="14"/>
  <c r="L1050" i="14"/>
  <c r="E1051" i="14"/>
  <c r="F1051" i="14"/>
  <c r="G1051" i="14"/>
  <c r="H1051" i="14"/>
  <c r="I1051" i="14"/>
  <c r="J1051" i="14"/>
  <c r="K1051" i="14"/>
  <c r="L1051" i="14"/>
  <c r="E1052" i="14"/>
  <c r="F1052" i="14"/>
  <c r="G1052" i="14"/>
  <c r="H1052" i="14"/>
  <c r="I1052" i="14"/>
  <c r="J1052" i="14"/>
  <c r="K1052" i="14"/>
  <c r="L1052" i="14"/>
  <c r="E1053" i="14"/>
  <c r="F1053" i="14"/>
  <c r="G1053" i="14"/>
  <c r="H1053" i="14"/>
  <c r="I1053" i="14"/>
  <c r="J1053" i="14"/>
  <c r="K1053" i="14"/>
  <c r="L1053" i="14"/>
  <c r="E1054" i="14"/>
  <c r="F1054" i="14"/>
  <c r="G1054" i="14"/>
  <c r="H1054" i="14"/>
  <c r="I1054" i="14"/>
  <c r="J1054" i="14"/>
  <c r="K1054" i="14"/>
  <c r="L1054" i="14"/>
  <c r="E1055" i="14"/>
  <c r="F1055" i="14"/>
  <c r="G1055" i="14"/>
  <c r="H1055" i="14"/>
  <c r="I1055" i="14"/>
  <c r="J1055" i="14"/>
  <c r="K1055" i="14"/>
  <c r="L1055" i="14"/>
  <c r="E1056" i="14"/>
  <c r="F1056" i="14"/>
  <c r="G1056" i="14"/>
  <c r="H1056" i="14"/>
  <c r="I1056" i="14"/>
  <c r="J1056" i="14"/>
  <c r="K1056" i="14"/>
  <c r="L1056" i="14"/>
  <c r="E1057" i="14"/>
  <c r="F1057" i="14"/>
  <c r="G1057" i="14"/>
  <c r="H1057" i="14"/>
  <c r="I1057" i="14"/>
  <c r="J1057" i="14"/>
  <c r="K1057" i="14"/>
  <c r="L1057" i="14"/>
  <c r="E1058" i="14"/>
  <c r="F1058" i="14"/>
  <c r="G1058" i="14"/>
  <c r="H1058" i="14"/>
  <c r="I1058" i="14"/>
  <c r="J1058" i="14"/>
  <c r="K1058" i="14"/>
  <c r="L1058" i="14"/>
  <c r="E1059" i="14"/>
  <c r="F1059" i="14"/>
  <c r="G1059" i="14"/>
  <c r="H1059" i="14"/>
  <c r="I1059" i="14"/>
  <c r="J1059" i="14"/>
  <c r="K1059" i="14"/>
  <c r="L1059" i="14"/>
  <c r="E1060" i="14"/>
  <c r="F1060" i="14"/>
  <c r="G1060" i="14"/>
  <c r="H1060" i="14"/>
  <c r="I1060" i="14"/>
  <c r="J1060" i="14"/>
  <c r="K1060" i="14"/>
  <c r="L1060" i="14"/>
  <c r="E1061" i="14"/>
  <c r="F1061" i="14"/>
  <c r="G1061" i="14"/>
  <c r="H1061" i="14"/>
  <c r="I1061" i="14"/>
  <c r="J1061" i="14"/>
  <c r="K1061" i="14"/>
  <c r="L1061" i="14"/>
  <c r="E1062" i="14"/>
  <c r="F1062" i="14"/>
  <c r="G1062" i="14"/>
  <c r="H1062" i="14"/>
  <c r="I1062" i="14"/>
  <c r="J1062" i="14"/>
  <c r="K1062" i="14"/>
  <c r="L1062" i="14"/>
  <c r="E1063" i="14"/>
  <c r="F1063" i="14"/>
  <c r="G1063" i="14"/>
  <c r="H1063" i="14"/>
  <c r="I1063" i="14"/>
  <c r="J1063" i="14"/>
  <c r="K1063" i="14"/>
  <c r="L1063" i="14"/>
  <c r="E1064" i="14"/>
  <c r="F1064" i="14"/>
  <c r="G1064" i="14"/>
  <c r="H1064" i="14"/>
  <c r="I1064" i="14"/>
  <c r="J1064" i="14"/>
  <c r="K1064" i="14"/>
  <c r="L1064" i="14"/>
  <c r="E1065" i="14"/>
  <c r="F1065" i="14"/>
  <c r="G1065" i="14"/>
  <c r="H1065" i="14"/>
  <c r="I1065" i="14"/>
  <c r="J1065" i="14"/>
  <c r="K1065" i="14"/>
  <c r="L1065" i="14"/>
  <c r="E1066" i="14"/>
  <c r="F1066" i="14"/>
  <c r="G1066" i="14"/>
  <c r="H1066" i="14"/>
  <c r="I1066" i="14"/>
  <c r="J1066" i="14"/>
  <c r="K1066" i="14"/>
  <c r="L1066" i="14"/>
  <c r="E1067" i="14"/>
  <c r="F1067" i="14"/>
  <c r="G1067" i="14"/>
  <c r="H1067" i="14"/>
  <c r="I1067" i="14"/>
  <c r="J1067" i="14"/>
  <c r="K1067" i="14"/>
  <c r="L1067" i="14"/>
  <c r="E1068" i="14"/>
  <c r="F1068" i="14"/>
  <c r="G1068" i="14"/>
  <c r="H1068" i="14"/>
  <c r="I1068" i="14"/>
  <c r="J1068" i="14"/>
  <c r="K1068" i="14"/>
  <c r="L1068" i="14"/>
  <c r="E1069" i="14"/>
  <c r="F1069" i="14"/>
  <c r="G1069" i="14"/>
  <c r="H1069" i="14"/>
  <c r="I1069" i="14"/>
  <c r="J1069" i="14"/>
  <c r="K1069" i="14"/>
  <c r="L1069" i="14"/>
  <c r="E1070" i="14"/>
  <c r="F1070" i="14"/>
  <c r="G1070" i="14"/>
  <c r="H1070" i="14"/>
  <c r="I1070" i="14"/>
  <c r="J1070" i="14"/>
  <c r="K1070" i="14"/>
  <c r="L1070" i="14"/>
  <c r="E1071" i="14"/>
  <c r="F1071" i="14"/>
  <c r="G1071" i="14"/>
  <c r="H1071" i="14"/>
  <c r="I1071" i="14"/>
  <c r="J1071" i="14"/>
  <c r="K1071" i="14"/>
  <c r="L1071" i="14"/>
  <c r="E1072" i="14"/>
  <c r="F1072" i="14"/>
  <c r="G1072" i="14"/>
  <c r="H1072" i="14"/>
  <c r="I1072" i="14"/>
  <c r="J1072" i="14"/>
  <c r="K1072" i="14"/>
  <c r="L1072" i="14"/>
  <c r="E1073" i="14"/>
  <c r="F1073" i="14"/>
  <c r="G1073" i="14"/>
  <c r="H1073" i="14"/>
  <c r="I1073" i="14"/>
  <c r="J1073" i="14"/>
  <c r="K1073" i="14"/>
  <c r="L1073" i="14"/>
  <c r="E1074" i="14"/>
  <c r="F1074" i="14"/>
  <c r="G1074" i="14"/>
  <c r="H1074" i="14"/>
  <c r="I1074" i="14"/>
  <c r="J1074" i="14"/>
  <c r="K1074" i="14"/>
  <c r="L1074" i="14"/>
  <c r="E977" i="14"/>
  <c r="F977" i="14"/>
  <c r="G977" i="14"/>
  <c r="H977" i="14"/>
  <c r="I977" i="14"/>
  <c r="J977" i="14"/>
  <c r="K977" i="14"/>
  <c r="L977" i="14"/>
  <c r="E978" i="14"/>
  <c r="F978" i="14"/>
  <c r="G978" i="14"/>
  <c r="H978" i="14"/>
  <c r="I978" i="14"/>
  <c r="J978" i="14"/>
  <c r="K978" i="14"/>
  <c r="L978" i="14"/>
  <c r="E979" i="14"/>
  <c r="F979" i="14"/>
  <c r="G979" i="14"/>
  <c r="H979" i="14"/>
  <c r="I979" i="14"/>
  <c r="J979" i="14"/>
  <c r="K979" i="14"/>
  <c r="L979" i="14"/>
  <c r="E980" i="14"/>
  <c r="F980" i="14"/>
  <c r="G980" i="14"/>
  <c r="H980" i="14"/>
  <c r="I980" i="14"/>
  <c r="J980" i="14"/>
  <c r="K980" i="14"/>
  <c r="L980" i="14"/>
  <c r="E981" i="14"/>
  <c r="F981" i="14"/>
  <c r="G981" i="14"/>
  <c r="H981" i="14"/>
  <c r="I981" i="14"/>
  <c r="J981" i="14"/>
  <c r="K981" i="14"/>
  <c r="L981" i="14"/>
  <c r="E982" i="14"/>
  <c r="F982" i="14"/>
  <c r="G982" i="14"/>
  <c r="H982" i="14"/>
  <c r="I982" i="14"/>
  <c r="J982" i="14"/>
  <c r="K982" i="14"/>
  <c r="L982" i="14"/>
  <c r="E983" i="14"/>
  <c r="F983" i="14"/>
  <c r="G983" i="14"/>
  <c r="H983" i="14"/>
  <c r="I983" i="14"/>
  <c r="J983" i="14"/>
  <c r="K983" i="14"/>
  <c r="L983" i="14"/>
  <c r="E984" i="14"/>
  <c r="F984" i="14"/>
  <c r="G984" i="14"/>
  <c r="H984" i="14"/>
  <c r="I984" i="14"/>
  <c r="J984" i="14"/>
  <c r="K984" i="14"/>
  <c r="L984" i="14"/>
  <c r="E985" i="14"/>
  <c r="F985" i="14"/>
  <c r="G985" i="14"/>
  <c r="H985" i="14"/>
  <c r="I985" i="14"/>
  <c r="J985" i="14"/>
  <c r="K985" i="14"/>
  <c r="L985" i="14"/>
  <c r="E986" i="14"/>
  <c r="F986" i="14"/>
  <c r="G986" i="14"/>
  <c r="H986" i="14"/>
  <c r="I986" i="14"/>
  <c r="J986" i="14"/>
  <c r="K986" i="14"/>
  <c r="L986" i="14"/>
  <c r="E987" i="14"/>
  <c r="F987" i="14"/>
  <c r="G987" i="14"/>
  <c r="H987" i="14"/>
  <c r="I987" i="14"/>
  <c r="J987" i="14"/>
  <c r="K987" i="14"/>
  <c r="L987" i="14"/>
  <c r="E988" i="14"/>
  <c r="F988" i="14"/>
  <c r="G988" i="14"/>
  <c r="H988" i="14"/>
  <c r="I988" i="14"/>
  <c r="J988" i="14"/>
  <c r="K988" i="14"/>
  <c r="L988" i="14"/>
  <c r="E989" i="14"/>
  <c r="F989" i="14"/>
  <c r="G989" i="14"/>
  <c r="H989" i="14"/>
  <c r="I989" i="14"/>
  <c r="J989" i="14"/>
  <c r="K989" i="14"/>
  <c r="L989" i="14"/>
  <c r="E990" i="14"/>
  <c r="F990" i="14"/>
  <c r="G990" i="14"/>
  <c r="H990" i="14"/>
  <c r="I990" i="14"/>
  <c r="J990" i="14"/>
  <c r="K990" i="14"/>
  <c r="L990" i="14"/>
  <c r="E991" i="14"/>
  <c r="F991" i="14"/>
  <c r="G991" i="14"/>
  <c r="H991" i="14"/>
  <c r="I991" i="14"/>
  <c r="J991" i="14"/>
  <c r="K991" i="14"/>
  <c r="L991" i="14"/>
  <c r="E992" i="14"/>
  <c r="F992" i="14"/>
  <c r="G992" i="14"/>
  <c r="H992" i="14"/>
  <c r="I992" i="14"/>
  <c r="J992" i="14"/>
  <c r="K992" i="14"/>
  <c r="L992" i="14"/>
  <c r="E993" i="14"/>
  <c r="F993" i="14"/>
  <c r="G993" i="14"/>
  <c r="H993" i="14"/>
  <c r="I993" i="14"/>
  <c r="J993" i="14"/>
  <c r="K993" i="14"/>
  <c r="L993" i="14"/>
  <c r="E994" i="14"/>
  <c r="F994" i="14"/>
  <c r="G994" i="14"/>
  <c r="H994" i="14"/>
  <c r="I994" i="14"/>
  <c r="J994" i="14"/>
  <c r="K994" i="14"/>
  <c r="L994" i="14"/>
  <c r="E995" i="14"/>
  <c r="F995" i="14"/>
  <c r="G995" i="14"/>
  <c r="H995" i="14"/>
  <c r="I995" i="14"/>
  <c r="J995" i="14"/>
  <c r="K995" i="14"/>
  <c r="L995" i="14"/>
  <c r="E996" i="14"/>
  <c r="F996" i="14"/>
  <c r="G996" i="14"/>
  <c r="H996" i="14"/>
  <c r="I996" i="14"/>
  <c r="J996" i="14"/>
  <c r="K996" i="14"/>
  <c r="L996" i="14"/>
  <c r="E997" i="14"/>
  <c r="F997" i="14"/>
  <c r="G997" i="14"/>
  <c r="H997" i="14"/>
  <c r="I997" i="14"/>
  <c r="J997" i="14"/>
  <c r="K997" i="14"/>
  <c r="L997" i="14"/>
  <c r="E998" i="14"/>
  <c r="F998" i="14"/>
  <c r="G998" i="14"/>
  <c r="H998" i="14"/>
  <c r="I998" i="14"/>
  <c r="J998" i="14"/>
  <c r="K998" i="14"/>
  <c r="L998" i="14"/>
  <c r="E999" i="14"/>
  <c r="F999" i="14"/>
  <c r="G999" i="14"/>
  <c r="H999" i="14"/>
  <c r="I999" i="14"/>
  <c r="J999" i="14"/>
  <c r="K999" i="14"/>
  <c r="L999" i="14"/>
  <c r="E1000" i="14"/>
  <c r="F1000" i="14"/>
  <c r="G1000" i="14"/>
  <c r="H1000" i="14"/>
  <c r="I1000" i="14"/>
  <c r="J1000" i="14"/>
  <c r="K1000" i="14"/>
  <c r="L1000" i="14"/>
  <c r="E1001" i="14"/>
  <c r="F1001" i="14"/>
  <c r="G1001" i="14"/>
  <c r="H1001" i="14"/>
  <c r="I1001" i="14"/>
  <c r="J1001" i="14"/>
  <c r="K1001" i="14"/>
  <c r="L1001" i="14"/>
  <c r="E1002" i="14"/>
  <c r="F1002" i="14"/>
  <c r="G1002" i="14"/>
  <c r="H1002" i="14"/>
  <c r="I1002" i="14"/>
  <c r="J1002" i="14"/>
  <c r="K1002" i="14"/>
  <c r="L1002" i="14"/>
  <c r="E1003" i="14"/>
  <c r="F1003" i="14"/>
  <c r="G1003" i="14"/>
  <c r="H1003" i="14"/>
  <c r="I1003" i="14"/>
  <c r="J1003" i="14"/>
  <c r="K1003" i="14"/>
  <c r="L1003" i="14"/>
  <c r="E1004" i="14"/>
  <c r="F1004" i="14"/>
  <c r="G1004" i="14"/>
  <c r="H1004" i="14"/>
  <c r="I1004" i="14"/>
  <c r="J1004" i="14"/>
  <c r="K1004" i="14"/>
  <c r="L1004" i="14"/>
  <c r="E1005" i="14"/>
  <c r="F1005" i="14"/>
  <c r="G1005" i="14"/>
  <c r="H1005" i="14"/>
  <c r="I1005" i="14"/>
  <c r="J1005" i="14"/>
  <c r="K1005" i="14"/>
  <c r="L1005" i="14"/>
  <c r="E1006" i="14"/>
  <c r="F1006" i="14"/>
  <c r="G1006" i="14"/>
  <c r="H1006" i="14"/>
  <c r="I1006" i="14"/>
  <c r="J1006" i="14"/>
  <c r="K1006" i="14"/>
  <c r="L1006" i="14"/>
  <c r="E1007" i="14"/>
  <c r="F1007" i="14"/>
  <c r="G1007" i="14"/>
  <c r="H1007" i="14"/>
  <c r="I1007" i="14"/>
  <c r="J1007" i="14"/>
  <c r="K1007" i="14"/>
  <c r="L1007" i="14"/>
  <c r="E1008" i="14"/>
  <c r="F1008" i="14"/>
  <c r="G1008" i="14"/>
  <c r="H1008" i="14"/>
  <c r="I1008" i="14"/>
  <c r="J1008" i="14"/>
  <c r="K1008" i="14"/>
  <c r="L1008" i="14"/>
  <c r="E1009" i="14"/>
  <c r="F1009" i="14"/>
  <c r="G1009" i="14"/>
  <c r="H1009" i="14"/>
  <c r="I1009" i="14"/>
  <c r="J1009" i="14"/>
  <c r="K1009" i="14"/>
  <c r="L1009" i="14"/>
  <c r="E1010" i="14"/>
  <c r="F1010" i="14"/>
  <c r="G1010" i="14"/>
  <c r="H1010" i="14"/>
  <c r="I1010" i="14"/>
  <c r="J1010" i="14"/>
  <c r="K1010" i="14"/>
  <c r="L1010" i="14"/>
  <c r="E1011" i="14"/>
  <c r="F1011" i="14"/>
  <c r="G1011" i="14"/>
  <c r="H1011" i="14"/>
  <c r="I1011" i="14"/>
  <c r="J1011" i="14"/>
  <c r="K1011" i="14"/>
  <c r="L1011" i="14"/>
  <c r="E1012" i="14"/>
  <c r="F1012" i="14"/>
  <c r="G1012" i="14"/>
  <c r="H1012" i="14"/>
  <c r="I1012" i="14"/>
  <c r="J1012" i="14"/>
  <c r="K1012" i="14"/>
  <c r="L1012" i="14"/>
  <c r="E1013" i="14"/>
  <c r="F1013" i="14"/>
  <c r="G1013" i="14"/>
  <c r="H1013" i="14"/>
  <c r="I1013" i="14"/>
  <c r="J1013" i="14"/>
  <c r="K1013" i="14"/>
  <c r="L1013" i="14"/>
  <c r="E1014" i="14"/>
  <c r="F1014" i="14"/>
  <c r="G1014" i="14"/>
  <c r="H1014" i="14"/>
  <c r="I1014" i="14"/>
  <c r="J1014" i="14"/>
  <c r="K1014" i="14"/>
  <c r="L1014" i="14"/>
  <c r="E1015" i="14"/>
  <c r="F1015" i="14"/>
  <c r="G1015" i="14"/>
  <c r="H1015" i="14"/>
  <c r="I1015" i="14"/>
  <c r="J1015" i="14"/>
  <c r="K1015" i="14"/>
  <c r="L1015" i="14"/>
  <c r="E1016" i="14"/>
  <c r="F1016" i="14"/>
  <c r="G1016" i="14"/>
  <c r="H1016" i="14"/>
  <c r="I1016" i="14"/>
  <c r="J1016" i="14"/>
  <c r="K1016" i="14"/>
  <c r="L1016" i="14"/>
  <c r="E1017" i="14"/>
  <c r="F1017" i="14"/>
  <c r="G1017" i="14"/>
  <c r="H1017" i="14"/>
  <c r="I1017" i="14"/>
  <c r="J1017" i="14"/>
  <c r="K1017" i="14"/>
  <c r="L1017" i="14"/>
  <c r="E1018" i="14"/>
  <c r="F1018" i="14"/>
  <c r="G1018" i="14"/>
  <c r="H1018" i="14"/>
  <c r="I1018" i="14"/>
  <c r="J1018" i="14"/>
  <c r="K1018" i="14"/>
  <c r="L1018" i="14"/>
  <c r="E1019" i="14"/>
  <c r="F1019" i="14"/>
  <c r="G1019" i="14"/>
  <c r="H1019" i="14"/>
  <c r="I1019" i="14"/>
  <c r="J1019" i="14"/>
  <c r="K1019" i="14"/>
  <c r="L1019" i="14"/>
  <c r="E1020" i="14"/>
  <c r="F1020" i="14"/>
  <c r="G1020" i="14"/>
  <c r="H1020" i="14"/>
  <c r="I1020" i="14"/>
  <c r="J1020" i="14"/>
  <c r="K1020" i="14"/>
  <c r="L1020" i="14"/>
  <c r="E1021" i="14"/>
  <c r="F1021" i="14"/>
  <c r="G1021" i="14"/>
  <c r="H1021" i="14"/>
  <c r="I1021" i="14"/>
  <c r="J1021" i="14"/>
  <c r="K1021" i="14"/>
  <c r="L1021" i="14"/>
  <c r="E1022" i="14"/>
  <c r="F1022" i="14"/>
  <c r="G1022" i="14"/>
  <c r="H1022" i="14"/>
  <c r="I1022" i="14"/>
  <c r="J1022" i="14"/>
  <c r="K1022" i="14"/>
  <c r="L1022" i="14"/>
  <c r="E1023" i="14"/>
  <c r="F1023" i="14"/>
  <c r="G1023" i="14"/>
  <c r="H1023" i="14"/>
  <c r="I1023" i="14"/>
  <c r="J1023" i="14"/>
  <c r="K1023" i="14"/>
  <c r="L1023" i="14"/>
  <c r="E926" i="14"/>
  <c r="F926" i="14"/>
  <c r="G926" i="14"/>
  <c r="H926" i="14"/>
  <c r="I926" i="14"/>
  <c r="J926" i="14"/>
  <c r="K926" i="14"/>
  <c r="L926" i="14"/>
  <c r="E927" i="14"/>
  <c r="F927" i="14"/>
  <c r="G927" i="14"/>
  <c r="H927" i="14"/>
  <c r="I927" i="14"/>
  <c r="J927" i="14"/>
  <c r="K927" i="14"/>
  <c r="L927" i="14"/>
  <c r="E928" i="14"/>
  <c r="F928" i="14"/>
  <c r="G928" i="14"/>
  <c r="H928" i="14"/>
  <c r="I928" i="14"/>
  <c r="J928" i="14"/>
  <c r="K928" i="14"/>
  <c r="L928" i="14"/>
  <c r="E929" i="14"/>
  <c r="F929" i="14"/>
  <c r="G929" i="14"/>
  <c r="H929" i="14"/>
  <c r="I929" i="14"/>
  <c r="J929" i="14"/>
  <c r="K929" i="14"/>
  <c r="L929" i="14"/>
  <c r="E930" i="14"/>
  <c r="F930" i="14"/>
  <c r="G930" i="14"/>
  <c r="H930" i="14"/>
  <c r="I930" i="14"/>
  <c r="J930" i="14"/>
  <c r="K930" i="14"/>
  <c r="L930" i="14"/>
  <c r="E931" i="14"/>
  <c r="F931" i="14"/>
  <c r="G931" i="14"/>
  <c r="H931" i="14"/>
  <c r="I931" i="14"/>
  <c r="J931" i="14"/>
  <c r="K931" i="14"/>
  <c r="L931" i="14"/>
  <c r="E932" i="14"/>
  <c r="F932" i="14"/>
  <c r="G932" i="14"/>
  <c r="H932" i="14"/>
  <c r="I932" i="14"/>
  <c r="J932" i="14"/>
  <c r="K932" i="14"/>
  <c r="L932" i="14"/>
  <c r="E933" i="14"/>
  <c r="F933" i="14"/>
  <c r="G933" i="14"/>
  <c r="H933" i="14"/>
  <c r="I933" i="14"/>
  <c r="J933" i="14"/>
  <c r="K933" i="14"/>
  <c r="L933" i="14"/>
  <c r="E934" i="14"/>
  <c r="F934" i="14"/>
  <c r="G934" i="14"/>
  <c r="H934" i="14"/>
  <c r="I934" i="14"/>
  <c r="J934" i="14"/>
  <c r="K934" i="14"/>
  <c r="L934" i="14"/>
  <c r="E935" i="14"/>
  <c r="F935" i="14"/>
  <c r="G935" i="14"/>
  <c r="H935" i="14"/>
  <c r="I935" i="14"/>
  <c r="J935" i="14"/>
  <c r="K935" i="14"/>
  <c r="L935" i="14"/>
  <c r="E936" i="14"/>
  <c r="F936" i="14"/>
  <c r="G936" i="14"/>
  <c r="H936" i="14"/>
  <c r="I936" i="14"/>
  <c r="J936" i="14"/>
  <c r="K936" i="14"/>
  <c r="L936" i="14"/>
  <c r="E937" i="14"/>
  <c r="F937" i="14"/>
  <c r="G937" i="14"/>
  <c r="H937" i="14"/>
  <c r="I937" i="14"/>
  <c r="J937" i="14"/>
  <c r="K937" i="14"/>
  <c r="L937" i="14"/>
  <c r="E938" i="14"/>
  <c r="F938" i="14"/>
  <c r="G938" i="14"/>
  <c r="H938" i="14"/>
  <c r="I938" i="14"/>
  <c r="J938" i="14"/>
  <c r="K938" i="14"/>
  <c r="L938" i="14"/>
  <c r="E939" i="14"/>
  <c r="F939" i="14"/>
  <c r="G939" i="14"/>
  <c r="H939" i="14"/>
  <c r="I939" i="14"/>
  <c r="J939" i="14"/>
  <c r="K939" i="14"/>
  <c r="L939" i="14"/>
  <c r="E940" i="14"/>
  <c r="F940" i="14"/>
  <c r="G940" i="14"/>
  <c r="H940" i="14"/>
  <c r="I940" i="14"/>
  <c r="J940" i="14"/>
  <c r="K940" i="14"/>
  <c r="L940" i="14"/>
  <c r="E941" i="14"/>
  <c r="F941" i="14"/>
  <c r="G941" i="14"/>
  <c r="H941" i="14"/>
  <c r="I941" i="14"/>
  <c r="J941" i="14"/>
  <c r="K941" i="14"/>
  <c r="L941" i="14"/>
  <c r="E942" i="14"/>
  <c r="F942" i="14"/>
  <c r="G942" i="14"/>
  <c r="H942" i="14"/>
  <c r="I942" i="14"/>
  <c r="J942" i="14"/>
  <c r="K942" i="14"/>
  <c r="L942" i="14"/>
  <c r="E943" i="14"/>
  <c r="F943" i="14"/>
  <c r="G943" i="14"/>
  <c r="H943" i="14"/>
  <c r="I943" i="14"/>
  <c r="J943" i="14"/>
  <c r="K943" i="14"/>
  <c r="L943" i="14"/>
  <c r="E944" i="14"/>
  <c r="F944" i="14"/>
  <c r="G944" i="14"/>
  <c r="H944" i="14"/>
  <c r="I944" i="14"/>
  <c r="J944" i="14"/>
  <c r="K944" i="14"/>
  <c r="L944" i="14"/>
  <c r="E945" i="14"/>
  <c r="F945" i="14"/>
  <c r="G945" i="14"/>
  <c r="H945" i="14"/>
  <c r="I945" i="14"/>
  <c r="J945" i="14"/>
  <c r="K945" i="14"/>
  <c r="L945" i="14"/>
  <c r="E946" i="14"/>
  <c r="F946" i="14"/>
  <c r="G946" i="14"/>
  <c r="H946" i="14"/>
  <c r="I946" i="14"/>
  <c r="J946" i="14"/>
  <c r="K946" i="14"/>
  <c r="L946" i="14"/>
  <c r="E947" i="14"/>
  <c r="F947" i="14"/>
  <c r="G947" i="14"/>
  <c r="H947" i="14"/>
  <c r="I947" i="14"/>
  <c r="J947" i="14"/>
  <c r="K947" i="14"/>
  <c r="L947" i="14"/>
  <c r="E948" i="14"/>
  <c r="F948" i="14"/>
  <c r="G948" i="14"/>
  <c r="H948" i="14"/>
  <c r="I948" i="14"/>
  <c r="J948" i="14"/>
  <c r="K948" i="14"/>
  <c r="L948" i="14"/>
  <c r="E949" i="14"/>
  <c r="F949" i="14"/>
  <c r="G949" i="14"/>
  <c r="H949" i="14"/>
  <c r="I949" i="14"/>
  <c r="J949" i="14"/>
  <c r="K949" i="14"/>
  <c r="L949" i="14"/>
  <c r="E950" i="14"/>
  <c r="F950" i="14"/>
  <c r="G950" i="14"/>
  <c r="H950" i="14"/>
  <c r="I950" i="14"/>
  <c r="J950" i="14"/>
  <c r="K950" i="14"/>
  <c r="L950" i="14"/>
  <c r="E951" i="14"/>
  <c r="F951" i="14"/>
  <c r="G951" i="14"/>
  <c r="H951" i="14"/>
  <c r="I951" i="14"/>
  <c r="J951" i="14"/>
  <c r="K951" i="14"/>
  <c r="L951" i="14"/>
  <c r="E952" i="14"/>
  <c r="F952" i="14"/>
  <c r="G952" i="14"/>
  <c r="H952" i="14"/>
  <c r="I952" i="14"/>
  <c r="J952" i="14"/>
  <c r="K952" i="14"/>
  <c r="L952" i="14"/>
  <c r="E953" i="14"/>
  <c r="F953" i="14"/>
  <c r="G953" i="14"/>
  <c r="H953" i="14"/>
  <c r="I953" i="14"/>
  <c r="J953" i="14"/>
  <c r="K953" i="14"/>
  <c r="L953" i="14"/>
  <c r="E954" i="14"/>
  <c r="F954" i="14"/>
  <c r="G954" i="14"/>
  <c r="H954" i="14"/>
  <c r="I954" i="14"/>
  <c r="J954" i="14"/>
  <c r="K954" i="14"/>
  <c r="L954" i="14"/>
  <c r="E955" i="14"/>
  <c r="F955" i="14"/>
  <c r="G955" i="14"/>
  <c r="H955" i="14"/>
  <c r="I955" i="14"/>
  <c r="J955" i="14"/>
  <c r="K955" i="14"/>
  <c r="L955" i="14"/>
  <c r="E956" i="14"/>
  <c r="F956" i="14"/>
  <c r="G956" i="14"/>
  <c r="H956" i="14"/>
  <c r="I956" i="14"/>
  <c r="J956" i="14"/>
  <c r="K956" i="14"/>
  <c r="L956" i="14"/>
  <c r="E957" i="14"/>
  <c r="F957" i="14"/>
  <c r="G957" i="14"/>
  <c r="H957" i="14"/>
  <c r="I957" i="14"/>
  <c r="J957" i="14"/>
  <c r="K957" i="14"/>
  <c r="L957" i="14"/>
  <c r="E958" i="14"/>
  <c r="F958" i="14"/>
  <c r="G958" i="14"/>
  <c r="H958" i="14"/>
  <c r="I958" i="14"/>
  <c r="J958" i="14"/>
  <c r="K958" i="14"/>
  <c r="L958" i="14"/>
  <c r="E959" i="14"/>
  <c r="F959" i="14"/>
  <c r="G959" i="14"/>
  <c r="H959" i="14"/>
  <c r="I959" i="14"/>
  <c r="J959" i="14"/>
  <c r="K959" i="14"/>
  <c r="L959" i="14"/>
  <c r="E960" i="14"/>
  <c r="F960" i="14"/>
  <c r="G960" i="14"/>
  <c r="H960" i="14"/>
  <c r="I960" i="14"/>
  <c r="J960" i="14"/>
  <c r="K960" i="14"/>
  <c r="L960" i="14"/>
  <c r="E961" i="14"/>
  <c r="F961" i="14"/>
  <c r="G961" i="14"/>
  <c r="H961" i="14"/>
  <c r="I961" i="14"/>
  <c r="J961" i="14"/>
  <c r="K961" i="14"/>
  <c r="L961" i="14"/>
  <c r="E962" i="14"/>
  <c r="F962" i="14"/>
  <c r="G962" i="14"/>
  <c r="H962" i="14"/>
  <c r="I962" i="14"/>
  <c r="J962" i="14"/>
  <c r="K962" i="14"/>
  <c r="L962" i="14"/>
  <c r="E963" i="14"/>
  <c r="F963" i="14"/>
  <c r="G963" i="14"/>
  <c r="H963" i="14"/>
  <c r="I963" i="14"/>
  <c r="J963" i="14"/>
  <c r="K963" i="14"/>
  <c r="L963" i="14"/>
  <c r="E964" i="14"/>
  <c r="F964" i="14"/>
  <c r="G964" i="14"/>
  <c r="H964" i="14"/>
  <c r="I964" i="14"/>
  <c r="J964" i="14"/>
  <c r="K964" i="14"/>
  <c r="L964" i="14"/>
  <c r="E965" i="14"/>
  <c r="F965" i="14"/>
  <c r="G965" i="14"/>
  <c r="H965" i="14"/>
  <c r="I965" i="14"/>
  <c r="J965" i="14"/>
  <c r="K965" i="14"/>
  <c r="L965" i="14"/>
  <c r="E966" i="14"/>
  <c r="F966" i="14"/>
  <c r="G966" i="14"/>
  <c r="H966" i="14"/>
  <c r="I966" i="14"/>
  <c r="J966" i="14"/>
  <c r="K966" i="14"/>
  <c r="L966" i="14"/>
  <c r="E967" i="14"/>
  <c r="F967" i="14"/>
  <c r="G967" i="14"/>
  <c r="H967" i="14"/>
  <c r="I967" i="14"/>
  <c r="J967" i="14"/>
  <c r="K967" i="14"/>
  <c r="L967" i="14"/>
  <c r="E968" i="14"/>
  <c r="F968" i="14"/>
  <c r="G968" i="14"/>
  <c r="H968" i="14"/>
  <c r="I968" i="14"/>
  <c r="J968" i="14"/>
  <c r="K968" i="14"/>
  <c r="L968" i="14"/>
  <c r="E969" i="14"/>
  <c r="F969" i="14"/>
  <c r="G969" i="14"/>
  <c r="H969" i="14"/>
  <c r="I969" i="14"/>
  <c r="J969" i="14"/>
  <c r="K969" i="14"/>
  <c r="L969" i="14"/>
  <c r="E970" i="14"/>
  <c r="F970" i="14"/>
  <c r="G970" i="14"/>
  <c r="H970" i="14"/>
  <c r="I970" i="14"/>
  <c r="J970" i="14"/>
  <c r="K970" i="14"/>
  <c r="L970" i="14"/>
  <c r="E971" i="14"/>
  <c r="F971" i="14"/>
  <c r="G971" i="14"/>
  <c r="H971" i="14"/>
  <c r="I971" i="14"/>
  <c r="J971" i="14"/>
  <c r="K971" i="14"/>
  <c r="L971" i="14"/>
  <c r="E972" i="14"/>
  <c r="F972" i="14"/>
  <c r="G972" i="14"/>
  <c r="H972" i="14"/>
  <c r="I972" i="14"/>
  <c r="J972" i="14"/>
  <c r="K972" i="14"/>
  <c r="L972" i="14"/>
  <c r="L925" i="14"/>
  <c r="K925" i="14"/>
  <c r="J925" i="14"/>
  <c r="I925" i="14"/>
  <c r="H925" i="14"/>
  <c r="G925" i="14"/>
  <c r="F925" i="14"/>
  <c r="E925" i="14"/>
  <c r="E875" i="14"/>
  <c r="F875" i="14"/>
  <c r="G875" i="14"/>
  <c r="H875" i="14"/>
  <c r="I875" i="14"/>
  <c r="J875" i="14"/>
  <c r="K875" i="14"/>
  <c r="L875" i="14"/>
  <c r="E876" i="14"/>
  <c r="F876" i="14"/>
  <c r="G876" i="14"/>
  <c r="H876" i="14"/>
  <c r="I876" i="14"/>
  <c r="J876" i="14"/>
  <c r="K876" i="14"/>
  <c r="L876" i="14"/>
  <c r="E877" i="14"/>
  <c r="F877" i="14"/>
  <c r="G877" i="14"/>
  <c r="H877" i="14"/>
  <c r="I877" i="14"/>
  <c r="J877" i="14"/>
  <c r="K877" i="14"/>
  <c r="L877" i="14"/>
  <c r="E878" i="14"/>
  <c r="F878" i="14"/>
  <c r="G878" i="14"/>
  <c r="H878" i="14"/>
  <c r="I878" i="14"/>
  <c r="J878" i="14"/>
  <c r="K878" i="14"/>
  <c r="L878" i="14"/>
  <c r="E879" i="14"/>
  <c r="F879" i="14"/>
  <c r="G879" i="14"/>
  <c r="H879" i="14"/>
  <c r="I879" i="14"/>
  <c r="J879" i="14"/>
  <c r="K879" i="14"/>
  <c r="L879" i="14"/>
  <c r="E880" i="14"/>
  <c r="F880" i="14"/>
  <c r="G880" i="14"/>
  <c r="H880" i="14"/>
  <c r="I880" i="14"/>
  <c r="J880" i="14"/>
  <c r="K880" i="14"/>
  <c r="L880" i="14"/>
  <c r="E881" i="14"/>
  <c r="F881" i="14"/>
  <c r="G881" i="14"/>
  <c r="H881" i="14"/>
  <c r="I881" i="14"/>
  <c r="J881" i="14"/>
  <c r="K881" i="14"/>
  <c r="L881" i="14"/>
  <c r="E882" i="14"/>
  <c r="F882" i="14"/>
  <c r="G882" i="14"/>
  <c r="H882" i="14"/>
  <c r="I882" i="14"/>
  <c r="J882" i="14"/>
  <c r="K882" i="14"/>
  <c r="L882" i="14"/>
  <c r="E883" i="14"/>
  <c r="F883" i="14"/>
  <c r="G883" i="14"/>
  <c r="H883" i="14"/>
  <c r="I883" i="14"/>
  <c r="J883" i="14"/>
  <c r="K883" i="14"/>
  <c r="L883" i="14"/>
  <c r="E884" i="14"/>
  <c r="F884" i="14"/>
  <c r="G884" i="14"/>
  <c r="H884" i="14"/>
  <c r="I884" i="14"/>
  <c r="J884" i="14"/>
  <c r="K884" i="14"/>
  <c r="L884" i="14"/>
  <c r="E885" i="14"/>
  <c r="F885" i="14"/>
  <c r="G885" i="14"/>
  <c r="H885" i="14"/>
  <c r="I885" i="14"/>
  <c r="J885" i="14"/>
  <c r="K885" i="14"/>
  <c r="L885" i="14"/>
  <c r="E886" i="14"/>
  <c r="F886" i="14"/>
  <c r="G886" i="14"/>
  <c r="H886" i="14"/>
  <c r="I886" i="14"/>
  <c r="J886" i="14"/>
  <c r="K886" i="14"/>
  <c r="L886" i="14"/>
  <c r="E887" i="14"/>
  <c r="F887" i="14"/>
  <c r="G887" i="14"/>
  <c r="H887" i="14"/>
  <c r="I887" i="14"/>
  <c r="J887" i="14"/>
  <c r="K887" i="14"/>
  <c r="L887" i="14"/>
  <c r="E888" i="14"/>
  <c r="F888" i="14"/>
  <c r="G888" i="14"/>
  <c r="H888" i="14"/>
  <c r="I888" i="14"/>
  <c r="J888" i="14"/>
  <c r="K888" i="14"/>
  <c r="L888" i="14"/>
  <c r="E889" i="14"/>
  <c r="F889" i="14"/>
  <c r="G889" i="14"/>
  <c r="H889" i="14"/>
  <c r="I889" i="14"/>
  <c r="J889" i="14"/>
  <c r="K889" i="14"/>
  <c r="L889" i="14"/>
  <c r="E890" i="14"/>
  <c r="F890" i="14"/>
  <c r="G890" i="14"/>
  <c r="H890" i="14"/>
  <c r="I890" i="14"/>
  <c r="J890" i="14"/>
  <c r="K890" i="14"/>
  <c r="L890" i="14"/>
  <c r="E891" i="14"/>
  <c r="F891" i="14"/>
  <c r="G891" i="14"/>
  <c r="H891" i="14"/>
  <c r="I891" i="14"/>
  <c r="J891" i="14"/>
  <c r="K891" i="14"/>
  <c r="L891" i="14"/>
  <c r="E892" i="14"/>
  <c r="F892" i="14"/>
  <c r="G892" i="14"/>
  <c r="H892" i="14"/>
  <c r="I892" i="14"/>
  <c r="J892" i="14"/>
  <c r="K892" i="14"/>
  <c r="L892" i="14"/>
  <c r="E893" i="14"/>
  <c r="F893" i="14"/>
  <c r="G893" i="14"/>
  <c r="H893" i="14"/>
  <c r="I893" i="14"/>
  <c r="J893" i="14"/>
  <c r="K893" i="14"/>
  <c r="L893" i="14"/>
  <c r="E894" i="14"/>
  <c r="F894" i="14"/>
  <c r="G894" i="14"/>
  <c r="H894" i="14"/>
  <c r="I894" i="14"/>
  <c r="J894" i="14"/>
  <c r="K894" i="14"/>
  <c r="L894" i="14"/>
  <c r="E895" i="14"/>
  <c r="F895" i="14"/>
  <c r="G895" i="14"/>
  <c r="H895" i="14"/>
  <c r="I895" i="14"/>
  <c r="J895" i="14"/>
  <c r="K895" i="14"/>
  <c r="L895" i="14"/>
  <c r="E896" i="14"/>
  <c r="F896" i="14"/>
  <c r="G896" i="14"/>
  <c r="H896" i="14"/>
  <c r="I896" i="14"/>
  <c r="J896" i="14"/>
  <c r="K896" i="14"/>
  <c r="L896" i="14"/>
  <c r="E897" i="14"/>
  <c r="F897" i="14"/>
  <c r="G897" i="14"/>
  <c r="H897" i="14"/>
  <c r="I897" i="14"/>
  <c r="J897" i="14"/>
  <c r="K897" i="14"/>
  <c r="L897" i="14"/>
  <c r="E898" i="14"/>
  <c r="F898" i="14"/>
  <c r="G898" i="14"/>
  <c r="H898" i="14"/>
  <c r="I898" i="14"/>
  <c r="J898" i="14"/>
  <c r="K898" i="14"/>
  <c r="L898" i="14"/>
  <c r="E899" i="14"/>
  <c r="F899" i="14"/>
  <c r="G899" i="14"/>
  <c r="H899" i="14"/>
  <c r="I899" i="14"/>
  <c r="J899" i="14"/>
  <c r="K899" i="14"/>
  <c r="L899" i="14"/>
  <c r="E900" i="14"/>
  <c r="F900" i="14"/>
  <c r="G900" i="14"/>
  <c r="H900" i="14"/>
  <c r="I900" i="14"/>
  <c r="J900" i="14"/>
  <c r="K900" i="14"/>
  <c r="L900" i="14"/>
  <c r="E901" i="14"/>
  <c r="F901" i="14"/>
  <c r="G901" i="14"/>
  <c r="H901" i="14"/>
  <c r="I901" i="14"/>
  <c r="J901" i="14"/>
  <c r="K901" i="14"/>
  <c r="L901" i="14"/>
  <c r="E902" i="14"/>
  <c r="F902" i="14"/>
  <c r="G902" i="14"/>
  <c r="H902" i="14"/>
  <c r="I902" i="14"/>
  <c r="J902" i="14"/>
  <c r="K902" i="14"/>
  <c r="L902" i="14"/>
  <c r="E903" i="14"/>
  <c r="F903" i="14"/>
  <c r="G903" i="14"/>
  <c r="H903" i="14"/>
  <c r="I903" i="14"/>
  <c r="J903" i="14"/>
  <c r="K903" i="14"/>
  <c r="L903" i="14"/>
  <c r="E904" i="14"/>
  <c r="F904" i="14"/>
  <c r="G904" i="14"/>
  <c r="H904" i="14"/>
  <c r="I904" i="14"/>
  <c r="J904" i="14"/>
  <c r="K904" i="14"/>
  <c r="L904" i="14"/>
  <c r="E905" i="14"/>
  <c r="F905" i="14"/>
  <c r="G905" i="14"/>
  <c r="H905" i="14"/>
  <c r="I905" i="14"/>
  <c r="J905" i="14"/>
  <c r="K905" i="14"/>
  <c r="L905" i="14"/>
  <c r="E906" i="14"/>
  <c r="F906" i="14"/>
  <c r="G906" i="14"/>
  <c r="H906" i="14"/>
  <c r="I906" i="14"/>
  <c r="J906" i="14"/>
  <c r="K906" i="14"/>
  <c r="L906" i="14"/>
  <c r="E907" i="14"/>
  <c r="F907" i="14"/>
  <c r="G907" i="14"/>
  <c r="H907" i="14"/>
  <c r="I907" i="14"/>
  <c r="J907" i="14"/>
  <c r="K907" i="14"/>
  <c r="L907" i="14"/>
  <c r="E908" i="14"/>
  <c r="F908" i="14"/>
  <c r="G908" i="14"/>
  <c r="H908" i="14"/>
  <c r="I908" i="14"/>
  <c r="J908" i="14"/>
  <c r="K908" i="14"/>
  <c r="L908" i="14"/>
  <c r="E909" i="14"/>
  <c r="F909" i="14"/>
  <c r="G909" i="14"/>
  <c r="H909" i="14"/>
  <c r="I909" i="14"/>
  <c r="J909" i="14"/>
  <c r="K909" i="14"/>
  <c r="L909" i="14"/>
  <c r="E910" i="14"/>
  <c r="F910" i="14"/>
  <c r="G910" i="14"/>
  <c r="H910" i="14"/>
  <c r="I910" i="14"/>
  <c r="J910" i="14"/>
  <c r="K910" i="14"/>
  <c r="L910" i="14"/>
  <c r="E911" i="14"/>
  <c r="F911" i="14"/>
  <c r="G911" i="14"/>
  <c r="H911" i="14"/>
  <c r="I911" i="14"/>
  <c r="J911" i="14"/>
  <c r="K911" i="14"/>
  <c r="L911" i="14"/>
  <c r="E912" i="14"/>
  <c r="F912" i="14"/>
  <c r="G912" i="14"/>
  <c r="H912" i="14"/>
  <c r="I912" i="14"/>
  <c r="J912" i="14"/>
  <c r="K912" i="14"/>
  <c r="L912" i="14"/>
  <c r="E913" i="14"/>
  <c r="F913" i="14"/>
  <c r="G913" i="14"/>
  <c r="H913" i="14"/>
  <c r="I913" i="14"/>
  <c r="J913" i="14"/>
  <c r="K913" i="14"/>
  <c r="L913" i="14"/>
  <c r="E914" i="14"/>
  <c r="F914" i="14"/>
  <c r="G914" i="14"/>
  <c r="H914" i="14"/>
  <c r="I914" i="14"/>
  <c r="J914" i="14"/>
  <c r="K914" i="14"/>
  <c r="L914" i="14"/>
  <c r="E915" i="14"/>
  <c r="F915" i="14"/>
  <c r="G915" i="14"/>
  <c r="H915" i="14"/>
  <c r="I915" i="14"/>
  <c r="J915" i="14"/>
  <c r="K915" i="14"/>
  <c r="L915" i="14"/>
  <c r="E916" i="14"/>
  <c r="F916" i="14"/>
  <c r="G916" i="14"/>
  <c r="H916" i="14"/>
  <c r="I916" i="14"/>
  <c r="J916" i="14"/>
  <c r="K916" i="14"/>
  <c r="L916" i="14"/>
  <c r="E917" i="14"/>
  <c r="F917" i="14"/>
  <c r="G917" i="14"/>
  <c r="H917" i="14"/>
  <c r="I917" i="14"/>
  <c r="J917" i="14"/>
  <c r="K917" i="14"/>
  <c r="L917" i="14"/>
  <c r="E918" i="14"/>
  <c r="F918" i="14"/>
  <c r="G918" i="14"/>
  <c r="H918" i="14"/>
  <c r="I918" i="14"/>
  <c r="J918" i="14"/>
  <c r="K918" i="14"/>
  <c r="L918" i="14"/>
  <c r="E919" i="14"/>
  <c r="F919" i="14"/>
  <c r="G919" i="14"/>
  <c r="H919" i="14"/>
  <c r="I919" i="14"/>
  <c r="J919" i="14"/>
  <c r="K919" i="14"/>
  <c r="L919" i="14"/>
  <c r="E920" i="14"/>
  <c r="F920" i="14"/>
  <c r="G920" i="14"/>
  <c r="H920" i="14"/>
  <c r="I920" i="14"/>
  <c r="J920" i="14"/>
  <c r="K920" i="14"/>
  <c r="L920" i="14"/>
  <c r="E921" i="14"/>
  <c r="F921" i="14"/>
  <c r="G921" i="14"/>
  <c r="H921" i="14"/>
  <c r="I921" i="14"/>
  <c r="J921" i="14"/>
  <c r="K921" i="14"/>
  <c r="L921" i="14"/>
  <c r="E824" i="14"/>
  <c r="F824" i="14"/>
  <c r="G824" i="14"/>
  <c r="H824" i="14"/>
  <c r="I824" i="14"/>
  <c r="J824" i="14"/>
  <c r="K824" i="14"/>
  <c r="L824" i="14"/>
  <c r="E825" i="14"/>
  <c r="F825" i="14"/>
  <c r="G825" i="14"/>
  <c r="H825" i="14"/>
  <c r="I825" i="14"/>
  <c r="J825" i="14"/>
  <c r="K825" i="14"/>
  <c r="L825" i="14"/>
  <c r="E826" i="14"/>
  <c r="F826" i="14"/>
  <c r="G826" i="14"/>
  <c r="H826" i="14"/>
  <c r="I826" i="14"/>
  <c r="J826" i="14"/>
  <c r="K826" i="14"/>
  <c r="L826" i="14"/>
  <c r="E827" i="14"/>
  <c r="F827" i="14"/>
  <c r="G827" i="14"/>
  <c r="H827" i="14"/>
  <c r="I827" i="14"/>
  <c r="J827" i="14"/>
  <c r="K827" i="14"/>
  <c r="L827" i="14"/>
  <c r="E828" i="14"/>
  <c r="F828" i="14"/>
  <c r="G828" i="14"/>
  <c r="H828" i="14"/>
  <c r="I828" i="14"/>
  <c r="J828" i="14"/>
  <c r="K828" i="14"/>
  <c r="L828" i="14"/>
  <c r="E829" i="14"/>
  <c r="F829" i="14"/>
  <c r="G829" i="14"/>
  <c r="H829" i="14"/>
  <c r="I829" i="14"/>
  <c r="J829" i="14"/>
  <c r="K829" i="14"/>
  <c r="L829" i="14"/>
  <c r="E830" i="14"/>
  <c r="F830" i="14"/>
  <c r="G830" i="14"/>
  <c r="H830" i="14"/>
  <c r="I830" i="14"/>
  <c r="J830" i="14"/>
  <c r="K830" i="14"/>
  <c r="L830" i="14"/>
  <c r="E831" i="14"/>
  <c r="F831" i="14"/>
  <c r="G831" i="14"/>
  <c r="H831" i="14"/>
  <c r="I831" i="14"/>
  <c r="J831" i="14"/>
  <c r="K831" i="14"/>
  <c r="L831" i="14"/>
  <c r="E832" i="14"/>
  <c r="F832" i="14"/>
  <c r="G832" i="14"/>
  <c r="H832" i="14"/>
  <c r="I832" i="14"/>
  <c r="J832" i="14"/>
  <c r="K832" i="14"/>
  <c r="L832" i="14"/>
  <c r="E833" i="14"/>
  <c r="F833" i="14"/>
  <c r="G833" i="14"/>
  <c r="H833" i="14"/>
  <c r="I833" i="14"/>
  <c r="J833" i="14"/>
  <c r="K833" i="14"/>
  <c r="L833" i="14"/>
  <c r="E834" i="14"/>
  <c r="F834" i="14"/>
  <c r="G834" i="14"/>
  <c r="H834" i="14"/>
  <c r="I834" i="14"/>
  <c r="J834" i="14"/>
  <c r="K834" i="14"/>
  <c r="L834" i="14"/>
  <c r="E835" i="14"/>
  <c r="F835" i="14"/>
  <c r="G835" i="14"/>
  <c r="H835" i="14"/>
  <c r="I835" i="14"/>
  <c r="J835" i="14"/>
  <c r="K835" i="14"/>
  <c r="L835" i="14"/>
  <c r="E836" i="14"/>
  <c r="F836" i="14"/>
  <c r="G836" i="14"/>
  <c r="H836" i="14"/>
  <c r="I836" i="14"/>
  <c r="J836" i="14"/>
  <c r="K836" i="14"/>
  <c r="L836" i="14"/>
  <c r="E837" i="14"/>
  <c r="F837" i="14"/>
  <c r="G837" i="14"/>
  <c r="H837" i="14"/>
  <c r="I837" i="14"/>
  <c r="J837" i="14"/>
  <c r="K837" i="14"/>
  <c r="L837" i="14"/>
  <c r="E838" i="14"/>
  <c r="F838" i="14"/>
  <c r="G838" i="14"/>
  <c r="H838" i="14"/>
  <c r="I838" i="14"/>
  <c r="J838" i="14"/>
  <c r="K838" i="14"/>
  <c r="L838" i="14"/>
  <c r="E839" i="14"/>
  <c r="F839" i="14"/>
  <c r="G839" i="14"/>
  <c r="H839" i="14"/>
  <c r="I839" i="14"/>
  <c r="J839" i="14"/>
  <c r="K839" i="14"/>
  <c r="L839" i="14"/>
  <c r="E840" i="14"/>
  <c r="F840" i="14"/>
  <c r="G840" i="14"/>
  <c r="H840" i="14"/>
  <c r="I840" i="14"/>
  <c r="J840" i="14"/>
  <c r="K840" i="14"/>
  <c r="L840" i="14"/>
  <c r="E841" i="14"/>
  <c r="F841" i="14"/>
  <c r="G841" i="14"/>
  <c r="H841" i="14"/>
  <c r="I841" i="14"/>
  <c r="J841" i="14"/>
  <c r="K841" i="14"/>
  <c r="L841" i="14"/>
  <c r="E842" i="14"/>
  <c r="F842" i="14"/>
  <c r="G842" i="14"/>
  <c r="H842" i="14"/>
  <c r="I842" i="14"/>
  <c r="J842" i="14"/>
  <c r="K842" i="14"/>
  <c r="L842" i="14"/>
  <c r="E843" i="14"/>
  <c r="F843" i="14"/>
  <c r="G843" i="14"/>
  <c r="H843" i="14"/>
  <c r="I843" i="14"/>
  <c r="J843" i="14"/>
  <c r="K843" i="14"/>
  <c r="L843" i="14"/>
  <c r="E844" i="14"/>
  <c r="F844" i="14"/>
  <c r="G844" i="14"/>
  <c r="H844" i="14"/>
  <c r="I844" i="14"/>
  <c r="J844" i="14"/>
  <c r="K844" i="14"/>
  <c r="L844" i="14"/>
  <c r="E845" i="14"/>
  <c r="F845" i="14"/>
  <c r="G845" i="14"/>
  <c r="H845" i="14"/>
  <c r="I845" i="14"/>
  <c r="J845" i="14"/>
  <c r="K845" i="14"/>
  <c r="L845" i="14"/>
  <c r="E846" i="14"/>
  <c r="F846" i="14"/>
  <c r="G846" i="14"/>
  <c r="H846" i="14"/>
  <c r="I846" i="14"/>
  <c r="J846" i="14"/>
  <c r="K846" i="14"/>
  <c r="L846" i="14"/>
  <c r="E847" i="14"/>
  <c r="F847" i="14"/>
  <c r="G847" i="14"/>
  <c r="H847" i="14"/>
  <c r="I847" i="14"/>
  <c r="J847" i="14"/>
  <c r="K847" i="14"/>
  <c r="L847" i="14"/>
  <c r="E848" i="14"/>
  <c r="F848" i="14"/>
  <c r="G848" i="14"/>
  <c r="H848" i="14"/>
  <c r="I848" i="14"/>
  <c r="J848" i="14"/>
  <c r="K848" i="14"/>
  <c r="L848" i="14"/>
  <c r="E849" i="14"/>
  <c r="F849" i="14"/>
  <c r="G849" i="14"/>
  <c r="H849" i="14"/>
  <c r="I849" i="14"/>
  <c r="J849" i="14"/>
  <c r="K849" i="14"/>
  <c r="L849" i="14"/>
  <c r="E850" i="14"/>
  <c r="F850" i="14"/>
  <c r="G850" i="14"/>
  <c r="H850" i="14"/>
  <c r="I850" i="14"/>
  <c r="J850" i="14"/>
  <c r="K850" i="14"/>
  <c r="L850" i="14"/>
  <c r="E851" i="14"/>
  <c r="F851" i="14"/>
  <c r="G851" i="14"/>
  <c r="H851" i="14"/>
  <c r="I851" i="14"/>
  <c r="J851" i="14"/>
  <c r="K851" i="14"/>
  <c r="L851" i="14"/>
  <c r="E852" i="14"/>
  <c r="F852" i="14"/>
  <c r="G852" i="14"/>
  <c r="H852" i="14"/>
  <c r="I852" i="14"/>
  <c r="J852" i="14"/>
  <c r="K852" i="14"/>
  <c r="L852" i="14"/>
  <c r="E853" i="14"/>
  <c r="F853" i="14"/>
  <c r="G853" i="14"/>
  <c r="H853" i="14"/>
  <c r="I853" i="14"/>
  <c r="J853" i="14"/>
  <c r="K853" i="14"/>
  <c r="L853" i="14"/>
  <c r="E854" i="14"/>
  <c r="F854" i="14"/>
  <c r="G854" i="14"/>
  <c r="H854" i="14"/>
  <c r="I854" i="14"/>
  <c r="J854" i="14"/>
  <c r="K854" i="14"/>
  <c r="L854" i="14"/>
  <c r="E855" i="14"/>
  <c r="F855" i="14"/>
  <c r="G855" i="14"/>
  <c r="H855" i="14"/>
  <c r="I855" i="14"/>
  <c r="J855" i="14"/>
  <c r="K855" i="14"/>
  <c r="L855" i="14"/>
  <c r="E856" i="14"/>
  <c r="F856" i="14"/>
  <c r="G856" i="14"/>
  <c r="H856" i="14"/>
  <c r="I856" i="14"/>
  <c r="J856" i="14"/>
  <c r="K856" i="14"/>
  <c r="L856" i="14"/>
  <c r="E857" i="14"/>
  <c r="F857" i="14"/>
  <c r="G857" i="14"/>
  <c r="H857" i="14"/>
  <c r="I857" i="14"/>
  <c r="J857" i="14"/>
  <c r="K857" i="14"/>
  <c r="L857" i="14"/>
  <c r="E858" i="14"/>
  <c r="F858" i="14"/>
  <c r="G858" i="14"/>
  <c r="H858" i="14"/>
  <c r="I858" i="14"/>
  <c r="J858" i="14"/>
  <c r="K858" i="14"/>
  <c r="L858" i="14"/>
  <c r="E859" i="14"/>
  <c r="F859" i="14"/>
  <c r="G859" i="14"/>
  <c r="H859" i="14"/>
  <c r="I859" i="14"/>
  <c r="J859" i="14"/>
  <c r="K859" i="14"/>
  <c r="L859" i="14"/>
  <c r="E860" i="14"/>
  <c r="F860" i="14"/>
  <c r="G860" i="14"/>
  <c r="H860" i="14"/>
  <c r="I860" i="14"/>
  <c r="J860" i="14"/>
  <c r="K860" i="14"/>
  <c r="L860" i="14"/>
  <c r="E861" i="14"/>
  <c r="F861" i="14"/>
  <c r="G861" i="14"/>
  <c r="H861" i="14"/>
  <c r="I861" i="14"/>
  <c r="J861" i="14"/>
  <c r="K861" i="14"/>
  <c r="L861" i="14"/>
  <c r="E862" i="14"/>
  <c r="F862" i="14"/>
  <c r="G862" i="14"/>
  <c r="H862" i="14"/>
  <c r="I862" i="14"/>
  <c r="J862" i="14"/>
  <c r="K862" i="14"/>
  <c r="L862" i="14"/>
  <c r="E863" i="14"/>
  <c r="F863" i="14"/>
  <c r="G863" i="14"/>
  <c r="H863" i="14"/>
  <c r="I863" i="14"/>
  <c r="J863" i="14"/>
  <c r="K863" i="14"/>
  <c r="L863" i="14"/>
  <c r="E864" i="14"/>
  <c r="F864" i="14"/>
  <c r="G864" i="14"/>
  <c r="H864" i="14"/>
  <c r="I864" i="14"/>
  <c r="J864" i="14"/>
  <c r="K864" i="14"/>
  <c r="L864" i="14"/>
  <c r="E865" i="14"/>
  <c r="F865" i="14"/>
  <c r="G865" i="14"/>
  <c r="H865" i="14"/>
  <c r="I865" i="14"/>
  <c r="J865" i="14"/>
  <c r="K865" i="14"/>
  <c r="L865" i="14"/>
  <c r="E866" i="14"/>
  <c r="F866" i="14"/>
  <c r="G866" i="14"/>
  <c r="H866" i="14"/>
  <c r="I866" i="14"/>
  <c r="J866" i="14"/>
  <c r="K866" i="14"/>
  <c r="L866" i="14"/>
  <c r="E867" i="14"/>
  <c r="F867" i="14"/>
  <c r="G867" i="14"/>
  <c r="H867" i="14"/>
  <c r="I867" i="14"/>
  <c r="J867" i="14"/>
  <c r="K867" i="14"/>
  <c r="L867" i="14"/>
  <c r="E868" i="14"/>
  <c r="F868" i="14"/>
  <c r="G868" i="14"/>
  <c r="H868" i="14"/>
  <c r="I868" i="14"/>
  <c r="J868" i="14"/>
  <c r="K868" i="14"/>
  <c r="L868" i="14"/>
  <c r="E869" i="14"/>
  <c r="F869" i="14"/>
  <c r="G869" i="14"/>
  <c r="H869" i="14"/>
  <c r="I869" i="14"/>
  <c r="J869" i="14"/>
  <c r="K869" i="14"/>
  <c r="L869" i="14"/>
  <c r="E870" i="14"/>
  <c r="F870" i="14"/>
  <c r="G870" i="14"/>
  <c r="H870" i="14"/>
  <c r="I870" i="14"/>
  <c r="J870" i="14"/>
  <c r="K870" i="14"/>
  <c r="L870" i="14"/>
  <c r="E773" i="14"/>
  <c r="F773" i="14"/>
  <c r="G773" i="14"/>
  <c r="H773" i="14"/>
  <c r="I773" i="14"/>
  <c r="J773" i="14"/>
  <c r="K773" i="14"/>
  <c r="L773" i="14"/>
  <c r="E774" i="14"/>
  <c r="F774" i="14"/>
  <c r="G774" i="14"/>
  <c r="H774" i="14"/>
  <c r="I774" i="14"/>
  <c r="J774" i="14"/>
  <c r="K774" i="14"/>
  <c r="L774" i="14"/>
  <c r="E775" i="14"/>
  <c r="F775" i="14"/>
  <c r="G775" i="14"/>
  <c r="H775" i="14"/>
  <c r="I775" i="14"/>
  <c r="J775" i="14"/>
  <c r="K775" i="14"/>
  <c r="L775" i="14"/>
  <c r="E776" i="14"/>
  <c r="F776" i="14"/>
  <c r="G776" i="14"/>
  <c r="H776" i="14"/>
  <c r="I776" i="14"/>
  <c r="J776" i="14"/>
  <c r="K776" i="14"/>
  <c r="L776" i="14"/>
  <c r="E777" i="14"/>
  <c r="F777" i="14"/>
  <c r="G777" i="14"/>
  <c r="H777" i="14"/>
  <c r="I777" i="14"/>
  <c r="J777" i="14"/>
  <c r="K777" i="14"/>
  <c r="L777" i="14"/>
  <c r="E778" i="14"/>
  <c r="F778" i="14"/>
  <c r="G778" i="14"/>
  <c r="H778" i="14"/>
  <c r="I778" i="14"/>
  <c r="J778" i="14"/>
  <c r="K778" i="14"/>
  <c r="L778" i="14"/>
  <c r="E779" i="14"/>
  <c r="F779" i="14"/>
  <c r="G779" i="14"/>
  <c r="H779" i="14"/>
  <c r="I779" i="14"/>
  <c r="J779" i="14"/>
  <c r="K779" i="14"/>
  <c r="L779" i="14"/>
  <c r="E780" i="14"/>
  <c r="F780" i="14"/>
  <c r="G780" i="14"/>
  <c r="H780" i="14"/>
  <c r="I780" i="14"/>
  <c r="J780" i="14"/>
  <c r="K780" i="14"/>
  <c r="L780" i="14"/>
  <c r="E781" i="14"/>
  <c r="F781" i="14"/>
  <c r="G781" i="14"/>
  <c r="H781" i="14"/>
  <c r="I781" i="14"/>
  <c r="J781" i="14"/>
  <c r="K781" i="14"/>
  <c r="L781" i="14"/>
  <c r="E782" i="14"/>
  <c r="F782" i="14"/>
  <c r="G782" i="14"/>
  <c r="H782" i="14"/>
  <c r="I782" i="14"/>
  <c r="J782" i="14"/>
  <c r="K782" i="14"/>
  <c r="L782" i="14"/>
  <c r="E783" i="14"/>
  <c r="F783" i="14"/>
  <c r="G783" i="14"/>
  <c r="H783" i="14"/>
  <c r="I783" i="14"/>
  <c r="J783" i="14"/>
  <c r="K783" i="14"/>
  <c r="L783" i="14"/>
  <c r="E784" i="14"/>
  <c r="F784" i="14"/>
  <c r="G784" i="14"/>
  <c r="H784" i="14"/>
  <c r="I784" i="14"/>
  <c r="J784" i="14"/>
  <c r="K784" i="14"/>
  <c r="L784" i="14"/>
  <c r="E785" i="14"/>
  <c r="F785" i="14"/>
  <c r="G785" i="14"/>
  <c r="H785" i="14"/>
  <c r="I785" i="14"/>
  <c r="J785" i="14"/>
  <c r="K785" i="14"/>
  <c r="L785" i="14"/>
  <c r="E786" i="14"/>
  <c r="F786" i="14"/>
  <c r="G786" i="14"/>
  <c r="H786" i="14"/>
  <c r="I786" i="14"/>
  <c r="J786" i="14"/>
  <c r="K786" i="14"/>
  <c r="L786" i="14"/>
  <c r="E787" i="14"/>
  <c r="F787" i="14"/>
  <c r="G787" i="14"/>
  <c r="H787" i="14"/>
  <c r="I787" i="14"/>
  <c r="J787" i="14"/>
  <c r="K787" i="14"/>
  <c r="L787" i="14"/>
  <c r="E788" i="14"/>
  <c r="F788" i="14"/>
  <c r="G788" i="14"/>
  <c r="H788" i="14"/>
  <c r="I788" i="14"/>
  <c r="J788" i="14"/>
  <c r="K788" i="14"/>
  <c r="L788" i="14"/>
  <c r="E789" i="14"/>
  <c r="F789" i="14"/>
  <c r="G789" i="14"/>
  <c r="H789" i="14"/>
  <c r="I789" i="14"/>
  <c r="J789" i="14"/>
  <c r="K789" i="14"/>
  <c r="L789" i="14"/>
  <c r="E790" i="14"/>
  <c r="F790" i="14"/>
  <c r="G790" i="14"/>
  <c r="H790" i="14"/>
  <c r="I790" i="14"/>
  <c r="J790" i="14"/>
  <c r="K790" i="14"/>
  <c r="L790" i="14"/>
  <c r="E791" i="14"/>
  <c r="F791" i="14"/>
  <c r="G791" i="14"/>
  <c r="H791" i="14"/>
  <c r="I791" i="14"/>
  <c r="J791" i="14"/>
  <c r="K791" i="14"/>
  <c r="L791" i="14"/>
  <c r="E792" i="14"/>
  <c r="F792" i="14"/>
  <c r="G792" i="14"/>
  <c r="H792" i="14"/>
  <c r="I792" i="14"/>
  <c r="J792" i="14"/>
  <c r="K792" i="14"/>
  <c r="L792" i="14"/>
  <c r="E793" i="14"/>
  <c r="F793" i="14"/>
  <c r="G793" i="14"/>
  <c r="H793" i="14"/>
  <c r="I793" i="14"/>
  <c r="J793" i="14"/>
  <c r="K793" i="14"/>
  <c r="L793" i="14"/>
  <c r="E794" i="14"/>
  <c r="F794" i="14"/>
  <c r="G794" i="14"/>
  <c r="H794" i="14"/>
  <c r="I794" i="14"/>
  <c r="J794" i="14"/>
  <c r="K794" i="14"/>
  <c r="L794" i="14"/>
  <c r="E795" i="14"/>
  <c r="F795" i="14"/>
  <c r="G795" i="14"/>
  <c r="H795" i="14"/>
  <c r="I795" i="14"/>
  <c r="J795" i="14"/>
  <c r="K795" i="14"/>
  <c r="L795" i="14"/>
  <c r="E796" i="14"/>
  <c r="F796" i="14"/>
  <c r="G796" i="14"/>
  <c r="H796" i="14"/>
  <c r="I796" i="14"/>
  <c r="J796" i="14"/>
  <c r="K796" i="14"/>
  <c r="L796" i="14"/>
  <c r="E797" i="14"/>
  <c r="F797" i="14"/>
  <c r="G797" i="14"/>
  <c r="H797" i="14"/>
  <c r="I797" i="14"/>
  <c r="J797" i="14"/>
  <c r="K797" i="14"/>
  <c r="L797" i="14"/>
  <c r="E798" i="14"/>
  <c r="F798" i="14"/>
  <c r="G798" i="14"/>
  <c r="H798" i="14"/>
  <c r="I798" i="14"/>
  <c r="J798" i="14"/>
  <c r="K798" i="14"/>
  <c r="L798" i="14"/>
  <c r="E799" i="14"/>
  <c r="F799" i="14"/>
  <c r="G799" i="14"/>
  <c r="H799" i="14"/>
  <c r="I799" i="14"/>
  <c r="J799" i="14"/>
  <c r="K799" i="14"/>
  <c r="L799" i="14"/>
  <c r="E800" i="14"/>
  <c r="F800" i="14"/>
  <c r="G800" i="14"/>
  <c r="H800" i="14"/>
  <c r="I800" i="14"/>
  <c r="J800" i="14"/>
  <c r="K800" i="14"/>
  <c r="L800" i="14"/>
  <c r="E801" i="14"/>
  <c r="F801" i="14"/>
  <c r="G801" i="14"/>
  <c r="H801" i="14"/>
  <c r="I801" i="14"/>
  <c r="J801" i="14"/>
  <c r="K801" i="14"/>
  <c r="L801" i="14"/>
  <c r="E802" i="14"/>
  <c r="F802" i="14"/>
  <c r="G802" i="14"/>
  <c r="H802" i="14"/>
  <c r="I802" i="14"/>
  <c r="J802" i="14"/>
  <c r="K802" i="14"/>
  <c r="L802" i="14"/>
  <c r="E803" i="14"/>
  <c r="F803" i="14"/>
  <c r="G803" i="14"/>
  <c r="H803" i="14"/>
  <c r="I803" i="14"/>
  <c r="J803" i="14"/>
  <c r="K803" i="14"/>
  <c r="L803" i="14"/>
  <c r="E804" i="14"/>
  <c r="F804" i="14"/>
  <c r="G804" i="14"/>
  <c r="H804" i="14"/>
  <c r="I804" i="14"/>
  <c r="J804" i="14"/>
  <c r="K804" i="14"/>
  <c r="L804" i="14"/>
  <c r="E805" i="14"/>
  <c r="F805" i="14"/>
  <c r="G805" i="14"/>
  <c r="H805" i="14"/>
  <c r="I805" i="14"/>
  <c r="J805" i="14"/>
  <c r="K805" i="14"/>
  <c r="L805" i="14"/>
  <c r="E806" i="14"/>
  <c r="F806" i="14"/>
  <c r="G806" i="14"/>
  <c r="H806" i="14"/>
  <c r="I806" i="14"/>
  <c r="J806" i="14"/>
  <c r="K806" i="14"/>
  <c r="L806" i="14"/>
  <c r="E807" i="14"/>
  <c r="F807" i="14"/>
  <c r="G807" i="14"/>
  <c r="H807" i="14"/>
  <c r="I807" i="14"/>
  <c r="J807" i="14"/>
  <c r="K807" i="14"/>
  <c r="L807" i="14"/>
  <c r="E808" i="14"/>
  <c r="F808" i="14"/>
  <c r="G808" i="14"/>
  <c r="H808" i="14"/>
  <c r="I808" i="14"/>
  <c r="J808" i="14"/>
  <c r="K808" i="14"/>
  <c r="L808" i="14"/>
  <c r="E809" i="14"/>
  <c r="F809" i="14"/>
  <c r="G809" i="14"/>
  <c r="H809" i="14"/>
  <c r="I809" i="14"/>
  <c r="J809" i="14"/>
  <c r="K809" i="14"/>
  <c r="L809" i="14"/>
  <c r="E810" i="14"/>
  <c r="F810" i="14"/>
  <c r="G810" i="14"/>
  <c r="H810" i="14"/>
  <c r="I810" i="14"/>
  <c r="J810" i="14"/>
  <c r="K810" i="14"/>
  <c r="L810" i="14"/>
  <c r="E811" i="14"/>
  <c r="F811" i="14"/>
  <c r="G811" i="14"/>
  <c r="H811" i="14"/>
  <c r="I811" i="14"/>
  <c r="J811" i="14"/>
  <c r="K811" i="14"/>
  <c r="L811" i="14"/>
  <c r="E812" i="14"/>
  <c r="F812" i="14"/>
  <c r="G812" i="14"/>
  <c r="H812" i="14"/>
  <c r="I812" i="14"/>
  <c r="J812" i="14"/>
  <c r="K812" i="14"/>
  <c r="L812" i="14"/>
  <c r="E813" i="14"/>
  <c r="F813" i="14"/>
  <c r="G813" i="14"/>
  <c r="H813" i="14"/>
  <c r="I813" i="14"/>
  <c r="J813" i="14"/>
  <c r="K813" i="14"/>
  <c r="L813" i="14"/>
  <c r="E814" i="14"/>
  <c r="F814" i="14"/>
  <c r="G814" i="14"/>
  <c r="H814" i="14"/>
  <c r="I814" i="14"/>
  <c r="J814" i="14"/>
  <c r="K814" i="14"/>
  <c r="L814" i="14"/>
  <c r="E815" i="14"/>
  <c r="F815" i="14"/>
  <c r="G815" i="14"/>
  <c r="H815" i="14"/>
  <c r="I815" i="14"/>
  <c r="J815" i="14"/>
  <c r="K815" i="14"/>
  <c r="L815" i="14"/>
  <c r="E816" i="14"/>
  <c r="F816" i="14"/>
  <c r="G816" i="14"/>
  <c r="H816" i="14"/>
  <c r="I816" i="14"/>
  <c r="J816" i="14"/>
  <c r="K816" i="14"/>
  <c r="L816" i="14"/>
  <c r="E817" i="14"/>
  <c r="F817" i="14"/>
  <c r="G817" i="14"/>
  <c r="H817" i="14"/>
  <c r="I817" i="14"/>
  <c r="J817" i="14"/>
  <c r="K817" i="14"/>
  <c r="L817" i="14"/>
  <c r="E818" i="14"/>
  <c r="F818" i="14"/>
  <c r="G818" i="14"/>
  <c r="H818" i="14"/>
  <c r="I818" i="14"/>
  <c r="J818" i="14"/>
  <c r="K818" i="14"/>
  <c r="L818" i="14"/>
  <c r="E819" i="14"/>
  <c r="F819" i="14"/>
  <c r="G819" i="14"/>
  <c r="H819" i="14"/>
  <c r="I819" i="14"/>
  <c r="J819" i="14"/>
  <c r="K819" i="14"/>
  <c r="L819" i="14"/>
  <c r="E722" i="14"/>
  <c r="F722" i="14"/>
  <c r="G722" i="14"/>
  <c r="H722" i="14"/>
  <c r="I722" i="14"/>
  <c r="J722" i="14"/>
  <c r="K722" i="14"/>
  <c r="L722" i="14"/>
  <c r="E723" i="14"/>
  <c r="F723" i="14"/>
  <c r="G723" i="14"/>
  <c r="H723" i="14"/>
  <c r="I723" i="14"/>
  <c r="J723" i="14"/>
  <c r="K723" i="14"/>
  <c r="L723" i="14"/>
  <c r="E724" i="14"/>
  <c r="F724" i="14"/>
  <c r="G724" i="14"/>
  <c r="H724" i="14"/>
  <c r="I724" i="14"/>
  <c r="J724" i="14"/>
  <c r="K724" i="14"/>
  <c r="L724" i="14"/>
  <c r="E725" i="14"/>
  <c r="F725" i="14"/>
  <c r="G725" i="14"/>
  <c r="H725" i="14"/>
  <c r="I725" i="14"/>
  <c r="J725" i="14"/>
  <c r="K725" i="14"/>
  <c r="L725" i="14"/>
  <c r="E726" i="14"/>
  <c r="F726" i="14"/>
  <c r="G726" i="14"/>
  <c r="H726" i="14"/>
  <c r="I726" i="14"/>
  <c r="J726" i="14"/>
  <c r="K726" i="14"/>
  <c r="L726" i="14"/>
  <c r="E727" i="14"/>
  <c r="F727" i="14"/>
  <c r="G727" i="14"/>
  <c r="H727" i="14"/>
  <c r="I727" i="14"/>
  <c r="J727" i="14"/>
  <c r="K727" i="14"/>
  <c r="L727" i="14"/>
  <c r="E728" i="14"/>
  <c r="F728" i="14"/>
  <c r="G728" i="14"/>
  <c r="H728" i="14"/>
  <c r="I728" i="14"/>
  <c r="J728" i="14"/>
  <c r="K728" i="14"/>
  <c r="L728" i="14"/>
  <c r="E729" i="14"/>
  <c r="F729" i="14"/>
  <c r="G729" i="14"/>
  <c r="H729" i="14"/>
  <c r="I729" i="14"/>
  <c r="J729" i="14"/>
  <c r="K729" i="14"/>
  <c r="L729" i="14"/>
  <c r="E730" i="14"/>
  <c r="F730" i="14"/>
  <c r="G730" i="14"/>
  <c r="H730" i="14"/>
  <c r="I730" i="14"/>
  <c r="J730" i="14"/>
  <c r="K730" i="14"/>
  <c r="L730" i="14"/>
  <c r="E731" i="14"/>
  <c r="F731" i="14"/>
  <c r="G731" i="14"/>
  <c r="H731" i="14"/>
  <c r="I731" i="14"/>
  <c r="J731" i="14"/>
  <c r="K731" i="14"/>
  <c r="L731" i="14"/>
  <c r="E732" i="14"/>
  <c r="F732" i="14"/>
  <c r="G732" i="14"/>
  <c r="H732" i="14"/>
  <c r="I732" i="14"/>
  <c r="J732" i="14"/>
  <c r="K732" i="14"/>
  <c r="L732" i="14"/>
  <c r="E733" i="14"/>
  <c r="F733" i="14"/>
  <c r="G733" i="14"/>
  <c r="H733" i="14"/>
  <c r="I733" i="14"/>
  <c r="J733" i="14"/>
  <c r="K733" i="14"/>
  <c r="L733" i="14"/>
  <c r="E734" i="14"/>
  <c r="F734" i="14"/>
  <c r="G734" i="14"/>
  <c r="H734" i="14"/>
  <c r="I734" i="14"/>
  <c r="J734" i="14"/>
  <c r="K734" i="14"/>
  <c r="L734" i="14"/>
  <c r="E735" i="14"/>
  <c r="F735" i="14"/>
  <c r="G735" i="14"/>
  <c r="H735" i="14"/>
  <c r="I735" i="14"/>
  <c r="J735" i="14"/>
  <c r="K735" i="14"/>
  <c r="L735" i="14"/>
  <c r="E736" i="14"/>
  <c r="F736" i="14"/>
  <c r="G736" i="14"/>
  <c r="H736" i="14"/>
  <c r="I736" i="14"/>
  <c r="J736" i="14"/>
  <c r="K736" i="14"/>
  <c r="L736" i="14"/>
  <c r="E737" i="14"/>
  <c r="F737" i="14"/>
  <c r="G737" i="14"/>
  <c r="H737" i="14"/>
  <c r="I737" i="14"/>
  <c r="J737" i="14"/>
  <c r="K737" i="14"/>
  <c r="L737" i="14"/>
  <c r="E738" i="14"/>
  <c r="F738" i="14"/>
  <c r="G738" i="14"/>
  <c r="H738" i="14"/>
  <c r="I738" i="14"/>
  <c r="J738" i="14"/>
  <c r="K738" i="14"/>
  <c r="L738" i="14"/>
  <c r="E739" i="14"/>
  <c r="F739" i="14"/>
  <c r="G739" i="14"/>
  <c r="H739" i="14"/>
  <c r="I739" i="14"/>
  <c r="J739" i="14"/>
  <c r="K739" i="14"/>
  <c r="L739" i="14"/>
  <c r="E740" i="14"/>
  <c r="F740" i="14"/>
  <c r="G740" i="14"/>
  <c r="H740" i="14"/>
  <c r="I740" i="14"/>
  <c r="J740" i="14"/>
  <c r="K740" i="14"/>
  <c r="L740" i="14"/>
  <c r="E741" i="14"/>
  <c r="F741" i="14"/>
  <c r="G741" i="14"/>
  <c r="H741" i="14"/>
  <c r="I741" i="14"/>
  <c r="J741" i="14"/>
  <c r="K741" i="14"/>
  <c r="L741" i="14"/>
  <c r="E742" i="14"/>
  <c r="F742" i="14"/>
  <c r="G742" i="14"/>
  <c r="H742" i="14"/>
  <c r="I742" i="14"/>
  <c r="J742" i="14"/>
  <c r="K742" i="14"/>
  <c r="L742" i="14"/>
  <c r="E743" i="14"/>
  <c r="F743" i="14"/>
  <c r="G743" i="14"/>
  <c r="H743" i="14"/>
  <c r="I743" i="14"/>
  <c r="J743" i="14"/>
  <c r="K743" i="14"/>
  <c r="L743" i="14"/>
  <c r="E744" i="14"/>
  <c r="F744" i="14"/>
  <c r="G744" i="14"/>
  <c r="H744" i="14"/>
  <c r="I744" i="14"/>
  <c r="J744" i="14"/>
  <c r="K744" i="14"/>
  <c r="L744" i="14"/>
  <c r="E745" i="14"/>
  <c r="F745" i="14"/>
  <c r="G745" i="14"/>
  <c r="H745" i="14"/>
  <c r="I745" i="14"/>
  <c r="J745" i="14"/>
  <c r="K745" i="14"/>
  <c r="L745" i="14"/>
  <c r="E746" i="14"/>
  <c r="F746" i="14"/>
  <c r="G746" i="14"/>
  <c r="H746" i="14"/>
  <c r="I746" i="14"/>
  <c r="J746" i="14"/>
  <c r="K746" i="14"/>
  <c r="L746" i="14"/>
  <c r="E747" i="14"/>
  <c r="F747" i="14"/>
  <c r="G747" i="14"/>
  <c r="H747" i="14"/>
  <c r="I747" i="14"/>
  <c r="J747" i="14"/>
  <c r="K747" i="14"/>
  <c r="L747" i="14"/>
  <c r="E748" i="14"/>
  <c r="F748" i="14"/>
  <c r="G748" i="14"/>
  <c r="H748" i="14"/>
  <c r="I748" i="14"/>
  <c r="J748" i="14"/>
  <c r="K748" i="14"/>
  <c r="L748" i="14"/>
  <c r="E749" i="14"/>
  <c r="F749" i="14"/>
  <c r="G749" i="14"/>
  <c r="H749" i="14"/>
  <c r="I749" i="14"/>
  <c r="J749" i="14"/>
  <c r="K749" i="14"/>
  <c r="L749" i="14"/>
  <c r="E750" i="14"/>
  <c r="F750" i="14"/>
  <c r="G750" i="14"/>
  <c r="H750" i="14"/>
  <c r="I750" i="14"/>
  <c r="J750" i="14"/>
  <c r="K750" i="14"/>
  <c r="L750" i="14"/>
  <c r="E751" i="14"/>
  <c r="F751" i="14"/>
  <c r="G751" i="14"/>
  <c r="H751" i="14"/>
  <c r="I751" i="14"/>
  <c r="J751" i="14"/>
  <c r="K751" i="14"/>
  <c r="L751" i="14"/>
  <c r="E752" i="14"/>
  <c r="F752" i="14"/>
  <c r="G752" i="14"/>
  <c r="H752" i="14"/>
  <c r="I752" i="14"/>
  <c r="J752" i="14"/>
  <c r="K752" i="14"/>
  <c r="L752" i="14"/>
  <c r="E753" i="14"/>
  <c r="F753" i="14"/>
  <c r="G753" i="14"/>
  <c r="H753" i="14"/>
  <c r="I753" i="14"/>
  <c r="J753" i="14"/>
  <c r="K753" i="14"/>
  <c r="L753" i="14"/>
  <c r="E754" i="14"/>
  <c r="F754" i="14"/>
  <c r="G754" i="14"/>
  <c r="H754" i="14"/>
  <c r="I754" i="14"/>
  <c r="J754" i="14"/>
  <c r="K754" i="14"/>
  <c r="L754" i="14"/>
  <c r="E755" i="14"/>
  <c r="F755" i="14"/>
  <c r="G755" i="14"/>
  <c r="H755" i="14"/>
  <c r="I755" i="14"/>
  <c r="J755" i="14"/>
  <c r="K755" i="14"/>
  <c r="L755" i="14"/>
  <c r="E756" i="14"/>
  <c r="F756" i="14"/>
  <c r="G756" i="14"/>
  <c r="H756" i="14"/>
  <c r="I756" i="14"/>
  <c r="J756" i="14"/>
  <c r="K756" i="14"/>
  <c r="L756" i="14"/>
  <c r="E757" i="14"/>
  <c r="F757" i="14"/>
  <c r="G757" i="14"/>
  <c r="H757" i="14"/>
  <c r="I757" i="14"/>
  <c r="J757" i="14"/>
  <c r="K757" i="14"/>
  <c r="L757" i="14"/>
  <c r="E758" i="14"/>
  <c r="F758" i="14"/>
  <c r="G758" i="14"/>
  <c r="H758" i="14"/>
  <c r="I758" i="14"/>
  <c r="J758" i="14"/>
  <c r="K758" i="14"/>
  <c r="L758" i="14"/>
  <c r="E759" i="14"/>
  <c r="F759" i="14"/>
  <c r="G759" i="14"/>
  <c r="H759" i="14"/>
  <c r="I759" i="14"/>
  <c r="J759" i="14"/>
  <c r="K759" i="14"/>
  <c r="L759" i="14"/>
  <c r="E760" i="14"/>
  <c r="F760" i="14"/>
  <c r="G760" i="14"/>
  <c r="H760" i="14"/>
  <c r="I760" i="14"/>
  <c r="J760" i="14"/>
  <c r="K760" i="14"/>
  <c r="L760" i="14"/>
  <c r="E761" i="14"/>
  <c r="F761" i="14"/>
  <c r="G761" i="14"/>
  <c r="H761" i="14"/>
  <c r="I761" i="14"/>
  <c r="J761" i="14"/>
  <c r="K761" i="14"/>
  <c r="L761" i="14"/>
  <c r="E762" i="14"/>
  <c r="F762" i="14"/>
  <c r="G762" i="14"/>
  <c r="H762" i="14"/>
  <c r="I762" i="14"/>
  <c r="J762" i="14"/>
  <c r="K762" i="14"/>
  <c r="L762" i="14"/>
  <c r="E763" i="14"/>
  <c r="F763" i="14"/>
  <c r="G763" i="14"/>
  <c r="H763" i="14"/>
  <c r="I763" i="14"/>
  <c r="J763" i="14"/>
  <c r="K763" i="14"/>
  <c r="L763" i="14"/>
  <c r="E764" i="14"/>
  <c r="F764" i="14"/>
  <c r="G764" i="14"/>
  <c r="H764" i="14"/>
  <c r="I764" i="14"/>
  <c r="J764" i="14"/>
  <c r="K764" i="14"/>
  <c r="L764" i="14"/>
  <c r="E765" i="14"/>
  <c r="F765" i="14"/>
  <c r="G765" i="14"/>
  <c r="H765" i="14"/>
  <c r="I765" i="14"/>
  <c r="J765" i="14"/>
  <c r="K765" i="14"/>
  <c r="L765" i="14"/>
  <c r="E766" i="14"/>
  <c r="F766" i="14"/>
  <c r="G766" i="14"/>
  <c r="H766" i="14"/>
  <c r="I766" i="14"/>
  <c r="J766" i="14"/>
  <c r="K766" i="14"/>
  <c r="L766" i="14"/>
  <c r="E767" i="14"/>
  <c r="F767" i="14"/>
  <c r="G767" i="14"/>
  <c r="H767" i="14"/>
  <c r="I767" i="14"/>
  <c r="J767" i="14"/>
  <c r="K767" i="14"/>
  <c r="L767" i="14"/>
  <c r="E768" i="14"/>
  <c r="F768" i="14"/>
  <c r="G768" i="14"/>
  <c r="H768" i="14"/>
  <c r="I768" i="14"/>
  <c r="J768" i="14"/>
  <c r="K768" i="14"/>
  <c r="L768" i="14"/>
  <c r="E671" i="14"/>
  <c r="F671" i="14"/>
  <c r="G671" i="14"/>
  <c r="H671" i="14"/>
  <c r="I671" i="14"/>
  <c r="J671" i="14"/>
  <c r="K671" i="14"/>
  <c r="L671" i="14"/>
  <c r="E672" i="14"/>
  <c r="F672" i="14"/>
  <c r="G672" i="14"/>
  <c r="H672" i="14"/>
  <c r="I672" i="14"/>
  <c r="J672" i="14"/>
  <c r="K672" i="14"/>
  <c r="L672" i="14"/>
  <c r="E673" i="14"/>
  <c r="F673" i="14"/>
  <c r="G673" i="14"/>
  <c r="H673" i="14"/>
  <c r="I673" i="14"/>
  <c r="J673" i="14"/>
  <c r="K673" i="14"/>
  <c r="L673" i="14"/>
  <c r="E674" i="14"/>
  <c r="F674" i="14"/>
  <c r="G674" i="14"/>
  <c r="H674" i="14"/>
  <c r="I674" i="14"/>
  <c r="J674" i="14"/>
  <c r="K674" i="14"/>
  <c r="L674" i="14"/>
  <c r="E675" i="14"/>
  <c r="F675" i="14"/>
  <c r="G675" i="14"/>
  <c r="H675" i="14"/>
  <c r="I675" i="14"/>
  <c r="J675" i="14"/>
  <c r="K675" i="14"/>
  <c r="L675" i="14"/>
  <c r="E676" i="14"/>
  <c r="F676" i="14"/>
  <c r="G676" i="14"/>
  <c r="H676" i="14"/>
  <c r="I676" i="14"/>
  <c r="J676" i="14"/>
  <c r="K676" i="14"/>
  <c r="L676" i="14"/>
  <c r="E677" i="14"/>
  <c r="F677" i="14"/>
  <c r="G677" i="14"/>
  <c r="H677" i="14"/>
  <c r="I677" i="14"/>
  <c r="J677" i="14"/>
  <c r="K677" i="14"/>
  <c r="L677" i="14"/>
  <c r="E678" i="14"/>
  <c r="F678" i="14"/>
  <c r="G678" i="14"/>
  <c r="H678" i="14"/>
  <c r="I678" i="14"/>
  <c r="J678" i="14"/>
  <c r="K678" i="14"/>
  <c r="L678" i="14"/>
  <c r="E679" i="14"/>
  <c r="F679" i="14"/>
  <c r="G679" i="14"/>
  <c r="H679" i="14"/>
  <c r="I679" i="14"/>
  <c r="J679" i="14"/>
  <c r="K679" i="14"/>
  <c r="L679" i="14"/>
  <c r="E680" i="14"/>
  <c r="F680" i="14"/>
  <c r="G680" i="14"/>
  <c r="H680" i="14"/>
  <c r="I680" i="14"/>
  <c r="J680" i="14"/>
  <c r="K680" i="14"/>
  <c r="L680" i="14"/>
  <c r="E681" i="14"/>
  <c r="F681" i="14"/>
  <c r="G681" i="14"/>
  <c r="H681" i="14"/>
  <c r="I681" i="14"/>
  <c r="J681" i="14"/>
  <c r="K681" i="14"/>
  <c r="L681" i="14"/>
  <c r="E682" i="14"/>
  <c r="F682" i="14"/>
  <c r="G682" i="14"/>
  <c r="H682" i="14"/>
  <c r="I682" i="14"/>
  <c r="J682" i="14"/>
  <c r="K682" i="14"/>
  <c r="L682" i="14"/>
  <c r="E683" i="14"/>
  <c r="F683" i="14"/>
  <c r="G683" i="14"/>
  <c r="H683" i="14"/>
  <c r="I683" i="14"/>
  <c r="J683" i="14"/>
  <c r="K683" i="14"/>
  <c r="L683" i="14"/>
  <c r="E684" i="14"/>
  <c r="F684" i="14"/>
  <c r="G684" i="14"/>
  <c r="H684" i="14"/>
  <c r="I684" i="14"/>
  <c r="J684" i="14"/>
  <c r="K684" i="14"/>
  <c r="L684" i="14"/>
  <c r="E685" i="14"/>
  <c r="F685" i="14"/>
  <c r="G685" i="14"/>
  <c r="H685" i="14"/>
  <c r="I685" i="14"/>
  <c r="J685" i="14"/>
  <c r="K685" i="14"/>
  <c r="L685" i="14"/>
  <c r="E686" i="14"/>
  <c r="F686" i="14"/>
  <c r="G686" i="14"/>
  <c r="H686" i="14"/>
  <c r="I686" i="14"/>
  <c r="J686" i="14"/>
  <c r="K686" i="14"/>
  <c r="L686" i="14"/>
  <c r="E687" i="14"/>
  <c r="F687" i="14"/>
  <c r="G687" i="14"/>
  <c r="H687" i="14"/>
  <c r="I687" i="14"/>
  <c r="J687" i="14"/>
  <c r="K687" i="14"/>
  <c r="L687" i="14"/>
  <c r="E688" i="14"/>
  <c r="F688" i="14"/>
  <c r="G688" i="14"/>
  <c r="H688" i="14"/>
  <c r="I688" i="14"/>
  <c r="J688" i="14"/>
  <c r="K688" i="14"/>
  <c r="L688" i="14"/>
  <c r="E689" i="14"/>
  <c r="F689" i="14"/>
  <c r="G689" i="14"/>
  <c r="H689" i="14"/>
  <c r="I689" i="14"/>
  <c r="J689" i="14"/>
  <c r="K689" i="14"/>
  <c r="L689" i="14"/>
  <c r="E690" i="14"/>
  <c r="F690" i="14"/>
  <c r="G690" i="14"/>
  <c r="H690" i="14"/>
  <c r="I690" i="14"/>
  <c r="J690" i="14"/>
  <c r="K690" i="14"/>
  <c r="L690" i="14"/>
  <c r="E691" i="14"/>
  <c r="F691" i="14"/>
  <c r="G691" i="14"/>
  <c r="H691" i="14"/>
  <c r="I691" i="14"/>
  <c r="J691" i="14"/>
  <c r="K691" i="14"/>
  <c r="L691" i="14"/>
  <c r="E692" i="14"/>
  <c r="F692" i="14"/>
  <c r="G692" i="14"/>
  <c r="H692" i="14"/>
  <c r="I692" i="14"/>
  <c r="J692" i="14"/>
  <c r="K692" i="14"/>
  <c r="L692" i="14"/>
  <c r="E693" i="14"/>
  <c r="F693" i="14"/>
  <c r="G693" i="14"/>
  <c r="H693" i="14"/>
  <c r="I693" i="14"/>
  <c r="J693" i="14"/>
  <c r="K693" i="14"/>
  <c r="L693" i="14"/>
  <c r="E694" i="14"/>
  <c r="F694" i="14"/>
  <c r="G694" i="14"/>
  <c r="H694" i="14"/>
  <c r="I694" i="14"/>
  <c r="J694" i="14"/>
  <c r="K694" i="14"/>
  <c r="L694" i="14"/>
  <c r="E695" i="14"/>
  <c r="F695" i="14"/>
  <c r="G695" i="14"/>
  <c r="H695" i="14"/>
  <c r="I695" i="14"/>
  <c r="J695" i="14"/>
  <c r="K695" i="14"/>
  <c r="L695" i="14"/>
  <c r="E696" i="14"/>
  <c r="F696" i="14"/>
  <c r="G696" i="14"/>
  <c r="H696" i="14"/>
  <c r="I696" i="14"/>
  <c r="J696" i="14"/>
  <c r="K696" i="14"/>
  <c r="L696" i="14"/>
  <c r="E697" i="14"/>
  <c r="F697" i="14"/>
  <c r="G697" i="14"/>
  <c r="H697" i="14"/>
  <c r="I697" i="14"/>
  <c r="J697" i="14"/>
  <c r="K697" i="14"/>
  <c r="L697" i="14"/>
  <c r="E698" i="14"/>
  <c r="F698" i="14"/>
  <c r="G698" i="14"/>
  <c r="H698" i="14"/>
  <c r="I698" i="14"/>
  <c r="J698" i="14"/>
  <c r="K698" i="14"/>
  <c r="L698" i="14"/>
  <c r="E699" i="14"/>
  <c r="F699" i="14"/>
  <c r="G699" i="14"/>
  <c r="H699" i="14"/>
  <c r="I699" i="14"/>
  <c r="J699" i="14"/>
  <c r="K699" i="14"/>
  <c r="L699" i="14"/>
  <c r="E700" i="14"/>
  <c r="F700" i="14"/>
  <c r="G700" i="14"/>
  <c r="H700" i="14"/>
  <c r="I700" i="14"/>
  <c r="J700" i="14"/>
  <c r="K700" i="14"/>
  <c r="L700" i="14"/>
  <c r="E701" i="14"/>
  <c r="F701" i="14"/>
  <c r="G701" i="14"/>
  <c r="H701" i="14"/>
  <c r="I701" i="14"/>
  <c r="J701" i="14"/>
  <c r="K701" i="14"/>
  <c r="L701" i="14"/>
  <c r="E702" i="14"/>
  <c r="F702" i="14"/>
  <c r="G702" i="14"/>
  <c r="H702" i="14"/>
  <c r="I702" i="14"/>
  <c r="J702" i="14"/>
  <c r="K702" i="14"/>
  <c r="L702" i="14"/>
  <c r="E703" i="14"/>
  <c r="F703" i="14"/>
  <c r="G703" i="14"/>
  <c r="H703" i="14"/>
  <c r="I703" i="14"/>
  <c r="J703" i="14"/>
  <c r="K703" i="14"/>
  <c r="L703" i="14"/>
  <c r="E704" i="14"/>
  <c r="F704" i="14"/>
  <c r="G704" i="14"/>
  <c r="H704" i="14"/>
  <c r="I704" i="14"/>
  <c r="J704" i="14"/>
  <c r="K704" i="14"/>
  <c r="L704" i="14"/>
  <c r="E705" i="14"/>
  <c r="F705" i="14"/>
  <c r="G705" i="14"/>
  <c r="H705" i="14"/>
  <c r="I705" i="14"/>
  <c r="J705" i="14"/>
  <c r="K705" i="14"/>
  <c r="L705" i="14"/>
  <c r="E706" i="14"/>
  <c r="F706" i="14"/>
  <c r="G706" i="14"/>
  <c r="H706" i="14"/>
  <c r="I706" i="14"/>
  <c r="J706" i="14"/>
  <c r="K706" i="14"/>
  <c r="L706" i="14"/>
  <c r="E707" i="14"/>
  <c r="F707" i="14"/>
  <c r="G707" i="14"/>
  <c r="H707" i="14"/>
  <c r="I707" i="14"/>
  <c r="J707" i="14"/>
  <c r="K707" i="14"/>
  <c r="L707" i="14"/>
  <c r="E708" i="14"/>
  <c r="F708" i="14"/>
  <c r="G708" i="14"/>
  <c r="H708" i="14"/>
  <c r="I708" i="14"/>
  <c r="J708" i="14"/>
  <c r="K708" i="14"/>
  <c r="L708" i="14"/>
  <c r="E709" i="14"/>
  <c r="F709" i="14"/>
  <c r="G709" i="14"/>
  <c r="H709" i="14"/>
  <c r="I709" i="14"/>
  <c r="J709" i="14"/>
  <c r="K709" i="14"/>
  <c r="L709" i="14"/>
  <c r="E710" i="14"/>
  <c r="F710" i="14"/>
  <c r="G710" i="14"/>
  <c r="H710" i="14"/>
  <c r="I710" i="14"/>
  <c r="J710" i="14"/>
  <c r="K710" i="14"/>
  <c r="L710" i="14"/>
  <c r="E711" i="14"/>
  <c r="F711" i="14"/>
  <c r="G711" i="14"/>
  <c r="H711" i="14"/>
  <c r="I711" i="14"/>
  <c r="J711" i="14"/>
  <c r="K711" i="14"/>
  <c r="L711" i="14"/>
  <c r="E712" i="14"/>
  <c r="F712" i="14"/>
  <c r="G712" i="14"/>
  <c r="H712" i="14"/>
  <c r="I712" i="14"/>
  <c r="J712" i="14"/>
  <c r="K712" i="14"/>
  <c r="L712" i="14"/>
  <c r="E713" i="14"/>
  <c r="F713" i="14"/>
  <c r="G713" i="14"/>
  <c r="H713" i="14"/>
  <c r="I713" i="14"/>
  <c r="J713" i="14"/>
  <c r="K713" i="14"/>
  <c r="L713" i="14"/>
  <c r="E714" i="14"/>
  <c r="F714" i="14"/>
  <c r="G714" i="14"/>
  <c r="H714" i="14"/>
  <c r="I714" i="14"/>
  <c r="J714" i="14"/>
  <c r="K714" i="14"/>
  <c r="L714" i="14"/>
  <c r="E715" i="14"/>
  <c r="F715" i="14"/>
  <c r="G715" i="14"/>
  <c r="H715" i="14"/>
  <c r="I715" i="14"/>
  <c r="J715" i="14"/>
  <c r="K715" i="14"/>
  <c r="L715" i="14"/>
  <c r="E716" i="14"/>
  <c r="F716" i="14"/>
  <c r="G716" i="14"/>
  <c r="H716" i="14"/>
  <c r="I716" i="14"/>
  <c r="J716" i="14"/>
  <c r="K716" i="14"/>
  <c r="L716" i="14"/>
  <c r="E717" i="14"/>
  <c r="F717" i="14"/>
  <c r="G717" i="14"/>
  <c r="H717" i="14"/>
  <c r="I717" i="14"/>
  <c r="J717" i="14"/>
  <c r="K717" i="14"/>
  <c r="L717" i="14"/>
  <c r="E620" i="14"/>
  <c r="F620" i="14"/>
  <c r="G620" i="14"/>
  <c r="H620" i="14"/>
  <c r="I620" i="14"/>
  <c r="J620" i="14"/>
  <c r="K620" i="14"/>
  <c r="L620" i="14"/>
  <c r="E621" i="14"/>
  <c r="F621" i="14"/>
  <c r="G621" i="14"/>
  <c r="H621" i="14"/>
  <c r="I621" i="14"/>
  <c r="J621" i="14"/>
  <c r="K621" i="14"/>
  <c r="L621" i="14"/>
  <c r="E622" i="14"/>
  <c r="F622" i="14"/>
  <c r="G622" i="14"/>
  <c r="H622" i="14"/>
  <c r="I622" i="14"/>
  <c r="J622" i="14"/>
  <c r="K622" i="14"/>
  <c r="L622" i="14"/>
  <c r="E623" i="14"/>
  <c r="F623" i="14"/>
  <c r="G623" i="14"/>
  <c r="H623" i="14"/>
  <c r="I623" i="14"/>
  <c r="J623" i="14"/>
  <c r="K623" i="14"/>
  <c r="L623" i="14"/>
  <c r="E624" i="14"/>
  <c r="F624" i="14"/>
  <c r="G624" i="14"/>
  <c r="H624" i="14"/>
  <c r="I624" i="14"/>
  <c r="J624" i="14"/>
  <c r="K624" i="14"/>
  <c r="L624" i="14"/>
  <c r="E625" i="14"/>
  <c r="F625" i="14"/>
  <c r="G625" i="14"/>
  <c r="H625" i="14"/>
  <c r="I625" i="14"/>
  <c r="J625" i="14"/>
  <c r="K625" i="14"/>
  <c r="L625" i="14"/>
  <c r="E626" i="14"/>
  <c r="F626" i="14"/>
  <c r="G626" i="14"/>
  <c r="H626" i="14"/>
  <c r="I626" i="14"/>
  <c r="J626" i="14"/>
  <c r="K626" i="14"/>
  <c r="L626" i="14"/>
  <c r="E627" i="14"/>
  <c r="F627" i="14"/>
  <c r="G627" i="14"/>
  <c r="H627" i="14"/>
  <c r="I627" i="14"/>
  <c r="J627" i="14"/>
  <c r="K627" i="14"/>
  <c r="L627" i="14"/>
  <c r="E628" i="14"/>
  <c r="F628" i="14"/>
  <c r="G628" i="14"/>
  <c r="H628" i="14"/>
  <c r="I628" i="14"/>
  <c r="J628" i="14"/>
  <c r="K628" i="14"/>
  <c r="L628" i="14"/>
  <c r="E629" i="14"/>
  <c r="F629" i="14"/>
  <c r="G629" i="14"/>
  <c r="H629" i="14"/>
  <c r="I629" i="14"/>
  <c r="J629" i="14"/>
  <c r="K629" i="14"/>
  <c r="L629" i="14"/>
  <c r="E630" i="14"/>
  <c r="F630" i="14"/>
  <c r="G630" i="14"/>
  <c r="H630" i="14"/>
  <c r="I630" i="14"/>
  <c r="J630" i="14"/>
  <c r="K630" i="14"/>
  <c r="L630" i="14"/>
  <c r="E631" i="14"/>
  <c r="F631" i="14"/>
  <c r="G631" i="14"/>
  <c r="H631" i="14"/>
  <c r="I631" i="14"/>
  <c r="J631" i="14"/>
  <c r="K631" i="14"/>
  <c r="L631" i="14"/>
  <c r="E632" i="14"/>
  <c r="F632" i="14"/>
  <c r="G632" i="14"/>
  <c r="H632" i="14"/>
  <c r="I632" i="14"/>
  <c r="J632" i="14"/>
  <c r="K632" i="14"/>
  <c r="L632" i="14"/>
  <c r="E633" i="14"/>
  <c r="F633" i="14"/>
  <c r="G633" i="14"/>
  <c r="H633" i="14"/>
  <c r="I633" i="14"/>
  <c r="J633" i="14"/>
  <c r="K633" i="14"/>
  <c r="L633" i="14"/>
  <c r="E634" i="14"/>
  <c r="F634" i="14"/>
  <c r="G634" i="14"/>
  <c r="H634" i="14"/>
  <c r="I634" i="14"/>
  <c r="J634" i="14"/>
  <c r="K634" i="14"/>
  <c r="L634" i="14"/>
  <c r="E635" i="14"/>
  <c r="F635" i="14"/>
  <c r="G635" i="14"/>
  <c r="H635" i="14"/>
  <c r="I635" i="14"/>
  <c r="J635" i="14"/>
  <c r="K635" i="14"/>
  <c r="L635" i="14"/>
  <c r="E636" i="14"/>
  <c r="F636" i="14"/>
  <c r="G636" i="14"/>
  <c r="H636" i="14"/>
  <c r="I636" i="14"/>
  <c r="J636" i="14"/>
  <c r="K636" i="14"/>
  <c r="L636" i="14"/>
  <c r="E637" i="14"/>
  <c r="F637" i="14"/>
  <c r="G637" i="14"/>
  <c r="H637" i="14"/>
  <c r="I637" i="14"/>
  <c r="J637" i="14"/>
  <c r="K637" i="14"/>
  <c r="L637" i="14"/>
  <c r="E638" i="14"/>
  <c r="F638" i="14"/>
  <c r="G638" i="14"/>
  <c r="H638" i="14"/>
  <c r="I638" i="14"/>
  <c r="J638" i="14"/>
  <c r="K638" i="14"/>
  <c r="L638" i="14"/>
  <c r="E639" i="14"/>
  <c r="F639" i="14"/>
  <c r="G639" i="14"/>
  <c r="H639" i="14"/>
  <c r="I639" i="14"/>
  <c r="J639" i="14"/>
  <c r="K639" i="14"/>
  <c r="L639" i="14"/>
  <c r="E640" i="14"/>
  <c r="F640" i="14"/>
  <c r="G640" i="14"/>
  <c r="H640" i="14"/>
  <c r="I640" i="14"/>
  <c r="J640" i="14"/>
  <c r="K640" i="14"/>
  <c r="L640" i="14"/>
  <c r="E641" i="14"/>
  <c r="F641" i="14"/>
  <c r="G641" i="14"/>
  <c r="H641" i="14"/>
  <c r="I641" i="14"/>
  <c r="J641" i="14"/>
  <c r="K641" i="14"/>
  <c r="L641" i="14"/>
  <c r="E642" i="14"/>
  <c r="F642" i="14"/>
  <c r="G642" i="14"/>
  <c r="H642" i="14"/>
  <c r="I642" i="14"/>
  <c r="J642" i="14"/>
  <c r="K642" i="14"/>
  <c r="L642" i="14"/>
  <c r="E643" i="14"/>
  <c r="F643" i="14"/>
  <c r="G643" i="14"/>
  <c r="H643" i="14"/>
  <c r="I643" i="14"/>
  <c r="J643" i="14"/>
  <c r="K643" i="14"/>
  <c r="L643" i="14"/>
  <c r="E644" i="14"/>
  <c r="F644" i="14"/>
  <c r="G644" i="14"/>
  <c r="H644" i="14"/>
  <c r="I644" i="14"/>
  <c r="J644" i="14"/>
  <c r="K644" i="14"/>
  <c r="L644" i="14"/>
  <c r="E645" i="14"/>
  <c r="F645" i="14"/>
  <c r="G645" i="14"/>
  <c r="H645" i="14"/>
  <c r="I645" i="14"/>
  <c r="J645" i="14"/>
  <c r="K645" i="14"/>
  <c r="L645" i="14"/>
  <c r="E646" i="14"/>
  <c r="F646" i="14"/>
  <c r="G646" i="14"/>
  <c r="H646" i="14"/>
  <c r="I646" i="14"/>
  <c r="J646" i="14"/>
  <c r="K646" i="14"/>
  <c r="L646" i="14"/>
  <c r="E647" i="14"/>
  <c r="F647" i="14"/>
  <c r="G647" i="14"/>
  <c r="H647" i="14"/>
  <c r="I647" i="14"/>
  <c r="J647" i="14"/>
  <c r="K647" i="14"/>
  <c r="L647" i="14"/>
  <c r="E648" i="14"/>
  <c r="F648" i="14"/>
  <c r="G648" i="14"/>
  <c r="H648" i="14"/>
  <c r="I648" i="14"/>
  <c r="J648" i="14"/>
  <c r="K648" i="14"/>
  <c r="L648" i="14"/>
  <c r="E649" i="14"/>
  <c r="F649" i="14"/>
  <c r="G649" i="14"/>
  <c r="H649" i="14"/>
  <c r="I649" i="14"/>
  <c r="J649" i="14"/>
  <c r="K649" i="14"/>
  <c r="L649" i="14"/>
  <c r="E650" i="14"/>
  <c r="F650" i="14"/>
  <c r="G650" i="14"/>
  <c r="H650" i="14"/>
  <c r="I650" i="14"/>
  <c r="J650" i="14"/>
  <c r="K650" i="14"/>
  <c r="L650" i="14"/>
  <c r="E651" i="14"/>
  <c r="F651" i="14"/>
  <c r="G651" i="14"/>
  <c r="H651" i="14"/>
  <c r="I651" i="14"/>
  <c r="J651" i="14"/>
  <c r="K651" i="14"/>
  <c r="L651" i="14"/>
  <c r="E652" i="14"/>
  <c r="F652" i="14"/>
  <c r="G652" i="14"/>
  <c r="H652" i="14"/>
  <c r="I652" i="14"/>
  <c r="J652" i="14"/>
  <c r="K652" i="14"/>
  <c r="L652" i="14"/>
  <c r="E653" i="14"/>
  <c r="F653" i="14"/>
  <c r="G653" i="14"/>
  <c r="H653" i="14"/>
  <c r="I653" i="14"/>
  <c r="J653" i="14"/>
  <c r="K653" i="14"/>
  <c r="L653" i="14"/>
  <c r="E654" i="14"/>
  <c r="F654" i="14"/>
  <c r="G654" i="14"/>
  <c r="H654" i="14"/>
  <c r="I654" i="14"/>
  <c r="J654" i="14"/>
  <c r="K654" i="14"/>
  <c r="L654" i="14"/>
  <c r="E655" i="14"/>
  <c r="F655" i="14"/>
  <c r="G655" i="14"/>
  <c r="H655" i="14"/>
  <c r="I655" i="14"/>
  <c r="J655" i="14"/>
  <c r="K655" i="14"/>
  <c r="L655" i="14"/>
  <c r="E656" i="14"/>
  <c r="F656" i="14"/>
  <c r="G656" i="14"/>
  <c r="H656" i="14"/>
  <c r="I656" i="14"/>
  <c r="J656" i="14"/>
  <c r="K656" i="14"/>
  <c r="L656" i="14"/>
  <c r="E657" i="14"/>
  <c r="F657" i="14"/>
  <c r="G657" i="14"/>
  <c r="H657" i="14"/>
  <c r="I657" i="14"/>
  <c r="J657" i="14"/>
  <c r="K657" i="14"/>
  <c r="L657" i="14"/>
  <c r="E658" i="14"/>
  <c r="F658" i="14"/>
  <c r="G658" i="14"/>
  <c r="H658" i="14"/>
  <c r="I658" i="14"/>
  <c r="J658" i="14"/>
  <c r="K658" i="14"/>
  <c r="L658" i="14"/>
  <c r="E659" i="14"/>
  <c r="F659" i="14"/>
  <c r="G659" i="14"/>
  <c r="H659" i="14"/>
  <c r="I659" i="14"/>
  <c r="J659" i="14"/>
  <c r="K659" i="14"/>
  <c r="L659" i="14"/>
  <c r="E660" i="14"/>
  <c r="F660" i="14"/>
  <c r="G660" i="14"/>
  <c r="H660" i="14"/>
  <c r="I660" i="14"/>
  <c r="J660" i="14"/>
  <c r="K660" i="14"/>
  <c r="L660" i="14"/>
  <c r="E661" i="14"/>
  <c r="F661" i="14"/>
  <c r="G661" i="14"/>
  <c r="H661" i="14"/>
  <c r="I661" i="14"/>
  <c r="J661" i="14"/>
  <c r="K661" i="14"/>
  <c r="L661" i="14"/>
  <c r="E662" i="14"/>
  <c r="F662" i="14"/>
  <c r="G662" i="14"/>
  <c r="H662" i="14"/>
  <c r="I662" i="14"/>
  <c r="J662" i="14"/>
  <c r="K662" i="14"/>
  <c r="L662" i="14"/>
  <c r="E663" i="14"/>
  <c r="F663" i="14"/>
  <c r="G663" i="14"/>
  <c r="H663" i="14"/>
  <c r="I663" i="14"/>
  <c r="J663" i="14"/>
  <c r="K663" i="14"/>
  <c r="L663" i="14"/>
  <c r="E664" i="14"/>
  <c r="F664" i="14"/>
  <c r="G664" i="14"/>
  <c r="H664" i="14"/>
  <c r="I664" i="14"/>
  <c r="J664" i="14"/>
  <c r="K664" i="14"/>
  <c r="L664" i="14"/>
  <c r="E665" i="14"/>
  <c r="F665" i="14"/>
  <c r="G665" i="14"/>
  <c r="H665" i="14"/>
  <c r="I665" i="14"/>
  <c r="J665" i="14"/>
  <c r="K665" i="14"/>
  <c r="L665" i="14"/>
  <c r="E666" i="14"/>
  <c r="F666" i="14"/>
  <c r="G666" i="14"/>
  <c r="H666" i="14"/>
  <c r="I666" i="14"/>
  <c r="J666" i="14"/>
  <c r="K666" i="14"/>
  <c r="L666" i="14"/>
  <c r="E569" i="14"/>
  <c r="F569" i="14"/>
  <c r="G569" i="14"/>
  <c r="H569" i="14"/>
  <c r="I569" i="14"/>
  <c r="J569" i="14"/>
  <c r="K569" i="14"/>
  <c r="L569" i="14"/>
  <c r="E570" i="14"/>
  <c r="F570" i="14"/>
  <c r="G570" i="14"/>
  <c r="H570" i="14"/>
  <c r="I570" i="14"/>
  <c r="J570" i="14"/>
  <c r="K570" i="14"/>
  <c r="L570" i="14"/>
  <c r="E571" i="14"/>
  <c r="F571" i="14"/>
  <c r="G571" i="14"/>
  <c r="H571" i="14"/>
  <c r="I571" i="14"/>
  <c r="J571" i="14"/>
  <c r="K571" i="14"/>
  <c r="L571" i="14"/>
  <c r="E572" i="14"/>
  <c r="F572" i="14"/>
  <c r="G572" i="14"/>
  <c r="H572" i="14"/>
  <c r="I572" i="14"/>
  <c r="J572" i="14"/>
  <c r="K572" i="14"/>
  <c r="L572" i="14"/>
  <c r="E573" i="14"/>
  <c r="F573" i="14"/>
  <c r="G573" i="14"/>
  <c r="H573" i="14"/>
  <c r="I573" i="14"/>
  <c r="J573" i="14"/>
  <c r="K573" i="14"/>
  <c r="L573" i="14"/>
  <c r="E574" i="14"/>
  <c r="F574" i="14"/>
  <c r="G574" i="14"/>
  <c r="H574" i="14"/>
  <c r="I574" i="14"/>
  <c r="J574" i="14"/>
  <c r="K574" i="14"/>
  <c r="L574" i="14"/>
  <c r="E575" i="14"/>
  <c r="F575" i="14"/>
  <c r="G575" i="14"/>
  <c r="H575" i="14"/>
  <c r="I575" i="14"/>
  <c r="J575" i="14"/>
  <c r="K575" i="14"/>
  <c r="L575" i="14"/>
  <c r="E576" i="14"/>
  <c r="F576" i="14"/>
  <c r="G576" i="14"/>
  <c r="H576" i="14"/>
  <c r="I576" i="14"/>
  <c r="J576" i="14"/>
  <c r="K576" i="14"/>
  <c r="L576" i="14"/>
  <c r="E577" i="14"/>
  <c r="F577" i="14"/>
  <c r="G577" i="14"/>
  <c r="H577" i="14"/>
  <c r="I577" i="14"/>
  <c r="J577" i="14"/>
  <c r="K577" i="14"/>
  <c r="L577" i="14"/>
  <c r="E578" i="14"/>
  <c r="F578" i="14"/>
  <c r="G578" i="14"/>
  <c r="H578" i="14"/>
  <c r="I578" i="14"/>
  <c r="J578" i="14"/>
  <c r="K578" i="14"/>
  <c r="L578" i="14"/>
  <c r="E579" i="14"/>
  <c r="F579" i="14"/>
  <c r="G579" i="14"/>
  <c r="H579" i="14"/>
  <c r="I579" i="14"/>
  <c r="J579" i="14"/>
  <c r="K579" i="14"/>
  <c r="L579" i="14"/>
  <c r="E580" i="14"/>
  <c r="F580" i="14"/>
  <c r="G580" i="14"/>
  <c r="H580" i="14"/>
  <c r="I580" i="14"/>
  <c r="J580" i="14"/>
  <c r="K580" i="14"/>
  <c r="L580" i="14"/>
  <c r="E581" i="14"/>
  <c r="F581" i="14"/>
  <c r="G581" i="14"/>
  <c r="H581" i="14"/>
  <c r="I581" i="14"/>
  <c r="J581" i="14"/>
  <c r="K581" i="14"/>
  <c r="L581" i="14"/>
  <c r="E582" i="14"/>
  <c r="F582" i="14"/>
  <c r="G582" i="14"/>
  <c r="H582" i="14"/>
  <c r="I582" i="14"/>
  <c r="J582" i="14"/>
  <c r="K582" i="14"/>
  <c r="L582" i="14"/>
  <c r="E583" i="14"/>
  <c r="F583" i="14"/>
  <c r="G583" i="14"/>
  <c r="H583" i="14"/>
  <c r="I583" i="14"/>
  <c r="J583" i="14"/>
  <c r="K583" i="14"/>
  <c r="L583" i="14"/>
  <c r="E584" i="14"/>
  <c r="F584" i="14"/>
  <c r="G584" i="14"/>
  <c r="H584" i="14"/>
  <c r="I584" i="14"/>
  <c r="J584" i="14"/>
  <c r="K584" i="14"/>
  <c r="L584" i="14"/>
  <c r="E585" i="14"/>
  <c r="F585" i="14"/>
  <c r="G585" i="14"/>
  <c r="H585" i="14"/>
  <c r="I585" i="14"/>
  <c r="J585" i="14"/>
  <c r="K585" i="14"/>
  <c r="L585" i="14"/>
  <c r="E586" i="14"/>
  <c r="F586" i="14"/>
  <c r="G586" i="14"/>
  <c r="H586" i="14"/>
  <c r="I586" i="14"/>
  <c r="J586" i="14"/>
  <c r="K586" i="14"/>
  <c r="L586" i="14"/>
  <c r="E587" i="14"/>
  <c r="F587" i="14"/>
  <c r="G587" i="14"/>
  <c r="H587" i="14"/>
  <c r="I587" i="14"/>
  <c r="J587" i="14"/>
  <c r="K587" i="14"/>
  <c r="L587" i="14"/>
  <c r="E588" i="14"/>
  <c r="F588" i="14"/>
  <c r="G588" i="14"/>
  <c r="H588" i="14"/>
  <c r="I588" i="14"/>
  <c r="J588" i="14"/>
  <c r="K588" i="14"/>
  <c r="L588" i="14"/>
  <c r="E589" i="14"/>
  <c r="F589" i="14"/>
  <c r="G589" i="14"/>
  <c r="H589" i="14"/>
  <c r="I589" i="14"/>
  <c r="J589" i="14"/>
  <c r="K589" i="14"/>
  <c r="L589" i="14"/>
  <c r="E590" i="14"/>
  <c r="F590" i="14"/>
  <c r="G590" i="14"/>
  <c r="H590" i="14"/>
  <c r="I590" i="14"/>
  <c r="J590" i="14"/>
  <c r="K590" i="14"/>
  <c r="L590" i="14"/>
  <c r="E591" i="14"/>
  <c r="F591" i="14"/>
  <c r="G591" i="14"/>
  <c r="H591" i="14"/>
  <c r="I591" i="14"/>
  <c r="J591" i="14"/>
  <c r="K591" i="14"/>
  <c r="L591" i="14"/>
  <c r="E592" i="14"/>
  <c r="F592" i="14"/>
  <c r="G592" i="14"/>
  <c r="H592" i="14"/>
  <c r="I592" i="14"/>
  <c r="J592" i="14"/>
  <c r="K592" i="14"/>
  <c r="L592" i="14"/>
  <c r="E593" i="14"/>
  <c r="F593" i="14"/>
  <c r="G593" i="14"/>
  <c r="H593" i="14"/>
  <c r="I593" i="14"/>
  <c r="J593" i="14"/>
  <c r="K593" i="14"/>
  <c r="L593" i="14"/>
  <c r="E594" i="14"/>
  <c r="F594" i="14"/>
  <c r="G594" i="14"/>
  <c r="H594" i="14"/>
  <c r="I594" i="14"/>
  <c r="J594" i="14"/>
  <c r="K594" i="14"/>
  <c r="L594" i="14"/>
  <c r="E595" i="14"/>
  <c r="F595" i="14"/>
  <c r="G595" i="14"/>
  <c r="H595" i="14"/>
  <c r="I595" i="14"/>
  <c r="J595" i="14"/>
  <c r="K595" i="14"/>
  <c r="L595" i="14"/>
  <c r="E596" i="14"/>
  <c r="F596" i="14"/>
  <c r="G596" i="14"/>
  <c r="H596" i="14"/>
  <c r="I596" i="14"/>
  <c r="J596" i="14"/>
  <c r="K596" i="14"/>
  <c r="L596" i="14"/>
  <c r="E597" i="14"/>
  <c r="F597" i="14"/>
  <c r="G597" i="14"/>
  <c r="H597" i="14"/>
  <c r="I597" i="14"/>
  <c r="J597" i="14"/>
  <c r="K597" i="14"/>
  <c r="L597" i="14"/>
  <c r="E598" i="14"/>
  <c r="F598" i="14"/>
  <c r="G598" i="14"/>
  <c r="H598" i="14"/>
  <c r="I598" i="14"/>
  <c r="J598" i="14"/>
  <c r="K598" i="14"/>
  <c r="L598" i="14"/>
  <c r="E599" i="14"/>
  <c r="F599" i="14"/>
  <c r="G599" i="14"/>
  <c r="H599" i="14"/>
  <c r="I599" i="14"/>
  <c r="J599" i="14"/>
  <c r="K599" i="14"/>
  <c r="L599" i="14"/>
  <c r="E600" i="14"/>
  <c r="F600" i="14"/>
  <c r="G600" i="14"/>
  <c r="H600" i="14"/>
  <c r="I600" i="14"/>
  <c r="J600" i="14"/>
  <c r="K600" i="14"/>
  <c r="L600" i="14"/>
  <c r="E601" i="14"/>
  <c r="F601" i="14"/>
  <c r="G601" i="14"/>
  <c r="H601" i="14"/>
  <c r="I601" i="14"/>
  <c r="J601" i="14"/>
  <c r="K601" i="14"/>
  <c r="L601" i="14"/>
  <c r="E602" i="14"/>
  <c r="F602" i="14"/>
  <c r="G602" i="14"/>
  <c r="H602" i="14"/>
  <c r="I602" i="14"/>
  <c r="J602" i="14"/>
  <c r="K602" i="14"/>
  <c r="L602" i="14"/>
  <c r="E603" i="14"/>
  <c r="F603" i="14"/>
  <c r="G603" i="14"/>
  <c r="H603" i="14"/>
  <c r="I603" i="14"/>
  <c r="J603" i="14"/>
  <c r="K603" i="14"/>
  <c r="L603" i="14"/>
  <c r="E604" i="14"/>
  <c r="F604" i="14"/>
  <c r="G604" i="14"/>
  <c r="H604" i="14"/>
  <c r="I604" i="14"/>
  <c r="J604" i="14"/>
  <c r="K604" i="14"/>
  <c r="L604" i="14"/>
  <c r="E605" i="14"/>
  <c r="F605" i="14"/>
  <c r="G605" i="14"/>
  <c r="H605" i="14"/>
  <c r="I605" i="14"/>
  <c r="J605" i="14"/>
  <c r="K605" i="14"/>
  <c r="L605" i="14"/>
  <c r="E606" i="14"/>
  <c r="F606" i="14"/>
  <c r="G606" i="14"/>
  <c r="H606" i="14"/>
  <c r="I606" i="14"/>
  <c r="J606" i="14"/>
  <c r="K606" i="14"/>
  <c r="L606" i="14"/>
  <c r="E607" i="14"/>
  <c r="F607" i="14"/>
  <c r="G607" i="14"/>
  <c r="H607" i="14"/>
  <c r="I607" i="14"/>
  <c r="J607" i="14"/>
  <c r="K607" i="14"/>
  <c r="L607" i="14"/>
  <c r="E608" i="14"/>
  <c r="F608" i="14"/>
  <c r="G608" i="14"/>
  <c r="H608" i="14"/>
  <c r="I608" i="14"/>
  <c r="J608" i="14"/>
  <c r="K608" i="14"/>
  <c r="L608" i="14"/>
  <c r="E609" i="14"/>
  <c r="F609" i="14"/>
  <c r="G609" i="14"/>
  <c r="H609" i="14"/>
  <c r="I609" i="14"/>
  <c r="J609" i="14"/>
  <c r="K609" i="14"/>
  <c r="L609" i="14"/>
  <c r="E610" i="14"/>
  <c r="F610" i="14"/>
  <c r="G610" i="14"/>
  <c r="H610" i="14"/>
  <c r="I610" i="14"/>
  <c r="J610" i="14"/>
  <c r="K610" i="14"/>
  <c r="L610" i="14"/>
  <c r="E611" i="14"/>
  <c r="F611" i="14"/>
  <c r="G611" i="14"/>
  <c r="H611" i="14"/>
  <c r="I611" i="14"/>
  <c r="J611" i="14"/>
  <c r="K611" i="14"/>
  <c r="L611" i="14"/>
  <c r="E612" i="14"/>
  <c r="F612" i="14"/>
  <c r="G612" i="14"/>
  <c r="H612" i="14"/>
  <c r="I612" i="14"/>
  <c r="J612" i="14"/>
  <c r="K612" i="14"/>
  <c r="L612" i="14"/>
  <c r="E613" i="14"/>
  <c r="F613" i="14"/>
  <c r="G613" i="14"/>
  <c r="H613" i="14"/>
  <c r="I613" i="14"/>
  <c r="J613" i="14"/>
  <c r="K613" i="14"/>
  <c r="L613" i="14"/>
  <c r="E614" i="14"/>
  <c r="F614" i="14"/>
  <c r="G614" i="14"/>
  <c r="H614" i="14"/>
  <c r="I614" i="14"/>
  <c r="J614" i="14"/>
  <c r="K614" i="14"/>
  <c r="L614" i="14"/>
  <c r="E615" i="14"/>
  <c r="F615" i="14"/>
  <c r="G615" i="14"/>
  <c r="H615" i="14"/>
  <c r="I615" i="14"/>
  <c r="J615" i="14"/>
  <c r="K615" i="14"/>
  <c r="L615" i="14"/>
  <c r="E518" i="14"/>
  <c r="F518" i="14"/>
  <c r="G518" i="14"/>
  <c r="H518" i="14"/>
  <c r="I518" i="14"/>
  <c r="J518" i="14"/>
  <c r="K518" i="14"/>
  <c r="L518" i="14"/>
  <c r="E519" i="14"/>
  <c r="F519" i="14"/>
  <c r="G519" i="14"/>
  <c r="H519" i="14"/>
  <c r="I519" i="14"/>
  <c r="J519" i="14"/>
  <c r="K519" i="14"/>
  <c r="L519" i="14"/>
  <c r="E520" i="14"/>
  <c r="F520" i="14"/>
  <c r="G520" i="14"/>
  <c r="H520" i="14"/>
  <c r="I520" i="14"/>
  <c r="J520" i="14"/>
  <c r="K520" i="14"/>
  <c r="L520" i="14"/>
  <c r="E521" i="14"/>
  <c r="F521" i="14"/>
  <c r="G521" i="14"/>
  <c r="H521" i="14"/>
  <c r="I521" i="14"/>
  <c r="J521" i="14"/>
  <c r="K521" i="14"/>
  <c r="L521" i="14"/>
  <c r="E522" i="14"/>
  <c r="F522" i="14"/>
  <c r="G522" i="14"/>
  <c r="H522" i="14"/>
  <c r="I522" i="14"/>
  <c r="J522" i="14"/>
  <c r="K522" i="14"/>
  <c r="L522" i="14"/>
  <c r="E523" i="14"/>
  <c r="F523" i="14"/>
  <c r="G523" i="14"/>
  <c r="H523" i="14"/>
  <c r="I523" i="14"/>
  <c r="J523" i="14"/>
  <c r="K523" i="14"/>
  <c r="L523" i="14"/>
  <c r="E524" i="14"/>
  <c r="F524" i="14"/>
  <c r="G524" i="14"/>
  <c r="H524" i="14"/>
  <c r="I524" i="14"/>
  <c r="J524" i="14"/>
  <c r="K524" i="14"/>
  <c r="L524" i="14"/>
  <c r="E525" i="14"/>
  <c r="F525" i="14"/>
  <c r="G525" i="14"/>
  <c r="H525" i="14"/>
  <c r="I525" i="14"/>
  <c r="J525" i="14"/>
  <c r="K525" i="14"/>
  <c r="L525" i="14"/>
  <c r="E526" i="14"/>
  <c r="F526" i="14"/>
  <c r="G526" i="14"/>
  <c r="H526" i="14"/>
  <c r="I526" i="14"/>
  <c r="J526" i="14"/>
  <c r="K526" i="14"/>
  <c r="L526" i="14"/>
  <c r="E527" i="14"/>
  <c r="F527" i="14"/>
  <c r="G527" i="14"/>
  <c r="H527" i="14"/>
  <c r="I527" i="14"/>
  <c r="J527" i="14"/>
  <c r="K527" i="14"/>
  <c r="L527" i="14"/>
  <c r="E528" i="14"/>
  <c r="F528" i="14"/>
  <c r="G528" i="14"/>
  <c r="H528" i="14"/>
  <c r="I528" i="14"/>
  <c r="J528" i="14"/>
  <c r="K528" i="14"/>
  <c r="L528" i="14"/>
  <c r="E529" i="14"/>
  <c r="F529" i="14"/>
  <c r="G529" i="14"/>
  <c r="H529" i="14"/>
  <c r="I529" i="14"/>
  <c r="J529" i="14"/>
  <c r="K529" i="14"/>
  <c r="L529" i="14"/>
  <c r="E530" i="14"/>
  <c r="F530" i="14"/>
  <c r="G530" i="14"/>
  <c r="H530" i="14"/>
  <c r="I530" i="14"/>
  <c r="J530" i="14"/>
  <c r="K530" i="14"/>
  <c r="L530" i="14"/>
  <c r="E531" i="14"/>
  <c r="F531" i="14"/>
  <c r="G531" i="14"/>
  <c r="H531" i="14"/>
  <c r="I531" i="14"/>
  <c r="J531" i="14"/>
  <c r="K531" i="14"/>
  <c r="L531" i="14"/>
  <c r="E532" i="14"/>
  <c r="F532" i="14"/>
  <c r="G532" i="14"/>
  <c r="H532" i="14"/>
  <c r="I532" i="14"/>
  <c r="J532" i="14"/>
  <c r="K532" i="14"/>
  <c r="L532" i="14"/>
  <c r="E533" i="14"/>
  <c r="F533" i="14"/>
  <c r="G533" i="14"/>
  <c r="H533" i="14"/>
  <c r="I533" i="14"/>
  <c r="J533" i="14"/>
  <c r="K533" i="14"/>
  <c r="L533" i="14"/>
  <c r="E534" i="14"/>
  <c r="F534" i="14"/>
  <c r="G534" i="14"/>
  <c r="H534" i="14"/>
  <c r="I534" i="14"/>
  <c r="J534" i="14"/>
  <c r="K534" i="14"/>
  <c r="L534" i="14"/>
  <c r="E535" i="14"/>
  <c r="F535" i="14"/>
  <c r="G535" i="14"/>
  <c r="H535" i="14"/>
  <c r="I535" i="14"/>
  <c r="J535" i="14"/>
  <c r="K535" i="14"/>
  <c r="L535" i="14"/>
  <c r="E536" i="14"/>
  <c r="F536" i="14"/>
  <c r="G536" i="14"/>
  <c r="H536" i="14"/>
  <c r="I536" i="14"/>
  <c r="J536" i="14"/>
  <c r="K536" i="14"/>
  <c r="L536" i="14"/>
  <c r="E537" i="14"/>
  <c r="F537" i="14"/>
  <c r="G537" i="14"/>
  <c r="H537" i="14"/>
  <c r="I537" i="14"/>
  <c r="J537" i="14"/>
  <c r="K537" i="14"/>
  <c r="L537" i="14"/>
  <c r="E538" i="14"/>
  <c r="F538" i="14"/>
  <c r="G538" i="14"/>
  <c r="H538" i="14"/>
  <c r="I538" i="14"/>
  <c r="J538" i="14"/>
  <c r="K538" i="14"/>
  <c r="L538" i="14"/>
  <c r="E539" i="14"/>
  <c r="F539" i="14"/>
  <c r="G539" i="14"/>
  <c r="H539" i="14"/>
  <c r="I539" i="14"/>
  <c r="J539" i="14"/>
  <c r="K539" i="14"/>
  <c r="L539" i="14"/>
  <c r="E540" i="14"/>
  <c r="F540" i="14"/>
  <c r="G540" i="14"/>
  <c r="H540" i="14"/>
  <c r="I540" i="14"/>
  <c r="J540" i="14"/>
  <c r="K540" i="14"/>
  <c r="L540" i="14"/>
  <c r="E541" i="14"/>
  <c r="F541" i="14"/>
  <c r="G541" i="14"/>
  <c r="H541" i="14"/>
  <c r="I541" i="14"/>
  <c r="J541" i="14"/>
  <c r="K541" i="14"/>
  <c r="L541" i="14"/>
  <c r="E542" i="14"/>
  <c r="F542" i="14"/>
  <c r="G542" i="14"/>
  <c r="H542" i="14"/>
  <c r="I542" i="14"/>
  <c r="J542" i="14"/>
  <c r="K542" i="14"/>
  <c r="L542" i="14"/>
  <c r="E543" i="14"/>
  <c r="F543" i="14"/>
  <c r="G543" i="14"/>
  <c r="H543" i="14"/>
  <c r="I543" i="14"/>
  <c r="J543" i="14"/>
  <c r="K543" i="14"/>
  <c r="L543" i="14"/>
  <c r="E544" i="14"/>
  <c r="F544" i="14"/>
  <c r="G544" i="14"/>
  <c r="H544" i="14"/>
  <c r="I544" i="14"/>
  <c r="J544" i="14"/>
  <c r="K544" i="14"/>
  <c r="L544" i="14"/>
  <c r="E545" i="14"/>
  <c r="F545" i="14"/>
  <c r="G545" i="14"/>
  <c r="H545" i="14"/>
  <c r="I545" i="14"/>
  <c r="J545" i="14"/>
  <c r="K545" i="14"/>
  <c r="L545" i="14"/>
  <c r="E546" i="14"/>
  <c r="F546" i="14"/>
  <c r="G546" i="14"/>
  <c r="H546" i="14"/>
  <c r="I546" i="14"/>
  <c r="J546" i="14"/>
  <c r="K546" i="14"/>
  <c r="L546" i="14"/>
  <c r="E547" i="14"/>
  <c r="F547" i="14"/>
  <c r="G547" i="14"/>
  <c r="H547" i="14"/>
  <c r="I547" i="14"/>
  <c r="J547" i="14"/>
  <c r="K547" i="14"/>
  <c r="L547" i="14"/>
  <c r="E548" i="14"/>
  <c r="F548" i="14"/>
  <c r="G548" i="14"/>
  <c r="H548" i="14"/>
  <c r="I548" i="14"/>
  <c r="J548" i="14"/>
  <c r="K548" i="14"/>
  <c r="L548" i="14"/>
  <c r="E549" i="14"/>
  <c r="F549" i="14"/>
  <c r="G549" i="14"/>
  <c r="H549" i="14"/>
  <c r="I549" i="14"/>
  <c r="J549" i="14"/>
  <c r="K549" i="14"/>
  <c r="L549" i="14"/>
  <c r="E550" i="14"/>
  <c r="F550" i="14"/>
  <c r="G550" i="14"/>
  <c r="H550" i="14"/>
  <c r="I550" i="14"/>
  <c r="J550" i="14"/>
  <c r="K550" i="14"/>
  <c r="L550" i="14"/>
  <c r="E551" i="14"/>
  <c r="F551" i="14"/>
  <c r="G551" i="14"/>
  <c r="H551" i="14"/>
  <c r="I551" i="14"/>
  <c r="J551" i="14"/>
  <c r="K551" i="14"/>
  <c r="L551" i="14"/>
  <c r="E552" i="14"/>
  <c r="F552" i="14"/>
  <c r="G552" i="14"/>
  <c r="H552" i="14"/>
  <c r="I552" i="14"/>
  <c r="J552" i="14"/>
  <c r="K552" i="14"/>
  <c r="L552" i="14"/>
  <c r="E553" i="14"/>
  <c r="F553" i="14"/>
  <c r="G553" i="14"/>
  <c r="H553" i="14"/>
  <c r="I553" i="14"/>
  <c r="J553" i="14"/>
  <c r="K553" i="14"/>
  <c r="L553" i="14"/>
  <c r="E554" i="14"/>
  <c r="F554" i="14"/>
  <c r="G554" i="14"/>
  <c r="H554" i="14"/>
  <c r="I554" i="14"/>
  <c r="J554" i="14"/>
  <c r="K554" i="14"/>
  <c r="L554" i="14"/>
  <c r="E555" i="14"/>
  <c r="F555" i="14"/>
  <c r="G555" i="14"/>
  <c r="H555" i="14"/>
  <c r="I555" i="14"/>
  <c r="J555" i="14"/>
  <c r="K555" i="14"/>
  <c r="L555" i="14"/>
  <c r="E556" i="14"/>
  <c r="F556" i="14"/>
  <c r="G556" i="14"/>
  <c r="H556" i="14"/>
  <c r="I556" i="14"/>
  <c r="J556" i="14"/>
  <c r="K556" i="14"/>
  <c r="L556" i="14"/>
  <c r="E557" i="14"/>
  <c r="F557" i="14"/>
  <c r="G557" i="14"/>
  <c r="H557" i="14"/>
  <c r="I557" i="14"/>
  <c r="J557" i="14"/>
  <c r="K557" i="14"/>
  <c r="L557" i="14"/>
  <c r="E558" i="14"/>
  <c r="F558" i="14"/>
  <c r="G558" i="14"/>
  <c r="H558" i="14"/>
  <c r="I558" i="14"/>
  <c r="J558" i="14"/>
  <c r="K558" i="14"/>
  <c r="L558" i="14"/>
  <c r="E559" i="14"/>
  <c r="F559" i="14"/>
  <c r="G559" i="14"/>
  <c r="H559" i="14"/>
  <c r="I559" i="14"/>
  <c r="J559" i="14"/>
  <c r="K559" i="14"/>
  <c r="L559" i="14"/>
  <c r="E560" i="14"/>
  <c r="F560" i="14"/>
  <c r="G560" i="14"/>
  <c r="H560" i="14"/>
  <c r="I560" i="14"/>
  <c r="J560" i="14"/>
  <c r="K560" i="14"/>
  <c r="L560" i="14"/>
  <c r="E561" i="14"/>
  <c r="F561" i="14"/>
  <c r="G561" i="14"/>
  <c r="H561" i="14"/>
  <c r="I561" i="14"/>
  <c r="J561" i="14"/>
  <c r="K561" i="14"/>
  <c r="L561" i="14"/>
  <c r="E562" i="14"/>
  <c r="F562" i="14"/>
  <c r="G562" i="14"/>
  <c r="H562" i="14"/>
  <c r="I562" i="14"/>
  <c r="J562" i="14"/>
  <c r="K562" i="14"/>
  <c r="L562" i="14"/>
  <c r="E563" i="14"/>
  <c r="F563" i="14"/>
  <c r="G563" i="14"/>
  <c r="H563" i="14"/>
  <c r="I563" i="14"/>
  <c r="J563" i="14"/>
  <c r="K563" i="14"/>
  <c r="L563" i="14"/>
  <c r="E564" i="14"/>
  <c r="F564" i="14"/>
  <c r="G564" i="14"/>
  <c r="H564" i="14"/>
  <c r="I564" i="14"/>
  <c r="J564" i="14"/>
  <c r="K564" i="14"/>
  <c r="L564" i="14"/>
  <c r="E467" i="14"/>
  <c r="F467" i="14"/>
  <c r="G467" i="14"/>
  <c r="H467" i="14"/>
  <c r="I467" i="14"/>
  <c r="J467" i="14"/>
  <c r="K467" i="14"/>
  <c r="L467" i="14"/>
  <c r="E468" i="14"/>
  <c r="F468" i="14"/>
  <c r="G468" i="14"/>
  <c r="H468" i="14"/>
  <c r="I468" i="14"/>
  <c r="J468" i="14"/>
  <c r="K468" i="14"/>
  <c r="L468" i="14"/>
  <c r="E469" i="14"/>
  <c r="F469" i="14"/>
  <c r="G469" i="14"/>
  <c r="H469" i="14"/>
  <c r="I469" i="14"/>
  <c r="J469" i="14"/>
  <c r="K469" i="14"/>
  <c r="L469" i="14"/>
  <c r="E470" i="14"/>
  <c r="F470" i="14"/>
  <c r="G470" i="14"/>
  <c r="H470" i="14"/>
  <c r="I470" i="14"/>
  <c r="J470" i="14"/>
  <c r="K470" i="14"/>
  <c r="L470" i="14"/>
  <c r="E471" i="14"/>
  <c r="F471" i="14"/>
  <c r="G471" i="14"/>
  <c r="H471" i="14"/>
  <c r="I471" i="14"/>
  <c r="J471" i="14"/>
  <c r="K471" i="14"/>
  <c r="L471" i="14"/>
  <c r="E472" i="14"/>
  <c r="F472" i="14"/>
  <c r="G472" i="14"/>
  <c r="H472" i="14"/>
  <c r="I472" i="14"/>
  <c r="J472" i="14"/>
  <c r="K472" i="14"/>
  <c r="L472" i="14"/>
  <c r="E473" i="14"/>
  <c r="F473" i="14"/>
  <c r="G473" i="14"/>
  <c r="H473" i="14"/>
  <c r="I473" i="14"/>
  <c r="J473" i="14"/>
  <c r="K473" i="14"/>
  <c r="L473" i="14"/>
  <c r="E474" i="14"/>
  <c r="F474" i="14"/>
  <c r="G474" i="14"/>
  <c r="H474" i="14"/>
  <c r="I474" i="14"/>
  <c r="J474" i="14"/>
  <c r="K474" i="14"/>
  <c r="L474" i="14"/>
  <c r="E475" i="14"/>
  <c r="F475" i="14"/>
  <c r="G475" i="14"/>
  <c r="H475" i="14"/>
  <c r="I475" i="14"/>
  <c r="J475" i="14"/>
  <c r="K475" i="14"/>
  <c r="L475" i="14"/>
  <c r="E476" i="14"/>
  <c r="F476" i="14"/>
  <c r="G476" i="14"/>
  <c r="H476" i="14"/>
  <c r="I476" i="14"/>
  <c r="J476" i="14"/>
  <c r="K476" i="14"/>
  <c r="L476" i="14"/>
  <c r="E477" i="14"/>
  <c r="F477" i="14"/>
  <c r="G477" i="14"/>
  <c r="H477" i="14"/>
  <c r="I477" i="14"/>
  <c r="J477" i="14"/>
  <c r="K477" i="14"/>
  <c r="L477" i="14"/>
  <c r="E478" i="14"/>
  <c r="F478" i="14"/>
  <c r="G478" i="14"/>
  <c r="H478" i="14"/>
  <c r="I478" i="14"/>
  <c r="J478" i="14"/>
  <c r="K478" i="14"/>
  <c r="L478" i="14"/>
  <c r="E479" i="14"/>
  <c r="F479" i="14"/>
  <c r="G479" i="14"/>
  <c r="H479" i="14"/>
  <c r="I479" i="14"/>
  <c r="J479" i="14"/>
  <c r="K479" i="14"/>
  <c r="L479" i="14"/>
  <c r="E480" i="14"/>
  <c r="F480" i="14"/>
  <c r="G480" i="14"/>
  <c r="H480" i="14"/>
  <c r="I480" i="14"/>
  <c r="J480" i="14"/>
  <c r="K480" i="14"/>
  <c r="L480" i="14"/>
  <c r="E481" i="14"/>
  <c r="F481" i="14"/>
  <c r="G481" i="14"/>
  <c r="H481" i="14"/>
  <c r="I481" i="14"/>
  <c r="J481" i="14"/>
  <c r="K481" i="14"/>
  <c r="L481" i="14"/>
  <c r="E482" i="14"/>
  <c r="F482" i="14"/>
  <c r="G482" i="14"/>
  <c r="H482" i="14"/>
  <c r="I482" i="14"/>
  <c r="J482" i="14"/>
  <c r="K482" i="14"/>
  <c r="L482" i="14"/>
  <c r="E483" i="14"/>
  <c r="F483" i="14"/>
  <c r="G483" i="14"/>
  <c r="H483" i="14"/>
  <c r="I483" i="14"/>
  <c r="J483" i="14"/>
  <c r="K483" i="14"/>
  <c r="L483" i="14"/>
  <c r="E484" i="14"/>
  <c r="F484" i="14"/>
  <c r="G484" i="14"/>
  <c r="H484" i="14"/>
  <c r="I484" i="14"/>
  <c r="J484" i="14"/>
  <c r="K484" i="14"/>
  <c r="L484" i="14"/>
  <c r="E485" i="14"/>
  <c r="F485" i="14"/>
  <c r="G485" i="14"/>
  <c r="H485" i="14"/>
  <c r="I485" i="14"/>
  <c r="J485" i="14"/>
  <c r="K485" i="14"/>
  <c r="L485" i="14"/>
  <c r="E486" i="14"/>
  <c r="F486" i="14"/>
  <c r="G486" i="14"/>
  <c r="H486" i="14"/>
  <c r="I486" i="14"/>
  <c r="J486" i="14"/>
  <c r="K486" i="14"/>
  <c r="L486" i="14"/>
  <c r="E487" i="14"/>
  <c r="F487" i="14"/>
  <c r="G487" i="14"/>
  <c r="H487" i="14"/>
  <c r="I487" i="14"/>
  <c r="J487" i="14"/>
  <c r="K487" i="14"/>
  <c r="L487" i="14"/>
  <c r="E488" i="14"/>
  <c r="F488" i="14"/>
  <c r="G488" i="14"/>
  <c r="H488" i="14"/>
  <c r="I488" i="14"/>
  <c r="J488" i="14"/>
  <c r="K488" i="14"/>
  <c r="L488" i="14"/>
  <c r="E489" i="14"/>
  <c r="F489" i="14"/>
  <c r="G489" i="14"/>
  <c r="H489" i="14"/>
  <c r="I489" i="14"/>
  <c r="J489" i="14"/>
  <c r="K489" i="14"/>
  <c r="L489" i="14"/>
  <c r="E490" i="14"/>
  <c r="F490" i="14"/>
  <c r="G490" i="14"/>
  <c r="H490" i="14"/>
  <c r="I490" i="14"/>
  <c r="J490" i="14"/>
  <c r="K490" i="14"/>
  <c r="L490" i="14"/>
  <c r="E491" i="14"/>
  <c r="F491" i="14"/>
  <c r="G491" i="14"/>
  <c r="H491" i="14"/>
  <c r="I491" i="14"/>
  <c r="J491" i="14"/>
  <c r="K491" i="14"/>
  <c r="L491" i="14"/>
  <c r="E492" i="14"/>
  <c r="F492" i="14"/>
  <c r="G492" i="14"/>
  <c r="H492" i="14"/>
  <c r="I492" i="14"/>
  <c r="J492" i="14"/>
  <c r="K492" i="14"/>
  <c r="L492" i="14"/>
  <c r="E493" i="14"/>
  <c r="F493" i="14"/>
  <c r="G493" i="14"/>
  <c r="H493" i="14"/>
  <c r="I493" i="14"/>
  <c r="J493" i="14"/>
  <c r="K493" i="14"/>
  <c r="L493" i="14"/>
  <c r="E494" i="14"/>
  <c r="F494" i="14"/>
  <c r="G494" i="14"/>
  <c r="H494" i="14"/>
  <c r="I494" i="14"/>
  <c r="J494" i="14"/>
  <c r="K494" i="14"/>
  <c r="L494" i="14"/>
  <c r="E495" i="14"/>
  <c r="F495" i="14"/>
  <c r="G495" i="14"/>
  <c r="H495" i="14"/>
  <c r="I495" i="14"/>
  <c r="J495" i="14"/>
  <c r="K495" i="14"/>
  <c r="L495" i="14"/>
  <c r="E496" i="14"/>
  <c r="F496" i="14"/>
  <c r="G496" i="14"/>
  <c r="H496" i="14"/>
  <c r="I496" i="14"/>
  <c r="J496" i="14"/>
  <c r="K496" i="14"/>
  <c r="L496" i="14"/>
  <c r="E497" i="14"/>
  <c r="F497" i="14"/>
  <c r="G497" i="14"/>
  <c r="H497" i="14"/>
  <c r="I497" i="14"/>
  <c r="J497" i="14"/>
  <c r="K497" i="14"/>
  <c r="L497" i="14"/>
  <c r="E498" i="14"/>
  <c r="F498" i="14"/>
  <c r="G498" i="14"/>
  <c r="H498" i="14"/>
  <c r="I498" i="14"/>
  <c r="J498" i="14"/>
  <c r="K498" i="14"/>
  <c r="L498" i="14"/>
  <c r="E499" i="14"/>
  <c r="F499" i="14"/>
  <c r="G499" i="14"/>
  <c r="H499" i="14"/>
  <c r="I499" i="14"/>
  <c r="J499" i="14"/>
  <c r="K499" i="14"/>
  <c r="L499" i="14"/>
  <c r="E500" i="14"/>
  <c r="F500" i="14"/>
  <c r="G500" i="14"/>
  <c r="H500" i="14"/>
  <c r="I500" i="14"/>
  <c r="J500" i="14"/>
  <c r="K500" i="14"/>
  <c r="L500" i="14"/>
  <c r="E501" i="14"/>
  <c r="F501" i="14"/>
  <c r="G501" i="14"/>
  <c r="H501" i="14"/>
  <c r="I501" i="14"/>
  <c r="J501" i="14"/>
  <c r="K501" i="14"/>
  <c r="L501" i="14"/>
  <c r="E502" i="14"/>
  <c r="F502" i="14"/>
  <c r="G502" i="14"/>
  <c r="H502" i="14"/>
  <c r="I502" i="14"/>
  <c r="J502" i="14"/>
  <c r="K502" i="14"/>
  <c r="L502" i="14"/>
  <c r="E503" i="14"/>
  <c r="F503" i="14"/>
  <c r="G503" i="14"/>
  <c r="H503" i="14"/>
  <c r="I503" i="14"/>
  <c r="J503" i="14"/>
  <c r="K503" i="14"/>
  <c r="L503" i="14"/>
  <c r="E504" i="14"/>
  <c r="F504" i="14"/>
  <c r="G504" i="14"/>
  <c r="H504" i="14"/>
  <c r="I504" i="14"/>
  <c r="J504" i="14"/>
  <c r="K504" i="14"/>
  <c r="L504" i="14"/>
  <c r="E505" i="14"/>
  <c r="F505" i="14"/>
  <c r="G505" i="14"/>
  <c r="H505" i="14"/>
  <c r="I505" i="14"/>
  <c r="J505" i="14"/>
  <c r="K505" i="14"/>
  <c r="L505" i="14"/>
  <c r="E506" i="14"/>
  <c r="F506" i="14"/>
  <c r="G506" i="14"/>
  <c r="H506" i="14"/>
  <c r="I506" i="14"/>
  <c r="J506" i="14"/>
  <c r="K506" i="14"/>
  <c r="L506" i="14"/>
  <c r="E507" i="14"/>
  <c r="F507" i="14"/>
  <c r="G507" i="14"/>
  <c r="H507" i="14"/>
  <c r="I507" i="14"/>
  <c r="J507" i="14"/>
  <c r="K507" i="14"/>
  <c r="L507" i="14"/>
  <c r="E508" i="14"/>
  <c r="F508" i="14"/>
  <c r="G508" i="14"/>
  <c r="H508" i="14"/>
  <c r="I508" i="14"/>
  <c r="J508" i="14"/>
  <c r="K508" i="14"/>
  <c r="L508" i="14"/>
  <c r="E509" i="14"/>
  <c r="F509" i="14"/>
  <c r="G509" i="14"/>
  <c r="H509" i="14"/>
  <c r="I509" i="14"/>
  <c r="J509" i="14"/>
  <c r="K509" i="14"/>
  <c r="L509" i="14"/>
  <c r="E510" i="14"/>
  <c r="F510" i="14"/>
  <c r="G510" i="14"/>
  <c r="H510" i="14"/>
  <c r="I510" i="14"/>
  <c r="J510" i="14"/>
  <c r="K510" i="14"/>
  <c r="L510" i="14"/>
  <c r="E511" i="14"/>
  <c r="F511" i="14"/>
  <c r="G511" i="14"/>
  <c r="H511" i="14"/>
  <c r="I511" i="14"/>
  <c r="J511" i="14"/>
  <c r="K511" i="14"/>
  <c r="L511" i="14"/>
  <c r="E512" i="14"/>
  <c r="F512" i="14"/>
  <c r="G512" i="14"/>
  <c r="H512" i="14"/>
  <c r="I512" i="14"/>
  <c r="J512" i="14"/>
  <c r="K512" i="14"/>
  <c r="L512" i="14"/>
  <c r="E513" i="14"/>
  <c r="F513" i="14"/>
  <c r="G513" i="14"/>
  <c r="H513" i="14"/>
  <c r="I513" i="14"/>
  <c r="J513" i="14"/>
  <c r="K513" i="14"/>
  <c r="L513" i="14"/>
  <c r="L466" i="14"/>
  <c r="K466" i="14"/>
  <c r="J466" i="14"/>
  <c r="I466" i="14"/>
  <c r="H466" i="14"/>
  <c r="G466" i="14"/>
  <c r="F466" i="14"/>
  <c r="E466" i="14"/>
  <c r="E416" i="14"/>
  <c r="F416" i="14"/>
  <c r="G416" i="14"/>
  <c r="H416" i="14"/>
  <c r="I416" i="14"/>
  <c r="J416" i="14"/>
  <c r="K416" i="14"/>
  <c r="L416" i="14"/>
  <c r="E417" i="14"/>
  <c r="F417" i="14"/>
  <c r="G417" i="14"/>
  <c r="H417" i="14"/>
  <c r="I417" i="14"/>
  <c r="J417" i="14"/>
  <c r="K417" i="14"/>
  <c r="L417" i="14"/>
  <c r="E418" i="14"/>
  <c r="F418" i="14"/>
  <c r="G418" i="14"/>
  <c r="H418" i="14"/>
  <c r="I418" i="14"/>
  <c r="J418" i="14"/>
  <c r="K418" i="14"/>
  <c r="L418" i="14"/>
  <c r="E419" i="14"/>
  <c r="F419" i="14"/>
  <c r="G419" i="14"/>
  <c r="H419" i="14"/>
  <c r="I419" i="14"/>
  <c r="J419" i="14"/>
  <c r="K419" i="14"/>
  <c r="L419" i="14"/>
  <c r="E420" i="14"/>
  <c r="F420" i="14"/>
  <c r="G420" i="14"/>
  <c r="H420" i="14"/>
  <c r="I420" i="14"/>
  <c r="J420" i="14"/>
  <c r="K420" i="14"/>
  <c r="L420" i="14"/>
  <c r="E421" i="14"/>
  <c r="F421" i="14"/>
  <c r="G421" i="14"/>
  <c r="H421" i="14"/>
  <c r="I421" i="14"/>
  <c r="J421" i="14"/>
  <c r="K421" i="14"/>
  <c r="L421" i="14"/>
  <c r="E422" i="14"/>
  <c r="F422" i="14"/>
  <c r="G422" i="14"/>
  <c r="H422" i="14"/>
  <c r="I422" i="14"/>
  <c r="J422" i="14"/>
  <c r="K422" i="14"/>
  <c r="L422" i="14"/>
  <c r="E423" i="14"/>
  <c r="F423" i="14"/>
  <c r="G423" i="14"/>
  <c r="H423" i="14"/>
  <c r="I423" i="14"/>
  <c r="J423" i="14"/>
  <c r="K423" i="14"/>
  <c r="L423" i="14"/>
  <c r="E424" i="14"/>
  <c r="F424" i="14"/>
  <c r="G424" i="14"/>
  <c r="H424" i="14"/>
  <c r="I424" i="14"/>
  <c r="J424" i="14"/>
  <c r="K424" i="14"/>
  <c r="L424" i="14"/>
  <c r="E425" i="14"/>
  <c r="F425" i="14"/>
  <c r="G425" i="14"/>
  <c r="H425" i="14"/>
  <c r="I425" i="14"/>
  <c r="J425" i="14"/>
  <c r="K425" i="14"/>
  <c r="L425" i="14"/>
  <c r="E426" i="14"/>
  <c r="F426" i="14"/>
  <c r="G426" i="14"/>
  <c r="H426" i="14"/>
  <c r="I426" i="14"/>
  <c r="J426" i="14"/>
  <c r="K426" i="14"/>
  <c r="L426" i="14"/>
  <c r="E427" i="14"/>
  <c r="F427" i="14"/>
  <c r="G427" i="14"/>
  <c r="H427" i="14"/>
  <c r="I427" i="14"/>
  <c r="J427" i="14"/>
  <c r="K427" i="14"/>
  <c r="L427" i="14"/>
  <c r="E428" i="14"/>
  <c r="F428" i="14"/>
  <c r="G428" i="14"/>
  <c r="H428" i="14"/>
  <c r="I428" i="14"/>
  <c r="J428" i="14"/>
  <c r="K428" i="14"/>
  <c r="L428" i="14"/>
  <c r="E429" i="14"/>
  <c r="F429" i="14"/>
  <c r="G429" i="14"/>
  <c r="H429" i="14"/>
  <c r="I429" i="14"/>
  <c r="J429" i="14"/>
  <c r="K429" i="14"/>
  <c r="L429" i="14"/>
  <c r="E430" i="14"/>
  <c r="F430" i="14"/>
  <c r="G430" i="14"/>
  <c r="H430" i="14"/>
  <c r="I430" i="14"/>
  <c r="J430" i="14"/>
  <c r="K430" i="14"/>
  <c r="L430" i="14"/>
  <c r="E431" i="14"/>
  <c r="F431" i="14"/>
  <c r="G431" i="14"/>
  <c r="H431" i="14"/>
  <c r="I431" i="14"/>
  <c r="J431" i="14"/>
  <c r="K431" i="14"/>
  <c r="L431" i="14"/>
  <c r="E432" i="14"/>
  <c r="F432" i="14"/>
  <c r="G432" i="14"/>
  <c r="H432" i="14"/>
  <c r="I432" i="14"/>
  <c r="J432" i="14"/>
  <c r="K432" i="14"/>
  <c r="L432" i="14"/>
  <c r="E433" i="14"/>
  <c r="F433" i="14"/>
  <c r="G433" i="14"/>
  <c r="H433" i="14"/>
  <c r="I433" i="14"/>
  <c r="J433" i="14"/>
  <c r="K433" i="14"/>
  <c r="L433" i="14"/>
  <c r="E434" i="14"/>
  <c r="F434" i="14"/>
  <c r="G434" i="14"/>
  <c r="H434" i="14"/>
  <c r="I434" i="14"/>
  <c r="J434" i="14"/>
  <c r="K434" i="14"/>
  <c r="L434" i="14"/>
  <c r="E435" i="14"/>
  <c r="F435" i="14"/>
  <c r="G435" i="14"/>
  <c r="H435" i="14"/>
  <c r="I435" i="14"/>
  <c r="J435" i="14"/>
  <c r="K435" i="14"/>
  <c r="L435" i="14"/>
  <c r="E436" i="14"/>
  <c r="F436" i="14"/>
  <c r="G436" i="14"/>
  <c r="H436" i="14"/>
  <c r="I436" i="14"/>
  <c r="J436" i="14"/>
  <c r="K436" i="14"/>
  <c r="L436" i="14"/>
  <c r="E437" i="14"/>
  <c r="F437" i="14"/>
  <c r="G437" i="14"/>
  <c r="H437" i="14"/>
  <c r="I437" i="14"/>
  <c r="J437" i="14"/>
  <c r="K437" i="14"/>
  <c r="L437" i="14"/>
  <c r="E438" i="14"/>
  <c r="F438" i="14"/>
  <c r="G438" i="14"/>
  <c r="H438" i="14"/>
  <c r="I438" i="14"/>
  <c r="J438" i="14"/>
  <c r="K438" i="14"/>
  <c r="L438" i="14"/>
  <c r="E439" i="14"/>
  <c r="F439" i="14"/>
  <c r="G439" i="14"/>
  <c r="H439" i="14"/>
  <c r="I439" i="14"/>
  <c r="J439" i="14"/>
  <c r="K439" i="14"/>
  <c r="L439" i="14"/>
  <c r="E440" i="14"/>
  <c r="F440" i="14"/>
  <c r="G440" i="14"/>
  <c r="H440" i="14"/>
  <c r="I440" i="14"/>
  <c r="J440" i="14"/>
  <c r="K440" i="14"/>
  <c r="L440" i="14"/>
  <c r="E441" i="14"/>
  <c r="F441" i="14"/>
  <c r="G441" i="14"/>
  <c r="H441" i="14"/>
  <c r="I441" i="14"/>
  <c r="J441" i="14"/>
  <c r="K441" i="14"/>
  <c r="L441" i="14"/>
  <c r="E442" i="14"/>
  <c r="F442" i="14"/>
  <c r="G442" i="14"/>
  <c r="H442" i="14"/>
  <c r="I442" i="14"/>
  <c r="J442" i="14"/>
  <c r="K442" i="14"/>
  <c r="L442" i="14"/>
  <c r="E443" i="14"/>
  <c r="F443" i="14"/>
  <c r="G443" i="14"/>
  <c r="H443" i="14"/>
  <c r="I443" i="14"/>
  <c r="J443" i="14"/>
  <c r="K443" i="14"/>
  <c r="L443" i="14"/>
  <c r="E444" i="14"/>
  <c r="F444" i="14"/>
  <c r="G444" i="14"/>
  <c r="H444" i="14"/>
  <c r="I444" i="14"/>
  <c r="J444" i="14"/>
  <c r="K444" i="14"/>
  <c r="L444" i="14"/>
  <c r="E445" i="14"/>
  <c r="F445" i="14"/>
  <c r="G445" i="14"/>
  <c r="H445" i="14"/>
  <c r="I445" i="14"/>
  <c r="J445" i="14"/>
  <c r="K445" i="14"/>
  <c r="L445" i="14"/>
  <c r="E446" i="14"/>
  <c r="F446" i="14"/>
  <c r="G446" i="14"/>
  <c r="H446" i="14"/>
  <c r="I446" i="14"/>
  <c r="J446" i="14"/>
  <c r="K446" i="14"/>
  <c r="L446" i="14"/>
  <c r="E447" i="14"/>
  <c r="F447" i="14"/>
  <c r="G447" i="14"/>
  <c r="H447" i="14"/>
  <c r="I447" i="14"/>
  <c r="J447" i="14"/>
  <c r="K447" i="14"/>
  <c r="L447" i="14"/>
  <c r="E448" i="14"/>
  <c r="F448" i="14"/>
  <c r="G448" i="14"/>
  <c r="H448" i="14"/>
  <c r="I448" i="14"/>
  <c r="J448" i="14"/>
  <c r="K448" i="14"/>
  <c r="L448" i="14"/>
  <c r="E449" i="14"/>
  <c r="F449" i="14"/>
  <c r="G449" i="14"/>
  <c r="H449" i="14"/>
  <c r="I449" i="14"/>
  <c r="J449" i="14"/>
  <c r="K449" i="14"/>
  <c r="L449" i="14"/>
  <c r="E450" i="14"/>
  <c r="F450" i="14"/>
  <c r="G450" i="14"/>
  <c r="H450" i="14"/>
  <c r="I450" i="14"/>
  <c r="J450" i="14"/>
  <c r="K450" i="14"/>
  <c r="L450" i="14"/>
  <c r="E451" i="14"/>
  <c r="F451" i="14"/>
  <c r="G451" i="14"/>
  <c r="H451" i="14"/>
  <c r="I451" i="14"/>
  <c r="J451" i="14"/>
  <c r="K451" i="14"/>
  <c r="L451" i="14"/>
  <c r="E452" i="14"/>
  <c r="F452" i="14"/>
  <c r="G452" i="14"/>
  <c r="H452" i="14"/>
  <c r="I452" i="14"/>
  <c r="J452" i="14"/>
  <c r="K452" i="14"/>
  <c r="L452" i="14"/>
  <c r="E453" i="14"/>
  <c r="F453" i="14"/>
  <c r="G453" i="14"/>
  <c r="H453" i="14"/>
  <c r="I453" i="14"/>
  <c r="J453" i="14"/>
  <c r="K453" i="14"/>
  <c r="L453" i="14"/>
  <c r="E454" i="14"/>
  <c r="F454" i="14"/>
  <c r="G454" i="14"/>
  <c r="H454" i="14"/>
  <c r="I454" i="14"/>
  <c r="J454" i="14"/>
  <c r="K454" i="14"/>
  <c r="L454" i="14"/>
  <c r="E455" i="14"/>
  <c r="F455" i="14"/>
  <c r="G455" i="14"/>
  <c r="H455" i="14"/>
  <c r="I455" i="14"/>
  <c r="J455" i="14"/>
  <c r="K455" i="14"/>
  <c r="L455" i="14"/>
  <c r="E456" i="14"/>
  <c r="F456" i="14"/>
  <c r="G456" i="14"/>
  <c r="H456" i="14"/>
  <c r="I456" i="14"/>
  <c r="J456" i="14"/>
  <c r="K456" i="14"/>
  <c r="L456" i="14"/>
  <c r="E457" i="14"/>
  <c r="F457" i="14"/>
  <c r="G457" i="14"/>
  <c r="H457" i="14"/>
  <c r="I457" i="14"/>
  <c r="J457" i="14"/>
  <c r="K457" i="14"/>
  <c r="L457" i="14"/>
  <c r="E458" i="14"/>
  <c r="F458" i="14"/>
  <c r="G458" i="14"/>
  <c r="H458" i="14"/>
  <c r="I458" i="14"/>
  <c r="J458" i="14"/>
  <c r="K458" i="14"/>
  <c r="L458" i="14"/>
  <c r="E459" i="14"/>
  <c r="F459" i="14"/>
  <c r="G459" i="14"/>
  <c r="H459" i="14"/>
  <c r="I459" i="14"/>
  <c r="J459" i="14"/>
  <c r="K459" i="14"/>
  <c r="L459" i="14"/>
  <c r="E460" i="14"/>
  <c r="F460" i="14"/>
  <c r="G460" i="14"/>
  <c r="H460" i="14"/>
  <c r="I460" i="14"/>
  <c r="J460" i="14"/>
  <c r="K460" i="14"/>
  <c r="L460" i="14"/>
  <c r="E461" i="14"/>
  <c r="F461" i="14"/>
  <c r="G461" i="14"/>
  <c r="H461" i="14"/>
  <c r="I461" i="14"/>
  <c r="J461" i="14"/>
  <c r="K461" i="14"/>
  <c r="L461" i="14"/>
  <c r="E462" i="14"/>
  <c r="F462" i="14"/>
  <c r="G462" i="14"/>
  <c r="H462" i="14"/>
  <c r="I462" i="14"/>
  <c r="J462" i="14"/>
  <c r="K462" i="14"/>
  <c r="L462" i="14"/>
  <c r="E365" i="14"/>
  <c r="F365" i="14"/>
  <c r="G365" i="14"/>
  <c r="H365" i="14"/>
  <c r="I365" i="14"/>
  <c r="J365" i="14"/>
  <c r="K365" i="14"/>
  <c r="L365" i="14"/>
  <c r="E366" i="14"/>
  <c r="F366" i="14"/>
  <c r="G366" i="14"/>
  <c r="H366" i="14"/>
  <c r="I366" i="14"/>
  <c r="J366" i="14"/>
  <c r="K366" i="14"/>
  <c r="L366" i="14"/>
  <c r="E367" i="14"/>
  <c r="F367" i="14"/>
  <c r="G367" i="14"/>
  <c r="H367" i="14"/>
  <c r="I367" i="14"/>
  <c r="J367" i="14"/>
  <c r="K367" i="14"/>
  <c r="L367" i="14"/>
  <c r="E368" i="14"/>
  <c r="F368" i="14"/>
  <c r="G368" i="14"/>
  <c r="H368" i="14"/>
  <c r="I368" i="14"/>
  <c r="J368" i="14"/>
  <c r="K368" i="14"/>
  <c r="L368" i="14"/>
  <c r="E369" i="14"/>
  <c r="F369" i="14"/>
  <c r="G369" i="14"/>
  <c r="H369" i="14"/>
  <c r="I369" i="14"/>
  <c r="J369" i="14"/>
  <c r="K369" i="14"/>
  <c r="L369" i="14"/>
  <c r="E370" i="14"/>
  <c r="F370" i="14"/>
  <c r="G370" i="14"/>
  <c r="H370" i="14"/>
  <c r="I370" i="14"/>
  <c r="J370" i="14"/>
  <c r="K370" i="14"/>
  <c r="L370" i="14"/>
  <c r="E371" i="14"/>
  <c r="F371" i="14"/>
  <c r="G371" i="14"/>
  <c r="H371" i="14"/>
  <c r="I371" i="14"/>
  <c r="J371" i="14"/>
  <c r="K371" i="14"/>
  <c r="L371" i="14"/>
  <c r="E372" i="14"/>
  <c r="F372" i="14"/>
  <c r="G372" i="14"/>
  <c r="H372" i="14"/>
  <c r="I372" i="14"/>
  <c r="J372" i="14"/>
  <c r="K372" i="14"/>
  <c r="L372" i="14"/>
  <c r="E373" i="14"/>
  <c r="F373" i="14"/>
  <c r="G373" i="14"/>
  <c r="H373" i="14"/>
  <c r="I373" i="14"/>
  <c r="J373" i="14"/>
  <c r="K373" i="14"/>
  <c r="L373" i="14"/>
  <c r="E374" i="14"/>
  <c r="F374" i="14"/>
  <c r="G374" i="14"/>
  <c r="H374" i="14"/>
  <c r="I374" i="14"/>
  <c r="J374" i="14"/>
  <c r="K374" i="14"/>
  <c r="L374" i="14"/>
  <c r="E375" i="14"/>
  <c r="F375" i="14"/>
  <c r="G375" i="14"/>
  <c r="H375" i="14"/>
  <c r="I375" i="14"/>
  <c r="J375" i="14"/>
  <c r="K375" i="14"/>
  <c r="L375" i="14"/>
  <c r="E376" i="14"/>
  <c r="F376" i="14"/>
  <c r="G376" i="14"/>
  <c r="H376" i="14"/>
  <c r="I376" i="14"/>
  <c r="J376" i="14"/>
  <c r="K376" i="14"/>
  <c r="L376" i="14"/>
  <c r="E377" i="14"/>
  <c r="F377" i="14"/>
  <c r="G377" i="14"/>
  <c r="H377" i="14"/>
  <c r="I377" i="14"/>
  <c r="J377" i="14"/>
  <c r="K377" i="14"/>
  <c r="L377" i="14"/>
  <c r="E378" i="14"/>
  <c r="F378" i="14"/>
  <c r="G378" i="14"/>
  <c r="H378" i="14"/>
  <c r="I378" i="14"/>
  <c r="J378" i="14"/>
  <c r="K378" i="14"/>
  <c r="L378" i="14"/>
  <c r="E379" i="14"/>
  <c r="F379" i="14"/>
  <c r="G379" i="14"/>
  <c r="H379" i="14"/>
  <c r="I379" i="14"/>
  <c r="J379" i="14"/>
  <c r="K379" i="14"/>
  <c r="L379" i="14"/>
  <c r="E380" i="14"/>
  <c r="F380" i="14"/>
  <c r="G380" i="14"/>
  <c r="H380" i="14"/>
  <c r="I380" i="14"/>
  <c r="J380" i="14"/>
  <c r="K380" i="14"/>
  <c r="L380" i="14"/>
  <c r="E381" i="14"/>
  <c r="F381" i="14"/>
  <c r="G381" i="14"/>
  <c r="H381" i="14"/>
  <c r="I381" i="14"/>
  <c r="J381" i="14"/>
  <c r="K381" i="14"/>
  <c r="L381" i="14"/>
  <c r="E382" i="14"/>
  <c r="F382" i="14"/>
  <c r="G382" i="14"/>
  <c r="H382" i="14"/>
  <c r="I382" i="14"/>
  <c r="J382" i="14"/>
  <c r="K382" i="14"/>
  <c r="L382" i="14"/>
  <c r="E383" i="14"/>
  <c r="F383" i="14"/>
  <c r="G383" i="14"/>
  <c r="H383" i="14"/>
  <c r="I383" i="14"/>
  <c r="J383" i="14"/>
  <c r="K383" i="14"/>
  <c r="L383" i="14"/>
  <c r="E384" i="14"/>
  <c r="F384" i="14"/>
  <c r="G384" i="14"/>
  <c r="H384" i="14"/>
  <c r="I384" i="14"/>
  <c r="J384" i="14"/>
  <c r="K384" i="14"/>
  <c r="L384" i="14"/>
  <c r="E385" i="14"/>
  <c r="F385" i="14"/>
  <c r="G385" i="14"/>
  <c r="H385" i="14"/>
  <c r="I385" i="14"/>
  <c r="J385" i="14"/>
  <c r="K385" i="14"/>
  <c r="L385" i="14"/>
  <c r="E386" i="14"/>
  <c r="F386" i="14"/>
  <c r="G386" i="14"/>
  <c r="H386" i="14"/>
  <c r="I386" i="14"/>
  <c r="J386" i="14"/>
  <c r="K386" i="14"/>
  <c r="L386" i="14"/>
  <c r="E387" i="14"/>
  <c r="F387" i="14"/>
  <c r="G387" i="14"/>
  <c r="H387" i="14"/>
  <c r="I387" i="14"/>
  <c r="J387" i="14"/>
  <c r="K387" i="14"/>
  <c r="L387" i="14"/>
  <c r="E388" i="14"/>
  <c r="F388" i="14"/>
  <c r="G388" i="14"/>
  <c r="H388" i="14"/>
  <c r="I388" i="14"/>
  <c r="J388" i="14"/>
  <c r="K388" i="14"/>
  <c r="L388" i="14"/>
  <c r="E389" i="14"/>
  <c r="F389" i="14"/>
  <c r="G389" i="14"/>
  <c r="H389" i="14"/>
  <c r="I389" i="14"/>
  <c r="J389" i="14"/>
  <c r="K389" i="14"/>
  <c r="L389" i="14"/>
  <c r="E390" i="14"/>
  <c r="F390" i="14"/>
  <c r="G390" i="14"/>
  <c r="H390" i="14"/>
  <c r="I390" i="14"/>
  <c r="J390" i="14"/>
  <c r="K390" i="14"/>
  <c r="L390" i="14"/>
  <c r="E391" i="14"/>
  <c r="F391" i="14"/>
  <c r="G391" i="14"/>
  <c r="H391" i="14"/>
  <c r="I391" i="14"/>
  <c r="J391" i="14"/>
  <c r="K391" i="14"/>
  <c r="L391" i="14"/>
  <c r="E392" i="14"/>
  <c r="F392" i="14"/>
  <c r="G392" i="14"/>
  <c r="H392" i="14"/>
  <c r="I392" i="14"/>
  <c r="J392" i="14"/>
  <c r="K392" i="14"/>
  <c r="L392" i="14"/>
  <c r="E393" i="14"/>
  <c r="F393" i="14"/>
  <c r="G393" i="14"/>
  <c r="H393" i="14"/>
  <c r="I393" i="14"/>
  <c r="J393" i="14"/>
  <c r="K393" i="14"/>
  <c r="L393" i="14"/>
  <c r="E394" i="14"/>
  <c r="F394" i="14"/>
  <c r="G394" i="14"/>
  <c r="H394" i="14"/>
  <c r="I394" i="14"/>
  <c r="J394" i="14"/>
  <c r="K394" i="14"/>
  <c r="L394" i="14"/>
  <c r="E395" i="14"/>
  <c r="F395" i="14"/>
  <c r="G395" i="14"/>
  <c r="H395" i="14"/>
  <c r="I395" i="14"/>
  <c r="J395" i="14"/>
  <c r="K395" i="14"/>
  <c r="L395" i="14"/>
  <c r="E396" i="14"/>
  <c r="F396" i="14"/>
  <c r="G396" i="14"/>
  <c r="H396" i="14"/>
  <c r="I396" i="14"/>
  <c r="J396" i="14"/>
  <c r="K396" i="14"/>
  <c r="L396" i="14"/>
  <c r="E397" i="14"/>
  <c r="F397" i="14"/>
  <c r="G397" i="14"/>
  <c r="H397" i="14"/>
  <c r="I397" i="14"/>
  <c r="J397" i="14"/>
  <c r="K397" i="14"/>
  <c r="L397" i="14"/>
  <c r="E398" i="14"/>
  <c r="F398" i="14"/>
  <c r="G398" i="14"/>
  <c r="H398" i="14"/>
  <c r="I398" i="14"/>
  <c r="J398" i="14"/>
  <c r="K398" i="14"/>
  <c r="L398" i="14"/>
  <c r="E399" i="14"/>
  <c r="F399" i="14"/>
  <c r="G399" i="14"/>
  <c r="H399" i="14"/>
  <c r="I399" i="14"/>
  <c r="J399" i="14"/>
  <c r="K399" i="14"/>
  <c r="L399" i="14"/>
  <c r="E400" i="14"/>
  <c r="F400" i="14"/>
  <c r="G400" i="14"/>
  <c r="H400" i="14"/>
  <c r="I400" i="14"/>
  <c r="J400" i="14"/>
  <c r="K400" i="14"/>
  <c r="L400" i="14"/>
  <c r="E401" i="14"/>
  <c r="F401" i="14"/>
  <c r="G401" i="14"/>
  <c r="H401" i="14"/>
  <c r="I401" i="14"/>
  <c r="J401" i="14"/>
  <c r="K401" i="14"/>
  <c r="L401" i="14"/>
  <c r="E402" i="14"/>
  <c r="F402" i="14"/>
  <c r="G402" i="14"/>
  <c r="H402" i="14"/>
  <c r="I402" i="14"/>
  <c r="J402" i="14"/>
  <c r="K402" i="14"/>
  <c r="L402" i="14"/>
  <c r="E403" i="14"/>
  <c r="F403" i="14"/>
  <c r="G403" i="14"/>
  <c r="H403" i="14"/>
  <c r="I403" i="14"/>
  <c r="J403" i="14"/>
  <c r="K403" i="14"/>
  <c r="L403" i="14"/>
  <c r="E404" i="14"/>
  <c r="F404" i="14"/>
  <c r="G404" i="14"/>
  <c r="H404" i="14"/>
  <c r="I404" i="14"/>
  <c r="J404" i="14"/>
  <c r="K404" i="14"/>
  <c r="L404" i="14"/>
  <c r="E405" i="14"/>
  <c r="F405" i="14"/>
  <c r="G405" i="14"/>
  <c r="H405" i="14"/>
  <c r="I405" i="14"/>
  <c r="J405" i="14"/>
  <c r="K405" i="14"/>
  <c r="L405" i="14"/>
  <c r="E406" i="14"/>
  <c r="F406" i="14"/>
  <c r="G406" i="14"/>
  <c r="H406" i="14"/>
  <c r="I406" i="14"/>
  <c r="J406" i="14"/>
  <c r="K406" i="14"/>
  <c r="L406" i="14"/>
  <c r="E407" i="14"/>
  <c r="F407" i="14"/>
  <c r="G407" i="14"/>
  <c r="H407" i="14"/>
  <c r="I407" i="14"/>
  <c r="J407" i="14"/>
  <c r="K407" i="14"/>
  <c r="L407" i="14"/>
  <c r="E408" i="14"/>
  <c r="F408" i="14"/>
  <c r="G408" i="14"/>
  <c r="H408" i="14"/>
  <c r="I408" i="14"/>
  <c r="J408" i="14"/>
  <c r="K408" i="14"/>
  <c r="L408" i="14"/>
  <c r="E409" i="14"/>
  <c r="F409" i="14"/>
  <c r="G409" i="14"/>
  <c r="H409" i="14"/>
  <c r="I409" i="14"/>
  <c r="J409" i="14"/>
  <c r="K409" i="14"/>
  <c r="L409" i="14"/>
  <c r="E410" i="14"/>
  <c r="F410" i="14"/>
  <c r="G410" i="14"/>
  <c r="H410" i="14"/>
  <c r="I410" i="14"/>
  <c r="J410" i="14"/>
  <c r="K410" i="14"/>
  <c r="L410" i="14"/>
  <c r="E411" i="14"/>
  <c r="F411" i="14"/>
  <c r="G411" i="14"/>
  <c r="H411" i="14"/>
  <c r="I411" i="14"/>
  <c r="J411" i="14"/>
  <c r="K411" i="14"/>
  <c r="L411" i="14"/>
  <c r="E314" i="14"/>
  <c r="F314" i="14"/>
  <c r="G314" i="14"/>
  <c r="H314" i="14"/>
  <c r="I314" i="14"/>
  <c r="J314" i="14"/>
  <c r="K314" i="14"/>
  <c r="L314" i="14"/>
  <c r="E315" i="14"/>
  <c r="F315" i="14"/>
  <c r="G315" i="14"/>
  <c r="H315" i="14"/>
  <c r="I315" i="14"/>
  <c r="J315" i="14"/>
  <c r="K315" i="14"/>
  <c r="L315" i="14"/>
  <c r="E316" i="14"/>
  <c r="F316" i="14"/>
  <c r="G316" i="14"/>
  <c r="H316" i="14"/>
  <c r="I316" i="14"/>
  <c r="J316" i="14"/>
  <c r="K316" i="14"/>
  <c r="L316" i="14"/>
  <c r="E317" i="14"/>
  <c r="F317" i="14"/>
  <c r="G317" i="14"/>
  <c r="H317" i="14"/>
  <c r="I317" i="14"/>
  <c r="J317" i="14"/>
  <c r="K317" i="14"/>
  <c r="L317" i="14"/>
  <c r="E318" i="14"/>
  <c r="F318" i="14"/>
  <c r="G318" i="14"/>
  <c r="H318" i="14"/>
  <c r="I318" i="14"/>
  <c r="J318" i="14"/>
  <c r="K318" i="14"/>
  <c r="L318" i="14"/>
  <c r="E319" i="14"/>
  <c r="F319" i="14"/>
  <c r="G319" i="14"/>
  <c r="H319" i="14"/>
  <c r="I319" i="14"/>
  <c r="J319" i="14"/>
  <c r="K319" i="14"/>
  <c r="L319" i="14"/>
  <c r="E320" i="14"/>
  <c r="F320" i="14"/>
  <c r="G320" i="14"/>
  <c r="H320" i="14"/>
  <c r="I320" i="14"/>
  <c r="J320" i="14"/>
  <c r="K320" i="14"/>
  <c r="L320" i="14"/>
  <c r="E321" i="14"/>
  <c r="F321" i="14"/>
  <c r="G321" i="14"/>
  <c r="H321" i="14"/>
  <c r="I321" i="14"/>
  <c r="J321" i="14"/>
  <c r="K321" i="14"/>
  <c r="L321" i="14"/>
  <c r="E322" i="14"/>
  <c r="F322" i="14"/>
  <c r="G322" i="14"/>
  <c r="H322" i="14"/>
  <c r="I322" i="14"/>
  <c r="J322" i="14"/>
  <c r="K322" i="14"/>
  <c r="L322" i="14"/>
  <c r="E323" i="14"/>
  <c r="F323" i="14"/>
  <c r="G323" i="14"/>
  <c r="H323" i="14"/>
  <c r="I323" i="14"/>
  <c r="J323" i="14"/>
  <c r="K323" i="14"/>
  <c r="L323" i="14"/>
  <c r="E324" i="14"/>
  <c r="F324" i="14"/>
  <c r="G324" i="14"/>
  <c r="H324" i="14"/>
  <c r="I324" i="14"/>
  <c r="J324" i="14"/>
  <c r="K324" i="14"/>
  <c r="L324" i="14"/>
  <c r="E325" i="14"/>
  <c r="F325" i="14"/>
  <c r="G325" i="14"/>
  <c r="H325" i="14"/>
  <c r="I325" i="14"/>
  <c r="J325" i="14"/>
  <c r="K325" i="14"/>
  <c r="L325" i="14"/>
  <c r="E326" i="14"/>
  <c r="F326" i="14"/>
  <c r="G326" i="14"/>
  <c r="H326" i="14"/>
  <c r="I326" i="14"/>
  <c r="J326" i="14"/>
  <c r="K326" i="14"/>
  <c r="L326" i="14"/>
  <c r="E327" i="14"/>
  <c r="F327" i="14"/>
  <c r="G327" i="14"/>
  <c r="H327" i="14"/>
  <c r="I327" i="14"/>
  <c r="J327" i="14"/>
  <c r="K327" i="14"/>
  <c r="L327" i="14"/>
  <c r="E328" i="14"/>
  <c r="F328" i="14"/>
  <c r="G328" i="14"/>
  <c r="H328" i="14"/>
  <c r="I328" i="14"/>
  <c r="J328" i="14"/>
  <c r="K328" i="14"/>
  <c r="L328" i="14"/>
  <c r="E329" i="14"/>
  <c r="F329" i="14"/>
  <c r="G329" i="14"/>
  <c r="H329" i="14"/>
  <c r="I329" i="14"/>
  <c r="J329" i="14"/>
  <c r="K329" i="14"/>
  <c r="L329" i="14"/>
  <c r="E330" i="14"/>
  <c r="F330" i="14"/>
  <c r="G330" i="14"/>
  <c r="H330" i="14"/>
  <c r="I330" i="14"/>
  <c r="J330" i="14"/>
  <c r="K330" i="14"/>
  <c r="L330" i="14"/>
  <c r="E331" i="14"/>
  <c r="F331" i="14"/>
  <c r="G331" i="14"/>
  <c r="H331" i="14"/>
  <c r="I331" i="14"/>
  <c r="J331" i="14"/>
  <c r="K331" i="14"/>
  <c r="L331" i="14"/>
  <c r="E332" i="14"/>
  <c r="F332" i="14"/>
  <c r="G332" i="14"/>
  <c r="H332" i="14"/>
  <c r="I332" i="14"/>
  <c r="J332" i="14"/>
  <c r="K332" i="14"/>
  <c r="L332" i="14"/>
  <c r="E333" i="14"/>
  <c r="F333" i="14"/>
  <c r="G333" i="14"/>
  <c r="H333" i="14"/>
  <c r="I333" i="14"/>
  <c r="J333" i="14"/>
  <c r="K333" i="14"/>
  <c r="L333" i="14"/>
  <c r="E334" i="14"/>
  <c r="F334" i="14"/>
  <c r="G334" i="14"/>
  <c r="H334" i="14"/>
  <c r="I334" i="14"/>
  <c r="J334" i="14"/>
  <c r="K334" i="14"/>
  <c r="L334" i="14"/>
  <c r="E335" i="14"/>
  <c r="F335" i="14"/>
  <c r="G335" i="14"/>
  <c r="H335" i="14"/>
  <c r="I335" i="14"/>
  <c r="J335" i="14"/>
  <c r="K335" i="14"/>
  <c r="L335" i="14"/>
  <c r="E336" i="14"/>
  <c r="F336" i="14"/>
  <c r="G336" i="14"/>
  <c r="H336" i="14"/>
  <c r="I336" i="14"/>
  <c r="J336" i="14"/>
  <c r="K336" i="14"/>
  <c r="L336" i="14"/>
  <c r="E337" i="14"/>
  <c r="F337" i="14"/>
  <c r="G337" i="14"/>
  <c r="H337" i="14"/>
  <c r="I337" i="14"/>
  <c r="J337" i="14"/>
  <c r="K337" i="14"/>
  <c r="L337" i="14"/>
  <c r="E338" i="14"/>
  <c r="F338" i="14"/>
  <c r="G338" i="14"/>
  <c r="H338" i="14"/>
  <c r="I338" i="14"/>
  <c r="J338" i="14"/>
  <c r="K338" i="14"/>
  <c r="L338" i="14"/>
  <c r="E339" i="14"/>
  <c r="F339" i="14"/>
  <c r="G339" i="14"/>
  <c r="H339" i="14"/>
  <c r="I339" i="14"/>
  <c r="J339" i="14"/>
  <c r="K339" i="14"/>
  <c r="L339" i="14"/>
  <c r="E340" i="14"/>
  <c r="F340" i="14"/>
  <c r="G340" i="14"/>
  <c r="H340" i="14"/>
  <c r="I340" i="14"/>
  <c r="J340" i="14"/>
  <c r="K340" i="14"/>
  <c r="L340" i="14"/>
  <c r="E341" i="14"/>
  <c r="F341" i="14"/>
  <c r="G341" i="14"/>
  <c r="H341" i="14"/>
  <c r="I341" i="14"/>
  <c r="J341" i="14"/>
  <c r="K341" i="14"/>
  <c r="L341" i="14"/>
  <c r="E342" i="14"/>
  <c r="F342" i="14"/>
  <c r="G342" i="14"/>
  <c r="H342" i="14"/>
  <c r="I342" i="14"/>
  <c r="J342" i="14"/>
  <c r="K342" i="14"/>
  <c r="L342" i="14"/>
  <c r="E343" i="14"/>
  <c r="F343" i="14"/>
  <c r="G343" i="14"/>
  <c r="H343" i="14"/>
  <c r="I343" i="14"/>
  <c r="J343" i="14"/>
  <c r="K343" i="14"/>
  <c r="L343" i="14"/>
  <c r="E344" i="14"/>
  <c r="F344" i="14"/>
  <c r="G344" i="14"/>
  <c r="H344" i="14"/>
  <c r="I344" i="14"/>
  <c r="J344" i="14"/>
  <c r="K344" i="14"/>
  <c r="L344" i="14"/>
  <c r="E345" i="14"/>
  <c r="F345" i="14"/>
  <c r="G345" i="14"/>
  <c r="H345" i="14"/>
  <c r="I345" i="14"/>
  <c r="J345" i="14"/>
  <c r="K345" i="14"/>
  <c r="L345" i="14"/>
  <c r="E346" i="14"/>
  <c r="F346" i="14"/>
  <c r="G346" i="14"/>
  <c r="H346" i="14"/>
  <c r="I346" i="14"/>
  <c r="J346" i="14"/>
  <c r="K346" i="14"/>
  <c r="L346" i="14"/>
  <c r="E347" i="14"/>
  <c r="F347" i="14"/>
  <c r="G347" i="14"/>
  <c r="H347" i="14"/>
  <c r="I347" i="14"/>
  <c r="J347" i="14"/>
  <c r="K347" i="14"/>
  <c r="L347" i="14"/>
  <c r="E348" i="14"/>
  <c r="F348" i="14"/>
  <c r="G348" i="14"/>
  <c r="H348" i="14"/>
  <c r="I348" i="14"/>
  <c r="J348" i="14"/>
  <c r="K348" i="14"/>
  <c r="L348" i="14"/>
  <c r="E349" i="14"/>
  <c r="F349" i="14"/>
  <c r="G349" i="14"/>
  <c r="H349" i="14"/>
  <c r="I349" i="14"/>
  <c r="J349" i="14"/>
  <c r="K349" i="14"/>
  <c r="L349" i="14"/>
  <c r="E350" i="14"/>
  <c r="F350" i="14"/>
  <c r="G350" i="14"/>
  <c r="H350" i="14"/>
  <c r="I350" i="14"/>
  <c r="J350" i="14"/>
  <c r="K350" i="14"/>
  <c r="L350" i="14"/>
  <c r="E351" i="14"/>
  <c r="F351" i="14"/>
  <c r="G351" i="14"/>
  <c r="H351" i="14"/>
  <c r="I351" i="14"/>
  <c r="J351" i="14"/>
  <c r="K351" i="14"/>
  <c r="L351" i="14"/>
  <c r="E352" i="14"/>
  <c r="F352" i="14"/>
  <c r="G352" i="14"/>
  <c r="H352" i="14"/>
  <c r="I352" i="14"/>
  <c r="J352" i="14"/>
  <c r="K352" i="14"/>
  <c r="L352" i="14"/>
  <c r="E353" i="14"/>
  <c r="F353" i="14"/>
  <c r="G353" i="14"/>
  <c r="H353" i="14"/>
  <c r="I353" i="14"/>
  <c r="J353" i="14"/>
  <c r="K353" i="14"/>
  <c r="L353" i="14"/>
  <c r="E354" i="14"/>
  <c r="F354" i="14"/>
  <c r="G354" i="14"/>
  <c r="H354" i="14"/>
  <c r="I354" i="14"/>
  <c r="J354" i="14"/>
  <c r="K354" i="14"/>
  <c r="L354" i="14"/>
  <c r="E355" i="14"/>
  <c r="F355" i="14"/>
  <c r="G355" i="14"/>
  <c r="H355" i="14"/>
  <c r="I355" i="14"/>
  <c r="J355" i="14"/>
  <c r="K355" i="14"/>
  <c r="L355" i="14"/>
  <c r="E356" i="14"/>
  <c r="F356" i="14"/>
  <c r="G356" i="14"/>
  <c r="H356" i="14"/>
  <c r="I356" i="14"/>
  <c r="J356" i="14"/>
  <c r="K356" i="14"/>
  <c r="L356" i="14"/>
  <c r="E357" i="14"/>
  <c r="F357" i="14"/>
  <c r="G357" i="14"/>
  <c r="H357" i="14"/>
  <c r="I357" i="14"/>
  <c r="J357" i="14"/>
  <c r="K357" i="14"/>
  <c r="L357" i="14"/>
  <c r="E358" i="14"/>
  <c r="F358" i="14"/>
  <c r="G358" i="14"/>
  <c r="H358" i="14"/>
  <c r="I358" i="14"/>
  <c r="J358" i="14"/>
  <c r="K358" i="14"/>
  <c r="L358" i="14"/>
  <c r="E359" i="14"/>
  <c r="F359" i="14"/>
  <c r="G359" i="14"/>
  <c r="H359" i="14"/>
  <c r="I359" i="14"/>
  <c r="J359" i="14"/>
  <c r="K359" i="14"/>
  <c r="L359" i="14"/>
  <c r="E360" i="14"/>
  <c r="F360" i="14"/>
  <c r="G360" i="14"/>
  <c r="H360" i="14"/>
  <c r="I360" i="14"/>
  <c r="J360" i="14"/>
  <c r="K360" i="14"/>
  <c r="L360" i="14"/>
  <c r="E263" i="14"/>
  <c r="F263" i="14"/>
  <c r="G263" i="14"/>
  <c r="H263" i="14"/>
  <c r="I263" i="14"/>
  <c r="J263" i="14"/>
  <c r="K263" i="14"/>
  <c r="L263" i="14"/>
  <c r="E264" i="14"/>
  <c r="F264" i="14"/>
  <c r="G264" i="14"/>
  <c r="H264" i="14"/>
  <c r="I264" i="14"/>
  <c r="J264" i="14"/>
  <c r="K264" i="14"/>
  <c r="L264" i="14"/>
  <c r="E265" i="14"/>
  <c r="F265" i="14"/>
  <c r="G265" i="14"/>
  <c r="H265" i="14"/>
  <c r="I265" i="14"/>
  <c r="J265" i="14"/>
  <c r="K265" i="14"/>
  <c r="L265" i="14"/>
  <c r="E266" i="14"/>
  <c r="F266" i="14"/>
  <c r="G266" i="14"/>
  <c r="H266" i="14"/>
  <c r="I266" i="14"/>
  <c r="J266" i="14"/>
  <c r="K266" i="14"/>
  <c r="L266" i="14"/>
  <c r="E267" i="14"/>
  <c r="F267" i="14"/>
  <c r="G267" i="14"/>
  <c r="H267" i="14"/>
  <c r="I267" i="14"/>
  <c r="J267" i="14"/>
  <c r="K267" i="14"/>
  <c r="L267" i="14"/>
  <c r="E268" i="14"/>
  <c r="F268" i="14"/>
  <c r="G268" i="14"/>
  <c r="H268" i="14"/>
  <c r="I268" i="14"/>
  <c r="J268" i="14"/>
  <c r="K268" i="14"/>
  <c r="L268" i="14"/>
  <c r="E269" i="14"/>
  <c r="F269" i="14"/>
  <c r="G269" i="14"/>
  <c r="H269" i="14"/>
  <c r="I269" i="14"/>
  <c r="J269" i="14"/>
  <c r="K269" i="14"/>
  <c r="L269" i="14"/>
  <c r="E270" i="14"/>
  <c r="F270" i="14"/>
  <c r="G270" i="14"/>
  <c r="H270" i="14"/>
  <c r="I270" i="14"/>
  <c r="J270" i="14"/>
  <c r="K270" i="14"/>
  <c r="L270" i="14"/>
  <c r="E271" i="14"/>
  <c r="F271" i="14"/>
  <c r="G271" i="14"/>
  <c r="H271" i="14"/>
  <c r="I271" i="14"/>
  <c r="J271" i="14"/>
  <c r="K271" i="14"/>
  <c r="L271" i="14"/>
  <c r="E272" i="14"/>
  <c r="F272" i="14"/>
  <c r="G272" i="14"/>
  <c r="H272" i="14"/>
  <c r="I272" i="14"/>
  <c r="J272" i="14"/>
  <c r="K272" i="14"/>
  <c r="L272" i="14"/>
  <c r="E273" i="14"/>
  <c r="F273" i="14"/>
  <c r="G273" i="14"/>
  <c r="H273" i="14"/>
  <c r="I273" i="14"/>
  <c r="J273" i="14"/>
  <c r="K273" i="14"/>
  <c r="L273" i="14"/>
  <c r="E274" i="14"/>
  <c r="F274" i="14"/>
  <c r="G274" i="14"/>
  <c r="H274" i="14"/>
  <c r="I274" i="14"/>
  <c r="J274" i="14"/>
  <c r="K274" i="14"/>
  <c r="L274" i="14"/>
  <c r="E275" i="14"/>
  <c r="F275" i="14"/>
  <c r="G275" i="14"/>
  <c r="H275" i="14"/>
  <c r="I275" i="14"/>
  <c r="J275" i="14"/>
  <c r="K275" i="14"/>
  <c r="L275" i="14"/>
  <c r="E276" i="14"/>
  <c r="F276" i="14"/>
  <c r="G276" i="14"/>
  <c r="H276" i="14"/>
  <c r="I276" i="14"/>
  <c r="J276" i="14"/>
  <c r="K276" i="14"/>
  <c r="L276" i="14"/>
  <c r="E277" i="14"/>
  <c r="F277" i="14"/>
  <c r="G277" i="14"/>
  <c r="H277" i="14"/>
  <c r="I277" i="14"/>
  <c r="J277" i="14"/>
  <c r="K277" i="14"/>
  <c r="L277" i="14"/>
  <c r="E278" i="14"/>
  <c r="F278" i="14"/>
  <c r="G278" i="14"/>
  <c r="H278" i="14"/>
  <c r="I278" i="14"/>
  <c r="J278" i="14"/>
  <c r="K278" i="14"/>
  <c r="L278" i="14"/>
  <c r="E279" i="14"/>
  <c r="F279" i="14"/>
  <c r="G279" i="14"/>
  <c r="H279" i="14"/>
  <c r="I279" i="14"/>
  <c r="J279" i="14"/>
  <c r="K279" i="14"/>
  <c r="L279" i="14"/>
  <c r="E280" i="14"/>
  <c r="F280" i="14"/>
  <c r="G280" i="14"/>
  <c r="H280" i="14"/>
  <c r="I280" i="14"/>
  <c r="J280" i="14"/>
  <c r="K280" i="14"/>
  <c r="L280" i="14"/>
  <c r="E281" i="14"/>
  <c r="F281" i="14"/>
  <c r="G281" i="14"/>
  <c r="H281" i="14"/>
  <c r="I281" i="14"/>
  <c r="J281" i="14"/>
  <c r="K281" i="14"/>
  <c r="L281" i="14"/>
  <c r="E282" i="14"/>
  <c r="F282" i="14"/>
  <c r="G282" i="14"/>
  <c r="H282" i="14"/>
  <c r="I282" i="14"/>
  <c r="J282" i="14"/>
  <c r="K282" i="14"/>
  <c r="L282" i="14"/>
  <c r="E283" i="14"/>
  <c r="F283" i="14"/>
  <c r="G283" i="14"/>
  <c r="H283" i="14"/>
  <c r="I283" i="14"/>
  <c r="J283" i="14"/>
  <c r="K283" i="14"/>
  <c r="L283" i="14"/>
  <c r="E284" i="14"/>
  <c r="F284" i="14"/>
  <c r="G284" i="14"/>
  <c r="H284" i="14"/>
  <c r="I284" i="14"/>
  <c r="J284" i="14"/>
  <c r="K284" i="14"/>
  <c r="L284" i="14"/>
  <c r="E285" i="14"/>
  <c r="F285" i="14"/>
  <c r="G285" i="14"/>
  <c r="H285" i="14"/>
  <c r="I285" i="14"/>
  <c r="J285" i="14"/>
  <c r="K285" i="14"/>
  <c r="L285" i="14"/>
  <c r="E286" i="14"/>
  <c r="F286" i="14"/>
  <c r="G286" i="14"/>
  <c r="H286" i="14"/>
  <c r="I286" i="14"/>
  <c r="J286" i="14"/>
  <c r="K286" i="14"/>
  <c r="L286" i="14"/>
  <c r="E287" i="14"/>
  <c r="F287" i="14"/>
  <c r="G287" i="14"/>
  <c r="H287" i="14"/>
  <c r="I287" i="14"/>
  <c r="J287" i="14"/>
  <c r="K287" i="14"/>
  <c r="L287" i="14"/>
  <c r="E288" i="14"/>
  <c r="F288" i="14"/>
  <c r="G288" i="14"/>
  <c r="H288" i="14"/>
  <c r="I288" i="14"/>
  <c r="J288" i="14"/>
  <c r="K288" i="14"/>
  <c r="L288" i="14"/>
  <c r="E289" i="14"/>
  <c r="F289" i="14"/>
  <c r="G289" i="14"/>
  <c r="H289" i="14"/>
  <c r="I289" i="14"/>
  <c r="J289" i="14"/>
  <c r="K289" i="14"/>
  <c r="L289" i="14"/>
  <c r="E290" i="14"/>
  <c r="F290" i="14"/>
  <c r="G290" i="14"/>
  <c r="H290" i="14"/>
  <c r="I290" i="14"/>
  <c r="J290" i="14"/>
  <c r="K290" i="14"/>
  <c r="L290" i="14"/>
  <c r="E291" i="14"/>
  <c r="F291" i="14"/>
  <c r="G291" i="14"/>
  <c r="H291" i="14"/>
  <c r="I291" i="14"/>
  <c r="J291" i="14"/>
  <c r="K291" i="14"/>
  <c r="L291" i="14"/>
  <c r="E292" i="14"/>
  <c r="F292" i="14"/>
  <c r="G292" i="14"/>
  <c r="H292" i="14"/>
  <c r="I292" i="14"/>
  <c r="J292" i="14"/>
  <c r="K292" i="14"/>
  <c r="L292" i="14"/>
  <c r="E293" i="14"/>
  <c r="F293" i="14"/>
  <c r="G293" i="14"/>
  <c r="H293" i="14"/>
  <c r="I293" i="14"/>
  <c r="J293" i="14"/>
  <c r="K293" i="14"/>
  <c r="L293" i="14"/>
  <c r="E294" i="14"/>
  <c r="F294" i="14"/>
  <c r="G294" i="14"/>
  <c r="H294" i="14"/>
  <c r="I294" i="14"/>
  <c r="J294" i="14"/>
  <c r="K294" i="14"/>
  <c r="L294" i="14"/>
  <c r="E295" i="14"/>
  <c r="F295" i="14"/>
  <c r="G295" i="14"/>
  <c r="H295" i="14"/>
  <c r="I295" i="14"/>
  <c r="J295" i="14"/>
  <c r="K295" i="14"/>
  <c r="L295" i="14"/>
  <c r="E296" i="14"/>
  <c r="F296" i="14"/>
  <c r="G296" i="14"/>
  <c r="H296" i="14"/>
  <c r="I296" i="14"/>
  <c r="J296" i="14"/>
  <c r="K296" i="14"/>
  <c r="L296" i="14"/>
  <c r="E297" i="14"/>
  <c r="F297" i="14"/>
  <c r="G297" i="14"/>
  <c r="H297" i="14"/>
  <c r="I297" i="14"/>
  <c r="J297" i="14"/>
  <c r="K297" i="14"/>
  <c r="L297" i="14"/>
  <c r="E298" i="14"/>
  <c r="F298" i="14"/>
  <c r="G298" i="14"/>
  <c r="H298" i="14"/>
  <c r="I298" i="14"/>
  <c r="J298" i="14"/>
  <c r="K298" i="14"/>
  <c r="L298" i="14"/>
  <c r="E299" i="14"/>
  <c r="F299" i="14"/>
  <c r="G299" i="14"/>
  <c r="H299" i="14"/>
  <c r="I299" i="14"/>
  <c r="J299" i="14"/>
  <c r="K299" i="14"/>
  <c r="L299" i="14"/>
  <c r="E300" i="14"/>
  <c r="F300" i="14"/>
  <c r="G300" i="14"/>
  <c r="H300" i="14"/>
  <c r="I300" i="14"/>
  <c r="J300" i="14"/>
  <c r="K300" i="14"/>
  <c r="L300" i="14"/>
  <c r="E301" i="14"/>
  <c r="F301" i="14"/>
  <c r="G301" i="14"/>
  <c r="H301" i="14"/>
  <c r="I301" i="14"/>
  <c r="J301" i="14"/>
  <c r="K301" i="14"/>
  <c r="L301" i="14"/>
  <c r="E302" i="14"/>
  <c r="F302" i="14"/>
  <c r="G302" i="14"/>
  <c r="H302" i="14"/>
  <c r="I302" i="14"/>
  <c r="J302" i="14"/>
  <c r="K302" i="14"/>
  <c r="L302" i="14"/>
  <c r="E303" i="14"/>
  <c r="F303" i="14"/>
  <c r="G303" i="14"/>
  <c r="H303" i="14"/>
  <c r="I303" i="14"/>
  <c r="J303" i="14"/>
  <c r="K303" i="14"/>
  <c r="L303" i="14"/>
  <c r="E304" i="14"/>
  <c r="F304" i="14"/>
  <c r="G304" i="14"/>
  <c r="H304" i="14"/>
  <c r="I304" i="14"/>
  <c r="J304" i="14"/>
  <c r="K304" i="14"/>
  <c r="L304" i="14"/>
  <c r="E305" i="14"/>
  <c r="F305" i="14"/>
  <c r="G305" i="14"/>
  <c r="H305" i="14"/>
  <c r="I305" i="14"/>
  <c r="J305" i="14"/>
  <c r="K305" i="14"/>
  <c r="L305" i="14"/>
  <c r="E306" i="14"/>
  <c r="F306" i="14"/>
  <c r="G306" i="14"/>
  <c r="H306" i="14"/>
  <c r="I306" i="14"/>
  <c r="J306" i="14"/>
  <c r="K306" i="14"/>
  <c r="L306" i="14"/>
  <c r="E307" i="14"/>
  <c r="F307" i="14"/>
  <c r="G307" i="14"/>
  <c r="H307" i="14"/>
  <c r="I307" i="14"/>
  <c r="J307" i="14"/>
  <c r="K307" i="14"/>
  <c r="L307" i="14"/>
  <c r="E308" i="14"/>
  <c r="F308" i="14"/>
  <c r="G308" i="14"/>
  <c r="H308" i="14"/>
  <c r="I308" i="14"/>
  <c r="J308" i="14"/>
  <c r="K308" i="14"/>
  <c r="L308" i="14"/>
  <c r="E309" i="14"/>
  <c r="F309" i="14"/>
  <c r="G309" i="14"/>
  <c r="H309" i="14"/>
  <c r="I309" i="14"/>
  <c r="J309" i="14"/>
  <c r="K309" i="14"/>
  <c r="L309" i="14"/>
  <c r="E212" i="14"/>
  <c r="F212" i="14"/>
  <c r="G212" i="14"/>
  <c r="H212" i="14"/>
  <c r="I212" i="14"/>
  <c r="J212" i="14"/>
  <c r="K212" i="14"/>
  <c r="L212" i="14"/>
  <c r="E213" i="14"/>
  <c r="F213" i="14"/>
  <c r="G213" i="14"/>
  <c r="H213" i="14"/>
  <c r="I213" i="14"/>
  <c r="J213" i="14"/>
  <c r="K213" i="14"/>
  <c r="L213" i="14"/>
  <c r="E214" i="14"/>
  <c r="F214" i="14"/>
  <c r="G214" i="14"/>
  <c r="H214" i="14"/>
  <c r="I214" i="14"/>
  <c r="J214" i="14"/>
  <c r="K214" i="14"/>
  <c r="L214" i="14"/>
  <c r="E215" i="14"/>
  <c r="F215" i="14"/>
  <c r="G215" i="14"/>
  <c r="H215" i="14"/>
  <c r="I215" i="14"/>
  <c r="J215" i="14"/>
  <c r="K215" i="14"/>
  <c r="L215" i="14"/>
  <c r="E216" i="14"/>
  <c r="F216" i="14"/>
  <c r="G216" i="14"/>
  <c r="H216" i="14"/>
  <c r="I216" i="14"/>
  <c r="J216" i="14"/>
  <c r="K216" i="14"/>
  <c r="L216" i="14"/>
  <c r="E217" i="14"/>
  <c r="F217" i="14"/>
  <c r="G217" i="14"/>
  <c r="H217" i="14"/>
  <c r="I217" i="14"/>
  <c r="J217" i="14"/>
  <c r="K217" i="14"/>
  <c r="L217" i="14"/>
  <c r="E218" i="14"/>
  <c r="F218" i="14"/>
  <c r="G218" i="14"/>
  <c r="H218" i="14"/>
  <c r="I218" i="14"/>
  <c r="J218" i="14"/>
  <c r="K218" i="14"/>
  <c r="L218" i="14"/>
  <c r="E219" i="14"/>
  <c r="F219" i="14"/>
  <c r="G219" i="14"/>
  <c r="H219" i="14"/>
  <c r="I219" i="14"/>
  <c r="J219" i="14"/>
  <c r="K219" i="14"/>
  <c r="L219" i="14"/>
  <c r="E220" i="14"/>
  <c r="F220" i="14"/>
  <c r="G220" i="14"/>
  <c r="H220" i="14"/>
  <c r="I220" i="14"/>
  <c r="J220" i="14"/>
  <c r="K220" i="14"/>
  <c r="L220" i="14"/>
  <c r="E221" i="14"/>
  <c r="F221" i="14"/>
  <c r="G221" i="14"/>
  <c r="H221" i="14"/>
  <c r="I221" i="14"/>
  <c r="J221" i="14"/>
  <c r="K221" i="14"/>
  <c r="L221" i="14"/>
  <c r="E222" i="14"/>
  <c r="F222" i="14"/>
  <c r="G222" i="14"/>
  <c r="H222" i="14"/>
  <c r="I222" i="14"/>
  <c r="J222" i="14"/>
  <c r="K222" i="14"/>
  <c r="L222" i="14"/>
  <c r="E223" i="14"/>
  <c r="F223" i="14"/>
  <c r="G223" i="14"/>
  <c r="H223" i="14"/>
  <c r="I223" i="14"/>
  <c r="J223" i="14"/>
  <c r="K223" i="14"/>
  <c r="L223" i="14"/>
  <c r="E224" i="14"/>
  <c r="F224" i="14"/>
  <c r="G224" i="14"/>
  <c r="H224" i="14"/>
  <c r="I224" i="14"/>
  <c r="J224" i="14"/>
  <c r="K224" i="14"/>
  <c r="L224" i="14"/>
  <c r="E225" i="14"/>
  <c r="F225" i="14"/>
  <c r="G225" i="14"/>
  <c r="H225" i="14"/>
  <c r="I225" i="14"/>
  <c r="J225" i="14"/>
  <c r="K225" i="14"/>
  <c r="L225" i="14"/>
  <c r="E226" i="14"/>
  <c r="F226" i="14"/>
  <c r="G226" i="14"/>
  <c r="H226" i="14"/>
  <c r="I226" i="14"/>
  <c r="J226" i="14"/>
  <c r="K226" i="14"/>
  <c r="L226" i="14"/>
  <c r="E227" i="14"/>
  <c r="F227" i="14"/>
  <c r="G227" i="14"/>
  <c r="H227" i="14"/>
  <c r="I227" i="14"/>
  <c r="J227" i="14"/>
  <c r="K227" i="14"/>
  <c r="L227" i="14"/>
  <c r="E228" i="14"/>
  <c r="F228" i="14"/>
  <c r="G228" i="14"/>
  <c r="H228" i="14"/>
  <c r="I228" i="14"/>
  <c r="J228" i="14"/>
  <c r="K228" i="14"/>
  <c r="L228" i="14"/>
  <c r="E229" i="14"/>
  <c r="F229" i="14"/>
  <c r="G229" i="14"/>
  <c r="H229" i="14"/>
  <c r="I229" i="14"/>
  <c r="J229" i="14"/>
  <c r="K229" i="14"/>
  <c r="L229" i="14"/>
  <c r="E230" i="14"/>
  <c r="F230" i="14"/>
  <c r="G230" i="14"/>
  <c r="H230" i="14"/>
  <c r="I230" i="14"/>
  <c r="J230" i="14"/>
  <c r="K230" i="14"/>
  <c r="L230" i="14"/>
  <c r="E231" i="14"/>
  <c r="F231" i="14"/>
  <c r="G231" i="14"/>
  <c r="H231" i="14"/>
  <c r="I231" i="14"/>
  <c r="J231" i="14"/>
  <c r="K231" i="14"/>
  <c r="L231" i="14"/>
  <c r="E232" i="14"/>
  <c r="F232" i="14"/>
  <c r="G232" i="14"/>
  <c r="H232" i="14"/>
  <c r="I232" i="14"/>
  <c r="J232" i="14"/>
  <c r="K232" i="14"/>
  <c r="L232" i="14"/>
  <c r="E233" i="14"/>
  <c r="F233" i="14"/>
  <c r="G233" i="14"/>
  <c r="H233" i="14"/>
  <c r="I233" i="14"/>
  <c r="J233" i="14"/>
  <c r="K233" i="14"/>
  <c r="L233" i="14"/>
  <c r="E234" i="14"/>
  <c r="F234" i="14"/>
  <c r="G234" i="14"/>
  <c r="H234" i="14"/>
  <c r="I234" i="14"/>
  <c r="J234" i="14"/>
  <c r="K234" i="14"/>
  <c r="L234" i="14"/>
  <c r="E235" i="14"/>
  <c r="F235" i="14"/>
  <c r="G235" i="14"/>
  <c r="H235" i="14"/>
  <c r="I235" i="14"/>
  <c r="J235" i="14"/>
  <c r="K235" i="14"/>
  <c r="L235" i="14"/>
  <c r="E236" i="14"/>
  <c r="F236" i="14"/>
  <c r="G236" i="14"/>
  <c r="H236" i="14"/>
  <c r="I236" i="14"/>
  <c r="J236" i="14"/>
  <c r="K236" i="14"/>
  <c r="L236" i="14"/>
  <c r="E237" i="14"/>
  <c r="F237" i="14"/>
  <c r="G237" i="14"/>
  <c r="H237" i="14"/>
  <c r="I237" i="14"/>
  <c r="J237" i="14"/>
  <c r="K237" i="14"/>
  <c r="L237" i="14"/>
  <c r="E238" i="14"/>
  <c r="F238" i="14"/>
  <c r="G238" i="14"/>
  <c r="H238" i="14"/>
  <c r="I238" i="14"/>
  <c r="J238" i="14"/>
  <c r="K238" i="14"/>
  <c r="L238" i="14"/>
  <c r="E239" i="14"/>
  <c r="F239" i="14"/>
  <c r="G239" i="14"/>
  <c r="H239" i="14"/>
  <c r="I239" i="14"/>
  <c r="J239" i="14"/>
  <c r="K239" i="14"/>
  <c r="L239" i="14"/>
  <c r="E240" i="14"/>
  <c r="F240" i="14"/>
  <c r="G240" i="14"/>
  <c r="H240" i="14"/>
  <c r="I240" i="14"/>
  <c r="J240" i="14"/>
  <c r="K240" i="14"/>
  <c r="L240" i="14"/>
  <c r="E241" i="14"/>
  <c r="F241" i="14"/>
  <c r="G241" i="14"/>
  <c r="H241" i="14"/>
  <c r="I241" i="14"/>
  <c r="J241" i="14"/>
  <c r="K241" i="14"/>
  <c r="L241" i="14"/>
  <c r="E242" i="14"/>
  <c r="F242" i="14"/>
  <c r="G242" i="14"/>
  <c r="H242" i="14"/>
  <c r="I242" i="14"/>
  <c r="J242" i="14"/>
  <c r="K242" i="14"/>
  <c r="L242" i="14"/>
  <c r="E243" i="14"/>
  <c r="F243" i="14"/>
  <c r="G243" i="14"/>
  <c r="H243" i="14"/>
  <c r="I243" i="14"/>
  <c r="J243" i="14"/>
  <c r="K243" i="14"/>
  <c r="L243" i="14"/>
  <c r="E244" i="14"/>
  <c r="F244" i="14"/>
  <c r="G244" i="14"/>
  <c r="H244" i="14"/>
  <c r="I244" i="14"/>
  <c r="J244" i="14"/>
  <c r="K244" i="14"/>
  <c r="L244" i="14"/>
  <c r="E245" i="14"/>
  <c r="F245" i="14"/>
  <c r="G245" i="14"/>
  <c r="H245" i="14"/>
  <c r="I245" i="14"/>
  <c r="J245" i="14"/>
  <c r="K245" i="14"/>
  <c r="L245" i="14"/>
  <c r="E246" i="14"/>
  <c r="F246" i="14"/>
  <c r="G246" i="14"/>
  <c r="H246" i="14"/>
  <c r="I246" i="14"/>
  <c r="J246" i="14"/>
  <c r="K246" i="14"/>
  <c r="L246" i="14"/>
  <c r="E247" i="14"/>
  <c r="F247" i="14"/>
  <c r="G247" i="14"/>
  <c r="H247" i="14"/>
  <c r="I247" i="14"/>
  <c r="J247" i="14"/>
  <c r="K247" i="14"/>
  <c r="L247" i="14"/>
  <c r="E248" i="14"/>
  <c r="F248" i="14"/>
  <c r="G248" i="14"/>
  <c r="H248" i="14"/>
  <c r="I248" i="14"/>
  <c r="J248" i="14"/>
  <c r="K248" i="14"/>
  <c r="L248" i="14"/>
  <c r="E249" i="14"/>
  <c r="F249" i="14"/>
  <c r="G249" i="14"/>
  <c r="H249" i="14"/>
  <c r="I249" i="14"/>
  <c r="J249" i="14"/>
  <c r="K249" i="14"/>
  <c r="L249" i="14"/>
  <c r="E250" i="14"/>
  <c r="F250" i="14"/>
  <c r="G250" i="14"/>
  <c r="H250" i="14"/>
  <c r="I250" i="14"/>
  <c r="J250" i="14"/>
  <c r="K250" i="14"/>
  <c r="L250" i="14"/>
  <c r="E251" i="14"/>
  <c r="F251" i="14"/>
  <c r="G251" i="14"/>
  <c r="H251" i="14"/>
  <c r="I251" i="14"/>
  <c r="J251" i="14"/>
  <c r="K251" i="14"/>
  <c r="L251" i="14"/>
  <c r="E252" i="14"/>
  <c r="F252" i="14"/>
  <c r="G252" i="14"/>
  <c r="H252" i="14"/>
  <c r="I252" i="14"/>
  <c r="J252" i="14"/>
  <c r="K252" i="14"/>
  <c r="L252" i="14"/>
  <c r="E253" i="14"/>
  <c r="F253" i="14"/>
  <c r="G253" i="14"/>
  <c r="H253" i="14"/>
  <c r="I253" i="14"/>
  <c r="J253" i="14"/>
  <c r="K253" i="14"/>
  <c r="L253" i="14"/>
  <c r="E254" i="14"/>
  <c r="F254" i="14"/>
  <c r="G254" i="14"/>
  <c r="H254" i="14"/>
  <c r="I254" i="14"/>
  <c r="J254" i="14"/>
  <c r="K254" i="14"/>
  <c r="L254" i="14"/>
  <c r="E255" i="14"/>
  <c r="F255" i="14"/>
  <c r="G255" i="14"/>
  <c r="H255" i="14"/>
  <c r="I255" i="14"/>
  <c r="J255" i="14"/>
  <c r="K255" i="14"/>
  <c r="L255" i="14"/>
  <c r="E256" i="14"/>
  <c r="F256" i="14"/>
  <c r="G256" i="14"/>
  <c r="H256" i="14"/>
  <c r="I256" i="14"/>
  <c r="J256" i="14"/>
  <c r="K256" i="14"/>
  <c r="L256" i="14"/>
  <c r="E257" i="14"/>
  <c r="F257" i="14"/>
  <c r="G257" i="14"/>
  <c r="H257" i="14"/>
  <c r="I257" i="14"/>
  <c r="J257" i="14"/>
  <c r="K257" i="14"/>
  <c r="L257" i="14"/>
  <c r="E258" i="14"/>
  <c r="F258" i="14"/>
  <c r="G258" i="14"/>
  <c r="H258" i="14"/>
  <c r="I258" i="14"/>
  <c r="J258" i="14"/>
  <c r="K258" i="14"/>
  <c r="L258" i="14"/>
  <c r="E161" i="14"/>
  <c r="F161" i="14"/>
  <c r="G161" i="14"/>
  <c r="H161" i="14"/>
  <c r="I161" i="14"/>
  <c r="J161" i="14"/>
  <c r="K161" i="14"/>
  <c r="L161" i="14"/>
  <c r="E162" i="14"/>
  <c r="F162" i="14"/>
  <c r="G162" i="14"/>
  <c r="H162" i="14"/>
  <c r="I162" i="14"/>
  <c r="J162" i="14"/>
  <c r="K162" i="14"/>
  <c r="L162" i="14"/>
  <c r="E163" i="14"/>
  <c r="F163" i="14"/>
  <c r="G163" i="14"/>
  <c r="H163" i="14"/>
  <c r="I163" i="14"/>
  <c r="J163" i="14"/>
  <c r="K163" i="14"/>
  <c r="L163" i="14"/>
  <c r="E164" i="14"/>
  <c r="F164" i="14"/>
  <c r="G164" i="14"/>
  <c r="H164" i="14"/>
  <c r="I164" i="14"/>
  <c r="J164" i="14"/>
  <c r="K164" i="14"/>
  <c r="L164" i="14"/>
  <c r="E165" i="14"/>
  <c r="F165" i="14"/>
  <c r="G165" i="14"/>
  <c r="H165" i="14"/>
  <c r="I165" i="14"/>
  <c r="J165" i="14"/>
  <c r="K165" i="14"/>
  <c r="L165" i="14"/>
  <c r="E166" i="14"/>
  <c r="F166" i="14"/>
  <c r="G166" i="14"/>
  <c r="H166" i="14"/>
  <c r="I166" i="14"/>
  <c r="J166" i="14"/>
  <c r="K166" i="14"/>
  <c r="L166" i="14"/>
  <c r="E167" i="14"/>
  <c r="F167" i="14"/>
  <c r="G167" i="14"/>
  <c r="H167" i="14"/>
  <c r="I167" i="14"/>
  <c r="J167" i="14"/>
  <c r="K167" i="14"/>
  <c r="L167" i="14"/>
  <c r="E168" i="14"/>
  <c r="F168" i="14"/>
  <c r="G168" i="14"/>
  <c r="H168" i="14"/>
  <c r="I168" i="14"/>
  <c r="J168" i="14"/>
  <c r="K168" i="14"/>
  <c r="L168" i="14"/>
  <c r="E169" i="14"/>
  <c r="F169" i="14"/>
  <c r="G169" i="14"/>
  <c r="H169" i="14"/>
  <c r="I169" i="14"/>
  <c r="J169" i="14"/>
  <c r="K169" i="14"/>
  <c r="L169" i="14"/>
  <c r="E170" i="14"/>
  <c r="F170" i="14"/>
  <c r="G170" i="14"/>
  <c r="H170" i="14"/>
  <c r="I170" i="14"/>
  <c r="J170" i="14"/>
  <c r="K170" i="14"/>
  <c r="L170" i="14"/>
  <c r="E171" i="14"/>
  <c r="F171" i="14"/>
  <c r="G171" i="14"/>
  <c r="H171" i="14"/>
  <c r="I171" i="14"/>
  <c r="J171" i="14"/>
  <c r="K171" i="14"/>
  <c r="L171" i="14"/>
  <c r="E172" i="14"/>
  <c r="F172" i="14"/>
  <c r="G172" i="14"/>
  <c r="H172" i="14"/>
  <c r="I172" i="14"/>
  <c r="J172" i="14"/>
  <c r="K172" i="14"/>
  <c r="L172" i="14"/>
  <c r="E173" i="14"/>
  <c r="F173" i="14"/>
  <c r="G173" i="14"/>
  <c r="H173" i="14"/>
  <c r="I173" i="14"/>
  <c r="J173" i="14"/>
  <c r="K173" i="14"/>
  <c r="L173" i="14"/>
  <c r="E174" i="14"/>
  <c r="F174" i="14"/>
  <c r="G174" i="14"/>
  <c r="H174" i="14"/>
  <c r="I174" i="14"/>
  <c r="J174" i="14"/>
  <c r="K174" i="14"/>
  <c r="L174" i="14"/>
  <c r="E175" i="14"/>
  <c r="F175" i="14"/>
  <c r="G175" i="14"/>
  <c r="H175" i="14"/>
  <c r="I175" i="14"/>
  <c r="J175" i="14"/>
  <c r="K175" i="14"/>
  <c r="L175" i="14"/>
  <c r="E176" i="14"/>
  <c r="F176" i="14"/>
  <c r="G176" i="14"/>
  <c r="H176" i="14"/>
  <c r="I176" i="14"/>
  <c r="J176" i="14"/>
  <c r="K176" i="14"/>
  <c r="L176" i="14"/>
  <c r="E177" i="14"/>
  <c r="F177" i="14"/>
  <c r="G177" i="14"/>
  <c r="H177" i="14"/>
  <c r="I177" i="14"/>
  <c r="J177" i="14"/>
  <c r="K177" i="14"/>
  <c r="L177" i="14"/>
  <c r="E178" i="14"/>
  <c r="F178" i="14"/>
  <c r="G178" i="14"/>
  <c r="H178" i="14"/>
  <c r="I178" i="14"/>
  <c r="J178" i="14"/>
  <c r="K178" i="14"/>
  <c r="L178" i="14"/>
  <c r="E179" i="14"/>
  <c r="F179" i="14"/>
  <c r="G179" i="14"/>
  <c r="H179" i="14"/>
  <c r="I179" i="14"/>
  <c r="J179" i="14"/>
  <c r="K179" i="14"/>
  <c r="L179" i="14"/>
  <c r="E180" i="14"/>
  <c r="F180" i="14"/>
  <c r="G180" i="14"/>
  <c r="H180" i="14"/>
  <c r="I180" i="14"/>
  <c r="J180" i="14"/>
  <c r="K180" i="14"/>
  <c r="L180" i="14"/>
  <c r="E181" i="14"/>
  <c r="F181" i="14"/>
  <c r="G181" i="14"/>
  <c r="H181" i="14"/>
  <c r="I181" i="14"/>
  <c r="J181" i="14"/>
  <c r="K181" i="14"/>
  <c r="L181" i="14"/>
  <c r="E182" i="14"/>
  <c r="F182" i="14"/>
  <c r="G182" i="14"/>
  <c r="H182" i="14"/>
  <c r="I182" i="14"/>
  <c r="J182" i="14"/>
  <c r="K182" i="14"/>
  <c r="L182" i="14"/>
  <c r="E183" i="14"/>
  <c r="F183" i="14"/>
  <c r="G183" i="14"/>
  <c r="H183" i="14"/>
  <c r="I183" i="14"/>
  <c r="J183" i="14"/>
  <c r="K183" i="14"/>
  <c r="L183" i="14"/>
  <c r="E184" i="14"/>
  <c r="F184" i="14"/>
  <c r="G184" i="14"/>
  <c r="H184" i="14"/>
  <c r="I184" i="14"/>
  <c r="J184" i="14"/>
  <c r="K184" i="14"/>
  <c r="L184" i="14"/>
  <c r="E185" i="14"/>
  <c r="F185" i="14"/>
  <c r="G185" i="14"/>
  <c r="H185" i="14"/>
  <c r="I185" i="14"/>
  <c r="J185" i="14"/>
  <c r="K185" i="14"/>
  <c r="L185" i="14"/>
  <c r="E186" i="14"/>
  <c r="F186" i="14"/>
  <c r="G186" i="14"/>
  <c r="H186" i="14"/>
  <c r="I186" i="14"/>
  <c r="J186" i="14"/>
  <c r="K186" i="14"/>
  <c r="L186" i="14"/>
  <c r="E187" i="14"/>
  <c r="F187" i="14"/>
  <c r="G187" i="14"/>
  <c r="H187" i="14"/>
  <c r="I187" i="14"/>
  <c r="J187" i="14"/>
  <c r="K187" i="14"/>
  <c r="L187" i="14"/>
  <c r="E188" i="14"/>
  <c r="F188" i="14"/>
  <c r="G188" i="14"/>
  <c r="H188" i="14"/>
  <c r="I188" i="14"/>
  <c r="J188" i="14"/>
  <c r="K188" i="14"/>
  <c r="L188" i="14"/>
  <c r="E189" i="14"/>
  <c r="F189" i="14"/>
  <c r="G189" i="14"/>
  <c r="H189" i="14"/>
  <c r="I189" i="14"/>
  <c r="J189" i="14"/>
  <c r="K189" i="14"/>
  <c r="L189" i="14"/>
  <c r="E190" i="14"/>
  <c r="F190" i="14"/>
  <c r="G190" i="14"/>
  <c r="H190" i="14"/>
  <c r="I190" i="14"/>
  <c r="J190" i="14"/>
  <c r="K190" i="14"/>
  <c r="L190" i="14"/>
  <c r="E191" i="14"/>
  <c r="F191" i="14"/>
  <c r="G191" i="14"/>
  <c r="H191" i="14"/>
  <c r="I191" i="14"/>
  <c r="J191" i="14"/>
  <c r="K191" i="14"/>
  <c r="L191" i="14"/>
  <c r="E192" i="14"/>
  <c r="F192" i="14"/>
  <c r="G192" i="14"/>
  <c r="H192" i="14"/>
  <c r="I192" i="14"/>
  <c r="J192" i="14"/>
  <c r="K192" i="14"/>
  <c r="L192" i="14"/>
  <c r="E193" i="14"/>
  <c r="F193" i="14"/>
  <c r="G193" i="14"/>
  <c r="H193" i="14"/>
  <c r="I193" i="14"/>
  <c r="J193" i="14"/>
  <c r="K193" i="14"/>
  <c r="L193" i="14"/>
  <c r="E194" i="14"/>
  <c r="F194" i="14"/>
  <c r="G194" i="14"/>
  <c r="H194" i="14"/>
  <c r="I194" i="14"/>
  <c r="J194" i="14"/>
  <c r="K194" i="14"/>
  <c r="L194" i="14"/>
  <c r="E195" i="14"/>
  <c r="F195" i="14"/>
  <c r="G195" i="14"/>
  <c r="H195" i="14"/>
  <c r="I195" i="14"/>
  <c r="J195" i="14"/>
  <c r="K195" i="14"/>
  <c r="L195" i="14"/>
  <c r="E196" i="14"/>
  <c r="F196" i="14"/>
  <c r="G196" i="14"/>
  <c r="H196" i="14"/>
  <c r="I196" i="14"/>
  <c r="J196" i="14"/>
  <c r="K196" i="14"/>
  <c r="L196" i="14"/>
  <c r="E197" i="14"/>
  <c r="F197" i="14"/>
  <c r="G197" i="14"/>
  <c r="H197" i="14"/>
  <c r="I197" i="14"/>
  <c r="J197" i="14"/>
  <c r="K197" i="14"/>
  <c r="L197" i="14"/>
  <c r="E198" i="14"/>
  <c r="F198" i="14"/>
  <c r="G198" i="14"/>
  <c r="H198" i="14"/>
  <c r="I198" i="14"/>
  <c r="J198" i="14"/>
  <c r="K198" i="14"/>
  <c r="L198" i="14"/>
  <c r="E199" i="14"/>
  <c r="F199" i="14"/>
  <c r="G199" i="14"/>
  <c r="H199" i="14"/>
  <c r="I199" i="14"/>
  <c r="J199" i="14"/>
  <c r="K199" i="14"/>
  <c r="L199" i="14"/>
  <c r="E200" i="14"/>
  <c r="F200" i="14"/>
  <c r="G200" i="14"/>
  <c r="H200" i="14"/>
  <c r="I200" i="14"/>
  <c r="J200" i="14"/>
  <c r="K200" i="14"/>
  <c r="L200" i="14"/>
  <c r="E201" i="14"/>
  <c r="F201" i="14"/>
  <c r="G201" i="14"/>
  <c r="H201" i="14"/>
  <c r="I201" i="14"/>
  <c r="J201" i="14"/>
  <c r="K201" i="14"/>
  <c r="L201" i="14"/>
  <c r="E202" i="14"/>
  <c r="F202" i="14"/>
  <c r="G202" i="14"/>
  <c r="H202" i="14"/>
  <c r="I202" i="14"/>
  <c r="J202" i="14"/>
  <c r="K202" i="14"/>
  <c r="L202" i="14"/>
  <c r="E203" i="14"/>
  <c r="F203" i="14"/>
  <c r="G203" i="14"/>
  <c r="H203" i="14"/>
  <c r="I203" i="14"/>
  <c r="J203" i="14"/>
  <c r="K203" i="14"/>
  <c r="L203" i="14"/>
  <c r="E204" i="14"/>
  <c r="F204" i="14"/>
  <c r="G204" i="14"/>
  <c r="H204" i="14"/>
  <c r="I204" i="14"/>
  <c r="J204" i="14"/>
  <c r="K204" i="14"/>
  <c r="L204" i="14"/>
  <c r="E205" i="14"/>
  <c r="F205" i="14"/>
  <c r="G205" i="14"/>
  <c r="H205" i="14"/>
  <c r="I205" i="14"/>
  <c r="J205" i="14"/>
  <c r="K205" i="14"/>
  <c r="L205" i="14"/>
  <c r="E206" i="14"/>
  <c r="F206" i="14"/>
  <c r="G206" i="14"/>
  <c r="H206" i="14"/>
  <c r="I206" i="14"/>
  <c r="J206" i="14"/>
  <c r="K206" i="14"/>
  <c r="L206" i="14"/>
  <c r="E207" i="14"/>
  <c r="F207" i="14"/>
  <c r="G207" i="14"/>
  <c r="H207" i="14"/>
  <c r="I207" i="14"/>
  <c r="J207" i="14"/>
  <c r="K207" i="14"/>
  <c r="L207" i="14"/>
  <c r="E110" i="14"/>
  <c r="F110" i="14"/>
  <c r="G110" i="14"/>
  <c r="H110" i="14"/>
  <c r="I110" i="14"/>
  <c r="J110" i="14"/>
  <c r="K110" i="14"/>
  <c r="L110" i="14"/>
  <c r="E111" i="14"/>
  <c r="F111" i="14"/>
  <c r="G111" i="14"/>
  <c r="H111" i="14"/>
  <c r="I111" i="14"/>
  <c r="J111" i="14"/>
  <c r="K111" i="14"/>
  <c r="L111" i="14"/>
  <c r="E112" i="14"/>
  <c r="F112" i="14"/>
  <c r="G112" i="14"/>
  <c r="H112" i="14"/>
  <c r="I112" i="14"/>
  <c r="J112" i="14"/>
  <c r="K112" i="14"/>
  <c r="L112" i="14"/>
  <c r="E113" i="14"/>
  <c r="F113" i="14"/>
  <c r="G113" i="14"/>
  <c r="H113" i="14"/>
  <c r="I113" i="14"/>
  <c r="J113" i="14"/>
  <c r="K113" i="14"/>
  <c r="L113" i="14"/>
  <c r="E114" i="14"/>
  <c r="F114" i="14"/>
  <c r="G114" i="14"/>
  <c r="H114" i="14"/>
  <c r="I114" i="14"/>
  <c r="J114" i="14"/>
  <c r="K114" i="14"/>
  <c r="L114" i="14"/>
  <c r="E115" i="14"/>
  <c r="F115" i="14"/>
  <c r="G115" i="14"/>
  <c r="H115" i="14"/>
  <c r="I115" i="14"/>
  <c r="J115" i="14"/>
  <c r="K115" i="14"/>
  <c r="L115" i="14"/>
  <c r="E116" i="14"/>
  <c r="F116" i="14"/>
  <c r="G116" i="14"/>
  <c r="H116" i="14"/>
  <c r="I116" i="14"/>
  <c r="J116" i="14"/>
  <c r="K116" i="14"/>
  <c r="L116" i="14"/>
  <c r="E117" i="14"/>
  <c r="F117" i="14"/>
  <c r="G117" i="14"/>
  <c r="H117" i="14"/>
  <c r="I117" i="14"/>
  <c r="J117" i="14"/>
  <c r="K117" i="14"/>
  <c r="L117" i="14"/>
  <c r="E118" i="14"/>
  <c r="F118" i="14"/>
  <c r="G118" i="14"/>
  <c r="H118" i="14"/>
  <c r="I118" i="14"/>
  <c r="J118" i="14"/>
  <c r="K118" i="14"/>
  <c r="L118" i="14"/>
  <c r="E119" i="14"/>
  <c r="F119" i="14"/>
  <c r="G119" i="14"/>
  <c r="H119" i="14"/>
  <c r="I119" i="14"/>
  <c r="J119" i="14"/>
  <c r="K119" i="14"/>
  <c r="L119" i="14"/>
  <c r="E120" i="14"/>
  <c r="F120" i="14"/>
  <c r="G120" i="14"/>
  <c r="H120" i="14"/>
  <c r="I120" i="14"/>
  <c r="J120" i="14"/>
  <c r="K120" i="14"/>
  <c r="L120" i="14"/>
  <c r="E121" i="14"/>
  <c r="F121" i="14"/>
  <c r="G121" i="14"/>
  <c r="H121" i="14"/>
  <c r="I121" i="14"/>
  <c r="J121" i="14"/>
  <c r="K121" i="14"/>
  <c r="L121" i="14"/>
  <c r="E122" i="14"/>
  <c r="F122" i="14"/>
  <c r="G122" i="14"/>
  <c r="H122" i="14"/>
  <c r="I122" i="14"/>
  <c r="J122" i="14"/>
  <c r="K122" i="14"/>
  <c r="L122" i="14"/>
  <c r="E123" i="14"/>
  <c r="F123" i="14"/>
  <c r="G123" i="14"/>
  <c r="H123" i="14"/>
  <c r="I123" i="14"/>
  <c r="J123" i="14"/>
  <c r="K123" i="14"/>
  <c r="L123" i="14"/>
  <c r="E124" i="14"/>
  <c r="F124" i="14"/>
  <c r="G124" i="14"/>
  <c r="H124" i="14"/>
  <c r="I124" i="14"/>
  <c r="J124" i="14"/>
  <c r="K124" i="14"/>
  <c r="L124" i="14"/>
  <c r="E125" i="14"/>
  <c r="F125" i="14"/>
  <c r="G125" i="14"/>
  <c r="H125" i="14"/>
  <c r="I125" i="14"/>
  <c r="J125" i="14"/>
  <c r="K125" i="14"/>
  <c r="L125" i="14"/>
  <c r="E126" i="14"/>
  <c r="F126" i="14"/>
  <c r="G126" i="14"/>
  <c r="H126" i="14"/>
  <c r="I126" i="14"/>
  <c r="J126" i="14"/>
  <c r="K126" i="14"/>
  <c r="L126" i="14"/>
  <c r="E127" i="14"/>
  <c r="F127" i="14"/>
  <c r="G127" i="14"/>
  <c r="H127" i="14"/>
  <c r="I127" i="14"/>
  <c r="J127" i="14"/>
  <c r="K127" i="14"/>
  <c r="L127" i="14"/>
  <c r="E128" i="14"/>
  <c r="F128" i="14"/>
  <c r="G128" i="14"/>
  <c r="H128" i="14"/>
  <c r="I128" i="14"/>
  <c r="J128" i="14"/>
  <c r="K128" i="14"/>
  <c r="L128" i="14"/>
  <c r="E129" i="14"/>
  <c r="F129" i="14"/>
  <c r="G129" i="14"/>
  <c r="H129" i="14"/>
  <c r="I129" i="14"/>
  <c r="J129" i="14"/>
  <c r="K129" i="14"/>
  <c r="L129" i="14"/>
  <c r="E130" i="14"/>
  <c r="F130" i="14"/>
  <c r="G130" i="14"/>
  <c r="H130" i="14"/>
  <c r="I130" i="14"/>
  <c r="J130" i="14"/>
  <c r="K130" i="14"/>
  <c r="L130" i="14"/>
  <c r="E131" i="14"/>
  <c r="F131" i="14"/>
  <c r="G131" i="14"/>
  <c r="H131" i="14"/>
  <c r="I131" i="14"/>
  <c r="J131" i="14"/>
  <c r="K131" i="14"/>
  <c r="L131" i="14"/>
  <c r="E132" i="14"/>
  <c r="F132" i="14"/>
  <c r="G132" i="14"/>
  <c r="H132" i="14"/>
  <c r="I132" i="14"/>
  <c r="J132" i="14"/>
  <c r="K132" i="14"/>
  <c r="L132" i="14"/>
  <c r="E133" i="14"/>
  <c r="F133" i="14"/>
  <c r="G133" i="14"/>
  <c r="H133" i="14"/>
  <c r="I133" i="14"/>
  <c r="J133" i="14"/>
  <c r="K133" i="14"/>
  <c r="L133" i="14"/>
  <c r="E134" i="14"/>
  <c r="F134" i="14"/>
  <c r="G134" i="14"/>
  <c r="H134" i="14"/>
  <c r="I134" i="14"/>
  <c r="J134" i="14"/>
  <c r="K134" i="14"/>
  <c r="L134" i="14"/>
  <c r="E135" i="14"/>
  <c r="F135" i="14"/>
  <c r="G135" i="14"/>
  <c r="H135" i="14"/>
  <c r="I135" i="14"/>
  <c r="J135" i="14"/>
  <c r="K135" i="14"/>
  <c r="L135" i="14"/>
  <c r="E136" i="14"/>
  <c r="F136" i="14"/>
  <c r="G136" i="14"/>
  <c r="H136" i="14"/>
  <c r="I136" i="14"/>
  <c r="J136" i="14"/>
  <c r="K136" i="14"/>
  <c r="L136" i="14"/>
  <c r="E137" i="14"/>
  <c r="F137" i="14"/>
  <c r="G137" i="14"/>
  <c r="H137" i="14"/>
  <c r="I137" i="14"/>
  <c r="J137" i="14"/>
  <c r="K137" i="14"/>
  <c r="L137" i="14"/>
  <c r="E138" i="14"/>
  <c r="F138" i="14"/>
  <c r="G138" i="14"/>
  <c r="H138" i="14"/>
  <c r="I138" i="14"/>
  <c r="J138" i="14"/>
  <c r="K138" i="14"/>
  <c r="L138" i="14"/>
  <c r="E139" i="14"/>
  <c r="F139" i="14"/>
  <c r="G139" i="14"/>
  <c r="H139" i="14"/>
  <c r="I139" i="14"/>
  <c r="J139" i="14"/>
  <c r="K139" i="14"/>
  <c r="L139" i="14"/>
  <c r="E140" i="14"/>
  <c r="F140" i="14"/>
  <c r="G140" i="14"/>
  <c r="H140" i="14"/>
  <c r="I140" i="14"/>
  <c r="J140" i="14"/>
  <c r="K140" i="14"/>
  <c r="L140" i="14"/>
  <c r="E141" i="14"/>
  <c r="F141" i="14"/>
  <c r="G141" i="14"/>
  <c r="H141" i="14"/>
  <c r="I141" i="14"/>
  <c r="J141" i="14"/>
  <c r="K141" i="14"/>
  <c r="L141" i="14"/>
  <c r="E142" i="14"/>
  <c r="F142" i="14"/>
  <c r="G142" i="14"/>
  <c r="H142" i="14"/>
  <c r="I142" i="14"/>
  <c r="J142" i="14"/>
  <c r="K142" i="14"/>
  <c r="L142" i="14"/>
  <c r="E143" i="14"/>
  <c r="F143" i="14"/>
  <c r="G143" i="14"/>
  <c r="H143" i="14"/>
  <c r="I143" i="14"/>
  <c r="J143" i="14"/>
  <c r="K143" i="14"/>
  <c r="L143" i="14"/>
  <c r="E144" i="14"/>
  <c r="F144" i="14"/>
  <c r="G144" i="14"/>
  <c r="H144" i="14"/>
  <c r="I144" i="14"/>
  <c r="J144" i="14"/>
  <c r="K144" i="14"/>
  <c r="L144" i="14"/>
  <c r="E145" i="14"/>
  <c r="F145" i="14"/>
  <c r="G145" i="14"/>
  <c r="H145" i="14"/>
  <c r="I145" i="14"/>
  <c r="J145" i="14"/>
  <c r="K145" i="14"/>
  <c r="L145" i="14"/>
  <c r="E146" i="14"/>
  <c r="F146" i="14"/>
  <c r="G146" i="14"/>
  <c r="H146" i="14"/>
  <c r="I146" i="14"/>
  <c r="J146" i="14"/>
  <c r="K146" i="14"/>
  <c r="L146" i="14"/>
  <c r="E147" i="14"/>
  <c r="F147" i="14"/>
  <c r="G147" i="14"/>
  <c r="H147" i="14"/>
  <c r="I147" i="14"/>
  <c r="J147" i="14"/>
  <c r="K147" i="14"/>
  <c r="L147" i="14"/>
  <c r="E148" i="14"/>
  <c r="F148" i="14"/>
  <c r="G148" i="14"/>
  <c r="H148" i="14"/>
  <c r="I148" i="14"/>
  <c r="J148" i="14"/>
  <c r="K148" i="14"/>
  <c r="L148" i="14"/>
  <c r="E149" i="14"/>
  <c r="F149" i="14"/>
  <c r="G149" i="14"/>
  <c r="H149" i="14"/>
  <c r="I149" i="14"/>
  <c r="J149" i="14"/>
  <c r="K149" i="14"/>
  <c r="L149" i="14"/>
  <c r="E150" i="14"/>
  <c r="F150" i="14"/>
  <c r="G150" i="14"/>
  <c r="H150" i="14"/>
  <c r="I150" i="14"/>
  <c r="J150" i="14"/>
  <c r="K150" i="14"/>
  <c r="L150" i="14"/>
  <c r="E151" i="14"/>
  <c r="F151" i="14"/>
  <c r="G151" i="14"/>
  <c r="H151" i="14"/>
  <c r="I151" i="14"/>
  <c r="J151" i="14"/>
  <c r="K151" i="14"/>
  <c r="L151" i="14"/>
  <c r="E152" i="14"/>
  <c r="F152" i="14"/>
  <c r="G152" i="14"/>
  <c r="H152" i="14"/>
  <c r="I152" i="14"/>
  <c r="J152" i="14"/>
  <c r="K152" i="14"/>
  <c r="L152" i="14"/>
  <c r="E153" i="14"/>
  <c r="F153" i="14"/>
  <c r="G153" i="14"/>
  <c r="H153" i="14"/>
  <c r="I153" i="14"/>
  <c r="J153" i="14"/>
  <c r="K153" i="14"/>
  <c r="L153" i="14"/>
  <c r="E154" i="14"/>
  <c r="F154" i="14"/>
  <c r="G154" i="14"/>
  <c r="H154" i="14"/>
  <c r="I154" i="14"/>
  <c r="J154" i="14"/>
  <c r="K154" i="14"/>
  <c r="L154" i="14"/>
  <c r="E155" i="14"/>
  <c r="F155" i="14"/>
  <c r="G155" i="14"/>
  <c r="H155" i="14"/>
  <c r="I155" i="14"/>
  <c r="J155" i="14"/>
  <c r="K155" i="14"/>
  <c r="L155" i="14"/>
  <c r="E156" i="14"/>
  <c r="F156" i="14"/>
  <c r="G156" i="14"/>
  <c r="H156" i="14"/>
  <c r="I156" i="14"/>
  <c r="J156" i="14"/>
  <c r="K156" i="14"/>
  <c r="L156" i="14"/>
  <c r="E8" i="14"/>
  <c r="G8" i="14"/>
  <c r="I8" i="14"/>
  <c r="K8" i="14"/>
  <c r="E9" i="14"/>
  <c r="G9" i="14"/>
  <c r="I9" i="14"/>
  <c r="K9" i="14"/>
  <c r="E10" i="14"/>
  <c r="G10" i="14"/>
  <c r="I10" i="14"/>
  <c r="K10" i="14"/>
  <c r="E11" i="14"/>
  <c r="G11" i="14"/>
  <c r="I11" i="14"/>
  <c r="K11" i="14"/>
  <c r="E12" i="14"/>
  <c r="G12" i="14"/>
  <c r="I12" i="14"/>
  <c r="K12" i="14"/>
  <c r="E13" i="14"/>
  <c r="G13" i="14"/>
  <c r="I13" i="14"/>
  <c r="K13" i="14"/>
  <c r="E14" i="14"/>
  <c r="G14" i="14"/>
  <c r="I14" i="14"/>
  <c r="K14" i="14"/>
  <c r="E15" i="14"/>
  <c r="G15" i="14"/>
  <c r="I15" i="14"/>
  <c r="K15" i="14"/>
  <c r="E16" i="14"/>
  <c r="G16" i="14"/>
  <c r="I16" i="14"/>
  <c r="K16" i="14"/>
  <c r="E17" i="14"/>
  <c r="G17" i="14"/>
  <c r="I17" i="14"/>
  <c r="K17" i="14"/>
  <c r="E18" i="14"/>
  <c r="G18" i="14"/>
  <c r="I18" i="14"/>
  <c r="K18" i="14"/>
  <c r="E19" i="14"/>
  <c r="G19" i="14"/>
  <c r="I19" i="14"/>
  <c r="K19" i="14"/>
  <c r="E20" i="14"/>
  <c r="G20" i="14"/>
  <c r="I20" i="14"/>
  <c r="K20" i="14"/>
  <c r="E21" i="14"/>
  <c r="G21" i="14"/>
  <c r="I21" i="14"/>
  <c r="K21" i="14"/>
  <c r="E22" i="14"/>
  <c r="G22" i="14"/>
  <c r="I22" i="14"/>
  <c r="K22" i="14"/>
  <c r="E23" i="14"/>
  <c r="G23" i="14"/>
  <c r="I23" i="14"/>
  <c r="K23" i="14"/>
  <c r="E24" i="14"/>
  <c r="G24" i="14"/>
  <c r="I24" i="14"/>
  <c r="K24" i="14"/>
  <c r="E25" i="14"/>
  <c r="G25" i="14"/>
  <c r="I25" i="14"/>
  <c r="K25" i="14"/>
  <c r="E26" i="14"/>
  <c r="G26" i="14"/>
  <c r="I26" i="14"/>
  <c r="K26" i="14"/>
  <c r="E27" i="14"/>
  <c r="G27" i="14"/>
  <c r="I27" i="14"/>
  <c r="K27" i="14"/>
  <c r="E28" i="14"/>
  <c r="G28" i="14"/>
  <c r="I28" i="14"/>
  <c r="K28" i="14"/>
  <c r="E29" i="14"/>
  <c r="G29" i="14"/>
  <c r="I29" i="14"/>
  <c r="K29" i="14"/>
  <c r="E30" i="14"/>
  <c r="G30" i="14"/>
  <c r="I30" i="14"/>
  <c r="K30" i="14"/>
  <c r="E31" i="14"/>
  <c r="G31" i="14"/>
  <c r="I31" i="14"/>
  <c r="K31" i="14"/>
  <c r="E32" i="14"/>
  <c r="G32" i="14"/>
  <c r="I32" i="14"/>
  <c r="K32" i="14"/>
  <c r="E33" i="14"/>
  <c r="G33" i="14"/>
  <c r="I33" i="14"/>
  <c r="K33" i="14"/>
  <c r="E34" i="14"/>
  <c r="G34" i="14"/>
  <c r="I34" i="14"/>
  <c r="K34" i="14"/>
  <c r="E35" i="14"/>
  <c r="G35" i="14"/>
  <c r="I35" i="14"/>
  <c r="K35" i="14"/>
  <c r="E36" i="14"/>
  <c r="G36" i="14"/>
  <c r="I36" i="14"/>
  <c r="K36" i="14"/>
  <c r="E37" i="14"/>
  <c r="G37" i="14"/>
  <c r="I37" i="14"/>
  <c r="K37" i="14"/>
  <c r="E38" i="14"/>
  <c r="G38" i="14"/>
  <c r="I38" i="14"/>
  <c r="K38" i="14"/>
  <c r="E39" i="14"/>
  <c r="G39" i="14"/>
  <c r="I39" i="14"/>
  <c r="K39" i="14"/>
  <c r="E40" i="14"/>
  <c r="G40" i="14"/>
  <c r="I40" i="14"/>
  <c r="K40" i="14"/>
  <c r="E41" i="14"/>
  <c r="G41" i="14"/>
  <c r="I41" i="14"/>
  <c r="K41" i="14"/>
  <c r="E42" i="14"/>
  <c r="G42" i="14"/>
  <c r="I42" i="14"/>
  <c r="K42" i="14"/>
  <c r="E43" i="14"/>
  <c r="G43" i="14"/>
  <c r="I43" i="14"/>
  <c r="K43" i="14"/>
  <c r="E44" i="14"/>
  <c r="G44" i="14"/>
  <c r="I44" i="14"/>
  <c r="K44" i="14"/>
  <c r="E45" i="14"/>
  <c r="G45" i="14"/>
  <c r="I45" i="14"/>
  <c r="K45" i="14"/>
  <c r="E46" i="14"/>
  <c r="G46" i="14"/>
  <c r="I46" i="14"/>
  <c r="K46" i="14"/>
  <c r="E47" i="14"/>
  <c r="G47" i="14"/>
  <c r="I47" i="14"/>
  <c r="K47" i="14"/>
  <c r="E48" i="14"/>
  <c r="G48" i="14"/>
  <c r="I48" i="14"/>
  <c r="K48" i="14"/>
  <c r="E49" i="14"/>
  <c r="G49" i="14"/>
  <c r="I49" i="14"/>
  <c r="K49" i="14"/>
  <c r="E50" i="14"/>
  <c r="G50" i="14"/>
  <c r="I50" i="14"/>
  <c r="K50" i="14"/>
  <c r="E51" i="14"/>
  <c r="G51" i="14"/>
  <c r="I51" i="14"/>
  <c r="K51" i="14"/>
  <c r="E52" i="14"/>
  <c r="G52" i="14"/>
  <c r="I52" i="14"/>
  <c r="K52" i="14"/>
  <c r="E53" i="14"/>
  <c r="G53" i="14"/>
  <c r="I53" i="14"/>
  <c r="K53" i="14"/>
  <c r="E54" i="14"/>
  <c r="G54" i="14"/>
  <c r="I54" i="14"/>
  <c r="K54" i="14"/>
  <c r="E868" i="4"/>
  <c r="F868" i="4"/>
  <c r="G868" i="4"/>
  <c r="H868" i="4"/>
  <c r="I868" i="4"/>
  <c r="J868" i="4"/>
  <c r="K868" i="4"/>
  <c r="L868" i="4"/>
  <c r="E869" i="4"/>
  <c r="F869" i="4"/>
  <c r="G869" i="4"/>
  <c r="H869" i="4"/>
  <c r="I869" i="4"/>
  <c r="J869" i="4"/>
  <c r="K869" i="4"/>
  <c r="L869" i="4"/>
  <c r="E870" i="4"/>
  <c r="F870" i="4"/>
  <c r="G870" i="4"/>
  <c r="H870" i="4"/>
  <c r="I870" i="4"/>
  <c r="J870" i="4"/>
  <c r="K870" i="4"/>
  <c r="L870" i="4"/>
  <c r="E871" i="4"/>
  <c r="F871" i="4"/>
  <c r="G871" i="4"/>
  <c r="H871" i="4"/>
  <c r="I871" i="4"/>
  <c r="J871" i="4"/>
  <c r="K871" i="4"/>
  <c r="L871" i="4"/>
  <c r="E872" i="4"/>
  <c r="F872" i="4"/>
  <c r="G872" i="4"/>
  <c r="H872" i="4"/>
  <c r="I872" i="4"/>
  <c r="J872" i="4"/>
  <c r="K872" i="4"/>
  <c r="L872" i="4"/>
  <c r="E873" i="4"/>
  <c r="F873" i="4"/>
  <c r="G873" i="4"/>
  <c r="H873" i="4"/>
  <c r="I873" i="4"/>
  <c r="J873" i="4"/>
  <c r="K873" i="4"/>
  <c r="L873" i="4"/>
  <c r="E874" i="4"/>
  <c r="F874" i="4"/>
  <c r="G874" i="4"/>
  <c r="H874" i="4"/>
  <c r="I874" i="4"/>
  <c r="J874" i="4"/>
  <c r="K874" i="4"/>
  <c r="L874" i="4"/>
  <c r="E875" i="4"/>
  <c r="F875" i="4"/>
  <c r="G875" i="4"/>
  <c r="H875" i="4"/>
  <c r="I875" i="4"/>
  <c r="J875" i="4"/>
  <c r="K875" i="4"/>
  <c r="L875" i="4"/>
  <c r="L867" i="4"/>
  <c r="K867" i="4"/>
  <c r="J867" i="4"/>
  <c r="I867" i="4"/>
  <c r="H867" i="4"/>
  <c r="G867" i="4"/>
  <c r="F867" i="4"/>
  <c r="E867" i="4"/>
  <c r="E858" i="4"/>
  <c r="F858" i="4"/>
  <c r="G858" i="4"/>
  <c r="H858" i="4"/>
  <c r="I858" i="4"/>
  <c r="J858" i="4"/>
  <c r="K858" i="4"/>
  <c r="L858" i="4"/>
  <c r="E859" i="4"/>
  <c r="F859" i="4"/>
  <c r="G859" i="4"/>
  <c r="H859" i="4"/>
  <c r="I859" i="4"/>
  <c r="J859" i="4"/>
  <c r="K859" i="4"/>
  <c r="L859" i="4"/>
  <c r="E860" i="4"/>
  <c r="F860" i="4"/>
  <c r="G860" i="4"/>
  <c r="H860" i="4"/>
  <c r="I860" i="4"/>
  <c r="J860" i="4"/>
  <c r="K860" i="4"/>
  <c r="L860" i="4"/>
  <c r="E861" i="4"/>
  <c r="F861" i="4"/>
  <c r="G861" i="4"/>
  <c r="H861" i="4"/>
  <c r="I861" i="4"/>
  <c r="J861" i="4"/>
  <c r="K861" i="4"/>
  <c r="L861" i="4"/>
  <c r="E862" i="4"/>
  <c r="F862" i="4"/>
  <c r="G862" i="4"/>
  <c r="H862" i="4"/>
  <c r="I862" i="4"/>
  <c r="J862" i="4"/>
  <c r="K862" i="4"/>
  <c r="L862" i="4"/>
  <c r="E863" i="4"/>
  <c r="F863" i="4"/>
  <c r="G863" i="4"/>
  <c r="H863" i="4"/>
  <c r="I863" i="4"/>
  <c r="J863" i="4"/>
  <c r="K863" i="4"/>
  <c r="L863" i="4"/>
  <c r="E864" i="4"/>
  <c r="F864" i="4"/>
  <c r="G864" i="4"/>
  <c r="H864" i="4"/>
  <c r="I864" i="4"/>
  <c r="J864" i="4"/>
  <c r="K864" i="4"/>
  <c r="L864" i="4"/>
  <c r="E865" i="4"/>
  <c r="F865" i="4"/>
  <c r="G865" i="4"/>
  <c r="H865" i="4"/>
  <c r="I865" i="4"/>
  <c r="J865" i="4"/>
  <c r="K865" i="4"/>
  <c r="L865" i="4"/>
  <c r="L857" i="4"/>
  <c r="K857" i="4"/>
  <c r="J857" i="4"/>
  <c r="I857" i="4"/>
  <c r="H857" i="4"/>
  <c r="G857" i="4"/>
  <c r="F857" i="4"/>
  <c r="E857" i="4"/>
  <c r="E848" i="4"/>
  <c r="F848" i="4"/>
  <c r="G848" i="4"/>
  <c r="H848" i="4"/>
  <c r="I848" i="4"/>
  <c r="J848" i="4"/>
  <c r="K848" i="4"/>
  <c r="L848" i="4"/>
  <c r="E849" i="4"/>
  <c r="F849" i="4"/>
  <c r="G849" i="4"/>
  <c r="H849" i="4"/>
  <c r="I849" i="4"/>
  <c r="J849" i="4"/>
  <c r="K849" i="4"/>
  <c r="L849" i="4"/>
  <c r="E850" i="4"/>
  <c r="F850" i="4"/>
  <c r="G850" i="4"/>
  <c r="H850" i="4"/>
  <c r="I850" i="4"/>
  <c r="J850" i="4"/>
  <c r="K850" i="4"/>
  <c r="L850" i="4"/>
  <c r="E851" i="4"/>
  <c r="F851" i="4"/>
  <c r="G851" i="4"/>
  <c r="H851" i="4"/>
  <c r="I851" i="4"/>
  <c r="J851" i="4"/>
  <c r="K851" i="4"/>
  <c r="L851" i="4"/>
  <c r="E852" i="4"/>
  <c r="F852" i="4"/>
  <c r="G852" i="4"/>
  <c r="H852" i="4"/>
  <c r="I852" i="4"/>
  <c r="J852" i="4"/>
  <c r="K852" i="4"/>
  <c r="L852" i="4"/>
  <c r="E853" i="4"/>
  <c r="F853" i="4"/>
  <c r="G853" i="4"/>
  <c r="H853" i="4"/>
  <c r="I853" i="4"/>
  <c r="J853" i="4"/>
  <c r="K853" i="4"/>
  <c r="L853" i="4"/>
  <c r="E854" i="4"/>
  <c r="F854" i="4"/>
  <c r="G854" i="4"/>
  <c r="H854" i="4"/>
  <c r="I854" i="4"/>
  <c r="J854" i="4"/>
  <c r="K854" i="4"/>
  <c r="L854" i="4"/>
  <c r="E855" i="4"/>
  <c r="F855" i="4"/>
  <c r="G855" i="4"/>
  <c r="H855" i="4"/>
  <c r="I855" i="4"/>
  <c r="J855" i="4"/>
  <c r="K855" i="4"/>
  <c r="L855" i="4"/>
  <c r="L847" i="4"/>
  <c r="K847" i="4"/>
  <c r="J847" i="4"/>
  <c r="I847" i="4"/>
  <c r="H847" i="4"/>
  <c r="G847" i="4"/>
  <c r="F847" i="4"/>
  <c r="E847" i="4"/>
  <c r="E838" i="4"/>
  <c r="F838" i="4"/>
  <c r="G838" i="4"/>
  <c r="H838" i="4"/>
  <c r="I838" i="4"/>
  <c r="J838" i="4"/>
  <c r="K838" i="4"/>
  <c r="L838" i="4"/>
  <c r="E839" i="4"/>
  <c r="F839" i="4"/>
  <c r="G839" i="4"/>
  <c r="H839" i="4"/>
  <c r="I839" i="4"/>
  <c r="J839" i="4"/>
  <c r="K839" i="4"/>
  <c r="L839" i="4"/>
  <c r="E840" i="4"/>
  <c r="F840" i="4"/>
  <c r="G840" i="4"/>
  <c r="H840" i="4"/>
  <c r="I840" i="4"/>
  <c r="J840" i="4"/>
  <c r="K840" i="4"/>
  <c r="L840" i="4"/>
  <c r="E841" i="4"/>
  <c r="F841" i="4"/>
  <c r="G841" i="4"/>
  <c r="H841" i="4"/>
  <c r="I841" i="4"/>
  <c r="J841" i="4"/>
  <c r="K841" i="4"/>
  <c r="L841" i="4"/>
  <c r="E842" i="4"/>
  <c r="F842" i="4"/>
  <c r="G842" i="4"/>
  <c r="H842" i="4"/>
  <c r="I842" i="4"/>
  <c r="J842" i="4"/>
  <c r="K842" i="4"/>
  <c r="L842" i="4"/>
  <c r="E843" i="4"/>
  <c r="F843" i="4"/>
  <c r="G843" i="4"/>
  <c r="H843" i="4"/>
  <c r="I843" i="4"/>
  <c r="J843" i="4"/>
  <c r="K843" i="4"/>
  <c r="L843" i="4"/>
  <c r="E844" i="4"/>
  <c r="F844" i="4"/>
  <c r="G844" i="4"/>
  <c r="H844" i="4"/>
  <c r="I844" i="4"/>
  <c r="J844" i="4"/>
  <c r="K844" i="4"/>
  <c r="L844" i="4"/>
  <c r="E845" i="4"/>
  <c r="F845" i="4"/>
  <c r="G845" i="4"/>
  <c r="H845" i="4"/>
  <c r="I845" i="4"/>
  <c r="J845" i="4"/>
  <c r="K845" i="4"/>
  <c r="L845" i="4"/>
  <c r="L837" i="4"/>
  <c r="K837" i="4"/>
  <c r="J837" i="4"/>
  <c r="I837" i="4"/>
  <c r="H837" i="4"/>
  <c r="G837" i="4"/>
  <c r="F837" i="4"/>
  <c r="E837" i="4"/>
  <c r="E828" i="4"/>
  <c r="F828" i="4"/>
  <c r="G828" i="4"/>
  <c r="H828" i="4"/>
  <c r="I828" i="4"/>
  <c r="J828" i="4"/>
  <c r="K828" i="4"/>
  <c r="L828" i="4"/>
  <c r="E829" i="4"/>
  <c r="F829" i="4"/>
  <c r="G829" i="4"/>
  <c r="H829" i="4"/>
  <c r="I829" i="4"/>
  <c r="J829" i="4"/>
  <c r="K829" i="4"/>
  <c r="L829" i="4"/>
  <c r="E830" i="4"/>
  <c r="F830" i="4"/>
  <c r="G830" i="4"/>
  <c r="H830" i="4"/>
  <c r="I830" i="4"/>
  <c r="J830" i="4"/>
  <c r="K830" i="4"/>
  <c r="L830" i="4"/>
  <c r="E831" i="4"/>
  <c r="F831" i="4"/>
  <c r="G831" i="4"/>
  <c r="H831" i="4"/>
  <c r="I831" i="4"/>
  <c r="J831" i="4"/>
  <c r="K831" i="4"/>
  <c r="L831" i="4"/>
  <c r="E832" i="4"/>
  <c r="F832" i="4"/>
  <c r="G832" i="4"/>
  <c r="H832" i="4"/>
  <c r="I832" i="4"/>
  <c r="J832" i="4"/>
  <c r="K832" i="4"/>
  <c r="L832" i="4"/>
  <c r="E833" i="4"/>
  <c r="F833" i="4"/>
  <c r="G833" i="4"/>
  <c r="H833" i="4"/>
  <c r="I833" i="4"/>
  <c r="J833" i="4"/>
  <c r="K833" i="4"/>
  <c r="L833" i="4"/>
  <c r="E834" i="4"/>
  <c r="F834" i="4"/>
  <c r="G834" i="4"/>
  <c r="H834" i="4"/>
  <c r="I834" i="4"/>
  <c r="J834" i="4"/>
  <c r="K834" i="4"/>
  <c r="L834" i="4"/>
  <c r="E835" i="4"/>
  <c r="F835" i="4"/>
  <c r="G835" i="4"/>
  <c r="H835" i="4"/>
  <c r="I835" i="4"/>
  <c r="J835" i="4"/>
  <c r="K835" i="4"/>
  <c r="L835" i="4"/>
  <c r="L827" i="4"/>
  <c r="K827" i="4"/>
  <c r="J827" i="4"/>
  <c r="I827" i="4"/>
  <c r="H827" i="4"/>
  <c r="G827" i="4"/>
  <c r="F827" i="4"/>
  <c r="E827" i="4"/>
  <c r="E818" i="4"/>
  <c r="F818" i="4"/>
  <c r="G818" i="4"/>
  <c r="H818" i="4"/>
  <c r="I818" i="4"/>
  <c r="J818" i="4"/>
  <c r="K818" i="4"/>
  <c r="L818" i="4"/>
  <c r="E819" i="4"/>
  <c r="F819" i="4"/>
  <c r="G819" i="4"/>
  <c r="H819" i="4"/>
  <c r="I819" i="4"/>
  <c r="J819" i="4"/>
  <c r="K819" i="4"/>
  <c r="L819" i="4"/>
  <c r="E820" i="4"/>
  <c r="F820" i="4"/>
  <c r="G820" i="4"/>
  <c r="H820" i="4"/>
  <c r="I820" i="4"/>
  <c r="J820" i="4"/>
  <c r="K820" i="4"/>
  <c r="L820" i="4"/>
  <c r="E821" i="4"/>
  <c r="F821" i="4"/>
  <c r="G821" i="4"/>
  <c r="H821" i="4"/>
  <c r="I821" i="4"/>
  <c r="J821" i="4"/>
  <c r="K821" i="4"/>
  <c r="L821" i="4"/>
  <c r="E822" i="4"/>
  <c r="F822" i="4"/>
  <c r="G822" i="4"/>
  <c r="H822" i="4"/>
  <c r="I822" i="4"/>
  <c r="J822" i="4"/>
  <c r="K822" i="4"/>
  <c r="L822" i="4"/>
  <c r="E823" i="4"/>
  <c r="F823" i="4"/>
  <c r="G823" i="4"/>
  <c r="H823" i="4"/>
  <c r="I823" i="4"/>
  <c r="J823" i="4"/>
  <c r="K823" i="4"/>
  <c r="L823" i="4"/>
  <c r="E824" i="4"/>
  <c r="F824" i="4"/>
  <c r="G824" i="4"/>
  <c r="H824" i="4"/>
  <c r="I824" i="4"/>
  <c r="J824" i="4"/>
  <c r="K824" i="4"/>
  <c r="L824" i="4"/>
  <c r="E825" i="4"/>
  <c r="F825" i="4"/>
  <c r="G825" i="4"/>
  <c r="H825" i="4"/>
  <c r="I825" i="4"/>
  <c r="J825" i="4"/>
  <c r="K825" i="4"/>
  <c r="L825" i="4"/>
  <c r="L817" i="4"/>
  <c r="K817" i="4"/>
  <c r="J817" i="4"/>
  <c r="I817" i="4"/>
  <c r="H817" i="4"/>
  <c r="G817" i="4"/>
  <c r="F817" i="4"/>
  <c r="E817" i="4"/>
  <c r="E808" i="4"/>
  <c r="F808" i="4"/>
  <c r="G808" i="4"/>
  <c r="H808" i="4"/>
  <c r="I808" i="4"/>
  <c r="J808" i="4"/>
  <c r="K808" i="4"/>
  <c r="L808" i="4"/>
  <c r="E809" i="4"/>
  <c r="F809" i="4"/>
  <c r="G809" i="4"/>
  <c r="H809" i="4"/>
  <c r="I809" i="4"/>
  <c r="J809" i="4"/>
  <c r="K809" i="4"/>
  <c r="L809" i="4"/>
  <c r="E810" i="4"/>
  <c r="F810" i="4"/>
  <c r="G810" i="4"/>
  <c r="H810" i="4"/>
  <c r="I810" i="4"/>
  <c r="J810" i="4"/>
  <c r="K810" i="4"/>
  <c r="L810" i="4"/>
  <c r="E811" i="4"/>
  <c r="F811" i="4"/>
  <c r="G811" i="4"/>
  <c r="H811" i="4"/>
  <c r="I811" i="4"/>
  <c r="J811" i="4"/>
  <c r="K811" i="4"/>
  <c r="L811" i="4"/>
  <c r="E812" i="4"/>
  <c r="F812" i="4"/>
  <c r="G812" i="4"/>
  <c r="H812" i="4"/>
  <c r="I812" i="4"/>
  <c r="J812" i="4"/>
  <c r="K812" i="4"/>
  <c r="L812" i="4"/>
  <c r="E813" i="4"/>
  <c r="F813" i="4"/>
  <c r="G813" i="4"/>
  <c r="H813" i="4"/>
  <c r="I813" i="4"/>
  <c r="J813" i="4"/>
  <c r="K813" i="4"/>
  <c r="L813" i="4"/>
  <c r="E814" i="4"/>
  <c r="F814" i="4"/>
  <c r="G814" i="4"/>
  <c r="H814" i="4"/>
  <c r="I814" i="4"/>
  <c r="J814" i="4"/>
  <c r="K814" i="4"/>
  <c r="L814" i="4"/>
  <c r="E815" i="4"/>
  <c r="F815" i="4"/>
  <c r="G815" i="4"/>
  <c r="H815" i="4"/>
  <c r="I815" i="4"/>
  <c r="J815" i="4"/>
  <c r="K815" i="4"/>
  <c r="L815" i="4"/>
  <c r="L807" i="4"/>
  <c r="K807" i="4"/>
  <c r="J807" i="4"/>
  <c r="I807" i="4"/>
  <c r="H807" i="4"/>
  <c r="G807" i="4"/>
  <c r="F807" i="4"/>
  <c r="E807" i="4"/>
  <c r="E798" i="4"/>
  <c r="F798" i="4"/>
  <c r="G798" i="4"/>
  <c r="H798" i="4"/>
  <c r="I798" i="4"/>
  <c r="J798" i="4"/>
  <c r="K798" i="4"/>
  <c r="L798" i="4"/>
  <c r="E799" i="4"/>
  <c r="F799" i="4"/>
  <c r="G799" i="4"/>
  <c r="H799" i="4"/>
  <c r="I799" i="4"/>
  <c r="J799" i="4"/>
  <c r="K799" i="4"/>
  <c r="L799" i="4"/>
  <c r="E800" i="4"/>
  <c r="F800" i="4"/>
  <c r="G800" i="4"/>
  <c r="H800" i="4"/>
  <c r="I800" i="4"/>
  <c r="J800" i="4"/>
  <c r="K800" i="4"/>
  <c r="L800" i="4"/>
  <c r="E801" i="4"/>
  <c r="F801" i="4"/>
  <c r="G801" i="4"/>
  <c r="H801" i="4"/>
  <c r="I801" i="4"/>
  <c r="J801" i="4"/>
  <c r="K801" i="4"/>
  <c r="L801" i="4"/>
  <c r="E802" i="4"/>
  <c r="F802" i="4"/>
  <c r="G802" i="4"/>
  <c r="H802" i="4"/>
  <c r="I802" i="4"/>
  <c r="J802" i="4"/>
  <c r="K802" i="4"/>
  <c r="L802" i="4"/>
  <c r="E803" i="4"/>
  <c r="F803" i="4"/>
  <c r="G803" i="4"/>
  <c r="H803" i="4"/>
  <c r="I803" i="4"/>
  <c r="J803" i="4"/>
  <c r="K803" i="4"/>
  <c r="L803" i="4"/>
  <c r="E804" i="4"/>
  <c r="F804" i="4"/>
  <c r="G804" i="4"/>
  <c r="H804" i="4"/>
  <c r="I804" i="4"/>
  <c r="J804" i="4"/>
  <c r="K804" i="4"/>
  <c r="L804" i="4"/>
  <c r="E805" i="4"/>
  <c r="F805" i="4"/>
  <c r="G805" i="4"/>
  <c r="H805" i="4"/>
  <c r="I805" i="4"/>
  <c r="J805" i="4"/>
  <c r="K805" i="4"/>
  <c r="L805" i="4"/>
  <c r="L797" i="4"/>
  <c r="K797" i="4"/>
  <c r="J797" i="4"/>
  <c r="I797" i="4"/>
  <c r="H797" i="4"/>
  <c r="G797" i="4"/>
  <c r="F797" i="4"/>
  <c r="E797" i="4"/>
  <c r="E788" i="4"/>
  <c r="F788" i="4"/>
  <c r="G788" i="4"/>
  <c r="H788" i="4"/>
  <c r="I788" i="4"/>
  <c r="J788" i="4"/>
  <c r="K788" i="4"/>
  <c r="L788" i="4"/>
  <c r="E789" i="4"/>
  <c r="F789" i="4"/>
  <c r="G789" i="4"/>
  <c r="H789" i="4"/>
  <c r="I789" i="4"/>
  <c r="J789" i="4"/>
  <c r="K789" i="4"/>
  <c r="L789" i="4"/>
  <c r="E790" i="4"/>
  <c r="F790" i="4"/>
  <c r="G790" i="4"/>
  <c r="H790" i="4"/>
  <c r="I790" i="4"/>
  <c r="J790" i="4"/>
  <c r="K790" i="4"/>
  <c r="L790" i="4"/>
  <c r="E791" i="4"/>
  <c r="F791" i="4"/>
  <c r="G791" i="4"/>
  <c r="H791" i="4"/>
  <c r="I791" i="4"/>
  <c r="J791" i="4"/>
  <c r="K791" i="4"/>
  <c r="L791" i="4"/>
  <c r="E792" i="4"/>
  <c r="F792" i="4"/>
  <c r="G792" i="4"/>
  <c r="H792" i="4"/>
  <c r="I792" i="4"/>
  <c r="J792" i="4"/>
  <c r="K792" i="4"/>
  <c r="L792" i="4"/>
  <c r="E793" i="4"/>
  <c r="F793" i="4"/>
  <c r="G793" i="4"/>
  <c r="H793" i="4"/>
  <c r="I793" i="4"/>
  <c r="J793" i="4"/>
  <c r="K793" i="4"/>
  <c r="L793" i="4"/>
  <c r="E794" i="4"/>
  <c r="F794" i="4"/>
  <c r="G794" i="4"/>
  <c r="H794" i="4"/>
  <c r="I794" i="4"/>
  <c r="J794" i="4"/>
  <c r="K794" i="4"/>
  <c r="L794" i="4"/>
  <c r="E795" i="4"/>
  <c r="F795" i="4"/>
  <c r="G795" i="4"/>
  <c r="H795" i="4"/>
  <c r="I795" i="4"/>
  <c r="J795" i="4"/>
  <c r="K795" i="4"/>
  <c r="L795" i="4"/>
  <c r="L787" i="4"/>
  <c r="K787" i="4"/>
  <c r="J787" i="4"/>
  <c r="I787" i="4"/>
  <c r="H787" i="4"/>
  <c r="G787" i="4"/>
  <c r="F787" i="4"/>
  <c r="E787" i="4"/>
  <c r="E778" i="4"/>
  <c r="F778" i="4"/>
  <c r="G778" i="4"/>
  <c r="H778" i="4"/>
  <c r="I778" i="4"/>
  <c r="J778" i="4"/>
  <c r="K778" i="4"/>
  <c r="L778" i="4"/>
  <c r="E779" i="4"/>
  <c r="F779" i="4"/>
  <c r="G779" i="4"/>
  <c r="H779" i="4"/>
  <c r="I779" i="4"/>
  <c r="J779" i="4"/>
  <c r="K779" i="4"/>
  <c r="L779" i="4"/>
  <c r="E780" i="4"/>
  <c r="F780" i="4"/>
  <c r="G780" i="4"/>
  <c r="H780" i="4"/>
  <c r="I780" i="4"/>
  <c r="J780" i="4"/>
  <c r="K780" i="4"/>
  <c r="L780" i="4"/>
  <c r="E781" i="4"/>
  <c r="F781" i="4"/>
  <c r="G781" i="4"/>
  <c r="H781" i="4"/>
  <c r="I781" i="4"/>
  <c r="J781" i="4"/>
  <c r="K781" i="4"/>
  <c r="L781" i="4"/>
  <c r="E782" i="4"/>
  <c r="F782" i="4"/>
  <c r="G782" i="4"/>
  <c r="H782" i="4"/>
  <c r="I782" i="4"/>
  <c r="J782" i="4"/>
  <c r="K782" i="4"/>
  <c r="L782" i="4"/>
  <c r="E783" i="4"/>
  <c r="F783" i="4"/>
  <c r="G783" i="4"/>
  <c r="H783" i="4"/>
  <c r="I783" i="4"/>
  <c r="J783" i="4"/>
  <c r="K783" i="4"/>
  <c r="L783" i="4"/>
  <c r="E784" i="4"/>
  <c r="F784" i="4"/>
  <c r="G784" i="4"/>
  <c r="H784" i="4"/>
  <c r="I784" i="4"/>
  <c r="J784" i="4"/>
  <c r="K784" i="4"/>
  <c r="L784" i="4"/>
  <c r="E785" i="4"/>
  <c r="F785" i="4"/>
  <c r="G785" i="4"/>
  <c r="H785" i="4"/>
  <c r="I785" i="4"/>
  <c r="J785" i="4"/>
  <c r="K785" i="4"/>
  <c r="L785" i="4"/>
  <c r="L777" i="4"/>
  <c r="K777" i="4"/>
  <c r="J777" i="4"/>
  <c r="I777" i="4"/>
  <c r="H777" i="4"/>
  <c r="G777" i="4"/>
  <c r="F777" i="4"/>
  <c r="E777" i="4"/>
  <c r="E768" i="4"/>
  <c r="F768" i="4"/>
  <c r="G768" i="4"/>
  <c r="H768" i="4"/>
  <c r="I768" i="4"/>
  <c r="J768" i="4"/>
  <c r="K768" i="4"/>
  <c r="L768" i="4"/>
  <c r="E769" i="4"/>
  <c r="F769" i="4"/>
  <c r="G769" i="4"/>
  <c r="H769" i="4"/>
  <c r="I769" i="4"/>
  <c r="J769" i="4"/>
  <c r="K769" i="4"/>
  <c r="L769" i="4"/>
  <c r="E770" i="4"/>
  <c r="F770" i="4"/>
  <c r="G770" i="4"/>
  <c r="H770" i="4"/>
  <c r="I770" i="4"/>
  <c r="J770" i="4"/>
  <c r="K770" i="4"/>
  <c r="L770" i="4"/>
  <c r="E771" i="4"/>
  <c r="F771" i="4"/>
  <c r="G771" i="4"/>
  <c r="H771" i="4"/>
  <c r="I771" i="4"/>
  <c r="J771" i="4"/>
  <c r="K771" i="4"/>
  <c r="L771" i="4"/>
  <c r="E772" i="4"/>
  <c r="F772" i="4"/>
  <c r="G772" i="4"/>
  <c r="H772" i="4"/>
  <c r="I772" i="4"/>
  <c r="J772" i="4"/>
  <c r="K772" i="4"/>
  <c r="L772" i="4"/>
  <c r="E773" i="4"/>
  <c r="F773" i="4"/>
  <c r="G773" i="4"/>
  <c r="H773" i="4"/>
  <c r="I773" i="4"/>
  <c r="J773" i="4"/>
  <c r="K773" i="4"/>
  <c r="L773" i="4"/>
  <c r="E774" i="4"/>
  <c r="F774" i="4"/>
  <c r="G774" i="4"/>
  <c r="H774" i="4"/>
  <c r="I774" i="4"/>
  <c r="J774" i="4"/>
  <c r="K774" i="4"/>
  <c r="L774" i="4"/>
  <c r="E775" i="4"/>
  <c r="F775" i="4"/>
  <c r="G775" i="4"/>
  <c r="H775" i="4"/>
  <c r="I775" i="4"/>
  <c r="J775" i="4"/>
  <c r="K775" i="4"/>
  <c r="L775" i="4"/>
  <c r="L767" i="4"/>
  <c r="K767" i="4"/>
  <c r="J767" i="4"/>
  <c r="I767" i="4"/>
  <c r="H767" i="4"/>
  <c r="G767" i="4"/>
  <c r="F767" i="4"/>
  <c r="E767" i="4"/>
  <c r="E758" i="4"/>
  <c r="F758" i="4"/>
  <c r="G758" i="4"/>
  <c r="H758" i="4"/>
  <c r="I758" i="4"/>
  <c r="J758" i="4"/>
  <c r="K758" i="4"/>
  <c r="L758" i="4"/>
  <c r="E759" i="4"/>
  <c r="F759" i="4"/>
  <c r="G759" i="4"/>
  <c r="H759" i="4"/>
  <c r="I759" i="4"/>
  <c r="J759" i="4"/>
  <c r="K759" i="4"/>
  <c r="L759" i="4"/>
  <c r="E760" i="4"/>
  <c r="F760" i="4"/>
  <c r="G760" i="4"/>
  <c r="H760" i="4"/>
  <c r="I760" i="4"/>
  <c r="J760" i="4"/>
  <c r="K760" i="4"/>
  <c r="L760" i="4"/>
  <c r="E761" i="4"/>
  <c r="F761" i="4"/>
  <c r="G761" i="4"/>
  <c r="H761" i="4"/>
  <c r="I761" i="4"/>
  <c r="J761" i="4"/>
  <c r="K761" i="4"/>
  <c r="L761" i="4"/>
  <c r="E762" i="4"/>
  <c r="F762" i="4"/>
  <c r="G762" i="4"/>
  <c r="H762" i="4"/>
  <c r="I762" i="4"/>
  <c r="J762" i="4"/>
  <c r="K762" i="4"/>
  <c r="L762" i="4"/>
  <c r="E763" i="4"/>
  <c r="F763" i="4"/>
  <c r="G763" i="4"/>
  <c r="H763" i="4"/>
  <c r="I763" i="4"/>
  <c r="J763" i="4"/>
  <c r="K763" i="4"/>
  <c r="L763" i="4"/>
  <c r="E764" i="4"/>
  <c r="F764" i="4"/>
  <c r="G764" i="4"/>
  <c r="H764" i="4"/>
  <c r="I764" i="4"/>
  <c r="J764" i="4"/>
  <c r="K764" i="4"/>
  <c r="L764" i="4"/>
  <c r="E765" i="4"/>
  <c r="F765" i="4"/>
  <c r="G765" i="4"/>
  <c r="H765" i="4"/>
  <c r="I765" i="4"/>
  <c r="J765" i="4"/>
  <c r="K765" i="4"/>
  <c r="L765" i="4"/>
  <c r="L757" i="4"/>
  <c r="K757" i="4"/>
  <c r="J757" i="4"/>
  <c r="I757" i="4"/>
  <c r="H757" i="4"/>
  <c r="G757" i="4"/>
  <c r="F757" i="4"/>
  <c r="E757" i="4"/>
  <c r="E748" i="4"/>
  <c r="F748" i="4"/>
  <c r="G748" i="4"/>
  <c r="H748" i="4"/>
  <c r="I748" i="4"/>
  <c r="J748" i="4"/>
  <c r="K748" i="4"/>
  <c r="L748" i="4"/>
  <c r="E749" i="4"/>
  <c r="F749" i="4"/>
  <c r="G749" i="4"/>
  <c r="H749" i="4"/>
  <c r="I749" i="4"/>
  <c r="J749" i="4"/>
  <c r="K749" i="4"/>
  <c r="L749" i="4"/>
  <c r="E750" i="4"/>
  <c r="F750" i="4"/>
  <c r="G750" i="4"/>
  <c r="H750" i="4"/>
  <c r="I750" i="4"/>
  <c r="J750" i="4"/>
  <c r="K750" i="4"/>
  <c r="L750" i="4"/>
  <c r="E751" i="4"/>
  <c r="F751" i="4"/>
  <c r="G751" i="4"/>
  <c r="H751" i="4"/>
  <c r="I751" i="4"/>
  <c r="J751" i="4"/>
  <c r="K751" i="4"/>
  <c r="L751" i="4"/>
  <c r="E752" i="4"/>
  <c r="F752" i="4"/>
  <c r="G752" i="4"/>
  <c r="H752" i="4"/>
  <c r="I752" i="4"/>
  <c r="J752" i="4"/>
  <c r="K752" i="4"/>
  <c r="L752" i="4"/>
  <c r="E753" i="4"/>
  <c r="F753" i="4"/>
  <c r="G753" i="4"/>
  <c r="H753" i="4"/>
  <c r="I753" i="4"/>
  <c r="J753" i="4"/>
  <c r="K753" i="4"/>
  <c r="L753" i="4"/>
  <c r="E754" i="4"/>
  <c r="F754" i="4"/>
  <c r="G754" i="4"/>
  <c r="H754" i="4"/>
  <c r="I754" i="4"/>
  <c r="J754" i="4"/>
  <c r="K754" i="4"/>
  <c r="L754" i="4"/>
  <c r="E755" i="4"/>
  <c r="F755" i="4"/>
  <c r="G755" i="4"/>
  <c r="H755" i="4"/>
  <c r="I755" i="4"/>
  <c r="J755" i="4"/>
  <c r="K755" i="4"/>
  <c r="L755" i="4"/>
  <c r="L747" i="4"/>
  <c r="K747" i="4"/>
  <c r="J747" i="4"/>
  <c r="I747" i="4"/>
  <c r="H747" i="4"/>
  <c r="G747" i="4"/>
  <c r="F747" i="4"/>
  <c r="E747" i="4"/>
  <c r="E738" i="4"/>
  <c r="F738" i="4"/>
  <c r="G738" i="4"/>
  <c r="H738" i="4"/>
  <c r="I738" i="4"/>
  <c r="J738" i="4"/>
  <c r="K738" i="4"/>
  <c r="L738" i="4"/>
  <c r="E739" i="4"/>
  <c r="F739" i="4"/>
  <c r="G739" i="4"/>
  <c r="H739" i="4"/>
  <c r="I739" i="4"/>
  <c r="J739" i="4"/>
  <c r="K739" i="4"/>
  <c r="L739" i="4"/>
  <c r="E740" i="4"/>
  <c r="F740" i="4"/>
  <c r="G740" i="4"/>
  <c r="H740" i="4"/>
  <c r="I740" i="4"/>
  <c r="J740" i="4"/>
  <c r="K740" i="4"/>
  <c r="L740" i="4"/>
  <c r="E741" i="4"/>
  <c r="F741" i="4"/>
  <c r="G741" i="4"/>
  <c r="H741" i="4"/>
  <c r="I741" i="4"/>
  <c r="J741" i="4"/>
  <c r="K741" i="4"/>
  <c r="L741" i="4"/>
  <c r="E742" i="4"/>
  <c r="F742" i="4"/>
  <c r="G742" i="4"/>
  <c r="H742" i="4"/>
  <c r="I742" i="4"/>
  <c r="J742" i="4"/>
  <c r="K742" i="4"/>
  <c r="L742" i="4"/>
  <c r="E743" i="4"/>
  <c r="F743" i="4"/>
  <c r="G743" i="4"/>
  <c r="H743" i="4"/>
  <c r="I743" i="4"/>
  <c r="J743" i="4"/>
  <c r="K743" i="4"/>
  <c r="L743" i="4"/>
  <c r="E744" i="4"/>
  <c r="F744" i="4"/>
  <c r="G744" i="4"/>
  <c r="H744" i="4"/>
  <c r="I744" i="4"/>
  <c r="J744" i="4"/>
  <c r="K744" i="4"/>
  <c r="L744" i="4"/>
  <c r="E745" i="4"/>
  <c r="F745" i="4"/>
  <c r="G745" i="4"/>
  <c r="H745" i="4"/>
  <c r="I745" i="4"/>
  <c r="J745" i="4"/>
  <c r="K745" i="4"/>
  <c r="L745" i="4"/>
  <c r="L737" i="4"/>
  <c r="K737" i="4"/>
  <c r="J737" i="4"/>
  <c r="I737" i="4"/>
  <c r="H737" i="4"/>
  <c r="G737" i="4"/>
  <c r="F737" i="4"/>
  <c r="E737" i="4"/>
  <c r="E728" i="4"/>
  <c r="F728" i="4"/>
  <c r="G728" i="4"/>
  <c r="H728" i="4"/>
  <c r="I728" i="4"/>
  <c r="J728" i="4"/>
  <c r="K728" i="4"/>
  <c r="L728" i="4"/>
  <c r="E729" i="4"/>
  <c r="F729" i="4"/>
  <c r="G729" i="4"/>
  <c r="H729" i="4"/>
  <c r="I729" i="4"/>
  <c r="J729" i="4"/>
  <c r="K729" i="4"/>
  <c r="L729" i="4"/>
  <c r="E730" i="4"/>
  <c r="F730" i="4"/>
  <c r="G730" i="4"/>
  <c r="H730" i="4"/>
  <c r="I730" i="4"/>
  <c r="J730" i="4"/>
  <c r="K730" i="4"/>
  <c r="L730" i="4"/>
  <c r="E731" i="4"/>
  <c r="F731" i="4"/>
  <c r="G731" i="4"/>
  <c r="H731" i="4"/>
  <c r="I731" i="4"/>
  <c r="J731" i="4"/>
  <c r="K731" i="4"/>
  <c r="L731" i="4"/>
  <c r="E732" i="4"/>
  <c r="F732" i="4"/>
  <c r="G732" i="4"/>
  <c r="H732" i="4"/>
  <c r="I732" i="4"/>
  <c r="J732" i="4"/>
  <c r="K732" i="4"/>
  <c r="L732" i="4"/>
  <c r="E733" i="4"/>
  <c r="F733" i="4"/>
  <c r="G733" i="4"/>
  <c r="H733" i="4"/>
  <c r="I733" i="4"/>
  <c r="J733" i="4"/>
  <c r="K733" i="4"/>
  <c r="L733" i="4"/>
  <c r="E734" i="4"/>
  <c r="F734" i="4"/>
  <c r="G734" i="4"/>
  <c r="H734" i="4"/>
  <c r="I734" i="4"/>
  <c r="J734" i="4"/>
  <c r="K734" i="4"/>
  <c r="L734" i="4"/>
  <c r="E735" i="4"/>
  <c r="F735" i="4"/>
  <c r="G735" i="4"/>
  <c r="H735" i="4"/>
  <c r="I735" i="4"/>
  <c r="J735" i="4"/>
  <c r="K735" i="4"/>
  <c r="L735" i="4"/>
  <c r="L727" i="4"/>
  <c r="K727" i="4"/>
  <c r="J727" i="4"/>
  <c r="I727" i="4"/>
  <c r="H727" i="4"/>
  <c r="G727" i="4"/>
  <c r="F727" i="4"/>
  <c r="E727" i="4"/>
  <c r="E718" i="4"/>
  <c r="F718" i="4"/>
  <c r="G718" i="4"/>
  <c r="H718" i="4"/>
  <c r="I718" i="4"/>
  <c r="J718" i="4"/>
  <c r="K718" i="4"/>
  <c r="L718" i="4"/>
  <c r="E719" i="4"/>
  <c r="F719" i="4"/>
  <c r="G719" i="4"/>
  <c r="H719" i="4"/>
  <c r="I719" i="4"/>
  <c r="J719" i="4"/>
  <c r="K719" i="4"/>
  <c r="L719" i="4"/>
  <c r="E720" i="4"/>
  <c r="F720" i="4"/>
  <c r="G720" i="4"/>
  <c r="H720" i="4"/>
  <c r="I720" i="4"/>
  <c r="J720" i="4"/>
  <c r="K720" i="4"/>
  <c r="L720" i="4"/>
  <c r="E721" i="4"/>
  <c r="F721" i="4"/>
  <c r="G721" i="4"/>
  <c r="H721" i="4"/>
  <c r="I721" i="4"/>
  <c r="J721" i="4"/>
  <c r="K721" i="4"/>
  <c r="L721" i="4"/>
  <c r="E722" i="4"/>
  <c r="F722" i="4"/>
  <c r="G722" i="4"/>
  <c r="H722" i="4"/>
  <c r="I722" i="4"/>
  <c r="J722" i="4"/>
  <c r="K722" i="4"/>
  <c r="L722" i="4"/>
  <c r="E723" i="4"/>
  <c r="F723" i="4"/>
  <c r="G723" i="4"/>
  <c r="H723" i="4"/>
  <c r="I723" i="4"/>
  <c r="J723" i="4"/>
  <c r="K723" i="4"/>
  <c r="L723" i="4"/>
  <c r="E724" i="4"/>
  <c r="F724" i="4"/>
  <c r="G724" i="4"/>
  <c r="H724" i="4"/>
  <c r="I724" i="4"/>
  <c r="J724" i="4"/>
  <c r="K724" i="4"/>
  <c r="L724" i="4"/>
  <c r="E725" i="4"/>
  <c r="F725" i="4"/>
  <c r="G725" i="4"/>
  <c r="H725" i="4"/>
  <c r="I725" i="4"/>
  <c r="J725" i="4"/>
  <c r="K725" i="4"/>
  <c r="L725" i="4"/>
  <c r="L717" i="4"/>
  <c r="K717" i="4"/>
  <c r="J717" i="4"/>
  <c r="I717" i="4"/>
  <c r="H717" i="4"/>
  <c r="G717" i="4"/>
  <c r="F717" i="4"/>
  <c r="E717" i="4"/>
  <c r="E708" i="4"/>
  <c r="F708" i="4"/>
  <c r="G708" i="4"/>
  <c r="H708" i="4"/>
  <c r="I708" i="4"/>
  <c r="J708" i="4"/>
  <c r="K708" i="4"/>
  <c r="L708" i="4"/>
  <c r="E709" i="4"/>
  <c r="F709" i="4"/>
  <c r="G709" i="4"/>
  <c r="H709" i="4"/>
  <c r="I709" i="4"/>
  <c r="J709" i="4"/>
  <c r="K709" i="4"/>
  <c r="L709" i="4"/>
  <c r="E710" i="4"/>
  <c r="F710" i="4"/>
  <c r="G710" i="4"/>
  <c r="H710" i="4"/>
  <c r="I710" i="4"/>
  <c r="J710" i="4"/>
  <c r="K710" i="4"/>
  <c r="L710" i="4"/>
  <c r="E711" i="4"/>
  <c r="F711" i="4"/>
  <c r="G711" i="4"/>
  <c r="H711" i="4"/>
  <c r="I711" i="4"/>
  <c r="J711" i="4"/>
  <c r="K711" i="4"/>
  <c r="L711" i="4"/>
  <c r="E712" i="4"/>
  <c r="F712" i="4"/>
  <c r="G712" i="4"/>
  <c r="H712" i="4"/>
  <c r="I712" i="4"/>
  <c r="J712" i="4"/>
  <c r="K712" i="4"/>
  <c r="L712" i="4"/>
  <c r="E713" i="4"/>
  <c r="F713" i="4"/>
  <c r="G713" i="4"/>
  <c r="H713" i="4"/>
  <c r="I713" i="4"/>
  <c r="J713" i="4"/>
  <c r="K713" i="4"/>
  <c r="L713" i="4"/>
  <c r="E714" i="4"/>
  <c r="F714" i="4"/>
  <c r="G714" i="4"/>
  <c r="H714" i="4"/>
  <c r="I714" i="4"/>
  <c r="J714" i="4"/>
  <c r="K714" i="4"/>
  <c r="L714" i="4"/>
  <c r="E715" i="4"/>
  <c r="F715" i="4"/>
  <c r="G715" i="4"/>
  <c r="H715" i="4"/>
  <c r="I715" i="4"/>
  <c r="J715" i="4"/>
  <c r="K715" i="4"/>
  <c r="L715" i="4"/>
  <c r="L707" i="4"/>
  <c r="K707" i="4"/>
  <c r="J707" i="4"/>
  <c r="I707" i="4"/>
  <c r="H707" i="4"/>
  <c r="G707" i="4"/>
  <c r="F707" i="4"/>
  <c r="E707" i="4"/>
  <c r="E698" i="4"/>
  <c r="F698" i="4"/>
  <c r="G698" i="4"/>
  <c r="H698" i="4"/>
  <c r="I698" i="4"/>
  <c r="J698" i="4"/>
  <c r="K698" i="4"/>
  <c r="L698" i="4"/>
  <c r="E699" i="4"/>
  <c r="F699" i="4"/>
  <c r="G699" i="4"/>
  <c r="H699" i="4"/>
  <c r="I699" i="4"/>
  <c r="J699" i="4"/>
  <c r="K699" i="4"/>
  <c r="L699" i="4"/>
  <c r="E700" i="4"/>
  <c r="F700" i="4"/>
  <c r="G700" i="4"/>
  <c r="H700" i="4"/>
  <c r="I700" i="4"/>
  <c r="J700" i="4"/>
  <c r="K700" i="4"/>
  <c r="L700" i="4"/>
  <c r="E701" i="4"/>
  <c r="F701" i="4"/>
  <c r="G701" i="4"/>
  <c r="H701" i="4"/>
  <c r="I701" i="4"/>
  <c r="J701" i="4"/>
  <c r="K701" i="4"/>
  <c r="L701" i="4"/>
  <c r="E702" i="4"/>
  <c r="F702" i="4"/>
  <c r="G702" i="4"/>
  <c r="H702" i="4"/>
  <c r="I702" i="4"/>
  <c r="J702" i="4"/>
  <c r="K702" i="4"/>
  <c r="L702" i="4"/>
  <c r="E703" i="4"/>
  <c r="F703" i="4"/>
  <c r="G703" i="4"/>
  <c r="H703" i="4"/>
  <c r="I703" i="4"/>
  <c r="J703" i="4"/>
  <c r="K703" i="4"/>
  <c r="L703" i="4"/>
  <c r="E704" i="4"/>
  <c r="F704" i="4"/>
  <c r="G704" i="4"/>
  <c r="H704" i="4"/>
  <c r="I704" i="4"/>
  <c r="J704" i="4"/>
  <c r="K704" i="4"/>
  <c r="L704" i="4"/>
  <c r="E705" i="4"/>
  <c r="F705" i="4"/>
  <c r="G705" i="4"/>
  <c r="H705" i="4"/>
  <c r="I705" i="4"/>
  <c r="J705" i="4"/>
  <c r="K705" i="4"/>
  <c r="L705" i="4"/>
  <c r="L697" i="4"/>
  <c r="K697" i="4"/>
  <c r="J697" i="4"/>
  <c r="I697" i="4"/>
  <c r="H697" i="4"/>
  <c r="G697" i="4"/>
  <c r="F697" i="4"/>
  <c r="E697" i="4"/>
  <c r="E688" i="4"/>
  <c r="F688" i="4"/>
  <c r="G688" i="4"/>
  <c r="H688" i="4"/>
  <c r="I688" i="4"/>
  <c r="J688" i="4"/>
  <c r="K688" i="4"/>
  <c r="L688" i="4"/>
  <c r="E689" i="4"/>
  <c r="F689" i="4"/>
  <c r="G689" i="4"/>
  <c r="H689" i="4"/>
  <c r="I689" i="4"/>
  <c r="J689" i="4"/>
  <c r="K689" i="4"/>
  <c r="L689" i="4"/>
  <c r="E690" i="4"/>
  <c r="F690" i="4"/>
  <c r="G690" i="4"/>
  <c r="H690" i="4"/>
  <c r="I690" i="4"/>
  <c r="J690" i="4"/>
  <c r="K690" i="4"/>
  <c r="L690" i="4"/>
  <c r="E691" i="4"/>
  <c r="F691" i="4"/>
  <c r="G691" i="4"/>
  <c r="H691" i="4"/>
  <c r="I691" i="4"/>
  <c r="J691" i="4"/>
  <c r="K691" i="4"/>
  <c r="L691" i="4"/>
  <c r="E692" i="4"/>
  <c r="F692" i="4"/>
  <c r="G692" i="4"/>
  <c r="H692" i="4"/>
  <c r="I692" i="4"/>
  <c r="J692" i="4"/>
  <c r="K692" i="4"/>
  <c r="L692" i="4"/>
  <c r="E693" i="4"/>
  <c r="F693" i="4"/>
  <c r="G693" i="4"/>
  <c r="H693" i="4"/>
  <c r="I693" i="4"/>
  <c r="J693" i="4"/>
  <c r="K693" i="4"/>
  <c r="L693" i="4"/>
  <c r="E694" i="4"/>
  <c r="F694" i="4"/>
  <c r="G694" i="4"/>
  <c r="H694" i="4"/>
  <c r="I694" i="4"/>
  <c r="J694" i="4"/>
  <c r="K694" i="4"/>
  <c r="L694" i="4"/>
  <c r="E695" i="4"/>
  <c r="F695" i="4"/>
  <c r="G695" i="4"/>
  <c r="H695" i="4"/>
  <c r="I695" i="4"/>
  <c r="J695" i="4"/>
  <c r="K695" i="4"/>
  <c r="L695" i="4"/>
  <c r="L687" i="4"/>
  <c r="K687" i="4"/>
  <c r="J687" i="4"/>
  <c r="I687" i="4"/>
  <c r="H687" i="4"/>
  <c r="G687" i="4"/>
  <c r="F687" i="4"/>
  <c r="E687" i="4"/>
  <c r="E678" i="4"/>
  <c r="F678" i="4"/>
  <c r="G678" i="4"/>
  <c r="H678" i="4"/>
  <c r="I678" i="4"/>
  <c r="J678" i="4"/>
  <c r="K678" i="4"/>
  <c r="L678" i="4"/>
  <c r="E679" i="4"/>
  <c r="F679" i="4"/>
  <c r="G679" i="4"/>
  <c r="H679" i="4"/>
  <c r="I679" i="4"/>
  <c r="J679" i="4"/>
  <c r="K679" i="4"/>
  <c r="L679" i="4"/>
  <c r="E680" i="4"/>
  <c r="F680" i="4"/>
  <c r="G680" i="4"/>
  <c r="H680" i="4"/>
  <c r="I680" i="4"/>
  <c r="J680" i="4"/>
  <c r="K680" i="4"/>
  <c r="L680" i="4"/>
  <c r="E681" i="4"/>
  <c r="F681" i="4"/>
  <c r="G681" i="4"/>
  <c r="H681" i="4"/>
  <c r="I681" i="4"/>
  <c r="J681" i="4"/>
  <c r="K681" i="4"/>
  <c r="L681" i="4"/>
  <c r="E682" i="4"/>
  <c r="F682" i="4"/>
  <c r="G682" i="4"/>
  <c r="H682" i="4"/>
  <c r="I682" i="4"/>
  <c r="J682" i="4"/>
  <c r="K682" i="4"/>
  <c r="L682" i="4"/>
  <c r="E683" i="4"/>
  <c r="F683" i="4"/>
  <c r="G683" i="4"/>
  <c r="H683" i="4"/>
  <c r="I683" i="4"/>
  <c r="J683" i="4"/>
  <c r="K683" i="4"/>
  <c r="L683" i="4"/>
  <c r="E684" i="4"/>
  <c r="F684" i="4"/>
  <c r="G684" i="4"/>
  <c r="H684" i="4"/>
  <c r="I684" i="4"/>
  <c r="J684" i="4"/>
  <c r="K684" i="4"/>
  <c r="L684" i="4"/>
  <c r="E685" i="4"/>
  <c r="F685" i="4"/>
  <c r="G685" i="4"/>
  <c r="H685" i="4"/>
  <c r="I685" i="4"/>
  <c r="J685" i="4"/>
  <c r="K685" i="4"/>
  <c r="L685" i="4"/>
  <c r="L677" i="4"/>
  <c r="K677" i="4"/>
  <c r="J677" i="4"/>
  <c r="I677" i="4"/>
  <c r="H677" i="4"/>
  <c r="G677" i="4"/>
  <c r="F677" i="4"/>
  <c r="E677" i="4"/>
  <c r="E668" i="4"/>
  <c r="F668" i="4"/>
  <c r="G668" i="4"/>
  <c r="H668" i="4"/>
  <c r="I668" i="4"/>
  <c r="J668" i="4"/>
  <c r="K668" i="4"/>
  <c r="L668" i="4"/>
  <c r="E669" i="4"/>
  <c r="F669" i="4"/>
  <c r="G669" i="4"/>
  <c r="H669" i="4"/>
  <c r="I669" i="4"/>
  <c r="J669" i="4"/>
  <c r="K669" i="4"/>
  <c r="L669" i="4"/>
  <c r="E670" i="4"/>
  <c r="F670" i="4"/>
  <c r="G670" i="4"/>
  <c r="H670" i="4"/>
  <c r="I670" i="4"/>
  <c r="J670" i="4"/>
  <c r="K670" i="4"/>
  <c r="L670" i="4"/>
  <c r="E671" i="4"/>
  <c r="F671" i="4"/>
  <c r="G671" i="4"/>
  <c r="H671" i="4"/>
  <c r="I671" i="4"/>
  <c r="J671" i="4"/>
  <c r="K671" i="4"/>
  <c r="L671" i="4"/>
  <c r="E672" i="4"/>
  <c r="F672" i="4"/>
  <c r="G672" i="4"/>
  <c r="H672" i="4"/>
  <c r="I672" i="4"/>
  <c r="J672" i="4"/>
  <c r="K672" i="4"/>
  <c r="L672" i="4"/>
  <c r="E673" i="4"/>
  <c r="F673" i="4"/>
  <c r="G673" i="4"/>
  <c r="H673" i="4"/>
  <c r="I673" i="4"/>
  <c r="J673" i="4"/>
  <c r="K673" i="4"/>
  <c r="L673" i="4"/>
  <c r="E674" i="4"/>
  <c r="F674" i="4"/>
  <c r="G674" i="4"/>
  <c r="H674" i="4"/>
  <c r="I674" i="4"/>
  <c r="J674" i="4"/>
  <c r="K674" i="4"/>
  <c r="L674" i="4"/>
  <c r="E675" i="4"/>
  <c r="F675" i="4"/>
  <c r="G675" i="4"/>
  <c r="H675" i="4"/>
  <c r="I675" i="4"/>
  <c r="J675" i="4"/>
  <c r="K675" i="4"/>
  <c r="L675" i="4"/>
  <c r="L667" i="4"/>
  <c r="K667" i="4"/>
  <c r="J667" i="4"/>
  <c r="I667" i="4"/>
  <c r="H667" i="4"/>
  <c r="G667" i="4"/>
  <c r="F667" i="4"/>
  <c r="E667" i="4"/>
  <c r="E658" i="4"/>
  <c r="F658" i="4"/>
  <c r="G658" i="4"/>
  <c r="H658" i="4"/>
  <c r="I658" i="4"/>
  <c r="J658" i="4"/>
  <c r="K658" i="4"/>
  <c r="L658" i="4"/>
  <c r="E659" i="4"/>
  <c r="F659" i="4"/>
  <c r="G659" i="4"/>
  <c r="H659" i="4"/>
  <c r="I659" i="4"/>
  <c r="J659" i="4"/>
  <c r="K659" i="4"/>
  <c r="L659" i="4"/>
  <c r="E660" i="4"/>
  <c r="F660" i="4"/>
  <c r="G660" i="4"/>
  <c r="H660" i="4"/>
  <c r="I660" i="4"/>
  <c r="J660" i="4"/>
  <c r="K660" i="4"/>
  <c r="L660" i="4"/>
  <c r="E661" i="4"/>
  <c r="F661" i="4"/>
  <c r="G661" i="4"/>
  <c r="H661" i="4"/>
  <c r="I661" i="4"/>
  <c r="J661" i="4"/>
  <c r="K661" i="4"/>
  <c r="L661" i="4"/>
  <c r="E662" i="4"/>
  <c r="F662" i="4"/>
  <c r="G662" i="4"/>
  <c r="H662" i="4"/>
  <c r="I662" i="4"/>
  <c r="J662" i="4"/>
  <c r="K662" i="4"/>
  <c r="L662" i="4"/>
  <c r="E663" i="4"/>
  <c r="F663" i="4"/>
  <c r="G663" i="4"/>
  <c r="H663" i="4"/>
  <c r="I663" i="4"/>
  <c r="J663" i="4"/>
  <c r="K663" i="4"/>
  <c r="L663" i="4"/>
  <c r="E664" i="4"/>
  <c r="F664" i="4"/>
  <c r="G664" i="4"/>
  <c r="H664" i="4"/>
  <c r="I664" i="4"/>
  <c r="J664" i="4"/>
  <c r="K664" i="4"/>
  <c r="L664" i="4"/>
  <c r="E665" i="4"/>
  <c r="F665" i="4"/>
  <c r="G665" i="4"/>
  <c r="H665" i="4"/>
  <c r="I665" i="4"/>
  <c r="J665" i="4"/>
  <c r="K665" i="4"/>
  <c r="L665" i="4"/>
  <c r="L657" i="4"/>
  <c r="K657" i="4"/>
  <c r="J657" i="4"/>
  <c r="I657" i="4"/>
  <c r="H657" i="4"/>
  <c r="G657" i="4"/>
  <c r="F657" i="4"/>
  <c r="E657" i="4"/>
  <c r="E648" i="4"/>
  <c r="F648" i="4"/>
  <c r="G648" i="4"/>
  <c r="H648" i="4"/>
  <c r="I648" i="4"/>
  <c r="J648" i="4"/>
  <c r="K648" i="4"/>
  <c r="L648" i="4"/>
  <c r="E649" i="4"/>
  <c r="F649" i="4"/>
  <c r="G649" i="4"/>
  <c r="H649" i="4"/>
  <c r="I649" i="4"/>
  <c r="J649" i="4"/>
  <c r="K649" i="4"/>
  <c r="L649" i="4"/>
  <c r="E650" i="4"/>
  <c r="F650" i="4"/>
  <c r="G650" i="4"/>
  <c r="H650" i="4"/>
  <c r="I650" i="4"/>
  <c r="J650" i="4"/>
  <c r="K650" i="4"/>
  <c r="L650" i="4"/>
  <c r="E651" i="4"/>
  <c r="F651" i="4"/>
  <c r="G651" i="4"/>
  <c r="H651" i="4"/>
  <c r="I651" i="4"/>
  <c r="J651" i="4"/>
  <c r="K651" i="4"/>
  <c r="L651" i="4"/>
  <c r="E652" i="4"/>
  <c r="F652" i="4"/>
  <c r="G652" i="4"/>
  <c r="H652" i="4"/>
  <c r="I652" i="4"/>
  <c r="J652" i="4"/>
  <c r="K652" i="4"/>
  <c r="L652" i="4"/>
  <c r="E653" i="4"/>
  <c r="F653" i="4"/>
  <c r="G653" i="4"/>
  <c r="H653" i="4"/>
  <c r="I653" i="4"/>
  <c r="J653" i="4"/>
  <c r="K653" i="4"/>
  <c r="L653" i="4"/>
  <c r="E654" i="4"/>
  <c r="F654" i="4"/>
  <c r="G654" i="4"/>
  <c r="H654" i="4"/>
  <c r="I654" i="4"/>
  <c r="J654" i="4"/>
  <c r="K654" i="4"/>
  <c r="L654" i="4"/>
  <c r="E655" i="4"/>
  <c r="F655" i="4"/>
  <c r="G655" i="4"/>
  <c r="H655" i="4"/>
  <c r="I655" i="4"/>
  <c r="J655" i="4"/>
  <c r="K655" i="4"/>
  <c r="L655" i="4"/>
  <c r="L647" i="4"/>
  <c r="K647" i="4"/>
  <c r="J647" i="4"/>
  <c r="I647" i="4"/>
  <c r="H647" i="4"/>
  <c r="G647" i="4"/>
  <c r="F647" i="4"/>
  <c r="E647" i="4"/>
  <c r="E638" i="4"/>
  <c r="F638" i="4"/>
  <c r="G638" i="4"/>
  <c r="H638" i="4"/>
  <c r="I638" i="4"/>
  <c r="J638" i="4"/>
  <c r="K638" i="4"/>
  <c r="L638" i="4"/>
  <c r="E639" i="4"/>
  <c r="F639" i="4"/>
  <c r="G639" i="4"/>
  <c r="H639" i="4"/>
  <c r="I639" i="4"/>
  <c r="J639" i="4"/>
  <c r="K639" i="4"/>
  <c r="L639" i="4"/>
  <c r="E640" i="4"/>
  <c r="F640" i="4"/>
  <c r="G640" i="4"/>
  <c r="H640" i="4"/>
  <c r="I640" i="4"/>
  <c r="J640" i="4"/>
  <c r="K640" i="4"/>
  <c r="L640" i="4"/>
  <c r="E641" i="4"/>
  <c r="F641" i="4"/>
  <c r="G641" i="4"/>
  <c r="H641" i="4"/>
  <c r="I641" i="4"/>
  <c r="J641" i="4"/>
  <c r="K641" i="4"/>
  <c r="L641" i="4"/>
  <c r="E642" i="4"/>
  <c r="F642" i="4"/>
  <c r="G642" i="4"/>
  <c r="H642" i="4"/>
  <c r="I642" i="4"/>
  <c r="J642" i="4"/>
  <c r="K642" i="4"/>
  <c r="L642" i="4"/>
  <c r="E643" i="4"/>
  <c r="F643" i="4"/>
  <c r="G643" i="4"/>
  <c r="H643" i="4"/>
  <c r="I643" i="4"/>
  <c r="J643" i="4"/>
  <c r="K643" i="4"/>
  <c r="L643" i="4"/>
  <c r="E644" i="4"/>
  <c r="F644" i="4"/>
  <c r="G644" i="4"/>
  <c r="H644" i="4"/>
  <c r="I644" i="4"/>
  <c r="J644" i="4"/>
  <c r="K644" i="4"/>
  <c r="L644" i="4"/>
  <c r="E645" i="4"/>
  <c r="F645" i="4"/>
  <c r="G645" i="4"/>
  <c r="H645" i="4"/>
  <c r="I645" i="4"/>
  <c r="J645" i="4"/>
  <c r="K645" i="4"/>
  <c r="L645" i="4"/>
  <c r="L637" i="4"/>
  <c r="K637" i="4"/>
  <c r="J637" i="4"/>
  <c r="I637" i="4"/>
  <c r="H637" i="4"/>
  <c r="G637" i="4"/>
  <c r="F637" i="4"/>
  <c r="E637" i="4"/>
  <c r="E628" i="4"/>
  <c r="F628" i="4"/>
  <c r="G628" i="4"/>
  <c r="H628" i="4"/>
  <c r="I628" i="4"/>
  <c r="J628" i="4"/>
  <c r="K628" i="4"/>
  <c r="L628" i="4"/>
  <c r="E629" i="4"/>
  <c r="F629" i="4"/>
  <c r="G629" i="4"/>
  <c r="H629" i="4"/>
  <c r="I629" i="4"/>
  <c r="J629" i="4"/>
  <c r="K629" i="4"/>
  <c r="L629" i="4"/>
  <c r="E630" i="4"/>
  <c r="F630" i="4"/>
  <c r="G630" i="4"/>
  <c r="H630" i="4"/>
  <c r="I630" i="4"/>
  <c r="J630" i="4"/>
  <c r="K630" i="4"/>
  <c r="L630" i="4"/>
  <c r="E631" i="4"/>
  <c r="F631" i="4"/>
  <c r="G631" i="4"/>
  <c r="H631" i="4"/>
  <c r="I631" i="4"/>
  <c r="J631" i="4"/>
  <c r="K631" i="4"/>
  <c r="L631" i="4"/>
  <c r="E632" i="4"/>
  <c r="F632" i="4"/>
  <c r="G632" i="4"/>
  <c r="H632" i="4"/>
  <c r="I632" i="4"/>
  <c r="J632" i="4"/>
  <c r="K632" i="4"/>
  <c r="L632" i="4"/>
  <c r="E633" i="4"/>
  <c r="F633" i="4"/>
  <c r="G633" i="4"/>
  <c r="H633" i="4"/>
  <c r="I633" i="4"/>
  <c r="J633" i="4"/>
  <c r="K633" i="4"/>
  <c r="L633" i="4"/>
  <c r="E634" i="4"/>
  <c r="F634" i="4"/>
  <c r="G634" i="4"/>
  <c r="H634" i="4"/>
  <c r="I634" i="4"/>
  <c r="J634" i="4"/>
  <c r="K634" i="4"/>
  <c r="L634" i="4"/>
  <c r="E635" i="4"/>
  <c r="F635" i="4"/>
  <c r="G635" i="4"/>
  <c r="H635" i="4"/>
  <c r="I635" i="4"/>
  <c r="J635" i="4"/>
  <c r="K635" i="4"/>
  <c r="L635" i="4"/>
  <c r="L627" i="4"/>
  <c r="K627" i="4"/>
  <c r="J627" i="4"/>
  <c r="I627" i="4"/>
  <c r="H627" i="4"/>
  <c r="G627" i="4"/>
  <c r="F627" i="4"/>
  <c r="E627" i="4"/>
  <c r="E618" i="4"/>
  <c r="F618" i="4"/>
  <c r="G618" i="4"/>
  <c r="H618" i="4"/>
  <c r="I618" i="4"/>
  <c r="J618" i="4"/>
  <c r="K618" i="4"/>
  <c r="L618" i="4"/>
  <c r="E619" i="4"/>
  <c r="F619" i="4"/>
  <c r="G619" i="4"/>
  <c r="H619" i="4"/>
  <c r="I619" i="4"/>
  <c r="J619" i="4"/>
  <c r="K619" i="4"/>
  <c r="L619" i="4"/>
  <c r="E620" i="4"/>
  <c r="F620" i="4"/>
  <c r="G620" i="4"/>
  <c r="H620" i="4"/>
  <c r="I620" i="4"/>
  <c r="J620" i="4"/>
  <c r="K620" i="4"/>
  <c r="L620" i="4"/>
  <c r="E621" i="4"/>
  <c r="F621" i="4"/>
  <c r="G621" i="4"/>
  <c r="H621" i="4"/>
  <c r="I621" i="4"/>
  <c r="J621" i="4"/>
  <c r="K621" i="4"/>
  <c r="L621" i="4"/>
  <c r="E622" i="4"/>
  <c r="F622" i="4"/>
  <c r="G622" i="4"/>
  <c r="H622" i="4"/>
  <c r="I622" i="4"/>
  <c r="J622" i="4"/>
  <c r="K622" i="4"/>
  <c r="L622" i="4"/>
  <c r="E623" i="4"/>
  <c r="F623" i="4"/>
  <c r="G623" i="4"/>
  <c r="H623" i="4"/>
  <c r="I623" i="4"/>
  <c r="J623" i="4"/>
  <c r="K623" i="4"/>
  <c r="L623" i="4"/>
  <c r="E624" i="4"/>
  <c r="F624" i="4"/>
  <c r="G624" i="4"/>
  <c r="H624" i="4"/>
  <c r="I624" i="4"/>
  <c r="J624" i="4"/>
  <c r="K624" i="4"/>
  <c r="L624" i="4"/>
  <c r="E625" i="4"/>
  <c r="F625" i="4"/>
  <c r="G625" i="4"/>
  <c r="H625" i="4"/>
  <c r="I625" i="4"/>
  <c r="J625" i="4"/>
  <c r="K625" i="4"/>
  <c r="L625" i="4"/>
  <c r="L617" i="4"/>
  <c r="K617" i="4"/>
  <c r="J617" i="4"/>
  <c r="I617" i="4"/>
  <c r="H617" i="4"/>
  <c r="G617" i="4"/>
  <c r="F617" i="4"/>
  <c r="E617" i="4"/>
  <c r="E608" i="4"/>
  <c r="F608" i="4"/>
  <c r="G608" i="4"/>
  <c r="H608" i="4"/>
  <c r="I608" i="4"/>
  <c r="J608" i="4"/>
  <c r="K608" i="4"/>
  <c r="L608" i="4"/>
  <c r="E609" i="4"/>
  <c r="F609" i="4"/>
  <c r="G609" i="4"/>
  <c r="H609" i="4"/>
  <c r="I609" i="4"/>
  <c r="J609" i="4"/>
  <c r="K609" i="4"/>
  <c r="L609" i="4"/>
  <c r="E610" i="4"/>
  <c r="F610" i="4"/>
  <c r="G610" i="4"/>
  <c r="H610" i="4"/>
  <c r="I610" i="4"/>
  <c r="J610" i="4"/>
  <c r="K610" i="4"/>
  <c r="L610" i="4"/>
  <c r="E611" i="4"/>
  <c r="F611" i="4"/>
  <c r="G611" i="4"/>
  <c r="H611" i="4"/>
  <c r="I611" i="4"/>
  <c r="J611" i="4"/>
  <c r="K611" i="4"/>
  <c r="L611" i="4"/>
  <c r="E612" i="4"/>
  <c r="F612" i="4"/>
  <c r="G612" i="4"/>
  <c r="H612" i="4"/>
  <c r="I612" i="4"/>
  <c r="J612" i="4"/>
  <c r="K612" i="4"/>
  <c r="L612" i="4"/>
  <c r="E613" i="4"/>
  <c r="F613" i="4"/>
  <c r="G613" i="4"/>
  <c r="H613" i="4"/>
  <c r="I613" i="4"/>
  <c r="J613" i="4"/>
  <c r="K613" i="4"/>
  <c r="L613" i="4"/>
  <c r="E614" i="4"/>
  <c r="F614" i="4"/>
  <c r="G614" i="4"/>
  <c r="H614" i="4"/>
  <c r="I614" i="4"/>
  <c r="J614" i="4"/>
  <c r="K614" i="4"/>
  <c r="L614" i="4"/>
  <c r="E615" i="4"/>
  <c r="F615" i="4"/>
  <c r="G615" i="4"/>
  <c r="H615" i="4"/>
  <c r="I615" i="4"/>
  <c r="J615" i="4"/>
  <c r="K615" i="4"/>
  <c r="L615" i="4"/>
  <c r="L607" i="4"/>
  <c r="K607" i="4"/>
  <c r="J607" i="4"/>
  <c r="I607" i="4"/>
  <c r="H607" i="4"/>
  <c r="G607" i="4"/>
  <c r="F607" i="4"/>
  <c r="E607" i="4"/>
  <c r="E598" i="4"/>
  <c r="F598" i="4"/>
  <c r="G598" i="4"/>
  <c r="H598" i="4"/>
  <c r="I598" i="4"/>
  <c r="J598" i="4"/>
  <c r="K598" i="4"/>
  <c r="L598" i="4"/>
  <c r="E599" i="4"/>
  <c r="F599" i="4"/>
  <c r="G599" i="4"/>
  <c r="H599" i="4"/>
  <c r="I599" i="4"/>
  <c r="J599" i="4"/>
  <c r="K599" i="4"/>
  <c r="L599" i="4"/>
  <c r="E600" i="4"/>
  <c r="F600" i="4"/>
  <c r="G600" i="4"/>
  <c r="H600" i="4"/>
  <c r="I600" i="4"/>
  <c r="J600" i="4"/>
  <c r="K600" i="4"/>
  <c r="L600" i="4"/>
  <c r="E601" i="4"/>
  <c r="F601" i="4"/>
  <c r="G601" i="4"/>
  <c r="H601" i="4"/>
  <c r="I601" i="4"/>
  <c r="J601" i="4"/>
  <c r="K601" i="4"/>
  <c r="L601" i="4"/>
  <c r="E602" i="4"/>
  <c r="F602" i="4"/>
  <c r="G602" i="4"/>
  <c r="H602" i="4"/>
  <c r="I602" i="4"/>
  <c r="J602" i="4"/>
  <c r="K602" i="4"/>
  <c r="L602" i="4"/>
  <c r="E603" i="4"/>
  <c r="F603" i="4"/>
  <c r="G603" i="4"/>
  <c r="H603" i="4"/>
  <c r="I603" i="4"/>
  <c r="J603" i="4"/>
  <c r="K603" i="4"/>
  <c r="L603" i="4"/>
  <c r="E604" i="4"/>
  <c r="F604" i="4"/>
  <c r="G604" i="4"/>
  <c r="H604" i="4"/>
  <c r="I604" i="4"/>
  <c r="J604" i="4"/>
  <c r="K604" i="4"/>
  <c r="L604" i="4"/>
  <c r="E605" i="4"/>
  <c r="F605" i="4"/>
  <c r="G605" i="4"/>
  <c r="H605" i="4"/>
  <c r="I605" i="4"/>
  <c r="J605" i="4"/>
  <c r="K605" i="4"/>
  <c r="L605" i="4"/>
  <c r="L597" i="4"/>
  <c r="K597" i="4"/>
  <c r="J597" i="4"/>
  <c r="I597" i="4"/>
  <c r="H597" i="4"/>
  <c r="G597" i="4"/>
  <c r="F597" i="4"/>
  <c r="E597" i="4"/>
  <c r="E588" i="4"/>
  <c r="F588" i="4"/>
  <c r="G588" i="4"/>
  <c r="H588" i="4"/>
  <c r="I588" i="4"/>
  <c r="J588" i="4"/>
  <c r="K588" i="4"/>
  <c r="L588" i="4"/>
  <c r="E589" i="4"/>
  <c r="F589" i="4"/>
  <c r="G589" i="4"/>
  <c r="H589" i="4"/>
  <c r="I589" i="4"/>
  <c r="J589" i="4"/>
  <c r="K589" i="4"/>
  <c r="L589" i="4"/>
  <c r="E590" i="4"/>
  <c r="F590" i="4"/>
  <c r="G590" i="4"/>
  <c r="H590" i="4"/>
  <c r="I590" i="4"/>
  <c r="J590" i="4"/>
  <c r="K590" i="4"/>
  <c r="L590" i="4"/>
  <c r="E591" i="4"/>
  <c r="F591" i="4"/>
  <c r="G591" i="4"/>
  <c r="H591" i="4"/>
  <c r="I591" i="4"/>
  <c r="J591" i="4"/>
  <c r="K591" i="4"/>
  <c r="L591" i="4"/>
  <c r="E592" i="4"/>
  <c r="F592" i="4"/>
  <c r="G592" i="4"/>
  <c r="H592" i="4"/>
  <c r="I592" i="4"/>
  <c r="J592" i="4"/>
  <c r="K592" i="4"/>
  <c r="L592" i="4"/>
  <c r="E593" i="4"/>
  <c r="F593" i="4"/>
  <c r="G593" i="4"/>
  <c r="H593" i="4"/>
  <c r="I593" i="4"/>
  <c r="J593" i="4"/>
  <c r="K593" i="4"/>
  <c r="L593" i="4"/>
  <c r="E594" i="4"/>
  <c r="F594" i="4"/>
  <c r="G594" i="4"/>
  <c r="H594" i="4"/>
  <c r="I594" i="4"/>
  <c r="J594" i="4"/>
  <c r="K594" i="4"/>
  <c r="L594" i="4"/>
  <c r="E595" i="4"/>
  <c r="F595" i="4"/>
  <c r="G595" i="4"/>
  <c r="H595" i="4"/>
  <c r="I595" i="4"/>
  <c r="J595" i="4"/>
  <c r="K595" i="4"/>
  <c r="L595" i="4"/>
  <c r="L587" i="4"/>
  <c r="K587" i="4"/>
  <c r="J587" i="4"/>
  <c r="I587" i="4"/>
  <c r="H587" i="4"/>
  <c r="G587" i="4"/>
  <c r="F587" i="4"/>
  <c r="E587" i="4"/>
  <c r="E578" i="4"/>
  <c r="F578" i="4"/>
  <c r="G578" i="4"/>
  <c r="H578" i="4"/>
  <c r="I578" i="4"/>
  <c r="J578" i="4"/>
  <c r="K578" i="4"/>
  <c r="L578" i="4"/>
  <c r="E579" i="4"/>
  <c r="F579" i="4"/>
  <c r="G579" i="4"/>
  <c r="H579" i="4"/>
  <c r="I579" i="4"/>
  <c r="J579" i="4"/>
  <c r="K579" i="4"/>
  <c r="L579" i="4"/>
  <c r="E580" i="4"/>
  <c r="F580" i="4"/>
  <c r="G580" i="4"/>
  <c r="H580" i="4"/>
  <c r="I580" i="4"/>
  <c r="J580" i="4"/>
  <c r="K580" i="4"/>
  <c r="L580" i="4"/>
  <c r="E581" i="4"/>
  <c r="F581" i="4"/>
  <c r="G581" i="4"/>
  <c r="H581" i="4"/>
  <c r="I581" i="4"/>
  <c r="J581" i="4"/>
  <c r="K581" i="4"/>
  <c r="L581" i="4"/>
  <c r="E582" i="4"/>
  <c r="F582" i="4"/>
  <c r="G582" i="4"/>
  <c r="H582" i="4"/>
  <c r="I582" i="4"/>
  <c r="J582" i="4"/>
  <c r="K582" i="4"/>
  <c r="L582" i="4"/>
  <c r="E583" i="4"/>
  <c r="F583" i="4"/>
  <c r="G583" i="4"/>
  <c r="H583" i="4"/>
  <c r="I583" i="4"/>
  <c r="J583" i="4"/>
  <c r="K583" i="4"/>
  <c r="L583" i="4"/>
  <c r="E584" i="4"/>
  <c r="F584" i="4"/>
  <c r="G584" i="4"/>
  <c r="H584" i="4"/>
  <c r="I584" i="4"/>
  <c r="J584" i="4"/>
  <c r="K584" i="4"/>
  <c r="L584" i="4"/>
  <c r="E585" i="4"/>
  <c r="F585" i="4"/>
  <c r="G585" i="4"/>
  <c r="H585" i="4"/>
  <c r="I585" i="4"/>
  <c r="J585" i="4"/>
  <c r="K585" i="4"/>
  <c r="L585" i="4"/>
  <c r="L577" i="4"/>
  <c r="K577" i="4"/>
  <c r="J577" i="4"/>
  <c r="I577" i="4"/>
  <c r="H577" i="4"/>
  <c r="G577" i="4"/>
  <c r="F577" i="4"/>
  <c r="E577" i="4"/>
  <c r="E568" i="4"/>
  <c r="F568" i="4"/>
  <c r="G568" i="4"/>
  <c r="H568" i="4"/>
  <c r="I568" i="4"/>
  <c r="J568" i="4"/>
  <c r="K568" i="4"/>
  <c r="L568" i="4"/>
  <c r="E569" i="4"/>
  <c r="F569" i="4"/>
  <c r="G569" i="4"/>
  <c r="H569" i="4"/>
  <c r="I569" i="4"/>
  <c r="J569" i="4"/>
  <c r="K569" i="4"/>
  <c r="L569" i="4"/>
  <c r="E570" i="4"/>
  <c r="F570" i="4"/>
  <c r="G570" i="4"/>
  <c r="H570" i="4"/>
  <c r="I570" i="4"/>
  <c r="J570" i="4"/>
  <c r="K570" i="4"/>
  <c r="L570" i="4"/>
  <c r="E571" i="4"/>
  <c r="F571" i="4"/>
  <c r="G571" i="4"/>
  <c r="H571" i="4"/>
  <c r="I571" i="4"/>
  <c r="J571" i="4"/>
  <c r="K571" i="4"/>
  <c r="L571" i="4"/>
  <c r="E572" i="4"/>
  <c r="F572" i="4"/>
  <c r="G572" i="4"/>
  <c r="H572" i="4"/>
  <c r="I572" i="4"/>
  <c r="J572" i="4"/>
  <c r="K572" i="4"/>
  <c r="L572" i="4"/>
  <c r="E573" i="4"/>
  <c r="F573" i="4"/>
  <c r="G573" i="4"/>
  <c r="H573" i="4"/>
  <c r="I573" i="4"/>
  <c r="J573" i="4"/>
  <c r="K573" i="4"/>
  <c r="L573" i="4"/>
  <c r="E574" i="4"/>
  <c r="F574" i="4"/>
  <c r="G574" i="4"/>
  <c r="H574" i="4"/>
  <c r="I574" i="4"/>
  <c r="J574" i="4"/>
  <c r="K574" i="4"/>
  <c r="L574" i="4"/>
  <c r="E575" i="4"/>
  <c r="F575" i="4"/>
  <c r="G575" i="4"/>
  <c r="H575" i="4"/>
  <c r="I575" i="4"/>
  <c r="J575" i="4"/>
  <c r="K575" i="4"/>
  <c r="L575" i="4"/>
  <c r="L567" i="4"/>
  <c r="K567" i="4"/>
  <c r="J567" i="4"/>
  <c r="I567" i="4"/>
  <c r="H567" i="4"/>
  <c r="G567" i="4"/>
  <c r="F567" i="4"/>
  <c r="E567" i="4"/>
  <c r="E558" i="4"/>
  <c r="F558" i="4"/>
  <c r="G558" i="4"/>
  <c r="H558" i="4"/>
  <c r="I558" i="4"/>
  <c r="J558" i="4"/>
  <c r="K558" i="4"/>
  <c r="L558" i="4"/>
  <c r="E559" i="4"/>
  <c r="F559" i="4"/>
  <c r="G559" i="4"/>
  <c r="H559" i="4"/>
  <c r="I559" i="4"/>
  <c r="J559" i="4"/>
  <c r="K559" i="4"/>
  <c r="L559" i="4"/>
  <c r="E560" i="4"/>
  <c r="F560" i="4"/>
  <c r="G560" i="4"/>
  <c r="H560" i="4"/>
  <c r="I560" i="4"/>
  <c r="J560" i="4"/>
  <c r="K560" i="4"/>
  <c r="L560" i="4"/>
  <c r="E561" i="4"/>
  <c r="F561" i="4"/>
  <c r="G561" i="4"/>
  <c r="H561" i="4"/>
  <c r="I561" i="4"/>
  <c r="J561" i="4"/>
  <c r="K561" i="4"/>
  <c r="L561" i="4"/>
  <c r="E562" i="4"/>
  <c r="F562" i="4"/>
  <c r="G562" i="4"/>
  <c r="H562" i="4"/>
  <c r="I562" i="4"/>
  <c r="J562" i="4"/>
  <c r="K562" i="4"/>
  <c r="L562" i="4"/>
  <c r="E563" i="4"/>
  <c r="F563" i="4"/>
  <c r="G563" i="4"/>
  <c r="H563" i="4"/>
  <c r="I563" i="4"/>
  <c r="J563" i="4"/>
  <c r="K563" i="4"/>
  <c r="L563" i="4"/>
  <c r="E564" i="4"/>
  <c r="F564" i="4"/>
  <c r="G564" i="4"/>
  <c r="H564" i="4"/>
  <c r="I564" i="4"/>
  <c r="J564" i="4"/>
  <c r="K564" i="4"/>
  <c r="L564" i="4"/>
  <c r="E565" i="4"/>
  <c r="F565" i="4"/>
  <c r="G565" i="4"/>
  <c r="H565" i="4"/>
  <c r="I565" i="4"/>
  <c r="J565" i="4"/>
  <c r="K565" i="4"/>
  <c r="L565" i="4"/>
  <c r="L557" i="4"/>
  <c r="K557" i="4"/>
  <c r="J557" i="4"/>
  <c r="I557" i="4"/>
  <c r="H557" i="4"/>
  <c r="G557" i="4"/>
  <c r="F557" i="4"/>
  <c r="E557" i="4"/>
  <c r="E548" i="4"/>
  <c r="F548" i="4"/>
  <c r="G548" i="4"/>
  <c r="H548" i="4"/>
  <c r="I548" i="4"/>
  <c r="J548" i="4"/>
  <c r="K548" i="4"/>
  <c r="L548" i="4"/>
  <c r="E549" i="4"/>
  <c r="F549" i="4"/>
  <c r="G549" i="4"/>
  <c r="H549" i="4"/>
  <c r="I549" i="4"/>
  <c r="J549" i="4"/>
  <c r="K549" i="4"/>
  <c r="L549" i="4"/>
  <c r="E550" i="4"/>
  <c r="F550" i="4"/>
  <c r="G550" i="4"/>
  <c r="H550" i="4"/>
  <c r="I550" i="4"/>
  <c r="J550" i="4"/>
  <c r="K550" i="4"/>
  <c r="L550" i="4"/>
  <c r="E551" i="4"/>
  <c r="F551" i="4"/>
  <c r="G551" i="4"/>
  <c r="H551" i="4"/>
  <c r="I551" i="4"/>
  <c r="J551" i="4"/>
  <c r="K551" i="4"/>
  <c r="L551" i="4"/>
  <c r="E552" i="4"/>
  <c r="F552" i="4"/>
  <c r="G552" i="4"/>
  <c r="H552" i="4"/>
  <c r="I552" i="4"/>
  <c r="J552" i="4"/>
  <c r="K552" i="4"/>
  <c r="L552" i="4"/>
  <c r="E553" i="4"/>
  <c r="F553" i="4"/>
  <c r="G553" i="4"/>
  <c r="H553" i="4"/>
  <c r="I553" i="4"/>
  <c r="J553" i="4"/>
  <c r="K553" i="4"/>
  <c r="L553" i="4"/>
  <c r="E554" i="4"/>
  <c r="F554" i="4"/>
  <c r="G554" i="4"/>
  <c r="H554" i="4"/>
  <c r="I554" i="4"/>
  <c r="J554" i="4"/>
  <c r="K554" i="4"/>
  <c r="L554" i="4"/>
  <c r="E555" i="4"/>
  <c r="F555" i="4"/>
  <c r="G555" i="4"/>
  <c r="H555" i="4"/>
  <c r="I555" i="4"/>
  <c r="J555" i="4"/>
  <c r="K555" i="4"/>
  <c r="L555" i="4"/>
  <c r="L547" i="4"/>
  <c r="K547" i="4"/>
  <c r="J547" i="4"/>
  <c r="I547" i="4"/>
  <c r="H547" i="4"/>
  <c r="G547" i="4"/>
  <c r="F547" i="4"/>
  <c r="E547" i="4"/>
  <c r="E538" i="4"/>
  <c r="F538" i="4"/>
  <c r="G538" i="4"/>
  <c r="H538" i="4"/>
  <c r="I538" i="4"/>
  <c r="J538" i="4"/>
  <c r="K538" i="4"/>
  <c r="L538" i="4"/>
  <c r="E539" i="4"/>
  <c r="F539" i="4"/>
  <c r="G539" i="4"/>
  <c r="H539" i="4"/>
  <c r="I539" i="4"/>
  <c r="J539" i="4"/>
  <c r="K539" i="4"/>
  <c r="L539" i="4"/>
  <c r="E540" i="4"/>
  <c r="F540" i="4"/>
  <c r="G540" i="4"/>
  <c r="H540" i="4"/>
  <c r="I540" i="4"/>
  <c r="J540" i="4"/>
  <c r="K540" i="4"/>
  <c r="L540" i="4"/>
  <c r="E541" i="4"/>
  <c r="F541" i="4"/>
  <c r="G541" i="4"/>
  <c r="H541" i="4"/>
  <c r="I541" i="4"/>
  <c r="J541" i="4"/>
  <c r="K541" i="4"/>
  <c r="L541" i="4"/>
  <c r="E542" i="4"/>
  <c r="F542" i="4"/>
  <c r="G542" i="4"/>
  <c r="H542" i="4"/>
  <c r="I542" i="4"/>
  <c r="J542" i="4"/>
  <c r="K542" i="4"/>
  <c r="L542" i="4"/>
  <c r="E543" i="4"/>
  <c r="F543" i="4"/>
  <c r="G543" i="4"/>
  <c r="H543" i="4"/>
  <c r="I543" i="4"/>
  <c r="J543" i="4"/>
  <c r="K543" i="4"/>
  <c r="L543" i="4"/>
  <c r="E544" i="4"/>
  <c r="F544" i="4"/>
  <c r="G544" i="4"/>
  <c r="H544" i="4"/>
  <c r="I544" i="4"/>
  <c r="J544" i="4"/>
  <c r="K544" i="4"/>
  <c r="L544" i="4"/>
  <c r="E545" i="4"/>
  <c r="F545" i="4"/>
  <c r="G545" i="4"/>
  <c r="H545" i="4"/>
  <c r="I545" i="4"/>
  <c r="J545" i="4"/>
  <c r="K545" i="4"/>
  <c r="L545" i="4"/>
  <c r="L537" i="4"/>
  <c r="K537" i="4"/>
  <c r="J537" i="4"/>
  <c r="I537" i="4"/>
  <c r="H537" i="4"/>
  <c r="G537" i="4"/>
  <c r="F537" i="4"/>
  <c r="E537" i="4"/>
  <c r="E528" i="4"/>
  <c r="F528" i="4"/>
  <c r="G528" i="4"/>
  <c r="H528" i="4"/>
  <c r="I528" i="4"/>
  <c r="J528" i="4"/>
  <c r="K528" i="4"/>
  <c r="L528" i="4"/>
  <c r="E529" i="4"/>
  <c r="F529" i="4"/>
  <c r="G529" i="4"/>
  <c r="H529" i="4"/>
  <c r="I529" i="4"/>
  <c r="J529" i="4"/>
  <c r="K529" i="4"/>
  <c r="L529" i="4"/>
  <c r="E530" i="4"/>
  <c r="F530" i="4"/>
  <c r="G530" i="4"/>
  <c r="H530" i="4"/>
  <c r="I530" i="4"/>
  <c r="J530" i="4"/>
  <c r="K530" i="4"/>
  <c r="L530" i="4"/>
  <c r="E531" i="4"/>
  <c r="F531" i="4"/>
  <c r="G531" i="4"/>
  <c r="H531" i="4"/>
  <c r="I531" i="4"/>
  <c r="J531" i="4"/>
  <c r="K531" i="4"/>
  <c r="L531" i="4"/>
  <c r="E532" i="4"/>
  <c r="F532" i="4"/>
  <c r="G532" i="4"/>
  <c r="H532" i="4"/>
  <c r="I532" i="4"/>
  <c r="J532" i="4"/>
  <c r="K532" i="4"/>
  <c r="L532" i="4"/>
  <c r="E533" i="4"/>
  <c r="F533" i="4"/>
  <c r="G533" i="4"/>
  <c r="H533" i="4"/>
  <c r="I533" i="4"/>
  <c r="J533" i="4"/>
  <c r="K533" i="4"/>
  <c r="L533" i="4"/>
  <c r="E534" i="4"/>
  <c r="F534" i="4"/>
  <c r="G534" i="4"/>
  <c r="H534" i="4"/>
  <c r="I534" i="4"/>
  <c r="J534" i="4"/>
  <c r="K534" i="4"/>
  <c r="L534" i="4"/>
  <c r="E535" i="4"/>
  <c r="F535" i="4"/>
  <c r="G535" i="4"/>
  <c r="H535" i="4"/>
  <c r="I535" i="4"/>
  <c r="J535" i="4"/>
  <c r="K535" i="4"/>
  <c r="L535" i="4"/>
  <c r="L527" i="4"/>
  <c r="K527" i="4"/>
  <c r="J527" i="4"/>
  <c r="I527" i="4"/>
  <c r="H527" i="4"/>
  <c r="G527" i="4"/>
  <c r="F527" i="4"/>
  <c r="E527" i="4"/>
  <c r="E518" i="4"/>
  <c r="F518" i="4"/>
  <c r="G518" i="4"/>
  <c r="H518" i="4"/>
  <c r="I518" i="4"/>
  <c r="J518" i="4"/>
  <c r="K518" i="4"/>
  <c r="L518" i="4"/>
  <c r="E519" i="4"/>
  <c r="F519" i="4"/>
  <c r="G519" i="4"/>
  <c r="H519" i="4"/>
  <c r="I519" i="4"/>
  <c r="J519" i="4"/>
  <c r="K519" i="4"/>
  <c r="L519" i="4"/>
  <c r="E520" i="4"/>
  <c r="F520" i="4"/>
  <c r="G520" i="4"/>
  <c r="H520" i="4"/>
  <c r="I520" i="4"/>
  <c r="J520" i="4"/>
  <c r="K520" i="4"/>
  <c r="L520" i="4"/>
  <c r="E521" i="4"/>
  <c r="F521" i="4"/>
  <c r="G521" i="4"/>
  <c r="H521" i="4"/>
  <c r="I521" i="4"/>
  <c r="J521" i="4"/>
  <c r="K521" i="4"/>
  <c r="L521" i="4"/>
  <c r="E522" i="4"/>
  <c r="F522" i="4"/>
  <c r="G522" i="4"/>
  <c r="H522" i="4"/>
  <c r="I522" i="4"/>
  <c r="J522" i="4"/>
  <c r="K522" i="4"/>
  <c r="L522" i="4"/>
  <c r="E523" i="4"/>
  <c r="F523" i="4"/>
  <c r="G523" i="4"/>
  <c r="H523" i="4"/>
  <c r="I523" i="4"/>
  <c r="J523" i="4"/>
  <c r="K523" i="4"/>
  <c r="L523" i="4"/>
  <c r="E524" i="4"/>
  <c r="F524" i="4"/>
  <c r="G524" i="4"/>
  <c r="H524" i="4"/>
  <c r="I524" i="4"/>
  <c r="J524" i="4"/>
  <c r="K524" i="4"/>
  <c r="L524" i="4"/>
  <c r="E525" i="4"/>
  <c r="F525" i="4"/>
  <c r="G525" i="4"/>
  <c r="H525" i="4"/>
  <c r="I525" i="4"/>
  <c r="J525" i="4"/>
  <c r="K525" i="4"/>
  <c r="L525" i="4"/>
  <c r="L517" i="4"/>
  <c r="K517" i="4"/>
  <c r="J517" i="4"/>
  <c r="I517" i="4"/>
  <c r="H517" i="4"/>
  <c r="G517" i="4"/>
  <c r="F517" i="4"/>
  <c r="E517" i="4"/>
  <c r="E508" i="4"/>
  <c r="F508" i="4"/>
  <c r="G508" i="4"/>
  <c r="H508" i="4"/>
  <c r="I508" i="4"/>
  <c r="J508" i="4"/>
  <c r="K508" i="4"/>
  <c r="L508" i="4"/>
  <c r="E509" i="4"/>
  <c r="F509" i="4"/>
  <c r="G509" i="4"/>
  <c r="H509" i="4"/>
  <c r="I509" i="4"/>
  <c r="J509" i="4"/>
  <c r="K509" i="4"/>
  <c r="L509" i="4"/>
  <c r="E510" i="4"/>
  <c r="F510" i="4"/>
  <c r="G510" i="4"/>
  <c r="H510" i="4"/>
  <c r="I510" i="4"/>
  <c r="J510" i="4"/>
  <c r="K510" i="4"/>
  <c r="L510" i="4"/>
  <c r="E511" i="4"/>
  <c r="F511" i="4"/>
  <c r="G511" i="4"/>
  <c r="H511" i="4"/>
  <c r="I511" i="4"/>
  <c r="J511" i="4"/>
  <c r="K511" i="4"/>
  <c r="L511" i="4"/>
  <c r="E512" i="4"/>
  <c r="F512" i="4"/>
  <c r="G512" i="4"/>
  <c r="H512" i="4"/>
  <c r="I512" i="4"/>
  <c r="J512" i="4"/>
  <c r="K512" i="4"/>
  <c r="L512" i="4"/>
  <c r="E513" i="4"/>
  <c r="F513" i="4"/>
  <c r="G513" i="4"/>
  <c r="H513" i="4"/>
  <c r="I513" i="4"/>
  <c r="J513" i="4"/>
  <c r="K513" i="4"/>
  <c r="L513" i="4"/>
  <c r="E514" i="4"/>
  <c r="F514" i="4"/>
  <c r="G514" i="4"/>
  <c r="H514" i="4"/>
  <c r="I514" i="4"/>
  <c r="J514" i="4"/>
  <c r="K514" i="4"/>
  <c r="L514" i="4"/>
  <c r="E515" i="4"/>
  <c r="F515" i="4"/>
  <c r="G515" i="4"/>
  <c r="H515" i="4"/>
  <c r="I515" i="4"/>
  <c r="J515" i="4"/>
  <c r="K515" i="4"/>
  <c r="L515" i="4"/>
  <c r="L507" i="4"/>
  <c r="K507" i="4"/>
  <c r="J507" i="4"/>
  <c r="I507" i="4"/>
  <c r="H507" i="4"/>
  <c r="G507" i="4"/>
  <c r="F507" i="4"/>
  <c r="E507" i="4"/>
  <c r="E498" i="4"/>
  <c r="F498" i="4"/>
  <c r="G498" i="4"/>
  <c r="H498" i="4"/>
  <c r="I498" i="4"/>
  <c r="J498" i="4"/>
  <c r="K498" i="4"/>
  <c r="L498" i="4"/>
  <c r="E499" i="4"/>
  <c r="F499" i="4"/>
  <c r="G499" i="4"/>
  <c r="H499" i="4"/>
  <c r="I499" i="4"/>
  <c r="J499" i="4"/>
  <c r="K499" i="4"/>
  <c r="L499" i="4"/>
  <c r="E500" i="4"/>
  <c r="F500" i="4"/>
  <c r="G500" i="4"/>
  <c r="H500" i="4"/>
  <c r="I500" i="4"/>
  <c r="J500" i="4"/>
  <c r="K500" i="4"/>
  <c r="L500" i="4"/>
  <c r="E501" i="4"/>
  <c r="F501" i="4"/>
  <c r="G501" i="4"/>
  <c r="H501" i="4"/>
  <c r="I501" i="4"/>
  <c r="J501" i="4"/>
  <c r="K501" i="4"/>
  <c r="L501" i="4"/>
  <c r="E502" i="4"/>
  <c r="F502" i="4"/>
  <c r="G502" i="4"/>
  <c r="H502" i="4"/>
  <c r="I502" i="4"/>
  <c r="J502" i="4"/>
  <c r="K502" i="4"/>
  <c r="L502" i="4"/>
  <c r="E503" i="4"/>
  <c r="F503" i="4"/>
  <c r="G503" i="4"/>
  <c r="H503" i="4"/>
  <c r="I503" i="4"/>
  <c r="J503" i="4"/>
  <c r="K503" i="4"/>
  <c r="L503" i="4"/>
  <c r="E504" i="4"/>
  <c r="F504" i="4"/>
  <c r="G504" i="4"/>
  <c r="H504" i="4"/>
  <c r="I504" i="4"/>
  <c r="J504" i="4"/>
  <c r="K504" i="4"/>
  <c r="L504" i="4"/>
  <c r="E505" i="4"/>
  <c r="F505" i="4"/>
  <c r="G505" i="4"/>
  <c r="H505" i="4"/>
  <c r="I505" i="4"/>
  <c r="J505" i="4"/>
  <c r="K505" i="4"/>
  <c r="L505" i="4"/>
  <c r="L497" i="4"/>
  <c r="K497" i="4"/>
  <c r="J497" i="4"/>
  <c r="I497" i="4"/>
  <c r="H497" i="4"/>
  <c r="G497" i="4"/>
  <c r="F497" i="4"/>
  <c r="E497" i="4"/>
  <c r="E488" i="4"/>
  <c r="F488" i="4"/>
  <c r="G488" i="4"/>
  <c r="H488" i="4"/>
  <c r="I488" i="4"/>
  <c r="J488" i="4"/>
  <c r="K488" i="4"/>
  <c r="L488" i="4"/>
  <c r="E489" i="4"/>
  <c r="F489" i="4"/>
  <c r="G489" i="4"/>
  <c r="H489" i="4"/>
  <c r="I489" i="4"/>
  <c r="J489" i="4"/>
  <c r="K489" i="4"/>
  <c r="L489" i="4"/>
  <c r="E490" i="4"/>
  <c r="F490" i="4"/>
  <c r="G490" i="4"/>
  <c r="H490" i="4"/>
  <c r="I490" i="4"/>
  <c r="J490" i="4"/>
  <c r="K490" i="4"/>
  <c r="L490" i="4"/>
  <c r="E491" i="4"/>
  <c r="F491" i="4"/>
  <c r="G491" i="4"/>
  <c r="H491" i="4"/>
  <c r="I491" i="4"/>
  <c r="J491" i="4"/>
  <c r="K491" i="4"/>
  <c r="L491" i="4"/>
  <c r="E492" i="4"/>
  <c r="F492" i="4"/>
  <c r="G492" i="4"/>
  <c r="H492" i="4"/>
  <c r="I492" i="4"/>
  <c r="J492" i="4"/>
  <c r="K492" i="4"/>
  <c r="L492" i="4"/>
  <c r="E493" i="4"/>
  <c r="F493" i="4"/>
  <c r="G493" i="4"/>
  <c r="H493" i="4"/>
  <c r="I493" i="4"/>
  <c r="J493" i="4"/>
  <c r="K493" i="4"/>
  <c r="L493" i="4"/>
  <c r="E494" i="4"/>
  <c r="F494" i="4"/>
  <c r="G494" i="4"/>
  <c r="H494" i="4"/>
  <c r="I494" i="4"/>
  <c r="J494" i="4"/>
  <c r="K494" i="4"/>
  <c r="L494" i="4"/>
  <c r="E495" i="4"/>
  <c r="F495" i="4"/>
  <c r="G495" i="4"/>
  <c r="H495" i="4"/>
  <c r="I495" i="4"/>
  <c r="J495" i="4"/>
  <c r="K495" i="4"/>
  <c r="L495" i="4"/>
  <c r="L487" i="4"/>
  <c r="K487" i="4"/>
  <c r="J487" i="4"/>
  <c r="I487" i="4"/>
  <c r="H487" i="4"/>
  <c r="G487" i="4"/>
  <c r="F487" i="4"/>
  <c r="E487" i="4"/>
  <c r="E478" i="4"/>
  <c r="F478" i="4"/>
  <c r="G478" i="4"/>
  <c r="H478" i="4"/>
  <c r="I478" i="4"/>
  <c r="J478" i="4"/>
  <c r="K478" i="4"/>
  <c r="L478" i="4"/>
  <c r="E479" i="4"/>
  <c r="F479" i="4"/>
  <c r="G479" i="4"/>
  <c r="H479" i="4"/>
  <c r="I479" i="4"/>
  <c r="J479" i="4"/>
  <c r="K479" i="4"/>
  <c r="L479" i="4"/>
  <c r="E480" i="4"/>
  <c r="F480" i="4"/>
  <c r="G480" i="4"/>
  <c r="H480" i="4"/>
  <c r="I480" i="4"/>
  <c r="J480" i="4"/>
  <c r="K480" i="4"/>
  <c r="L480" i="4"/>
  <c r="E481" i="4"/>
  <c r="F481" i="4"/>
  <c r="G481" i="4"/>
  <c r="H481" i="4"/>
  <c r="I481" i="4"/>
  <c r="J481" i="4"/>
  <c r="K481" i="4"/>
  <c r="L481" i="4"/>
  <c r="E482" i="4"/>
  <c r="F482" i="4"/>
  <c r="G482" i="4"/>
  <c r="H482" i="4"/>
  <c r="I482" i="4"/>
  <c r="J482" i="4"/>
  <c r="K482" i="4"/>
  <c r="L482" i="4"/>
  <c r="E483" i="4"/>
  <c r="F483" i="4"/>
  <c r="G483" i="4"/>
  <c r="H483" i="4"/>
  <c r="I483" i="4"/>
  <c r="J483" i="4"/>
  <c r="K483" i="4"/>
  <c r="L483" i="4"/>
  <c r="E484" i="4"/>
  <c r="F484" i="4"/>
  <c r="G484" i="4"/>
  <c r="H484" i="4"/>
  <c r="I484" i="4"/>
  <c r="J484" i="4"/>
  <c r="K484" i="4"/>
  <c r="L484" i="4"/>
  <c r="E485" i="4"/>
  <c r="F485" i="4"/>
  <c r="G485" i="4"/>
  <c r="H485" i="4"/>
  <c r="I485" i="4"/>
  <c r="J485" i="4"/>
  <c r="K485" i="4"/>
  <c r="L485" i="4"/>
  <c r="L477" i="4"/>
  <c r="K477" i="4"/>
  <c r="J477" i="4"/>
  <c r="I477" i="4"/>
  <c r="H477" i="4"/>
  <c r="G477" i="4"/>
  <c r="F477" i="4"/>
  <c r="E477" i="4"/>
  <c r="E468" i="4"/>
  <c r="F468" i="4"/>
  <c r="G468" i="4"/>
  <c r="H468" i="4"/>
  <c r="I468" i="4"/>
  <c r="J468" i="4"/>
  <c r="K468" i="4"/>
  <c r="L468" i="4"/>
  <c r="E469" i="4"/>
  <c r="F469" i="4"/>
  <c r="G469" i="4"/>
  <c r="H469" i="4"/>
  <c r="I469" i="4"/>
  <c r="J469" i="4"/>
  <c r="K469" i="4"/>
  <c r="L469" i="4"/>
  <c r="E470" i="4"/>
  <c r="F470" i="4"/>
  <c r="G470" i="4"/>
  <c r="H470" i="4"/>
  <c r="I470" i="4"/>
  <c r="J470" i="4"/>
  <c r="K470" i="4"/>
  <c r="L470" i="4"/>
  <c r="E471" i="4"/>
  <c r="F471" i="4"/>
  <c r="G471" i="4"/>
  <c r="H471" i="4"/>
  <c r="I471" i="4"/>
  <c r="J471" i="4"/>
  <c r="K471" i="4"/>
  <c r="L471" i="4"/>
  <c r="E472" i="4"/>
  <c r="F472" i="4"/>
  <c r="G472" i="4"/>
  <c r="H472" i="4"/>
  <c r="I472" i="4"/>
  <c r="J472" i="4"/>
  <c r="K472" i="4"/>
  <c r="L472" i="4"/>
  <c r="E473" i="4"/>
  <c r="F473" i="4"/>
  <c r="G473" i="4"/>
  <c r="H473" i="4"/>
  <c r="I473" i="4"/>
  <c r="J473" i="4"/>
  <c r="K473" i="4"/>
  <c r="L473" i="4"/>
  <c r="E474" i="4"/>
  <c r="F474" i="4"/>
  <c r="G474" i="4"/>
  <c r="H474" i="4"/>
  <c r="I474" i="4"/>
  <c r="J474" i="4"/>
  <c r="K474" i="4"/>
  <c r="L474" i="4"/>
  <c r="E475" i="4"/>
  <c r="F475" i="4"/>
  <c r="G475" i="4"/>
  <c r="H475" i="4"/>
  <c r="I475" i="4"/>
  <c r="J475" i="4"/>
  <c r="K475" i="4"/>
  <c r="L475" i="4"/>
  <c r="L467" i="4"/>
  <c r="K467" i="4"/>
  <c r="J467" i="4"/>
  <c r="I467" i="4"/>
  <c r="H467" i="4"/>
  <c r="G467" i="4"/>
  <c r="F467" i="4"/>
  <c r="E467" i="4"/>
  <c r="E458" i="4"/>
  <c r="F458" i="4"/>
  <c r="G458" i="4"/>
  <c r="H458" i="4"/>
  <c r="I458" i="4"/>
  <c r="J458" i="4"/>
  <c r="K458" i="4"/>
  <c r="L458" i="4"/>
  <c r="E459" i="4"/>
  <c r="F459" i="4"/>
  <c r="G459" i="4"/>
  <c r="H459" i="4"/>
  <c r="I459" i="4"/>
  <c r="J459" i="4"/>
  <c r="K459" i="4"/>
  <c r="L459" i="4"/>
  <c r="E460" i="4"/>
  <c r="F460" i="4"/>
  <c r="G460" i="4"/>
  <c r="H460" i="4"/>
  <c r="I460" i="4"/>
  <c r="J460" i="4"/>
  <c r="K460" i="4"/>
  <c r="L460" i="4"/>
  <c r="E461" i="4"/>
  <c r="F461" i="4"/>
  <c r="G461" i="4"/>
  <c r="H461" i="4"/>
  <c r="I461" i="4"/>
  <c r="J461" i="4"/>
  <c r="K461" i="4"/>
  <c r="L461" i="4"/>
  <c r="E462" i="4"/>
  <c r="F462" i="4"/>
  <c r="G462" i="4"/>
  <c r="H462" i="4"/>
  <c r="I462" i="4"/>
  <c r="J462" i="4"/>
  <c r="K462" i="4"/>
  <c r="L462" i="4"/>
  <c r="E463" i="4"/>
  <c r="F463" i="4"/>
  <c r="G463" i="4"/>
  <c r="H463" i="4"/>
  <c r="I463" i="4"/>
  <c r="J463" i="4"/>
  <c r="K463" i="4"/>
  <c r="L463" i="4"/>
  <c r="E464" i="4"/>
  <c r="F464" i="4"/>
  <c r="G464" i="4"/>
  <c r="H464" i="4"/>
  <c r="I464" i="4"/>
  <c r="J464" i="4"/>
  <c r="K464" i="4"/>
  <c r="L464" i="4"/>
  <c r="E465" i="4"/>
  <c r="F465" i="4"/>
  <c r="G465" i="4"/>
  <c r="H465" i="4"/>
  <c r="I465" i="4"/>
  <c r="J465" i="4"/>
  <c r="K465" i="4"/>
  <c r="L465" i="4"/>
  <c r="L457" i="4"/>
  <c r="K457" i="4"/>
  <c r="J457" i="4"/>
  <c r="I457" i="4"/>
  <c r="H457" i="4"/>
  <c r="G457" i="4"/>
  <c r="F457" i="4"/>
  <c r="E457" i="4"/>
  <c r="E448" i="4"/>
  <c r="F448" i="4"/>
  <c r="G448" i="4"/>
  <c r="H448" i="4"/>
  <c r="I448" i="4"/>
  <c r="J448" i="4"/>
  <c r="K448" i="4"/>
  <c r="L448" i="4"/>
  <c r="E449" i="4"/>
  <c r="F449" i="4"/>
  <c r="G449" i="4"/>
  <c r="H449" i="4"/>
  <c r="I449" i="4"/>
  <c r="J449" i="4"/>
  <c r="K449" i="4"/>
  <c r="L449" i="4"/>
  <c r="E450" i="4"/>
  <c r="F450" i="4"/>
  <c r="G450" i="4"/>
  <c r="H450" i="4"/>
  <c r="I450" i="4"/>
  <c r="J450" i="4"/>
  <c r="K450" i="4"/>
  <c r="L450" i="4"/>
  <c r="E451" i="4"/>
  <c r="F451" i="4"/>
  <c r="G451" i="4"/>
  <c r="H451" i="4"/>
  <c r="I451" i="4"/>
  <c r="J451" i="4"/>
  <c r="K451" i="4"/>
  <c r="L451" i="4"/>
  <c r="E452" i="4"/>
  <c r="F452" i="4"/>
  <c r="G452" i="4"/>
  <c r="H452" i="4"/>
  <c r="I452" i="4"/>
  <c r="J452" i="4"/>
  <c r="K452" i="4"/>
  <c r="L452" i="4"/>
  <c r="E453" i="4"/>
  <c r="F453" i="4"/>
  <c r="G453" i="4"/>
  <c r="H453" i="4"/>
  <c r="I453" i="4"/>
  <c r="J453" i="4"/>
  <c r="K453" i="4"/>
  <c r="L453" i="4"/>
  <c r="E454" i="4"/>
  <c r="F454" i="4"/>
  <c r="G454" i="4"/>
  <c r="H454" i="4"/>
  <c r="I454" i="4"/>
  <c r="J454" i="4"/>
  <c r="K454" i="4"/>
  <c r="L454" i="4"/>
  <c r="E455" i="4"/>
  <c r="F455" i="4"/>
  <c r="G455" i="4"/>
  <c r="H455" i="4"/>
  <c r="I455" i="4"/>
  <c r="J455" i="4"/>
  <c r="K455" i="4"/>
  <c r="L455" i="4"/>
  <c r="L447" i="4"/>
  <c r="K447" i="4"/>
  <c r="J447" i="4"/>
  <c r="I447" i="4"/>
  <c r="H447" i="4"/>
  <c r="G447" i="4"/>
  <c r="F447" i="4"/>
  <c r="E447" i="4"/>
  <c r="E438" i="4"/>
  <c r="F438" i="4"/>
  <c r="G438" i="4"/>
  <c r="H438" i="4"/>
  <c r="I438" i="4"/>
  <c r="J438" i="4"/>
  <c r="K438" i="4"/>
  <c r="L438" i="4"/>
  <c r="E439" i="4"/>
  <c r="F439" i="4"/>
  <c r="G439" i="4"/>
  <c r="H439" i="4"/>
  <c r="I439" i="4"/>
  <c r="J439" i="4"/>
  <c r="K439" i="4"/>
  <c r="L439" i="4"/>
  <c r="E440" i="4"/>
  <c r="F440" i="4"/>
  <c r="G440" i="4"/>
  <c r="H440" i="4"/>
  <c r="I440" i="4"/>
  <c r="J440" i="4"/>
  <c r="K440" i="4"/>
  <c r="L440" i="4"/>
  <c r="E441" i="4"/>
  <c r="F441" i="4"/>
  <c r="G441" i="4"/>
  <c r="H441" i="4"/>
  <c r="I441" i="4"/>
  <c r="J441" i="4"/>
  <c r="K441" i="4"/>
  <c r="L441" i="4"/>
  <c r="E442" i="4"/>
  <c r="F442" i="4"/>
  <c r="G442" i="4"/>
  <c r="H442" i="4"/>
  <c r="I442" i="4"/>
  <c r="J442" i="4"/>
  <c r="K442" i="4"/>
  <c r="L442" i="4"/>
  <c r="E443" i="4"/>
  <c r="F443" i="4"/>
  <c r="G443" i="4"/>
  <c r="H443" i="4"/>
  <c r="I443" i="4"/>
  <c r="J443" i="4"/>
  <c r="K443" i="4"/>
  <c r="L443" i="4"/>
  <c r="E444" i="4"/>
  <c r="F444" i="4"/>
  <c r="G444" i="4"/>
  <c r="H444" i="4"/>
  <c r="I444" i="4"/>
  <c r="J444" i="4"/>
  <c r="K444" i="4"/>
  <c r="L444" i="4"/>
  <c r="E445" i="4"/>
  <c r="F445" i="4"/>
  <c r="G445" i="4"/>
  <c r="H445" i="4"/>
  <c r="I445" i="4"/>
  <c r="J445" i="4"/>
  <c r="K445" i="4"/>
  <c r="L445" i="4"/>
  <c r="L437" i="4"/>
  <c r="K437" i="4"/>
  <c r="J437" i="4"/>
  <c r="I437" i="4"/>
  <c r="H437" i="4"/>
  <c r="G437" i="4"/>
  <c r="F437" i="4"/>
  <c r="E437" i="4"/>
  <c r="E428" i="4"/>
  <c r="F428" i="4"/>
  <c r="G428" i="4"/>
  <c r="H428" i="4"/>
  <c r="I428" i="4"/>
  <c r="J428" i="4"/>
  <c r="K428" i="4"/>
  <c r="L428" i="4"/>
  <c r="E429" i="4"/>
  <c r="F429" i="4"/>
  <c r="G429" i="4"/>
  <c r="H429" i="4"/>
  <c r="I429" i="4"/>
  <c r="J429" i="4"/>
  <c r="K429" i="4"/>
  <c r="L429" i="4"/>
  <c r="E430" i="4"/>
  <c r="F430" i="4"/>
  <c r="G430" i="4"/>
  <c r="H430" i="4"/>
  <c r="I430" i="4"/>
  <c r="J430" i="4"/>
  <c r="K430" i="4"/>
  <c r="L430" i="4"/>
  <c r="E431" i="4"/>
  <c r="F431" i="4"/>
  <c r="G431" i="4"/>
  <c r="H431" i="4"/>
  <c r="I431" i="4"/>
  <c r="J431" i="4"/>
  <c r="K431" i="4"/>
  <c r="L431" i="4"/>
  <c r="E432" i="4"/>
  <c r="F432" i="4"/>
  <c r="G432" i="4"/>
  <c r="H432" i="4"/>
  <c r="I432" i="4"/>
  <c r="J432" i="4"/>
  <c r="K432" i="4"/>
  <c r="L432" i="4"/>
  <c r="E433" i="4"/>
  <c r="F433" i="4"/>
  <c r="G433" i="4"/>
  <c r="H433" i="4"/>
  <c r="I433" i="4"/>
  <c r="J433" i="4"/>
  <c r="K433" i="4"/>
  <c r="L433" i="4"/>
  <c r="E434" i="4"/>
  <c r="F434" i="4"/>
  <c r="G434" i="4"/>
  <c r="H434" i="4"/>
  <c r="I434" i="4"/>
  <c r="J434" i="4"/>
  <c r="K434" i="4"/>
  <c r="L434" i="4"/>
  <c r="E435" i="4"/>
  <c r="F435" i="4"/>
  <c r="G435" i="4"/>
  <c r="H435" i="4"/>
  <c r="I435" i="4"/>
  <c r="J435" i="4"/>
  <c r="K435" i="4"/>
  <c r="L435" i="4"/>
  <c r="L427" i="4"/>
  <c r="K427" i="4"/>
  <c r="J427" i="4"/>
  <c r="I427" i="4"/>
  <c r="H427" i="4"/>
  <c r="G427" i="4"/>
  <c r="F427" i="4"/>
  <c r="E427" i="4"/>
  <c r="E418" i="4" l="1"/>
  <c r="F418" i="4"/>
  <c r="G418" i="4"/>
  <c r="H418" i="4"/>
  <c r="I418" i="4"/>
  <c r="J418" i="4"/>
  <c r="K418" i="4"/>
  <c r="L418" i="4"/>
  <c r="E419" i="4"/>
  <c r="F419" i="4"/>
  <c r="G419" i="4"/>
  <c r="H419" i="4"/>
  <c r="I419" i="4"/>
  <c r="J419" i="4"/>
  <c r="K419" i="4"/>
  <c r="L419" i="4"/>
  <c r="E420" i="4"/>
  <c r="F420" i="4"/>
  <c r="G420" i="4"/>
  <c r="H420" i="4"/>
  <c r="I420" i="4"/>
  <c r="J420" i="4"/>
  <c r="K420" i="4"/>
  <c r="L420" i="4"/>
  <c r="E421" i="4"/>
  <c r="F421" i="4"/>
  <c r="G421" i="4"/>
  <c r="H421" i="4"/>
  <c r="I421" i="4"/>
  <c r="J421" i="4"/>
  <c r="K421" i="4"/>
  <c r="L421" i="4"/>
  <c r="E422" i="4"/>
  <c r="F422" i="4"/>
  <c r="G422" i="4"/>
  <c r="H422" i="4"/>
  <c r="I422" i="4"/>
  <c r="J422" i="4"/>
  <c r="K422" i="4"/>
  <c r="L422" i="4"/>
  <c r="E423" i="4"/>
  <c r="F423" i="4"/>
  <c r="G423" i="4"/>
  <c r="H423" i="4"/>
  <c r="I423" i="4"/>
  <c r="J423" i="4"/>
  <c r="K423" i="4"/>
  <c r="L423" i="4"/>
  <c r="E424" i="4"/>
  <c r="F424" i="4"/>
  <c r="G424" i="4"/>
  <c r="H424" i="4"/>
  <c r="I424" i="4"/>
  <c r="J424" i="4"/>
  <c r="K424" i="4"/>
  <c r="L424" i="4"/>
  <c r="E425" i="4"/>
  <c r="F425" i="4"/>
  <c r="G425" i="4"/>
  <c r="H425" i="4"/>
  <c r="I425" i="4"/>
  <c r="J425" i="4"/>
  <c r="K425" i="4"/>
  <c r="L425" i="4"/>
  <c r="L417" i="4"/>
  <c r="K417" i="4"/>
  <c r="J417" i="4"/>
  <c r="I417" i="4"/>
  <c r="H417" i="4"/>
  <c r="G417" i="4"/>
  <c r="F417" i="4"/>
  <c r="E417" i="4"/>
  <c r="E408" i="4"/>
  <c r="F408" i="4"/>
  <c r="G408" i="4"/>
  <c r="H408" i="4"/>
  <c r="I408" i="4"/>
  <c r="J408" i="4"/>
  <c r="K408" i="4"/>
  <c r="L408" i="4"/>
  <c r="E409" i="4"/>
  <c r="F409" i="4"/>
  <c r="G409" i="4"/>
  <c r="H409" i="4"/>
  <c r="I409" i="4"/>
  <c r="J409" i="4"/>
  <c r="K409" i="4"/>
  <c r="L409" i="4"/>
  <c r="E410" i="4"/>
  <c r="F410" i="4"/>
  <c r="G410" i="4"/>
  <c r="H410" i="4"/>
  <c r="I410" i="4"/>
  <c r="J410" i="4"/>
  <c r="K410" i="4"/>
  <c r="L410" i="4"/>
  <c r="E411" i="4"/>
  <c r="F411" i="4"/>
  <c r="G411" i="4"/>
  <c r="H411" i="4"/>
  <c r="I411" i="4"/>
  <c r="J411" i="4"/>
  <c r="K411" i="4"/>
  <c r="L411" i="4"/>
  <c r="E412" i="4"/>
  <c r="F412" i="4"/>
  <c r="G412" i="4"/>
  <c r="H412" i="4"/>
  <c r="I412" i="4"/>
  <c r="J412" i="4"/>
  <c r="K412" i="4"/>
  <c r="L412" i="4"/>
  <c r="E413" i="4"/>
  <c r="F413" i="4"/>
  <c r="G413" i="4"/>
  <c r="H413" i="4"/>
  <c r="I413" i="4"/>
  <c r="J413" i="4"/>
  <c r="K413" i="4"/>
  <c r="L413" i="4"/>
  <c r="E414" i="4"/>
  <c r="F414" i="4"/>
  <c r="G414" i="4"/>
  <c r="H414" i="4"/>
  <c r="I414" i="4"/>
  <c r="J414" i="4"/>
  <c r="K414" i="4"/>
  <c r="L414" i="4"/>
  <c r="E415" i="4"/>
  <c r="F415" i="4"/>
  <c r="G415" i="4"/>
  <c r="H415" i="4"/>
  <c r="I415" i="4"/>
  <c r="J415" i="4"/>
  <c r="K415" i="4"/>
  <c r="L415" i="4"/>
  <c r="L407" i="4"/>
  <c r="K407" i="4"/>
  <c r="J407" i="4"/>
  <c r="I407" i="4"/>
  <c r="H407" i="4"/>
  <c r="G407" i="4"/>
  <c r="F407" i="4"/>
  <c r="E407" i="4"/>
  <c r="E398" i="4"/>
  <c r="F398" i="4"/>
  <c r="G398" i="4"/>
  <c r="H398" i="4"/>
  <c r="I398" i="4"/>
  <c r="J398" i="4"/>
  <c r="K398" i="4"/>
  <c r="L398" i="4"/>
  <c r="E399" i="4"/>
  <c r="F399" i="4"/>
  <c r="G399" i="4"/>
  <c r="H399" i="4"/>
  <c r="I399" i="4"/>
  <c r="J399" i="4"/>
  <c r="K399" i="4"/>
  <c r="L399" i="4"/>
  <c r="E400" i="4"/>
  <c r="F400" i="4"/>
  <c r="G400" i="4"/>
  <c r="H400" i="4"/>
  <c r="I400" i="4"/>
  <c r="J400" i="4"/>
  <c r="K400" i="4"/>
  <c r="L400" i="4"/>
  <c r="E401" i="4"/>
  <c r="F401" i="4"/>
  <c r="G401" i="4"/>
  <c r="H401" i="4"/>
  <c r="I401" i="4"/>
  <c r="J401" i="4"/>
  <c r="K401" i="4"/>
  <c r="L401" i="4"/>
  <c r="E402" i="4"/>
  <c r="F402" i="4"/>
  <c r="G402" i="4"/>
  <c r="H402" i="4"/>
  <c r="I402" i="4"/>
  <c r="J402" i="4"/>
  <c r="K402" i="4"/>
  <c r="L402" i="4"/>
  <c r="E403" i="4"/>
  <c r="F403" i="4"/>
  <c r="G403" i="4"/>
  <c r="H403" i="4"/>
  <c r="I403" i="4"/>
  <c r="J403" i="4"/>
  <c r="K403" i="4"/>
  <c r="L403" i="4"/>
  <c r="E404" i="4"/>
  <c r="F404" i="4"/>
  <c r="G404" i="4"/>
  <c r="H404" i="4"/>
  <c r="I404" i="4"/>
  <c r="J404" i="4"/>
  <c r="K404" i="4"/>
  <c r="L404" i="4"/>
  <c r="E405" i="4"/>
  <c r="F405" i="4"/>
  <c r="G405" i="4"/>
  <c r="H405" i="4"/>
  <c r="I405" i="4"/>
  <c r="J405" i="4"/>
  <c r="K405" i="4"/>
  <c r="L405" i="4"/>
  <c r="L397" i="4"/>
  <c r="K397" i="4"/>
  <c r="J397" i="4"/>
  <c r="I397" i="4"/>
  <c r="H397" i="4"/>
  <c r="G397" i="4"/>
  <c r="F397" i="4"/>
  <c r="E397" i="4"/>
  <c r="E388" i="4"/>
  <c r="F388" i="4"/>
  <c r="G388" i="4"/>
  <c r="H388" i="4"/>
  <c r="I388" i="4"/>
  <c r="J388" i="4"/>
  <c r="K388" i="4"/>
  <c r="L388" i="4"/>
  <c r="E389" i="4"/>
  <c r="F389" i="4"/>
  <c r="G389" i="4"/>
  <c r="H389" i="4"/>
  <c r="I389" i="4"/>
  <c r="J389" i="4"/>
  <c r="K389" i="4"/>
  <c r="L389" i="4"/>
  <c r="E390" i="4"/>
  <c r="F390" i="4"/>
  <c r="G390" i="4"/>
  <c r="H390" i="4"/>
  <c r="I390" i="4"/>
  <c r="J390" i="4"/>
  <c r="K390" i="4"/>
  <c r="L390" i="4"/>
  <c r="E391" i="4"/>
  <c r="F391" i="4"/>
  <c r="G391" i="4"/>
  <c r="H391" i="4"/>
  <c r="I391" i="4"/>
  <c r="J391" i="4"/>
  <c r="K391" i="4"/>
  <c r="L391" i="4"/>
  <c r="E392" i="4"/>
  <c r="F392" i="4"/>
  <c r="G392" i="4"/>
  <c r="H392" i="4"/>
  <c r="I392" i="4"/>
  <c r="J392" i="4"/>
  <c r="K392" i="4"/>
  <c r="L392" i="4"/>
  <c r="E393" i="4"/>
  <c r="F393" i="4"/>
  <c r="G393" i="4"/>
  <c r="H393" i="4"/>
  <c r="I393" i="4"/>
  <c r="J393" i="4"/>
  <c r="K393" i="4"/>
  <c r="L393" i="4"/>
  <c r="E394" i="4"/>
  <c r="F394" i="4"/>
  <c r="G394" i="4"/>
  <c r="H394" i="4"/>
  <c r="I394" i="4"/>
  <c r="J394" i="4"/>
  <c r="K394" i="4"/>
  <c r="L394" i="4"/>
  <c r="E395" i="4"/>
  <c r="F395" i="4"/>
  <c r="G395" i="4"/>
  <c r="H395" i="4"/>
  <c r="I395" i="4"/>
  <c r="J395" i="4"/>
  <c r="K395" i="4"/>
  <c r="L395" i="4"/>
  <c r="L387" i="4"/>
  <c r="K387" i="4"/>
  <c r="J387" i="4"/>
  <c r="I387" i="4"/>
  <c r="H387" i="4"/>
  <c r="G387" i="4"/>
  <c r="F387" i="4"/>
  <c r="E387" i="4"/>
  <c r="E378" i="4"/>
  <c r="F378" i="4"/>
  <c r="G378" i="4"/>
  <c r="H378" i="4"/>
  <c r="I378" i="4"/>
  <c r="J378" i="4"/>
  <c r="K378" i="4"/>
  <c r="L378" i="4"/>
  <c r="E379" i="4"/>
  <c r="F379" i="4"/>
  <c r="G379" i="4"/>
  <c r="H379" i="4"/>
  <c r="I379" i="4"/>
  <c r="J379" i="4"/>
  <c r="K379" i="4"/>
  <c r="L379" i="4"/>
  <c r="E380" i="4"/>
  <c r="F380" i="4"/>
  <c r="G380" i="4"/>
  <c r="H380" i="4"/>
  <c r="I380" i="4"/>
  <c r="J380" i="4"/>
  <c r="K380" i="4"/>
  <c r="L380" i="4"/>
  <c r="E381" i="4"/>
  <c r="F381" i="4"/>
  <c r="G381" i="4"/>
  <c r="H381" i="4"/>
  <c r="I381" i="4"/>
  <c r="J381" i="4"/>
  <c r="K381" i="4"/>
  <c r="L381" i="4"/>
  <c r="E382" i="4"/>
  <c r="F382" i="4"/>
  <c r="G382" i="4"/>
  <c r="H382" i="4"/>
  <c r="I382" i="4"/>
  <c r="J382" i="4"/>
  <c r="K382" i="4"/>
  <c r="L382" i="4"/>
  <c r="E383" i="4"/>
  <c r="F383" i="4"/>
  <c r="G383" i="4"/>
  <c r="H383" i="4"/>
  <c r="I383" i="4"/>
  <c r="J383" i="4"/>
  <c r="K383" i="4"/>
  <c r="L383" i="4"/>
  <c r="E384" i="4"/>
  <c r="F384" i="4"/>
  <c r="G384" i="4"/>
  <c r="H384" i="4"/>
  <c r="I384" i="4"/>
  <c r="J384" i="4"/>
  <c r="K384" i="4"/>
  <c r="L384" i="4"/>
  <c r="E385" i="4"/>
  <c r="F385" i="4"/>
  <c r="G385" i="4"/>
  <c r="H385" i="4"/>
  <c r="I385" i="4"/>
  <c r="J385" i="4"/>
  <c r="K385" i="4"/>
  <c r="L385" i="4"/>
  <c r="L377" i="4"/>
  <c r="K377" i="4"/>
  <c r="J377" i="4"/>
  <c r="I377" i="4"/>
  <c r="H377" i="4"/>
  <c r="G377" i="4"/>
  <c r="F377" i="4"/>
  <c r="E377" i="4"/>
  <c r="E368" i="4"/>
  <c r="F368" i="4"/>
  <c r="G368" i="4"/>
  <c r="H368" i="4"/>
  <c r="I368" i="4"/>
  <c r="J368" i="4"/>
  <c r="K368" i="4"/>
  <c r="L368" i="4"/>
  <c r="E369" i="4"/>
  <c r="F369" i="4"/>
  <c r="G369" i="4"/>
  <c r="H369" i="4"/>
  <c r="I369" i="4"/>
  <c r="J369" i="4"/>
  <c r="K369" i="4"/>
  <c r="L369" i="4"/>
  <c r="E370" i="4"/>
  <c r="F370" i="4"/>
  <c r="G370" i="4"/>
  <c r="H370" i="4"/>
  <c r="I370" i="4"/>
  <c r="J370" i="4"/>
  <c r="K370" i="4"/>
  <c r="L370" i="4"/>
  <c r="E371" i="4"/>
  <c r="F371" i="4"/>
  <c r="G371" i="4"/>
  <c r="H371" i="4"/>
  <c r="I371" i="4"/>
  <c r="J371" i="4"/>
  <c r="K371" i="4"/>
  <c r="L371" i="4"/>
  <c r="E372" i="4"/>
  <c r="F372" i="4"/>
  <c r="G372" i="4"/>
  <c r="H372" i="4"/>
  <c r="I372" i="4"/>
  <c r="J372" i="4"/>
  <c r="K372" i="4"/>
  <c r="L372" i="4"/>
  <c r="E373" i="4"/>
  <c r="F373" i="4"/>
  <c r="G373" i="4"/>
  <c r="H373" i="4"/>
  <c r="I373" i="4"/>
  <c r="J373" i="4"/>
  <c r="K373" i="4"/>
  <c r="L373" i="4"/>
  <c r="E374" i="4"/>
  <c r="F374" i="4"/>
  <c r="G374" i="4"/>
  <c r="H374" i="4"/>
  <c r="I374" i="4"/>
  <c r="J374" i="4"/>
  <c r="K374" i="4"/>
  <c r="L374" i="4"/>
  <c r="E375" i="4"/>
  <c r="F375" i="4"/>
  <c r="G375" i="4"/>
  <c r="H375" i="4"/>
  <c r="I375" i="4"/>
  <c r="J375" i="4"/>
  <c r="K375" i="4"/>
  <c r="L375" i="4"/>
  <c r="L367" i="4"/>
  <c r="K367" i="4"/>
  <c r="J367" i="4"/>
  <c r="I367" i="4"/>
  <c r="H367" i="4"/>
  <c r="G367" i="4"/>
  <c r="F367" i="4"/>
  <c r="E367" i="4"/>
  <c r="E358" i="4"/>
  <c r="F358" i="4"/>
  <c r="G358" i="4"/>
  <c r="H358" i="4"/>
  <c r="I358" i="4"/>
  <c r="J358" i="4"/>
  <c r="K358" i="4"/>
  <c r="L358" i="4"/>
  <c r="E359" i="4"/>
  <c r="F359" i="4"/>
  <c r="G359" i="4"/>
  <c r="H359" i="4"/>
  <c r="I359" i="4"/>
  <c r="J359" i="4"/>
  <c r="K359" i="4"/>
  <c r="L359" i="4"/>
  <c r="E360" i="4"/>
  <c r="F360" i="4"/>
  <c r="G360" i="4"/>
  <c r="H360" i="4"/>
  <c r="I360" i="4"/>
  <c r="J360" i="4"/>
  <c r="K360" i="4"/>
  <c r="L360" i="4"/>
  <c r="E361" i="4"/>
  <c r="F361" i="4"/>
  <c r="G361" i="4"/>
  <c r="H361" i="4"/>
  <c r="I361" i="4"/>
  <c r="J361" i="4"/>
  <c r="K361" i="4"/>
  <c r="L361" i="4"/>
  <c r="E362" i="4"/>
  <c r="F362" i="4"/>
  <c r="G362" i="4"/>
  <c r="H362" i="4"/>
  <c r="I362" i="4"/>
  <c r="J362" i="4"/>
  <c r="K362" i="4"/>
  <c r="L362" i="4"/>
  <c r="E363" i="4"/>
  <c r="F363" i="4"/>
  <c r="G363" i="4"/>
  <c r="H363" i="4"/>
  <c r="I363" i="4"/>
  <c r="J363" i="4"/>
  <c r="K363" i="4"/>
  <c r="L363" i="4"/>
  <c r="E364" i="4"/>
  <c r="F364" i="4"/>
  <c r="G364" i="4"/>
  <c r="H364" i="4"/>
  <c r="I364" i="4"/>
  <c r="J364" i="4"/>
  <c r="K364" i="4"/>
  <c r="L364" i="4"/>
  <c r="E365" i="4"/>
  <c r="F365" i="4"/>
  <c r="G365" i="4"/>
  <c r="H365" i="4"/>
  <c r="I365" i="4"/>
  <c r="J365" i="4"/>
  <c r="K365" i="4"/>
  <c r="L365" i="4"/>
  <c r="L357" i="4"/>
  <c r="K357" i="4"/>
  <c r="J357" i="4"/>
  <c r="I357" i="4"/>
  <c r="H357" i="4"/>
  <c r="G357" i="4"/>
  <c r="F357" i="4"/>
  <c r="E357" i="4"/>
  <c r="E348" i="4"/>
  <c r="F348" i="4"/>
  <c r="G348" i="4"/>
  <c r="H348" i="4"/>
  <c r="I348" i="4"/>
  <c r="J348" i="4"/>
  <c r="K348" i="4"/>
  <c r="L348" i="4"/>
  <c r="E349" i="4"/>
  <c r="F349" i="4"/>
  <c r="G349" i="4"/>
  <c r="H349" i="4"/>
  <c r="I349" i="4"/>
  <c r="J349" i="4"/>
  <c r="K349" i="4"/>
  <c r="L349" i="4"/>
  <c r="E350" i="4"/>
  <c r="F350" i="4"/>
  <c r="G350" i="4"/>
  <c r="H350" i="4"/>
  <c r="I350" i="4"/>
  <c r="J350" i="4"/>
  <c r="K350" i="4"/>
  <c r="L350" i="4"/>
  <c r="E351" i="4"/>
  <c r="F351" i="4"/>
  <c r="G351" i="4"/>
  <c r="H351" i="4"/>
  <c r="I351" i="4"/>
  <c r="J351" i="4"/>
  <c r="K351" i="4"/>
  <c r="L351" i="4"/>
  <c r="E352" i="4"/>
  <c r="F352" i="4"/>
  <c r="G352" i="4"/>
  <c r="H352" i="4"/>
  <c r="I352" i="4"/>
  <c r="J352" i="4"/>
  <c r="K352" i="4"/>
  <c r="L352" i="4"/>
  <c r="E353" i="4"/>
  <c r="F353" i="4"/>
  <c r="G353" i="4"/>
  <c r="H353" i="4"/>
  <c r="I353" i="4"/>
  <c r="J353" i="4"/>
  <c r="K353" i="4"/>
  <c r="L353" i="4"/>
  <c r="E354" i="4"/>
  <c r="F354" i="4"/>
  <c r="G354" i="4"/>
  <c r="H354" i="4"/>
  <c r="I354" i="4"/>
  <c r="J354" i="4"/>
  <c r="K354" i="4"/>
  <c r="L354" i="4"/>
  <c r="E355" i="4"/>
  <c r="F355" i="4"/>
  <c r="G355" i="4"/>
  <c r="H355" i="4"/>
  <c r="I355" i="4"/>
  <c r="J355" i="4"/>
  <c r="K355" i="4"/>
  <c r="L355" i="4"/>
  <c r="L347" i="4"/>
  <c r="K347" i="4"/>
  <c r="J347" i="4"/>
  <c r="I347" i="4"/>
  <c r="H347" i="4"/>
  <c r="G347" i="4"/>
  <c r="F347" i="4"/>
  <c r="E347" i="4"/>
  <c r="E338" i="4"/>
  <c r="F338" i="4"/>
  <c r="G338" i="4"/>
  <c r="H338" i="4"/>
  <c r="I338" i="4"/>
  <c r="J338" i="4"/>
  <c r="K338" i="4"/>
  <c r="L338" i="4"/>
  <c r="E339" i="4"/>
  <c r="F339" i="4"/>
  <c r="G339" i="4"/>
  <c r="H339" i="4"/>
  <c r="I339" i="4"/>
  <c r="J339" i="4"/>
  <c r="K339" i="4"/>
  <c r="L339" i="4"/>
  <c r="E340" i="4"/>
  <c r="F340" i="4"/>
  <c r="G340" i="4"/>
  <c r="H340" i="4"/>
  <c r="I340" i="4"/>
  <c r="J340" i="4"/>
  <c r="K340" i="4"/>
  <c r="L340" i="4"/>
  <c r="E341" i="4"/>
  <c r="F341" i="4"/>
  <c r="G341" i="4"/>
  <c r="H341" i="4"/>
  <c r="I341" i="4"/>
  <c r="J341" i="4"/>
  <c r="K341" i="4"/>
  <c r="L341" i="4"/>
  <c r="E342" i="4"/>
  <c r="F342" i="4"/>
  <c r="G342" i="4"/>
  <c r="H342" i="4"/>
  <c r="I342" i="4"/>
  <c r="J342" i="4"/>
  <c r="K342" i="4"/>
  <c r="L342" i="4"/>
  <c r="E343" i="4"/>
  <c r="F343" i="4"/>
  <c r="G343" i="4"/>
  <c r="H343" i="4"/>
  <c r="I343" i="4"/>
  <c r="J343" i="4"/>
  <c r="K343" i="4"/>
  <c r="L343" i="4"/>
  <c r="E344" i="4"/>
  <c r="F344" i="4"/>
  <c r="G344" i="4"/>
  <c r="H344" i="4"/>
  <c r="I344" i="4"/>
  <c r="J344" i="4"/>
  <c r="K344" i="4"/>
  <c r="L344" i="4"/>
  <c r="E345" i="4"/>
  <c r="F345" i="4"/>
  <c r="G345" i="4"/>
  <c r="H345" i="4"/>
  <c r="I345" i="4"/>
  <c r="J345" i="4"/>
  <c r="K345" i="4"/>
  <c r="L345" i="4"/>
  <c r="L337" i="4"/>
  <c r="K337" i="4"/>
  <c r="J337" i="4"/>
  <c r="I337" i="4"/>
  <c r="H337" i="4"/>
  <c r="G337" i="4"/>
  <c r="F337" i="4"/>
  <c r="E337" i="4"/>
  <c r="E328" i="4"/>
  <c r="F328" i="4"/>
  <c r="G328" i="4"/>
  <c r="H328" i="4"/>
  <c r="I328" i="4"/>
  <c r="J328" i="4"/>
  <c r="K328" i="4"/>
  <c r="L328" i="4"/>
  <c r="E329" i="4"/>
  <c r="F329" i="4"/>
  <c r="G329" i="4"/>
  <c r="H329" i="4"/>
  <c r="I329" i="4"/>
  <c r="J329" i="4"/>
  <c r="K329" i="4"/>
  <c r="L329" i="4"/>
  <c r="E330" i="4"/>
  <c r="F330" i="4"/>
  <c r="G330" i="4"/>
  <c r="H330" i="4"/>
  <c r="I330" i="4"/>
  <c r="J330" i="4"/>
  <c r="K330" i="4"/>
  <c r="L330" i="4"/>
  <c r="E331" i="4"/>
  <c r="F331" i="4"/>
  <c r="G331" i="4"/>
  <c r="H331" i="4"/>
  <c r="I331" i="4"/>
  <c r="J331" i="4"/>
  <c r="K331" i="4"/>
  <c r="L331" i="4"/>
  <c r="E332" i="4"/>
  <c r="F332" i="4"/>
  <c r="G332" i="4"/>
  <c r="H332" i="4"/>
  <c r="I332" i="4"/>
  <c r="J332" i="4"/>
  <c r="K332" i="4"/>
  <c r="L332" i="4"/>
  <c r="E333" i="4"/>
  <c r="F333" i="4"/>
  <c r="G333" i="4"/>
  <c r="H333" i="4"/>
  <c r="I333" i="4"/>
  <c r="J333" i="4"/>
  <c r="K333" i="4"/>
  <c r="L333" i="4"/>
  <c r="E334" i="4"/>
  <c r="F334" i="4"/>
  <c r="G334" i="4"/>
  <c r="H334" i="4"/>
  <c r="I334" i="4"/>
  <c r="J334" i="4"/>
  <c r="K334" i="4"/>
  <c r="L334" i="4"/>
  <c r="E335" i="4"/>
  <c r="F335" i="4"/>
  <c r="G335" i="4"/>
  <c r="H335" i="4"/>
  <c r="I335" i="4"/>
  <c r="J335" i="4"/>
  <c r="K335" i="4"/>
  <c r="L335" i="4"/>
  <c r="L327" i="4"/>
  <c r="K327" i="4"/>
  <c r="J327" i="4"/>
  <c r="I327" i="4"/>
  <c r="H327" i="4"/>
  <c r="G327" i="4"/>
  <c r="F327" i="4"/>
  <c r="E327" i="4"/>
  <c r="E318" i="4"/>
  <c r="F318" i="4"/>
  <c r="G318" i="4"/>
  <c r="H318" i="4"/>
  <c r="I318" i="4"/>
  <c r="J318" i="4"/>
  <c r="K318" i="4"/>
  <c r="L318" i="4"/>
  <c r="E319" i="4"/>
  <c r="F319" i="4"/>
  <c r="G319" i="4"/>
  <c r="H319" i="4"/>
  <c r="I319" i="4"/>
  <c r="J319" i="4"/>
  <c r="K319" i="4"/>
  <c r="L319" i="4"/>
  <c r="E320" i="4"/>
  <c r="F320" i="4"/>
  <c r="G320" i="4"/>
  <c r="H320" i="4"/>
  <c r="I320" i="4"/>
  <c r="J320" i="4"/>
  <c r="K320" i="4"/>
  <c r="L320" i="4"/>
  <c r="E321" i="4"/>
  <c r="F321" i="4"/>
  <c r="G321" i="4"/>
  <c r="H321" i="4"/>
  <c r="I321" i="4"/>
  <c r="J321" i="4"/>
  <c r="K321" i="4"/>
  <c r="L321" i="4"/>
  <c r="E322" i="4"/>
  <c r="F322" i="4"/>
  <c r="G322" i="4"/>
  <c r="H322" i="4"/>
  <c r="I322" i="4"/>
  <c r="J322" i="4"/>
  <c r="K322" i="4"/>
  <c r="L322" i="4"/>
  <c r="E323" i="4"/>
  <c r="F323" i="4"/>
  <c r="G323" i="4"/>
  <c r="H323" i="4"/>
  <c r="I323" i="4"/>
  <c r="J323" i="4"/>
  <c r="K323" i="4"/>
  <c r="L323" i="4"/>
  <c r="E324" i="4"/>
  <c r="F324" i="4"/>
  <c r="G324" i="4"/>
  <c r="H324" i="4"/>
  <c r="I324" i="4"/>
  <c r="J324" i="4"/>
  <c r="K324" i="4"/>
  <c r="L324" i="4"/>
  <c r="E325" i="4"/>
  <c r="F325" i="4"/>
  <c r="G325" i="4"/>
  <c r="H325" i="4"/>
  <c r="I325" i="4"/>
  <c r="J325" i="4"/>
  <c r="K325" i="4"/>
  <c r="L325" i="4"/>
  <c r="L317" i="4"/>
  <c r="K317" i="4"/>
  <c r="J317" i="4"/>
  <c r="I317" i="4"/>
  <c r="H317" i="4"/>
  <c r="G317" i="4"/>
  <c r="F317" i="4"/>
  <c r="E317" i="4"/>
  <c r="E308" i="4"/>
  <c r="F308" i="4"/>
  <c r="G308" i="4"/>
  <c r="H308" i="4"/>
  <c r="I308" i="4"/>
  <c r="J308" i="4"/>
  <c r="K308" i="4"/>
  <c r="L308" i="4"/>
  <c r="E309" i="4"/>
  <c r="F309" i="4"/>
  <c r="G309" i="4"/>
  <c r="H309" i="4"/>
  <c r="I309" i="4"/>
  <c r="J309" i="4"/>
  <c r="K309" i="4"/>
  <c r="L309" i="4"/>
  <c r="E310" i="4"/>
  <c r="F310" i="4"/>
  <c r="G310" i="4"/>
  <c r="H310" i="4"/>
  <c r="I310" i="4"/>
  <c r="J310" i="4"/>
  <c r="K310" i="4"/>
  <c r="L310" i="4"/>
  <c r="E311" i="4"/>
  <c r="F311" i="4"/>
  <c r="G311" i="4"/>
  <c r="H311" i="4"/>
  <c r="I311" i="4"/>
  <c r="J311" i="4"/>
  <c r="K311" i="4"/>
  <c r="L311" i="4"/>
  <c r="E312" i="4"/>
  <c r="F312" i="4"/>
  <c r="G312" i="4"/>
  <c r="H312" i="4"/>
  <c r="I312" i="4"/>
  <c r="J312" i="4"/>
  <c r="K312" i="4"/>
  <c r="L312" i="4"/>
  <c r="E313" i="4"/>
  <c r="F313" i="4"/>
  <c r="G313" i="4"/>
  <c r="H313" i="4"/>
  <c r="I313" i="4"/>
  <c r="J313" i="4"/>
  <c r="K313" i="4"/>
  <c r="L313" i="4"/>
  <c r="E314" i="4"/>
  <c r="F314" i="4"/>
  <c r="G314" i="4"/>
  <c r="H314" i="4"/>
  <c r="I314" i="4"/>
  <c r="J314" i="4"/>
  <c r="K314" i="4"/>
  <c r="L314" i="4"/>
  <c r="E315" i="4"/>
  <c r="F315" i="4"/>
  <c r="G315" i="4"/>
  <c r="H315" i="4"/>
  <c r="I315" i="4"/>
  <c r="J315" i="4"/>
  <c r="K315" i="4"/>
  <c r="L315" i="4"/>
  <c r="L307" i="4"/>
  <c r="K307" i="4"/>
  <c r="J307" i="4"/>
  <c r="I307" i="4"/>
  <c r="H307" i="4"/>
  <c r="G307" i="4"/>
  <c r="F307" i="4"/>
  <c r="E307" i="4"/>
  <c r="E298" i="4"/>
  <c r="F298" i="4"/>
  <c r="G298" i="4"/>
  <c r="H298" i="4"/>
  <c r="I298" i="4"/>
  <c r="J298" i="4"/>
  <c r="K298" i="4"/>
  <c r="L298" i="4"/>
  <c r="E299" i="4"/>
  <c r="F299" i="4"/>
  <c r="G299" i="4"/>
  <c r="H299" i="4"/>
  <c r="I299" i="4"/>
  <c r="J299" i="4"/>
  <c r="K299" i="4"/>
  <c r="L299" i="4"/>
  <c r="E300" i="4"/>
  <c r="F300" i="4"/>
  <c r="G300" i="4"/>
  <c r="H300" i="4"/>
  <c r="I300" i="4"/>
  <c r="J300" i="4"/>
  <c r="K300" i="4"/>
  <c r="L300" i="4"/>
  <c r="E301" i="4"/>
  <c r="F301" i="4"/>
  <c r="G301" i="4"/>
  <c r="H301" i="4"/>
  <c r="I301" i="4"/>
  <c r="J301" i="4"/>
  <c r="K301" i="4"/>
  <c r="L301" i="4"/>
  <c r="E302" i="4"/>
  <c r="F302" i="4"/>
  <c r="G302" i="4"/>
  <c r="H302" i="4"/>
  <c r="I302" i="4"/>
  <c r="J302" i="4"/>
  <c r="K302" i="4"/>
  <c r="L302" i="4"/>
  <c r="E303" i="4"/>
  <c r="F303" i="4"/>
  <c r="G303" i="4"/>
  <c r="H303" i="4"/>
  <c r="I303" i="4"/>
  <c r="J303" i="4"/>
  <c r="K303" i="4"/>
  <c r="L303" i="4"/>
  <c r="E304" i="4"/>
  <c r="F304" i="4"/>
  <c r="G304" i="4"/>
  <c r="H304" i="4"/>
  <c r="I304" i="4"/>
  <c r="J304" i="4"/>
  <c r="K304" i="4"/>
  <c r="L304" i="4"/>
  <c r="E305" i="4"/>
  <c r="F305" i="4"/>
  <c r="G305" i="4"/>
  <c r="H305" i="4"/>
  <c r="I305" i="4"/>
  <c r="J305" i="4"/>
  <c r="K305" i="4"/>
  <c r="L305" i="4"/>
  <c r="L297" i="4"/>
  <c r="K297" i="4"/>
  <c r="J297" i="4"/>
  <c r="I297" i="4"/>
  <c r="H297" i="4"/>
  <c r="G297" i="4"/>
  <c r="F297" i="4"/>
  <c r="E297" i="4"/>
  <c r="E288" i="4"/>
  <c r="F288" i="4"/>
  <c r="G288" i="4"/>
  <c r="H288" i="4"/>
  <c r="I288" i="4"/>
  <c r="J288" i="4"/>
  <c r="K288" i="4"/>
  <c r="L288" i="4"/>
  <c r="E289" i="4"/>
  <c r="F289" i="4"/>
  <c r="G289" i="4"/>
  <c r="H289" i="4"/>
  <c r="I289" i="4"/>
  <c r="J289" i="4"/>
  <c r="K289" i="4"/>
  <c r="L289" i="4"/>
  <c r="E290" i="4"/>
  <c r="F290" i="4"/>
  <c r="G290" i="4"/>
  <c r="H290" i="4"/>
  <c r="I290" i="4"/>
  <c r="J290" i="4"/>
  <c r="K290" i="4"/>
  <c r="L290" i="4"/>
  <c r="E291" i="4"/>
  <c r="F291" i="4"/>
  <c r="G291" i="4"/>
  <c r="H291" i="4"/>
  <c r="I291" i="4"/>
  <c r="J291" i="4"/>
  <c r="K291" i="4"/>
  <c r="L291" i="4"/>
  <c r="E292" i="4"/>
  <c r="F292" i="4"/>
  <c r="G292" i="4"/>
  <c r="H292" i="4"/>
  <c r="I292" i="4"/>
  <c r="J292" i="4"/>
  <c r="K292" i="4"/>
  <c r="L292" i="4"/>
  <c r="E293" i="4"/>
  <c r="F293" i="4"/>
  <c r="G293" i="4"/>
  <c r="H293" i="4"/>
  <c r="I293" i="4"/>
  <c r="J293" i="4"/>
  <c r="K293" i="4"/>
  <c r="L293" i="4"/>
  <c r="E294" i="4"/>
  <c r="F294" i="4"/>
  <c r="G294" i="4"/>
  <c r="H294" i="4"/>
  <c r="I294" i="4"/>
  <c r="J294" i="4"/>
  <c r="K294" i="4"/>
  <c r="L294" i="4"/>
  <c r="E295" i="4"/>
  <c r="F295" i="4"/>
  <c r="G295" i="4"/>
  <c r="H295" i="4"/>
  <c r="I295" i="4"/>
  <c r="J295" i="4"/>
  <c r="K295" i="4"/>
  <c r="L295" i="4"/>
  <c r="L287" i="4"/>
  <c r="K287" i="4"/>
  <c r="J287" i="4"/>
  <c r="I287" i="4"/>
  <c r="H287" i="4"/>
  <c r="G287" i="4"/>
  <c r="F287" i="4"/>
  <c r="E287" i="4"/>
  <c r="E278" i="4"/>
  <c r="F278" i="4"/>
  <c r="G278" i="4"/>
  <c r="H278" i="4"/>
  <c r="I278" i="4"/>
  <c r="J278" i="4"/>
  <c r="K278" i="4"/>
  <c r="L278" i="4"/>
  <c r="E279" i="4"/>
  <c r="F279" i="4"/>
  <c r="G279" i="4"/>
  <c r="H279" i="4"/>
  <c r="I279" i="4"/>
  <c r="J279" i="4"/>
  <c r="K279" i="4"/>
  <c r="L279" i="4"/>
  <c r="E280" i="4"/>
  <c r="F280" i="4"/>
  <c r="G280" i="4"/>
  <c r="H280" i="4"/>
  <c r="I280" i="4"/>
  <c r="J280" i="4"/>
  <c r="K280" i="4"/>
  <c r="L280" i="4"/>
  <c r="E281" i="4"/>
  <c r="F281" i="4"/>
  <c r="G281" i="4"/>
  <c r="H281" i="4"/>
  <c r="I281" i="4"/>
  <c r="J281" i="4"/>
  <c r="K281" i="4"/>
  <c r="L281" i="4"/>
  <c r="E282" i="4"/>
  <c r="F282" i="4"/>
  <c r="G282" i="4"/>
  <c r="H282" i="4"/>
  <c r="I282" i="4"/>
  <c r="J282" i="4"/>
  <c r="K282" i="4"/>
  <c r="L282" i="4"/>
  <c r="E283" i="4"/>
  <c r="F283" i="4"/>
  <c r="G283" i="4"/>
  <c r="H283" i="4"/>
  <c r="I283" i="4"/>
  <c r="J283" i="4"/>
  <c r="K283" i="4"/>
  <c r="L283" i="4"/>
  <c r="E284" i="4"/>
  <c r="F284" i="4"/>
  <c r="G284" i="4"/>
  <c r="H284" i="4"/>
  <c r="I284" i="4"/>
  <c r="J284" i="4"/>
  <c r="K284" i="4"/>
  <c r="L284" i="4"/>
  <c r="E285" i="4"/>
  <c r="F285" i="4"/>
  <c r="G285" i="4"/>
  <c r="H285" i="4"/>
  <c r="I285" i="4"/>
  <c r="J285" i="4"/>
  <c r="K285" i="4"/>
  <c r="L285" i="4"/>
  <c r="L277" i="4"/>
  <c r="K277" i="4"/>
  <c r="J277" i="4"/>
  <c r="I277" i="4"/>
  <c r="H277" i="4"/>
  <c r="G277" i="4"/>
  <c r="F277" i="4"/>
  <c r="E277" i="4"/>
  <c r="E268" i="4" l="1"/>
  <c r="F268" i="4"/>
  <c r="G268" i="4"/>
  <c r="H268" i="4"/>
  <c r="I268" i="4"/>
  <c r="J268" i="4"/>
  <c r="K268" i="4"/>
  <c r="L268" i="4"/>
  <c r="E269" i="4"/>
  <c r="F269" i="4"/>
  <c r="G269" i="4"/>
  <c r="H269" i="4"/>
  <c r="I269" i="4"/>
  <c r="J269" i="4"/>
  <c r="K269" i="4"/>
  <c r="L269" i="4"/>
  <c r="E270" i="4"/>
  <c r="F270" i="4"/>
  <c r="G270" i="4"/>
  <c r="H270" i="4"/>
  <c r="I270" i="4"/>
  <c r="J270" i="4"/>
  <c r="K270" i="4"/>
  <c r="L270" i="4"/>
  <c r="E271" i="4"/>
  <c r="F271" i="4"/>
  <c r="G271" i="4"/>
  <c r="H271" i="4"/>
  <c r="I271" i="4"/>
  <c r="J271" i="4"/>
  <c r="K271" i="4"/>
  <c r="L271" i="4"/>
  <c r="E272" i="4"/>
  <c r="F272" i="4"/>
  <c r="G272" i="4"/>
  <c r="H272" i="4"/>
  <c r="I272" i="4"/>
  <c r="J272" i="4"/>
  <c r="K272" i="4"/>
  <c r="L272" i="4"/>
  <c r="E273" i="4"/>
  <c r="F273" i="4"/>
  <c r="G273" i="4"/>
  <c r="H273" i="4"/>
  <c r="I273" i="4"/>
  <c r="J273" i="4"/>
  <c r="K273" i="4"/>
  <c r="L273" i="4"/>
  <c r="E274" i="4"/>
  <c r="F274" i="4"/>
  <c r="G274" i="4"/>
  <c r="H274" i="4"/>
  <c r="I274" i="4"/>
  <c r="J274" i="4"/>
  <c r="K274" i="4"/>
  <c r="L274" i="4"/>
  <c r="E275" i="4"/>
  <c r="F275" i="4"/>
  <c r="G275" i="4"/>
  <c r="H275" i="4"/>
  <c r="I275" i="4"/>
  <c r="J275" i="4"/>
  <c r="K275" i="4"/>
  <c r="L275" i="4"/>
  <c r="L267" i="4"/>
  <c r="K267" i="4"/>
  <c r="J267" i="4"/>
  <c r="I267" i="4"/>
  <c r="H267" i="4"/>
  <c r="G267" i="4"/>
  <c r="F267" i="4"/>
  <c r="E267" i="4"/>
  <c r="E258" i="4"/>
  <c r="F258" i="4"/>
  <c r="G258" i="4"/>
  <c r="H258" i="4"/>
  <c r="I258" i="4"/>
  <c r="J258" i="4"/>
  <c r="K258" i="4"/>
  <c r="L258" i="4"/>
  <c r="E259" i="4"/>
  <c r="F259" i="4"/>
  <c r="G259" i="4"/>
  <c r="H259" i="4"/>
  <c r="I259" i="4"/>
  <c r="J259" i="4"/>
  <c r="K259" i="4"/>
  <c r="L259" i="4"/>
  <c r="E260" i="4"/>
  <c r="F260" i="4"/>
  <c r="G260" i="4"/>
  <c r="H260" i="4"/>
  <c r="I260" i="4"/>
  <c r="J260" i="4"/>
  <c r="K260" i="4"/>
  <c r="L260" i="4"/>
  <c r="E261" i="4"/>
  <c r="F261" i="4"/>
  <c r="G261" i="4"/>
  <c r="H261" i="4"/>
  <c r="I261" i="4"/>
  <c r="J261" i="4"/>
  <c r="K261" i="4"/>
  <c r="L261" i="4"/>
  <c r="E262" i="4"/>
  <c r="F262" i="4"/>
  <c r="G262" i="4"/>
  <c r="H262" i="4"/>
  <c r="I262" i="4"/>
  <c r="J262" i="4"/>
  <c r="K262" i="4"/>
  <c r="L262" i="4"/>
  <c r="E263" i="4"/>
  <c r="F263" i="4"/>
  <c r="G263" i="4"/>
  <c r="H263" i="4"/>
  <c r="I263" i="4"/>
  <c r="J263" i="4"/>
  <c r="K263" i="4"/>
  <c r="L263" i="4"/>
  <c r="E264" i="4"/>
  <c r="F264" i="4"/>
  <c r="G264" i="4"/>
  <c r="H264" i="4"/>
  <c r="I264" i="4"/>
  <c r="J264" i="4"/>
  <c r="K264" i="4"/>
  <c r="L264" i="4"/>
  <c r="E265" i="4"/>
  <c r="F265" i="4"/>
  <c r="G265" i="4"/>
  <c r="H265" i="4"/>
  <c r="I265" i="4"/>
  <c r="J265" i="4"/>
  <c r="K265" i="4"/>
  <c r="L265" i="4"/>
  <c r="L257" i="4"/>
  <c r="K257" i="4"/>
  <c r="J257" i="4"/>
  <c r="I257" i="4"/>
  <c r="H257" i="4"/>
  <c r="G257" i="4"/>
  <c r="F257" i="4"/>
  <c r="E257" i="4"/>
  <c r="E248" i="4"/>
  <c r="F248" i="4"/>
  <c r="G248" i="4"/>
  <c r="H248" i="4"/>
  <c r="I248" i="4"/>
  <c r="J248" i="4"/>
  <c r="K248" i="4"/>
  <c r="L248" i="4"/>
  <c r="E249" i="4"/>
  <c r="F249" i="4"/>
  <c r="G249" i="4"/>
  <c r="H249" i="4"/>
  <c r="I249" i="4"/>
  <c r="J249" i="4"/>
  <c r="K249" i="4"/>
  <c r="L249" i="4"/>
  <c r="E250" i="4"/>
  <c r="F250" i="4"/>
  <c r="G250" i="4"/>
  <c r="H250" i="4"/>
  <c r="I250" i="4"/>
  <c r="J250" i="4"/>
  <c r="K250" i="4"/>
  <c r="L250" i="4"/>
  <c r="E251" i="4"/>
  <c r="F251" i="4"/>
  <c r="G251" i="4"/>
  <c r="H251" i="4"/>
  <c r="I251" i="4"/>
  <c r="J251" i="4"/>
  <c r="K251" i="4"/>
  <c r="L251" i="4"/>
  <c r="E252" i="4"/>
  <c r="F252" i="4"/>
  <c r="G252" i="4"/>
  <c r="H252" i="4"/>
  <c r="I252" i="4"/>
  <c r="J252" i="4"/>
  <c r="K252" i="4"/>
  <c r="L252" i="4"/>
  <c r="E253" i="4"/>
  <c r="F253" i="4"/>
  <c r="G253" i="4"/>
  <c r="H253" i="4"/>
  <c r="I253" i="4"/>
  <c r="J253" i="4"/>
  <c r="K253" i="4"/>
  <c r="L253" i="4"/>
  <c r="E254" i="4"/>
  <c r="F254" i="4"/>
  <c r="G254" i="4"/>
  <c r="H254" i="4"/>
  <c r="I254" i="4"/>
  <c r="J254" i="4"/>
  <c r="K254" i="4"/>
  <c r="L254" i="4"/>
  <c r="E255" i="4"/>
  <c r="F255" i="4"/>
  <c r="G255" i="4"/>
  <c r="H255" i="4"/>
  <c r="I255" i="4"/>
  <c r="J255" i="4"/>
  <c r="K255" i="4"/>
  <c r="L255" i="4"/>
  <c r="L247" i="4"/>
  <c r="K247" i="4"/>
  <c r="J247" i="4"/>
  <c r="I247" i="4"/>
  <c r="H247" i="4"/>
  <c r="G247" i="4"/>
  <c r="F247" i="4"/>
  <c r="E247" i="4"/>
  <c r="E238" i="4"/>
  <c r="F238" i="4"/>
  <c r="G238" i="4"/>
  <c r="H238" i="4"/>
  <c r="I238" i="4"/>
  <c r="J238" i="4"/>
  <c r="K238" i="4"/>
  <c r="L238" i="4"/>
  <c r="E239" i="4"/>
  <c r="F239" i="4"/>
  <c r="G239" i="4"/>
  <c r="H239" i="4"/>
  <c r="I239" i="4"/>
  <c r="J239" i="4"/>
  <c r="K239" i="4"/>
  <c r="L239" i="4"/>
  <c r="E240" i="4"/>
  <c r="F240" i="4"/>
  <c r="G240" i="4"/>
  <c r="H240" i="4"/>
  <c r="I240" i="4"/>
  <c r="J240" i="4"/>
  <c r="K240" i="4"/>
  <c r="L240" i="4"/>
  <c r="E241" i="4"/>
  <c r="F241" i="4"/>
  <c r="G241" i="4"/>
  <c r="H241" i="4"/>
  <c r="I241" i="4"/>
  <c r="J241" i="4"/>
  <c r="K241" i="4"/>
  <c r="L241" i="4"/>
  <c r="E242" i="4"/>
  <c r="F242" i="4"/>
  <c r="G242" i="4"/>
  <c r="H242" i="4"/>
  <c r="I242" i="4"/>
  <c r="J242" i="4"/>
  <c r="K242" i="4"/>
  <c r="L242" i="4"/>
  <c r="E243" i="4"/>
  <c r="F243" i="4"/>
  <c r="G243" i="4"/>
  <c r="H243" i="4"/>
  <c r="I243" i="4"/>
  <c r="J243" i="4"/>
  <c r="K243" i="4"/>
  <c r="L243" i="4"/>
  <c r="E244" i="4"/>
  <c r="F244" i="4"/>
  <c r="G244" i="4"/>
  <c r="H244" i="4"/>
  <c r="I244" i="4"/>
  <c r="J244" i="4"/>
  <c r="K244" i="4"/>
  <c r="L244" i="4"/>
  <c r="E245" i="4"/>
  <c r="F245" i="4"/>
  <c r="G245" i="4"/>
  <c r="H245" i="4"/>
  <c r="I245" i="4"/>
  <c r="J245" i="4"/>
  <c r="K245" i="4"/>
  <c r="L245" i="4"/>
  <c r="L237" i="4"/>
  <c r="K237" i="4"/>
  <c r="J237" i="4"/>
  <c r="I237" i="4"/>
  <c r="H237" i="4"/>
  <c r="G237" i="4"/>
  <c r="F237" i="4"/>
  <c r="E237" i="4"/>
  <c r="E228" i="4"/>
  <c r="F228" i="4"/>
  <c r="G228" i="4"/>
  <c r="H228" i="4"/>
  <c r="I228" i="4"/>
  <c r="J228" i="4"/>
  <c r="K228" i="4"/>
  <c r="L228" i="4"/>
  <c r="E229" i="4"/>
  <c r="F229" i="4"/>
  <c r="G229" i="4"/>
  <c r="H229" i="4"/>
  <c r="I229" i="4"/>
  <c r="J229" i="4"/>
  <c r="K229" i="4"/>
  <c r="L229" i="4"/>
  <c r="E230" i="4"/>
  <c r="F230" i="4"/>
  <c r="G230" i="4"/>
  <c r="H230" i="4"/>
  <c r="I230" i="4"/>
  <c r="J230" i="4"/>
  <c r="K230" i="4"/>
  <c r="L230" i="4"/>
  <c r="E231" i="4"/>
  <c r="F231" i="4"/>
  <c r="G231" i="4"/>
  <c r="H231" i="4"/>
  <c r="I231" i="4"/>
  <c r="J231" i="4"/>
  <c r="K231" i="4"/>
  <c r="L231" i="4"/>
  <c r="E232" i="4"/>
  <c r="F232" i="4"/>
  <c r="G232" i="4"/>
  <c r="H232" i="4"/>
  <c r="I232" i="4"/>
  <c r="J232" i="4"/>
  <c r="K232" i="4"/>
  <c r="L232" i="4"/>
  <c r="E233" i="4"/>
  <c r="F233" i="4"/>
  <c r="G233" i="4"/>
  <c r="H233" i="4"/>
  <c r="I233" i="4"/>
  <c r="J233" i="4"/>
  <c r="K233" i="4"/>
  <c r="L233" i="4"/>
  <c r="E234" i="4"/>
  <c r="F234" i="4"/>
  <c r="G234" i="4"/>
  <c r="H234" i="4"/>
  <c r="I234" i="4"/>
  <c r="J234" i="4"/>
  <c r="K234" i="4"/>
  <c r="L234" i="4"/>
  <c r="E235" i="4"/>
  <c r="F235" i="4"/>
  <c r="G235" i="4"/>
  <c r="H235" i="4"/>
  <c r="I235" i="4"/>
  <c r="J235" i="4"/>
  <c r="K235" i="4"/>
  <c r="L235" i="4"/>
  <c r="L227" i="4"/>
  <c r="K227" i="4"/>
  <c r="J227" i="4"/>
  <c r="I227" i="4"/>
  <c r="H227" i="4"/>
  <c r="G227" i="4"/>
  <c r="F227" i="4"/>
  <c r="E227" i="4"/>
  <c r="E218" i="4"/>
  <c r="F218" i="4"/>
  <c r="G218" i="4"/>
  <c r="H218" i="4"/>
  <c r="I218" i="4"/>
  <c r="J218" i="4"/>
  <c r="K218" i="4"/>
  <c r="L218" i="4"/>
  <c r="E219" i="4"/>
  <c r="F219" i="4"/>
  <c r="G219" i="4"/>
  <c r="H219" i="4"/>
  <c r="I219" i="4"/>
  <c r="J219" i="4"/>
  <c r="K219" i="4"/>
  <c r="L219" i="4"/>
  <c r="E220" i="4"/>
  <c r="F220" i="4"/>
  <c r="G220" i="4"/>
  <c r="H220" i="4"/>
  <c r="I220" i="4"/>
  <c r="J220" i="4"/>
  <c r="K220" i="4"/>
  <c r="L220" i="4"/>
  <c r="E221" i="4"/>
  <c r="F221" i="4"/>
  <c r="G221" i="4"/>
  <c r="H221" i="4"/>
  <c r="I221" i="4"/>
  <c r="J221" i="4"/>
  <c r="K221" i="4"/>
  <c r="L221" i="4"/>
  <c r="E222" i="4"/>
  <c r="F222" i="4"/>
  <c r="G222" i="4"/>
  <c r="H222" i="4"/>
  <c r="I222" i="4"/>
  <c r="J222" i="4"/>
  <c r="K222" i="4"/>
  <c r="L222" i="4"/>
  <c r="E223" i="4"/>
  <c r="F223" i="4"/>
  <c r="G223" i="4"/>
  <c r="H223" i="4"/>
  <c r="I223" i="4"/>
  <c r="J223" i="4"/>
  <c r="K223" i="4"/>
  <c r="L223" i="4"/>
  <c r="E224" i="4"/>
  <c r="F224" i="4"/>
  <c r="G224" i="4"/>
  <c r="H224" i="4"/>
  <c r="I224" i="4"/>
  <c r="J224" i="4"/>
  <c r="K224" i="4"/>
  <c r="L224" i="4"/>
  <c r="E225" i="4"/>
  <c r="F225" i="4"/>
  <c r="G225" i="4"/>
  <c r="H225" i="4"/>
  <c r="I225" i="4"/>
  <c r="J225" i="4"/>
  <c r="K225" i="4"/>
  <c r="L225" i="4"/>
  <c r="L217" i="4"/>
  <c r="K217" i="4"/>
  <c r="J217" i="4"/>
  <c r="I217" i="4"/>
  <c r="H217" i="4"/>
  <c r="G217" i="4"/>
  <c r="F217" i="4"/>
  <c r="E217" i="4"/>
  <c r="E208" i="4"/>
  <c r="F208" i="4"/>
  <c r="G208" i="4"/>
  <c r="H208" i="4"/>
  <c r="I208" i="4"/>
  <c r="J208" i="4"/>
  <c r="K208" i="4"/>
  <c r="L208" i="4"/>
  <c r="E209" i="4"/>
  <c r="F209" i="4"/>
  <c r="G209" i="4"/>
  <c r="H209" i="4"/>
  <c r="I209" i="4"/>
  <c r="J209" i="4"/>
  <c r="K209" i="4"/>
  <c r="L209" i="4"/>
  <c r="E210" i="4"/>
  <c r="F210" i="4"/>
  <c r="G210" i="4"/>
  <c r="H210" i="4"/>
  <c r="I210" i="4"/>
  <c r="J210" i="4"/>
  <c r="K210" i="4"/>
  <c r="L210" i="4"/>
  <c r="E211" i="4"/>
  <c r="F211" i="4"/>
  <c r="G211" i="4"/>
  <c r="H211" i="4"/>
  <c r="I211" i="4"/>
  <c r="J211" i="4"/>
  <c r="K211" i="4"/>
  <c r="L211" i="4"/>
  <c r="E212" i="4"/>
  <c r="F212" i="4"/>
  <c r="G212" i="4"/>
  <c r="H212" i="4"/>
  <c r="I212" i="4"/>
  <c r="J212" i="4"/>
  <c r="K212" i="4"/>
  <c r="L212" i="4"/>
  <c r="E213" i="4"/>
  <c r="F213" i="4"/>
  <c r="G213" i="4"/>
  <c r="H213" i="4"/>
  <c r="I213" i="4"/>
  <c r="J213" i="4"/>
  <c r="K213" i="4"/>
  <c r="L213" i="4"/>
  <c r="E214" i="4"/>
  <c r="F214" i="4"/>
  <c r="G214" i="4"/>
  <c r="H214" i="4"/>
  <c r="I214" i="4"/>
  <c r="J214" i="4"/>
  <c r="K214" i="4"/>
  <c r="L214" i="4"/>
  <c r="E215" i="4"/>
  <c r="F215" i="4"/>
  <c r="G215" i="4"/>
  <c r="H215" i="4"/>
  <c r="I215" i="4"/>
  <c r="J215" i="4"/>
  <c r="K215" i="4"/>
  <c r="L215" i="4"/>
  <c r="L207" i="4"/>
  <c r="K207" i="4"/>
  <c r="J207" i="4"/>
  <c r="I207" i="4"/>
  <c r="H207" i="4"/>
  <c r="G207" i="4"/>
  <c r="F207" i="4"/>
  <c r="E207" i="4"/>
  <c r="E198" i="4"/>
  <c r="F198" i="4"/>
  <c r="G198" i="4"/>
  <c r="H198" i="4"/>
  <c r="I198" i="4"/>
  <c r="J198" i="4"/>
  <c r="K198" i="4"/>
  <c r="L198" i="4"/>
  <c r="E199" i="4"/>
  <c r="F199" i="4"/>
  <c r="G199" i="4"/>
  <c r="H199" i="4"/>
  <c r="I199" i="4"/>
  <c r="J199" i="4"/>
  <c r="K199" i="4"/>
  <c r="L199" i="4"/>
  <c r="E200" i="4"/>
  <c r="F200" i="4"/>
  <c r="G200" i="4"/>
  <c r="H200" i="4"/>
  <c r="I200" i="4"/>
  <c r="J200" i="4"/>
  <c r="K200" i="4"/>
  <c r="L200" i="4"/>
  <c r="E201" i="4"/>
  <c r="F201" i="4"/>
  <c r="G201" i="4"/>
  <c r="H201" i="4"/>
  <c r="I201" i="4"/>
  <c r="J201" i="4"/>
  <c r="K201" i="4"/>
  <c r="L201" i="4"/>
  <c r="E202" i="4"/>
  <c r="F202" i="4"/>
  <c r="G202" i="4"/>
  <c r="H202" i="4"/>
  <c r="I202" i="4"/>
  <c r="J202" i="4"/>
  <c r="K202" i="4"/>
  <c r="L202" i="4"/>
  <c r="E203" i="4"/>
  <c r="F203" i="4"/>
  <c r="G203" i="4"/>
  <c r="H203" i="4"/>
  <c r="I203" i="4"/>
  <c r="J203" i="4"/>
  <c r="K203" i="4"/>
  <c r="L203" i="4"/>
  <c r="E204" i="4"/>
  <c r="F204" i="4"/>
  <c r="G204" i="4"/>
  <c r="H204" i="4"/>
  <c r="I204" i="4"/>
  <c r="J204" i="4"/>
  <c r="K204" i="4"/>
  <c r="L204" i="4"/>
  <c r="E205" i="4"/>
  <c r="F205" i="4"/>
  <c r="G205" i="4"/>
  <c r="H205" i="4"/>
  <c r="I205" i="4"/>
  <c r="J205" i="4"/>
  <c r="K205" i="4"/>
  <c r="L205" i="4"/>
  <c r="L197" i="4"/>
  <c r="K197" i="4"/>
  <c r="J197" i="4"/>
  <c r="I197" i="4"/>
  <c r="H197" i="4"/>
  <c r="G197" i="4"/>
  <c r="F197" i="4"/>
  <c r="E197" i="4"/>
  <c r="E188" i="4"/>
  <c r="F188" i="4"/>
  <c r="G188" i="4"/>
  <c r="H188" i="4"/>
  <c r="I188" i="4"/>
  <c r="J188" i="4"/>
  <c r="K188" i="4"/>
  <c r="L188" i="4"/>
  <c r="E189" i="4"/>
  <c r="F189" i="4"/>
  <c r="G189" i="4"/>
  <c r="H189" i="4"/>
  <c r="I189" i="4"/>
  <c r="J189" i="4"/>
  <c r="K189" i="4"/>
  <c r="L189" i="4"/>
  <c r="E190" i="4"/>
  <c r="F190" i="4"/>
  <c r="G190" i="4"/>
  <c r="H190" i="4"/>
  <c r="I190" i="4"/>
  <c r="J190" i="4"/>
  <c r="K190" i="4"/>
  <c r="L190" i="4"/>
  <c r="E191" i="4"/>
  <c r="F191" i="4"/>
  <c r="G191" i="4"/>
  <c r="H191" i="4"/>
  <c r="I191" i="4"/>
  <c r="J191" i="4"/>
  <c r="K191" i="4"/>
  <c r="L191" i="4"/>
  <c r="E192" i="4"/>
  <c r="F192" i="4"/>
  <c r="G192" i="4"/>
  <c r="H192" i="4"/>
  <c r="I192" i="4"/>
  <c r="J192" i="4"/>
  <c r="K192" i="4"/>
  <c r="L192" i="4"/>
  <c r="E193" i="4"/>
  <c r="F193" i="4"/>
  <c r="G193" i="4"/>
  <c r="H193" i="4"/>
  <c r="I193" i="4"/>
  <c r="J193" i="4"/>
  <c r="K193" i="4"/>
  <c r="L193" i="4"/>
  <c r="E194" i="4"/>
  <c r="F194" i="4"/>
  <c r="G194" i="4"/>
  <c r="H194" i="4"/>
  <c r="I194" i="4"/>
  <c r="J194" i="4"/>
  <c r="K194" i="4"/>
  <c r="L194" i="4"/>
  <c r="E195" i="4"/>
  <c r="F195" i="4"/>
  <c r="G195" i="4"/>
  <c r="H195" i="4"/>
  <c r="I195" i="4"/>
  <c r="J195" i="4"/>
  <c r="K195" i="4"/>
  <c r="L195" i="4"/>
  <c r="L187" i="4"/>
  <c r="K187" i="4"/>
  <c r="J187" i="4"/>
  <c r="I187" i="4"/>
  <c r="H187" i="4"/>
  <c r="G187" i="4"/>
  <c r="F187" i="4"/>
  <c r="E187" i="4"/>
  <c r="E178" i="4"/>
  <c r="F178" i="4"/>
  <c r="G178" i="4"/>
  <c r="H178" i="4"/>
  <c r="I178" i="4"/>
  <c r="J178" i="4"/>
  <c r="K178" i="4"/>
  <c r="L178" i="4"/>
  <c r="E179" i="4"/>
  <c r="F179" i="4"/>
  <c r="G179" i="4"/>
  <c r="H179" i="4"/>
  <c r="I179" i="4"/>
  <c r="J179" i="4"/>
  <c r="K179" i="4"/>
  <c r="L179" i="4"/>
  <c r="E180" i="4"/>
  <c r="F180" i="4"/>
  <c r="G180" i="4"/>
  <c r="H180" i="4"/>
  <c r="I180" i="4"/>
  <c r="J180" i="4"/>
  <c r="K180" i="4"/>
  <c r="L180" i="4"/>
  <c r="E181" i="4"/>
  <c r="F181" i="4"/>
  <c r="G181" i="4"/>
  <c r="H181" i="4"/>
  <c r="I181" i="4"/>
  <c r="J181" i="4"/>
  <c r="K181" i="4"/>
  <c r="L181" i="4"/>
  <c r="E182" i="4"/>
  <c r="F182" i="4"/>
  <c r="G182" i="4"/>
  <c r="H182" i="4"/>
  <c r="I182" i="4"/>
  <c r="J182" i="4"/>
  <c r="K182" i="4"/>
  <c r="L182" i="4"/>
  <c r="E183" i="4"/>
  <c r="F183" i="4"/>
  <c r="G183" i="4"/>
  <c r="H183" i="4"/>
  <c r="I183" i="4"/>
  <c r="J183" i="4"/>
  <c r="K183" i="4"/>
  <c r="L183" i="4"/>
  <c r="E184" i="4"/>
  <c r="F184" i="4"/>
  <c r="G184" i="4"/>
  <c r="H184" i="4"/>
  <c r="I184" i="4"/>
  <c r="J184" i="4"/>
  <c r="K184" i="4"/>
  <c r="L184" i="4"/>
  <c r="E185" i="4"/>
  <c r="F185" i="4"/>
  <c r="G185" i="4"/>
  <c r="H185" i="4"/>
  <c r="I185" i="4"/>
  <c r="J185" i="4"/>
  <c r="K185" i="4"/>
  <c r="L185" i="4"/>
  <c r="L177" i="4"/>
  <c r="K177" i="4"/>
  <c r="J177" i="4"/>
  <c r="I177" i="4"/>
  <c r="H177" i="4"/>
  <c r="G177" i="4"/>
  <c r="F177" i="4"/>
  <c r="E177" i="4"/>
  <c r="E168" i="4"/>
  <c r="F168" i="4"/>
  <c r="G168" i="4"/>
  <c r="H168" i="4"/>
  <c r="I168" i="4"/>
  <c r="J168" i="4"/>
  <c r="K168" i="4"/>
  <c r="L168" i="4"/>
  <c r="E169" i="4"/>
  <c r="F169" i="4"/>
  <c r="G169" i="4"/>
  <c r="H169" i="4"/>
  <c r="I169" i="4"/>
  <c r="J169" i="4"/>
  <c r="K169" i="4"/>
  <c r="L169" i="4"/>
  <c r="E170" i="4"/>
  <c r="F170" i="4"/>
  <c r="G170" i="4"/>
  <c r="H170" i="4"/>
  <c r="I170" i="4"/>
  <c r="J170" i="4"/>
  <c r="K170" i="4"/>
  <c r="L170" i="4"/>
  <c r="E171" i="4"/>
  <c r="F171" i="4"/>
  <c r="G171" i="4"/>
  <c r="H171" i="4"/>
  <c r="I171" i="4"/>
  <c r="J171" i="4"/>
  <c r="K171" i="4"/>
  <c r="L171" i="4"/>
  <c r="E172" i="4"/>
  <c r="F172" i="4"/>
  <c r="G172" i="4"/>
  <c r="H172" i="4"/>
  <c r="I172" i="4"/>
  <c r="J172" i="4"/>
  <c r="K172" i="4"/>
  <c r="L172" i="4"/>
  <c r="E173" i="4"/>
  <c r="F173" i="4"/>
  <c r="G173" i="4"/>
  <c r="H173" i="4"/>
  <c r="I173" i="4"/>
  <c r="J173" i="4"/>
  <c r="K173" i="4"/>
  <c r="L173" i="4"/>
  <c r="E174" i="4"/>
  <c r="F174" i="4"/>
  <c r="G174" i="4"/>
  <c r="H174" i="4"/>
  <c r="I174" i="4"/>
  <c r="J174" i="4"/>
  <c r="K174" i="4"/>
  <c r="L174" i="4"/>
  <c r="E175" i="4"/>
  <c r="F175" i="4"/>
  <c r="G175" i="4"/>
  <c r="H175" i="4"/>
  <c r="I175" i="4"/>
  <c r="J175" i="4"/>
  <c r="K175" i="4"/>
  <c r="L175" i="4"/>
  <c r="L167" i="4"/>
  <c r="K167" i="4"/>
  <c r="J167" i="4"/>
  <c r="I167" i="4"/>
  <c r="H167" i="4"/>
  <c r="G167" i="4"/>
  <c r="F167" i="4"/>
  <c r="E167" i="4"/>
  <c r="E158" i="4"/>
  <c r="F158" i="4"/>
  <c r="G158" i="4"/>
  <c r="H158" i="4"/>
  <c r="I158" i="4"/>
  <c r="J158" i="4"/>
  <c r="K158" i="4"/>
  <c r="L158" i="4"/>
  <c r="E159" i="4"/>
  <c r="F159" i="4"/>
  <c r="G159" i="4"/>
  <c r="H159" i="4"/>
  <c r="I159" i="4"/>
  <c r="J159" i="4"/>
  <c r="K159" i="4"/>
  <c r="L159" i="4"/>
  <c r="E160" i="4"/>
  <c r="F160" i="4"/>
  <c r="G160" i="4"/>
  <c r="H160" i="4"/>
  <c r="I160" i="4"/>
  <c r="J160" i="4"/>
  <c r="K160" i="4"/>
  <c r="L160" i="4"/>
  <c r="E161" i="4"/>
  <c r="F161" i="4"/>
  <c r="G161" i="4"/>
  <c r="H161" i="4"/>
  <c r="I161" i="4"/>
  <c r="J161" i="4"/>
  <c r="K161" i="4"/>
  <c r="L161" i="4"/>
  <c r="E162" i="4"/>
  <c r="F162" i="4"/>
  <c r="G162" i="4"/>
  <c r="H162" i="4"/>
  <c r="I162" i="4"/>
  <c r="J162" i="4"/>
  <c r="K162" i="4"/>
  <c r="L162" i="4"/>
  <c r="E163" i="4"/>
  <c r="F163" i="4"/>
  <c r="G163" i="4"/>
  <c r="H163" i="4"/>
  <c r="I163" i="4"/>
  <c r="J163" i="4"/>
  <c r="K163" i="4"/>
  <c r="L163" i="4"/>
  <c r="E164" i="4"/>
  <c r="F164" i="4"/>
  <c r="G164" i="4"/>
  <c r="H164" i="4"/>
  <c r="I164" i="4"/>
  <c r="J164" i="4"/>
  <c r="K164" i="4"/>
  <c r="L164" i="4"/>
  <c r="E165" i="4"/>
  <c r="F165" i="4"/>
  <c r="G165" i="4"/>
  <c r="H165" i="4"/>
  <c r="I165" i="4"/>
  <c r="J165" i="4"/>
  <c r="K165" i="4"/>
  <c r="L165" i="4"/>
  <c r="L157" i="4"/>
  <c r="K157" i="4"/>
  <c r="J157" i="4"/>
  <c r="I157" i="4"/>
  <c r="H157" i="4"/>
  <c r="G157" i="4"/>
  <c r="F157" i="4"/>
  <c r="E157" i="4"/>
  <c r="E148" i="4"/>
  <c r="F148" i="4"/>
  <c r="G148" i="4"/>
  <c r="H148" i="4"/>
  <c r="I148" i="4"/>
  <c r="J148" i="4"/>
  <c r="K148" i="4"/>
  <c r="L148" i="4"/>
  <c r="E149" i="4"/>
  <c r="F149" i="4"/>
  <c r="G149" i="4"/>
  <c r="H149" i="4"/>
  <c r="I149" i="4"/>
  <c r="J149" i="4"/>
  <c r="K149" i="4"/>
  <c r="L149" i="4"/>
  <c r="E150" i="4"/>
  <c r="F150" i="4"/>
  <c r="G150" i="4"/>
  <c r="H150" i="4"/>
  <c r="I150" i="4"/>
  <c r="J150" i="4"/>
  <c r="K150" i="4"/>
  <c r="L150" i="4"/>
  <c r="E151" i="4"/>
  <c r="F151" i="4"/>
  <c r="G151" i="4"/>
  <c r="H151" i="4"/>
  <c r="I151" i="4"/>
  <c r="J151" i="4"/>
  <c r="K151" i="4"/>
  <c r="L151" i="4"/>
  <c r="E152" i="4"/>
  <c r="F152" i="4"/>
  <c r="G152" i="4"/>
  <c r="H152" i="4"/>
  <c r="I152" i="4"/>
  <c r="J152" i="4"/>
  <c r="K152" i="4"/>
  <c r="L152" i="4"/>
  <c r="E153" i="4"/>
  <c r="F153" i="4"/>
  <c r="G153" i="4"/>
  <c r="H153" i="4"/>
  <c r="I153" i="4"/>
  <c r="J153" i="4"/>
  <c r="K153" i="4"/>
  <c r="L153" i="4"/>
  <c r="E154" i="4"/>
  <c r="F154" i="4"/>
  <c r="G154" i="4"/>
  <c r="H154" i="4"/>
  <c r="I154" i="4"/>
  <c r="J154" i="4"/>
  <c r="K154" i="4"/>
  <c r="L154" i="4"/>
  <c r="E155" i="4"/>
  <c r="F155" i="4"/>
  <c r="G155" i="4"/>
  <c r="H155" i="4"/>
  <c r="I155" i="4"/>
  <c r="J155" i="4"/>
  <c r="K155" i="4"/>
  <c r="L155" i="4"/>
  <c r="L147" i="4"/>
  <c r="K147" i="4"/>
  <c r="J147" i="4"/>
  <c r="I147" i="4"/>
  <c r="H147" i="4"/>
  <c r="G147" i="4"/>
  <c r="F147" i="4"/>
  <c r="E147" i="4"/>
  <c r="E138" i="4"/>
  <c r="F138" i="4"/>
  <c r="G138" i="4"/>
  <c r="H138" i="4"/>
  <c r="I138" i="4"/>
  <c r="J138" i="4"/>
  <c r="K138" i="4"/>
  <c r="L138" i="4"/>
  <c r="E139" i="4"/>
  <c r="F139" i="4"/>
  <c r="G139" i="4"/>
  <c r="H139" i="4"/>
  <c r="I139" i="4"/>
  <c r="J139" i="4"/>
  <c r="K139" i="4"/>
  <c r="L139" i="4"/>
  <c r="E140" i="4"/>
  <c r="F140" i="4"/>
  <c r="G140" i="4"/>
  <c r="H140" i="4"/>
  <c r="I140" i="4"/>
  <c r="J140" i="4"/>
  <c r="K140" i="4"/>
  <c r="L140" i="4"/>
  <c r="E141" i="4"/>
  <c r="F141" i="4"/>
  <c r="G141" i="4"/>
  <c r="H141" i="4"/>
  <c r="I141" i="4"/>
  <c r="J141" i="4"/>
  <c r="K141" i="4"/>
  <c r="L141" i="4"/>
  <c r="E142" i="4"/>
  <c r="F142" i="4"/>
  <c r="G142" i="4"/>
  <c r="H142" i="4"/>
  <c r="I142" i="4"/>
  <c r="J142" i="4"/>
  <c r="K142" i="4"/>
  <c r="L142" i="4"/>
  <c r="E143" i="4"/>
  <c r="F143" i="4"/>
  <c r="G143" i="4"/>
  <c r="H143" i="4"/>
  <c r="I143" i="4"/>
  <c r="J143" i="4"/>
  <c r="K143" i="4"/>
  <c r="L143" i="4"/>
  <c r="E144" i="4"/>
  <c r="F144" i="4"/>
  <c r="G144" i="4"/>
  <c r="H144" i="4"/>
  <c r="I144" i="4"/>
  <c r="J144" i="4"/>
  <c r="K144" i="4"/>
  <c r="L144" i="4"/>
  <c r="E145" i="4"/>
  <c r="F145" i="4"/>
  <c r="G145" i="4"/>
  <c r="H145" i="4"/>
  <c r="I145" i="4"/>
  <c r="J145" i="4"/>
  <c r="K145" i="4"/>
  <c r="L145" i="4"/>
  <c r="L137" i="4"/>
  <c r="K137" i="4"/>
  <c r="J137" i="4"/>
  <c r="I137" i="4"/>
  <c r="H137" i="4"/>
  <c r="G137" i="4"/>
  <c r="F137" i="4"/>
  <c r="E137" i="4"/>
  <c r="E128" i="4"/>
  <c r="F128" i="4"/>
  <c r="G128" i="4"/>
  <c r="H128" i="4"/>
  <c r="I128" i="4"/>
  <c r="J128" i="4"/>
  <c r="K128" i="4"/>
  <c r="L128" i="4"/>
  <c r="E129" i="4"/>
  <c r="F129" i="4"/>
  <c r="G129" i="4"/>
  <c r="H129" i="4"/>
  <c r="I129" i="4"/>
  <c r="J129" i="4"/>
  <c r="K129" i="4"/>
  <c r="L129" i="4"/>
  <c r="E130" i="4"/>
  <c r="F130" i="4"/>
  <c r="G130" i="4"/>
  <c r="H130" i="4"/>
  <c r="I130" i="4"/>
  <c r="J130" i="4"/>
  <c r="K130" i="4"/>
  <c r="L130" i="4"/>
  <c r="E131" i="4"/>
  <c r="F131" i="4"/>
  <c r="G131" i="4"/>
  <c r="H131" i="4"/>
  <c r="I131" i="4"/>
  <c r="J131" i="4"/>
  <c r="K131" i="4"/>
  <c r="L131" i="4"/>
  <c r="E132" i="4"/>
  <c r="F132" i="4"/>
  <c r="G132" i="4"/>
  <c r="H132" i="4"/>
  <c r="I132" i="4"/>
  <c r="J132" i="4"/>
  <c r="K132" i="4"/>
  <c r="L132" i="4"/>
  <c r="E133" i="4"/>
  <c r="F133" i="4"/>
  <c r="G133" i="4"/>
  <c r="H133" i="4"/>
  <c r="I133" i="4"/>
  <c r="J133" i="4"/>
  <c r="K133" i="4"/>
  <c r="L133" i="4"/>
  <c r="E134" i="4"/>
  <c r="F134" i="4"/>
  <c r="G134" i="4"/>
  <c r="H134" i="4"/>
  <c r="I134" i="4"/>
  <c r="J134" i="4"/>
  <c r="K134" i="4"/>
  <c r="L134" i="4"/>
  <c r="E135" i="4"/>
  <c r="F135" i="4"/>
  <c r="G135" i="4"/>
  <c r="H135" i="4"/>
  <c r="I135" i="4"/>
  <c r="J135" i="4"/>
  <c r="K135" i="4"/>
  <c r="L135" i="4"/>
  <c r="L127" i="4"/>
  <c r="K127" i="4"/>
  <c r="J127" i="4"/>
  <c r="I127" i="4"/>
  <c r="H127" i="4"/>
  <c r="G127" i="4"/>
  <c r="F127" i="4"/>
  <c r="E127" i="4"/>
  <c r="E118" i="4"/>
  <c r="F118" i="4"/>
  <c r="G118" i="4"/>
  <c r="H118" i="4"/>
  <c r="I118" i="4"/>
  <c r="J118" i="4"/>
  <c r="K118" i="4"/>
  <c r="L118" i="4"/>
  <c r="E119" i="4"/>
  <c r="F119" i="4"/>
  <c r="G119" i="4"/>
  <c r="H119" i="4"/>
  <c r="I119" i="4"/>
  <c r="J119" i="4"/>
  <c r="K119" i="4"/>
  <c r="L119" i="4"/>
  <c r="E120" i="4"/>
  <c r="F120" i="4"/>
  <c r="G120" i="4"/>
  <c r="H120" i="4"/>
  <c r="I120" i="4"/>
  <c r="J120" i="4"/>
  <c r="K120" i="4"/>
  <c r="L120" i="4"/>
  <c r="E121" i="4"/>
  <c r="F121" i="4"/>
  <c r="G121" i="4"/>
  <c r="H121" i="4"/>
  <c r="I121" i="4"/>
  <c r="J121" i="4"/>
  <c r="K121" i="4"/>
  <c r="L121" i="4"/>
  <c r="E122" i="4"/>
  <c r="F122" i="4"/>
  <c r="G122" i="4"/>
  <c r="H122" i="4"/>
  <c r="I122" i="4"/>
  <c r="J122" i="4"/>
  <c r="K122" i="4"/>
  <c r="L122" i="4"/>
  <c r="E123" i="4"/>
  <c r="F123" i="4"/>
  <c r="G123" i="4"/>
  <c r="H123" i="4"/>
  <c r="I123" i="4"/>
  <c r="J123" i="4"/>
  <c r="K123" i="4"/>
  <c r="L123" i="4"/>
  <c r="E124" i="4"/>
  <c r="F124" i="4"/>
  <c r="G124" i="4"/>
  <c r="H124" i="4"/>
  <c r="I124" i="4"/>
  <c r="J124" i="4"/>
  <c r="K124" i="4"/>
  <c r="L124" i="4"/>
  <c r="E125" i="4"/>
  <c r="F125" i="4"/>
  <c r="G125" i="4"/>
  <c r="H125" i="4"/>
  <c r="I125" i="4"/>
  <c r="J125" i="4"/>
  <c r="K125" i="4"/>
  <c r="L125" i="4"/>
  <c r="L117" i="4"/>
  <c r="K117" i="4"/>
  <c r="J117" i="4"/>
  <c r="I117" i="4"/>
  <c r="H117" i="4"/>
  <c r="G117" i="4"/>
  <c r="F117" i="4"/>
  <c r="E117" i="4"/>
  <c r="E108" i="4"/>
  <c r="F108" i="4"/>
  <c r="G108" i="4"/>
  <c r="H108" i="4"/>
  <c r="I108" i="4"/>
  <c r="J108" i="4"/>
  <c r="K108" i="4"/>
  <c r="L108" i="4"/>
  <c r="E109" i="4"/>
  <c r="F109" i="4"/>
  <c r="G109" i="4"/>
  <c r="H109" i="4"/>
  <c r="I109" i="4"/>
  <c r="J109" i="4"/>
  <c r="K109" i="4"/>
  <c r="L109" i="4"/>
  <c r="E110" i="4"/>
  <c r="F110" i="4"/>
  <c r="G110" i="4"/>
  <c r="H110" i="4"/>
  <c r="I110" i="4"/>
  <c r="J110" i="4"/>
  <c r="K110" i="4"/>
  <c r="L110" i="4"/>
  <c r="E111" i="4"/>
  <c r="F111" i="4"/>
  <c r="G111" i="4"/>
  <c r="H111" i="4"/>
  <c r="I111" i="4"/>
  <c r="J111" i="4"/>
  <c r="K111" i="4"/>
  <c r="L111" i="4"/>
  <c r="E112" i="4"/>
  <c r="F112" i="4"/>
  <c r="G112" i="4"/>
  <c r="H112" i="4"/>
  <c r="I112" i="4"/>
  <c r="J112" i="4"/>
  <c r="K112" i="4"/>
  <c r="L112" i="4"/>
  <c r="E113" i="4"/>
  <c r="F113" i="4"/>
  <c r="G113" i="4"/>
  <c r="H113" i="4"/>
  <c r="I113" i="4"/>
  <c r="J113" i="4"/>
  <c r="K113" i="4"/>
  <c r="L113" i="4"/>
  <c r="E114" i="4"/>
  <c r="F114" i="4"/>
  <c r="G114" i="4"/>
  <c r="H114" i="4"/>
  <c r="I114" i="4"/>
  <c r="J114" i="4"/>
  <c r="K114" i="4"/>
  <c r="L114" i="4"/>
  <c r="E115" i="4"/>
  <c r="F115" i="4"/>
  <c r="G115" i="4"/>
  <c r="H115" i="4"/>
  <c r="I115" i="4"/>
  <c r="J115" i="4"/>
  <c r="K115" i="4"/>
  <c r="L115" i="4"/>
  <c r="L107" i="4"/>
  <c r="K107" i="4"/>
  <c r="J107" i="4"/>
  <c r="I107" i="4"/>
  <c r="H107" i="4"/>
  <c r="G107" i="4"/>
  <c r="F107" i="4"/>
  <c r="E107" i="4"/>
  <c r="E98" i="4"/>
  <c r="F98" i="4"/>
  <c r="G98" i="4"/>
  <c r="H98" i="4"/>
  <c r="I98" i="4"/>
  <c r="J98" i="4"/>
  <c r="K98" i="4"/>
  <c r="L98" i="4"/>
  <c r="E99" i="4"/>
  <c r="F99" i="4"/>
  <c r="G99" i="4"/>
  <c r="H99" i="4"/>
  <c r="I99" i="4"/>
  <c r="J99" i="4"/>
  <c r="K99" i="4"/>
  <c r="L99" i="4"/>
  <c r="E100" i="4"/>
  <c r="F100" i="4"/>
  <c r="G100" i="4"/>
  <c r="H100" i="4"/>
  <c r="I100" i="4"/>
  <c r="J100" i="4"/>
  <c r="K100" i="4"/>
  <c r="L100" i="4"/>
  <c r="E101" i="4"/>
  <c r="F101" i="4"/>
  <c r="G101" i="4"/>
  <c r="H101" i="4"/>
  <c r="I101" i="4"/>
  <c r="J101" i="4"/>
  <c r="K101" i="4"/>
  <c r="L101" i="4"/>
  <c r="E102" i="4"/>
  <c r="F102" i="4"/>
  <c r="G102" i="4"/>
  <c r="H102" i="4"/>
  <c r="I102" i="4"/>
  <c r="J102" i="4"/>
  <c r="K102" i="4"/>
  <c r="L102" i="4"/>
  <c r="E103" i="4"/>
  <c r="F103" i="4"/>
  <c r="G103" i="4"/>
  <c r="H103" i="4"/>
  <c r="I103" i="4"/>
  <c r="J103" i="4"/>
  <c r="K103" i="4"/>
  <c r="L103" i="4"/>
  <c r="E104" i="4"/>
  <c r="F104" i="4"/>
  <c r="G104" i="4"/>
  <c r="H104" i="4"/>
  <c r="I104" i="4"/>
  <c r="J104" i="4"/>
  <c r="K104" i="4"/>
  <c r="L104" i="4"/>
  <c r="E105" i="4"/>
  <c r="F105" i="4"/>
  <c r="G105" i="4"/>
  <c r="H105" i="4"/>
  <c r="I105" i="4"/>
  <c r="J105" i="4"/>
  <c r="K105" i="4"/>
  <c r="L105" i="4"/>
  <c r="L97" i="4"/>
  <c r="K97" i="4"/>
  <c r="J97" i="4"/>
  <c r="I97" i="4"/>
  <c r="H97" i="4"/>
  <c r="G97" i="4"/>
  <c r="F97" i="4"/>
  <c r="E97" i="4"/>
  <c r="E88" i="4"/>
  <c r="F88" i="4"/>
  <c r="G88" i="4"/>
  <c r="H88" i="4"/>
  <c r="I88" i="4"/>
  <c r="J88" i="4"/>
  <c r="K88" i="4"/>
  <c r="L88" i="4"/>
  <c r="E89" i="4"/>
  <c r="F89" i="4"/>
  <c r="G89" i="4"/>
  <c r="H89" i="4"/>
  <c r="I89" i="4"/>
  <c r="J89" i="4"/>
  <c r="K89" i="4"/>
  <c r="L89" i="4"/>
  <c r="E90" i="4"/>
  <c r="F90" i="4"/>
  <c r="G90" i="4"/>
  <c r="H90" i="4"/>
  <c r="I90" i="4"/>
  <c r="J90" i="4"/>
  <c r="K90" i="4"/>
  <c r="L90" i="4"/>
  <c r="E91" i="4"/>
  <c r="F91" i="4"/>
  <c r="G91" i="4"/>
  <c r="H91" i="4"/>
  <c r="I91" i="4"/>
  <c r="J91" i="4"/>
  <c r="K91" i="4"/>
  <c r="L91" i="4"/>
  <c r="E92" i="4"/>
  <c r="F92" i="4"/>
  <c r="G92" i="4"/>
  <c r="H92" i="4"/>
  <c r="I92" i="4"/>
  <c r="J92" i="4"/>
  <c r="K92" i="4"/>
  <c r="L92" i="4"/>
  <c r="E93" i="4"/>
  <c r="F93" i="4"/>
  <c r="G93" i="4"/>
  <c r="H93" i="4"/>
  <c r="I93" i="4"/>
  <c r="J93" i="4"/>
  <c r="K93" i="4"/>
  <c r="L93" i="4"/>
  <c r="E94" i="4"/>
  <c r="F94" i="4"/>
  <c r="G94" i="4"/>
  <c r="H94" i="4"/>
  <c r="I94" i="4"/>
  <c r="J94" i="4"/>
  <c r="K94" i="4"/>
  <c r="L94" i="4"/>
  <c r="E95" i="4"/>
  <c r="F95" i="4"/>
  <c r="G95" i="4"/>
  <c r="H95" i="4"/>
  <c r="I95" i="4"/>
  <c r="J95" i="4"/>
  <c r="K95" i="4"/>
  <c r="L95" i="4"/>
  <c r="L87" i="4"/>
  <c r="K87" i="4"/>
  <c r="J87" i="4"/>
  <c r="I87" i="4"/>
  <c r="H87" i="4"/>
  <c r="G87" i="4"/>
  <c r="F87" i="4"/>
  <c r="E87" i="4"/>
  <c r="E78" i="4"/>
  <c r="F78" i="4"/>
  <c r="G78" i="4"/>
  <c r="H78" i="4"/>
  <c r="I78" i="4"/>
  <c r="J78" i="4"/>
  <c r="K78" i="4"/>
  <c r="L78" i="4"/>
  <c r="E79" i="4"/>
  <c r="F79" i="4"/>
  <c r="G79" i="4"/>
  <c r="H79" i="4"/>
  <c r="I79" i="4"/>
  <c r="J79" i="4"/>
  <c r="K79" i="4"/>
  <c r="L79" i="4"/>
  <c r="E80" i="4"/>
  <c r="F80" i="4"/>
  <c r="G80" i="4"/>
  <c r="H80" i="4"/>
  <c r="I80" i="4"/>
  <c r="J80" i="4"/>
  <c r="K80" i="4"/>
  <c r="L80" i="4"/>
  <c r="E81" i="4"/>
  <c r="F81" i="4"/>
  <c r="G81" i="4"/>
  <c r="H81" i="4"/>
  <c r="I81" i="4"/>
  <c r="J81" i="4"/>
  <c r="K81" i="4"/>
  <c r="L81" i="4"/>
  <c r="E82" i="4"/>
  <c r="F82" i="4"/>
  <c r="G82" i="4"/>
  <c r="H82" i="4"/>
  <c r="I82" i="4"/>
  <c r="J82" i="4"/>
  <c r="K82" i="4"/>
  <c r="L82" i="4"/>
  <c r="E83" i="4"/>
  <c r="F83" i="4"/>
  <c r="G83" i="4"/>
  <c r="H83" i="4"/>
  <c r="I83" i="4"/>
  <c r="J83" i="4"/>
  <c r="K83" i="4"/>
  <c r="L83" i="4"/>
  <c r="E84" i="4"/>
  <c r="F84" i="4"/>
  <c r="G84" i="4"/>
  <c r="H84" i="4"/>
  <c r="I84" i="4"/>
  <c r="J84" i="4"/>
  <c r="K84" i="4"/>
  <c r="L84" i="4"/>
  <c r="E85" i="4"/>
  <c r="F85" i="4"/>
  <c r="G85" i="4"/>
  <c r="H85" i="4"/>
  <c r="I85" i="4"/>
  <c r="J85" i="4"/>
  <c r="K85" i="4"/>
  <c r="L85" i="4"/>
  <c r="L77" i="4"/>
  <c r="K77" i="4"/>
  <c r="J77" i="4"/>
  <c r="I77" i="4"/>
  <c r="H77" i="4"/>
  <c r="G77" i="4"/>
  <c r="F77" i="4"/>
  <c r="E77" i="4"/>
  <c r="E68" i="4"/>
  <c r="F68" i="4"/>
  <c r="G68" i="4"/>
  <c r="H68" i="4"/>
  <c r="I68" i="4"/>
  <c r="J68" i="4"/>
  <c r="K68" i="4"/>
  <c r="L68" i="4"/>
  <c r="E69" i="4"/>
  <c r="F69" i="4"/>
  <c r="G69" i="4"/>
  <c r="H69" i="4"/>
  <c r="I69" i="4"/>
  <c r="J69" i="4"/>
  <c r="K69" i="4"/>
  <c r="L69" i="4"/>
  <c r="E70" i="4"/>
  <c r="F70" i="4"/>
  <c r="G70" i="4"/>
  <c r="H70" i="4"/>
  <c r="I70" i="4"/>
  <c r="J70" i="4"/>
  <c r="K70" i="4"/>
  <c r="L70" i="4"/>
  <c r="E71" i="4"/>
  <c r="F71" i="4"/>
  <c r="G71" i="4"/>
  <c r="H71" i="4"/>
  <c r="I71" i="4"/>
  <c r="J71" i="4"/>
  <c r="K71" i="4"/>
  <c r="L71" i="4"/>
  <c r="E72" i="4"/>
  <c r="F72" i="4"/>
  <c r="G72" i="4"/>
  <c r="H72" i="4"/>
  <c r="I72" i="4"/>
  <c r="J72" i="4"/>
  <c r="K72" i="4"/>
  <c r="L72" i="4"/>
  <c r="E73" i="4"/>
  <c r="F73" i="4"/>
  <c r="G73" i="4"/>
  <c r="H73" i="4"/>
  <c r="I73" i="4"/>
  <c r="J73" i="4"/>
  <c r="K73" i="4"/>
  <c r="L73" i="4"/>
  <c r="E74" i="4"/>
  <c r="F74" i="4"/>
  <c r="G74" i="4"/>
  <c r="H74" i="4"/>
  <c r="I74" i="4"/>
  <c r="J74" i="4"/>
  <c r="K74" i="4"/>
  <c r="L74" i="4"/>
  <c r="E75" i="4"/>
  <c r="F75" i="4"/>
  <c r="G75" i="4"/>
  <c r="H75" i="4"/>
  <c r="I75" i="4"/>
  <c r="J75" i="4"/>
  <c r="K75" i="4"/>
  <c r="L75" i="4"/>
  <c r="L67" i="4"/>
  <c r="K67" i="4"/>
  <c r="J67" i="4"/>
  <c r="I67" i="4"/>
  <c r="H67" i="4"/>
  <c r="G67" i="4"/>
  <c r="F67" i="4"/>
  <c r="E67" i="4"/>
  <c r="L65" i="4"/>
  <c r="E63" i="4"/>
  <c r="F63" i="4"/>
  <c r="G63" i="4"/>
  <c r="H63" i="4"/>
  <c r="I63" i="4"/>
  <c r="J63" i="4"/>
  <c r="K63" i="4"/>
  <c r="L63" i="4"/>
  <c r="E64" i="4"/>
  <c r="F64" i="4"/>
  <c r="G64" i="4"/>
  <c r="H64" i="4"/>
  <c r="I64" i="4"/>
  <c r="J64" i="4"/>
  <c r="K64" i="4"/>
  <c r="L64" i="4"/>
  <c r="E65" i="4"/>
  <c r="F65" i="4"/>
  <c r="G65" i="4"/>
  <c r="H65" i="4"/>
  <c r="I65" i="4"/>
  <c r="J65" i="4"/>
  <c r="K65" i="4"/>
  <c r="E58" i="4"/>
  <c r="F58" i="4"/>
  <c r="G58" i="4"/>
  <c r="H58" i="4"/>
  <c r="I58" i="4"/>
  <c r="J58" i="4"/>
  <c r="K58" i="4"/>
  <c r="L58" i="4"/>
  <c r="E59" i="4"/>
  <c r="F59" i="4"/>
  <c r="G59" i="4"/>
  <c r="H59" i="4"/>
  <c r="I59" i="4"/>
  <c r="J59" i="4"/>
  <c r="K59" i="4"/>
  <c r="L59" i="4"/>
  <c r="E60" i="4"/>
  <c r="F60" i="4"/>
  <c r="G60" i="4"/>
  <c r="H60" i="4"/>
  <c r="I60" i="4"/>
  <c r="J60" i="4"/>
  <c r="K60" i="4"/>
  <c r="L60" i="4"/>
  <c r="E61" i="4"/>
  <c r="F61" i="4"/>
  <c r="G61" i="4"/>
  <c r="H61" i="4"/>
  <c r="I61" i="4"/>
  <c r="J61" i="4"/>
  <c r="K61" i="4"/>
  <c r="L61" i="4"/>
  <c r="E62" i="4"/>
  <c r="F62" i="4"/>
  <c r="G62" i="4"/>
  <c r="H62" i="4"/>
  <c r="I62" i="4"/>
  <c r="J62" i="4"/>
  <c r="K62" i="4"/>
  <c r="L62" i="4"/>
  <c r="L57" i="4"/>
  <c r="K57" i="4"/>
  <c r="J57" i="4"/>
  <c r="I57" i="4"/>
  <c r="H57" i="4"/>
  <c r="G57" i="4"/>
  <c r="F57" i="4"/>
  <c r="E57" i="4"/>
  <c r="E48" i="4"/>
  <c r="F48" i="4"/>
  <c r="G48" i="4"/>
  <c r="H48" i="4"/>
  <c r="I48" i="4"/>
  <c r="J48" i="4"/>
  <c r="K48" i="4"/>
  <c r="L48" i="4"/>
  <c r="E49" i="4"/>
  <c r="F49" i="4"/>
  <c r="G49" i="4"/>
  <c r="H49" i="4"/>
  <c r="I49" i="4"/>
  <c r="J49" i="4"/>
  <c r="K49" i="4"/>
  <c r="L49" i="4"/>
  <c r="E50" i="4"/>
  <c r="F50" i="4"/>
  <c r="G50" i="4"/>
  <c r="H50" i="4"/>
  <c r="I50" i="4"/>
  <c r="J50" i="4"/>
  <c r="K50" i="4"/>
  <c r="L50" i="4"/>
  <c r="E51" i="4"/>
  <c r="F51" i="4"/>
  <c r="G51" i="4"/>
  <c r="H51" i="4"/>
  <c r="I51" i="4"/>
  <c r="J51" i="4"/>
  <c r="K51" i="4"/>
  <c r="L51" i="4"/>
  <c r="E52" i="4"/>
  <c r="F52" i="4"/>
  <c r="G52" i="4"/>
  <c r="H52" i="4"/>
  <c r="I52" i="4"/>
  <c r="J52" i="4"/>
  <c r="K52" i="4"/>
  <c r="L52" i="4"/>
  <c r="E53" i="4"/>
  <c r="F53" i="4"/>
  <c r="G53" i="4"/>
  <c r="H53" i="4"/>
  <c r="I53" i="4"/>
  <c r="J53" i="4"/>
  <c r="K53" i="4"/>
  <c r="L53" i="4"/>
  <c r="E54" i="4"/>
  <c r="F54" i="4"/>
  <c r="G54" i="4"/>
  <c r="H54" i="4"/>
  <c r="I54" i="4"/>
  <c r="J54" i="4"/>
  <c r="K54" i="4"/>
  <c r="L54" i="4"/>
  <c r="E55" i="4"/>
  <c r="F55" i="4"/>
  <c r="G55" i="4"/>
  <c r="H55" i="4"/>
  <c r="I55" i="4"/>
  <c r="J55" i="4"/>
  <c r="K55" i="4"/>
  <c r="L55" i="4"/>
  <c r="L47" i="4"/>
  <c r="K47" i="4"/>
  <c r="J47" i="4"/>
  <c r="I47" i="4"/>
  <c r="H47" i="4"/>
  <c r="G47" i="4"/>
  <c r="F47" i="4"/>
  <c r="E47" i="4"/>
  <c r="E38" i="4"/>
  <c r="F38" i="4"/>
  <c r="G38" i="4"/>
  <c r="H38" i="4"/>
  <c r="I38" i="4"/>
  <c r="J38" i="4"/>
  <c r="K38" i="4"/>
  <c r="L38" i="4"/>
  <c r="E39" i="4"/>
  <c r="F39" i="4"/>
  <c r="G39" i="4"/>
  <c r="H39" i="4"/>
  <c r="I39" i="4"/>
  <c r="J39" i="4"/>
  <c r="K39" i="4"/>
  <c r="L39" i="4"/>
  <c r="E40" i="4"/>
  <c r="F40" i="4"/>
  <c r="G40" i="4"/>
  <c r="H40" i="4"/>
  <c r="I40" i="4"/>
  <c r="J40" i="4"/>
  <c r="K40" i="4"/>
  <c r="L40" i="4"/>
  <c r="E41" i="4"/>
  <c r="F41" i="4"/>
  <c r="G41" i="4"/>
  <c r="H41" i="4"/>
  <c r="I41" i="4"/>
  <c r="J41" i="4"/>
  <c r="K41" i="4"/>
  <c r="L41" i="4"/>
  <c r="E42" i="4"/>
  <c r="F42" i="4"/>
  <c r="G42" i="4"/>
  <c r="H42" i="4"/>
  <c r="I42" i="4"/>
  <c r="J42" i="4"/>
  <c r="K42" i="4"/>
  <c r="L42" i="4"/>
  <c r="E43" i="4"/>
  <c r="F43" i="4"/>
  <c r="G43" i="4"/>
  <c r="H43" i="4"/>
  <c r="I43" i="4"/>
  <c r="J43" i="4"/>
  <c r="K43" i="4"/>
  <c r="L43" i="4"/>
  <c r="E44" i="4"/>
  <c r="F44" i="4"/>
  <c r="G44" i="4"/>
  <c r="H44" i="4"/>
  <c r="I44" i="4"/>
  <c r="J44" i="4"/>
  <c r="K44" i="4"/>
  <c r="L44" i="4"/>
  <c r="E45" i="4"/>
  <c r="F45" i="4"/>
  <c r="G45" i="4"/>
  <c r="H45" i="4"/>
  <c r="I45" i="4"/>
  <c r="J45" i="4"/>
  <c r="K45" i="4"/>
  <c r="L45" i="4"/>
  <c r="L37" i="4"/>
  <c r="K37" i="4"/>
  <c r="J37" i="4"/>
  <c r="I37" i="4"/>
  <c r="H37" i="4"/>
  <c r="G37" i="4"/>
  <c r="F37" i="4"/>
  <c r="E37" i="4"/>
  <c r="E28" i="4"/>
  <c r="F28" i="4"/>
  <c r="G28" i="4"/>
  <c r="H28" i="4"/>
  <c r="I28" i="4"/>
  <c r="J28" i="4"/>
  <c r="K28" i="4"/>
  <c r="L28" i="4"/>
  <c r="E29" i="4"/>
  <c r="F29" i="4"/>
  <c r="G29" i="4"/>
  <c r="H29" i="4"/>
  <c r="I29" i="4"/>
  <c r="J29" i="4"/>
  <c r="K29" i="4"/>
  <c r="L29" i="4"/>
  <c r="E30" i="4"/>
  <c r="F30" i="4"/>
  <c r="G30" i="4"/>
  <c r="H30" i="4"/>
  <c r="I30" i="4"/>
  <c r="J30" i="4"/>
  <c r="K30" i="4"/>
  <c r="L30" i="4"/>
  <c r="E31" i="4"/>
  <c r="F31" i="4"/>
  <c r="G31" i="4"/>
  <c r="H31" i="4"/>
  <c r="I31" i="4"/>
  <c r="J31" i="4"/>
  <c r="K31" i="4"/>
  <c r="L31" i="4"/>
  <c r="E32" i="4"/>
  <c r="F32" i="4"/>
  <c r="G32" i="4"/>
  <c r="H32" i="4"/>
  <c r="I32" i="4"/>
  <c r="J32" i="4"/>
  <c r="K32" i="4"/>
  <c r="L32" i="4"/>
  <c r="E33" i="4"/>
  <c r="F33" i="4"/>
  <c r="G33" i="4"/>
  <c r="H33" i="4"/>
  <c r="I33" i="4"/>
  <c r="J33" i="4"/>
  <c r="K33" i="4"/>
  <c r="L33" i="4"/>
  <c r="E34" i="4"/>
  <c r="F34" i="4"/>
  <c r="G34" i="4"/>
  <c r="H34" i="4"/>
  <c r="I34" i="4"/>
  <c r="J34" i="4"/>
  <c r="K34" i="4"/>
  <c r="L34" i="4"/>
  <c r="E35" i="4"/>
  <c r="F35" i="4"/>
  <c r="G35" i="4"/>
  <c r="H35" i="4"/>
  <c r="I35" i="4"/>
  <c r="J35" i="4"/>
  <c r="K35" i="4"/>
  <c r="L35" i="4"/>
  <c r="L27" i="4"/>
  <c r="K27" i="4"/>
  <c r="J27" i="4"/>
  <c r="I27" i="4"/>
  <c r="H27" i="4"/>
  <c r="G27" i="4"/>
  <c r="F27" i="4"/>
  <c r="E27" i="4"/>
  <c r="E8" i="4" l="1"/>
  <c r="G8" i="4"/>
  <c r="I8" i="4"/>
  <c r="K8" i="4"/>
  <c r="E9" i="4"/>
  <c r="G9" i="4"/>
  <c r="I9" i="4"/>
  <c r="K9" i="4"/>
  <c r="E10" i="4"/>
  <c r="G10" i="4"/>
  <c r="I10" i="4"/>
  <c r="K10" i="4"/>
  <c r="E11" i="4"/>
  <c r="G11" i="4"/>
  <c r="I11" i="4"/>
  <c r="K11" i="4"/>
  <c r="E12" i="4"/>
  <c r="G12" i="4"/>
  <c r="I12" i="4"/>
  <c r="K12" i="4"/>
  <c r="E13" i="4"/>
  <c r="G13" i="4"/>
  <c r="I13" i="4"/>
  <c r="K13" i="4"/>
  <c r="E14" i="4"/>
  <c r="G14" i="4"/>
  <c r="I14" i="4"/>
  <c r="K14" i="4"/>
  <c r="E15" i="4"/>
  <c r="G15" i="4"/>
  <c r="I15" i="4"/>
  <c r="K15" i="4"/>
  <c r="K7" i="4"/>
  <c r="I7" i="4"/>
  <c r="G7" i="4"/>
  <c r="E7" i="4"/>
  <c r="Y65" i="8"/>
  <c r="D15" i="18" s="1"/>
  <c r="F15" i="4" l="1"/>
  <c r="A3" i="4"/>
  <c r="B74" i="18" l="1"/>
  <c r="AL46" i="18"/>
  <c r="B46" i="18"/>
  <c r="B4" i="18"/>
  <c r="Z4" i="18" s="1"/>
  <c r="D46" i="18" l="1"/>
  <c r="G46" i="18"/>
  <c r="C46" i="18"/>
  <c r="F46" i="18"/>
  <c r="E46" i="18"/>
  <c r="AQ46" i="18"/>
  <c r="AP46" i="18"/>
  <c r="AN46" i="18"/>
  <c r="AO46" i="18"/>
  <c r="G74" i="18"/>
  <c r="F74" i="18"/>
  <c r="E74" i="18"/>
  <c r="D74" i="18"/>
  <c r="AL42" i="18"/>
  <c r="B42" i="18"/>
  <c r="B70" i="18"/>
  <c r="H70" i="18"/>
  <c r="AL4" i="18"/>
  <c r="H42" i="18"/>
  <c r="N42" i="18" s="1"/>
  <c r="T4" i="18"/>
  <c r="H4" i="18"/>
  <c r="AF4" i="18" s="1"/>
  <c r="N4" i="18"/>
  <c r="AP8" i="8"/>
  <c r="AQ8" i="8"/>
  <c r="K59" i="14" s="1"/>
  <c r="AP9" i="8"/>
  <c r="AQ9" i="8"/>
  <c r="K60" i="14" s="1"/>
  <c r="AP10" i="8"/>
  <c r="AQ10" i="8"/>
  <c r="K61" i="14" s="1"/>
  <c r="AP11" i="8"/>
  <c r="AQ11" i="8"/>
  <c r="K62" i="14" s="1"/>
  <c r="AP12" i="8"/>
  <c r="AQ12" i="8"/>
  <c r="K63" i="14" s="1"/>
  <c r="AP13" i="8"/>
  <c r="AQ13" i="8"/>
  <c r="K64" i="14" s="1"/>
  <c r="AP14" i="8"/>
  <c r="AQ14" i="8"/>
  <c r="K65" i="14" s="1"/>
  <c r="AP15" i="8"/>
  <c r="AQ15" i="8"/>
  <c r="K66" i="14" s="1"/>
  <c r="AP16" i="8"/>
  <c r="AQ16" i="8"/>
  <c r="K67" i="14" s="1"/>
  <c r="AP17" i="8"/>
  <c r="AQ17" i="8"/>
  <c r="K68" i="14" s="1"/>
  <c r="AP18" i="8"/>
  <c r="AQ18" i="8"/>
  <c r="K69" i="14" s="1"/>
  <c r="AP19" i="8"/>
  <c r="AQ19" i="8"/>
  <c r="K70" i="14" s="1"/>
  <c r="AP20" i="8"/>
  <c r="AQ20" i="8"/>
  <c r="K71" i="14" s="1"/>
  <c r="AP21" i="8"/>
  <c r="AQ21" i="8"/>
  <c r="K72" i="14" s="1"/>
  <c r="AP22" i="8"/>
  <c r="AQ22" i="8"/>
  <c r="K73" i="14" s="1"/>
  <c r="AP23" i="8"/>
  <c r="AQ23" i="8"/>
  <c r="K74" i="14" s="1"/>
  <c r="AP24" i="8"/>
  <c r="AQ24" i="8"/>
  <c r="K75" i="14" s="1"/>
  <c r="AP25" i="8"/>
  <c r="AQ25" i="8"/>
  <c r="K76" i="14" s="1"/>
  <c r="AP26" i="8"/>
  <c r="AQ26" i="8"/>
  <c r="K77" i="14" s="1"/>
  <c r="AP27" i="8"/>
  <c r="AQ27" i="8"/>
  <c r="K78" i="14" s="1"/>
  <c r="AP28" i="8"/>
  <c r="AQ28" i="8"/>
  <c r="K79" i="14" s="1"/>
  <c r="AP29" i="8"/>
  <c r="AQ29" i="8"/>
  <c r="K80" i="14" s="1"/>
  <c r="AP30" i="8"/>
  <c r="AQ30" i="8"/>
  <c r="K81" i="14" s="1"/>
  <c r="AP31" i="8"/>
  <c r="AQ31" i="8"/>
  <c r="K82" i="14" s="1"/>
  <c r="AP32" i="8"/>
  <c r="AQ32" i="8"/>
  <c r="K83" i="14" s="1"/>
  <c r="AP33" i="8"/>
  <c r="AQ33" i="8"/>
  <c r="K84" i="14" s="1"/>
  <c r="AP34" i="8"/>
  <c r="AQ34" i="8"/>
  <c r="K85" i="14" s="1"/>
  <c r="AP35" i="8"/>
  <c r="AQ35" i="8"/>
  <c r="K86" i="14" s="1"/>
  <c r="AP36" i="8"/>
  <c r="AQ36" i="8"/>
  <c r="K87" i="14" s="1"/>
  <c r="AP37" i="8"/>
  <c r="AQ37" i="8"/>
  <c r="K88" i="14" s="1"/>
  <c r="AP38" i="8"/>
  <c r="AQ38" i="8"/>
  <c r="K89" i="14" s="1"/>
  <c r="AP39" i="8"/>
  <c r="AQ39" i="8"/>
  <c r="K90" i="14" s="1"/>
  <c r="AP40" i="8"/>
  <c r="AQ40" i="8"/>
  <c r="K91" i="14" s="1"/>
  <c r="AP41" i="8"/>
  <c r="AQ41" i="8"/>
  <c r="K92" i="14" s="1"/>
  <c r="AP42" i="8"/>
  <c r="AQ42" i="8"/>
  <c r="K93" i="14" s="1"/>
  <c r="AP43" i="8"/>
  <c r="AQ43" i="8"/>
  <c r="K94" i="14" s="1"/>
  <c r="AP44" i="8"/>
  <c r="AQ44" i="8"/>
  <c r="K95" i="14" s="1"/>
  <c r="AP45" i="8"/>
  <c r="AQ45" i="8"/>
  <c r="K96" i="14" s="1"/>
  <c r="AP46" i="8"/>
  <c r="AQ46" i="8"/>
  <c r="K97" i="14" s="1"/>
  <c r="AP47" i="8"/>
  <c r="AQ47" i="8"/>
  <c r="K98" i="14" s="1"/>
  <c r="AP48" i="8"/>
  <c r="AQ48" i="8"/>
  <c r="K99" i="14" s="1"/>
  <c r="AP49" i="8"/>
  <c r="AQ49" i="8"/>
  <c r="K100" i="14" s="1"/>
  <c r="AP50" i="8"/>
  <c r="AQ50" i="8"/>
  <c r="K101" i="14" s="1"/>
  <c r="AP51" i="8"/>
  <c r="AQ51" i="8"/>
  <c r="K102" i="14" s="1"/>
  <c r="AP52" i="8"/>
  <c r="AQ52" i="8"/>
  <c r="K103" i="14" s="1"/>
  <c r="AP53" i="8"/>
  <c r="AQ53" i="8"/>
  <c r="K104" i="14" s="1"/>
  <c r="AP54" i="8"/>
  <c r="AQ54" i="8"/>
  <c r="K105" i="14" s="1"/>
  <c r="AP57" i="8"/>
  <c r="AQ57" i="8"/>
  <c r="K17" i="4" s="1"/>
  <c r="AP58" i="8"/>
  <c r="AQ58" i="8"/>
  <c r="K18" i="4" s="1"/>
  <c r="AP59" i="8"/>
  <c r="AQ59" i="8"/>
  <c r="K19" i="4" s="1"/>
  <c r="AP60" i="8"/>
  <c r="AQ60" i="8"/>
  <c r="K20" i="4" s="1"/>
  <c r="AP61" i="8"/>
  <c r="AQ61" i="8"/>
  <c r="K21" i="4" s="1"/>
  <c r="AP62" i="8"/>
  <c r="AQ62" i="8"/>
  <c r="K22" i="4" s="1"/>
  <c r="AP63" i="8"/>
  <c r="AQ63" i="8"/>
  <c r="AP64" i="8"/>
  <c r="AQ64" i="8"/>
  <c r="K24" i="4" s="1"/>
  <c r="AP65" i="8"/>
  <c r="AQ65" i="8"/>
  <c r="AQ7" i="8"/>
  <c r="K58" i="14" s="1"/>
  <c r="AP7" i="8"/>
  <c r="AL8" i="8"/>
  <c r="AM8" i="8"/>
  <c r="I59" i="14" s="1"/>
  <c r="AL9" i="8"/>
  <c r="AM9" i="8"/>
  <c r="I60" i="14" s="1"/>
  <c r="AL10" i="8"/>
  <c r="AM10" i="8"/>
  <c r="I61" i="14" s="1"/>
  <c r="AL11" i="8"/>
  <c r="AM11" i="8"/>
  <c r="I62" i="14" s="1"/>
  <c r="AL12" i="8"/>
  <c r="AM12" i="8"/>
  <c r="I63" i="14" s="1"/>
  <c r="AL13" i="8"/>
  <c r="AM13" i="8"/>
  <c r="I64" i="14" s="1"/>
  <c r="AL14" i="8"/>
  <c r="AM14" i="8"/>
  <c r="I65" i="14" s="1"/>
  <c r="AL15" i="8"/>
  <c r="AM15" i="8"/>
  <c r="I66" i="14" s="1"/>
  <c r="AL16" i="8"/>
  <c r="AM16" i="8"/>
  <c r="I67" i="14" s="1"/>
  <c r="AL17" i="8"/>
  <c r="AM17" i="8"/>
  <c r="I68" i="14" s="1"/>
  <c r="AL18" i="8"/>
  <c r="AM18" i="8"/>
  <c r="I69" i="14" s="1"/>
  <c r="AL19" i="8"/>
  <c r="AM19" i="8"/>
  <c r="I70" i="14" s="1"/>
  <c r="AL20" i="8"/>
  <c r="AM20" i="8"/>
  <c r="I71" i="14" s="1"/>
  <c r="AL21" i="8"/>
  <c r="AM21" i="8"/>
  <c r="I72" i="14" s="1"/>
  <c r="AL22" i="8"/>
  <c r="AM22" i="8"/>
  <c r="I73" i="14" s="1"/>
  <c r="AL23" i="8"/>
  <c r="AM23" i="8"/>
  <c r="I74" i="14" s="1"/>
  <c r="AL24" i="8"/>
  <c r="AM24" i="8"/>
  <c r="I75" i="14" s="1"/>
  <c r="AL25" i="8"/>
  <c r="AM25" i="8"/>
  <c r="I76" i="14" s="1"/>
  <c r="AL26" i="8"/>
  <c r="AM26" i="8"/>
  <c r="I77" i="14" s="1"/>
  <c r="AL27" i="8"/>
  <c r="AM27" i="8"/>
  <c r="I78" i="14" s="1"/>
  <c r="AL28" i="8"/>
  <c r="AM28" i="8"/>
  <c r="I79" i="14" s="1"/>
  <c r="AL29" i="8"/>
  <c r="AM29" i="8"/>
  <c r="I80" i="14" s="1"/>
  <c r="AL30" i="8"/>
  <c r="AM30" i="8"/>
  <c r="I81" i="14" s="1"/>
  <c r="AL31" i="8"/>
  <c r="AM31" i="8"/>
  <c r="I82" i="14" s="1"/>
  <c r="AL32" i="8"/>
  <c r="AM32" i="8"/>
  <c r="I83" i="14" s="1"/>
  <c r="AL33" i="8"/>
  <c r="AM33" i="8"/>
  <c r="I84" i="14" s="1"/>
  <c r="AL34" i="8"/>
  <c r="AM34" i="8"/>
  <c r="I85" i="14" s="1"/>
  <c r="AL35" i="8"/>
  <c r="AM35" i="8"/>
  <c r="I86" i="14" s="1"/>
  <c r="AL36" i="8"/>
  <c r="AM36" i="8"/>
  <c r="I87" i="14" s="1"/>
  <c r="AL37" i="8"/>
  <c r="AM37" i="8"/>
  <c r="I88" i="14" s="1"/>
  <c r="AL38" i="8"/>
  <c r="AM38" i="8"/>
  <c r="I89" i="14" s="1"/>
  <c r="AL39" i="8"/>
  <c r="AM39" i="8"/>
  <c r="I90" i="14" s="1"/>
  <c r="AL40" i="8"/>
  <c r="AM40" i="8"/>
  <c r="I91" i="14" s="1"/>
  <c r="AL41" i="8"/>
  <c r="AM41" i="8"/>
  <c r="I92" i="14" s="1"/>
  <c r="AL42" i="8"/>
  <c r="AM42" i="8"/>
  <c r="I93" i="14" s="1"/>
  <c r="AL43" i="8"/>
  <c r="AM43" i="8"/>
  <c r="I94" i="14" s="1"/>
  <c r="AL44" i="8"/>
  <c r="AM44" i="8"/>
  <c r="I95" i="14" s="1"/>
  <c r="AL45" i="8"/>
  <c r="AM45" i="8"/>
  <c r="I96" i="14" s="1"/>
  <c r="AL46" i="8"/>
  <c r="AM46" i="8"/>
  <c r="I97" i="14" s="1"/>
  <c r="AL47" i="8"/>
  <c r="AM47" i="8"/>
  <c r="I98" i="14" s="1"/>
  <c r="AL48" i="8"/>
  <c r="AM48" i="8"/>
  <c r="I99" i="14" s="1"/>
  <c r="AL49" i="8"/>
  <c r="AM49" i="8"/>
  <c r="I100" i="14" s="1"/>
  <c r="AL50" i="8"/>
  <c r="AM50" i="8"/>
  <c r="I101" i="14" s="1"/>
  <c r="AL51" i="8"/>
  <c r="AM51" i="8"/>
  <c r="I102" i="14" s="1"/>
  <c r="AL52" i="8"/>
  <c r="AM52" i="8"/>
  <c r="I103" i="14" s="1"/>
  <c r="AL53" i="8"/>
  <c r="AM53" i="8"/>
  <c r="I104" i="14" s="1"/>
  <c r="AL54" i="8"/>
  <c r="AM54" i="8"/>
  <c r="I105" i="14" s="1"/>
  <c r="AL57" i="8"/>
  <c r="AM57" i="8"/>
  <c r="I17" i="4" s="1"/>
  <c r="AL58" i="8"/>
  <c r="AM58" i="8"/>
  <c r="I18" i="4" s="1"/>
  <c r="AL59" i="8"/>
  <c r="AM59" i="8"/>
  <c r="I19" i="4" s="1"/>
  <c r="AL60" i="8"/>
  <c r="AM60" i="8"/>
  <c r="I20" i="4" s="1"/>
  <c r="AL61" i="8"/>
  <c r="AM61" i="8"/>
  <c r="I21" i="4" s="1"/>
  <c r="AL62" i="8"/>
  <c r="AM62" i="8"/>
  <c r="I22" i="4" s="1"/>
  <c r="AL63" i="8"/>
  <c r="AM63" i="8"/>
  <c r="I23" i="4" s="1"/>
  <c r="AL64" i="8"/>
  <c r="AM64" i="8"/>
  <c r="I24" i="4" s="1"/>
  <c r="AL65" i="8"/>
  <c r="AM65" i="8"/>
  <c r="I25" i="4" s="1"/>
  <c r="AM7" i="8"/>
  <c r="I58" i="14" s="1"/>
  <c r="AL7" i="8"/>
  <c r="AH8" i="8"/>
  <c r="AI8" i="8"/>
  <c r="G59" i="14" s="1"/>
  <c r="AH9" i="8"/>
  <c r="AI9" i="8"/>
  <c r="G60" i="14" s="1"/>
  <c r="AH10" i="8"/>
  <c r="AI10" i="8"/>
  <c r="G61" i="14" s="1"/>
  <c r="AH11" i="8"/>
  <c r="AI11" i="8"/>
  <c r="G62" i="14" s="1"/>
  <c r="AH12" i="8"/>
  <c r="AI12" i="8"/>
  <c r="G63" i="14" s="1"/>
  <c r="AH13" i="8"/>
  <c r="AI13" i="8"/>
  <c r="G64" i="14" s="1"/>
  <c r="AH14" i="8"/>
  <c r="AI14" i="8"/>
  <c r="G65" i="14" s="1"/>
  <c r="AH15" i="8"/>
  <c r="AI15" i="8"/>
  <c r="G66" i="14" s="1"/>
  <c r="AH16" i="8"/>
  <c r="AI16" i="8"/>
  <c r="G67" i="14" s="1"/>
  <c r="AH17" i="8"/>
  <c r="AI17" i="8"/>
  <c r="G68" i="14" s="1"/>
  <c r="AH18" i="8"/>
  <c r="AI18" i="8"/>
  <c r="G69" i="14" s="1"/>
  <c r="AH19" i="8"/>
  <c r="AI19" i="8"/>
  <c r="G70" i="14" s="1"/>
  <c r="AH20" i="8"/>
  <c r="AI20" i="8"/>
  <c r="G71" i="14" s="1"/>
  <c r="AH21" i="8"/>
  <c r="AI21" i="8"/>
  <c r="G72" i="14" s="1"/>
  <c r="AH22" i="8"/>
  <c r="AI22" i="8"/>
  <c r="G73" i="14" s="1"/>
  <c r="AH23" i="8"/>
  <c r="AI23" i="8"/>
  <c r="G74" i="14" s="1"/>
  <c r="AH24" i="8"/>
  <c r="AI24" i="8"/>
  <c r="G75" i="14" s="1"/>
  <c r="AH25" i="8"/>
  <c r="AI25" i="8"/>
  <c r="G76" i="14" s="1"/>
  <c r="AH26" i="8"/>
  <c r="AI26" i="8"/>
  <c r="G77" i="14" s="1"/>
  <c r="AH27" i="8"/>
  <c r="AI27" i="8"/>
  <c r="G78" i="14" s="1"/>
  <c r="AH28" i="8"/>
  <c r="AI28" i="8"/>
  <c r="G79" i="14" s="1"/>
  <c r="AH29" i="8"/>
  <c r="AI29" i="8"/>
  <c r="G80" i="14" s="1"/>
  <c r="AH30" i="8"/>
  <c r="AI30" i="8"/>
  <c r="G81" i="14" s="1"/>
  <c r="AH31" i="8"/>
  <c r="AI31" i="8"/>
  <c r="G82" i="14" s="1"/>
  <c r="AH32" i="8"/>
  <c r="AI32" i="8"/>
  <c r="G83" i="14" s="1"/>
  <c r="AH33" i="8"/>
  <c r="AI33" i="8"/>
  <c r="G84" i="14" s="1"/>
  <c r="AH34" i="8"/>
  <c r="AI34" i="8"/>
  <c r="G85" i="14" s="1"/>
  <c r="AH35" i="8"/>
  <c r="AI35" i="8"/>
  <c r="G86" i="14" s="1"/>
  <c r="AH36" i="8"/>
  <c r="AI36" i="8"/>
  <c r="G87" i="14" s="1"/>
  <c r="AH37" i="8"/>
  <c r="AI37" i="8"/>
  <c r="G88" i="14" s="1"/>
  <c r="AH38" i="8"/>
  <c r="AI38" i="8"/>
  <c r="G89" i="14" s="1"/>
  <c r="AH39" i="8"/>
  <c r="AI39" i="8"/>
  <c r="G90" i="14" s="1"/>
  <c r="AH40" i="8"/>
  <c r="AI40" i="8"/>
  <c r="G91" i="14" s="1"/>
  <c r="AH41" i="8"/>
  <c r="AI41" i="8"/>
  <c r="G92" i="14" s="1"/>
  <c r="AH42" i="8"/>
  <c r="AI42" i="8"/>
  <c r="G93" i="14" s="1"/>
  <c r="AH43" i="8"/>
  <c r="AI43" i="8"/>
  <c r="G94" i="14" s="1"/>
  <c r="AH44" i="8"/>
  <c r="AI44" i="8"/>
  <c r="G95" i="14" s="1"/>
  <c r="AH45" i="8"/>
  <c r="AI45" i="8"/>
  <c r="G96" i="14" s="1"/>
  <c r="AH46" i="8"/>
  <c r="AI46" i="8"/>
  <c r="G97" i="14" s="1"/>
  <c r="AH47" i="8"/>
  <c r="AI47" i="8"/>
  <c r="AH48" i="8"/>
  <c r="AI48" i="8"/>
  <c r="G99" i="14" s="1"/>
  <c r="AH49" i="8"/>
  <c r="AI49" i="8"/>
  <c r="G100" i="14" s="1"/>
  <c r="AH50" i="8"/>
  <c r="AI50" i="8"/>
  <c r="G101" i="14" s="1"/>
  <c r="AH51" i="8"/>
  <c r="AI51" i="8"/>
  <c r="G102" i="14" s="1"/>
  <c r="AH52" i="8"/>
  <c r="AI52" i="8"/>
  <c r="G103" i="14" s="1"/>
  <c r="AH53" i="8"/>
  <c r="AI53" i="8"/>
  <c r="G104" i="14" s="1"/>
  <c r="AH54" i="8"/>
  <c r="AI54" i="8"/>
  <c r="G105" i="14" s="1"/>
  <c r="AH57" i="8"/>
  <c r="AI57" i="8"/>
  <c r="G17" i="4" s="1"/>
  <c r="AH58" i="8"/>
  <c r="AI58" i="8"/>
  <c r="G18" i="4" s="1"/>
  <c r="AH59" i="8"/>
  <c r="AI59" i="8"/>
  <c r="G19" i="4" s="1"/>
  <c r="AH60" i="8"/>
  <c r="AI60" i="8"/>
  <c r="G20" i="4" s="1"/>
  <c r="AH61" i="8"/>
  <c r="AI61" i="8"/>
  <c r="G21" i="4" s="1"/>
  <c r="AH62" i="8"/>
  <c r="AI62" i="8"/>
  <c r="G22" i="4" s="1"/>
  <c r="AH63" i="8"/>
  <c r="AI63" i="8"/>
  <c r="G23" i="4" s="1"/>
  <c r="AH64" i="8"/>
  <c r="AI64" i="8"/>
  <c r="G24" i="4" s="1"/>
  <c r="AH65" i="8"/>
  <c r="AI65" i="8"/>
  <c r="G25" i="4" s="1"/>
  <c r="AI7" i="8"/>
  <c r="G58" i="14" s="1"/>
  <c r="AH7" i="8"/>
  <c r="AD8" i="8"/>
  <c r="AE8" i="8"/>
  <c r="E59" i="14" s="1"/>
  <c r="AD9" i="8"/>
  <c r="AE9" i="8"/>
  <c r="E60" i="14" s="1"/>
  <c r="AD10" i="8"/>
  <c r="AE10" i="8"/>
  <c r="E61" i="14" s="1"/>
  <c r="AD11" i="8"/>
  <c r="AE11" i="8"/>
  <c r="E62" i="14" s="1"/>
  <c r="AD12" i="8"/>
  <c r="AE12" i="8"/>
  <c r="E63" i="14" s="1"/>
  <c r="AD13" i="8"/>
  <c r="AE13" i="8"/>
  <c r="E64" i="14" s="1"/>
  <c r="AD14" i="8"/>
  <c r="AE14" i="8"/>
  <c r="E65" i="14" s="1"/>
  <c r="AD15" i="8"/>
  <c r="AE15" i="8"/>
  <c r="E66" i="14" s="1"/>
  <c r="AD16" i="8"/>
  <c r="AE16" i="8"/>
  <c r="E67" i="14" s="1"/>
  <c r="AD17" i="8"/>
  <c r="AE17" i="8"/>
  <c r="E68" i="14" s="1"/>
  <c r="AD18" i="8"/>
  <c r="AE18" i="8"/>
  <c r="E69" i="14" s="1"/>
  <c r="AD19" i="8"/>
  <c r="AE19" i="8"/>
  <c r="E70" i="14" s="1"/>
  <c r="AD20" i="8"/>
  <c r="AE20" i="8"/>
  <c r="E71" i="14" s="1"/>
  <c r="AD21" i="8"/>
  <c r="AE21" i="8"/>
  <c r="E72" i="14" s="1"/>
  <c r="AD22" i="8"/>
  <c r="AE22" i="8"/>
  <c r="E73" i="14" s="1"/>
  <c r="AD23" i="8"/>
  <c r="AE23" i="8"/>
  <c r="E74" i="14" s="1"/>
  <c r="AD24" i="8"/>
  <c r="AE24" i="8"/>
  <c r="E75" i="14" s="1"/>
  <c r="AD25" i="8"/>
  <c r="AE25" i="8"/>
  <c r="E76" i="14" s="1"/>
  <c r="AD26" i="8"/>
  <c r="AE26" i="8"/>
  <c r="E77" i="14" s="1"/>
  <c r="AD27" i="8"/>
  <c r="AE27" i="8"/>
  <c r="E78" i="14" s="1"/>
  <c r="AD28" i="8"/>
  <c r="AE28" i="8"/>
  <c r="E79" i="14" s="1"/>
  <c r="AD29" i="8"/>
  <c r="AE29" i="8"/>
  <c r="E80" i="14" s="1"/>
  <c r="AD30" i="8"/>
  <c r="AE30" i="8"/>
  <c r="E81" i="14" s="1"/>
  <c r="AD31" i="8"/>
  <c r="AE31" i="8"/>
  <c r="E82" i="14" s="1"/>
  <c r="AD32" i="8"/>
  <c r="AE32" i="8"/>
  <c r="E83" i="14" s="1"/>
  <c r="AD33" i="8"/>
  <c r="AE33" i="8"/>
  <c r="E84" i="14" s="1"/>
  <c r="AD34" i="8"/>
  <c r="AE34" i="8"/>
  <c r="E85" i="14" s="1"/>
  <c r="AD35" i="8"/>
  <c r="AE35" i="8"/>
  <c r="E86" i="14" s="1"/>
  <c r="AD36" i="8"/>
  <c r="AE36" i="8"/>
  <c r="E87" i="14" s="1"/>
  <c r="AD37" i="8"/>
  <c r="AE37" i="8"/>
  <c r="E88" i="14" s="1"/>
  <c r="AD38" i="8"/>
  <c r="AE38" i="8"/>
  <c r="E89" i="14" s="1"/>
  <c r="AD39" i="8"/>
  <c r="AE39" i="8"/>
  <c r="E90" i="14" s="1"/>
  <c r="AD40" i="8"/>
  <c r="AE40" i="8"/>
  <c r="E91" i="14" s="1"/>
  <c r="AD41" i="8"/>
  <c r="AE41" i="8"/>
  <c r="E92" i="14" s="1"/>
  <c r="AD42" i="8"/>
  <c r="AE42" i="8"/>
  <c r="E93" i="14" s="1"/>
  <c r="AD43" i="8"/>
  <c r="AE43" i="8"/>
  <c r="E94" i="14" s="1"/>
  <c r="AD44" i="8"/>
  <c r="AE44" i="8"/>
  <c r="E95" i="14" s="1"/>
  <c r="AD45" i="8"/>
  <c r="AE45" i="8"/>
  <c r="E96" i="14" s="1"/>
  <c r="AD46" i="8"/>
  <c r="AE46" i="8"/>
  <c r="E97" i="14" s="1"/>
  <c r="AD47" i="8"/>
  <c r="AE47" i="8"/>
  <c r="E98" i="14" s="1"/>
  <c r="AD48" i="8"/>
  <c r="AE48" i="8"/>
  <c r="E99" i="14" s="1"/>
  <c r="AD49" i="8"/>
  <c r="AE49" i="8"/>
  <c r="E100" i="14" s="1"/>
  <c r="AD50" i="8"/>
  <c r="AE50" i="8"/>
  <c r="E101" i="14" s="1"/>
  <c r="AD51" i="8"/>
  <c r="AE51" i="8"/>
  <c r="E102" i="14" s="1"/>
  <c r="AD52" i="8"/>
  <c r="AE52" i="8"/>
  <c r="E103" i="14" s="1"/>
  <c r="AD53" i="8"/>
  <c r="AE53" i="8"/>
  <c r="E104" i="14" s="1"/>
  <c r="AD54" i="8"/>
  <c r="AE54" i="8"/>
  <c r="E105" i="14" s="1"/>
  <c r="AD57" i="8"/>
  <c r="E17" i="4" s="1"/>
  <c r="AE57" i="8"/>
  <c r="AD58" i="8"/>
  <c r="E18" i="4" s="1"/>
  <c r="AE58" i="8"/>
  <c r="AD59" i="8"/>
  <c r="E19" i="4" s="1"/>
  <c r="AE59" i="8"/>
  <c r="AD60" i="8"/>
  <c r="E20" i="4" s="1"/>
  <c r="AE60" i="8"/>
  <c r="AD61" i="8"/>
  <c r="E21" i="4" s="1"/>
  <c r="AE61" i="8"/>
  <c r="AD62" i="8"/>
  <c r="E22" i="4" s="1"/>
  <c r="AE62" i="8"/>
  <c r="AD63" i="8"/>
  <c r="E23" i="4" s="1"/>
  <c r="AE63" i="8"/>
  <c r="AD64" i="8"/>
  <c r="E24" i="4" s="1"/>
  <c r="AE64" i="8"/>
  <c r="AD65" i="8"/>
  <c r="E25" i="4" s="1"/>
  <c r="AE65" i="8"/>
  <c r="D10" i="18" s="1"/>
  <c r="AE7" i="8"/>
  <c r="E58" i="14" s="1"/>
  <c r="AD7" i="8"/>
  <c r="AB8" i="8"/>
  <c r="L8" i="14" s="1"/>
  <c r="AB9" i="8"/>
  <c r="L9" i="14" s="1"/>
  <c r="AB10" i="8"/>
  <c r="L10" i="14" s="1"/>
  <c r="AB11" i="8"/>
  <c r="L11" i="14" s="1"/>
  <c r="AB12" i="8"/>
  <c r="L12" i="14" s="1"/>
  <c r="AB13" i="8"/>
  <c r="L13" i="14" s="1"/>
  <c r="AB14" i="8"/>
  <c r="L14" i="14" s="1"/>
  <c r="AB15" i="8"/>
  <c r="L15" i="14" s="1"/>
  <c r="AB16" i="8"/>
  <c r="L16" i="14" s="1"/>
  <c r="AB17" i="8"/>
  <c r="L17" i="14" s="1"/>
  <c r="AB18" i="8"/>
  <c r="L18" i="14" s="1"/>
  <c r="AB19" i="8"/>
  <c r="L19" i="14" s="1"/>
  <c r="AB20" i="8"/>
  <c r="L20" i="14" s="1"/>
  <c r="AB21" i="8"/>
  <c r="L21" i="14" s="1"/>
  <c r="AB22" i="8"/>
  <c r="L22" i="14" s="1"/>
  <c r="AB23" i="8"/>
  <c r="L23" i="14" s="1"/>
  <c r="AB24" i="8"/>
  <c r="L24" i="14" s="1"/>
  <c r="AB25" i="8"/>
  <c r="L25" i="14" s="1"/>
  <c r="AB26" i="8"/>
  <c r="L26" i="14" s="1"/>
  <c r="AB27" i="8"/>
  <c r="L27" i="14" s="1"/>
  <c r="AB28" i="8"/>
  <c r="L28" i="14" s="1"/>
  <c r="AB29" i="8"/>
  <c r="L29" i="14" s="1"/>
  <c r="AB30" i="8"/>
  <c r="L30" i="14" s="1"/>
  <c r="AB31" i="8"/>
  <c r="L31" i="14" s="1"/>
  <c r="AB32" i="8"/>
  <c r="L32" i="14" s="1"/>
  <c r="AB33" i="8"/>
  <c r="L33" i="14" s="1"/>
  <c r="AB34" i="8"/>
  <c r="L34" i="14" s="1"/>
  <c r="AB35" i="8"/>
  <c r="L35" i="14" s="1"/>
  <c r="AB36" i="8"/>
  <c r="L36" i="14" s="1"/>
  <c r="AB37" i="8"/>
  <c r="L37" i="14" s="1"/>
  <c r="AB38" i="8"/>
  <c r="L38" i="14" s="1"/>
  <c r="AB39" i="8"/>
  <c r="L39" i="14" s="1"/>
  <c r="AB40" i="8"/>
  <c r="L40" i="14" s="1"/>
  <c r="AB41" i="8"/>
  <c r="L41" i="14" s="1"/>
  <c r="AB42" i="8"/>
  <c r="L42" i="14" s="1"/>
  <c r="AB43" i="8"/>
  <c r="L43" i="14" s="1"/>
  <c r="AB44" i="8"/>
  <c r="L44" i="14" s="1"/>
  <c r="AB45" i="8"/>
  <c r="L45" i="14" s="1"/>
  <c r="AB46" i="8"/>
  <c r="L46" i="14" s="1"/>
  <c r="AB47" i="8"/>
  <c r="L47" i="14" s="1"/>
  <c r="AB48" i="8"/>
  <c r="L48" i="14" s="1"/>
  <c r="AB49" i="8"/>
  <c r="L49" i="14" s="1"/>
  <c r="AB50" i="8"/>
  <c r="L50" i="14" s="1"/>
  <c r="AB51" i="8"/>
  <c r="L51" i="14" s="1"/>
  <c r="AB52" i="8"/>
  <c r="L52" i="14" s="1"/>
  <c r="AB53" i="8"/>
  <c r="L53" i="14" s="1"/>
  <c r="AB54" i="8"/>
  <c r="L54" i="14" s="1"/>
  <c r="AB57" i="8"/>
  <c r="L7" i="4" s="1"/>
  <c r="AB58" i="8"/>
  <c r="L8" i="4" s="1"/>
  <c r="AB59" i="8"/>
  <c r="L9" i="4" s="1"/>
  <c r="AB60" i="8"/>
  <c r="L10" i="4" s="1"/>
  <c r="AB61" i="8"/>
  <c r="L11" i="4" s="1"/>
  <c r="AB62" i="8"/>
  <c r="L12" i="4" s="1"/>
  <c r="AB63" i="8"/>
  <c r="L13" i="4" s="1"/>
  <c r="AB64" i="8"/>
  <c r="L14" i="4" s="1"/>
  <c r="AB65" i="8"/>
  <c r="AB7" i="8"/>
  <c r="AA8" i="8"/>
  <c r="J8" i="14" s="1"/>
  <c r="AA9" i="8"/>
  <c r="J9" i="14" s="1"/>
  <c r="AA10" i="8"/>
  <c r="J10" i="14" s="1"/>
  <c r="AA11" i="8"/>
  <c r="J11" i="14" s="1"/>
  <c r="AA12" i="8"/>
  <c r="J12" i="14" s="1"/>
  <c r="AA13" i="8"/>
  <c r="J13" i="14" s="1"/>
  <c r="AA14" i="8"/>
  <c r="J14" i="14" s="1"/>
  <c r="AA15" i="8"/>
  <c r="J15" i="14" s="1"/>
  <c r="AA16" i="8"/>
  <c r="J16" i="14" s="1"/>
  <c r="AA17" i="8"/>
  <c r="J17" i="14" s="1"/>
  <c r="AA18" i="8"/>
  <c r="J18" i="14" s="1"/>
  <c r="AA19" i="8"/>
  <c r="J19" i="14" s="1"/>
  <c r="AA20" i="8"/>
  <c r="J20" i="14" s="1"/>
  <c r="AA21" i="8"/>
  <c r="J21" i="14" s="1"/>
  <c r="AA22" i="8"/>
  <c r="J22" i="14" s="1"/>
  <c r="AA23" i="8"/>
  <c r="J23" i="14" s="1"/>
  <c r="AA24" i="8"/>
  <c r="J24" i="14" s="1"/>
  <c r="AA25" i="8"/>
  <c r="J25" i="14" s="1"/>
  <c r="AA26" i="8"/>
  <c r="J26" i="14" s="1"/>
  <c r="AA27" i="8"/>
  <c r="J27" i="14" s="1"/>
  <c r="AA28" i="8"/>
  <c r="J28" i="14" s="1"/>
  <c r="AA29" i="8"/>
  <c r="J29" i="14" s="1"/>
  <c r="AA30" i="8"/>
  <c r="J30" i="14" s="1"/>
  <c r="AA31" i="8"/>
  <c r="J31" i="14" s="1"/>
  <c r="AA32" i="8"/>
  <c r="J32" i="14" s="1"/>
  <c r="AA33" i="8"/>
  <c r="J33" i="14" s="1"/>
  <c r="AA34" i="8"/>
  <c r="J34" i="14" s="1"/>
  <c r="AA35" i="8"/>
  <c r="J35" i="14" s="1"/>
  <c r="AA36" i="8"/>
  <c r="J36" i="14" s="1"/>
  <c r="AA37" i="8"/>
  <c r="J37" i="14" s="1"/>
  <c r="AA38" i="8"/>
  <c r="J38" i="14" s="1"/>
  <c r="AA39" i="8"/>
  <c r="J39" i="14" s="1"/>
  <c r="AA40" i="8"/>
  <c r="J40" i="14" s="1"/>
  <c r="AA41" i="8"/>
  <c r="J41" i="14" s="1"/>
  <c r="AA42" i="8"/>
  <c r="J42" i="14" s="1"/>
  <c r="AA43" i="8"/>
  <c r="J43" i="14" s="1"/>
  <c r="AA44" i="8"/>
  <c r="J44" i="14" s="1"/>
  <c r="AA45" i="8"/>
  <c r="J45" i="14" s="1"/>
  <c r="AA46" i="8"/>
  <c r="J46" i="14" s="1"/>
  <c r="AA47" i="8"/>
  <c r="J47" i="14" s="1"/>
  <c r="AA48" i="8"/>
  <c r="J48" i="14" s="1"/>
  <c r="AA49" i="8"/>
  <c r="J49" i="14" s="1"/>
  <c r="AA50" i="8"/>
  <c r="J50" i="14" s="1"/>
  <c r="AA51" i="8"/>
  <c r="J51" i="14" s="1"/>
  <c r="AA52" i="8"/>
  <c r="J52" i="14" s="1"/>
  <c r="AA53" i="8"/>
  <c r="J53" i="14" s="1"/>
  <c r="AA54" i="8"/>
  <c r="J54" i="14" s="1"/>
  <c r="AA57" i="8"/>
  <c r="J7" i="4" s="1"/>
  <c r="AA58" i="8"/>
  <c r="J8" i="4" s="1"/>
  <c r="AA59" i="8"/>
  <c r="J9" i="4" s="1"/>
  <c r="AA60" i="8"/>
  <c r="J10" i="4" s="1"/>
  <c r="AA61" i="8"/>
  <c r="J11" i="4" s="1"/>
  <c r="AA62" i="8"/>
  <c r="J12" i="4" s="1"/>
  <c r="AA63" i="8"/>
  <c r="J13" i="4" s="1"/>
  <c r="AA64" i="8"/>
  <c r="J14" i="4" s="1"/>
  <c r="AA65" i="8"/>
  <c r="AA7" i="8"/>
  <c r="Z8" i="8"/>
  <c r="H8" i="14" s="1"/>
  <c r="Z9" i="8"/>
  <c r="H9" i="14" s="1"/>
  <c r="Z10" i="8"/>
  <c r="H10" i="14" s="1"/>
  <c r="Z11" i="8"/>
  <c r="H11" i="14" s="1"/>
  <c r="Z12" i="8"/>
  <c r="H12" i="14" s="1"/>
  <c r="Z13" i="8"/>
  <c r="H13" i="14" s="1"/>
  <c r="Z14" i="8"/>
  <c r="H14" i="14" s="1"/>
  <c r="Z15" i="8"/>
  <c r="H15" i="14" s="1"/>
  <c r="Z16" i="8"/>
  <c r="H16" i="14" s="1"/>
  <c r="Z17" i="8"/>
  <c r="H17" i="14" s="1"/>
  <c r="Z18" i="8"/>
  <c r="H18" i="14" s="1"/>
  <c r="Z19" i="8"/>
  <c r="H19" i="14" s="1"/>
  <c r="Z20" i="8"/>
  <c r="H20" i="14" s="1"/>
  <c r="Z21" i="8"/>
  <c r="H21" i="14" s="1"/>
  <c r="Z22" i="8"/>
  <c r="H22" i="14" s="1"/>
  <c r="Z23" i="8"/>
  <c r="H23" i="14" s="1"/>
  <c r="Z24" i="8"/>
  <c r="H24" i="14" s="1"/>
  <c r="Z25" i="8"/>
  <c r="H25" i="14" s="1"/>
  <c r="Z26" i="8"/>
  <c r="H26" i="14" s="1"/>
  <c r="Z27" i="8"/>
  <c r="H27" i="14" s="1"/>
  <c r="Z28" i="8"/>
  <c r="H28" i="14" s="1"/>
  <c r="Z29" i="8"/>
  <c r="H29" i="14" s="1"/>
  <c r="Z30" i="8"/>
  <c r="H30" i="14" s="1"/>
  <c r="Z31" i="8"/>
  <c r="H31" i="14" s="1"/>
  <c r="Z32" i="8"/>
  <c r="H32" i="14" s="1"/>
  <c r="Z33" i="8"/>
  <c r="H33" i="14" s="1"/>
  <c r="Z34" i="8"/>
  <c r="H34" i="14" s="1"/>
  <c r="Z35" i="8"/>
  <c r="H35" i="14" s="1"/>
  <c r="Z36" i="8"/>
  <c r="H36" i="14" s="1"/>
  <c r="Z37" i="8"/>
  <c r="H37" i="14" s="1"/>
  <c r="Z38" i="8"/>
  <c r="H38" i="14" s="1"/>
  <c r="Z39" i="8"/>
  <c r="H39" i="14" s="1"/>
  <c r="Z40" i="8"/>
  <c r="H40" i="14" s="1"/>
  <c r="Z41" i="8"/>
  <c r="H41" i="14" s="1"/>
  <c r="Z42" i="8"/>
  <c r="H42" i="14" s="1"/>
  <c r="Z43" i="8"/>
  <c r="H43" i="14" s="1"/>
  <c r="Z44" i="8"/>
  <c r="H44" i="14" s="1"/>
  <c r="Z45" i="8"/>
  <c r="H45" i="14" s="1"/>
  <c r="Z46" i="8"/>
  <c r="H46" i="14" s="1"/>
  <c r="Z47" i="8"/>
  <c r="H47" i="14" s="1"/>
  <c r="Z48" i="8"/>
  <c r="H48" i="14" s="1"/>
  <c r="Z49" i="8"/>
  <c r="H49" i="14" s="1"/>
  <c r="Z50" i="8"/>
  <c r="H50" i="14" s="1"/>
  <c r="Z51" i="8"/>
  <c r="H51" i="14" s="1"/>
  <c r="Z52" i="8"/>
  <c r="H52" i="14" s="1"/>
  <c r="Z53" i="8"/>
  <c r="H53" i="14" s="1"/>
  <c r="Z54" i="8"/>
  <c r="H54" i="14" s="1"/>
  <c r="Z57" i="8"/>
  <c r="H7" i="4" s="1"/>
  <c r="Z58" i="8"/>
  <c r="H8" i="4" s="1"/>
  <c r="Z59" i="8"/>
  <c r="H9" i="4" s="1"/>
  <c r="Z60" i="8"/>
  <c r="H10" i="4" s="1"/>
  <c r="Z61" i="8"/>
  <c r="H11" i="4" s="1"/>
  <c r="Z62" i="8"/>
  <c r="H12" i="4" s="1"/>
  <c r="Z63" i="8"/>
  <c r="H13" i="4" s="1"/>
  <c r="Z64" i="8"/>
  <c r="H14" i="4" s="1"/>
  <c r="Z65" i="8"/>
  <c r="Z7" i="8"/>
  <c r="Y8" i="8"/>
  <c r="F8" i="14" s="1"/>
  <c r="Y9" i="8"/>
  <c r="F9" i="14" s="1"/>
  <c r="Y10" i="8"/>
  <c r="F10" i="14" s="1"/>
  <c r="Y11" i="8"/>
  <c r="F11" i="14" s="1"/>
  <c r="Y12" i="8"/>
  <c r="F12" i="14" s="1"/>
  <c r="Y13" i="8"/>
  <c r="F13" i="14" s="1"/>
  <c r="Y14" i="8"/>
  <c r="F14" i="14" s="1"/>
  <c r="Y15" i="8"/>
  <c r="F15" i="14" s="1"/>
  <c r="Y16" i="8"/>
  <c r="F16" i="14" s="1"/>
  <c r="Y17" i="8"/>
  <c r="F17" i="14" s="1"/>
  <c r="Y18" i="8"/>
  <c r="F18" i="14" s="1"/>
  <c r="Y19" i="8"/>
  <c r="F19" i="14" s="1"/>
  <c r="Y20" i="8"/>
  <c r="F20" i="14" s="1"/>
  <c r="Y21" i="8"/>
  <c r="F21" i="14" s="1"/>
  <c r="Y22" i="8"/>
  <c r="F22" i="14" s="1"/>
  <c r="Y23" i="8"/>
  <c r="F23" i="14" s="1"/>
  <c r="Y24" i="8"/>
  <c r="F24" i="14" s="1"/>
  <c r="Y25" i="8"/>
  <c r="F25" i="14" s="1"/>
  <c r="Y26" i="8"/>
  <c r="F26" i="14" s="1"/>
  <c r="Y27" i="8"/>
  <c r="F27" i="14" s="1"/>
  <c r="Y28" i="8"/>
  <c r="F28" i="14" s="1"/>
  <c r="Y29" i="8"/>
  <c r="F29" i="14" s="1"/>
  <c r="Y30" i="8"/>
  <c r="F30" i="14" s="1"/>
  <c r="Y31" i="8"/>
  <c r="F31" i="14" s="1"/>
  <c r="Y32" i="8"/>
  <c r="F32" i="14" s="1"/>
  <c r="Y33" i="8"/>
  <c r="F33" i="14" s="1"/>
  <c r="Y34" i="8"/>
  <c r="F34" i="14" s="1"/>
  <c r="Y35" i="8"/>
  <c r="F35" i="14" s="1"/>
  <c r="Y36" i="8"/>
  <c r="F36" i="14" s="1"/>
  <c r="Y37" i="8"/>
  <c r="F37" i="14" s="1"/>
  <c r="Y38" i="8"/>
  <c r="F38" i="14" s="1"/>
  <c r="Y39" i="8"/>
  <c r="F39" i="14" s="1"/>
  <c r="Y40" i="8"/>
  <c r="F40" i="14" s="1"/>
  <c r="Y41" i="8"/>
  <c r="F41" i="14" s="1"/>
  <c r="Y42" i="8"/>
  <c r="F42" i="14" s="1"/>
  <c r="Y43" i="8"/>
  <c r="F43" i="14" s="1"/>
  <c r="Y44" i="8"/>
  <c r="F44" i="14" s="1"/>
  <c r="Y45" i="8"/>
  <c r="F45" i="14" s="1"/>
  <c r="Y46" i="8"/>
  <c r="F46" i="14" s="1"/>
  <c r="Y47" i="8"/>
  <c r="F47" i="14" s="1"/>
  <c r="Y48" i="8"/>
  <c r="F48" i="14" s="1"/>
  <c r="Y49" i="8"/>
  <c r="F49" i="14" s="1"/>
  <c r="Y50" i="8"/>
  <c r="F50" i="14" s="1"/>
  <c r="Y51" i="8"/>
  <c r="F51" i="14" s="1"/>
  <c r="Y52" i="8"/>
  <c r="F52" i="14" s="1"/>
  <c r="Y53" i="8"/>
  <c r="F53" i="14" s="1"/>
  <c r="Y54" i="8"/>
  <c r="F54" i="14" s="1"/>
  <c r="Y57" i="8"/>
  <c r="F7" i="4" s="1"/>
  <c r="Y58" i="8"/>
  <c r="F8" i="4" s="1"/>
  <c r="Y59" i="8"/>
  <c r="F9" i="4" s="1"/>
  <c r="Y60" i="8"/>
  <c r="F10" i="4" s="1"/>
  <c r="Y61" i="8"/>
  <c r="F11" i="4" s="1"/>
  <c r="Y62" i="8"/>
  <c r="F12" i="4" s="1"/>
  <c r="Y63" i="8"/>
  <c r="F13" i="4" s="1"/>
  <c r="Y64" i="8"/>
  <c r="F14" i="4" s="1"/>
  <c r="Y7" i="8"/>
  <c r="L15" i="4" l="1"/>
  <c r="G15" i="18"/>
  <c r="H15" i="4"/>
  <c r="E15" i="18"/>
  <c r="J15" i="4"/>
  <c r="F15" i="18"/>
  <c r="AJ47" i="8"/>
  <c r="H98" i="14" s="1"/>
  <c r="G98" i="14"/>
  <c r="AJ15" i="8"/>
  <c r="H66" i="14" s="1"/>
  <c r="AN32" i="8"/>
  <c r="J83" i="14" s="1"/>
  <c r="AR65" i="8"/>
  <c r="L25" i="4" s="1"/>
  <c r="K25" i="4"/>
  <c r="AR63" i="8"/>
  <c r="L23" i="4" s="1"/>
  <c r="K23" i="4"/>
  <c r="AR51" i="8"/>
  <c r="L102" i="14" s="1"/>
  <c r="AR47" i="8"/>
  <c r="L98" i="14" s="1"/>
  <c r="AR35" i="8"/>
  <c r="L86" i="14" s="1"/>
  <c r="AR31" i="8"/>
  <c r="L82" i="14" s="1"/>
  <c r="AR19" i="8"/>
  <c r="L70" i="14" s="1"/>
  <c r="AR11" i="8"/>
  <c r="L62" i="14" s="1"/>
  <c r="AR9" i="8"/>
  <c r="L60" i="14" s="1"/>
  <c r="AJ36" i="8"/>
  <c r="H87" i="14" s="1"/>
  <c r="AJ32" i="8"/>
  <c r="H83" i="14" s="1"/>
  <c r="AJ20" i="8"/>
  <c r="H71" i="14" s="1"/>
  <c r="AJ16" i="8"/>
  <c r="H67" i="14" s="1"/>
  <c r="AN53" i="8"/>
  <c r="J104" i="14" s="1"/>
  <c r="AN49" i="8"/>
  <c r="J100" i="14" s="1"/>
  <c r="AN37" i="8"/>
  <c r="J88" i="14" s="1"/>
  <c r="AN33" i="8"/>
  <c r="J84" i="14" s="1"/>
  <c r="AR44" i="8"/>
  <c r="L95" i="14" s="1"/>
  <c r="AF7" i="8"/>
  <c r="F58" i="14" s="1"/>
  <c r="AF64" i="8"/>
  <c r="F24" i="4" s="1"/>
  <c r="AF62" i="8"/>
  <c r="F22" i="4" s="1"/>
  <c r="AF60" i="8"/>
  <c r="F20" i="4" s="1"/>
  <c r="AF58" i="8"/>
  <c r="F18" i="4" s="1"/>
  <c r="AF54" i="8"/>
  <c r="F105" i="14" s="1"/>
  <c r="AF52" i="8"/>
  <c r="F103" i="14" s="1"/>
  <c r="AF50" i="8"/>
  <c r="F101" i="14" s="1"/>
  <c r="AF48" i="8"/>
  <c r="F99" i="14" s="1"/>
  <c r="AF46" i="8"/>
  <c r="F97" i="14" s="1"/>
  <c r="AF44" i="8"/>
  <c r="F95" i="14" s="1"/>
  <c r="AF42" i="8"/>
  <c r="F93" i="14" s="1"/>
  <c r="AF40" i="8"/>
  <c r="F91" i="14" s="1"/>
  <c r="AF38" i="8"/>
  <c r="F89" i="14" s="1"/>
  <c r="AF36" i="8"/>
  <c r="F87" i="14" s="1"/>
  <c r="AF34" i="8"/>
  <c r="F85" i="14" s="1"/>
  <c r="AF32" i="8"/>
  <c r="F83" i="14" s="1"/>
  <c r="AF30" i="8"/>
  <c r="F81" i="14" s="1"/>
  <c r="AF28" i="8"/>
  <c r="F79" i="14" s="1"/>
  <c r="AF26" i="8"/>
  <c r="F77" i="14" s="1"/>
  <c r="AF24" i="8"/>
  <c r="F75" i="14" s="1"/>
  <c r="AF22" i="8"/>
  <c r="F73" i="14" s="1"/>
  <c r="AF20" i="8"/>
  <c r="F71" i="14" s="1"/>
  <c r="AF18" i="8"/>
  <c r="F69" i="14" s="1"/>
  <c r="AF16" i="8"/>
  <c r="F67" i="14" s="1"/>
  <c r="AF14" i="8"/>
  <c r="F65" i="14" s="1"/>
  <c r="AF12" i="8"/>
  <c r="F63" i="14" s="1"/>
  <c r="AF10" i="8"/>
  <c r="F61" i="14" s="1"/>
  <c r="AF8" i="8"/>
  <c r="F59" i="14" s="1"/>
  <c r="AJ57" i="8"/>
  <c r="H17" i="4" s="1"/>
  <c r="AR7" i="8"/>
  <c r="L58" i="14" s="1"/>
  <c r="AR62" i="8"/>
  <c r="L22" i="4" s="1"/>
  <c r="AR58" i="8"/>
  <c r="L18" i="4" s="1"/>
  <c r="AR40" i="8"/>
  <c r="L91" i="14" s="1"/>
  <c r="AR28" i="8"/>
  <c r="L79" i="14" s="1"/>
  <c r="AR24" i="8"/>
  <c r="L75" i="14" s="1"/>
  <c r="AR8" i="8"/>
  <c r="L59" i="14" s="1"/>
  <c r="AJ43" i="8"/>
  <c r="H94" i="14" s="1"/>
  <c r="AJ31" i="8"/>
  <c r="H82" i="14" s="1"/>
  <c r="AJ29" i="8"/>
  <c r="H80" i="14" s="1"/>
  <c r="AJ27" i="8"/>
  <c r="H78" i="14" s="1"/>
  <c r="AJ25" i="8"/>
  <c r="H76" i="14" s="1"/>
  <c r="AJ13" i="8"/>
  <c r="H64" i="14" s="1"/>
  <c r="AJ11" i="8"/>
  <c r="H62" i="14" s="1"/>
  <c r="AN64" i="8"/>
  <c r="J24" i="4" s="1"/>
  <c r="AN62" i="8"/>
  <c r="J22" i="4" s="1"/>
  <c r="AN60" i="8"/>
  <c r="J20" i="4" s="1"/>
  <c r="AN48" i="8"/>
  <c r="J99" i="14" s="1"/>
  <c r="AN46" i="8"/>
  <c r="J97" i="14" s="1"/>
  <c r="AN44" i="8"/>
  <c r="J95" i="14" s="1"/>
  <c r="AN42" i="8"/>
  <c r="J93" i="14" s="1"/>
  <c r="AN30" i="8"/>
  <c r="J81" i="14" s="1"/>
  <c r="AN28" i="8"/>
  <c r="J79" i="14" s="1"/>
  <c r="AN26" i="8"/>
  <c r="J77" i="14" s="1"/>
  <c r="AN16" i="8"/>
  <c r="J67" i="14" s="1"/>
  <c r="AN24" i="8"/>
  <c r="J75" i="14" s="1"/>
  <c r="AN12" i="8"/>
  <c r="J63" i="14" s="1"/>
  <c r="AJ65" i="8"/>
  <c r="H25" i="4" s="1"/>
  <c r="AJ61" i="8"/>
  <c r="H21" i="4" s="1"/>
  <c r="AJ39" i="8"/>
  <c r="H90" i="14" s="1"/>
  <c r="AJ23" i="8"/>
  <c r="H74" i="14" s="1"/>
  <c r="AN21" i="8"/>
  <c r="J72" i="14" s="1"/>
  <c r="AN17" i="8"/>
  <c r="J68" i="14" s="1"/>
  <c r="AR64" i="8"/>
  <c r="L24" i="4" s="1"/>
  <c r="AR52" i="8"/>
  <c r="L103" i="14" s="1"/>
  <c r="AR50" i="8"/>
  <c r="L101" i="14" s="1"/>
  <c r="AR46" i="8"/>
  <c r="L97" i="14" s="1"/>
  <c r="AF65" i="8"/>
  <c r="F25" i="4" s="1"/>
  <c r="AF63" i="8"/>
  <c r="F23" i="4" s="1"/>
  <c r="AF61" i="8"/>
  <c r="F21" i="4" s="1"/>
  <c r="AF59" i="8"/>
  <c r="F19" i="4" s="1"/>
  <c r="AF57" i="8"/>
  <c r="F17" i="4" s="1"/>
  <c r="AF53" i="8"/>
  <c r="F104" i="14" s="1"/>
  <c r="AF51" i="8"/>
  <c r="F102" i="14" s="1"/>
  <c r="AF49" i="8"/>
  <c r="F100" i="14" s="1"/>
  <c r="AF47" i="8"/>
  <c r="F98" i="14" s="1"/>
  <c r="AF45" i="8"/>
  <c r="F96" i="14" s="1"/>
  <c r="AF43" i="8"/>
  <c r="F94" i="14" s="1"/>
  <c r="AF41" i="8"/>
  <c r="F92" i="14" s="1"/>
  <c r="AF39" i="8"/>
  <c r="F90" i="14" s="1"/>
  <c r="AF37" i="8"/>
  <c r="F88" i="14" s="1"/>
  <c r="AF35" i="8"/>
  <c r="F86" i="14" s="1"/>
  <c r="AF33" i="8"/>
  <c r="F84" i="14" s="1"/>
  <c r="AF31" i="8"/>
  <c r="F82" i="14" s="1"/>
  <c r="AF29" i="8"/>
  <c r="F80" i="14" s="1"/>
  <c r="AF27" i="8"/>
  <c r="F78" i="14" s="1"/>
  <c r="AF25" i="8"/>
  <c r="F76" i="14" s="1"/>
  <c r="AF23" i="8"/>
  <c r="F74" i="14" s="1"/>
  <c r="AF21" i="8"/>
  <c r="F72" i="14" s="1"/>
  <c r="AF19" i="8"/>
  <c r="F70" i="14" s="1"/>
  <c r="AF17" i="8"/>
  <c r="F68" i="14" s="1"/>
  <c r="AF15" i="8"/>
  <c r="F66" i="14" s="1"/>
  <c r="AF13" i="8"/>
  <c r="F64" i="14" s="1"/>
  <c r="AF11" i="8"/>
  <c r="F62" i="14" s="1"/>
  <c r="AF9" i="8"/>
  <c r="F60" i="14" s="1"/>
  <c r="AJ52" i="8"/>
  <c r="H103" i="14" s="1"/>
  <c r="AJ48" i="8"/>
  <c r="H99" i="14" s="1"/>
  <c r="AN58" i="8"/>
  <c r="J18" i="4" s="1"/>
  <c r="AN40" i="8"/>
  <c r="J91" i="14" s="1"/>
  <c r="AR36" i="8"/>
  <c r="L87" i="14" s="1"/>
  <c r="AR34" i="8"/>
  <c r="L85" i="14" s="1"/>
  <c r="AR30" i="8"/>
  <c r="L81" i="14" s="1"/>
  <c r="AR20" i="8"/>
  <c r="L71" i="14" s="1"/>
  <c r="AR18" i="8"/>
  <c r="L69" i="14" s="1"/>
  <c r="AR14" i="8"/>
  <c r="L65" i="14" s="1"/>
  <c r="AR12" i="8"/>
  <c r="L63" i="14" s="1"/>
  <c r="AJ7" i="8"/>
  <c r="H58" i="14" s="1"/>
  <c r="AJ62" i="8"/>
  <c r="H22" i="4" s="1"/>
  <c r="AJ58" i="8"/>
  <c r="H18" i="4" s="1"/>
  <c r="AJ51" i="8"/>
  <c r="H102" i="14" s="1"/>
  <c r="AJ28" i="8"/>
  <c r="H79" i="14" s="1"/>
  <c r="AJ24" i="8"/>
  <c r="H75" i="14" s="1"/>
  <c r="AJ21" i="8"/>
  <c r="H72" i="14" s="1"/>
  <c r="AJ19" i="8"/>
  <c r="H70" i="14" s="1"/>
  <c r="AJ17" i="8"/>
  <c r="H68" i="14" s="1"/>
  <c r="AN7" i="8"/>
  <c r="J58" i="14" s="1"/>
  <c r="AN45" i="8"/>
  <c r="J96" i="14" s="1"/>
  <c r="AN41" i="8"/>
  <c r="J92" i="14" s="1"/>
  <c r="AN38" i="8"/>
  <c r="J89" i="14" s="1"/>
  <c r="AN36" i="8"/>
  <c r="J87" i="14" s="1"/>
  <c r="AN34" i="8"/>
  <c r="J85" i="14" s="1"/>
  <c r="AN13" i="8"/>
  <c r="J64" i="14" s="1"/>
  <c r="AR61" i="8"/>
  <c r="L21" i="4" s="1"/>
  <c r="AR59" i="8"/>
  <c r="L19" i="4" s="1"/>
  <c r="AR57" i="8"/>
  <c r="L17" i="4" s="1"/>
  <c r="AR53" i="8"/>
  <c r="L104" i="14" s="1"/>
  <c r="AR48" i="8"/>
  <c r="L99" i="14" s="1"/>
  <c r="AR42" i="8"/>
  <c r="L93" i="14" s="1"/>
  <c r="AR38" i="8"/>
  <c r="L89" i="14" s="1"/>
  <c r="AR27" i="8"/>
  <c r="L78" i="14" s="1"/>
  <c r="AR23" i="8"/>
  <c r="L74" i="14" s="1"/>
  <c r="AR16" i="8"/>
  <c r="L67" i="14" s="1"/>
  <c r="AR10" i="8"/>
  <c r="L61" i="14" s="1"/>
  <c r="AR15" i="8"/>
  <c r="L66" i="14" s="1"/>
  <c r="AJ44" i="8"/>
  <c r="H95" i="14" s="1"/>
  <c r="AJ40" i="8"/>
  <c r="H91" i="14" s="1"/>
  <c r="AJ35" i="8"/>
  <c r="H86" i="14" s="1"/>
  <c r="AJ12" i="8"/>
  <c r="H63" i="14" s="1"/>
  <c r="AJ8" i="8"/>
  <c r="H59" i="14" s="1"/>
  <c r="AN63" i="8"/>
  <c r="J23" i="4" s="1"/>
  <c r="AN59" i="8"/>
  <c r="J19" i="4" s="1"/>
  <c r="AN54" i="8"/>
  <c r="J105" i="14" s="1"/>
  <c r="AN52" i="8"/>
  <c r="J103" i="14" s="1"/>
  <c r="AN50" i="8"/>
  <c r="J101" i="14" s="1"/>
  <c r="AN29" i="8"/>
  <c r="J80" i="14" s="1"/>
  <c r="AN25" i="8"/>
  <c r="J76" i="14" s="1"/>
  <c r="AN22" i="8"/>
  <c r="J73" i="14" s="1"/>
  <c r="AN20" i="8"/>
  <c r="J71" i="14" s="1"/>
  <c r="AN18" i="8"/>
  <c r="J69" i="14" s="1"/>
  <c r="AN8" i="8"/>
  <c r="J59" i="14" s="1"/>
  <c r="AR60" i="8"/>
  <c r="L20" i="4" s="1"/>
  <c r="AR54" i="8"/>
  <c r="L105" i="14" s="1"/>
  <c r="AR43" i="8"/>
  <c r="L94" i="14" s="1"/>
  <c r="AR41" i="8"/>
  <c r="L92" i="14" s="1"/>
  <c r="AR39" i="8"/>
  <c r="L90" i="14" s="1"/>
  <c r="AR32" i="8"/>
  <c r="L83" i="14" s="1"/>
  <c r="AR26" i="8"/>
  <c r="L77" i="14" s="1"/>
  <c r="AR22" i="8"/>
  <c r="L73" i="14" s="1"/>
  <c r="AJ64" i="8"/>
  <c r="H24" i="4" s="1"/>
  <c r="AJ59" i="8"/>
  <c r="H19" i="4" s="1"/>
  <c r="AJ54" i="8"/>
  <c r="H105" i="14" s="1"/>
  <c r="AJ49" i="8"/>
  <c r="H100" i="14" s="1"/>
  <c r="AJ46" i="8"/>
  <c r="H97" i="14" s="1"/>
  <c r="AJ41" i="8"/>
  <c r="H92" i="14" s="1"/>
  <c r="AJ38" i="8"/>
  <c r="H89" i="14" s="1"/>
  <c r="AJ33" i="8"/>
  <c r="H84" i="14" s="1"/>
  <c r="AJ30" i="8"/>
  <c r="H81" i="14" s="1"/>
  <c r="AJ22" i="8"/>
  <c r="H73" i="14" s="1"/>
  <c r="AJ14" i="8"/>
  <c r="H65" i="14" s="1"/>
  <c r="AJ9" i="8"/>
  <c r="H60" i="14" s="1"/>
  <c r="AN65" i="8"/>
  <c r="J25" i="4" s="1"/>
  <c r="AN57" i="8"/>
  <c r="J17" i="4" s="1"/>
  <c r="AN47" i="8"/>
  <c r="J98" i="14" s="1"/>
  <c r="AN39" i="8"/>
  <c r="J90" i="14" s="1"/>
  <c r="AN31" i="8"/>
  <c r="J82" i="14" s="1"/>
  <c r="AN23" i="8"/>
  <c r="J74" i="14" s="1"/>
  <c r="AN15" i="8"/>
  <c r="J66" i="14" s="1"/>
  <c r="AN10" i="8"/>
  <c r="J61" i="14" s="1"/>
  <c r="AR45" i="8"/>
  <c r="L96" i="14" s="1"/>
  <c r="AR37" i="8"/>
  <c r="L88" i="14" s="1"/>
  <c r="AR29" i="8"/>
  <c r="L80" i="14" s="1"/>
  <c r="AR21" i="8"/>
  <c r="L72" i="14" s="1"/>
  <c r="AR13" i="8"/>
  <c r="L64" i="14" s="1"/>
  <c r="AJ63" i="8"/>
  <c r="H23" i="4" s="1"/>
  <c r="AJ60" i="8"/>
  <c r="H20" i="4" s="1"/>
  <c r="AJ53" i="8"/>
  <c r="H104" i="14" s="1"/>
  <c r="AJ50" i="8"/>
  <c r="H101" i="14" s="1"/>
  <c r="AJ45" i="8"/>
  <c r="H96" i="14" s="1"/>
  <c r="AJ42" i="8"/>
  <c r="H93" i="14" s="1"/>
  <c r="AJ37" i="8"/>
  <c r="H88" i="14" s="1"/>
  <c r="AJ34" i="8"/>
  <c r="H85" i="14" s="1"/>
  <c r="AJ26" i="8"/>
  <c r="H77" i="14" s="1"/>
  <c r="AJ18" i="8"/>
  <c r="H69" i="14" s="1"/>
  <c r="AJ10" i="8"/>
  <c r="H61" i="14" s="1"/>
  <c r="AN61" i="8"/>
  <c r="J21" i="4" s="1"/>
  <c r="AN51" i="8"/>
  <c r="J102" i="14" s="1"/>
  <c r="AN43" i="8"/>
  <c r="J94" i="14" s="1"/>
  <c r="AN35" i="8"/>
  <c r="J86" i="14" s="1"/>
  <c r="AN27" i="8"/>
  <c r="J78" i="14" s="1"/>
  <c r="AN19" i="8"/>
  <c r="J70" i="14" s="1"/>
  <c r="AN14" i="8"/>
  <c r="J65" i="14" s="1"/>
  <c r="AN11" i="8"/>
  <c r="J62" i="14" s="1"/>
  <c r="AN9" i="8"/>
  <c r="J60" i="14" s="1"/>
  <c r="AR49" i="8"/>
  <c r="L100" i="14" s="1"/>
  <c r="AR33" i="8"/>
  <c r="L84" i="14" s="1"/>
  <c r="AR25" i="8"/>
  <c r="L76" i="14" s="1"/>
  <c r="AR17" i="8"/>
  <c r="L68" i="14" s="1"/>
  <c r="T70" i="18"/>
  <c r="N70" i="18"/>
  <c r="AF70" i="18"/>
  <c r="Z70" i="18"/>
  <c r="T42" i="18"/>
  <c r="Z42" i="18"/>
  <c r="AF42" i="18"/>
  <c r="G10" i="18" l="1"/>
  <c r="F10" i="18"/>
  <c r="E10" i="18"/>
  <c r="C8" i="18"/>
  <c r="M94" i="18" l="1"/>
  <c r="M89" i="18"/>
  <c r="M84" i="18"/>
  <c r="M79" i="18"/>
  <c r="M74" i="18"/>
  <c r="L94" i="18"/>
  <c r="L89" i="18"/>
  <c r="L84" i="18"/>
  <c r="L79" i="18"/>
  <c r="L74" i="18"/>
  <c r="K94" i="18"/>
  <c r="K89" i="18"/>
  <c r="K84" i="18"/>
  <c r="K79" i="18"/>
  <c r="K74" i="18"/>
  <c r="J94" i="18"/>
  <c r="J89" i="18"/>
  <c r="J84" i="18"/>
  <c r="J79" i="18"/>
  <c r="J74" i="18"/>
  <c r="AK94" i="18"/>
  <c r="AK89" i="18"/>
  <c r="AK84" i="18"/>
  <c r="AK79" i="18"/>
  <c r="AK74" i="18"/>
  <c r="AE94" i="18"/>
  <c r="AE89" i="18"/>
  <c r="AE84" i="18"/>
  <c r="AE79" i="18"/>
  <c r="AE74" i="18"/>
  <c r="Y94" i="18"/>
  <c r="Y89" i="18"/>
  <c r="Y84" i="18"/>
  <c r="Y79" i="18"/>
  <c r="Y74" i="18"/>
  <c r="S94" i="18"/>
  <c r="S89" i="18"/>
  <c r="S84" i="18"/>
  <c r="S79" i="18"/>
  <c r="S74" i="18"/>
  <c r="M66" i="18"/>
  <c r="M61" i="18"/>
  <c r="M56" i="18"/>
  <c r="M46" i="18"/>
  <c r="AK66" i="18"/>
  <c r="AK61" i="18"/>
  <c r="AK56" i="18"/>
  <c r="AK46" i="18"/>
  <c r="AE66" i="18"/>
  <c r="AE61" i="18"/>
  <c r="AE56" i="18"/>
  <c r="AE46" i="18"/>
  <c r="Y66" i="18"/>
  <c r="AJ94" i="18"/>
  <c r="AJ89" i="18"/>
  <c r="AJ84" i="18"/>
  <c r="AJ79" i="18"/>
  <c r="AJ74" i="18"/>
  <c r="AD94" i="18"/>
  <c r="AD89" i="18"/>
  <c r="AD84" i="18"/>
  <c r="AD79" i="18"/>
  <c r="AD74" i="18"/>
  <c r="X94" i="18"/>
  <c r="X89" i="18"/>
  <c r="X84" i="18"/>
  <c r="X79" i="18"/>
  <c r="X74" i="18"/>
  <c r="R94" i="18"/>
  <c r="R89" i="18"/>
  <c r="R84" i="18"/>
  <c r="R79" i="18"/>
  <c r="R74" i="18"/>
  <c r="L66" i="18"/>
  <c r="L61" i="18"/>
  <c r="L56" i="18"/>
  <c r="L46" i="18"/>
  <c r="AJ66" i="18"/>
  <c r="AJ61" i="18"/>
  <c r="AJ56" i="18"/>
  <c r="AJ46" i="18"/>
  <c r="AD66" i="18"/>
  <c r="AD61" i="18"/>
  <c r="AD56" i="18"/>
  <c r="AI94" i="18"/>
  <c r="AI89" i="18"/>
  <c r="AI84" i="18"/>
  <c r="AI79" i="18"/>
  <c r="AI74" i="18"/>
  <c r="AC94" i="18"/>
  <c r="AC89" i="18"/>
  <c r="AC84" i="18"/>
  <c r="AC79" i="18"/>
  <c r="AC74" i="18"/>
  <c r="W94" i="18"/>
  <c r="W89" i="18"/>
  <c r="W84" i="18"/>
  <c r="W79" i="18"/>
  <c r="W74" i="18"/>
  <c r="Q94" i="18"/>
  <c r="Q89" i="18"/>
  <c r="Q84" i="18"/>
  <c r="Q79" i="18"/>
  <c r="Q74" i="18"/>
  <c r="K66" i="18"/>
  <c r="K61" i="18"/>
  <c r="K56" i="18"/>
  <c r="AH94" i="18"/>
  <c r="AH89" i="18"/>
  <c r="AH84" i="18"/>
  <c r="AH79" i="18"/>
  <c r="AH74" i="18"/>
  <c r="AB94" i="18"/>
  <c r="AB89" i="18"/>
  <c r="AB84" i="18"/>
  <c r="AB79" i="18"/>
  <c r="AB74" i="18"/>
  <c r="V94" i="18"/>
  <c r="V89" i="18"/>
  <c r="V84" i="18"/>
  <c r="V79" i="18"/>
  <c r="V74" i="18"/>
  <c r="P94" i="18"/>
  <c r="P89" i="18"/>
  <c r="P84" i="18"/>
  <c r="P79" i="18"/>
  <c r="P74" i="18"/>
  <c r="J66" i="18"/>
  <c r="J61" i="18"/>
  <c r="J56" i="18"/>
  <c r="J46" i="18"/>
  <c r="AH66" i="18"/>
  <c r="AH61" i="18"/>
  <c r="AH56" i="18"/>
  <c r="K46" i="18"/>
  <c r="AH46" i="18"/>
  <c r="AB66" i="18"/>
  <c r="AB61" i="18"/>
  <c r="AB56" i="18"/>
  <c r="W66" i="18"/>
  <c r="V61" i="18"/>
  <c r="V56" i="18"/>
  <c r="V46" i="18"/>
  <c r="P66" i="18"/>
  <c r="P61" i="18"/>
  <c r="P56" i="18"/>
  <c r="P46" i="18"/>
  <c r="AO8" i="18"/>
  <c r="AI8" i="18"/>
  <c r="AC8" i="18"/>
  <c r="AI61" i="18"/>
  <c r="AD46" i="18"/>
  <c r="V66" i="18"/>
  <c r="Y61" i="18"/>
  <c r="Y56" i="18"/>
  <c r="Y46" i="18"/>
  <c r="S66" i="18"/>
  <c r="S61" i="18"/>
  <c r="S56" i="18"/>
  <c r="S46" i="18"/>
  <c r="AN8" i="18"/>
  <c r="AH8" i="18"/>
  <c r="AC46" i="18"/>
  <c r="X61" i="18"/>
  <c r="X56" i="18"/>
  <c r="X46" i="18"/>
  <c r="R66" i="18"/>
  <c r="R61" i="18"/>
  <c r="R56" i="18"/>
  <c r="R46" i="18"/>
  <c r="AQ8" i="18"/>
  <c r="AI66" i="18"/>
  <c r="AI56" i="18"/>
  <c r="AI46" i="18"/>
  <c r="AC66" i="18"/>
  <c r="AC61" i="18"/>
  <c r="AC56" i="18"/>
  <c r="AB46" i="18"/>
  <c r="X66" i="18"/>
  <c r="W61" i="18"/>
  <c r="W56" i="18"/>
  <c r="W46" i="18"/>
  <c r="Q66" i="18"/>
  <c r="Q61" i="18"/>
  <c r="Q56" i="18"/>
  <c r="Q46" i="18"/>
  <c r="AP8" i="18"/>
  <c r="AJ8" i="18"/>
  <c r="AD8" i="18"/>
  <c r="X8" i="18"/>
  <c r="R8" i="18"/>
  <c r="AE8" i="18"/>
  <c r="Y8" i="18"/>
  <c r="P8" i="18"/>
  <c r="L8" i="18"/>
  <c r="AK8" i="18"/>
  <c r="AB8" i="18"/>
  <c r="W8" i="18"/>
  <c r="K8" i="18"/>
  <c r="D8" i="18"/>
  <c r="V8" i="18"/>
  <c r="S8" i="18"/>
  <c r="J8" i="18"/>
  <c r="Q8" i="18"/>
  <c r="M8" i="18"/>
  <c r="G8" i="18"/>
  <c r="C9" i="18"/>
  <c r="F8" i="18"/>
  <c r="E8" i="18"/>
  <c r="U94" i="18"/>
  <c r="AA66" i="18"/>
  <c r="AM28" i="18"/>
  <c r="O28" i="18"/>
  <c r="AG28" i="18"/>
  <c r="AG94" i="18"/>
  <c r="I94" i="18"/>
  <c r="O66" i="18"/>
  <c r="AA28" i="18"/>
  <c r="I28" i="18"/>
  <c r="AA94" i="18"/>
  <c r="AG66" i="18"/>
  <c r="I66" i="18"/>
  <c r="U28" i="18"/>
  <c r="O94" i="18"/>
  <c r="U66" i="18"/>
  <c r="O89" i="18"/>
  <c r="U61" i="18"/>
  <c r="AG23" i="18"/>
  <c r="I23" i="18"/>
  <c r="AG89" i="18"/>
  <c r="U89" i="18"/>
  <c r="I89" i="18"/>
  <c r="AA61" i="18"/>
  <c r="O61" i="18"/>
  <c r="AM23" i="18"/>
  <c r="AA23" i="18"/>
  <c r="O23" i="18"/>
  <c r="AA89" i="18"/>
  <c r="AG61" i="18"/>
  <c r="I61" i="18"/>
  <c r="U23" i="18"/>
  <c r="AG84" i="18"/>
  <c r="U84" i="18"/>
  <c r="I84" i="18"/>
  <c r="AA56" i="18"/>
  <c r="O56" i="18"/>
  <c r="AM18" i="18"/>
  <c r="AA18" i="18"/>
  <c r="O18" i="18"/>
  <c r="AA79" i="18"/>
  <c r="I79" i="18"/>
  <c r="I51" i="18"/>
  <c r="AG79" i="18"/>
  <c r="O51" i="18"/>
  <c r="AA84" i="18"/>
  <c r="AG56" i="18"/>
  <c r="U18" i="18"/>
  <c r="O79" i="18"/>
  <c r="O84" i="18"/>
  <c r="U56" i="18"/>
  <c r="AG18" i="18"/>
  <c r="I18" i="18"/>
  <c r="U79" i="18"/>
  <c r="U51" i="18"/>
  <c r="AG51" i="18"/>
  <c r="I56" i="18"/>
  <c r="AA51" i="18"/>
  <c r="AG13" i="18"/>
  <c r="AM13" i="18"/>
  <c r="AA13" i="18"/>
  <c r="O13" i="18"/>
  <c r="U13" i="18"/>
  <c r="I13" i="18"/>
  <c r="AG74" i="18"/>
  <c r="I74" i="18"/>
  <c r="O46" i="18"/>
  <c r="I46" i="18"/>
  <c r="U74" i="18"/>
  <c r="U46" i="18"/>
  <c r="AA74" i="18"/>
  <c r="AG46" i="18"/>
  <c r="AA46" i="18"/>
  <c r="O74" i="18"/>
  <c r="C28" i="18"/>
  <c r="C33" i="18"/>
  <c r="AM8" i="18"/>
  <c r="C38" i="18"/>
  <c r="AG8" i="18"/>
  <c r="AA8" i="18"/>
  <c r="O8" i="18"/>
  <c r="U8" i="18"/>
  <c r="C13" i="18"/>
  <c r="I8" i="18"/>
  <c r="C23" i="18"/>
  <c r="C18" i="18"/>
  <c r="M95" i="18" l="1"/>
  <c r="M90" i="18"/>
  <c r="M85" i="18"/>
  <c r="M80" i="18"/>
  <c r="M75" i="18"/>
  <c r="L95" i="18"/>
  <c r="L90" i="18"/>
  <c r="L85" i="18"/>
  <c r="L80" i="18"/>
  <c r="L75" i="18"/>
  <c r="K95" i="18"/>
  <c r="K90" i="18"/>
  <c r="K85" i="18"/>
  <c r="K80" i="18"/>
  <c r="K75" i="18"/>
  <c r="J95" i="18"/>
  <c r="J90" i="18"/>
  <c r="J85" i="18"/>
  <c r="J80" i="18"/>
  <c r="J75" i="18"/>
  <c r="F33" i="18"/>
  <c r="E33" i="18"/>
  <c r="D33" i="18"/>
  <c r="G33" i="18"/>
  <c r="M51" i="18"/>
  <c r="AK51" i="18"/>
  <c r="AE51" i="18"/>
  <c r="L51" i="18"/>
  <c r="AJ51" i="18"/>
  <c r="K51" i="18"/>
  <c r="J51" i="18"/>
  <c r="AH51" i="18"/>
  <c r="AC51" i="18"/>
  <c r="V51" i="18"/>
  <c r="P51" i="18"/>
  <c r="AO13" i="18"/>
  <c r="AI13" i="18"/>
  <c r="AC13" i="18"/>
  <c r="AI51" i="18"/>
  <c r="AB51" i="18"/>
  <c r="Y51" i="18"/>
  <c r="S51" i="18"/>
  <c r="AN13" i="18"/>
  <c r="AH13" i="18"/>
  <c r="X51" i="18"/>
  <c r="R51" i="18"/>
  <c r="AQ13" i="18"/>
  <c r="AD51" i="18"/>
  <c r="W51" i="18"/>
  <c r="Q51" i="18"/>
  <c r="AP13" i="18"/>
  <c r="AJ13" i="18"/>
  <c r="AD13" i="18"/>
  <c r="X13" i="18"/>
  <c r="R13" i="18"/>
  <c r="AE13" i="18"/>
  <c r="V13" i="18"/>
  <c r="S13" i="18"/>
  <c r="L13" i="18"/>
  <c r="E13" i="18"/>
  <c r="AB13" i="18"/>
  <c r="Q13" i="18"/>
  <c r="K13" i="18"/>
  <c r="G13" i="18"/>
  <c r="Y13" i="18"/>
  <c r="P13" i="18"/>
  <c r="J13" i="18"/>
  <c r="AK13" i="18"/>
  <c r="W13" i="18"/>
  <c r="M13" i="18"/>
  <c r="D13" i="18"/>
  <c r="F13" i="18"/>
  <c r="AO28" i="18"/>
  <c r="AI28" i="18"/>
  <c r="AC28" i="18"/>
  <c r="AN28" i="18"/>
  <c r="AH28" i="18"/>
  <c r="AQ28" i="18"/>
  <c r="AK28" i="18"/>
  <c r="AP28" i="18"/>
  <c r="AJ28" i="18"/>
  <c r="AD28" i="18"/>
  <c r="X28" i="18"/>
  <c r="R28" i="18"/>
  <c r="L28" i="18"/>
  <c r="AE28" i="18"/>
  <c r="Y28" i="18"/>
  <c r="P28" i="18"/>
  <c r="J28" i="18"/>
  <c r="F28" i="18"/>
  <c r="AB28" i="18"/>
  <c r="W28" i="18"/>
  <c r="V28" i="18"/>
  <c r="S28" i="18"/>
  <c r="M28" i="18"/>
  <c r="Q28" i="18"/>
  <c r="K28" i="18"/>
  <c r="G28" i="18"/>
  <c r="E28" i="18"/>
  <c r="D28" i="18"/>
  <c r="AK95" i="18"/>
  <c r="AK90" i="18"/>
  <c r="AK85" i="18"/>
  <c r="AK80" i="18"/>
  <c r="AK75" i="18"/>
  <c r="AE95" i="18"/>
  <c r="AE90" i="18"/>
  <c r="AE85" i="18"/>
  <c r="AE80" i="18"/>
  <c r="AE75" i="18"/>
  <c r="Y95" i="18"/>
  <c r="Y90" i="18"/>
  <c r="Y85" i="18"/>
  <c r="Y80" i="18"/>
  <c r="Y75" i="18"/>
  <c r="S95" i="18"/>
  <c r="S90" i="18"/>
  <c r="S85" i="18"/>
  <c r="S80" i="18"/>
  <c r="S75" i="18"/>
  <c r="M67" i="18"/>
  <c r="M62" i="18"/>
  <c r="M57" i="18"/>
  <c r="M47" i="18"/>
  <c r="AK67" i="18"/>
  <c r="AK62" i="18"/>
  <c r="AK57" i="18"/>
  <c r="AK47" i="18"/>
  <c r="AE67" i="18"/>
  <c r="AE62" i="18"/>
  <c r="AE57" i="18"/>
  <c r="AE47" i="18"/>
  <c r="Y67" i="18"/>
  <c r="Y62" i="18"/>
  <c r="AJ95" i="18"/>
  <c r="AJ90" i="18"/>
  <c r="AJ85" i="18"/>
  <c r="AJ80" i="18"/>
  <c r="AJ75" i="18"/>
  <c r="AD95" i="18"/>
  <c r="AD90" i="18"/>
  <c r="AD85" i="18"/>
  <c r="AD80" i="18"/>
  <c r="AD75" i="18"/>
  <c r="X95" i="18"/>
  <c r="X90" i="18"/>
  <c r="X85" i="18"/>
  <c r="X80" i="18"/>
  <c r="X75" i="18"/>
  <c r="R95" i="18"/>
  <c r="R90" i="18"/>
  <c r="R85" i="18"/>
  <c r="R80" i="18"/>
  <c r="R75" i="18"/>
  <c r="L67" i="18"/>
  <c r="L62" i="18"/>
  <c r="L57" i="18"/>
  <c r="L47" i="18"/>
  <c r="AJ67" i="18"/>
  <c r="AJ62" i="18"/>
  <c r="AJ57" i="18"/>
  <c r="AJ47" i="18"/>
  <c r="AD67" i="18"/>
  <c r="AD62" i="18"/>
  <c r="AD57" i="18"/>
  <c r="AI95" i="18"/>
  <c r="AI90" i="18"/>
  <c r="AI85" i="18"/>
  <c r="AI80" i="18"/>
  <c r="AI75" i="18"/>
  <c r="AC95" i="18"/>
  <c r="AC90" i="18"/>
  <c r="AC85" i="18"/>
  <c r="AC80" i="18"/>
  <c r="AC75" i="18"/>
  <c r="W95" i="18"/>
  <c r="W90" i="18"/>
  <c r="W85" i="18"/>
  <c r="W80" i="18"/>
  <c r="W75" i="18"/>
  <c r="Q95" i="18"/>
  <c r="Q90" i="18"/>
  <c r="Q85" i="18"/>
  <c r="Q80" i="18"/>
  <c r="Q75" i="18"/>
  <c r="K67" i="18"/>
  <c r="K62" i="18"/>
  <c r="K57" i="18"/>
  <c r="K47" i="18"/>
  <c r="AH95" i="18"/>
  <c r="AH90" i="18"/>
  <c r="AH85" i="18"/>
  <c r="AH80" i="18"/>
  <c r="AH75" i="18"/>
  <c r="AB95" i="18"/>
  <c r="AB90" i="18"/>
  <c r="AB85" i="18"/>
  <c r="AB80" i="18"/>
  <c r="AB75" i="18"/>
  <c r="V95" i="18"/>
  <c r="V90" i="18"/>
  <c r="V85" i="18"/>
  <c r="V80" i="18"/>
  <c r="V75" i="18"/>
  <c r="P95" i="18"/>
  <c r="P90" i="18"/>
  <c r="P85" i="18"/>
  <c r="P80" i="18"/>
  <c r="P75" i="18"/>
  <c r="J67" i="18"/>
  <c r="J62" i="18"/>
  <c r="J57" i="18"/>
  <c r="J47" i="18"/>
  <c r="AH67" i="18"/>
  <c r="AH62" i="18"/>
  <c r="AH57" i="18"/>
  <c r="AH47" i="18"/>
  <c r="AI62" i="18"/>
  <c r="AB47" i="18"/>
  <c r="X67" i="18"/>
  <c r="V62" i="18"/>
  <c r="V57" i="18"/>
  <c r="V47" i="18"/>
  <c r="P67" i="18"/>
  <c r="P62" i="18"/>
  <c r="P57" i="18"/>
  <c r="P47" i="18"/>
  <c r="AO9" i="18"/>
  <c r="AI9" i="18"/>
  <c r="AC9" i="18"/>
  <c r="AC67" i="18"/>
  <c r="AC62" i="18"/>
  <c r="AC57" i="18"/>
  <c r="W67" i="18"/>
  <c r="Y57" i="18"/>
  <c r="Y47" i="18"/>
  <c r="S67" i="18"/>
  <c r="S62" i="18"/>
  <c r="S57" i="18"/>
  <c r="S47" i="18"/>
  <c r="AN9" i="18"/>
  <c r="AH9" i="18"/>
  <c r="AI67" i="18"/>
  <c r="AI57" i="18"/>
  <c r="AI47" i="18"/>
  <c r="AB67" i="18"/>
  <c r="AB62" i="18"/>
  <c r="AB57" i="18"/>
  <c r="AD47" i="18"/>
  <c r="V67" i="18"/>
  <c r="X62" i="18"/>
  <c r="X57" i="18"/>
  <c r="X47" i="18"/>
  <c r="R67" i="18"/>
  <c r="R62" i="18"/>
  <c r="R57" i="18"/>
  <c r="R47" i="18"/>
  <c r="AQ9" i="18"/>
  <c r="AC47" i="18"/>
  <c r="W62" i="18"/>
  <c r="W57" i="18"/>
  <c r="W47" i="18"/>
  <c r="Q67" i="18"/>
  <c r="Q62" i="18"/>
  <c r="Q57" i="18"/>
  <c r="Q47" i="18"/>
  <c r="AP9" i="18"/>
  <c r="AJ9" i="18"/>
  <c r="AD9" i="18"/>
  <c r="W9" i="18"/>
  <c r="R9" i="18"/>
  <c r="AK9" i="18"/>
  <c r="Q9" i="18"/>
  <c r="L9" i="18"/>
  <c r="V9" i="18"/>
  <c r="P9" i="18"/>
  <c r="K9" i="18"/>
  <c r="AE9" i="18"/>
  <c r="X9" i="18"/>
  <c r="J9" i="18"/>
  <c r="AB9" i="18"/>
  <c r="Y9" i="18"/>
  <c r="S9" i="18"/>
  <c r="M9" i="18"/>
  <c r="D38" i="18"/>
  <c r="F38" i="18"/>
  <c r="G38" i="18"/>
  <c r="E38" i="18"/>
  <c r="AO18" i="18"/>
  <c r="AI18" i="18"/>
  <c r="AC18" i="18"/>
  <c r="AN18" i="18"/>
  <c r="AH18" i="18"/>
  <c r="AQ18" i="18"/>
  <c r="AP18" i="18"/>
  <c r="AJ18" i="18"/>
  <c r="AD18" i="18"/>
  <c r="X18" i="18"/>
  <c r="R18" i="18"/>
  <c r="L18" i="18"/>
  <c r="AE18" i="18"/>
  <c r="Y18" i="18"/>
  <c r="P18" i="18"/>
  <c r="M18" i="18"/>
  <c r="E18" i="18"/>
  <c r="D18" i="18"/>
  <c r="AK18" i="18"/>
  <c r="AB18" i="18"/>
  <c r="W18" i="18"/>
  <c r="K18" i="18"/>
  <c r="V18" i="18"/>
  <c r="S18" i="18"/>
  <c r="J18" i="18"/>
  <c r="Q18" i="18"/>
  <c r="G18" i="18"/>
  <c r="F18" i="18"/>
  <c r="AO23" i="18"/>
  <c r="AI23" i="18"/>
  <c r="AC23" i="18"/>
  <c r="AN23" i="18"/>
  <c r="AH23" i="18"/>
  <c r="AQ23" i="18"/>
  <c r="AK23" i="18"/>
  <c r="AP23" i="18"/>
  <c r="AJ23" i="18"/>
  <c r="AD23" i="18"/>
  <c r="X23" i="18"/>
  <c r="R23" i="18"/>
  <c r="L23" i="18"/>
  <c r="AE23" i="18"/>
  <c r="V23" i="18"/>
  <c r="S23" i="18"/>
  <c r="M23" i="18"/>
  <c r="F23" i="18"/>
  <c r="AB23" i="18"/>
  <c r="Q23" i="18"/>
  <c r="K23" i="18"/>
  <c r="E23" i="18"/>
  <c r="Y23" i="18"/>
  <c r="P23" i="18"/>
  <c r="J23" i="18"/>
  <c r="W23" i="18"/>
  <c r="D23" i="18"/>
  <c r="G23" i="18"/>
  <c r="G9" i="18"/>
  <c r="F9" i="18"/>
  <c r="E9" i="18"/>
  <c r="D9" i="18"/>
  <c r="AG95" i="18"/>
  <c r="U95" i="18"/>
  <c r="I95" i="18"/>
  <c r="AA67" i="18"/>
  <c r="O67" i="18"/>
  <c r="AM29" i="18"/>
  <c r="AA29" i="18"/>
  <c r="O29" i="18"/>
  <c r="AA95" i="18"/>
  <c r="O95" i="18"/>
  <c r="AG67" i="18"/>
  <c r="U67" i="18"/>
  <c r="I67" i="18"/>
  <c r="AG29" i="18"/>
  <c r="U29" i="18"/>
  <c r="I29" i="18"/>
  <c r="AG90" i="18"/>
  <c r="U90" i="18"/>
  <c r="I90" i="18"/>
  <c r="AA62" i="18"/>
  <c r="O62" i="18"/>
  <c r="AM24" i="18"/>
  <c r="AA24" i="18"/>
  <c r="O24" i="18"/>
  <c r="O90" i="18"/>
  <c r="U62" i="18"/>
  <c r="AG24" i="18"/>
  <c r="AA90" i="18"/>
  <c r="AG62" i="18"/>
  <c r="I62" i="18"/>
  <c r="U24" i="18"/>
  <c r="I24" i="18"/>
  <c r="AG85" i="18"/>
  <c r="U85" i="18"/>
  <c r="I85" i="18"/>
  <c r="AA57" i="18"/>
  <c r="O57" i="18"/>
  <c r="AM19" i="18"/>
  <c r="AA19" i="18"/>
  <c r="O19" i="18"/>
  <c r="AG80" i="18"/>
  <c r="U80" i="18"/>
  <c r="I80" i="18"/>
  <c r="AA52" i="18"/>
  <c r="O52" i="18"/>
  <c r="O85" i="18"/>
  <c r="U57" i="18"/>
  <c r="AG19" i="18"/>
  <c r="I19" i="18"/>
  <c r="U52" i="18"/>
  <c r="AG57" i="18"/>
  <c r="U19" i="18"/>
  <c r="AG52" i="18"/>
  <c r="AA85" i="18"/>
  <c r="I57" i="18"/>
  <c r="O80" i="18"/>
  <c r="AA80" i="18"/>
  <c r="I52" i="18"/>
  <c r="AM14" i="18"/>
  <c r="AA14" i="18"/>
  <c r="O14" i="18"/>
  <c r="U14" i="18"/>
  <c r="AG14" i="18"/>
  <c r="I14" i="18"/>
  <c r="C29" i="18"/>
  <c r="AG75" i="18"/>
  <c r="I75" i="18"/>
  <c r="O47" i="18"/>
  <c r="AA75" i="18"/>
  <c r="O75" i="18"/>
  <c r="AG47" i="18"/>
  <c r="U47" i="18"/>
  <c r="U75" i="18"/>
  <c r="AA47" i="18"/>
  <c r="I47" i="18"/>
  <c r="C39" i="18"/>
  <c r="AG9" i="18"/>
  <c r="AA9" i="18"/>
  <c r="O9" i="18"/>
  <c r="AM9" i="18"/>
  <c r="U9" i="18"/>
  <c r="C34" i="18"/>
  <c r="C24" i="18"/>
  <c r="I9" i="18"/>
  <c r="C19" i="18"/>
  <c r="C14" i="18"/>
  <c r="L4393" i="14"/>
  <c r="K4393" i="14"/>
  <c r="J4393" i="14"/>
  <c r="I4393" i="14"/>
  <c r="H4393" i="14"/>
  <c r="G4393" i="14"/>
  <c r="F4393" i="14"/>
  <c r="E4393" i="14"/>
  <c r="M52" i="18" l="1"/>
  <c r="AK52" i="18"/>
  <c r="AE52" i="18"/>
  <c r="L52" i="18"/>
  <c r="AJ52" i="18"/>
  <c r="AD52" i="18"/>
  <c r="K52" i="18"/>
  <c r="J52" i="18"/>
  <c r="AH52" i="18"/>
  <c r="AI52" i="18"/>
  <c r="V52" i="18"/>
  <c r="P52" i="18"/>
  <c r="AO14" i="18"/>
  <c r="AI14" i="18"/>
  <c r="AC14" i="18"/>
  <c r="AC52" i="18"/>
  <c r="Y52" i="18"/>
  <c r="S52" i="18"/>
  <c r="AN14" i="18"/>
  <c r="AH14" i="18"/>
  <c r="AB52" i="18"/>
  <c r="X52" i="18"/>
  <c r="R52" i="18"/>
  <c r="AQ14" i="18"/>
  <c r="W52" i="18"/>
  <c r="Q52" i="18"/>
  <c r="AP14" i="18"/>
  <c r="AJ14" i="18"/>
  <c r="AD14" i="18"/>
  <c r="W14" i="18"/>
  <c r="Q14" i="18"/>
  <c r="X14" i="18"/>
  <c r="K14" i="18"/>
  <c r="Y14" i="18"/>
  <c r="P14" i="18"/>
  <c r="L14" i="18"/>
  <c r="AK14" i="18"/>
  <c r="AE14" i="18"/>
  <c r="R14" i="18"/>
  <c r="M14" i="18"/>
  <c r="AB14" i="18"/>
  <c r="V14" i="18"/>
  <c r="S14" i="18"/>
  <c r="J14" i="18"/>
  <c r="D14" i="18"/>
  <c r="E34" i="18"/>
  <c r="G34" i="18"/>
  <c r="F34" i="18"/>
  <c r="D34" i="18"/>
  <c r="AO19" i="18"/>
  <c r="AI19" i="18"/>
  <c r="AC19" i="18"/>
  <c r="AN19" i="18"/>
  <c r="AH19" i="18"/>
  <c r="AQ19" i="18"/>
  <c r="AP19" i="18"/>
  <c r="AJ19" i="18"/>
  <c r="AD19" i="18"/>
  <c r="X19" i="18"/>
  <c r="Q19" i="18"/>
  <c r="K19" i="18"/>
  <c r="AK19" i="18"/>
  <c r="R19" i="18"/>
  <c r="E19" i="18"/>
  <c r="Y19" i="18"/>
  <c r="S19" i="18"/>
  <c r="J19" i="18"/>
  <c r="AE19" i="18"/>
  <c r="W19" i="18"/>
  <c r="L19" i="18"/>
  <c r="AB19" i="18"/>
  <c r="V19" i="18"/>
  <c r="P19" i="18"/>
  <c r="M19" i="18"/>
  <c r="D19" i="18"/>
  <c r="F19" i="18"/>
  <c r="G19" i="18"/>
  <c r="AO29" i="18"/>
  <c r="AI29" i="18"/>
  <c r="AC29" i="18"/>
  <c r="W29" i="18"/>
  <c r="AN29" i="18"/>
  <c r="AH29" i="18"/>
  <c r="AQ29" i="18"/>
  <c r="AK29" i="18"/>
  <c r="AP29" i="18"/>
  <c r="AJ29" i="18"/>
  <c r="AD29" i="18"/>
  <c r="X29" i="18"/>
  <c r="Q29" i="18"/>
  <c r="K29" i="18"/>
  <c r="R29" i="18"/>
  <c r="L29" i="18"/>
  <c r="E29" i="18"/>
  <c r="G29" i="18"/>
  <c r="S29" i="18"/>
  <c r="M29" i="18"/>
  <c r="AE29" i="18"/>
  <c r="Y29" i="18"/>
  <c r="AB29" i="18"/>
  <c r="V29" i="18"/>
  <c r="P29" i="18"/>
  <c r="J29" i="18"/>
  <c r="D29" i="18"/>
  <c r="F29" i="18"/>
  <c r="E39" i="18"/>
  <c r="F39" i="18"/>
  <c r="G39" i="18"/>
  <c r="D39" i="18"/>
  <c r="AO24" i="18"/>
  <c r="AI24" i="18"/>
  <c r="AC24" i="18"/>
  <c r="AN24" i="18"/>
  <c r="AH24" i="18"/>
  <c r="AQ24" i="18"/>
  <c r="AK24" i="18"/>
  <c r="AP24" i="18"/>
  <c r="AJ24" i="18"/>
  <c r="AD24" i="18"/>
  <c r="X24" i="18"/>
  <c r="Q24" i="18"/>
  <c r="K24" i="18"/>
  <c r="W24" i="18"/>
  <c r="G24" i="18"/>
  <c r="V24" i="18"/>
  <c r="P24" i="18"/>
  <c r="J24" i="18"/>
  <c r="F24" i="18"/>
  <c r="AE24" i="18"/>
  <c r="R24" i="18"/>
  <c r="L24" i="18"/>
  <c r="AB24" i="18"/>
  <c r="Y24" i="18"/>
  <c r="S24" i="18"/>
  <c r="M24" i="18"/>
  <c r="D24" i="18"/>
  <c r="E24" i="18"/>
  <c r="G14" i="18"/>
  <c r="F14" i="18"/>
  <c r="E14" i="18"/>
  <c r="L4342" i="14"/>
  <c r="K4342" i="14"/>
  <c r="J4342" i="14"/>
  <c r="I4342" i="14"/>
  <c r="H4342" i="14"/>
  <c r="G4342" i="14"/>
  <c r="F4342" i="14"/>
  <c r="E4342" i="14"/>
  <c r="L4291" i="14"/>
  <c r="K4291" i="14"/>
  <c r="J4291" i="14"/>
  <c r="I4291" i="14"/>
  <c r="H4291" i="14"/>
  <c r="G4291" i="14"/>
  <c r="F4291" i="14"/>
  <c r="E4291" i="14"/>
  <c r="L4240" i="14"/>
  <c r="K4240" i="14"/>
  <c r="J4240" i="14"/>
  <c r="I4240" i="14"/>
  <c r="H4240" i="14"/>
  <c r="G4240" i="14"/>
  <c r="F4240" i="14"/>
  <c r="E4240" i="14"/>
  <c r="L4189" i="14"/>
  <c r="K4189" i="14"/>
  <c r="J4189" i="14"/>
  <c r="I4189" i="14"/>
  <c r="H4189" i="14"/>
  <c r="G4189" i="14"/>
  <c r="F4189" i="14"/>
  <c r="E4189" i="14"/>
  <c r="L4138" i="14"/>
  <c r="K4138" i="14"/>
  <c r="J4138" i="14"/>
  <c r="I4138" i="14"/>
  <c r="H4138" i="14"/>
  <c r="G4138" i="14"/>
  <c r="F4138" i="14"/>
  <c r="E4138" i="14"/>
  <c r="L4087" i="14"/>
  <c r="K4087" i="14"/>
  <c r="J4087" i="14"/>
  <c r="I4087" i="14"/>
  <c r="H4087" i="14"/>
  <c r="G4087" i="14"/>
  <c r="F4087" i="14"/>
  <c r="E4087" i="14"/>
  <c r="L4036" i="14"/>
  <c r="K4036" i="14"/>
  <c r="J4036" i="14"/>
  <c r="I4036" i="14"/>
  <c r="H4036" i="14"/>
  <c r="G4036" i="14"/>
  <c r="F4036" i="14"/>
  <c r="E4036" i="14"/>
  <c r="L3985" i="14"/>
  <c r="K3985" i="14"/>
  <c r="J3985" i="14"/>
  <c r="I3985" i="14"/>
  <c r="H3985" i="14"/>
  <c r="G3985" i="14"/>
  <c r="F3985" i="14"/>
  <c r="E3985" i="14"/>
  <c r="L3934" i="14"/>
  <c r="K3934" i="14"/>
  <c r="J3934" i="14"/>
  <c r="I3934" i="14"/>
  <c r="H3934" i="14"/>
  <c r="G3934" i="14"/>
  <c r="F3934" i="14"/>
  <c r="E3934" i="14"/>
  <c r="L3883" i="14"/>
  <c r="K3883" i="14"/>
  <c r="J3883" i="14"/>
  <c r="I3883" i="14"/>
  <c r="H3883" i="14"/>
  <c r="G3883" i="14"/>
  <c r="F3883" i="14"/>
  <c r="E3883" i="14"/>
  <c r="L3832" i="14"/>
  <c r="K3832" i="14"/>
  <c r="J3832" i="14"/>
  <c r="I3832" i="14"/>
  <c r="H3832" i="14"/>
  <c r="G3832" i="14"/>
  <c r="F3832" i="14"/>
  <c r="E3832" i="14"/>
  <c r="L3781" i="14"/>
  <c r="K3781" i="14"/>
  <c r="J3781" i="14"/>
  <c r="I3781" i="14"/>
  <c r="H3781" i="14"/>
  <c r="G3781" i="14"/>
  <c r="F3781" i="14"/>
  <c r="E3781" i="14"/>
  <c r="L3730" i="14"/>
  <c r="K3730" i="14"/>
  <c r="J3730" i="14"/>
  <c r="I3730" i="14"/>
  <c r="H3730" i="14"/>
  <c r="G3730" i="14"/>
  <c r="F3730" i="14"/>
  <c r="E3730" i="14"/>
  <c r="L3679" i="14"/>
  <c r="K3679" i="14"/>
  <c r="J3679" i="14"/>
  <c r="I3679" i="14"/>
  <c r="H3679" i="14"/>
  <c r="G3679" i="14"/>
  <c r="F3679" i="14"/>
  <c r="E3679" i="14"/>
  <c r="L3628" i="14"/>
  <c r="K3628" i="14"/>
  <c r="J3628" i="14"/>
  <c r="I3628" i="14"/>
  <c r="H3628" i="14"/>
  <c r="G3628" i="14"/>
  <c r="F3628" i="14"/>
  <c r="E3628" i="14"/>
  <c r="L3577" i="14"/>
  <c r="K3577" i="14"/>
  <c r="J3577" i="14"/>
  <c r="I3577" i="14"/>
  <c r="H3577" i="14"/>
  <c r="G3577" i="14"/>
  <c r="F3577" i="14"/>
  <c r="E3577" i="14"/>
  <c r="L3526" i="14"/>
  <c r="K3526" i="14"/>
  <c r="J3526" i="14"/>
  <c r="I3526" i="14"/>
  <c r="H3526" i="14"/>
  <c r="G3526" i="14"/>
  <c r="F3526" i="14"/>
  <c r="E3526" i="14"/>
  <c r="L3475" i="14"/>
  <c r="K3475" i="14"/>
  <c r="J3475" i="14"/>
  <c r="I3475" i="14"/>
  <c r="H3475" i="14"/>
  <c r="G3475" i="14"/>
  <c r="F3475" i="14"/>
  <c r="E3475" i="14"/>
  <c r="L3424" i="14"/>
  <c r="K3424" i="14"/>
  <c r="J3424" i="14"/>
  <c r="I3424" i="14"/>
  <c r="H3424" i="14"/>
  <c r="G3424" i="14"/>
  <c r="F3424" i="14"/>
  <c r="E3424" i="14"/>
  <c r="L3373" i="14"/>
  <c r="K3373" i="14"/>
  <c r="J3373" i="14"/>
  <c r="I3373" i="14"/>
  <c r="H3373" i="14"/>
  <c r="G3373" i="14"/>
  <c r="F3373" i="14"/>
  <c r="E3373" i="14"/>
  <c r="L3322" i="14"/>
  <c r="K3322" i="14"/>
  <c r="J3322" i="14"/>
  <c r="I3322" i="14"/>
  <c r="H3322" i="14"/>
  <c r="G3322" i="14"/>
  <c r="F3322" i="14"/>
  <c r="E3322" i="14"/>
  <c r="L3271" i="14"/>
  <c r="K3271" i="14"/>
  <c r="J3271" i="14"/>
  <c r="I3271" i="14"/>
  <c r="H3271" i="14"/>
  <c r="G3271" i="14"/>
  <c r="F3271" i="14"/>
  <c r="E3271" i="14"/>
  <c r="L3220" i="14"/>
  <c r="K3220" i="14"/>
  <c r="J3220" i="14"/>
  <c r="I3220" i="14"/>
  <c r="H3220" i="14"/>
  <c r="G3220" i="14"/>
  <c r="F3220" i="14"/>
  <c r="E3220" i="14"/>
  <c r="L3169" i="14"/>
  <c r="K3169" i="14"/>
  <c r="J3169" i="14"/>
  <c r="I3169" i="14"/>
  <c r="H3169" i="14"/>
  <c r="G3169" i="14"/>
  <c r="F3169" i="14"/>
  <c r="E3169" i="14"/>
  <c r="L3118" i="14"/>
  <c r="K3118" i="14"/>
  <c r="J3118" i="14"/>
  <c r="I3118" i="14"/>
  <c r="H3118" i="14"/>
  <c r="G3118" i="14"/>
  <c r="F3118" i="14"/>
  <c r="E3118" i="14"/>
  <c r="L3067" i="14"/>
  <c r="K3067" i="14"/>
  <c r="J3067" i="14"/>
  <c r="I3067" i="14"/>
  <c r="H3067" i="14"/>
  <c r="G3067" i="14"/>
  <c r="F3067" i="14"/>
  <c r="E3067" i="14"/>
  <c r="L3016" i="14"/>
  <c r="K3016" i="14"/>
  <c r="J3016" i="14"/>
  <c r="I3016" i="14"/>
  <c r="H3016" i="14"/>
  <c r="G3016" i="14"/>
  <c r="F3016" i="14"/>
  <c r="E3016" i="14"/>
  <c r="L2965" i="14"/>
  <c r="K2965" i="14"/>
  <c r="J2965" i="14"/>
  <c r="I2965" i="14"/>
  <c r="H2965" i="14"/>
  <c r="G2965" i="14"/>
  <c r="F2965" i="14"/>
  <c r="E2965" i="14"/>
  <c r="L2914" i="14"/>
  <c r="K2914" i="14"/>
  <c r="J2914" i="14"/>
  <c r="I2914" i="14"/>
  <c r="H2914" i="14"/>
  <c r="G2914" i="14"/>
  <c r="F2914" i="14"/>
  <c r="E2914" i="14"/>
  <c r="L2863" i="14" l="1"/>
  <c r="K2863" i="14"/>
  <c r="J2863" i="14"/>
  <c r="I2863" i="14"/>
  <c r="H2863" i="14"/>
  <c r="G2863" i="14"/>
  <c r="F2863" i="14"/>
  <c r="E2863" i="14"/>
  <c r="L2812" i="14"/>
  <c r="K2812" i="14"/>
  <c r="J2812" i="14"/>
  <c r="I2812" i="14"/>
  <c r="H2812" i="14"/>
  <c r="G2812" i="14"/>
  <c r="F2812" i="14"/>
  <c r="E2812" i="14"/>
  <c r="L2761" i="14"/>
  <c r="K2761" i="14"/>
  <c r="J2761" i="14"/>
  <c r="I2761" i="14"/>
  <c r="H2761" i="14"/>
  <c r="G2761" i="14"/>
  <c r="F2761" i="14"/>
  <c r="E2761" i="14"/>
  <c r="L2710" i="14"/>
  <c r="K2710" i="14"/>
  <c r="J2710" i="14"/>
  <c r="I2710" i="14"/>
  <c r="H2710" i="14"/>
  <c r="G2710" i="14"/>
  <c r="F2710" i="14"/>
  <c r="E2710" i="14"/>
  <c r="L2659" i="14"/>
  <c r="K2659" i="14"/>
  <c r="J2659" i="14"/>
  <c r="I2659" i="14"/>
  <c r="H2659" i="14"/>
  <c r="G2659" i="14"/>
  <c r="F2659" i="14"/>
  <c r="E2659" i="14"/>
  <c r="L2608" i="14"/>
  <c r="K2608" i="14"/>
  <c r="J2608" i="14"/>
  <c r="I2608" i="14"/>
  <c r="H2608" i="14"/>
  <c r="G2608" i="14"/>
  <c r="F2608" i="14"/>
  <c r="E2608" i="14"/>
  <c r="L2557" i="14"/>
  <c r="K2557" i="14"/>
  <c r="J2557" i="14"/>
  <c r="I2557" i="14"/>
  <c r="H2557" i="14"/>
  <c r="G2557" i="14"/>
  <c r="F2557" i="14"/>
  <c r="E2557" i="14"/>
  <c r="L2506" i="14"/>
  <c r="K2506" i="14"/>
  <c r="J2506" i="14"/>
  <c r="I2506" i="14"/>
  <c r="H2506" i="14"/>
  <c r="G2506" i="14"/>
  <c r="F2506" i="14"/>
  <c r="E2506" i="14"/>
  <c r="L2455" i="14"/>
  <c r="K2455" i="14"/>
  <c r="J2455" i="14"/>
  <c r="I2455" i="14"/>
  <c r="H2455" i="14"/>
  <c r="G2455" i="14"/>
  <c r="F2455" i="14"/>
  <c r="E2455" i="14"/>
  <c r="L2404" i="14"/>
  <c r="K2404" i="14"/>
  <c r="J2404" i="14"/>
  <c r="I2404" i="14"/>
  <c r="H2404" i="14"/>
  <c r="G2404" i="14"/>
  <c r="F2404" i="14"/>
  <c r="E2404" i="14"/>
  <c r="L2353" i="14"/>
  <c r="K2353" i="14"/>
  <c r="J2353" i="14"/>
  <c r="I2353" i="14"/>
  <c r="H2353" i="14"/>
  <c r="G2353" i="14"/>
  <c r="F2353" i="14"/>
  <c r="E2353" i="14"/>
  <c r="L2302" i="14"/>
  <c r="K2302" i="14"/>
  <c r="J2302" i="14"/>
  <c r="I2302" i="14"/>
  <c r="H2302" i="14"/>
  <c r="G2302" i="14"/>
  <c r="F2302" i="14"/>
  <c r="E2302" i="14"/>
  <c r="L2251" i="14"/>
  <c r="K2251" i="14"/>
  <c r="J2251" i="14"/>
  <c r="I2251" i="14"/>
  <c r="H2251" i="14"/>
  <c r="G2251" i="14"/>
  <c r="F2251" i="14"/>
  <c r="E2251" i="14"/>
  <c r="L2200" i="14"/>
  <c r="K2200" i="14"/>
  <c r="J2200" i="14"/>
  <c r="I2200" i="14"/>
  <c r="H2200" i="14"/>
  <c r="G2200" i="14"/>
  <c r="F2200" i="14"/>
  <c r="E2200" i="14"/>
  <c r="L2149" i="14"/>
  <c r="K2149" i="14"/>
  <c r="J2149" i="14"/>
  <c r="I2149" i="14"/>
  <c r="H2149" i="14"/>
  <c r="G2149" i="14"/>
  <c r="F2149" i="14"/>
  <c r="E2149" i="14"/>
  <c r="L2098" i="14"/>
  <c r="K2098" i="14"/>
  <c r="J2098" i="14"/>
  <c r="I2098" i="14"/>
  <c r="H2098" i="14"/>
  <c r="G2098" i="14"/>
  <c r="F2098" i="14"/>
  <c r="E2098" i="14"/>
  <c r="L2047" i="14"/>
  <c r="K2047" i="14"/>
  <c r="J2047" i="14"/>
  <c r="I2047" i="14"/>
  <c r="H2047" i="14"/>
  <c r="G2047" i="14"/>
  <c r="F2047" i="14"/>
  <c r="E2047" i="14"/>
  <c r="L1996" i="14"/>
  <c r="K1996" i="14"/>
  <c r="J1996" i="14"/>
  <c r="I1996" i="14"/>
  <c r="H1996" i="14"/>
  <c r="G1996" i="14"/>
  <c r="F1996" i="14"/>
  <c r="E1996" i="14"/>
  <c r="L1945" i="14"/>
  <c r="K1945" i="14"/>
  <c r="J1945" i="14"/>
  <c r="I1945" i="14"/>
  <c r="H1945" i="14"/>
  <c r="G1945" i="14"/>
  <c r="F1945" i="14"/>
  <c r="E1945" i="14"/>
  <c r="L1843" i="14"/>
  <c r="K1843" i="14"/>
  <c r="J1843" i="14"/>
  <c r="I1843" i="14"/>
  <c r="H1843" i="14"/>
  <c r="G1843" i="14"/>
  <c r="F1843" i="14"/>
  <c r="E1843" i="14"/>
  <c r="L1792" i="14"/>
  <c r="K1792" i="14"/>
  <c r="J1792" i="14"/>
  <c r="I1792" i="14"/>
  <c r="H1792" i="14"/>
  <c r="G1792" i="14"/>
  <c r="F1792" i="14"/>
  <c r="E1792" i="14"/>
  <c r="L1741" i="14"/>
  <c r="K1741" i="14"/>
  <c r="J1741" i="14"/>
  <c r="I1741" i="14"/>
  <c r="H1741" i="14"/>
  <c r="G1741" i="14"/>
  <c r="F1741" i="14"/>
  <c r="E1741" i="14"/>
  <c r="L1690" i="14"/>
  <c r="K1690" i="14"/>
  <c r="J1690" i="14"/>
  <c r="I1690" i="14"/>
  <c r="H1690" i="14"/>
  <c r="G1690" i="14"/>
  <c r="F1690" i="14"/>
  <c r="E1690" i="14"/>
  <c r="L1639" i="14"/>
  <c r="K1639" i="14"/>
  <c r="J1639" i="14"/>
  <c r="I1639" i="14"/>
  <c r="H1639" i="14"/>
  <c r="G1639" i="14"/>
  <c r="F1639" i="14"/>
  <c r="E1639" i="14"/>
  <c r="L1588" i="14"/>
  <c r="K1588" i="14"/>
  <c r="J1588" i="14"/>
  <c r="I1588" i="14"/>
  <c r="H1588" i="14"/>
  <c r="G1588" i="14"/>
  <c r="F1588" i="14"/>
  <c r="E1588" i="14"/>
  <c r="L1537" i="14"/>
  <c r="K1537" i="14"/>
  <c r="J1537" i="14"/>
  <c r="I1537" i="14"/>
  <c r="H1537" i="14"/>
  <c r="G1537" i="14"/>
  <c r="F1537" i="14"/>
  <c r="E1537" i="14"/>
  <c r="L1486" i="14"/>
  <c r="K1486" i="14"/>
  <c r="J1486" i="14"/>
  <c r="I1486" i="14"/>
  <c r="H1486" i="14"/>
  <c r="G1486" i="14"/>
  <c r="F1486" i="14"/>
  <c r="E1486" i="14"/>
  <c r="L1435" i="14"/>
  <c r="K1435" i="14"/>
  <c r="J1435" i="14"/>
  <c r="I1435" i="14"/>
  <c r="H1435" i="14"/>
  <c r="G1435" i="14"/>
  <c r="F1435" i="14"/>
  <c r="E1435" i="14"/>
  <c r="L1333" i="14"/>
  <c r="K1333" i="14"/>
  <c r="J1333" i="14"/>
  <c r="I1333" i="14"/>
  <c r="H1333" i="14"/>
  <c r="G1333" i="14"/>
  <c r="F1333" i="14"/>
  <c r="E1333" i="14"/>
  <c r="L1282" i="14"/>
  <c r="K1282" i="14"/>
  <c r="J1282" i="14"/>
  <c r="I1282" i="14"/>
  <c r="H1282" i="14"/>
  <c r="G1282" i="14"/>
  <c r="F1282" i="14"/>
  <c r="E1282" i="14"/>
  <c r="L1231" i="14"/>
  <c r="K1231" i="14"/>
  <c r="J1231" i="14"/>
  <c r="I1231" i="14"/>
  <c r="H1231" i="14"/>
  <c r="G1231" i="14"/>
  <c r="F1231" i="14"/>
  <c r="E1231" i="14"/>
  <c r="L1180" i="14"/>
  <c r="K1180" i="14"/>
  <c r="J1180" i="14"/>
  <c r="I1180" i="14"/>
  <c r="H1180" i="14"/>
  <c r="G1180" i="14"/>
  <c r="F1180" i="14"/>
  <c r="E1180" i="14"/>
  <c r="L1129" i="14"/>
  <c r="K1129" i="14"/>
  <c r="J1129" i="14"/>
  <c r="I1129" i="14"/>
  <c r="H1129" i="14"/>
  <c r="G1129" i="14"/>
  <c r="F1129" i="14"/>
  <c r="E1129" i="14"/>
  <c r="L1078" i="14"/>
  <c r="K1078" i="14"/>
  <c r="J1078" i="14"/>
  <c r="I1078" i="14"/>
  <c r="H1078" i="14"/>
  <c r="G1078" i="14"/>
  <c r="F1078" i="14"/>
  <c r="E1078" i="14"/>
  <c r="L1027" i="14"/>
  <c r="K1027" i="14"/>
  <c r="J1027" i="14"/>
  <c r="I1027" i="14"/>
  <c r="H1027" i="14"/>
  <c r="G1027" i="14"/>
  <c r="F1027" i="14"/>
  <c r="E1027" i="14"/>
  <c r="L976" i="14"/>
  <c r="K976" i="14"/>
  <c r="J976" i="14"/>
  <c r="I976" i="14"/>
  <c r="H976" i="14"/>
  <c r="G976" i="14"/>
  <c r="F976" i="14"/>
  <c r="E976" i="14"/>
  <c r="L874" i="14"/>
  <c r="K874" i="14"/>
  <c r="J874" i="14"/>
  <c r="I874" i="14"/>
  <c r="H874" i="14"/>
  <c r="G874" i="14"/>
  <c r="F874" i="14"/>
  <c r="E874" i="14"/>
  <c r="L823" i="14"/>
  <c r="K823" i="14"/>
  <c r="J823" i="14"/>
  <c r="I823" i="14"/>
  <c r="H823" i="14"/>
  <c r="G823" i="14"/>
  <c r="F823" i="14"/>
  <c r="E823" i="14"/>
  <c r="L772" i="14"/>
  <c r="K772" i="14"/>
  <c r="J772" i="14"/>
  <c r="I772" i="14"/>
  <c r="H772" i="14"/>
  <c r="G772" i="14"/>
  <c r="F772" i="14"/>
  <c r="E772" i="14"/>
  <c r="L721" i="14"/>
  <c r="K721" i="14"/>
  <c r="J721" i="14"/>
  <c r="I721" i="14"/>
  <c r="H721" i="14"/>
  <c r="G721" i="14"/>
  <c r="F721" i="14"/>
  <c r="E721" i="14"/>
  <c r="L670" i="14"/>
  <c r="K670" i="14"/>
  <c r="J670" i="14"/>
  <c r="I670" i="14"/>
  <c r="H670" i="14"/>
  <c r="G670" i="14"/>
  <c r="F670" i="14"/>
  <c r="E670" i="14"/>
  <c r="L619" i="14"/>
  <c r="K619" i="14"/>
  <c r="J619" i="14"/>
  <c r="I619" i="14"/>
  <c r="H619" i="14"/>
  <c r="G619" i="14"/>
  <c r="F619" i="14"/>
  <c r="E619" i="14"/>
  <c r="L568" i="14"/>
  <c r="K568" i="14"/>
  <c r="J568" i="14"/>
  <c r="I568" i="14"/>
  <c r="H568" i="14"/>
  <c r="G568" i="14"/>
  <c r="F568" i="14"/>
  <c r="E568" i="14"/>
  <c r="L517" i="14"/>
  <c r="K517" i="14"/>
  <c r="J517" i="14"/>
  <c r="I517" i="14"/>
  <c r="H517" i="14"/>
  <c r="G517" i="14"/>
  <c r="F517" i="14"/>
  <c r="E517" i="14"/>
  <c r="L415" i="14"/>
  <c r="K415" i="14"/>
  <c r="J415" i="14"/>
  <c r="I415" i="14"/>
  <c r="H415" i="14"/>
  <c r="G415" i="14"/>
  <c r="F415" i="14"/>
  <c r="E415" i="14"/>
  <c r="L364" i="14"/>
  <c r="K364" i="14"/>
  <c r="J364" i="14"/>
  <c r="I364" i="14"/>
  <c r="H364" i="14"/>
  <c r="G364" i="14"/>
  <c r="F364" i="14"/>
  <c r="E364" i="14"/>
  <c r="L313" i="14"/>
  <c r="K313" i="14"/>
  <c r="J313" i="14"/>
  <c r="I313" i="14"/>
  <c r="H313" i="14"/>
  <c r="G313" i="14"/>
  <c r="F313" i="14"/>
  <c r="E313" i="14"/>
  <c r="L262" i="14"/>
  <c r="K262" i="14"/>
  <c r="J262" i="14"/>
  <c r="I262" i="14"/>
  <c r="H262" i="14"/>
  <c r="G262" i="14"/>
  <c r="F262" i="14"/>
  <c r="E262" i="14"/>
  <c r="L211" i="14"/>
  <c r="K211" i="14"/>
  <c r="J211" i="14"/>
  <c r="I211" i="14"/>
  <c r="H211" i="14"/>
  <c r="G211" i="14"/>
  <c r="F211" i="14"/>
  <c r="E211" i="14"/>
  <c r="L160" i="14"/>
  <c r="K160" i="14"/>
  <c r="J160" i="14"/>
  <c r="I160" i="14"/>
  <c r="H160" i="14"/>
  <c r="G160" i="14"/>
  <c r="F160" i="14"/>
  <c r="E160" i="14"/>
  <c r="L109" i="14"/>
  <c r="K109" i="14"/>
  <c r="J109" i="14"/>
  <c r="I109" i="14"/>
  <c r="H109" i="14"/>
  <c r="G109" i="14"/>
  <c r="F109" i="14"/>
  <c r="E109" i="14"/>
  <c r="K7" i="14"/>
  <c r="I7" i="14"/>
  <c r="G7" i="14"/>
  <c r="E7" i="14"/>
  <c r="L7" i="14"/>
  <c r="J7" i="14"/>
  <c r="H7" i="14"/>
  <c r="F7" i="14"/>
  <c r="A3" i="14" l="1"/>
  <c r="B5" i="18"/>
  <c r="Z5" i="18" l="1"/>
  <c r="AL71" i="18"/>
  <c r="AL43" i="18"/>
  <c r="B71" i="18"/>
  <c r="B43" i="18"/>
  <c r="AL5" i="18"/>
  <c r="T5" i="18"/>
  <c r="H43" i="18"/>
  <c r="H71" i="18"/>
  <c r="H5" i="18"/>
  <c r="AF5" i="18" s="1"/>
  <c r="N5" i="18"/>
  <c r="Z71" i="18" l="1"/>
  <c r="AF71" i="18"/>
  <c r="N71" i="18"/>
  <c r="T71" i="18"/>
  <c r="Z43" i="18"/>
  <c r="T43" i="18"/>
  <c r="AF43" i="18"/>
  <c r="N43" i="18"/>
</calcChain>
</file>

<file path=xl/comments1.xml><?xml version="1.0" encoding="utf-8"?>
<comments xmlns="http://schemas.openxmlformats.org/spreadsheetml/2006/main">
  <authors>
    <author>AG</author>
  </authors>
  <commentList>
    <comment ref="B1" authorId="0">
      <text>
        <r>
          <rPr>
            <b/>
            <sz val="9"/>
            <color indexed="81"/>
            <rFont val="Tahoma"/>
            <family val="2"/>
          </rPr>
          <t>enter week ending date into cell B1 which will populate throughout the report headings</t>
        </r>
      </text>
    </comment>
  </commentList>
</comments>
</file>

<file path=xl/sharedStrings.xml><?xml version="1.0" encoding="utf-8"?>
<sst xmlns="http://schemas.openxmlformats.org/spreadsheetml/2006/main" count="23662" uniqueCount="419">
  <si>
    <t>Dollars</t>
  </si>
  <si>
    <t>California</t>
  </si>
  <si>
    <t>Great Lakes</t>
  </si>
  <si>
    <t>Midsouth</t>
  </si>
  <si>
    <t>Northeast</t>
  </si>
  <si>
    <t>Plains</t>
  </si>
  <si>
    <t>South Central</t>
  </si>
  <si>
    <t>Southeast</t>
  </si>
  <si>
    <t>Total U.S.</t>
  </si>
  <si>
    <t>Pounds</t>
  </si>
  <si>
    <t>Price/LB</t>
  </si>
  <si>
    <t>BROWN</t>
  </si>
  <si>
    <t>WHITE</t>
  </si>
  <si>
    <t>4 WEEKS</t>
  </si>
  <si>
    <t>13WEEKS</t>
  </si>
  <si>
    <t>26WEEKS</t>
  </si>
  <si>
    <t>52WEEKS</t>
  </si>
  <si>
    <t>CURR</t>
  </si>
  <si>
    <t>MUSHROOM COUNCIL FRESH MUSHROOM TOPLINE REPORT</t>
  </si>
  <si>
    <t>MUSHROOMS</t>
  </si>
  <si>
    <t>SPECIALTY</t>
  </si>
  <si>
    <t>TOTAL</t>
  </si>
  <si>
    <t>DRIED</t>
  </si>
  <si>
    <t>SLICED</t>
  </si>
  <si>
    <t>WHOLE</t>
  </si>
  <si>
    <t>Purchases</t>
  </si>
  <si>
    <t>Price/Purch</t>
  </si>
  <si>
    <t>BROWN - Cremini</t>
  </si>
  <si>
    <t>BROWN - Portabella</t>
  </si>
  <si>
    <t>Albany</t>
  </si>
  <si>
    <t>Atlanta</t>
  </si>
  <si>
    <t>Baltimore/Washington</t>
  </si>
  <si>
    <t>Birmingham/Montgomery</t>
  </si>
  <si>
    <t>Boston</t>
  </si>
  <si>
    <t>Buffalo/Rochester</t>
  </si>
  <si>
    <t>Charlotte</t>
  </si>
  <si>
    <t>Chicago</t>
  </si>
  <si>
    <t>Cincinnati/Dayton</t>
  </si>
  <si>
    <t>Columbus</t>
  </si>
  <si>
    <t>Dallas/Ft. Worth</t>
  </si>
  <si>
    <t>Denver</t>
  </si>
  <si>
    <t>Detroit</t>
  </si>
  <si>
    <t>Grand Rapids</t>
  </si>
  <si>
    <t>Harrisburg/Scranton</t>
  </si>
  <si>
    <t>Hartford/Springfield</t>
  </si>
  <si>
    <t>Houston</t>
  </si>
  <si>
    <t>Indianapolis</t>
  </si>
  <si>
    <t>Jacksonville</t>
  </si>
  <si>
    <t>Los Angeles</t>
  </si>
  <si>
    <t>Miami/Ft. Lauderdale</t>
  </si>
  <si>
    <t>Nashville</t>
  </si>
  <si>
    <t>New York</t>
  </si>
  <si>
    <t>Northern New England</t>
  </si>
  <si>
    <t>Orlando</t>
  </si>
  <si>
    <t>Peoria/Springfield</t>
  </si>
  <si>
    <t>Philadelphia</t>
  </si>
  <si>
    <t>Phoenix/Tucson</t>
  </si>
  <si>
    <t>Portland</t>
  </si>
  <si>
    <t>Raleigh/Greensboro</t>
  </si>
  <si>
    <t>Richmond/Norfolk</t>
  </si>
  <si>
    <t>Roanoke</t>
  </si>
  <si>
    <t>Sacramento</t>
  </si>
  <si>
    <t>San Diego</t>
  </si>
  <si>
    <t>San Francisco</t>
  </si>
  <si>
    <t>South Carolina</t>
  </si>
  <si>
    <t>St. Louis</t>
  </si>
  <si>
    <t>Tampa</t>
  </si>
  <si>
    <t>PRODUCE</t>
  </si>
  <si>
    <t>$ Cat Contrib</t>
  </si>
  <si>
    <t>Dollars
as values</t>
  </si>
  <si>
    <t>Last 4 Wks Grouped </t>
  </si>
  <si>
    <t>Last 13 Wks Grouped </t>
  </si>
  <si>
    <t>Last 26 Wks Grouped </t>
  </si>
  <si>
    <t>Last 3 52 Wks Grouped </t>
  </si>
  <si>
    <t>Last 4 Wks, Prior Yr </t>
  </si>
  <si>
    <t>Last 4 Wks, Curr Yr </t>
  </si>
  <si>
    <t>Last 13 Wks, Prior Yr </t>
  </si>
  <si>
    <t>Last 13 Wks, Curr Yr </t>
  </si>
  <si>
    <t>Last 26 Wks, Prior Yr </t>
  </si>
  <si>
    <t>Last 26 Wks, Curr Yr </t>
  </si>
  <si>
    <t>Last 52 Wks, Prior Yr </t>
  </si>
  <si>
    <t>Last 52 Wks, Curr Yr </t>
  </si>
  <si>
    <t>MUSHROOMS </t>
  </si>
  <si>
    <t>Total Produce </t>
  </si>
  <si>
    <t>By Markets</t>
  </si>
  <si>
    <t>By Regions and Total U.S.</t>
  </si>
  <si>
    <t>4-wk</t>
  </si>
  <si>
    <t>PRO VAR</t>
  </si>
  <si>
    <t>13-wk</t>
  </si>
  <si>
    <t>26-wk</t>
  </si>
  <si>
    <t>52-wk</t>
  </si>
  <si>
    <t>4-wk PY</t>
  </si>
  <si>
    <t>CAT CONT</t>
  </si>
  <si>
    <t>4-wk CY</t>
  </si>
  <si>
    <t>CAT VAR</t>
  </si>
  <si>
    <t>13-wk PY</t>
  </si>
  <si>
    <t>CHG</t>
  </si>
  <si>
    <t>13-wk CY</t>
  </si>
  <si>
    <t>26-wk PY</t>
  </si>
  <si>
    <t>26-wk CY</t>
  </si>
  <si>
    <t>52-wk PY</t>
  </si>
  <si>
    <t>52-wk CY</t>
  </si>
  <si>
    <t>Category (or) Segment</t>
  </si>
  <si>
    <t>Variety (or) Prep</t>
  </si>
  <si>
    <t>Measure</t>
  </si>
  <si>
    <t>Market</t>
  </si>
  <si>
    <t>Corresponding Region</t>
  </si>
  <si>
    <t>Week Ending Date</t>
  </si>
  <si>
    <t>1 - MC: Produce-Mushrooms for Cat Cont ($ only)</t>
  </si>
  <si>
    <t>2 - MC: Totals - Markets &amp; Regions</t>
  </si>
  <si>
    <t>Volume Measures
as values</t>
  </si>
  <si>
    <t>3 - MC: by Variety</t>
  </si>
  <si>
    <t xml:space="preserve">4 - MC: by Variety by Form </t>
  </si>
  <si>
    <t>CREMINI/BROWN</t>
  </si>
  <si>
    <t>PORTABELLA</t>
  </si>
  <si>
    <t>5 - MC: BROWN - Crem vs Port</t>
  </si>
  <si>
    <t xml:space="preserve">6 - MC: BROWN - Crem vs Port - Sliced vs Whole </t>
  </si>
  <si>
    <t>END OF DATA INPUT</t>
  </si>
  <si>
    <t>Region</t>
  </si>
  <si>
    <t>4wk</t>
  </si>
  <si>
    <t>13wk</t>
  </si>
  <si>
    <t>26wk</t>
  </si>
  <si>
    <t>52wk</t>
  </si>
  <si>
    <t>Mushroom Category Contribution</t>
  </si>
  <si>
    <t>Total Produce $ Trends</t>
  </si>
  <si>
    <t>Total Mushroom PURCHASES Trends</t>
  </si>
  <si>
    <t>BROWN Mushroom $ Trends</t>
  </si>
  <si>
    <t>WHITE Mushroom $ Trends</t>
  </si>
  <si>
    <t>TOTAL Mushroom $ Trends</t>
  </si>
  <si>
    <t>BROWN - CREMINI Mushroom $ Trends</t>
  </si>
  <si>
    <t>BROWN - PORTABELLA Mushroom $ Trends</t>
  </si>
  <si>
    <t>DRIED Mushroom $ Trends</t>
  </si>
  <si>
    <t>SPECIALTY Mushroom $ Trends</t>
  </si>
  <si>
    <t>Select ONE (1) Market from the drop down list</t>
  </si>
  <si>
    <t>BROWN - CREMINI Mushroom LBS Trends</t>
  </si>
  <si>
    <t>BROWN Mushroom LBS Trends</t>
  </si>
  <si>
    <t>WHITE Mushroom LBS Trends</t>
  </si>
  <si>
    <t>BROWN - PORTABELLA Mushroom LBS Trends</t>
  </si>
  <si>
    <t>SPECIALTY Mushroom LBS Trends</t>
  </si>
  <si>
    <t>DRIED Mushroom LBS Trends</t>
  </si>
  <si>
    <t>Total Mushroom Price/LB</t>
  </si>
  <si>
    <t>WHITE Mushroom Price/LB</t>
  </si>
  <si>
    <t>BROWN Mushroom Price/LB</t>
  </si>
  <si>
    <t>BROWN - CREMINI Mushroom Price/LB</t>
  </si>
  <si>
    <t>BROWN - PORTABELLA Mushroom Price/LB</t>
  </si>
  <si>
    <t>SPECIALTY Mushroom Price/LB</t>
  </si>
  <si>
    <t>DRIED Mushroom Price/LB</t>
  </si>
  <si>
    <t>Total Mushroom Price/PURCH</t>
  </si>
  <si>
    <t>WHITE Mushroom PURCHASES Trends</t>
  </si>
  <si>
    <t>BROWN Mushroom PURCHASES Trends</t>
  </si>
  <si>
    <t>BROWN - CREMINI Mushroom PURCHASES Trends</t>
  </si>
  <si>
    <t>BROWN - PORTABELLA Mushroom PURCHASES Trends</t>
  </si>
  <si>
    <t>SPECIALTY Mushroom PURCHASES Trends</t>
  </si>
  <si>
    <t>DRIED Mushroom PURCHASES Trends</t>
  </si>
  <si>
    <t>WHITE Mushroom Price/PURCH</t>
  </si>
  <si>
    <t>BROWN Mushroom Price/PURCH</t>
  </si>
  <si>
    <t>BROWN - CREMINI Mushroom Price/PURCH</t>
  </si>
  <si>
    <t>BROWN - PORTABELLA Mushroom Price/PURCH</t>
  </si>
  <si>
    <t>SPECIALTY Mushroom Price/PURCH</t>
  </si>
  <si>
    <t>DRIED Mushroom Price/PURCH</t>
  </si>
  <si>
    <t>CHG YAGO</t>
  </si>
  <si>
    <t>TOTAL Mushroom LBS Trends</t>
  </si>
  <si>
    <t>White</t>
  </si>
  <si>
    <t>Specialty</t>
  </si>
  <si>
    <t>Cremini</t>
  </si>
  <si>
    <t>Portabello</t>
  </si>
  <si>
    <t>Dried</t>
  </si>
  <si>
    <t>52wk - Current Year DOLLAR SHARE</t>
  </si>
  <si>
    <t>52wk - Current Year DOLLAR SHARE - Whole</t>
  </si>
  <si>
    <t>52wk - Current Year DOLLAR SHARE - Sliced</t>
  </si>
  <si>
    <t>Mushroom Dollar Share by Region</t>
  </si>
  <si>
    <t>52wk - Current Year</t>
  </si>
  <si>
    <t>MAP</t>
  </si>
  <si>
    <t>Contents of each tab:</t>
  </si>
  <si>
    <t>Trends - Pick a Market</t>
  </si>
  <si>
    <t>If printed, the report by market is 87 pages</t>
  </si>
  <si>
    <t>The report shows trends and prices for the market versus the region and Total U.S.</t>
  </si>
  <si>
    <t>Select a market</t>
  </si>
  <si>
    <t>The report will auto update to show the selected market and its corresponding region</t>
  </si>
  <si>
    <t>How to use this report:</t>
  </si>
  <si>
    <t>This tab allows for the user to select ONE (1) market and see how the trends and pricing of that market compare to that of its corresponding region and Total U.S.</t>
  </si>
  <si>
    <t>If printed, the report by region is 18 pages</t>
  </si>
  <si>
    <t>In cell C2 (highlighted in yellow), there is a drop down list of markets</t>
  </si>
  <si>
    <t>If printed, this market-region report is 21 pages</t>
  </si>
  <si>
    <t>Topline</t>
  </si>
  <si>
    <t>Total Produce</t>
  </si>
  <si>
    <t>Use the slider at the bottom of the screen to move the report from left to right</t>
  </si>
  <si>
    <t>Definitions:</t>
  </si>
  <si>
    <t>Includes all fruits and vegetables in the produce department</t>
  </si>
  <si>
    <t>$ Category Contribution</t>
  </si>
  <si>
    <t>Is expressed in percentage (%) format to show how much the category contributes to Total Produce</t>
  </si>
  <si>
    <t>Sales, pricing and trends for 4wk, 13wk, 26wk and 52wk timeframes for the following Markets:</t>
  </si>
  <si>
    <t>Sales, pricing and trends for 4wk, 13wk, 26wk and 52wk timeframes for the following Regions:</t>
  </si>
  <si>
    <t>Geography</t>
  </si>
  <si>
    <t>Parent</t>
  </si>
  <si>
    <t>Chain</t>
  </si>
  <si>
    <t>Bashas</t>
  </si>
  <si>
    <t>Raleys</t>
  </si>
  <si>
    <t>Safeway</t>
  </si>
  <si>
    <t>Vons</t>
  </si>
  <si>
    <t>StaterBrothers</t>
  </si>
  <si>
    <t>Stater Brothers</t>
  </si>
  <si>
    <t>Kroger</t>
  </si>
  <si>
    <t>Ralphs</t>
  </si>
  <si>
    <t>Foods Co</t>
  </si>
  <si>
    <t>SuperValu</t>
  </si>
  <si>
    <t>Albertsons</t>
  </si>
  <si>
    <t>SaveMart</t>
  </si>
  <si>
    <t>Save Mart</t>
  </si>
  <si>
    <t>Food Maxx</t>
  </si>
  <si>
    <t>Lucky</t>
  </si>
  <si>
    <t>Schnucks</t>
  </si>
  <si>
    <t>Dominicks</t>
  </si>
  <si>
    <t>GiantEagle</t>
  </si>
  <si>
    <t>Giant Eagle</t>
  </si>
  <si>
    <t>Shop N Save</t>
  </si>
  <si>
    <t>Cub Foods</t>
  </si>
  <si>
    <t>Jewel</t>
  </si>
  <si>
    <t>Spartan</t>
  </si>
  <si>
    <t>D &amp; W</t>
  </si>
  <si>
    <t>Family Fare</t>
  </si>
  <si>
    <t>DierbergsMarkets</t>
  </si>
  <si>
    <t>Dierbergs Markets</t>
  </si>
  <si>
    <t>Meijer</t>
  </si>
  <si>
    <t>Lowes</t>
  </si>
  <si>
    <t>AandP</t>
  </si>
  <si>
    <t>SuperFresh</t>
  </si>
  <si>
    <t>Pathmark</t>
  </si>
  <si>
    <t>WeisMarkets</t>
  </si>
  <si>
    <t>Weis Markets</t>
  </si>
  <si>
    <t>Publix</t>
  </si>
  <si>
    <t>Wakefern</t>
  </si>
  <si>
    <t>Ahold</t>
  </si>
  <si>
    <t>Delhaize</t>
  </si>
  <si>
    <t>Food Lion</t>
  </si>
  <si>
    <t>Bottom Dollar</t>
  </si>
  <si>
    <t>Farm Fresh</t>
  </si>
  <si>
    <t>Shoppers Food</t>
  </si>
  <si>
    <t>Acme</t>
  </si>
  <si>
    <t>Wegmans</t>
  </si>
  <si>
    <t>BiLo</t>
  </si>
  <si>
    <t>Ingles</t>
  </si>
  <si>
    <t>PriceChopper</t>
  </si>
  <si>
    <t>Price Chopper</t>
  </si>
  <si>
    <t>Food Basics</t>
  </si>
  <si>
    <t>Waldbaums</t>
  </si>
  <si>
    <t>Genuardis</t>
  </si>
  <si>
    <t>Tops</t>
  </si>
  <si>
    <t>Foodtown</t>
  </si>
  <si>
    <t>BigY</t>
  </si>
  <si>
    <t>Kings</t>
  </si>
  <si>
    <t>Stop and Shop</t>
  </si>
  <si>
    <t>Hannaford</t>
  </si>
  <si>
    <t>Shaws</t>
  </si>
  <si>
    <t>Demoulas</t>
  </si>
  <si>
    <t>FourB</t>
  </si>
  <si>
    <t>Balls</t>
  </si>
  <si>
    <t>Bakers</t>
  </si>
  <si>
    <t>HAC</t>
  </si>
  <si>
    <t>Homeland</t>
  </si>
  <si>
    <t>Roundys</t>
  </si>
  <si>
    <t>Rainbow Food</t>
  </si>
  <si>
    <t>Randalls</t>
  </si>
  <si>
    <t>WinnDixie</t>
  </si>
  <si>
    <t>Fiesta</t>
  </si>
  <si>
    <t>BrookshireStores</t>
  </si>
  <si>
    <t>Brookshire Stores</t>
  </si>
  <si>
    <t>West</t>
  </si>
  <si>
    <t>Fred Meyer</t>
  </si>
  <si>
    <t>Frys</t>
  </si>
  <si>
    <t>City Market</t>
  </si>
  <si>
    <t>King Soopers</t>
  </si>
  <si>
    <t>QFC</t>
  </si>
  <si>
    <t>Smiths</t>
  </si>
  <si>
    <t>Albany - MULO</t>
  </si>
  <si>
    <t>Atlanta - MULO</t>
  </si>
  <si>
    <t>Baltimore/Washington - MULO</t>
  </si>
  <si>
    <t>Birmingham/Montgomery - MULO</t>
  </si>
  <si>
    <t>Boston - MULO</t>
  </si>
  <si>
    <t>Buffalo/Rochester - MULO</t>
  </si>
  <si>
    <t>Charlotte - MULO</t>
  </si>
  <si>
    <t>Chicago - MULO</t>
  </si>
  <si>
    <t>Cincinnati/Dayton - MULO</t>
  </si>
  <si>
    <t>Cleveland - MULO</t>
  </si>
  <si>
    <t>Columbus - MULO</t>
  </si>
  <si>
    <t>Dallas/Ft. Worth - MULO</t>
  </si>
  <si>
    <t>Denver - MULO</t>
  </si>
  <si>
    <t>Detroit - MULO</t>
  </si>
  <si>
    <t>Grand Rapids - MULO</t>
  </si>
  <si>
    <t>Harrisburg/Scranton - MULO</t>
  </si>
  <si>
    <t>Hartford/Springfield - MULO</t>
  </si>
  <si>
    <t>Houston - MULO</t>
  </si>
  <si>
    <t>Indianapolis - MULO</t>
  </si>
  <si>
    <t>Jacksonville - MULO</t>
  </si>
  <si>
    <t>Kansas City - MULO</t>
  </si>
  <si>
    <t>Los Angeles - MULO</t>
  </si>
  <si>
    <t>Louisville - MULO</t>
  </si>
  <si>
    <t>Miami/Ft. Lauderdale - MULO</t>
  </si>
  <si>
    <t>Milwaukee - MULO</t>
  </si>
  <si>
    <t>Minneapolis/St. Paul - MULO</t>
  </si>
  <si>
    <t>Nashville - MULO</t>
  </si>
  <si>
    <t>New Orleans/Mobile - MULO</t>
  </si>
  <si>
    <t>New York - MULO</t>
  </si>
  <si>
    <t>Northern New England - MULO</t>
  </si>
  <si>
    <t>Omaha - MULO</t>
  </si>
  <si>
    <t>Orlando - MULO</t>
  </si>
  <si>
    <t>Peoria/Springfield - MULO</t>
  </si>
  <si>
    <t>Philadelphia - MULO</t>
  </si>
  <si>
    <t>Phoenix/Tucson - MULO</t>
  </si>
  <si>
    <t>Pittsburgh - MULO</t>
  </si>
  <si>
    <t>Portland - MULO</t>
  </si>
  <si>
    <t>Raleigh/Greensboro - MULO</t>
  </si>
  <si>
    <t>Richmond/Norfolk - MULO</t>
  </si>
  <si>
    <t>Roanoke - MULO</t>
  </si>
  <si>
    <t>Sacramento - MULO</t>
  </si>
  <si>
    <t>Salt Lake City - MULO</t>
  </si>
  <si>
    <t>San Diego - MULO</t>
  </si>
  <si>
    <t>San Francisco - MULO</t>
  </si>
  <si>
    <t>Seattle - MULO</t>
  </si>
  <si>
    <t>South Carolina - MULO</t>
  </si>
  <si>
    <t>St. Louis - MULO</t>
  </si>
  <si>
    <t>Tampa - MULO</t>
  </si>
  <si>
    <t>California - MULO</t>
  </si>
  <si>
    <t>Great Lakes - MULO</t>
  </si>
  <si>
    <t>Midsouth - MULO</t>
  </si>
  <si>
    <t>Northeast - MULO</t>
  </si>
  <si>
    <t>Plains - MULO</t>
  </si>
  <si>
    <t>South Central - MULO</t>
  </si>
  <si>
    <t>Southeast - MULO</t>
  </si>
  <si>
    <t>West - MULO</t>
  </si>
  <si>
    <t>Total U.S. - MULO</t>
  </si>
  <si>
    <t>Market v16</t>
  </si>
  <si>
    <t>Cleveland</t>
  </si>
  <si>
    <t>Kansas City</t>
  </si>
  <si>
    <t xml:space="preserve">Louisville </t>
  </si>
  <si>
    <t>Milwaukee</t>
  </si>
  <si>
    <t>Minneapolis</t>
  </si>
  <si>
    <t>New Orleans/Mobile</t>
  </si>
  <si>
    <t>Omaha</t>
  </si>
  <si>
    <t>Pittsburgh</t>
  </si>
  <si>
    <t>Salt Lake City</t>
  </si>
  <si>
    <t xml:space="preserve">Seattle </t>
  </si>
  <si>
    <t>IRI MULO Sales - MULO Retailers (Includes Walmart, Target, Sam's, and BJ's)</t>
  </si>
  <si>
    <t>MULO</t>
  </si>
  <si>
    <t>Effective with data week ending 1/27/2013, data reflects the restatement from the Grocery (GROC) to the Multi-Outlet (MULO) universe. This means that the reported Markets and Regions contain sales from selected Club, Mass Merch and Supercenters. Specifically, these Multi-Outlets are BJ's, Sam's Club, Walmart and Target. The list of Markets below has also been updated to reflect this restatement to MULO.</t>
  </si>
  <si>
    <t>Map of the United States denoting the 8 IRI Regions</t>
  </si>
  <si>
    <t>Markets (MULO)</t>
  </si>
  <si>
    <t>Toledo - MULO</t>
  </si>
  <si>
    <t>West Tex/New Mexico - MULO</t>
  </si>
  <si>
    <t>Toledo</t>
  </si>
  <si>
    <t>West Tex/New Mexico</t>
  </si>
  <si>
    <t>Food 4 Less</t>
  </si>
  <si>
    <t>Non-SAC Other</t>
  </si>
  <si>
    <t>R+B Sac</t>
  </si>
  <si>
    <t>Sam's Club</t>
  </si>
  <si>
    <t>Target</t>
  </si>
  <si>
    <t>Walmart</t>
  </si>
  <si>
    <t xml:space="preserve"> Neighborhood Markets</t>
  </si>
  <si>
    <t xml:space="preserve"> Supercenters</t>
  </si>
  <si>
    <t>BJ's</t>
  </si>
  <si>
    <t xml:space="preserve"> Northeast </t>
  </si>
  <si>
    <t xml:space="preserve"> Bottom Dollar Corp </t>
  </si>
  <si>
    <t>Hy-Vee</t>
  </si>
  <si>
    <t>Marsh</t>
  </si>
  <si>
    <t xml:space="preserve"> Hometown </t>
  </si>
  <si>
    <t xml:space="preserve">Marketplace </t>
  </si>
  <si>
    <t xml:space="preserve">Roundy's </t>
  </si>
  <si>
    <t>East</t>
  </si>
  <si>
    <t>North</t>
  </si>
  <si>
    <t>Pathmark Philly</t>
  </si>
  <si>
    <t xml:space="preserve">Giant </t>
  </si>
  <si>
    <t>Harris Teeter</t>
  </si>
  <si>
    <t xml:space="preserve">A&amp;P </t>
  </si>
  <si>
    <t xml:space="preserve">Banner </t>
  </si>
  <si>
    <t xml:space="preserve">A&amp;P  </t>
  </si>
  <si>
    <t>Food Emp/NYC</t>
  </si>
  <si>
    <t>Super Fresh</t>
  </si>
  <si>
    <t>Giant Giant</t>
  </si>
  <si>
    <t>Dollar Corp</t>
  </si>
  <si>
    <t>Ball's</t>
  </si>
  <si>
    <t>Hen House</t>
  </si>
  <si>
    <t>Homelands</t>
  </si>
  <si>
    <t xml:space="preserve">SuperValu </t>
  </si>
  <si>
    <t>Cub</t>
  </si>
  <si>
    <t xml:space="preserve"> Hornbachers </t>
  </si>
  <si>
    <t xml:space="preserve">Shop N Save </t>
  </si>
  <si>
    <t xml:space="preserve">Alb Im Big Sky </t>
  </si>
  <si>
    <t xml:space="preserve">Alb Jwl Nmetr </t>
  </si>
  <si>
    <t xml:space="preserve">Walmart </t>
  </si>
  <si>
    <t>Neighborhood Markets</t>
  </si>
  <si>
    <t>Supercenters</t>
  </si>
  <si>
    <t>Super1</t>
  </si>
  <si>
    <t>Tom Thumb</t>
  </si>
  <si>
    <t xml:space="preserve">BJ's </t>
  </si>
  <si>
    <t>CNS</t>
  </si>
  <si>
    <t>FD World</t>
  </si>
  <si>
    <t>Piggly Wiggly</t>
  </si>
  <si>
    <t xml:space="preserve"> Food Lion</t>
  </si>
  <si>
    <t xml:space="preserve"> JH Harvey Corp </t>
  </si>
  <si>
    <t xml:space="preserve">Delhaize </t>
  </si>
  <si>
    <t xml:space="preserve">Sweetbay </t>
  </si>
  <si>
    <t xml:space="preserve">Atlanta </t>
  </si>
  <si>
    <t>AJ's</t>
  </si>
  <si>
    <t>Food City</t>
  </si>
  <si>
    <t xml:space="preserve">Alb Im Idaho </t>
  </si>
  <si>
    <t xml:space="preserve">Alb Nw Inland </t>
  </si>
  <si>
    <t xml:space="preserve">Alb Nw Oregon </t>
  </si>
  <si>
    <t xml:space="preserve">Alb Nw W Wa </t>
  </si>
  <si>
    <t>Alb Sca LV</t>
  </si>
  <si>
    <t>RMA Dollars</t>
  </si>
  <si>
    <t>RMA Dollars, Prior Yr % Chg</t>
  </si>
  <si>
    <t>RMA Pounds</t>
  </si>
  <si>
    <t>RMA Pounds, Prior Yr % Chg</t>
  </si>
  <si>
    <t>RMA Purchases</t>
  </si>
  <si>
    <t>RMA Purchases, Prior Yr % Chg</t>
  </si>
  <si>
    <t>RMA Price/Lbs</t>
  </si>
  <si>
    <t>RMA Price/Lbs, Prior Yr % Chg</t>
  </si>
  <si>
    <t>RMA Price/Purch</t>
  </si>
  <si>
    <t>RMA Price/Purch, Prior Yr % Chg</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</si>
</sst>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8" formatCode="&quot;$&quot;#,##0.00_);[Red]\(&quot;$&quot;#,##0.00\)"/>
    <numFmt numFmtId="43" formatCode="_(* #,##0.00_);_(* \(#,##0.00\);_(* &quot;-&quot;??_);_(@_)"/>
    <numFmt numFmtId="164" formatCode="0.0%"/>
    <numFmt numFmtId="165" formatCode="_(* #,##0_);_(* \(#,##0\);_(* &quot;-&quot;??_);_(@_)"/>
    <numFmt numFmtId="166" formatCode="&quot;$&quot;#,##0"/>
    <numFmt numFmtId="167" formatCode="&quot;$&quot;#,##0.00"/>
    <numFmt numFmtId="168" formatCode="\+0.0%;[Red]\-0.0%;&quot;0.0%&quot;"/>
    <numFmt numFmtId="169" formatCode="\+0.0;[Red]\-0.0;&quot;0.0%&quot;"/>
    <numFmt numFmtId="170" formatCode="\+0.0;[Red]\-0.0;&quot;0.0&quot;"/>
    <numFmt numFmtId="171" formatCode="\+0.0%;[Red]\-0.0%;&quot;n/a&quot;"/>
    <numFmt numFmtId="172" formatCode="&quot;$&quot;#,##0.00;[Red]&quot;$&quot;#,##0.00"/>
  </numFmts>
  <fonts count="43" x14ac:knownFonts="1">
    <font>
      <sz val="10"/>
      <name val="Arial"/>
    </font>
    <font>
      <sz val="11"/>
      <color theme="1"/>
      <name val="Calibri"/>
      <family val="2"/>
      <scheme val="minor"/>
    </font>
    <font>
      <sz val="10"/>
      <name val="Arial"/>
      <family val="2"/>
    </font>
    <font>
      <sz val="8"/>
      <name val="Arial"/>
      <family val="2"/>
    </font>
    <font>
      <sz val="9"/>
      <color theme="1"/>
      <name val="Calibri"/>
      <family val="2"/>
      <scheme val="minor"/>
    </font>
    <font>
      <sz val="9"/>
      <color theme="0"/>
      <name val="Calibri"/>
      <family val="2"/>
      <scheme val="minor"/>
    </font>
    <font>
      <sz val="9"/>
      <color rgb="FF9C0006"/>
      <name val="Calibri"/>
      <family val="2"/>
      <scheme val="minor"/>
    </font>
    <font>
      <b/>
      <sz val="9"/>
      <color rgb="FFFA7D00"/>
      <name val="Calibri"/>
      <family val="2"/>
      <scheme val="minor"/>
    </font>
    <font>
      <b/>
      <sz val="9"/>
      <color theme="0"/>
      <name val="Calibri"/>
      <family val="2"/>
      <scheme val="minor"/>
    </font>
    <font>
      <i/>
      <sz val="9"/>
      <color rgb="FF7F7F7F"/>
      <name val="Calibri"/>
      <family val="2"/>
      <scheme val="minor"/>
    </font>
    <font>
      <sz val="9"/>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9"/>
      <color rgb="FF3F3F76"/>
      <name val="Calibri"/>
      <family val="2"/>
      <scheme val="minor"/>
    </font>
    <font>
      <sz val="9"/>
      <color rgb="FFFA7D00"/>
      <name val="Calibri"/>
      <family val="2"/>
      <scheme val="minor"/>
    </font>
    <font>
      <sz val="9"/>
      <color rgb="FF9C6500"/>
      <name val="Calibri"/>
      <family val="2"/>
      <scheme val="minor"/>
    </font>
    <font>
      <b/>
      <sz val="9"/>
      <color rgb="FF3F3F3F"/>
      <name val="Calibri"/>
      <family val="2"/>
      <scheme val="minor"/>
    </font>
    <font>
      <b/>
      <sz val="18"/>
      <color theme="3"/>
      <name val="Cambria"/>
      <family val="2"/>
      <scheme val="major"/>
    </font>
    <font>
      <b/>
      <sz val="9"/>
      <color theme="1"/>
      <name val="Calibri"/>
      <family val="2"/>
      <scheme val="minor"/>
    </font>
    <font>
      <sz val="9"/>
      <color rgb="FFFF0000"/>
      <name val="Calibri"/>
      <family val="2"/>
      <scheme val="minor"/>
    </font>
    <font>
      <sz val="10"/>
      <name val="Calibri"/>
      <family val="2"/>
      <scheme val="minor"/>
    </font>
    <font>
      <sz val="10"/>
      <color indexed="9"/>
      <name val="Calibri"/>
      <family val="2"/>
      <scheme val="minor"/>
    </font>
    <font>
      <u/>
      <sz val="10"/>
      <name val="Calibri"/>
      <family val="2"/>
      <scheme val="minor"/>
    </font>
    <font>
      <b/>
      <sz val="8"/>
      <color rgb="FF000099"/>
      <name val="Calibri"/>
      <family val="2"/>
      <scheme val="minor"/>
    </font>
    <font>
      <b/>
      <sz val="10"/>
      <name val="Calibri"/>
      <family val="2"/>
      <scheme val="minor"/>
    </font>
    <font>
      <b/>
      <u/>
      <sz val="10"/>
      <name val="Calibri"/>
      <family val="2"/>
      <scheme val="minor"/>
    </font>
    <font>
      <b/>
      <sz val="10"/>
      <color rgb="FF000099"/>
      <name val="Calibri"/>
      <family val="2"/>
      <scheme val="minor"/>
    </font>
    <font>
      <b/>
      <sz val="14"/>
      <name val="Calibri"/>
      <family val="2"/>
      <scheme val="minor"/>
    </font>
    <font>
      <b/>
      <sz val="10"/>
      <color indexed="9"/>
      <name val="Calibri"/>
      <family val="2"/>
      <scheme val="minor"/>
    </font>
    <font>
      <b/>
      <sz val="12"/>
      <name val="Calibri"/>
      <family val="2"/>
      <scheme val="minor"/>
    </font>
    <font>
      <sz val="8"/>
      <color theme="1"/>
      <name val="Calibri"/>
      <family val="2"/>
      <scheme val="minor"/>
    </font>
    <font>
      <sz val="8"/>
      <name val="Calibri"/>
      <family val="2"/>
      <scheme val="minor"/>
    </font>
    <font>
      <b/>
      <sz val="8"/>
      <name val="Calibri"/>
      <family val="2"/>
      <scheme val="minor"/>
    </font>
    <font>
      <i/>
      <sz val="8"/>
      <color theme="1"/>
      <name val="Calibri"/>
      <family val="2"/>
      <scheme val="minor"/>
    </font>
    <font>
      <sz val="12"/>
      <name val="Calibri"/>
      <family val="2"/>
      <scheme val="minor"/>
    </font>
    <font>
      <b/>
      <u/>
      <sz val="12"/>
      <name val="Calibri"/>
      <family val="2"/>
      <scheme val="minor"/>
    </font>
    <font>
      <b/>
      <i/>
      <sz val="12"/>
      <name val="Calibri"/>
      <family val="2"/>
      <scheme val="minor"/>
    </font>
    <font>
      <b/>
      <sz val="12"/>
      <color theme="0"/>
      <name val="Calibri"/>
      <family val="2"/>
      <scheme val="minor"/>
    </font>
    <font>
      <sz val="10"/>
      <name val="MS Sans Serif"/>
      <family val="2"/>
    </font>
    <font>
      <b/>
      <sz val="14"/>
      <color theme="0"/>
      <name val="Calibri"/>
      <family val="2"/>
      <scheme val="minor"/>
    </font>
    <font>
      <sz val="14"/>
      <color theme="0"/>
      <name val="Calibri"/>
      <family val="2"/>
      <scheme val="minor"/>
    </font>
    <font>
      <b/>
      <sz val="9"/>
      <color indexed="81"/>
      <name val="Tahoma"/>
      <family val="2"/>
    </font>
  </fonts>
  <fills count="49">
    <fill>
      <patternFill patternType="none"/>
    </fill>
    <fill>
      <patternFill patternType="gray125"/>
    </fill>
    <fill>
      <patternFill patternType="solid">
        <fgColor indexed="10"/>
        <bgColor indexed="64"/>
      </patternFill>
    </fill>
    <fill>
      <patternFill patternType="solid">
        <fgColor indexed="53"/>
        <bgColor indexed="64"/>
      </patternFill>
    </fill>
    <fill>
      <patternFill patternType="solid">
        <fgColor indexed="17"/>
        <bgColor indexed="64"/>
      </patternFill>
    </fill>
    <fill>
      <patternFill patternType="solid">
        <fgColor indexed="1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FF99"/>
        <bgColor indexed="64"/>
      </patternFill>
    </fill>
    <fill>
      <patternFill patternType="solid">
        <fgColor rgb="FF92D050"/>
        <bgColor indexed="64"/>
      </patternFill>
    </fill>
    <fill>
      <patternFill patternType="solid">
        <fgColor rgb="FFFFFFFF"/>
        <bgColor indexed="64"/>
      </patternFill>
    </fill>
    <fill>
      <patternFill patternType="solid">
        <fgColor theme="1"/>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79998168889431442"/>
        <bgColor indexed="64"/>
      </patternFill>
    </fill>
  </fills>
  <borders count="35">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bottom style="thin">
        <color rgb="FFC0C0C0"/>
      </bottom>
      <diagonal/>
    </border>
    <border>
      <left/>
      <right style="thin">
        <color rgb="FFC0C0C0"/>
      </right>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right/>
      <top style="thin">
        <color rgb="FFC0C0C0"/>
      </top>
      <bottom/>
      <diagonal/>
    </border>
    <border>
      <left/>
      <right/>
      <top/>
      <bottom style="thin">
        <color rgb="FFC0C0C0"/>
      </bottom>
      <diagonal/>
    </border>
    <border>
      <left style="thin">
        <color rgb="FFC0C0C0"/>
      </left>
      <right style="thin">
        <color rgb="FFC0C0C0"/>
      </right>
      <top/>
      <bottom style="thin">
        <color rgb="FFC0C0C0"/>
      </bottom>
      <diagonal/>
    </border>
    <border>
      <left/>
      <right/>
      <top/>
      <bottom style="thin">
        <color indexed="64"/>
      </bottom>
      <diagonal/>
    </border>
    <border>
      <left/>
      <right/>
      <top/>
      <bottom style="hair">
        <color auto="1"/>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9">
    <xf numFmtId="0" fontId="0" fillId="0" borderId="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6" fillId="30" borderId="0" applyNumberFormat="0" applyBorder="0" applyAlignment="0" applyProtection="0"/>
    <xf numFmtId="0" fontId="7" fillId="31" borderId="5" applyNumberFormat="0" applyAlignment="0" applyProtection="0"/>
    <xf numFmtId="0" fontId="8" fillId="32" borderId="6" applyNumberFormat="0" applyAlignment="0" applyProtection="0"/>
    <xf numFmtId="43" fontId="2" fillId="0" borderId="0" applyFont="0" applyFill="0" applyBorder="0" applyAlignment="0" applyProtection="0"/>
    <xf numFmtId="0" fontId="9" fillId="0" borderId="0" applyNumberFormat="0" applyFill="0" applyBorder="0" applyAlignment="0" applyProtection="0"/>
    <xf numFmtId="0" fontId="10" fillId="33" borderId="0" applyNumberFormat="0" applyBorder="0" applyAlignment="0" applyProtection="0"/>
    <xf numFmtId="0" fontId="11" fillId="0" borderId="7" applyNumberFormat="0" applyFill="0" applyAlignment="0" applyProtection="0"/>
    <xf numFmtId="0" fontId="12" fillId="0" borderId="8" applyNumberFormat="0" applyFill="0" applyAlignment="0" applyProtection="0"/>
    <xf numFmtId="0" fontId="13" fillId="0" borderId="9" applyNumberFormat="0" applyFill="0" applyAlignment="0" applyProtection="0"/>
    <xf numFmtId="0" fontId="13" fillId="0" borderId="0" applyNumberFormat="0" applyFill="0" applyBorder="0" applyAlignment="0" applyProtection="0"/>
    <xf numFmtId="0" fontId="14" fillId="34" borderId="5" applyNumberFormat="0" applyAlignment="0" applyProtection="0"/>
    <xf numFmtId="0" fontId="15" fillId="0" borderId="10" applyNumberFormat="0" applyFill="0" applyAlignment="0" applyProtection="0"/>
    <xf numFmtId="0" fontId="16" fillId="35" borderId="0" applyNumberFormat="0" applyBorder="0" applyAlignment="0" applyProtection="0"/>
    <xf numFmtId="0" fontId="4" fillId="0" borderId="0"/>
    <xf numFmtId="0" fontId="4" fillId="36" borderId="11" applyNumberFormat="0" applyFont="0" applyAlignment="0" applyProtection="0"/>
    <xf numFmtId="0" fontId="17" fillId="31" borderId="12" applyNumberFormat="0" applyAlignment="0" applyProtection="0"/>
    <xf numFmtId="9" fontId="2" fillId="0" borderId="0" applyFont="0" applyFill="0" applyBorder="0" applyAlignment="0" applyProtection="0"/>
    <xf numFmtId="0" fontId="18" fillId="0" borderId="0" applyNumberFormat="0" applyFill="0" applyBorder="0" applyAlignment="0" applyProtection="0"/>
    <xf numFmtId="0" fontId="19" fillId="0" borderId="13" applyNumberFormat="0" applyFill="0" applyAlignment="0" applyProtection="0"/>
    <xf numFmtId="0" fontId="20" fillId="0" borderId="0" applyNumberFormat="0" applyFill="0" applyBorder="0" applyAlignment="0" applyProtection="0"/>
    <xf numFmtId="0" fontId="39" fillId="0" borderId="0"/>
    <xf numFmtId="0" fontId="1" fillId="0" borderId="0"/>
    <xf numFmtId="0" fontId="1" fillId="0" borderId="0"/>
    <xf numFmtId="0" fontId="1" fillId="0" borderId="0"/>
  </cellStyleXfs>
  <cellXfs count="159">
    <xf numFmtId="0" fontId="0" fillId="0" borderId="0" xfId="0"/>
    <xf numFmtId="0" fontId="0" fillId="0" borderId="0" xfId="0" applyBorder="1"/>
    <xf numFmtId="10" fontId="0" fillId="0" borderId="0" xfId="0" applyNumberFormat="1" applyBorder="1"/>
    <xf numFmtId="0" fontId="21" fillId="0" borderId="0" xfId="0" applyFont="1"/>
    <xf numFmtId="0" fontId="25" fillId="0" borderId="0" xfId="0" applyFont="1"/>
    <xf numFmtId="0" fontId="24" fillId="40" borderId="14" xfId="0" applyFont="1" applyFill="1" applyBorder="1" applyAlignment="1">
      <alignment vertical="center"/>
    </xf>
    <xf numFmtId="0" fontId="24" fillId="40" borderId="24" xfId="0" applyFont="1" applyFill="1" applyBorder="1" applyAlignment="1">
      <alignment vertical="center"/>
    </xf>
    <xf numFmtId="0" fontId="24" fillId="40" borderId="15" xfId="0" applyFont="1" applyFill="1" applyBorder="1" applyAlignment="1">
      <alignment vertical="center"/>
    </xf>
    <xf numFmtId="0" fontId="24" fillId="40" borderId="16" xfId="0" applyFont="1" applyFill="1" applyBorder="1" applyAlignment="1">
      <alignment vertical="center"/>
    </xf>
    <xf numFmtId="0" fontId="24" fillId="40" borderId="18" xfId="0" applyFont="1" applyFill="1" applyBorder="1" applyAlignment="1">
      <alignment vertical="center"/>
    </xf>
    <xf numFmtId="0" fontId="24" fillId="40" borderId="20" xfId="0" applyFont="1" applyFill="1" applyBorder="1" applyAlignment="1">
      <alignment vertical="center"/>
    </xf>
    <xf numFmtId="0" fontId="24" fillId="40" borderId="25" xfId="0" applyFont="1" applyFill="1" applyBorder="1" applyAlignment="1">
      <alignment vertical="center"/>
    </xf>
    <xf numFmtId="0" fontId="24" fillId="40" borderId="21" xfId="0" applyFont="1" applyFill="1" applyBorder="1" applyAlignment="1">
      <alignment vertical="center"/>
    </xf>
    <xf numFmtId="0" fontId="24" fillId="40" borderId="19" xfId="0" applyFont="1" applyFill="1" applyBorder="1" applyAlignment="1">
      <alignment horizontal="center" vertical="center"/>
    </xf>
    <xf numFmtId="0" fontId="24" fillId="40" borderId="19" xfId="0" applyFont="1" applyFill="1" applyBorder="1" applyAlignment="1">
      <alignment horizontal="left" vertical="center"/>
    </xf>
    <xf numFmtId="166" fontId="31" fillId="38" borderId="19" xfId="0" applyNumberFormat="1" applyFont="1" applyFill="1" applyBorder="1" applyAlignment="1">
      <alignment horizontal="right" vertical="center"/>
    </xf>
    <xf numFmtId="164" fontId="31" fillId="38" borderId="19" xfId="0" applyNumberFormat="1" applyFont="1" applyFill="1" applyBorder="1" applyAlignment="1">
      <alignment horizontal="right" vertical="center"/>
    </xf>
    <xf numFmtId="3" fontId="31" fillId="38" borderId="19" xfId="0" applyNumberFormat="1" applyFont="1" applyFill="1" applyBorder="1" applyAlignment="1">
      <alignment horizontal="right" vertical="center"/>
    </xf>
    <xf numFmtId="167" fontId="31" fillId="38" borderId="19" xfId="0" applyNumberFormat="1" applyFont="1" applyFill="1" applyBorder="1" applyAlignment="1">
      <alignment horizontal="right" vertical="center"/>
    </xf>
    <xf numFmtId="0" fontId="31" fillId="38" borderId="19" xfId="0" applyFont="1" applyFill="1" applyBorder="1" applyAlignment="1">
      <alignment horizontal="right" vertical="center"/>
    </xf>
    <xf numFmtId="0" fontId="24" fillId="40" borderId="17" xfId="0" applyFont="1" applyFill="1" applyBorder="1" applyAlignment="1">
      <alignment vertical="center"/>
    </xf>
    <xf numFmtId="166" fontId="34" fillId="38" borderId="19" xfId="0" applyNumberFormat="1" applyFont="1" applyFill="1" applyBorder="1" applyAlignment="1">
      <alignment horizontal="right" vertical="center"/>
    </xf>
    <xf numFmtId="0" fontId="32" fillId="0" borderId="0" xfId="0" applyFont="1" applyAlignment="1">
      <alignment vertical="center"/>
    </xf>
    <xf numFmtId="14" fontId="32" fillId="38" borderId="0" xfId="0" applyNumberFormat="1" applyFont="1" applyFill="1" applyAlignment="1">
      <alignment vertical="center"/>
    </xf>
    <xf numFmtId="14" fontId="32" fillId="0" borderId="0" xfId="0" applyNumberFormat="1" applyFont="1" applyFill="1" applyAlignment="1">
      <alignment vertical="center"/>
    </xf>
    <xf numFmtId="0" fontId="32" fillId="0" borderId="0" xfId="0" applyFont="1" applyFill="1" applyAlignment="1">
      <alignment vertical="center"/>
    </xf>
    <xf numFmtId="0" fontId="33" fillId="39" borderId="0" xfId="0" applyFont="1" applyFill="1" applyAlignment="1">
      <alignment horizontal="left" vertical="center"/>
    </xf>
    <xf numFmtId="0" fontId="32" fillId="39" borderId="0" xfId="0" applyFont="1" applyFill="1" applyAlignment="1">
      <alignment vertical="center"/>
    </xf>
    <xf numFmtId="0" fontId="24" fillId="40" borderId="22" xfId="0" applyFont="1" applyFill="1" applyBorder="1" applyAlignment="1">
      <alignment vertical="center"/>
    </xf>
    <xf numFmtId="0" fontId="24" fillId="40" borderId="23" xfId="0" applyFont="1" applyFill="1" applyBorder="1" applyAlignment="1">
      <alignment vertical="center"/>
    </xf>
    <xf numFmtId="0" fontId="24" fillId="40" borderId="26" xfId="0" applyFont="1" applyFill="1" applyBorder="1" applyAlignment="1">
      <alignment vertical="center"/>
    </xf>
    <xf numFmtId="0" fontId="32" fillId="39" borderId="0" xfId="0" applyFont="1" applyFill="1" applyAlignment="1">
      <alignment horizontal="center" vertical="center"/>
    </xf>
    <xf numFmtId="168" fontId="32" fillId="0" borderId="0" xfId="0" applyNumberFormat="1" applyFont="1" applyAlignment="1">
      <alignment horizontal="right" vertical="center"/>
    </xf>
    <xf numFmtId="164" fontId="32" fillId="0" borderId="0" xfId="41" applyNumberFormat="1" applyFont="1" applyAlignment="1">
      <alignment horizontal="right" vertical="center"/>
    </xf>
    <xf numFmtId="169" fontId="32" fillId="0" borderId="0" xfId="0" applyNumberFormat="1" applyFont="1" applyAlignment="1">
      <alignment horizontal="right" vertical="center"/>
    </xf>
    <xf numFmtId="0" fontId="30" fillId="0" borderId="0" xfId="0" applyFont="1" applyAlignment="1" applyProtection="1">
      <alignment horizontal="right" vertical="center"/>
      <protection hidden="1"/>
    </xf>
    <xf numFmtId="0" fontId="35" fillId="0" borderId="0" xfId="0" applyFont="1" applyAlignment="1" applyProtection="1">
      <alignment horizontal="center" vertical="center"/>
      <protection hidden="1"/>
    </xf>
    <xf numFmtId="0" fontId="35" fillId="0" borderId="0" xfId="0" applyFont="1" applyFill="1" applyAlignment="1" applyProtection="1">
      <alignment horizontal="left" vertical="center"/>
      <protection hidden="1"/>
    </xf>
    <xf numFmtId="0" fontId="35" fillId="0" borderId="0" xfId="0" applyFont="1" applyFill="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0" fontId="35" fillId="0" borderId="0" xfId="0" applyFont="1" applyAlignment="1" applyProtection="1">
      <alignment horizontal="left" vertical="center"/>
      <protection hidden="1"/>
    </xf>
    <xf numFmtId="0" fontId="36" fillId="0" borderId="0" xfId="0" applyFont="1" applyAlignment="1" applyProtection="1">
      <alignment horizontal="center" vertical="center"/>
      <protection hidden="1"/>
    </xf>
    <xf numFmtId="0" fontId="35" fillId="0" borderId="0" xfId="0" applyFont="1" applyAlignment="1" applyProtection="1">
      <alignment horizontal="right" vertical="center"/>
      <protection hidden="1"/>
    </xf>
    <xf numFmtId="164" fontId="35" fillId="0" borderId="0" xfId="41" applyNumberFormat="1" applyFont="1" applyAlignment="1" applyProtection="1">
      <alignment horizontal="center" vertical="center"/>
      <protection hidden="1"/>
    </xf>
    <xf numFmtId="171" fontId="35" fillId="0" borderId="0" xfId="41" applyNumberFormat="1" applyFont="1" applyAlignment="1" applyProtection="1">
      <alignment horizontal="center" vertical="center"/>
      <protection hidden="1"/>
    </xf>
    <xf numFmtId="167" fontId="35" fillId="0" borderId="0" xfId="41" applyNumberFormat="1" applyFont="1" applyAlignment="1" applyProtection="1">
      <alignment horizontal="center" vertical="center"/>
      <protection hidden="1"/>
    </xf>
    <xf numFmtId="0" fontId="0" fillId="0" borderId="0" xfId="0" applyProtection="1">
      <protection hidden="1"/>
    </xf>
    <xf numFmtId="0" fontId="25" fillId="0" borderId="0" xfId="0" applyFont="1" applyAlignment="1" applyProtection="1">
      <alignment horizontal="right" vertical="center"/>
      <protection hidden="1"/>
    </xf>
    <xf numFmtId="0" fontId="37" fillId="0" borderId="0" xfId="0" applyFont="1" applyAlignment="1" applyProtection="1">
      <alignment horizontal="center" vertical="center"/>
      <protection hidden="1"/>
    </xf>
    <xf numFmtId="166" fontId="21" fillId="0" borderId="0" xfId="41" applyNumberFormat="1" applyFont="1" applyAlignment="1" applyProtection="1">
      <alignment horizontal="right" vertical="center"/>
      <protection hidden="1"/>
    </xf>
    <xf numFmtId="0" fontId="25" fillId="0" borderId="0" xfId="0" applyFont="1" applyAlignment="1" applyProtection="1">
      <alignment horizontal="center" vertical="center"/>
      <protection hidden="1"/>
    </xf>
    <xf numFmtId="166" fontId="21" fillId="0" borderId="0" xfId="41" applyNumberFormat="1" applyFont="1" applyAlignment="1" applyProtection="1">
      <alignment horizontal="center" vertical="center"/>
      <protection hidden="1"/>
    </xf>
    <xf numFmtId="0" fontId="30" fillId="0" borderId="0" xfId="0" applyFont="1" applyProtection="1">
      <protection hidden="1"/>
    </xf>
    <xf numFmtId="0" fontId="35" fillId="0" borderId="0" xfId="0" applyFont="1" applyProtection="1">
      <protection hidden="1"/>
    </xf>
    <xf numFmtId="0" fontId="30" fillId="43" borderId="0" xfId="0" applyFont="1" applyFill="1" applyProtection="1">
      <protection hidden="1"/>
    </xf>
    <xf numFmtId="0" fontId="30" fillId="0" borderId="28" xfId="0" applyFont="1" applyBorder="1" applyProtection="1">
      <protection hidden="1"/>
    </xf>
    <xf numFmtId="0" fontId="35" fillId="0" borderId="28" xfId="0" applyFont="1" applyBorder="1" applyProtection="1">
      <protection hidden="1"/>
    </xf>
    <xf numFmtId="0" fontId="38" fillId="44" borderId="0" xfId="0" applyFont="1" applyFill="1" applyProtection="1">
      <protection hidden="1"/>
    </xf>
    <xf numFmtId="0" fontId="35" fillId="0" borderId="0" xfId="0" applyFont="1" applyAlignment="1" applyProtection="1">
      <alignment vertical="center"/>
      <protection hidden="1"/>
    </xf>
    <xf numFmtId="0" fontId="35" fillId="0" borderId="0" xfId="0" applyFont="1" applyAlignment="1" applyProtection="1">
      <alignment horizontal="left" vertical="top"/>
      <protection hidden="1"/>
    </xf>
    <xf numFmtId="0" fontId="30" fillId="45" borderId="0" xfId="0" applyFont="1" applyFill="1" applyProtection="1">
      <protection hidden="1"/>
    </xf>
    <xf numFmtId="0" fontId="35" fillId="0" borderId="0" xfId="0" applyFont="1" applyAlignment="1" applyProtection="1">
      <alignment vertical="top" wrapText="1"/>
      <protection hidden="1"/>
    </xf>
    <xf numFmtId="0" fontId="38" fillId="46" borderId="0" xfId="0" applyFont="1" applyFill="1" applyProtection="1">
      <protection hidden="1"/>
    </xf>
    <xf numFmtId="0" fontId="35" fillId="0" borderId="0" xfId="0" applyFont="1" applyAlignment="1" applyProtection="1">
      <alignment vertical="top"/>
      <protection hidden="1"/>
    </xf>
    <xf numFmtId="0" fontId="21" fillId="0" borderId="0" xfId="0" applyFont="1" applyAlignment="1" applyProtection="1">
      <alignment vertical="center"/>
      <protection hidden="1"/>
    </xf>
    <xf numFmtId="0" fontId="21" fillId="0" borderId="0" xfId="0" applyFont="1" applyFill="1" applyBorder="1" applyAlignment="1" applyProtection="1">
      <alignment vertical="center"/>
      <protection hidden="1"/>
    </xf>
    <xf numFmtId="165" fontId="22" fillId="0" borderId="0" xfId="28" applyNumberFormat="1" applyFont="1" applyAlignment="1" applyProtection="1">
      <alignment vertical="center"/>
      <protection hidden="1"/>
    </xf>
    <xf numFmtId="165" fontId="21" fillId="0" borderId="0" xfId="28" applyNumberFormat="1" applyFont="1" applyAlignment="1" applyProtection="1">
      <alignment vertical="center"/>
      <protection hidden="1"/>
    </xf>
    <xf numFmtId="164" fontId="21" fillId="0" borderId="0" xfId="0" applyNumberFormat="1" applyFont="1" applyAlignment="1" applyProtection="1">
      <alignment vertical="center"/>
      <protection hidden="1"/>
    </xf>
    <xf numFmtId="0" fontId="25" fillId="0" borderId="0" xfId="0" applyFont="1" applyAlignment="1" applyProtection="1">
      <alignment horizontal="left" vertical="center"/>
      <protection hidden="1"/>
    </xf>
    <xf numFmtId="165" fontId="26" fillId="0" borderId="1" xfId="28" applyNumberFormat="1" applyFont="1" applyBorder="1" applyAlignment="1" applyProtection="1">
      <alignment horizontal="center" vertical="center"/>
      <protection hidden="1"/>
    </xf>
    <xf numFmtId="164" fontId="26" fillId="0" borderId="2" xfId="0" applyNumberFormat="1" applyFont="1" applyBorder="1" applyAlignment="1" applyProtection="1">
      <alignment horizontal="center" vertical="center"/>
      <protection hidden="1"/>
    </xf>
    <xf numFmtId="165" fontId="26" fillId="0" borderId="0" xfId="28" applyNumberFormat="1" applyFont="1" applyBorder="1" applyAlignment="1" applyProtection="1">
      <alignment horizontal="center" vertical="center"/>
      <protection hidden="1"/>
    </xf>
    <xf numFmtId="0" fontId="21" fillId="0" borderId="0" xfId="0" applyFont="1" applyBorder="1" applyAlignment="1" applyProtection="1">
      <alignment vertical="center"/>
      <protection hidden="1"/>
    </xf>
    <xf numFmtId="166" fontId="21" fillId="0" borderId="1" xfId="28" applyNumberFormat="1" applyFont="1" applyBorder="1" applyAlignment="1" applyProtection="1">
      <alignment horizontal="right" vertical="center"/>
      <protection hidden="1"/>
    </xf>
    <xf numFmtId="168" fontId="21" fillId="0" borderId="2" xfId="0" applyNumberFormat="1" applyFont="1" applyBorder="1" applyAlignment="1" applyProtection="1">
      <alignment horizontal="right" vertical="center"/>
      <protection hidden="1"/>
    </xf>
    <xf numFmtId="0" fontId="24" fillId="0" borderId="0" xfId="38" applyFont="1" applyFill="1" applyBorder="1" applyAlignment="1" applyProtection="1">
      <alignment vertical="center" wrapText="1"/>
      <protection hidden="1"/>
    </xf>
    <xf numFmtId="0" fontId="24" fillId="0" borderId="0" xfId="38" applyFont="1" applyFill="1" applyBorder="1" applyAlignment="1" applyProtection="1">
      <alignment horizontal="left" vertical="center" wrapText="1"/>
      <protection hidden="1"/>
    </xf>
    <xf numFmtId="165" fontId="21" fillId="0" borderId="1" xfId="28" applyNumberFormat="1" applyFont="1" applyBorder="1" applyAlignment="1" applyProtection="1">
      <alignment horizontal="right" vertical="center"/>
      <protection hidden="1"/>
    </xf>
    <xf numFmtId="165" fontId="21" fillId="0" borderId="0" xfId="28" applyNumberFormat="1" applyFont="1" applyBorder="1" applyAlignment="1" applyProtection="1">
      <alignment horizontal="right" vertical="center"/>
      <protection hidden="1"/>
    </xf>
    <xf numFmtId="164" fontId="21" fillId="0" borderId="2" xfId="0" applyNumberFormat="1" applyFont="1" applyBorder="1" applyAlignment="1" applyProtection="1">
      <alignment horizontal="right" vertical="center"/>
      <protection hidden="1"/>
    </xf>
    <xf numFmtId="165" fontId="23" fillId="0" borderId="1" xfId="28" applyNumberFormat="1" applyFont="1" applyBorder="1" applyAlignment="1" applyProtection="1">
      <alignment horizontal="right" vertical="center"/>
      <protection hidden="1"/>
    </xf>
    <xf numFmtId="164" fontId="23" fillId="0" borderId="2" xfId="0" applyNumberFormat="1" applyFont="1" applyBorder="1" applyAlignment="1" applyProtection="1">
      <alignment horizontal="right" vertical="center"/>
      <protection hidden="1"/>
    </xf>
    <xf numFmtId="165" fontId="23" fillId="0" borderId="0" xfId="28" applyNumberFormat="1" applyFont="1" applyBorder="1" applyAlignment="1" applyProtection="1">
      <alignment horizontal="right" vertical="center"/>
      <protection hidden="1"/>
    </xf>
    <xf numFmtId="3" fontId="21" fillId="0" borderId="1" xfId="28" applyNumberFormat="1" applyFont="1" applyBorder="1" applyAlignment="1" applyProtection="1">
      <alignment horizontal="right" vertical="center"/>
      <protection hidden="1"/>
    </xf>
    <xf numFmtId="167" fontId="21" fillId="0" borderId="1" xfId="28" applyNumberFormat="1" applyFont="1" applyBorder="1" applyAlignment="1" applyProtection="1">
      <alignment horizontal="right" vertical="center"/>
      <protection hidden="1"/>
    </xf>
    <xf numFmtId="43" fontId="21" fillId="0" borderId="1" xfId="28" applyFont="1" applyBorder="1" applyAlignment="1" applyProtection="1">
      <alignment horizontal="right" vertical="center"/>
      <protection hidden="1"/>
    </xf>
    <xf numFmtId="43" fontId="21" fillId="0" borderId="0" xfId="28" applyFont="1" applyBorder="1" applyAlignment="1" applyProtection="1">
      <alignment horizontal="right" vertical="center"/>
      <protection hidden="1"/>
    </xf>
    <xf numFmtId="8" fontId="21" fillId="0" borderId="1" xfId="28" applyNumberFormat="1" applyFont="1" applyBorder="1" applyAlignment="1" applyProtection="1">
      <alignment horizontal="right" vertical="center"/>
      <protection hidden="1"/>
    </xf>
    <xf numFmtId="8" fontId="21" fillId="0" borderId="0" xfId="28" applyNumberFormat="1" applyFont="1" applyBorder="1" applyAlignment="1" applyProtection="1">
      <alignment horizontal="right" vertical="center"/>
      <protection hidden="1"/>
    </xf>
    <xf numFmtId="0" fontId="21" fillId="0" borderId="0" xfId="0" applyFont="1" applyAlignment="1" applyProtection="1">
      <alignment horizontal="right" vertical="center"/>
      <protection hidden="1"/>
    </xf>
    <xf numFmtId="168"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vertical="center"/>
      <protection hidden="1"/>
    </xf>
    <xf numFmtId="168" fontId="21" fillId="0" borderId="0" xfId="0" applyNumberFormat="1" applyFont="1" applyAlignment="1" applyProtection="1">
      <alignment vertical="center"/>
      <protection hidden="1"/>
    </xf>
    <xf numFmtId="0" fontId="27" fillId="0" borderId="0" xfId="38" applyFont="1" applyFill="1" applyBorder="1" applyAlignment="1" applyProtection="1">
      <alignment vertical="center" wrapText="1"/>
      <protection hidden="1"/>
    </xf>
    <xf numFmtId="0" fontId="27" fillId="0" borderId="0" xfId="38" applyFont="1" applyFill="1" applyBorder="1" applyAlignment="1" applyProtection="1">
      <alignment horizontal="left" vertical="center" wrapText="1"/>
      <protection hidden="1"/>
    </xf>
    <xf numFmtId="0" fontId="21" fillId="0" borderId="1" xfId="0" applyFont="1" applyBorder="1" applyAlignment="1" applyProtection="1">
      <alignment horizontal="right" vertical="center"/>
      <protection hidden="1"/>
    </xf>
    <xf numFmtId="165" fontId="21" fillId="0" borderId="1" xfId="28" applyNumberFormat="1" applyFont="1" applyBorder="1" applyAlignment="1" applyProtection="1">
      <alignment vertical="center"/>
      <protection hidden="1"/>
    </xf>
    <xf numFmtId="168" fontId="21" fillId="0" borderId="2" xfId="0" applyNumberFormat="1" applyFont="1" applyBorder="1" applyAlignment="1" applyProtection="1">
      <alignment vertical="center"/>
      <protection hidden="1"/>
    </xf>
    <xf numFmtId="164" fontId="21" fillId="0" borderId="2" xfId="0" applyNumberFormat="1" applyFont="1" applyBorder="1" applyAlignment="1" applyProtection="1">
      <alignment vertical="center"/>
      <protection hidden="1"/>
    </xf>
    <xf numFmtId="0" fontId="21" fillId="47" borderId="0" xfId="0" applyFont="1" applyFill="1" applyBorder="1" applyAlignment="1" applyProtection="1">
      <alignment vertical="center"/>
      <protection hidden="1"/>
    </xf>
    <xf numFmtId="0" fontId="21" fillId="47" borderId="0" xfId="0" applyFont="1" applyFill="1" applyAlignment="1" applyProtection="1">
      <alignment vertical="center"/>
      <protection hidden="1"/>
    </xf>
    <xf numFmtId="166" fontId="21" fillId="47" borderId="1" xfId="28" applyNumberFormat="1" applyFont="1" applyFill="1" applyBorder="1" applyAlignment="1" applyProtection="1">
      <alignment horizontal="right" vertical="center"/>
      <protection hidden="1"/>
    </xf>
    <xf numFmtId="168" fontId="21" fillId="47" borderId="2" xfId="0" applyNumberFormat="1" applyFont="1" applyFill="1" applyBorder="1" applyAlignment="1" applyProtection="1">
      <alignment horizontal="right" vertical="center"/>
      <protection hidden="1"/>
    </xf>
    <xf numFmtId="0" fontId="21" fillId="48" borderId="0" xfId="0" applyFont="1" applyFill="1" applyBorder="1" applyAlignment="1" applyProtection="1">
      <alignment vertical="center"/>
      <protection hidden="1"/>
    </xf>
    <xf numFmtId="0" fontId="21" fillId="48" borderId="0" xfId="0" applyFont="1" applyFill="1" applyAlignment="1" applyProtection="1">
      <alignment vertical="center"/>
      <protection hidden="1"/>
    </xf>
    <xf numFmtId="164" fontId="21" fillId="48" borderId="1" xfId="41" applyNumberFormat="1" applyFont="1" applyFill="1" applyBorder="1" applyAlignment="1" applyProtection="1">
      <alignment horizontal="right" vertical="center"/>
      <protection hidden="1"/>
    </xf>
    <xf numFmtId="170" fontId="21" fillId="48" borderId="2" xfId="0" applyNumberFormat="1" applyFont="1" applyFill="1" applyBorder="1" applyAlignment="1" applyProtection="1">
      <alignment horizontal="right" vertical="center"/>
      <protection hidden="1"/>
    </xf>
    <xf numFmtId="0" fontId="30" fillId="0" borderId="29" xfId="0" applyFont="1" applyBorder="1" applyAlignment="1" applyProtection="1">
      <alignment horizontal="right" vertical="center"/>
      <protection hidden="1"/>
    </xf>
    <xf numFmtId="0" fontId="35" fillId="37" borderId="30" xfId="0" applyFont="1" applyFill="1" applyBorder="1" applyAlignment="1" applyProtection="1">
      <alignment horizontal="left" vertical="center"/>
      <protection locked="0"/>
    </xf>
    <xf numFmtId="0" fontId="30" fillId="0" borderId="27" xfId="0" applyFont="1" applyBorder="1" applyProtection="1">
      <protection hidden="1"/>
    </xf>
    <xf numFmtId="0" fontId="35" fillId="0" borderId="27" xfId="0" applyFont="1" applyBorder="1" applyProtection="1">
      <protection hidden="1"/>
    </xf>
    <xf numFmtId="0" fontId="35" fillId="0" borderId="0" xfId="0" applyFont="1" applyBorder="1" applyProtection="1">
      <protection hidden="1"/>
    </xf>
    <xf numFmtId="0" fontId="30" fillId="0" borderId="0" xfId="0" applyFont="1" applyBorder="1" applyProtection="1">
      <protection hidden="1"/>
    </xf>
    <xf numFmtId="0" fontId="35" fillId="0" borderId="0" xfId="0" applyFont="1" applyAlignment="1">
      <alignment horizontal="left"/>
    </xf>
    <xf numFmtId="0" fontId="32" fillId="0" borderId="0" xfId="0" applyFont="1" applyAlignment="1">
      <alignment horizontal="left" vertical="center"/>
    </xf>
    <xf numFmtId="0" fontId="32" fillId="0" borderId="0" xfId="0" applyFont="1" applyFill="1" applyAlignment="1">
      <alignment horizontal="left" vertical="center"/>
    </xf>
    <xf numFmtId="0" fontId="24" fillId="40" borderId="14" xfId="0" applyFont="1" applyFill="1" applyBorder="1" applyAlignment="1">
      <alignment horizontal="left" vertical="center"/>
    </xf>
    <xf numFmtId="0" fontId="24" fillId="40" borderId="20" xfId="0" applyFont="1" applyFill="1" applyBorder="1" applyAlignment="1">
      <alignment horizontal="left" vertical="center"/>
    </xf>
    <xf numFmtId="0" fontId="24" fillId="40" borderId="22" xfId="0" applyFont="1" applyFill="1" applyBorder="1" applyAlignment="1">
      <alignment horizontal="left" vertical="center"/>
    </xf>
    <xf numFmtId="0" fontId="24" fillId="40" borderId="23" xfId="0" applyFont="1" applyFill="1" applyBorder="1" applyAlignment="1">
      <alignment horizontal="left" vertical="center"/>
    </xf>
    <xf numFmtId="0" fontId="25" fillId="0" borderId="31" xfId="45" applyNumberFormat="1" applyFont="1" applyBorder="1" applyAlignment="1">
      <alignment horizontal="center"/>
    </xf>
    <xf numFmtId="0" fontId="21" fillId="0" borderId="0" xfId="45" applyFont="1"/>
    <xf numFmtId="0" fontId="21" fillId="0" borderId="0" xfId="45" applyFont="1" applyAlignment="1">
      <alignment horizontal="center"/>
    </xf>
    <xf numFmtId="0" fontId="21" fillId="0" borderId="32" xfId="45" quotePrefix="1" applyNumberFormat="1" applyFont="1" applyBorder="1" applyAlignment="1">
      <alignment horizontal="center"/>
    </xf>
    <xf numFmtId="0" fontId="21" fillId="0" borderId="33" xfId="45" quotePrefix="1" applyNumberFormat="1" applyFont="1" applyBorder="1" applyAlignment="1">
      <alignment horizontal="center"/>
    </xf>
    <xf numFmtId="0" fontId="21" fillId="0" borderId="34" xfId="45" quotePrefix="1" applyNumberFormat="1" applyFont="1" applyBorder="1" applyAlignment="1">
      <alignment horizontal="center"/>
    </xf>
    <xf numFmtId="0" fontId="21" fillId="0" borderId="0" xfId="45" quotePrefix="1" applyNumberFormat="1" applyFont="1" applyAlignment="1">
      <alignment horizontal="center"/>
    </xf>
    <xf numFmtId="0" fontId="40" fillId="41" borderId="0" xfId="0" applyFont="1" applyFill="1" applyAlignment="1">
      <alignment horizontal="left" vertical="center"/>
    </xf>
    <xf numFmtId="0" fontId="41" fillId="41" borderId="0" xfId="0" applyFont="1" applyFill="1" applyAlignment="1">
      <alignment vertical="center"/>
    </xf>
    <xf numFmtId="0" fontId="28" fillId="0" borderId="0" xfId="0" applyFont="1" applyAlignment="1">
      <alignment horizontal="left" vertical="center"/>
    </xf>
    <xf numFmtId="0" fontId="32" fillId="0" borderId="23" xfId="0" applyFont="1" applyBorder="1" applyAlignment="1">
      <alignment horizontal="left" vertical="center"/>
    </xf>
    <xf numFmtId="0" fontId="32" fillId="0" borderId="23" xfId="0" applyFont="1" applyBorder="1" applyAlignment="1">
      <alignment vertical="center"/>
    </xf>
    <xf numFmtId="10" fontId="31" fillId="38" borderId="19" xfId="0" applyNumberFormat="1" applyFont="1" applyFill="1" applyBorder="1" applyAlignment="1">
      <alignment horizontal="right" vertical="center"/>
    </xf>
    <xf numFmtId="8" fontId="31" fillId="38" borderId="19" xfId="0" applyNumberFormat="1" applyFont="1" applyFill="1" applyBorder="1" applyAlignment="1">
      <alignment horizontal="right" vertical="center"/>
    </xf>
    <xf numFmtId="0" fontId="35" fillId="0" borderId="0" xfId="0" applyFont="1" applyAlignment="1" applyProtection="1">
      <alignment horizontal="left" vertical="top" wrapText="1"/>
      <protection hidden="1"/>
    </xf>
    <xf numFmtId="0" fontId="21" fillId="0" borderId="0" xfId="45" quotePrefix="1" applyNumberFormat="1" applyFont="1" applyBorder="1" applyAlignment="1">
      <alignment horizontal="center"/>
    </xf>
    <xf numFmtId="0" fontId="3" fillId="0" borderId="0" xfId="0" applyFont="1" applyAlignment="1">
      <alignment wrapText="1"/>
    </xf>
    <xf numFmtId="164" fontId="31" fillId="38" borderId="19" xfId="41" applyNumberFormat="1" applyFont="1" applyFill="1" applyBorder="1" applyAlignment="1">
      <alignment horizontal="right" vertical="center"/>
    </xf>
    <xf numFmtId="37" fontId="31" fillId="38" borderId="19" xfId="28" applyNumberFormat="1" applyFont="1" applyFill="1" applyBorder="1" applyAlignment="1">
      <alignment horizontal="right" vertical="center"/>
    </xf>
    <xf numFmtId="172" fontId="35" fillId="0" borderId="0" xfId="41" applyNumberFormat="1" applyFont="1" applyAlignment="1" applyProtection="1">
      <alignment horizontal="center" vertical="center"/>
      <protection hidden="1"/>
    </xf>
    <xf numFmtId="9" fontId="24" fillId="0" borderId="0" xfId="41" applyFont="1" applyFill="1" applyBorder="1" applyAlignment="1" applyProtection="1">
      <alignment vertical="center" wrapText="1"/>
      <protection hidden="1"/>
    </xf>
    <xf numFmtId="0" fontId="30"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29" fillId="2" borderId="3" xfId="0" applyFont="1" applyFill="1" applyBorder="1" applyAlignment="1" applyProtection="1">
      <alignment horizontal="center" vertical="center"/>
      <protection hidden="1"/>
    </xf>
    <xf numFmtId="0" fontId="29" fillId="3" borderId="4" xfId="0" applyFont="1" applyFill="1" applyBorder="1" applyAlignment="1" applyProtection="1">
      <alignment horizontal="center" vertical="center"/>
      <protection hidden="1"/>
    </xf>
    <xf numFmtId="0" fontId="29" fillId="3" borderId="3" xfId="0" applyFont="1" applyFill="1" applyBorder="1" applyAlignment="1" applyProtection="1">
      <alignment horizontal="center" vertical="center"/>
      <protection hidden="1"/>
    </xf>
    <xf numFmtId="0" fontId="29" fillId="4" borderId="4" xfId="0" applyFont="1" applyFill="1" applyBorder="1" applyAlignment="1" applyProtection="1">
      <alignment horizontal="center" vertical="center"/>
      <protection hidden="1"/>
    </xf>
    <xf numFmtId="0" fontId="29" fillId="4" borderId="3" xfId="0" applyFont="1" applyFill="1" applyBorder="1" applyAlignment="1" applyProtection="1">
      <alignment horizontal="center" vertical="center"/>
      <protection hidden="1"/>
    </xf>
    <xf numFmtId="0" fontId="29" fillId="5" borderId="3" xfId="0" applyFont="1" applyFill="1" applyBorder="1" applyAlignment="1" applyProtection="1">
      <alignment horizontal="center" vertical="center"/>
      <protection hidden="1"/>
    </xf>
    <xf numFmtId="0" fontId="28" fillId="0" borderId="0" xfId="0" applyFont="1" applyAlignment="1" applyProtection="1">
      <alignment horizontal="center" vertical="center"/>
      <protection hidden="1"/>
    </xf>
    <xf numFmtId="0" fontId="30" fillId="42" borderId="0" xfId="0" applyFont="1" applyFill="1" applyAlignment="1" applyProtection="1">
      <alignment horizontal="center" vertical="center"/>
      <protection hidden="1"/>
    </xf>
    <xf numFmtId="0" fontId="25" fillId="0" borderId="27" xfId="0" applyFont="1" applyBorder="1" applyAlignment="1" applyProtection="1">
      <alignment horizontal="center" vertical="center"/>
      <protection hidden="1"/>
    </xf>
    <xf numFmtId="0" fontId="35" fillId="0" borderId="0" xfId="0" applyFont="1" applyAlignment="1" applyProtection="1">
      <alignment horizontal="left" wrapText="1"/>
      <protection hidden="1"/>
    </xf>
    <xf numFmtId="0" fontId="35" fillId="0" borderId="0" xfId="0" applyFont="1" applyAlignment="1" applyProtection="1">
      <alignment horizontal="left" vertical="top" wrapText="1"/>
      <protection hidden="1"/>
    </xf>
  </cellXfs>
  <cellStyles count="49">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Explanatory Text 2" xfId="29"/>
    <cellStyle name="Good 2" xfId="30"/>
    <cellStyle name="Heading 1" xfId="31" builtinId="16" customBuiltin="1"/>
    <cellStyle name="Heading 2" xfId="32" builtinId="17" customBuiltin="1"/>
    <cellStyle name="Heading 3" xfId="33" builtinId="18" customBuiltin="1"/>
    <cellStyle name="Heading 4" xfId="34" builtinId="19" customBuiltin="1"/>
    <cellStyle name="Input 2" xfId="35"/>
    <cellStyle name="Linked Cell 2" xfId="36"/>
    <cellStyle name="Neutral 2" xfId="37"/>
    <cellStyle name="Normal" xfId="0" builtinId="0"/>
    <cellStyle name="Normal 2" xfId="38"/>
    <cellStyle name="Normal 3" xfId="45"/>
    <cellStyle name="Normal 4" xfId="46"/>
    <cellStyle name="Normal 5" xfId="47"/>
    <cellStyle name="Normal 6" xfId="48"/>
    <cellStyle name="Note 2" xfId="39"/>
    <cellStyle name="Output 2" xfId="40"/>
    <cellStyle name="Percent" xfId="41" builtinId="5"/>
    <cellStyle name="Title" xfId="42" builtinId="15" customBuiltin="1"/>
    <cellStyle name="Total 2" xfId="43"/>
    <cellStyle name="Warning Text 2" xfId="44"/>
  </cellStyles>
  <dxfs count="1324">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Total</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Market'!$C$45:$G$45</c:f>
              <c:strCache>
                <c:ptCount val="5"/>
                <c:pt idx="0">
                  <c:v>White</c:v>
                </c:pt>
                <c:pt idx="1">
                  <c:v>Cremini</c:v>
                </c:pt>
                <c:pt idx="2">
                  <c:v>Portabello</c:v>
                </c:pt>
                <c:pt idx="3">
                  <c:v>Specialty</c:v>
                </c:pt>
                <c:pt idx="4">
                  <c:v>Dried</c:v>
                </c:pt>
              </c:strCache>
            </c:strRef>
          </c:cat>
          <c:val>
            <c:numRef>
              <c:f>'Trends - Pick a Market'!$C$46:$G$46</c:f>
              <c:numCache>
                <c:formatCode>"$"#,##0</c:formatCode>
                <c:ptCount val="5"/>
                <c:pt idx="0">
                  <c:v>4525554</c:v>
                </c:pt>
                <c:pt idx="1">
                  <c:v>1096794</c:v>
                </c:pt>
                <c:pt idx="2">
                  <c:v>699170</c:v>
                </c:pt>
                <c:pt idx="3">
                  <c:v>282570</c:v>
                </c:pt>
                <c:pt idx="4">
                  <c:v>179</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Sliced</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Market'!$AN$45:$AQ$45</c:f>
              <c:strCache>
                <c:ptCount val="4"/>
                <c:pt idx="0">
                  <c:v>White</c:v>
                </c:pt>
                <c:pt idx="1">
                  <c:v>Cremini</c:v>
                </c:pt>
                <c:pt idx="2">
                  <c:v>Portabello</c:v>
                </c:pt>
                <c:pt idx="3">
                  <c:v>Specialty</c:v>
                </c:pt>
              </c:strCache>
            </c:strRef>
          </c:cat>
          <c:val>
            <c:numRef>
              <c:f>'Trends - Pick a Market'!$AN$46:$AQ$46</c:f>
              <c:numCache>
                <c:formatCode>"$"#,##0</c:formatCode>
                <c:ptCount val="4"/>
                <c:pt idx="0">
                  <c:v>962240</c:v>
                </c:pt>
                <c:pt idx="1">
                  <c:v>330615</c:v>
                </c:pt>
                <c:pt idx="2">
                  <c:v>496651</c:v>
                </c:pt>
                <c:pt idx="3">
                  <c:v>130488</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Whole</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Market'!$D$73:$G$73</c:f>
              <c:strCache>
                <c:ptCount val="4"/>
                <c:pt idx="0">
                  <c:v>White</c:v>
                </c:pt>
                <c:pt idx="1">
                  <c:v>Cremini</c:v>
                </c:pt>
                <c:pt idx="2">
                  <c:v>Portabello</c:v>
                </c:pt>
                <c:pt idx="3">
                  <c:v>Specialty</c:v>
                </c:pt>
              </c:strCache>
            </c:strRef>
          </c:cat>
          <c:val>
            <c:numRef>
              <c:f>'Trends - Pick a Market'!$D$74:$G$74</c:f>
              <c:numCache>
                <c:formatCode>"$"#,##0</c:formatCode>
                <c:ptCount val="4"/>
                <c:pt idx="0">
                  <c:v>3563314</c:v>
                </c:pt>
                <c:pt idx="1">
                  <c:v>766179</c:v>
                </c:pt>
                <c:pt idx="2">
                  <c:v>202519</c:v>
                </c:pt>
                <c:pt idx="3">
                  <c:v>152082</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u="sng"/>
            </a:pPr>
            <a:r>
              <a:rPr lang="en-US" sz="2000" u="sng"/>
              <a:t>Total U.S. Mushroom Dollars by Region</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v>Dollars</c:v>
          </c:tx>
          <c:dLbls>
            <c:txPr>
              <a:bodyPr/>
              <a:lstStyle/>
              <a:p>
                <a:pPr>
                  <a:defRPr sz="1400" b="1"/>
                </a:pPr>
                <a:endParaRPr lang="en-US"/>
              </a:p>
            </c:txPr>
            <c:dLblPos val="bestFit"/>
            <c:showLegendKey val="0"/>
            <c:showVal val="0"/>
            <c:showCatName val="1"/>
            <c:showSerName val="0"/>
            <c:showPercent val="1"/>
            <c:showBubbleSize val="0"/>
            <c:showLeaderLines val="1"/>
          </c:dLbls>
          <c:cat>
            <c:strRef>
              <c:f>DATA!$G$120:$G$127</c:f>
              <c:strCache>
                <c:ptCount val="8"/>
                <c:pt idx="0">
                  <c:v>California - MULO</c:v>
                </c:pt>
                <c:pt idx="1">
                  <c:v>Great Lakes - MULO</c:v>
                </c:pt>
                <c:pt idx="2">
                  <c:v>Midsouth - MULO</c:v>
                </c:pt>
                <c:pt idx="3">
                  <c:v>Northeast - MULO</c:v>
                </c:pt>
                <c:pt idx="4">
                  <c:v>Plains - MULO</c:v>
                </c:pt>
                <c:pt idx="5">
                  <c:v>South Central - MULO</c:v>
                </c:pt>
                <c:pt idx="6">
                  <c:v>Southeast - MULO</c:v>
                </c:pt>
                <c:pt idx="7">
                  <c:v>West - MULO</c:v>
                </c:pt>
              </c:strCache>
            </c:strRef>
          </c:cat>
          <c:val>
            <c:numRef>
              <c:f>DATA!$AL$120:$AL$127</c:f>
              <c:numCache>
                <c:formatCode>"$"#,##0</c:formatCode>
                <c:ptCount val="8"/>
                <c:pt idx="0">
                  <c:v>129713469</c:v>
                </c:pt>
                <c:pt idx="1">
                  <c:v>151206598</c:v>
                </c:pt>
                <c:pt idx="2">
                  <c:v>110666296</c:v>
                </c:pt>
                <c:pt idx="3">
                  <c:v>220382050</c:v>
                </c:pt>
                <c:pt idx="4">
                  <c:v>73400130</c:v>
                </c:pt>
                <c:pt idx="5">
                  <c:v>94695301</c:v>
                </c:pt>
                <c:pt idx="6">
                  <c:v>141684727</c:v>
                </c:pt>
                <c:pt idx="7">
                  <c:v>136630616</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314324</xdr:colOff>
      <xdr:row>2</xdr:row>
      <xdr:rowOff>104775</xdr:rowOff>
    </xdr:from>
    <xdr:to>
      <xdr:col>11</xdr:col>
      <xdr:colOff>266699</xdr:colOff>
      <xdr:row>28</xdr:row>
      <xdr:rowOff>42439</xdr:rowOff>
    </xdr:to>
    <xdr:pic>
      <xdr:nvPicPr>
        <xdr:cNvPr id="4" name="Picture 3"/>
        <xdr:cNvPicPr>
          <a:picLocks noChangeAspect="1" noChangeArrowheads="1"/>
        </xdr:cNvPicPr>
      </xdr:nvPicPr>
      <xdr:blipFill>
        <a:blip xmlns:r="http://schemas.openxmlformats.org/officeDocument/2006/relationships" r:embed="rId1" cstate="print"/>
        <a:stretch>
          <a:fillRect/>
        </a:stretch>
      </xdr:blipFill>
      <xdr:spPr bwMode="auto">
        <a:xfrm>
          <a:off x="314324" y="428625"/>
          <a:ext cx="6734175" cy="414771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46</xdr:row>
      <xdr:rowOff>200024</xdr:rowOff>
    </xdr:from>
    <xdr:to>
      <xdr:col>6</xdr:col>
      <xdr:colOff>647700</xdr:colOff>
      <xdr:row>67</xdr:row>
      <xdr:rowOff>180974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133350</xdr:colOff>
      <xdr:row>47</xdr:row>
      <xdr:rowOff>0</xdr:rowOff>
    </xdr:from>
    <xdr:to>
      <xdr:col>42</xdr:col>
      <xdr:colOff>628650</xdr:colOff>
      <xdr:row>67</xdr:row>
      <xdr:rowOff>190500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123824</xdr:colOff>
      <xdr:row>77</xdr:row>
      <xdr:rowOff>35719</xdr:rowOff>
    </xdr:from>
    <xdr:to>
      <xdr:col>6</xdr:col>
      <xdr:colOff>542923</xdr:colOff>
      <xdr:row>97</xdr:row>
      <xdr:rowOff>64294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104774</xdr:colOff>
      <xdr:row>74</xdr:row>
      <xdr:rowOff>0</xdr:rowOff>
    </xdr:from>
    <xdr:to>
      <xdr:col>42</xdr:col>
      <xdr:colOff>628650</xdr:colOff>
      <xdr:row>94</xdr:row>
      <xdr:rowOff>190500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249977111117893"/>
  </sheetPr>
  <dimension ref="A1:B51"/>
  <sheetViews>
    <sheetView tabSelected="1" workbookViewId="0"/>
  </sheetViews>
  <sheetFormatPr defaultRowHeight="12.75" x14ac:dyDescent="0.2"/>
  <cols>
    <col min="1" max="1" width="27.85546875" style="3" bestFit="1" customWidth="1"/>
    <col min="2" max="2" width="19.42578125" style="3" bestFit="1" customWidth="1"/>
    <col min="3" max="16384" width="9.140625" style="3"/>
  </cols>
  <sheetData>
    <row r="1" spans="1:2" s="4" customFormat="1" x14ac:dyDescent="0.2">
      <c r="A1" s="4" t="s">
        <v>331</v>
      </c>
      <c r="B1" s="4" t="s">
        <v>106</v>
      </c>
    </row>
    <row r="2" spans="1:2" x14ac:dyDescent="0.2">
      <c r="A2" s="3" t="s">
        <v>274</v>
      </c>
      <c r="B2" s="3" t="s">
        <v>325</v>
      </c>
    </row>
    <row r="3" spans="1:2" x14ac:dyDescent="0.2">
      <c r="A3" s="3" t="s">
        <v>275</v>
      </c>
      <c r="B3" s="3" t="s">
        <v>328</v>
      </c>
    </row>
    <row r="4" spans="1:2" x14ac:dyDescent="0.2">
      <c r="A4" s="3" t="s">
        <v>276</v>
      </c>
      <c r="B4" s="3" t="s">
        <v>324</v>
      </c>
    </row>
    <row r="5" spans="1:2" x14ac:dyDescent="0.2">
      <c r="A5" s="3" t="s">
        <v>277</v>
      </c>
      <c r="B5" s="3" t="s">
        <v>328</v>
      </c>
    </row>
    <row r="6" spans="1:2" x14ac:dyDescent="0.2">
      <c r="A6" s="3" t="s">
        <v>278</v>
      </c>
      <c r="B6" s="3" t="s">
        <v>325</v>
      </c>
    </row>
    <row r="7" spans="1:2" x14ac:dyDescent="0.2">
      <c r="A7" s="3" t="s">
        <v>279</v>
      </c>
      <c r="B7" s="3" t="s">
        <v>325</v>
      </c>
    </row>
    <row r="8" spans="1:2" x14ac:dyDescent="0.2">
      <c r="A8" s="3" t="s">
        <v>280</v>
      </c>
      <c r="B8" s="3" t="s">
        <v>324</v>
      </c>
    </row>
    <row r="9" spans="1:2" x14ac:dyDescent="0.2">
      <c r="A9" s="3" t="s">
        <v>281</v>
      </c>
      <c r="B9" s="3" t="s">
        <v>323</v>
      </c>
    </row>
    <row r="10" spans="1:2" x14ac:dyDescent="0.2">
      <c r="A10" s="3" t="s">
        <v>282</v>
      </c>
      <c r="B10" s="3" t="s">
        <v>323</v>
      </c>
    </row>
    <row r="11" spans="1:2" x14ac:dyDescent="0.2">
      <c r="A11" s="3" t="s">
        <v>283</v>
      </c>
      <c r="B11" s="3" t="s">
        <v>323</v>
      </c>
    </row>
    <row r="12" spans="1:2" x14ac:dyDescent="0.2">
      <c r="A12" s="3" t="s">
        <v>284</v>
      </c>
      <c r="B12" s="3" t="s">
        <v>323</v>
      </c>
    </row>
    <row r="13" spans="1:2" x14ac:dyDescent="0.2">
      <c r="A13" s="3" t="s">
        <v>285</v>
      </c>
      <c r="B13" s="3" t="s">
        <v>327</v>
      </c>
    </row>
    <row r="14" spans="1:2" x14ac:dyDescent="0.2">
      <c r="A14" s="3" t="s">
        <v>286</v>
      </c>
      <c r="B14" s="3" t="s">
        <v>329</v>
      </c>
    </row>
    <row r="15" spans="1:2" x14ac:dyDescent="0.2">
      <c r="A15" s="3" t="s">
        <v>287</v>
      </c>
      <c r="B15" s="3" t="s">
        <v>323</v>
      </c>
    </row>
    <row r="16" spans="1:2" x14ac:dyDescent="0.2">
      <c r="A16" s="3" t="s">
        <v>288</v>
      </c>
      <c r="B16" s="3" t="s">
        <v>323</v>
      </c>
    </row>
    <row r="17" spans="1:2" x14ac:dyDescent="0.2">
      <c r="A17" s="3" t="s">
        <v>289</v>
      </c>
      <c r="B17" s="3" t="s">
        <v>325</v>
      </c>
    </row>
    <row r="18" spans="1:2" x14ac:dyDescent="0.2">
      <c r="A18" s="3" t="s">
        <v>290</v>
      </c>
      <c r="B18" s="3" t="s">
        <v>325</v>
      </c>
    </row>
    <row r="19" spans="1:2" x14ac:dyDescent="0.2">
      <c r="A19" s="3" t="s">
        <v>291</v>
      </c>
      <c r="B19" s="3" t="s">
        <v>327</v>
      </c>
    </row>
    <row r="20" spans="1:2" x14ac:dyDescent="0.2">
      <c r="A20" s="3" t="s">
        <v>292</v>
      </c>
      <c r="B20" s="3" t="s">
        <v>323</v>
      </c>
    </row>
    <row r="21" spans="1:2" x14ac:dyDescent="0.2">
      <c r="A21" s="3" t="s">
        <v>293</v>
      </c>
      <c r="B21" s="3" t="s">
        <v>328</v>
      </c>
    </row>
    <row r="22" spans="1:2" x14ac:dyDescent="0.2">
      <c r="A22" s="3" t="s">
        <v>294</v>
      </c>
      <c r="B22" s="3" t="s">
        <v>326</v>
      </c>
    </row>
    <row r="23" spans="1:2" x14ac:dyDescent="0.2">
      <c r="A23" s="3" t="s">
        <v>295</v>
      </c>
      <c r="B23" s="3" t="s">
        <v>322</v>
      </c>
    </row>
    <row r="24" spans="1:2" x14ac:dyDescent="0.2">
      <c r="A24" s="3" t="s">
        <v>296</v>
      </c>
      <c r="B24" s="3" t="s">
        <v>324</v>
      </c>
    </row>
    <row r="25" spans="1:2" x14ac:dyDescent="0.2">
      <c r="A25" s="3" t="s">
        <v>297</v>
      </c>
      <c r="B25" s="3" t="s">
        <v>328</v>
      </c>
    </row>
    <row r="26" spans="1:2" x14ac:dyDescent="0.2">
      <c r="A26" s="3" t="s">
        <v>298</v>
      </c>
      <c r="B26" s="3" t="s">
        <v>323</v>
      </c>
    </row>
    <row r="27" spans="1:2" x14ac:dyDescent="0.2">
      <c r="A27" s="3" t="s">
        <v>299</v>
      </c>
      <c r="B27" s="3" t="s">
        <v>326</v>
      </c>
    </row>
    <row r="28" spans="1:2" x14ac:dyDescent="0.2">
      <c r="A28" s="3" t="s">
        <v>300</v>
      </c>
      <c r="B28" s="3" t="s">
        <v>324</v>
      </c>
    </row>
    <row r="29" spans="1:2" x14ac:dyDescent="0.2">
      <c r="A29" s="3" t="s">
        <v>301</v>
      </c>
      <c r="B29" s="3" t="s">
        <v>327</v>
      </c>
    </row>
    <row r="30" spans="1:2" x14ac:dyDescent="0.2">
      <c r="A30" s="3" t="s">
        <v>302</v>
      </c>
      <c r="B30" s="3" t="s">
        <v>325</v>
      </c>
    </row>
    <row r="31" spans="1:2" x14ac:dyDescent="0.2">
      <c r="A31" s="3" t="s">
        <v>303</v>
      </c>
      <c r="B31" s="3" t="s">
        <v>325</v>
      </c>
    </row>
    <row r="32" spans="1:2" x14ac:dyDescent="0.2">
      <c r="A32" s="3" t="s">
        <v>304</v>
      </c>
      <c r="B32" s="3" t="s">
        <v>326</v>
      </c>
    </row>
    <row r="33" spans="1:2" x14ac:dyDescent="0.2">
      <c r="A33" s="3" t="s">
        <v>305</v>
      </c>
      <c r="B33" s="3" t="s">
        <v>328</v>
      </c>
    </row>
    <row r="34" spans="1:2" x14ac:dyDescent="0.2">
      <c r="A34" s="3" t="s">
        <v>306</v>
      </c>
      <c r="B34" s="3" t="s">
        <v>323</v>
      </c>
    </row>
    <row r="35" spans="1:2" x14ac:dyDescent="0.2">
      <c r="A35" s="3" t="s">
        <v>307</v>
      </c>
      <c r="B35" s="3" t="s">
        <v>325</v>
      </c>
    </row>
    <row r="36" spans="1:2" x14ac:dyDescent="0.2">
      <c r="A36" s="3" t="s">
        <v>308</v>
      </c>
      <c r="B36" s="3" t="s">
        <v>329</v>
      </c>
    </row>
    <row r="37" spans="1:2" x14ac:dyDescent="0.2">
      <c r="A37" s="3" t="s">
        <v>309</v>
      </c>
      <c r="B37" s="3" t="s">
        <v>325</v>
      </c>
    </row>
    <row r="38" spans="1:2" x14ac:dyDescent="0.2">
      <c r="A38" s="3" t="s">
        <v>310</v>
      </c>
      <c r="B38" s="3" t="s">
        <v>329</v>
      </c>
    </row>
    <row r="39" spans="1:2" x14ac:dyDescent="0.2">
      <c r="A39" s="3" t="s">
        <v>311</v>
      </c>
      <c r="B39" s="3" t="s">
        <v>324</v>
      </c>
    </row>
    <row r="40" spans="1:2" x14ac:dyDescent="0.2">
      <c r="A40" s="3" t="s">
        <v>312</v>
      </c>
      <c r="B40" s="3" t="s">
        <v>324</v>
      </c>
    </row>
    <row r="41" spans="1:2" x14ac:dyDescent="0.2">
      <c r="A41" s="3" t="s">
        <v>313</v>
      </c>
      <c r="B41" s="3" t="s">
        <v>324</v>
      </c>
    </row>
    <row r="42" spans="1:2" x14ac:dyDescent="0.2">
      <c r="A42" s="3" t="s">
        <v>314</v>
      </c>
      <c r="B42" s="3" t="s">
        <v>322</v>
      </c>
    </row>
    <row r="43" spans="1:2" x14ac:dyDescent="0.2">
      <c r="A43" s="3" t="s">
        <v>315</v>
      </c>
      <c r="B43" s="3" t="s">
        <v>329</v>
      </c>
    </row>
    <row r="44" spans="1:2" x14ac:dyDescent="0.2">
      <c r="A44" s="3" t="s">
        <v>316</v>
      </c>
      <c r="B44" s="3" t="s">
        <v>322</v>
      </c>
    </row>
    <row r="45" spans="1:2" x14ac:dyDescent="0.2">
      <c r="A45" s="3" t="s">
        <v>317</v>
      </c>
      <c r="B45" s="3" t="s">
        <v>322</v>
      </c>
    </row>
    <row r="46" spans="1:2" x14ac:dyDescent="0.2">
      <c r="A46" s="3" t="s">
        <v>318</v>
      </c>
      <c r="B46" s="3" t="s">
        <v>329</v>
      </c>
    </row>
    <row r="47" spans="1:2" x14ac:dyDescent="0.2">
      <c r="A47" s="3" t="s">
        <v>319</v>
      </c>
      <c r="B47" s="3" t="s">
        <v>328</v>
      </c>
    </row>
    <row r="48" spans="1:2" x14ac:dyDescent="0.2">
      <c r="A48" s="3" t="s">
        <v>320</v>
      </c>
      <c r="B48" s="3" t="s">
        <v>326</v>
      </c>
    </row>
    <row r="49" spans="1:2" x14ac:dyDescent="0.2">
      <c r="A49" s="3" t="s">
        <v>321</v>
      </c>
      <c r="B49" s="3" t="s">
        <v>328</v>
      </c>
    </row>
    <row r="50" spans="1:2" x14ac:dyDescent="0.2">
      <c r="A50" s="3" t="s">
        <v>347</v>
      </c>
      <c r="B50" s="3" t="s">
        <v>323</v>
      </c>
    </row>
    <row r="51" spans="1:2" x14ac:dyDescent="0.2">
      <c r="A51" s="3" t="s">
        <v>348</v>
      </c>
      <c r="B51" s="3" t="s">
        <v>329</v>
      </c>
    </row>
  </sheetData>
  <sheetProtection password="DC3D" sheet="1" objects="1" scenarios="1"/>
  <sortState ref="A2:B49">
    <sortCondition ref="A2:A49"/>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U1091"/>
  <sheetViews>
    <sheetView topLeftCell="C22" zoomScaleNormal="100" workbookViewId="0">
      <selection activeCell="H16" sqref="H16"/>
    </sheetView>
  </sheetViews>
  <sheetFormatPr defaultRowHeight="11.25" x14ac:dyDescent="0.2"/>
  <cols>
    <col min="1" max="1" width="22.85546875" style="119" customWidth="1"/>
    <col min="2" max="2" width="14" style="22" customWidth="1"/>
    <col min="3" max="3" width="20.5703125" style="22" customWidth="1"/>
    <col min="4" max="4" width="21.5703125" style="22" bestFit="1" customWidth="1"/>
    <col min="5" max="5" width="11.85546875" style="22" hidden="1" customWidth="1"/>
    <col min="6" max="6" width="25.140625" style="22" hidden="1" customWidth="1"/>
    <col min="7" max="7" width="24" style="22" bestFit="1" customWidth="1"/>
    <col min="8" max="8" width="15.7109375" style="22" bestFit="1" customWidth="1"/>
    <col min="9" max="9" width="20.42578125" style="22" bestFit="1" customWidth="1"/>
    <col min="10" max="10" width="16.5703125" style="22" bestFit="1" customWidth="1"/>
    <col min="11" max="11" width="21.42578125" style="22" bestFit="1" customWidth="1"/>
    <col min="12" max="12" width="16.5703125" style="22" bestFit="1" customWidth="1"/>
    <col min="13" max="13" width="21.42578125" style="22" bestFit="1" customWidth="1"/>
    <col min="14" max="14" width="18" style="22" bestFit="1" customWidth="1"/>
    <col min="15" max="15" width="21.42578125" style="22" bestFit="1" customWidth="1"/>
    <col min="16" max="16" width="16.5703125" style="22" bestFit="1" customWidth="1"/>
    <col min="17" max="17" width="13.140625" style="22" bestFit="1" customWidth="1"/>
    <col min="18" max="18" width="15.7109375" style="22" bestFit="1" customWidth="1"/>
    <col min="19" max="19" width="13.140625" style="22" bestFit="1" customWidth="1"/>
    <col min="20" max="20" width="18" style="22" bestFit="1" customWidth="1"/>
    <col min="21" max="21" width="13.140625" style="22" bestFit="1" customWidth="1"/>
    <col min="22" max="22" width="15.7109375" style="22" bestFit="1" customWidth="1"/>
    <col min="23" max="23" width="13.140625" style="22" bestFit="1" customWidth="1"/>
    <col min="24" max="24" width="9.140625" style="22"/>
    <col min="25" max="26" width="7.42578125" style="22" bestFit="1" customWidth="1"/>
    <col min="27" max="27" width="7.140625" style="22" bestFit="1" customWidth="1"/>
    <col min="28" max="28" width="13.85546875" style="22" customWidth="1"/>
    <col min="29" max="29" width="8.140625" style="22" bestFit="1" customWidth="1"/>
    <col min="30" max="30" width="10.85546875" style="22" bestFit="1" customWidth="1"/>
    <col min="31" max="31" width="8.140625" style="22" bestFit="1" customWidth="1"/>
    <col min="32" max="32" width="10.85546875" style="22" bestFit="1" customWidth="1"/>
    <col min="33" max="33" width="8.85546875" style="22" bestFit="1" customWidth="1"/>
    <col min="34" max="34" width="7.42578125" style="22" bestFit="1" customWidth="1"/>
    <col min="35" max="35" width="8.140625" style="22" bestFit="1" customWidth="1"/>
    <col min="36" max="36" width="7.140625" style="22" bestFit="1" customWidth="1"/>
    <col min="37" max="37" width="9" style="22" bestFit="1" customWidth="1"/>
    <col min="38" max="38" width="16.28515625" style="22" bestFit="1" customWidth="1"/>
    <col min="39" max="39" width="8.140625" style="22" bestFit="1" customWidth="1"/>
    <col min="40" max="40" width="10.85546875" style="22" bestFit="1" customWidth="1"/>
    <col min="41" max="41" width="8.140625" style="22" bestFit="1" customWidth="1"/>
    <col min="42" max="42" width="10.85546875" style="22" bestFit="1" customWidth="1"/>
    <col min="43" max="43" width="8" style="22" bestFit="1" customWidth="1"/>
    <col min="44" max="44" width="6.7109375" style="22" bestFit="1" customWidth="1"/>
    <col min="45" max="45" width="8.140625" style="22" bestFit="1" customWidth="1"/>
    <col min="46" max="46" width="8.85546875" style="22" bestFit="1" customWidth="1"/>
    <col min="47" max="16384" width="9.140625" style="22"/>
  </cols>
  <sheetData>
    <row r="1" spans="1:47" ht="18.75" x14ac:dyDescent="0.2">
      <c r="A1" s="134" t="s">
        <v>107</v>
      </c>
      <c r="B1" s="23">
        <v>41553</v>
      </c>
      <c r="C1" s="24"/>
      <c r="D1" s="25"/>
      <c r="E1" s="25"/>
    </row>
    <row r="2" spans="1:47" s="25" customFormat="1" x14ac:dyDescent="0.2">
      <c r="A2" s="120"/>
      <c r="G2" s="24"/>
    </row>
    <row r="3" spans="1:47" s="31" customFormat="1" x14ac:dyDescent="0.2">
      <c r="A3" s="26" t="s">
        <v>108</v>
      </c>
      <c r="G3" s="31">
        <v>1</v>
      </c>
      <c r="H3" s="31">
        <v>2</v>
      </c>
      <c r="I3" s="31">
        <v>3</v>
      </c>
      <c r="J3" s="31">
        <v>4</v>
      </c>
      <c r="K3" s="31">
        <v>5</v>
      </c>
      <c r="L3" s="31">
        <v>6</v>
      </c>
      <c r="M3" s="31">
        <v>7</v>
      </c>
      <c r="N3" s="31">
        <v>8</v>
      </c>
      <c r="O3" s="31">
        <v>9</v>
      </c>
      <c r="P3" s="31">
        <v>10</v>
      </c>
      <c r="Q3" s="31">
        <v>11</v>
      </c>
      <c r="R3" s="31">
        <v>12</v>
      </c>
      <c r="S3" s="31">
        <v>13</v>
      </c>
      <c r="T3" s="31">
        <v>14</v>
      </c>
      <c r="U3" s="31">
        <v>15</v>
      </c>
      <c r="V3" s="31">
        <v>16</v>
      </c>
      <c r="W3" s="31">
        <v>17</v>
      </c>
      <c r="X3" s="31">
        <v>18</v>
      </c>
      <c r="Y3" s="31">
        <v>19</v>
      </c>
      <c r="Z3" s="31">
        <v>20</v>
      </c>
      <c r="AA3" s="31">
        <v>21</v>
      </c>
      <c r="AB3" s="31">
        <v>22</v>
      </c>
      <c r="AC3" s="31">
        <v>23</v>
      </c>
      <c r="AD3" s="31">
        <v>24</v>
      </c>
      <c r="AE3" s="31">
        <v>25</v>
      </c>
      <c r="AF3" s="31">
        <v>26</v>
      </c>
      <c r="AG3" s="31">
        <v>27</v>
      </c>
      <c r="AH3" s="31">
        <v>28</v>
      </c>
      <c r="AI3" s="31">
        <v>29</v>
      </c>
      <c r="AJ3" s="31">
        <v>30</v>
      </c>
      <c r="AK3" s="31">
        <v>31</v>
      </c>
      <c r="AL3" s="31">
        <v>32</v>
      </c>
      <c r="AM3" s="31">
        <v>33</v>
      </c>
      <c r="AN3" s="31">
        <v>34</v>
      </c>
      <c r="AO3" s="31">
        <v>35</v>
      </c>
      <c r="AP3" s="31">
        <v>36</v>
      </c>
      <c r="AQ3" s="31">
        <v>37</v>
      </c>
      <c r="AR3" s="31">
        <v>38</v>
      </c>
      <c r="AS3" s="31">
        <v>39</v>
      </c>
      <c r="AT3" s="31">
        <v>40</v>
      </c>
      <c r="AU3" s="31">
        <v>41</v>
      </c>
    </row>
    <row r="4" spans="1:47" ht="21" customHeight="1" x14ac:dyDescent="0.2">
      <c r="F4" s="5"/>
      <c r="G4" s="7"/>
      <c r="H4" s="8" t="s">
        <v>70</v>
      </c>
      <c r="I4" s="20"/>
      <c r="J4" s="20"/>
      <c r="K4" s="9"/>
      <c r="L4" s="8" t="s">
        <v>71</v>
      </c>
      <c r="M4" s="20"/>
      <c r="N4" s="20"/>
      <c r="O4" s="9"/>
      <c r="P4" s="8" t="s">
        <v>72</v>
      </c>
      <c r="Q4" s="20"/>
      <c r="R4" s="20"/>
      <c r="S4" s="9"/>
      <c r="T4" s="8" t="s">
        <v>73</v>
      </c>
      <c r="U4" s="20"/>
      <c r="V4" s="20"/>
      <c r="W4" s="9"/>
    </row>
    <row r="5" spans="1:47" ht="21" customHeight="1" x14ac:dyDescent="0.2">
      <c r="F5" s="5" t="s">
        <v>69</v>
      </c>
      <c r="G5" s="7"/>
      <c r="H5" s="8" t="s">
        <v>74</v>
      </c>
      <c r="I5" s="9"/>
      <c r="J5" s="8" t="s">
        <v>75</v>
      </c>
      <c r="K5" s="9"/>
      <c r="L5" s="8" t="s">
        <v>76</v>
      </c>
      <c r="M5" s="9"/>
      <c r="N5" s="8" t="s">
        <v>77</v>
      </c>
      <c r="O5" s="9"/>
      <c r="P5" s="8" t="s">
        <v>78</v>
      </c>
      <c r="Q5" s="9"/>
      <c r="R5" s="8" t="s">
        <v>79</v>
      </c>
      <c r="S5" s="9"/>
      <c r="T5" s="8" t="s">
        <v>80</v>
      </c>
      <c r="U5" s="9"/>
      <c r="V5" s="8" t="s">
        <v>81</v>
      </c>
      <c r="W5" s="9"/>
      <c r="Y5" s="13" t="s">
        <v>86</v>
      </c>
      <c r="Z5" s="13" t="s">
        <v>88</v>
      </c>
      <c r="AA5" s="13" t="s">
        <v>89</v>
      </c>
      <c r="AB5" s="13" t="s">
        <v>90</v>
      </c>
      <c r="AD5" s="13" t="s">
        <v>91</v>
      </c>
      <c r="AE5" s="13" t="s">
        <v>93</v>
      </c>
      <c r="AF5" s="13" t="s">
        <v>96</v>
      </c>
      <c r="AG5" s="13"/>
      <c r="AH5" s="13" t="s">
        <v>95</v>
      </c>
      <c r="AI5" s="13" t="s">
        <v>97</v>
      </c>
      <c r="AJ5" s="13" t="s">
        <v>96</v>
      </c>
      <c r="AL5" s="13" t="s">
        <v>98</v>
      </c>
      <c r="AM5" s="13" t="s">
        <v>99</v>
      </c>
      <c r="AN5" s="13" t="s">
        <v>96</v>
      </c>
      <c r="AP5" s="13" t="s">
        <v>100</v>
      </c>
      <c r="AQ5" s="13" t="s">
        <v>101</v>
      </c>
      <c r="AR5" s="13" t="s">
        <v>96</v>
      </c>
    </row>
    <row r="6" spans="1:47" ht="33" customHeight="1" x14ac:dyDescent="0.2">
      <c r="F6" s="10"/>
      <c r="G6" s="12"/>
      <c r="H6" s="13" t="s">
        <v>82</v>
      </c>
      <c r="I6" s="13" t="s">
        <v>83</v>
      </c>
      <c r="J6" s="13" t="s">
        <v>82</v>
      </c>
      <c r="K6" s="13" t="s">
        <v>83</v>
      </c>
      <c r="L6" s="13" t="s">
        <v>82</v>
      </c>
      <c r="M6" s="13" t="s">
        <v>83</v>
      </c>
      <c r="N6" s="13" t="s">
        <v>82</v>
      </c>
      <c r="O6" s="13" t="s">
        <v>83</v>
      </c>
      <c r="P6" s="13" t="s">
        <v>82</v>
      </c>
      <c r="Q6" s="13" t="s">
        <v>83</v>
      </c>
      <c r="R6" s="13" t="s">
        <v>82</v>
      </c>
      <c r="S6" s="13" t="s">
        <v>83</v>
      </c>
      <c r="T6" s="13" t="s">
        <v>82</v>
      </c>
      <c r="U6" s="13" t="s">
        <v>83</v>
      </c>
      <c r="V6" s="13" t="s">
        <v>82</v>
      </c>
      <c r="W6" s="13" t="s">
        <v>83</v>
      </c>
      <c r="Y6" s="13" t="s">
        <v>87</v>
      </c>
      <c r="Z6" s="13" t="s">
        <v>87</v>
      </c>
      <c r="AA6" s="13" t="s">
        <v>87</v>
      </c>
      <c r="AB6" s="13" t="s">
        <v>87</v>
      </c>
      <c r="AD6" s="13" t="s">
        <v>92</v>
      </c>
      <c r="AE6" s="13" t="s">
        <v>92</v>
      </c>
      <c r="AF6" s="13" t="s">
        <v>94</v>
      </c>
      <c r="AG6" s="13"/>
      <c r="AH6" s="13" t="s">
        <v>92</v>
      </c>
      <c r="AI6" s="13" t="s">
        <v>92</v>
      </c>
      <c r="AJ6" s="13" t="s">
        <v>94</v>
      </c>
      <c r="AL6" s="13" t="s">
        <v>92</v>
      </c>
      <c r="AM6" s="13" t="s">
        <v>92</v>
      </c>
      <c r="AN6" s="13" t="s">
        <v>94</v>
      </c>
      <c r="AP6" s="13" t="s">
        <v>92</v>
      </c>
      <c r="AQ6" s="13" t="s">
        <v>92</v>
      </c>
      <c r="AR6" s="13" t="s">
        <v>94</v>
      </c>
    </row>
    <row r="7" spans="1:47" x14ac:dyDescent="0.2">
      <c r="F7" s="28" t="s">
        <v>84</v>
      </c>
      <c r="G7" s="14" t="s">
        <v>274</v>
      </c>
      <c r="H7" s="15">
        <v>464250</v>
      </c>
      <c r="I7" s="21">
        <v>17317338</v>
      </c>
      <c r="J7" s="15">
        <v>526404</v>
      </c>
      <c r="K7" s="21">
        <v>18732199</v>
      </c>
      <c r="L7" s="15">
        <v>1447587</v>
      </c>
      <c r="M7" s="21">
        <v>62827987</v>
      </c>
      <c r="N7" s="15">
        <v>1534600</v>
      </c>
      <c r="O7" s="21">
        <v>67943786</v>
      </c>
      <c r="P7" s="15">
        <v>3039875</v>
      </c>
      <c r="Q7" s="21">
        <v>132543455</v>
      </c>
      <c r="R7" s="15">
        <v>3186084</v>
      </c>
      <c r="S7" s="21">
        <v>143019659</v>
      </c>
      <c r="T7" s="15">
        <v>6308884</v>
      </c>
      <c r="U7" s="21">
        <v>246736325</v>
      </c>
      <c r="V7" s="15">
        <v>6604267</v>
      </c>
      <c r="W7" s="21">
        <v>267172512</v>
      </c>
      <c r="Y7" s="32">
        <f>IF(ISNUMBER((K7-I7)/I7),(K7-I7)/I7,"n/a")</f>
        <v>8.1701991379968447E-2</v>
      </c>
      <c r="Z7" s="32">
        <f>IF(ISNUMBER((O7-M7)/M7),(O7-M7)/M7,"n/a")</f>
        <v>8.1425480017368698E-2</v>
      </c>
      <c r="AA7" s="32">
        <f>IF(ISNUMBER((S7-Q7)/Q7),(S7-Q7)/Q7,"n/a")</f>
        <v>7.9039768504600996E-2</v>
      </c>
      <c r="AB7" s="32">
        <f>IF(ISNUMBER((W7-U7)/U7),(W7-U7)/U7,"n/a")</f>
        <v>8.2826016801539046E-2</v>
      </c>
      <c r="AD7" s="33">
        <f>IF(ISNUMBER(H7/I7),H7/I7,"n/a")</f>
        <v>2.6808392837282497E-2</v>
      </c>
      <c r="AE7" s="33">
        <f>IF(ISNUMBER(J7/K7),J7/K7,"n/a")</f>
        <v>2.8101559245660372E-2</v>
      </c>
      <c r="AF7" s="34">
        <f>IF(ISNUMBER(AE7-AD7),(AE7-AD7)*100,"n/a")</f>
        <v>0.12931664083778749</v>
      </c>
      <c r="AH7" s="33">
        <f>IF(ISNUMBER(L7/M7),L7/M7,"n/a")</f>
        <v>2.3040480351535057E-2</v>
      </c>
      <c r="AI7" s="33">
        <f>IF(ISNUMBER(N7/O7),N7/O7,"n/a")</f>
        <v>2.2586318636997945E-2</v>
      </c>
      <c r="AJ7" s="34">
        <f>IF(ISNUMBER(AI7-AH7),(AI7-AH7)*100,"n/a")</f>
        <v>-4.5416171453711157E-2</v>
      </c>
      <c r="AL7" s="33">
        <f>IF(ISNUMBER(P7/Q7),P7/Q7,"n/a")</f>
        <v>2.293493103827722E-2</v>
      </c>
      <c r="AM7" s="33">
        <f>IF(ISNUMBER(R7/S7),R7/S7,"n/a")</f>
        <v>2.227724511635145E-2</v>
      </c>
      <c r="AN7" s="34">
        <f>IF(ISNUMBER(AM7-AL7),(AM7-AL7)*100,"n/a")</f>
        <v>-6.5768592192576997E-2</v>
      </c>
      <c r="AP7" s="33">
        <f>IF(ISNUMBER(T7/U7),T7/U7,"n/a")</f>
        <v>2.5569336010820457E-2</v>
      </c>
      <c r="AQ7" s="33">
        <f>IF(ISNUMBER(V7/W7),V7/W7,"n/a")</f>
        <v>2.4719111073821846E-2</v>
      </c>
      <c r="AR7" s="34">
        <f>IF(ISNUMBER(AQ7-AP7),(AQ7-AP7)*100,"n/a")</f>
        <v>-8.5022493699861076E-2</v>
      </c>
    </row>
    <row r="8" spans="1:47" x14ac:dyDescent="0.2">
      <c r="F8" s="29"/>
      <c r="G8" s="14" t="s">
        <v>275</v>
      </c>
      <c r="H8" s="15">
        <v>1188974</v>
      </c>
      <c r="I8" s="21">
        <v>64373567</v>
      </c>
      <c r="J8" s="15">
        <v>1203892</v>
      </c>
      <c r="K8" s="21">
        <v>70827961</v>
      </c>
      <c r="L8" s="15">
        <v>3817585</v>
      </c>
      <c r="M8" s="21">
        <v>217675446</v>
      </c>
      <c r="N8" s="15">
        <v>3956321</v>
      </c>
      <c r="O8" s="21">
        <v>237810191</v>
      </c>
      <c r="P8" s="15">
        <v>7616098</v>
      </c>
      <c r="Q8" s="21">
        <v>437824109</v>
      </c>
      <c r="R8" s="15">
        <v>7983782</v>
      </c>
      <c r="S8" s="21">
        <v>478889626</v>
      </c>
      <c r="T8" s="15">
        <v>15430485</v>
      </c>
      <c r="U8" s="21">
        <v>821763133</v>
      </c>
      <c r="V8" s="15">
        <v>15877681</v>
      </c>
      <c r="W8" s="21">
        <v>900058462</v>
      </c>
      <c r="Y8" s="32">
        <f t="shared" ref="Y8:Y64" si="0">IF(ISNUMBER((K8-I8)/I8),(K8-I8)/I8,"n/a")</f>
        <v>0.10026466297882794</v>
      </c>
      <c r="Z8" s="32">
        <f t="shared" ref="Z8:Z65" si="1">IF(ISNUMBER((O8-M8)/M8),(O8-M8)/M8,"n/a")</f>
        <v>9.2498926130602718E-2</v>
      </c>
      <c r="AA8" s="32">
        <f t="shared" ref="AA8:AA65" si="2">IF(ISNUMBER((S8-Q8)/Q8),(S8-Q8)/Q8,"n/a")</f>
        <v>9.3794553922109392E-2</v>
      </c>
      <c r="AB8" s="32">
        <f t="shared" ref="AB8:AB65" si="3">IF(ISNUMBER((W8-U8)/U8),(W8-U8)/U8,"n/a")</f>
        <v>9.5277247002026319E-2</v>
      </c>
      <c r="AD8" s="33">
        <f t="shared" ref="AD8:AD65" si="4">IF(ISNUMBER(H8/I8),H8/I8,"n/a")</f>
        <v>1.8469910172913055E-2</v>
      </c>
      <c r="AE8" s="33">
        <f t="shared" ref="AE8:AE65" si="5">IF(ISNUMBER(J8/K8),J8/K8,"n/a")</f>
        <v>1.6997411516618415E-2</v>
      </c>
      <c r="AF8" s="34">
        <f t="shared" ref="AF8:AF65" si="6">IF(ISNUMBER(AE8-AD8),(AE8-AD8)*100,"n/a")</f>
        <v>-0.14724986562946393</v>
      </c>
      <c r="AH8" s="33">
        <f t="shared" ref="AH8:AH65" si="7">IF(ISNUMBER(L8/M8),L8/M8,"n/a")</f>
        <v>1.7537967970902884E-2</v>
      </c>
      <c r="AI8" s="33">
        <f t="shared" ref="AI8:AI65" si="8">IF(ISNUMBER(N8/O8),N8/O8,"n/a")</f>
        <v>1.6636465339704469E-2</v>
      </c>
      <c r="AJ8" s="34">
        <f t="shared" ref="AJ8:AJ65" si="9">IF(ISNUMBER(AI8-AH8),(AI8-AH8)*100,"n/a")</f>
        <v>-9.0150263119841492E-2</v>
      </c>
      <c r="AL8" s="33">
        <f t="shared" ref="AL8:AL65" si="10">IF(ISNUMBER(P8/Q8),P8/Q8,"n/a")</f>
        <v>1.7395337176372806E-2</v>
      </c>
      <c r="AM8" s="33">
        <f t="shared" ref="AM8:AM65" si="11">IF(ISNUMBER(R8/S8),R8/S8,"n/a")</f>
        <v>1.6671444872769076E-2</v>
      </c>
      <c r="AN8" s="34">
        <f t="shared" ref="AN8:AN65" si="12">IF(ISNUMBER(AM8-AL8),(AM8-AL8)*100,"n/a")</f>
        <v>-7.2389230360372925E-2</v>
      </c>
      <c r="AP8" s="33">
        <f t="shared" ref="AP8:AP65" si="13">IF(ISNUMBER(T8/U8),T8/U8,"n/a")</f>
        <v>1.8777290414170967E-2</v>
      </c>
      <c r="AQ8" s="33">
        <f t="shared" ref="AQ8:AQ65" si="14">IF(ISNUMBER(V8/W8),V8/W8,"n/a")</f>
        <v>1.7640721875686338E-2</v>
      </c>
      <c r="AR8" s="34">
        <f t="shared" ref="AR8:AR65" si="15">IF(ISNUMBER(AQ8-AP8),(AQ8-AP8)*100,"n/a")</f>
        <v>-0.11365685384846294</v>
      </c>
    </row>
    <row r="9" spans="1:47" x14ac:dyDescent="0.2">
      <c r="F9" s="29"/>
      <c r="G9" s="14" t="s">
        <v>276</v>
      </c>
      <c r="H9" s="15">
        <v>2154797</v>
      </c>
      <c r="I9" s="21">
        <v>121185408</v>
      </c>
      <c r="J9" s="15">
        <v>2105322</v>
      </c>
      <c r="K9" s="21">
        <v>129103461</v>
      </c>
      <c r="L9" s="15">
        <v>6553180</v>
      </c>
      <c r="M9" s="21">
        <v>405635810</v>
      </c>
      <c r="N9" s="15">
        <v>6481025</v>
      </c>
      <c r="O9" s="21">
        <v>436960043</v>
      </c>
      <c r="P9" s="15">
        <v>13197237</v>
      </c>
      <c r="Q9" s="21">
        <v>833217707</v>
      </c>
      <c r="R9" s="15">
        <v>13171555</v>
      </c>
      <c r="S9" s="21">
        <v>897983669</v>
      </c>
      <c r="T9" s="15">
        <v>27325835</v>
      </c>
      <c r="U9" s="21">
        <v>1558950938</v>
      </c>
      <c r="V9" s="15">
        <v>27529116</v>
      </c>
      <c r="W9" s="21">
        <v>1692165172</v>
      </c>
      <c r="Y9" s="32">
        <f t="shared" si="0"/>
        <v>6.5338336774011602E-2</v>
      </c>
      <c r="Z9" s="32">
        <f t="shared" si="1"/>
        <v>7.7222553403260924E-2</v>
      </c>
      <c r="AA9" s="32">
        <f t="shared" si="2"/>
        <v>7.7729939553480953E-2</v>
      </c>
      <c r="AB9" s="32">
        <f t="shared" si="3"/>
        <v>8.545120359650471E-2</v>
      </c>
      <c r="AD9" s="33">
        <f t="shared" si="4"/>
        <v>1.7780993896558898E-2</v>
      </c>
      <c r="AE9" s="33">
        <f t="shared" si="5"/>
        <v>1.6307246790231288E-2</v>
      </c>
      <c r="AF9" s="34">
        <f t="shared" si="6"/>
        <v>-0.14737471063276109</v>
      </c>
      <c r="AH9" s="33">
        <f t="shared" si="7"/>
        <v>1.6155329086946245E-2</v>
      </c>
      <c r="AI9" s="33">
        <f t="shared" si="8"/>
        <v>1.4832076991533983E-2</v>
      </c>
      <c r="AJ9" s="34">
        <f t="shared" si="9"/>
        <v>-0.13232520954122617</v>
      </c>
      <c r="AL9" s="33">
        <f t="shared" si="10"/>
        <v>1.5838882070229456E-2</v>
      </c>
      <c r="AM9" s="33">
        <f t="shared" si="11"/>
        <v>1.4667922652388459E-2</v>
      </c>
      <c r="AN9" s="34">
        <f t="shared" si="12"/>
        <v>-0.11709594178409971</v>
      </c>
      <c r="AP9" s="33">
        <f t="shared" si="13"/>
        <v>1.7528348284684761E-2</v>
      </c>
      <c r="AQ9" s="33">
        <f t="shared" si="14"/>
        <v>1.6268574992276227E-2</v>
      </c>
      <c r="AR9" s="34">
        <f t="shared" si="15"/>
        <v>-0.12597732924085336</v>
      </c>
    </row>
    <row r="10" spans="1:47" x14ac:dyDescent="0.2">
      <c r="F10" s="29"/>
      <c r="G10" s="14" t="s">
        <v>277</v>
      </c>
      <c r="H10" s="15">
        <v>730906</v>
      </c>
      <c r="I10" s="21">
        <v>42452443</v>
      </c>
      <c r="J10" s="15">
        <v>744423</v>
      </c>
      <c r="K10" s="21">
        <v>46704705</v>
      </c>
      <c r="L10" s="15">
        <v>2376854</v>
      </c>
      <c r="M10" s="21">
        <v>145670032</v>
      </c>
      <c r="N10" s="15">
        <v>2438115</v>
      </c>
      <c r="O10" s="21">
        <v>157408402</v>
      </c>
      <c r="P10" s="15">
        <v>4777923</v>
      </c>
      <c r="Q10" s="21">
        <v>299341140</v>
      </c>
      <c r="R10" s="15">
        <v>5005638</v>
      </c>
      <c r="S10" s="21">
        <v>322601751</v>
      </c>
      <c r="T10" s="15">
        <v>9626657</v>
      </c>
      <c r="U10" s="21">
        <v>569028494</v>
      </c>
      <c r="V10" s="15">
        <v>10107557</v>
      </c>
      <c r="W10" s="21">
        <v>609307764</v>
      </c>
      <c r="Y10" s="32">
        <f t="shared" si="0"/>
        <v>0.10016530732989853</v>
      </c>
      <c r="Z10" s="32">
        <f t="shared" si="1"/>
        <v>8.0581914061774909E-2</v>
      </c>
      <c r="AA10" s="32">
        <f t="shared" si="2"/>
        <v>7.7706027978646702E-2</v>
      </c>
      <c r="AB10" s="32">
        <f t="shared" si="3"/>
        <v>7.0786033431921594E-2</v>
      </c>
      <c r="AD10" s="33">
        <f t="shared" si="4"/>
        <v>1.7217053916072627E-2</v>
      </c>
      <c r="AE10" s="33">
        <f t="shared" si="5"/>
        <v>1.593892949329195E-2</v>
      </c>
      <c r="AF10" s="34">
        <f t="shared" si="6"/>
        <v>-0.12781244227806771</v>
      </c>
      <c r="AH10" s="33">
        <f t="shared" si="7"/>
        <v>1.6316698550598245E-2</v>
      </c>
      <c r="AI10" s="33">
        <f t="shared" si="8"/>
        <v>1.5489103307204656E-2</v>
      </c>
      <c r="AJ10" s="34">
        <f t="shared" si="9"/>
        <v>-8.2759524339358875E-2</v>
      </c>
      <c r="AL10" s="33">
        <f t="shared" si="10"/>
        <v>1.5961464568485309E-2</v>
      </c>
      <c r="AM10" s="33">
        <f t="shared" si="11"/>
        <v>1.551646258733419E-2</v>
      </c>
      <c r="AN10" s="34">
        <f t="shared" si="12"/>
        <v>-4.4500198115111911E-2</v>
      </c>
      <c r="AP10" s="33">
        <f t="shared" si="13"/>
        <v>1.6917706409268145E-2</v>
      </c>
      <c r="AQ10" s="33">
        <f t="shared" si="14"/>
        <v>1.6588590523852247E-2</v>
      </c>
      <c r="AR10" s="34">
        <f t="shared" si="15"/>
        <v>-3.291158854158982E-2</v>
      </c>
    </row>
    <row r="11" spans="1:47" x14ac:dyDescent="0.2">
      <c r="F11" s="29"/>
      <c r="G11" s="14" t="s">
        <v>278</v>
      </c>
      <c r="H11" s="15">
        <v>1908428</v>
      </c>
      <c r="I11" s="21">
        <v>89210676</v>
      </c>
      <c r="J11" s="15">
        <v>1974188</v>
      </c>
      <c r="K11" s="21">
        <v>96892576</v>
      </c>
      <c r="L11" s="15">
        <v>5810795</v>
      </c>
      <c r="M11" s="21">
        <v>312629303</v>
      </c>
      <c r="N11" s="15">
        <v>6049536</v>
      </c>
      <c r="O11" s="21">
        <v>339972368</v>
      </c>
      <c r="P11" s="15">
        <v>11970170</v>
      </c>
      <c r="Q11" s="21">
        <v>642904432</v>
      </c>
      <c r="R11" s="15">
        <v>12382966</v>
      </c>
      <c r="S11" s="21">
        <v>697797110</v>
      </c>
      <c r="T11" s="15">
        <v>25111491</v>
      </c>
      <c r="U11" s="21">
        <v>1195391589</v>
      </c>
      <c r="V11" s="15">
        <v>26077630</v>
      </c>
      <c r="W11" s="21">
        <v>1302488693</v>
      </c>
      <c r="Y11" s="32">
        <f t="shared" si="0"/>
        <v>8.6109649029001867E-2</v>
      </c>
      <c r="Z11" s="32">
        <f t="shared" si="1"/>
        <v>8.74616190408741E-2</v>
      </c>
      <c r="AA11" s="32">
        <f t="shared" si="2"/>
        <v>8.5382329422174524E-2</v>
      </c>
      <c r="AB11" s="32">
        <f t="shared" si="3"/>
        <v>8.9591649285061178E-2</v>
      </c>
      <c r="AD11" s="33">
        <f t="shared" si="4"/>
        <v>2.1392372365836573E-2</v>
      </c>
      <c r="AE11" s="33">
        <f t="shared" si="5"/>
        <v>2.0375018205729199E-2</v>
      </c>
      <c r="AF11" s="34">
        <f t="shared" si="6"/>
        <v>-0.10173541601073734</v>
      </c>
      <c r="AH11" s="33">
        <f t="shared" si="7"/>
        <v>1.8586853325134399E-2</v>
      </c>
      <c r="AI11" s="33">
        <f t="shared" si="8"/>
        <v>1.7794199086203381E-2</v>
      </c>
      <c r="AJ11" s="34">
        <f t="shared" si="9"/>
        <v>-7.9265423893101761E-2</v>
      </c>
      <c r="AL11" s="33">
        <f t="shared" si="10"/>
        <v>1.8618894821991212E-2</v>
      </c>
      <c r="AM11" s="33">
        <f t="shared" si="11"/>
        <v>1.7745797198844806E-2</v>
      </c>
      <c r="AN11" s="34">
        <f t="shared" si="12"/>
        <v>-8.7309762314640577E-2</v>
      </c>
      <c r="AP11" s="33">
        <f t="shared" si="13"/>
        <v>2.1006916253281417E-2</v>
      </c>
      <c r="AQ11" s="33">
        <f t="shared" si="14"/>
        <v>2.0021386857444298E-2</v>
      </c>
      <c r="AR11" s="34">
        <f t="shared" si="15"/>
        <v>-9.855293958371189E-2</v>
      </c>
    </row>
    <row r="12" spans="1:47" x14ac:dyDescent="0.2">
      <c r="F12" s="29"/>
      <c r="G12" s="14" t="s">
        <v>279</v>
      </c>
      <c r="H12" s="15">
        <v>857468</v>
      </c>
      <c r="I12" s="21">
        <v>33261783</v>
      </c>
      <c r="J12" s="15">
        <v>852125</v>
      </c>
      <c r="K12" s="21">
        <v>34693400</v>
      </c>
      <c r="L12" s="15">
        <v>2710519</v>
      </c>
      <c r="M12" s="21">
        <v>120907260</v>
      </c>
      <c r="N12" s="15">
        <v>2713918</v>
      </c>
      <c r="O12" s="21">
        <v>126307898</v>
      </c>
      <c r="P12" s="15">
        <v>5693714</v>
      </c>
      <c r="Q12" s="21">
        <v>255987098</v>
      </c>
      <c r="R12" s="15">
        <v>5782245</v>
      </c>
      <c r="S12" s="21">
        <v>273466943</v>
      </c>
      <c r="T12" s="15">
        <v>11774340</v>
      </c>
      <c r="U12" s="21">
        <v>471499780</v>
      </c>
      <c r="V12" s="15">
        <v>12077728</v>
      </c>
      <c r="W12" s="21">
        <v>513041219</v>
      </c>
      <c r="Y12" s="32">
        <f t="shared" si="0"/>
        <v>4.3040897717359292E-2</v>
      </c>
      <c r="Z12" s="32">
        <f t="shared" si="1"/>
        <v>4.4667607222262748E-2</v>
      </c>
      <c r="AA12" s="32">
        <f t="shared" si="2"/>
        <v>6.8284085942487624E-2</v>
      </c>
      <c r="AB12" s="32">
        <f t="shared" si="3"/>
        <v>8.8104895828371332E-2</v>
      </c>
      <c r="AD12" s="33">
        <f t="shared" si="4"/>
        <v>2.5779375687707422E-2</v>
      </c>
      <c r="AE12" s="33">
        <f t="shared" si="5"/>
        <v>2.4561588083035966E-2</v>
      </c>
      <c r="AF12" s="34">
        <f t="shared" si="6"/>
        <v>-0.12177876046714567</v>
      </c>
      <c r="AH12" s="33">
        <f t="shared" si="7"/>
        <v>2.2418165790871449E-2</v>
      </c>
      <c r="AI12" s="33">
        <f t="shared" si="8"/>
        <v>2.1486526519505535E-2</v>
      </c>
      <c r="AJ12" s="34">
        <f t="shared" si="9"/>
        <v>-9.3163927136591385E-2</v>
      </c>
      <c r="AL12" s="33">
        <f t="shared" si="10"/>
        <v>2.22421912841873E-2</v>
      </c>
      <c r="AM12" s="33">
        <f t="shared" si="11"/>
        <v>2.1144219248466899E-2</v>
      </c>
      <c r="AN12" s="34">
        <f t="shared" si="12"/>
        <v>-0.10979720357204015</v>
      </c>
      <c r="AP12" s="33">
        <f t="shared" si="13"/>
        <v>2.4972100729294084E-2</v>
      </c>
      <c r="AQ12" s="33">
        <f t="shared" si="14"/>
        <v>2.3541437905401516E-2</v>
      </c>
      <c r="AR12" s="34">
        <f t="shared" si="15"/>
        <v>-0.14306628238925678</v>
      </c>
    </row>
    <row r="13" spans="1:47" x14ac:dyDescent="0.2">
      <c r="F13" s="29"/>
      <c r="G13" s="14" t="s">
        <v>280</v>
      </c>
      <c r="H13" s="15">
        <v>513894</v>
      </c>
      <c r="I13" s="21">
        <v>28539527</v>
      </c>
      <c r="J13" s="15">
        <v>506516</v>
      </c>
      <c r="K13" s="21">
        <v>32301226</v>
      </c>
      <c r="L13" s="15">
        <v>1657804</v>
      </c>
      <c r="M13" s="21">
        <v>97615894</v>
      </c>
      <c r="N13" s="15">
        <v>1627174</v>
      </c>
      <c r="O13" s="21">
        <v>107844092</v>
      </c>
      <c r="P13" s="15">
        <v>3421993</v>
      </c>
      <c r="Q13" s="21">
        <v>200800644</v>
      </c>
      <c r="R13" s="15">
        <v>3343559</v>
      </c>
      <c r="S13" s="21">
        <v>221481170</v>
      </c>
      <c r="T13" s="15">
        <v>7050537</v>
      </c>
      <c r="U13" s="21">
        <v>382516303</v>
      </c>
      <c r="V13" s="15">
        <v>6989613</v>
      </c>
      <c r="W13" s="21">
        <v>416234541</v>
      </c>
      <c r="Y13" s="32">
        <f t="shared" si="0"/>
        <v>0.13180663435662407</v>
      </c>
      <c r="Z13" s="32">
        <f t="shared" si="1"/>
        <v>0.10478004739678971</v>
      </c>
      <c r="AA13" s="32">
        <f t="shared" si="2"/>
        <v>0.1029903370230227</v>
      </c>
      <c r="AB13" s="32">
        <f t="shared" si="3"/>
        <v>8.8148499124232102E-2</v>
      </c>
      <c r="AD13" s="33">
        <f t="shared" si="4"/>
        <v>1.8006395130514951E-2</v>
      </c>
      <c r="AE13" s="33">
        <f t="shared" si="5"/>
        <v>1.5681014708234294E-2</v>
      </c>
      <c r="AF13" s="34">
        <f t="shared" si="6"/>
        <v>-0.23253804222806568</v>
      </c>
      <c r="AH13" s="33">
        <f t="shared" si="7"/>
        <v>1.6982931078826161E-2</v>
      </c>
      <c r="AI13" s="33">
        <f t="shared" si="8"/>
        <v>1.5088207150003172E-2</v>
      </c>
      <c r="AJ13" s="34">
        <f t="shared" si="9"/>
        <v>-0.18947239288229883</v>
      </c>
      <c r="AL13" s="33">
        <f t="shared" si="10"/>
        <v>1.7041743152975148E-2</v>
      </c>
      <c r="AM13" s="33">
        <f t="shared" si="11"/>
        <v>1.5096357852904606E-2</v>
      </c>
      <c r="AN13" s="34">
        <f t="shared" si="12"/>
        <v>-0.19453853000705423</v>
      </c>
      <c r="AP13" s="33">
        <f t="shared" si="13"/>
        <v>1.8431990858177882E-2</v>
      </c>
      <c r="AQ13" s="33">
        <f t="shared" si="14"/>
        <v>1.679248671483994E-2</v>
      </c>
      <c r="AR13" s="34">
        <f t="shared" si="15"/>
        <v>-0.1639504143337942</v>
      </c>
    </row>
    <row r="14" spans="1:47" x14ac:dyDescent="0.2">
      <c r="F14" s="29"/>
      <c r="G14" s="14" t="s">
        <v>281</v>
      </c>
      <c r="H14" s="15">
        <v>1686343</v>
      </c>
      <c r="I14" s="21">
        <v>82520439</v>
      </c>
      <c r="J14" s="15">
        <v>1674739</v>
      </c>
      <c r="K14" s="21">
        <v>88056761</v>
      </c>
      <c r="L14" s="15">
        <v>5104574</v>
      </c>
      <c r="M14" s="21">
        <v>286003993</v>
      </c>
      <c r="N14" s="15">
        <v>5349221</v>
      </c>
      <c r="O14" s="21">
        <v>310677523</v>
      </c>
      <c r="P14" s="15">
        <v>10497644</v>
      </c>
      <c r="Q14" s="21">
        <v>591000236</v>
      </c>
      <c r="R14" s="15">
        <v>10997692</v>
      </c>
      <c r="S14" s="21">
        <v>640619099</v>
      </c>
      <c r="T14" s="15">
        <v>21762150</v>
      </c>
      <c r="U14" s="21">
        <v>1102770315</v>
      </c>
      <c r="V14" s="15">
        <v>22529827</v>
      </c>
      <c r="W14" s="21">
        <v>1200095321</v>
      </c>
      <c r="Y14" s="32">
        <f t="shared" si="0"/>
        <v>6.709031201348796E-2</v>
      </c>
      <c r="Z14" s="32">
        <f t="shared" si="1"/>
        <v>8.6269879455843815E-2</v>
      </c>
      <c r="AA14" s="32">
        <f t="shared" si="2"/>
        <v>8.395743347892673E-2</v>
      </c>
      <c r="AB14" s="32">
        <f t="shared" si="3"/>
        <v>8.8255010745369941E-2</v>
      </c>
      <c r="AD14" s="33">
        <f t="shared" si="4"/>
        <v>2.043545842018606E-2</v>
      </c>
      <c r="AE14" s="33">
        <f t="shared" si="5"/>
        <v>1.901885762071126E-2</v>
      </c>
      <c r="AF14" s="34">
        <f t="shared" si="6"/>
        <v>-0.14166007994747992</v>
      </c>
      <c r="AH14" s="33">
        <f t="shared" si="7"/>
        <v>1.7847911654855813E-2</v>
      </c>
      <c r="AI14" s="33">
        <f t="shared" si="8"/>
        <v>1.7217920847141556E-2</v>
      </c>
      <c r="AJ14" s="34">
        <f t="shared" si="9"/>
        <v>-6.29990807714257E-2</v>
      </c>
      <c r="AL14" s="33">
        <f t="shared" si="10"/>
        <v>1.7762503905328391E-2</v>
      </c>
      <c r="AM14" s="33">
        <f t="shared" si="11"/>
        <v>1.7167287108934604E-2</v>
      </c>
      <c r="AN14" s="34">
        <f t="shared" si="12"/>
        <v>-5.9521679639378683E-2</v>
      </c>
      <c r="AP14" s="33">
        <f t="shared" si="13"/>
        <v>1.9734073092092616E-2</v>
      </c>
      <c r="AQ14" s="33">
        <f t="shared" si="14"/>
        <v>1.8773364586761855E-2</v>
      </c>
      <c r="AR14" s="34">
        <f t="shared" si="15"/>
        <v>-9.6070850533076096E-2</v>
      </c>
    </row>
    <row r="15" spans="1:47" x14ac:dyDescent="0.2">
      <c r="F15" s="29"/>
      <c r="G15" s="14" t="s">
        <v>282</v>
      </c>
      <c r="H15" s="15">
        <v>692473</v>
      </c>
      <c r="I15" s="21">
        <v>35070949</v>
      </c>
      <c r="J15" s="15">
        <v>790774</v>
      </c>
      <c r="K15" s="21">
        <v>37696152</v>
      </c>
      <c r="L15" s="15">
        <v>2320707</v>
      </c>
      <c r="M15" s="21">
        <v>120513034</v>
      </c>
      <c r="N15" s="15">
        <v>2569569</v>
      </c>
      <c r="O15" s="21">
        <v>128184859</v>
      </c>
      <c r="P15" s="15">
        <v>4780505</v>
      </c>
      <c r="Q15" s="21">
        <v>248403020</v>
      </c>
      <c r="R15" s="15">
        <v>5309803</v>
      </c>
      <c r="S15" s="21">
        <v>266611933</v>
      </c>
      <c r="T15" s="15">
        <v>9462762</v>
      </c>
      <c r="U15" s="21">
        <v>459419909</v>
      </c>
      <c r="V15" s="15">
        <v>9974714</v>
      </c>
      <c r="W15" s="21">
        <v>495064884</v>
      </c>
      <c r="Y15" s="32">
        <f t="shared" si="0"/>
        <v>7.4854062261046891E-2</v>
      </c>
      <c r="Z15" s="32">
        <f t="shared" si="1"/>
        <v>6.3659711695583071E-2</v>
      </c>
      <c r="AA15" s="32">
        <f t="shared" si="2"/>
        <v>7.3303911522492757E-2</v>
      </c>
      <c r="AB15" s="32">
        <f t="shared" si="3"/>
        <v>7.7586918419767475E-2</v>
      </c>
      <c r="AD15" s="33">
        <f t="shared" si="4"/>
        <v>1.9744917652499226E-2</v>
      </c>
      <c r="AE15" s="33">
        <f t="shared" si="5"/>
        <v>2.0977578825552273E-2</v>
      </c>
      <c r="AF15" s="34">
        <f t="shared" si="6"/>
        <v>0.12326611730530471</v>
      </c>
      <c r="AH15" s="33">
        <f t="shared" si="7"/>
        <v>1.9256896312144958E-2</v>
      </c>
      <c r="AI15" s="33">
        <f t="shared" si="8"/>
        <v>2.0045807438146809E-2</v>
      </c>
      <c r="AJ15" s="34">
        <f t="shared" si="9"/>
        <v>7.8891112600185109E-2</v>
      </c>
      <c r="AL15" s="33">
        <f t="shared" si="10"/>
        <v>1.9244955234441193E-2</v>
      </c>
      <c r="AM15" s="33">
        <f t="shared" si="11"/>
        <v>1.9915849002902657E-2</v>
      </c>
      <c r="AN15" s="34">
        <f t="shared" si="12"/>
        <v>6.708937684614634E-2</v>
      </c>
      <c r="AP15" s="33">
        <f t="shared" si="13"/>
        <v>2.059719619159996E-2</v>
      </c>
      <c r="AQ15" s="33">
        <f t="shared" si="14"/>
        <v>2.014829635947275E-2</v>
      </c>
      <c r="AR15" s="34">
        <f t="shared" si="15"/>
        <v>-4.4889983212721002E-2</v>
      </c>
    </row>
    <row r="16" spans="1:47" x14ac:dyDescent="0.2">
      <c r="F16" s="29"/>
      <c r="G16" s="14" t="s">
        <v>283</v>
      </c>
      <c r="H16" s="15">
        <v>592327</v>
      </c>
      <c r="I16" s="21">
        <v>20025705</v>
      </c>
      <c r="J16" s="15">
        <v>555276</v>
      </c>
      <c r="K16" s="21">
        <v>20451090</v>
      </c>
      <c r="L16" s="15">
        <v>1836295</v>
      </c>
      <c r="M16" s="21">
        <v>69306506</v>
      </c>
      <c r="N16" s="15">
        <v>1818116</v>
      </c>
      <c r="O16" s="21">
        <v>72018629</v>
      </c>
      <c r="P16" s="15">
        <v>3788594</v>
      </c>
      <c r="Q16" s="21">
        <v>148015657</v>
      </c>
      <c r="R16" s="15">
        <v>3834660</v>
      </c>
      <c r="S16" s="21">
        <v>154133419</v>
      </c>
      <c r="T16" s="15">
        <v>7256626</v>
      </c>
      <c r="U16" s="21">
        <v>277033389</v>
      </c>
      <c r="V16" s="15">
        <v>7727230</v>
      </c>
      <c r="W16" s="21">
        <v>291501195</v>
      </c>
      <c r="Y16" s="32">
        <f t="shared" si="0"/>
        <v>2.1241948785323664E-2</v>
      </c>
      <c r="Z16" s="32">
        <f t="shared" si="1"/>
        <v>3.9132300220126523E-2</v>
      </c>
      <c r="AA16" s="32">
        <f t="shared" si="2"/>
        <v>4.1331857210213915E-2</v>
      </c>
      <c r="AB16" s="32">
        <f t="shared" si="3"/>
        <v>5.2224051592568141E-2</v>
      </c>
      <c r="AD16" s="33">
        <f t="shared" si="4"/>
        <v>2.9578334445653724E-2</v>
      </c>
      <c r="AE16" s="33">
        <f t="shared" si="5"/>
        <v>2.7151413445444719E-2</v>
      </c>
      <c r="AF16" s="34">
        <f t="shared" si="6"/>
        <v>-0.2426921000209005</v>
      </c>
      <c r="AH16" s="33">
        <f t="shared" si="7"/>
        <v>2.6495275926909374E-2</v>
      </c>
      <c r="AI16" s="33">
        <f t="shared" si="8"/>
        <v>2.5245079297468994E-2</v>
      </c>
      <c r="AJ16" s="34">
        <f t="shared" si="9"/>
        <v>-0.12501966294403805</v>
      </c>
      <c r="AL16" s="33">
        <f t="shared" si="10"/>
        <v>2.5595900303979329E-2</v>
      </c>
      <c r="AM16" s="33">
        <f t="shared" si="11"/>
        <v>2.4878835653415306E-2</v>
      </c>
      <c r="AN16" s="34">
        <f t="shared" si="12"/>
        <v>-7.1706465056402269E-2</v>
      </c>
      <c r="AP16" s="33">
        <f t="shared" si="13"/>
        <v>2.6194048400425843E-2</v>
      </c>
      <c r="AQ16" s="33">
        <f t="shared" si="14"/>
        <v>2.6508399047900987E-2</v>
      </c>
      <c r="AR16" s="34">
        <f t="shared" si="15"/>
        <v>3.1435064747514438E-2</v>
      </c>
    </row>
    <row r="17" spans="6:44" x14ac:dyDescent="0.2">
      <c r="F17" s="29"/>
      <c r="G17" s="14" t="s">
        <v>284</v>
      </c>
      <c r="H17" s="15">
        <v>540311</v>
      </c>
      <c r="I17" s="21">
        <v>24304760</v>
      </c>
      <c r="J17" s="15">
        <v>552975</v>
      </c>
      <c r="K17" s="21">
        <v>25929480</v>
      </c>
      <c r="L17" s="15">
        <v>1780068</v>
      </c>
      <c r="M17" s="21">
        <v>84420199</v>
      </c>
      <c r="N17" s="15">
        <v>1795285</v>
      </c>
      <c r="O17" s="21">
        <v>89337631</v>
      </c>
      <c r="P17" s="15">
        <v>3696180</v>
      </c>
      <c r="Q17" s="21">
        <v>178082289</v>
      </c>
      <c r="R17" s="15">
        <v>3775521</v>
      </c>
      <c r="S17" s="21">
        <v>188332737</v>
      </c>
      <c r="T17" s="15">
        <v>7277398</v>
      </c>
      <c r="U17" s="21">
        <v>329355351</v>
      </c>
      <c r="V17" s="15">
        <v>7667578</v>
      </c>
      <c r="W17" s="21">
        <v>356494328</v>
      </c>
      <c r="Y17" s="32">
        <f t="shared" si="0"/>
        <v>6.6847810881489875E-2</v>
      </c>
      <c r="Z17" s="32">
        <f t="shared" si="1"/>
        <v>5.8249471788143971E-2</v>
      </c>
      <c r="AA17" s="32">
        <f t="shared" si="2"/>
        <v>5.7560176576571295E-2</v>
      </c>
      <c r="AB17" s="32">
        <f t="shared" si="3"/>
        <v>8.2400291714100612E-2</v>
      </c>
      <c r="AD17" s="33">
        <f t="shared" si="4"/>
        <v>2.2230665927168176E-2</v>
      </c>
      <c r="AE17" s="33">
        <f t="shared" si="5"/>
        <v>2.132611220896061E-2</v>
      </c>
      <c r="AF17" s="34">
        <f t="shared" si="6"/>
        <v>-9.0455371820756525E-2</v>
      </c>
      <c r="AH17" s="33">
        <f t="shared" si="7"/>
        <v>2.1085806727368647E-2</v>
      </c>
      <c r="AI17" s="33">
        <f t="shared" si="8"/>
        <v>2.0095507121741341E-2</v>
      </c>
      <c r="AJ17" s="34">
        <f t="shared" si="9"/>
        <v>-9.9029960562730529E-2</v>
      </c>
      <c r="AL17" s="33">
        <f t="shared" si="10"/>
        <v>2.0755460976807187E-2</v>
      </c>
      <c r="AM17" s="33">
        <f t="shared" si="11"/>
        <v>2.0047077635790958E-2</v>
      </c>
      <c r="AN17" s="34">
        <f t="shared" si="12"/>
        <v>-7.0838334101622907E-2</v>
      </c>
      <c r="AP17" s="33">
        <f t="shared" si="13"/>
        <v>2.2095885121963602E-2</v>
      </c>
      <c r="AQ17" s="33">
        <f t="shared" si="14"/>
        <v>2.1508274880603431E-2</v>
      </c>
      <c r="AR17" s="34">
        <f t="shared" si="15"/>
        <v>-5.8761024136017026E-2</v>
      </c>
    </row>
    <row r="18" spans="6:44" x14ac:dyDescent="0.2">
      <c r="F18" s="29"/>
      <c r="G18" s="14" t="s">
        <v>285</v>
      </c>
      <c r="H18" s="15">
        <v>1380800</v>
      </c>
      <c r="I18" s="21">
        <v>81584246</v>
      </c>
      <c r="J18" s="15">
        <v>1384408</v>
      </c>
      <c r="K18" s="21">
        <v>88589885</v>
      </c>
      <c r="L18" s="15">
        <v>4414023</v>
      </c>
      <c r="M18" s="21">
        <v>275821554</v>
      </c>
      <c r="N18" s="15">
        <v>4394223</v>
      </c>
      <c r="O18" s="21">
        <v>293123107</v>
      </c>
      <c r="P18" s="15">
        <v>8848850</v>
      </c>
      <c r="Q18" s="21">
        <v>549559967</v>
      </c>
      <c r="R18" s="15">
        <v>8928876</v>
      </c>
      <c r="S18" s="21">
        <v>587694395</v>
      </c>
      <c r="T18" s="15">
        <v>17922873</v>
      </c>
      <c r="U18" s="21">
        <v>1038265201</v>
      </c>
      <c r="V18" s="15">
        <v>18064330</v>
      </c>
      <c r="W18" s="21">
        <v>1113849712</v>
      </c>
      <c r="Y18" s="32">
        <f t="shared" si="0"/>
        <v>8.5869997499272099E-2</v>
      </c>
      <c r="Z18" s="32">
        <f t="shared" si="1"/>
        <v>6.2727342185882981E-2</v>
      </c>
      <c r="AA18" s="32">
        <f t="shared" si="2"/>
        <v>6.9390840472191823E-2</v>
      </c>
      <c r="AB18" s="32">
        <f t="shared" si="3"/>
        <v>7.279884843217431E-2</v>
      </c>
      <c r="AD18" s="33">
        <f t="shared" si="4"/>
        <v>1.6924836199380944E-2</v>
      </c>
      <c r="AE18" s="33">
        <f t="shared" si="5"/>
        <v>1.5627156531470832E-2</v>
      </c>
      <c r="AF18" s="34">
        <f t="shared" si="6"/>
        <v>-0.12976796679101121</v>
      </c>
      <c r="AH18" s="33">
        <f t="shared" si="7"/>
        <v>1.6003183710581226E-2</v>
      </c>
      <c r="AI18" s="33">
        <f t="shared" si="8"/>
        <v>1.4991049477378799E-2</v>
      </c>
      <c r="AJ18" s="34">
        <f t="shared" si="9"/>
        <v>-0.10121342332024275</v>
      </c>
      <c r="AL18" s="33">
        <f t="shared" si="10"/>
        <v>1.6101700508326874E-2</v>
      </c>
      <c r="AM18" s="33">
        <f t="shared" si="11"/>
        <v>1.5193059651351619E-2</v>
      </c>
      <c r="AN18" s="34">
        <f t="shared" si="12"/>
        <v>-9.0864085697525521E-2</v>
      </c>
      <c r="AP18" s="33">
        <f t="shared" si="13"/>
        <v>1.7262326602815615E-2</v>
      </c>
      <c r="AQ18" s="33">
        <f t="shared" si="14"/>
        <v>1.6217924020974203E-2</v>
      </c>
      <c r="AR18" s="34">
        <f t="shared" si="15"/>
        <v>-0.10444025818414117</v>
      </c>
    </row>
    <row r="19" spans="6:44" x14ac:dyDescent="0.2">
      <c r="F19" s="29"/>
      <c r="G19" s="14" t="s">
        <v>286</v>
      </c>
      <c r="H19" s="15">
        <v>1279245</v>
      </c>
      <c r="I19" s="21">
        <v>57675708</v>
      </c>
      <c r="J19" s="15">
        <v>1299618</v>
      </c>
      <c r="K19" s="21">
        <v>60699211</v>
      </c>
      <c r="L19" s="15">
        <v>4038203</v>
      </c>
      <c r="M19" s="21">
        <v>200938414</v>
      </c>
      <c r="N19" s="15">
        <v>4116439</v>
      </c>
      <c r="O19" s="21">
        <v>214635429</v>
      </c>
      <c r="P19" s="15">
        <v>8043855</v>
      </c>
      <c r="Q19" s="21">
        <v>407801602</v>
      </c>
      <c r="R19" s="15">
        <v>8436960</v>
      </c>
      <c r="S19" s="21">
        <v>442703807</v>
      </c>
      <c r="T19" s="15">
        <v>16361196</v>
      </c>
      <c r="U19" s="21">
        <v>753291070</v>
      </c>
      <c r="V19" s="15">
        <v>16932710</v>
      </c>
      <c r="W19" s="21">
        <v>821470575</v>
      </c>
      <c r="Y19" s="32">
        <f t="shared" si="0"/>
        <v>5.2422468745420517E-2</v>
      </c>
      <c r="Z19" s="32">
        <f t="shared" si="1"/>
        <v>6.8165238927385977E-2</v>
      </c>
      <c r="AA19" s="32">
        <f t="shared" si="2"/>
        <v>8.5586238084469315E-2</v>
      </c>
      <c r="AB19" s="32">
        <f t="shared" si="3"/>
        <v>9.0508845405534943E-2</v>
      </c>
      <c r="AD19" s="33">
        <f t="shared" si="4"/>
        <v>2.2179961796047653E-2</v>
      </c>
      <c r="AE19" s="33">
        <f t="shared" si="5"/>
        <v>2.1410789013386021E-2</v>
      </c>
      <c r="AF19" s="34">
        <f t="shared" si="6"/>
        <v>-7.6917278266163194E-2</v>
      </c>
      <c r="AH19" s="33">
        <f t="shared" si="7"/>
        <v>2.0096719784003073E-2</v>
      </c>
      <c r="AI19" s="33">
        <f t="shared" si="8"/>
        <v>1.9178748910087907E-2</v>
      </c>
      <c r="AJ19" s="34">
        <f t="shared" si="9"/>
        <v>-9.1797087391516652E-2</v>
      </c>
      <c r="AL19" s="33">
        <f t="shared" si="10"/>
        <v>1.9724922512687922E-2</v>
      </c>
      <c r="AM19" s="33">
        <f t="shared" si="11"/>
        <v>1.9057798615226273E-2</v>
      </c>
      <c r="AN19" s="34">
        <f t="shared" si="12"/>
        <v>-6.6712389746164877E-2</v>
      </c>
      <c r="AP19" s="33">
        <f t="shared" si="13"/>
        <v>2.1719620279050965E-2</v>
      </c>
      <c r="AQ19" s="33">
        <f t="shared" si="14"/>
        <v>2.0612679888138415E-2</v>
      </c>
      <c r="AR19" s="34">
        <f t="shared" si="15"/>
        <v>-0.11069403909125496</v>
      </c>
    </row>
    <row r="20" spans="6:44" x14ac:dyDescent="0.2">
      <c r="F20" s="29"/>
      <c r="G20" s="14" t="s">
        <v>287</v>
      </c>
      <c r="H20" s="15">
        <v>1135437</v>
      </c>
      <c r="I20" s="21">
        <v>54453689</v>
      </c>
      <c r="J20" s="15">
        <v>1177814</v>
      </c>
      <c r="K20" s="21">
        <v>56589215</v>
      </c>
      <c r="L20" s="15">
        <v>3682996</v>
      </c>
      <c r="M20" s="21">
        <v>191241505</v>
      </c>
      <c r="N20" s="15">
        <v>3840029</v>
      </c>
      <c r="O20" s="21">
        <v>202826668</v>
      </c>
      <c r="P20" s="15">
        <v>7686444</v>
      </c>
      <c r="Q20" s="21">
        <v>403264607</v>
      </c>
      <c r="R20" s="15">
        <v>8028205</v>
      </c>
      <c r="S20" s="21">
        <v>427434236</v>
      </c>
      <c r="T20" s="15">
        <v>15556054</v>
      </c>
      <c r="U20" s="21">
        <v>743635982</v>
      </c>
      <c r="V20" s="15">
        <v>16121705</v>
      </c>
      <c r="W20" s="21">
        <v>803055833</v>
      </c>
      <c r="Y20" s="32">
        <f t="shared" si="0"/>
        <v>3.9217287923321409E-2</v>
      </c>
      <c r="Z20" s="32">
        <f t="shared" si="1"/>
        <v>6.0578706489472563E-2</v>
      </c>
      <c r="AA20" s="32">
        <f t="shared" si="2"/>
        <v>5.993491266145258E-2</v>
      </c>
      <c r="AB20" s="32">
        <f t="shared" si="3"/>
        <v>7.9904486117241158E-2</v>
      </c>
      <c r="AD20" s="33">
        <f t="shared" si="4"/>
        <v>2.0851424776749287E-2</v>
      </c>
      <c r="AE20" s="33">
        <f t="shared" si="5"/>
        <v>2.0813400574650136E-2</v>
      </c>
      <c r="AF20" s="34">
        <f t="shared" si="6"/>
        <v>-3.8024202099151E-3</v>
      </c>
      <c r="AH20" s="33">
        <f t="shared" si="7"/>
        <v>1.9258350848054662E-2</v>
      </c>
      <c r="AI20" s="33">
        <f t="shared" si="8"/>
        <v>1.8932564627053873E-2</v>
      </c>
      <c r="AJ20" s="34">
        <f t="shared" si="9"/>
        <v>-3.2578622100078863E-2</v>
      </c>
      <c r="AL20" s="33">
        <f t="shared" si="10"/>
        <v>1.9060547012001973E-2</v>
      </c>
      <c r="AM20" s="33">
        <f t="shared" si="11"/>
        <v>1.8782316257886279E-2</v>
      </c>
      <c r="AN20" s="34">
        <f t="shared" si="12"/>
        <v>-2.7823075411569434E-2</v>
      </c>
      <c r="AP20" s="33">
        <f t="shared" si="13"/>
        <v>2.0918909757650754E-2</v>
      </c>
      <c r="AQ20" s="33">
        <f t="shared" si="14"/>
        <v>2.007544723232214E-2</v>
      </c>
      <c r="AR20" s="34">
        <f t="shared" si="15"/>
        <v>-8.4346252532861363E-2</v>
      </c>
    </row>
    <row r="21" spans="6:44" x14ac:dyDescent="0.2">
      <c r="F21" s="29"/>
      <c r="G21" s="14" t="s">
        <v>288</v>
      </c>
      <c r="H21" s="15">
        <v>546315</v>
      </c>
      <c r="I21" s="21">
        <v>23508311</v>
      </c>
      <c r="J21" s="15">
        <v>549430</v>
      </c>
      <c r="K21" s="21">
        <v>24347745</v>
      </c>
      <c r="L21" s="15">
        <v>1835796</v>
      </c>
      <c r="M21" s="21">
        <v>84385008</v>
      </c>
      <c r="N21" s="15">
        <v>1835407</v>
      </c>
      <c r="O21" s="21">
        <v>89812949</v>
      </c>
      <c r="P21" s="15">
        <v>3891453</v>
      </c>
      <c r="Q21" s="21">
        <v>179269090</v>
      </c>
      <c r="R21" s="15">
        <v>3974422</v>
      </c>
      <c r="S21" s="21">
        <v>193249715</v>
      </c>
      <c r="T21" s="15">
        <v>7834590</v>
      </c>
      <c r="U21" s="21">
        <v>327393098</v>
      </c>
      <c r="V21" s="15">
        <v>7913385</v>
      </c>
      <c r="W21" s="21">
        <v>359285296</v>
      </c>
      <c r="Y21" s="32">
        <f t="shared" si="0"/>
        <v>3.5707967280167424E-2</v>
      </c>
      <c r="Z21" s="32">
        <f t="shared" si="1"/>
        <v>6.4323522965121963E-2</v>
      </c>
      <c r="AA21" s="32">
        <f t="shared" si="2"/>
        <v>7.7986813008310577E-2</v>
      </c>
      <c r="AB21" s="32">
        <f t="shared" si="3"/>
        <v>9.7412554494352835E-2</v>
      </c>
      <c r="AD21" s="33">
        <f t="shared" si="4"/>
        <v>2.3239228033013516E-2</v>
      </c>
      <c r="AE21" s="33">
        <f t="shared" si="5"/>
        <v>2.2565950152673275E-2</v>
      </c>
      <c r="AF21" s="34">
        <f t="shared" si="6"/>
        <v>-6.7327788034024158E-2</v>
      </c>
      <c r="AH21" s="33">
        <f t="shared" si="7"/>
        <v>2.1755001788943362E-2</v>
      </c>
      <c r="AI21" s="33">
        <f t="shared" si="8"/>
        <v>2.0435883916917148E-2</v>
      </c>
      <c r="AJ21" s="34">
        <f t="shared" si="9"/>
        <v>-0.13191178720262131</v>
      </c>
      <c r="AL21" s="33">
        <f t="shared" si="10"/>
        <v>2.1707328352032131E-2</v>
      </c>
      <c r="AM21" s="33">
        <f t="shared" si="11"/>
        <v>2.0566250252943452E-2</v>
      </c>
      <c r="AN21" s="34">
        <f t="shared" si="12"/>
        <v>-0.11410780990886785</v>
      </c>
      <c r="AP21" s="33">
        <f t="shared" si="13"/>
        <v>2.393022347709969E-2</v>
      </c>
      <c r="AQ21" s="33">
        <f t="shared" si="14"/>
        <v>2.2025351685976038E-2</v>
      </c>
      <c r="AR21" s="34">
        <f t="shared" si="15"/>
        <v>-0.19048717911236518</v>
      </c>
    </row>
    <row r="22" spans="6:44" x14ac:dyDescent="0.2">
      <c r="F22" s="29"/>
      <c r="G22" s="14" t="s">
        <v>289</v>
      </c>
      <c r="H22" s="15">
        <v>1032833</v>
      </c>
      <c r="I22" s="21">
        <v>52143353</v>
      </c>
      <c r="J22" s="15">
        <v>989528</v>
      </c>
      <c r="K22" s="21">
        <v>54632373</v>
      </c>
      <c r="L22" s="15">
        <v>3308499</v>
      </c>
      <c r="M22" s="21">
        <v>183670274</v>
      </c>
      <c r="N22" s="15">
        <v>3217679</v>
      </c>
      <c r="O22" s="21">
        <v>195773974</v>
      </c>
      <c r="P22" s="15">
        <v>6872868</v>
      </c>
      <c r="Q22" s="21">
        <v>386370907</v>
      </c>
      <c r="R22" s="15">
        <v>6766183</v>
      </c>
      <c r="S22" s="21">
        <v>415321974</v>
      </c>
      <c r="T22" s="15">
        <v>14196954</v>
      </c>
      <c r="U22" s="21">
        <v>725625023</v>
      </c>
      <c r="V22" s="15">
        <v>13714685</v>
      </c>
      <c r="W22" s="21">
        <v>781997024</v>
      </c>
      <c r="Y22" s="32">
        <f t="shared" si="0"/>
        <v>4.7734176204587378E-2</v>
      </c>
      <c r="Z22" s="32">
        <f t="shared" si="1"/>
        <v>6.5899068675642089E-2</v>
      </c>
      <c r="AA22" s="32">
        <f t="shared" si="2"/>
        <v>7.493076335584449E-2</v>
      </c>
      <c r="AB22" s="32">
        <f t="shared" si="3"/>
        <v>7.7687509682256364E-2</v>
      </c>
      <c r="AD22" s="33">
        <f t="shared" si="4"/>
        <v>1.9807567802553855E-2</v>
      </c>
      <c r="AE22" s="33">
        <f t="shared" si="5"/>
        <v>1.8112484332320693E-2</v>
      </c>
      <c r="AF22" s="34">
        <f t="shared" si="6"/>
        <v>-0.16950834702331613</v>
      </c>
      <c r="AH22" s="33">
        <f t="shared" si="7"/>
        <v>1.8013252378553102E-2</v>
      </c>
      <c r="AI22" s="33">
        <f t="shared" si="8"/>
        <v>1.6435683120985225E-2</v>
      </c>
      <c r="AJ22" s="34">
        <f t="shared" si="9"/>
        <v>-0.15775692575678776</v>
      </c>
      <c r="AL22" s="33">
        <f t="shared" si="10"/>
        <v>1.778826478775225E-2</v>
      </c>
      <c r="AM22" s="33">
        <f t="shared" si="11"/>
        <v>1.6291415873892576E-2</v>
      </c>
      <c r="AN22" s="34">
        <f t="shared" si="12"/>
        <v>-0.14968489138596741</v>
      </c>
      <c r="AP22" s="33">
        <f t="shared" si="13"/>
        <v>1.9565138397935319E-2</v>
      </c>
      <c r="AQ22" s="33">
        <f t="shared" si="14"/>
        <v>1.7538027101238689E-2</v>
      </c>
      <c r="AR22" s="34">
        <f t="shared" si="15"/>
        <v>-0.20271112966966306</v>
      </c>
    </row>
    <row r="23" spans="6:44" x14ac:dyDescent="0.2">
      <c r="F23" s="29"/>
      <c r="G23" s="14" t="s">
        <v>290</v>
      </c>
      <c r="H23" s="15">
        <v>1142577</v>
      </c>
      <c r="I23" s="21">
        <v>55360933</v>
      </c>
      <c r="J23" s="15">
        <v>1114787</v>
      </c>
      <c r="K23" s="21">
        <v>57975171</v>
      </c>
      <c r="L23" s="15">
        <v>3439397</v>
      </c>
      <c r="M23" s="21">
        <v>195009118</v>
      </c>
      <c r="N23" s="15">
        <v>3445966</v>
      </c>
      <c r="O23" s="21">
        <v>206322951</v>
      </c>
      <c r="P23" s="15">
        <v>7284414</v>
      </c>
      <c r="Q23" s="21">
        <v>412536385</v>
      </c>
      <c r="R23" s="15">
        <v>7272199</v>
      </c>
      <c r="S23" s="21">
        <v>433846813</v>
      </c>
      <c r="T23" s="15">
        <v>15374142</v>
      </c>
      <c r="U23" s="21">
        <v>767534240</v>
      </c>
      <c r="V23" s="15">
        <v>15254567</v>
      </c>
      <c r="W23" s="21">
        <v>818629301</v>
      </c>
      <c r="Y23" s="32">
        <f t="shared" si="0"/>
        <v>4.7221711382645956E-2</v>
      </c>
      <c r="Z23" s="32">
        <f t="shared" si="1"/>
        <v>5.8016943597478353E-2</v>
      </c>
      <c r="AA23" s="32">
        <f t="shared" si="2"/>
        <v>5.1657087168202144E-2</v>
      </c>
      <c r="AB23" s="32">
        <f t="shared" si="3"/>
        <v>6.6570399517290588E-2</v>
      </c>
      <c r="AD23" s="33">
        <f t="shared" si="4"/>
        <v>2.0638687574141858E-2</v>
      </c>
      <c r="AE23" s="33">
        <f t="shared" si="5"/>
        <v>1.922869705722817E-2</v>
      </c>
      <c r="AF23" s="34">
        <f t="shared" si="6"/>
        <v>-0.14099905169136889</v>
      </c>
      <c r="AH23" s="33">
        <f t="shared" si="7"/>
        <v>1.7637108640222658E-2</v>
      </c>
      <c r="AI23" s="33">
        <f t="shared" si="8"/>
        <v>1.6701806480075018E-2</v>
      </c>
      <c r="AJ23" s="34">
        <f t="shared" si="9"/>
        <v>-9.3530216014764064E-2</v>
      </c>
      <c r="AL23" s="33">
        <f t="shared" si="10"/>
        <v>1.7657627944744802E-2</v>
      </c>
      <c r="AM23" s="33">
        <f t="shared" si="11"/>
        <v>1.6762135348450745E-2</v>
      </c>
      <c r="AN23" s="34">
        <f t="shared" si="12"/>
        <v>-8.95492596294057E-2</v>
      </c>
      <c r="AP23" s="33">
        <f t="shared" si="13"/>
        <v>2.0030561763602885E-2</v>
      </c>
      <c r="AQ23" s="33">
        <f t="shared" si="14"/>
        <v>1.8634279253583668E-2</v>
      </c>
      <c r="AR23" s="34">
        <f t="shared" si="15"/>
        <v>-0.13962825100192167</v>
      </c>
    </row>
    <row r="24" spans="6:44" x14ac:dyDescent="0.2">
      <c r="F24" s="29"/>
      <c r="G24" s="14" t="s">
        <v>291</v>
      </c>
      <c r="H24" s="15">
        <v>1135095</v>
      </c>
      <c r="I24" s="21">
        <v>72048330</v>
      </c>
      <c r="J24" s="15">
        <v>1171711</v>
      </c>
      <c r="K24" s="21">
        <v>77205859</v>
      </c>
      <c r="L24" s="15">
        <v>3659078</v>
      </c>
      <c r="M24" s="21">
        <v>242326290</v>
      </c>
      <c r="N24" s="15">
        <v>3670826</v>
      </c>
      <c r="O24" s="21">
        <v>255898219</v>
      </c>
      <c r="P24" s="15">
        <v>7328487</v>
      </c>
      <c r="Q24" s="21">
        <v>482865297</v>
      </c>
      <c r="R24" s="15">
        <v>7327132</v>
      </c>
      <c r="S24" s="21">
        <v>510005803</v>
      </c>
      <c r="T24" s="15">
        <v>14913071</v>
      </c>
      <c r="U24" s="21">
        <v>914210353</v>
      </c>
      <c r="V24" s="15">
        <v>14745279</v>
      </c>
      <c r="W24" s="21">
        <v>975144422</v>
      </c>
      <c r="Y24" s="32">
        <f t="shared" si="0"/>
        <v>7.158429626335544E-2</v>
      </c>
      <c r="Z24" s="32">
        <f t="shared" si="1"/>
        <v>5.6006836897474065E-2</v>
      </c>
      <c r="AA24" s="32">
        <f t="shared" si="2"/>
        <v>5.6207199334103314E-2</v>
      </c>
      <c r="AB24" s="32">
        <f t="shared" si="3"/>
        <v>6.6652131864448488E-2</v>
      </c>
      <c r="AD24" s="33">
        <f t="shared" si="4"/>
        <v>1.5754633035907979E-2</v>
      </c>
      <c r="AE24" s="33">
        <f t="shared" si="5"/>
        <v>1.5176451828610571E-2</v>
      </c>
      <c r="AF24" s="34">
        <f t="shared" si="6"/>
        <v>-5.781812072974072E-2</v>
      </c>
      <c r="AH24" s="33">
        <f t="shared" si="7"/>
        <v>1.509979787995764E-2</v>
      </c>
      <c r="AI24" s="33">
        <f t="shared" si="8"/>
        <v>1.4344867323988684E-2</v>
      </c>
      <c r="AJ24" s="34">
        <f t="shared" si="9"/>
        <v>-7.5493055596895578E-2</v>
      </c>
      <c r="AL24" s="33">
        <f t="shared" si="10"/>
        <v>1.5177083641196108E-2</v>
      </c>
      <c r="AM24" s="33">
        <f t="shared" si="11"/>
        <v>1.4366762018980401E-2</v>
      </c>
      <c r="AN24" s="34">
        <f t="shared" si="12"/>
        <v>-8.1032162221570697E-2</v>
      </c>
      <c r="AP24" s="33">
        <f t="shared" si="13"/>
        <v>1.6312515988319815E-2</v>
      </c>
      <c r="AQ24" s="33">
        <f t="shared" si="14"/>
        <v>1.5121123258601791E-2</v>
      </c>
      <c r="AR24" s="34">
        <f t="shared" si="15"/>
        <v>-0.11913927297180232</v>
      </c>
    </row>
    <row r="25" spans="6:44" x14ac:dyDescent="0.2">
      <c r="F25" s="29"/>
      <c r="G25" s="14" t="s">
        <v>292</v>
      </c>
      <c r="H25" s="15">
        <v>510084</v>
      </c>
      <c r="I25" s="21">
        <v>25770287</v>
      </c>
      <c r="J25" s="15">
        <v>537246</v>
      </c>
      <c r="K25" s="21">
        <v>27169976</v>
      </c>
      <c r="L25" s="15">
        <v>1689892</v>
      </c>
      <c r="M25" s="21">
        <v>90207741</v>
      </c>
      <c r="N25" s="15">
        <v>1773404</v>
      </c>
      <c r="O25" s="21">
        <v>95465715</v>
      </c>
      <c r="P25" s="15">
        <v>3525209</v>
      </c>
      <c r="Q25" s="21">
        <v>190236637</v>
      </c>
      <c r="R25" s="15">
        <v>3726165</v>
      </c>
      <c r="S25" s="21">
        <v>200124056</v>
      </c>
      <c r="T25" s="15">
        <v>7005737</v>
      </c>
      <c r="U25" s="21">
        <v>350677695</v>
      </c>
      <c r="V25" s="15">
        <v>7250069</v>
      </c>
      <c r="W25" s="21">
        <v>376850085</v>
      </c>
      <c r="Y25" s="32">
        <f t="shared" si="0"/>
        <v>5.4314063324168646E-2</v>
      </c>
      <c r="Z25" s="32">
        <f t="shared" si="1"/>
        <v>5.8287392431210533E-2</v>
      </c>
      <c r="AA25" s="32">
        <f t="shared" si="2"/>
        <v>5.1974315546799744E-2</v>
      </c>
      <c r="AB25" s="32">
        <f t="shared" si="3"/>
        <v>7.463374595296117E-2</v>
      </c>
      <c r="AD25" s="33">
        <f t="shared" si="4"/>
        <v>1.9793493180731748E-2</v>
      </c>
      <c r="AE25" s="33">
        <f t="shared" si="5"/>
        <v>1.9773517650512464E-2</v>
      </c>
      <c r="AF25" s="34">
        <f t="shared" si="6"/>
        <v>-1.997553021928361E-3</v>
      </c>
      <c r="AH25" s="33">
        <f t="shared" si="7"/>
        <v>1.8733336865181006E-2</v>
      </c>
      <c r="AI25" s="33">
        <f t="shared" si="8"/>
        <v>1.8576344397567231E-2</v>
      </c>
      <c r="AJ25" s="34">
        <f t="shared" si="9"/>
        <v>-1.5699246761377572E-2</v>
      </c>
      <c r="AL25" s="33">
        <f t="shared" si="10"/>
        <v>1.8530652431581831E-2</v>
      </c>
      <c r="AM25" s="33">
        <f t="shared" si="11"/>
        <v>1.8619275835584703E-2</v>
      </c>
      <c r="AN25" s="34">
        <f t="shared" si="12"/>
        <v>8.8623404002872302E-3</v>
      </c>
      <c r="AP25" s="33">
        <f t="shared" si="13"/>
        <v>1.9977709161114451E-2</v>
      </c>
      <c r="AQ25" s="33">
        <f t="shared" si="14"/>
        <v>1.923860253341856E-2</v>
      </c>
      <c r="AR25" s="34">
        <f t="shared" si="15"/>
        <v>-7.3910662769589158E-2</v>
      </c>
    </row>
    <row r="26" spans="6:44" x14ac:dyDescent="0.2">
      <c r="F26" s="29"/>
      <c r="G26" s="14" t="s">
        <v>293</v>
      </c>
      <c r="H26" s="15">
        <v>521801</v>
      </c>
      <c r="I26" s="21">
        <v>25552497</v>
      </c>
      <c r="J26" s="15">
        <v>523639</v>
      </c>
      <c r="K26" s="21">
        <v>27579818</v>
      </c>
      <c r="L26" s="15">
        <v>1640709</v>
      </c>
      <c r="M26" s="21">
        <v>86098453</v>
      </c>
      <c r="N26" s="15">
        <v>1660577</v>
      </c>
      <c r="O26" s="21">
        <v>91484510</v>
      </c>
      <c r="P26" s="15">
        <v>3208041</v>
      </c>
      <c r="Q26" s="21">
        <v>169604196</v>
      </c>
      <c r="R26" s="15">
        <v>3336342</v>
      </c>
      <c r="S26" s="21">
        <v>182926039</v>
      </c>
      <c r="T26" s="15">
        <v>6528747</v>
      </c>
      <c r="U26" s="21">
        <v>323849795</v>
      </c>
      <c r="V26" s="15">
        <v>6930823</v>
      </c>
      <c r="W26" s="21">
        <v>349700772</v>
      </c>
      <c r="Y26" s="32">
        <f t="shared" si="0"/>
        <v>7.9339447725989359E-2</v>
      </c>
      <c r="Z26" s="32">
        <f t="shared" si="1"/>
        <v>6.2556954420539934E-2</v>
      </c>
      <c r="AA26" s="32">
        <f t="shared" si="2"/>
        <v>7.8546659305528024E-2</v>
      </c>
      <c r="AB26" s="32">
        <f t="shared" si="3"/>
        <v>7.9823972097928922E-2</v>
      </c>
      <c r="AD26" s="33">
        <f t="shared" si="4"/>
        <v>2.0420744007914372E-2</v>
      </c>
      <c r="AE26" s="33">
        <f t="shared" si="5"/>
        <v>1.8986310932146106E-2</v>
      </c>
      <c r="AF26" s="34">
        <f t="shared" si="6"/>
        <v>-0.14344330757682655</v>
      </c>
      <c r="AH26" s="33">
        <f t="shared" si="7"/>
        <v>1.90561960503518E-2</v>
      </c>
      <c r="AI26" s="33">
        <f t="shared" si="8"/>
        <v>1.8151455366597034E-2</v>
      </c>
      <c r="AJ26" s="34">
        <f t="shared" si="9"/>
        <v>-9.0474068375476571E-2</v>
      </c>
      <c r="AL26" s="33">
        <f t="shared" si="10"/>
        <v>1.8914868120361833E-2</v>
      </c>
      <c r="AM26" s="33">
        <f t="shared" si="11"/>
        <v>1.8238748393824895E-2</v>
      </c>
      <c r="AN26" s="34">
        <f t="shared" si="12"/>
        <v>-6.7611972653693758E-2</v>
      </c>
      <c r="AP26" s="33">
        <f t="shared" si="13"/>
        <v>2.0159799699734256E-2</v>
      </c>
      <c r="AQ26" s="33">
        <f t="shared" si="14"/>
        <v>1.9819295680594037E-2</v>
      </c>
      <c r="AR26" s="34">
        <f t="shared" si="15"/>
        <v>-3.4050401914021908E-2</v>
      </c>
    </row>
    <row r="27" spans="6:44" x14ac:dyDescent="0.2">
      <c r="F27" s="29"/>
      <c r="G27" s="14" t="s">
        <v>294</v>
      </c>
      <c r="H27" s="15">
        <v>457687</v>
      </c>
      <c r="I27" s="21">
        <v>28235885</v>
      </c>
      <c r="J27" s="15">
        <v>501591</v>
      </c>
      <c r="K27" s="21">
        <v>29580889</v>
      </c>
      <c r="L27" s="15">
        <v>1427380</v>
      </c>
      <c r="M27" s="21">
        <v>97132447</v>
      </c>
      <c r="N27" s="15">
        <v>1651457</v>
      </c>
      <c r="O27" s="21">
        <v>105518967</v>
      </c>
      <c r="P27" s="15">
        <v>2894805</v>
      </c>
      <c r="Q27" s="21">
        <v>195710785</v>
      </c>
      <c r="R27" s="15">
        <v>3297509</v>
      </c>
      <c r="S27" s="21">
        <v>208751293</v>
      </c>
      <c r="T27" s="15">
        <v>6044433</v>
      </c>
      <c r="U27" s="21">
        <v>361774595</v>
      </c>
      <c r="V27" s="15">
        <v>6622609</v>
      </c>
      <c r="W27" s="21">
        <v>384843045</v>
      </c>
      <c r="Y27" s="32">
        <f t="shared" si="0"/>
        <v>4.7634561480895676E-2</v>
      </c>
      <c r="Z27" s="32">
        <f t="shared" si="1"/>
        <v>8.6341076118467391E-2</v>
      </c>
      <c r="AA27" s="32">
        <f t="shared" si="2"/>
        <v>6.6631524675556331E-2</v>
      </c>
      <c r="AB27" s="32">
        <f t="shared" si="3"/>
        <v>6.3764704097035885E-2</v>
      </c>
      <c r="AD27" s="33">
        <f t="shared" si="4"/>
        <v>1.6209408701019997E-2</v>
      </c>
      <c r="AE27" s="33">
        <f t="shared" si="5"/>
        <v>1.6956589776595289E-2</v>
      </c>
      <c r="AF27" s="34">
        <f t="shared" si="6"/>
        <v>7.4718107557529209E-2</v>
      </c>
      <c r="AH27" s="33">
        <f t="shared" si="7"/>
        <v>1.4695192431423044E-2</v>
      </c>
      <c r="AI27" s="33">
        <f t="shared" si="8"/>
        <v>1.56508071198233E-2</v>
      </c>
      <c r="AJ27" s="34">
        <f t="shared" si="9"/>
        <v>9.556146884002556E-2</v>
      </c>
      <c r="AL27" s="33">
        <f t="shared" si="10"/>
        <v>1.479123902139578E-2</v>
      </c>
      <c r="AM27" s="33">
        <f t="shared" si="11"/>
        <v>1.5796352456604903E-2</v>
      </c>
      <c r="AN27" s="34">
        <f t="shared" si="12"/>
        <v>0.10051134352091223</v>
      </c>
      <c r="AP27" s="33">
        <f t="shared" si="13"/>
        <v>1.6707732061727553E-2</v>
      </c>
      <c r="AQ27" s="33">
        <f t="shared" si="14"/>
        <v>1.7208597338689076E-2</v>
      </c>
      <c r="AR27" s="34">
        <f t="shared" si="15"/>
        <v>5.008652769615228E-2</v>
      </c>
    </row>
    <row r="28" spans="6:44" x14ac:dyDescent="0.2">
      <c r="F28" s="29"/>
      <c r="G28" s="14" t="s">
        <v>295</v>
      </c>
      <c r="H28" s="15">
        <v>3182191</v>
      </c>
      <c r="I28" s="21">
        <v>180609794</v>
      </c>
      <c r="J28" s="15">
        <v>3371910</v>
      </c>
      <c r="K28" s="21">
        <v>198532737</v>
      </c>
      <c r="L28" s="15">
        <v>10027373</v>
      </c>
      <c r="M28" s="21">
        <v>605953792</v>
      </c>
      <c r="N28" s="15">
        <v>10618995</v>
      </c>
      <c r="O28" s="21">
        <v>664376339</v>
      </c>
      <c r="P28" s="15">
        <v>20541749</v>
      </c>
      <c r="Q28" s="21">
        <v>1204549878</v>
      </c>
      <c r="R28" s="15">
        <v>21296518</v>
      </c>
      <c r="S28" s="21">
        <v>1329642476</v>
      </c>
      <c r="T28" s="15">
        <v>43470784</v>
      </c>
      <c r="U28" s="21">
        <v>2257431270</v>
      </c>
      <c r="V28" s="15">
        <v>44469555</v>
      </c>
      <c r="W28" s="21">
        <v>2490139637</v>
      </c>
      <c r="Y28" s="32">
        <f t="shared" si="0"/>
        <v>9.923572029543426E-2</v>
      </c>
      <c r="Z28" s="32">
        <f t="shared" si="1"/>
        <v>9.6414194896233929E-2</v>
      </c>
      <c r="AA28" s="32">
        <f t="shared" si="2"/>
        <v>0.10385007734814615</v>
      </c>
      <c r="AB28" s="32">
        <f t="shared" si="3"/>
        <v>0.10308547156786749</v>
      </c>
      <c r="AD28" s="33">
        <f t="shared" si="4"/>
        <v>1.7619149712335091E-2</v>
      </c>
      <c r="AE28" s="33">
        <f t="shared" si="5"/>
        <v>1.6984151082347694E-2</v>
      </c>
      <c r="AF28" s="34">
        <f t="shared" si="6"/>
        <v>-6.3499862998739678E-2</v>
      </c>
      <c r="AH28" s="33">
        <f t="shared" si="7"/>
        <v>1.6548081936914424E-2</v>
      </c>
      <c r="AI28" s="33">
        <f t="shared" si="8"/>
        <v>1.5983403346337414E-2</v>
      </c>
      <c r="AJ28" s="34">
        <f t="shared" si="9"/>
        <v>-5.6467859057700992E-2</v>
      </c>
      <c r="AL28" s="33">
        <f t="shared" si="10"/>
        <v>1.7053464846226982E-2</v>
      </c>
      <c r="AM28" s="33">
        <f t="shared" si="11"/>
        <v>1.6016725085428153E-2</v>
      </c>
      <c r="AN28" s="34">
        <f t="shared" si="12"/>
        <v>-0.10367397607988285</v>
      </c>
      <c r="AP28" s="33">
        <f t="shared" si="13"/>
        <v>1.9256747515506861E-2</v>
      </c>
      <c r="AQ28" s="33">
        <f t="shared" si="14"/>
        <v>1.7858257560838947E-2</v>
      </c>
      <c r="AR28" s="34">
        <f t="shared" si="15"/>
        <v>-0.13984899546679136</v>
      </c>
    </row>
    <row r="29" spans="6:44" x14ac:dyDescent="0.2">
      <c r="F29" s="29"/>
      <c r="G29" s="14" t="s">
        <v>296</v>
      </c>
      <c r="H29" s="15">
        <v>245615</v>
      </c>
      <c r="I29" s="21">
        <v>13517805</v>
      </c>
      <c r="J29" s="15">
        <v>264678</v>
      </c>
      <c r="K29" s="21">
        <v>14814278</v>
      </c>
      <c r="L29" s="15">
        <v>815285</v>
      </c>
      <c r="M29" s="21">
        <v>46623561</v>
      </c>
      <c r="N29" s="15">
        <v>871665</v>
      </c>
      <c r="O29" s="21">
        <v>50711224</v>
      </c>
      <c r="P29" s="15">
        <v>1707854</v>
      </c>
      <c r="Q29" s="21">
        <v>97037418</v>
      </c>
      <c r="R29" s="15">
        <v>1817579</v>
      </c>
      <c r="S29" s="21">
        <v>105574113</v>
      </c>
      <c r="T29" s="15">
        <v>3394655</v>
      </c>
      <c r="U29" s="21">
        <v>182257887</v>
      </c>
      <c r="V29" s="15">
        <v>3544853</v>
      </c>
      <c r="W29" s="21">
        <v>199435272</v>
      </c>
      <c r="Y29" s="32">
        <f t="shared" si="0"/>
        <v>9.5908544323579162E-2</v>
      </c>
      <c r="Z29" s="32">
        <f t="shared" si="1"/>
        <v>8.7673762199330929E-2</v>
      </c>
      <c r="AA29" s="32">
        <f t="shared" si="2"/>
        <v>8.7973229048612975E-2</v>
      </c>
      <c r="AB29" s="32">
        <f t="shared" si="3"/>
        <v>9.4247690910627097E-2</v>
      </c>
      <c r="AD29" s="33">
        <f t="shared" si="4"/>
        <v>1.8169739835720369E-2</v>
      </c>
      <c r="AE29" s="33">
        <f t="shared" si="5"/>
        <v>1.7866412389452933E-2</v>
      </c>
      <c r="AF29" s="34">
        <f t="shared" si="6"/>
        <v>-3.0332744626743527E-2</v>
      </c>
      <c r="AH29" s="33">
        <f t="shared" si="7"/>
        <v>1.7486545053905258E-2</v>
      </c>
      <c r="AI29" s="33">
        <f t="shared" si="8"/>
        <v>1.7188798282605049E-2</v>
      </c>
      <c r="AJ29" s="34">
        <f t="shared" si="9"/>
        <v>-2.9774677130020924E-2</v>
      </c>
      <c r="AL29" s="33">
        <f t="shared" si="10"/>
        <v>1.7599953040795046E-2</v>
      </c>
      <c r="AM29" s="33">
        <f t="shared" si="11"/>
        <v>1.7216142748933159E-2</v>
      </c>
      <c r="AN29" s="34">
        <f t="shared" si="12"/>
        <v>-3.8381029186188714E-2</v>
      </c>
      <c r="AP29" s="33">
        <f t="shared" si="13"/>
        <v>1.8625558848929264E-2</v>
      </c>
      <c r="AQ29" s="33">
        <f t="shared" si="14"/>
        <v>1.7774453658327801E-2</v>
      </c>
      <c r="AR29" s="34">
        <f t="shared" si="15"/>
        <v>-8.51105190601463E-2</v>
      </c>
    </row>
    <row r="30" spans="6:44" x14ac:dyDescent="0.2">
      <c r="F30" s="29"/>
      <c r="G30" s="14" t="s">
        <v>297</v>
      </c>
      <c r="H30" s="15">
        <v>1581112</v>
      </c>
      <c r="I30" s="21">
        <v>92656042</v>
      </c>
      <c r="J30" s="15">
        <v>1599797</v>
      </c>
      <c r="K30" s="21">
        <v>101876738</v>
      </c>
      <c r="L30" s="15">
        <v>4918949</v>
      </c>
      <c r="M30" s="21">
        <v>308746622</v>
      </c>
      <c r="N30" s="15">
        <v>5116639</v>
      </c>
      <c r="O30" s="21">
        <v>335820133</v>
      </c>
      <c r="P30" s="15">
        <v>9477423</v>
      </c>
      <c r="Q30" s="21">
        <v>593445975</v>
      </c>
      <c r="R30" s="15">
        <v>10110020</v>
      </c>
      <c r="S30" s="21">
        <v>656033660</v>
      </c>
      <c r="T30" s="15">
        <v>19818937</v>
      </c>
      <c r="U30" s="21">
        <v>1169279214</v>
      </c>
      <c r="V30" s="15">
        <v>21188197</v>
      </c>
      <c r="W30" s="21">
        <v>1287764296</v>
      </c>
      <c r="Y30" s="32">
        <f t="shared" si="0"/>
        <v>9.9515323566271047E-2</v>
      </c>
      <c r="Z30" s="32">
        <f t="shared" si="1"/>
        <v>8.7688444409927832E-2</v>
      </c>
      <c r="AA30" s="32">
        <f t="shared" si="2"/>
        <v>0.1054648403336125</v>
      </c>
      <c r="AB30" s="32">
        <f t="shared" si="3"/>
        <v>0.10133172691462897</v>
      </c>
      <c r="AD30" s="33">
        <f t="shared" si="4"/>
        <v>1.7064316215881527E-2</v>
      </c>
      <c r="AE30" s="33">
        <f t="shared" si="5"/>
        <v>1.57032609347975E-2</v>
      </c>
      <c r="AF30" s="34">
        <f t="shared" si="6"/>
        <v>-0.13610552810840276</v>
      </c>
      <c r="AH30" s="33">
        <f t="shared" si="7"/>
        <v>1.5931992933674914E-2</v>
      </c>
      <c r="AI30" s="33">
        <f t="shared" si="8"/>
        <v>1.5236248506875555E-2</v>
      </c>
      <c r="AJ30" s="34">
        <f t="shared" si="9"/>
        <v>-6.9574442679935955E-2</v>
      </c>
      <c r="AL30" s="33">
        <f t="shared" si="10"/>
        <v>1.5970152969695346E-2</v>
      </c>
      <c r="AM30" s="33">
        <f t="shared" si="11"/>
        <v>1.5410825109187233E-2</v>
      </c>
      <c r="AN30" s="34">
        <f t="shared" si="12"/>
        <v>-5.5932786050811277E-2</v>
      </c>
      <c r="AP30" s="33">
        <f t="shared" si="13"/>
        <v>1.694970436718975E-2</v>
      </c>
      <c r="AQ30" s="33">
        <f t="shared" si="14"/>
        <v>1.6453474495149382E-2</v>
      </c>
      <c r="AR30" s="34">
        <f t="shared" si="15"/>
        <v>-4.9622987204036781E-2</v>
      </c>
    </row>
    <row r="31" spans="6:44" x14ac:dyDescent="0.2">
      <c r="F31" s="29"/>
      <c r="G31" s="14" t="s">
        <v>298</v>
      </c>
      <c r="H31" s="15">
        <v>760167</v>
      </c>
      <c r="I31" s="21">
        <v>30548587</v>
      </c>
      <c r="J31" s="15">
        <v>826278</v>
      </c>
      <c r="K31" s="21">
        <v>32882553</v>
      </c>
      <c r="L31" s="15">
        <v>2382829</v>
      </c>
      <c r="M31" s="21">
        <v>111804779</v>
      </c>
      <c r="N31" s="15">
        <v>2602547</v>
      </c>
      <c r="O31" s="21">
        <v>117719398</v>
      </c>
      <c r="P31" s="15">
        <v>4055470</v>
      </c>
      <c r="Q31" s="21">
        <v>236077258</v>
      </c>
      <c r="R31" s="15">
        <v>5414031</v>
      </c>
      <c r="S31" s="21">
        <v>248315869</v>
      </c>
      <c r="T31" s="15">
        <v>9319748</v>
      </c>
      <c r="U31" s="21">
        <v>430295657</v>
      </c>
      <c r="V31" s="15">
        <v>11126556</v>
      </c>
      <c r="W31" s="21">
        <v>463141476</v>
      </c>
      <c r="Y31" s="32">
        <f t="shared" si="0"/>
        <v>7.6401766143880889E-2</v>
      </c>
      <c r="Z31" s="32">
        <f t="shared" si="1"/>
        <v>5.2901307555019629E-2</v>
      </c>
      <c r="AA31" s="32">
        <f t="shared" si="2"/>
        <v>5.1841550108142988E-2</v>
      </c>
      <c r="AB31" s="32">
        <f t="shared" si="3"/>
        <v>7.6333140866443841E-2</v>
      </c>
      <c r="AD31" s="33">
        <f t="shared" si="4"/>
        <v>2.4883867787403719E-2</v>
      </c>
      <c r="AE31" s="33">
        <f t="shared" si="5"/>
        <v>2.5128158388431701E-2</v>
      </c>
      <c r="AF31" s="34">
        <f t="shared" si="6"/>
        <v>2.4429060102798203E-2</v>
      </c>
      <c r="AH31" s="33">
        <f t="shared" si="7"/>
        <v>2.1312407406127068E-2</v>
      </c>
      <c r="AI31" s="33">
        <f t="shared" si="8"/>
        <v>2.2108055632428566E-2</v>
      </c>
      <c r="AJ31" s="34">
        <f t="shared" si="9"/>
        <v>7.9564822630149787E-2</v>
      </c>
      <c r="AL31" s="33">
        <f t="shared" si="10"/>
        <v>1.7178571262463579E-2</v>
      </c>
      <c r="AM31" s="33">
        <f t="shared" si="11"/>
        <v>2.180300043570715E-2</v>
      </c>
      <c r="AN31" s="34">
        <f t="shared" si="12"/>
        <v>0.46244291732435716</v>
      </c>
      <c r="AP31" s="33">
        <f t="shared" si="13"/>
        <v>2.1658940424769381E-2</v>
      </c>
      <c r="AQ31" s="33">
        <f t="shared" si="14"/>
        <v>2.4024097552429097E-2</v>
      </c>
      <c r="AR31" s="34">
        <f t="shared" si="15"/>
        <v>0.23651571276597158</v>
      </c>
    </row>
    <row r="32" spans="6:44" x14ac:dyDescent="0.2">
      <c r="F32" s="29"/>
      <c r="G32" s="14" t="s">
        <v>299</v>
      </c>
      <c r="H32" s="15">
        <v>861161</v>
      </c>
      <c r="I32" s="21">
        <v>42038582</v>
      </c>
      <c r="J32" s="15">
        <v>851352</v>
      </c>
      <c r="K32" s="21">
        <v>46140689</v>
      </c>
      <c r="L32" s="15">
        <v>2677590</v>
      </c>
      <c r="M32" s="21">
        <v>152078853</v>
      </c>
      <c r="N32" s="15">
        <v>2750927</v>
      </c>
      <c r="O32" s="21">
        <v>167092276</v>
      </c>
      <c r="P32" s="15">
        <v>5140048</v>
      </c>
      <c r="Q32" s="21">
        <v>318309798</v>
      </c>
      <c r="R32" s="15">
        <v>5735173</v>
      </c>
      <c r="S32" s="21">
        <v>342245160</v>
      </c>
      <c r="T32" s="15">
        <v>11080723</v>
      </c>
      <c r="U32" s="21">
        <v>592201691</v>
      </c>
      <c r="V32" s="15">
        <v>11897240</v>
      </c>
      <c r="W32" s="21">
        <v>633644794</v>
      </c>
      <c r="Y32" s="32">
        <f t="shared" si="0"/>
        <v>9.7579575828699458E-2</v>
      </c>
      <c r="Z32" s="32">
        <f t="shared" si="1"/>
        <v>9.8721306110850268E-2</v>
      </c>
      <c r="AA32" s="32">
        <f t="shared" si="2"/>
        <v>7.5195178252100175E-2</v>
      </c>
      <c r="AB32" s="32">
        <f t="shared" si="3"/>
        <v>6.9981399293235047E-2</v>
      </c>
      <c r="AD32" s="33">
        <f t="shared" si="4"/>
        <v>2.0485015407988784E-2</v>
      </c>
      <c r="AE32" s="33">
        <f t="shared" si="5"/>
        <v>1.8451219920014632E-2</v>
      </c>
      <c r="AF32" s="34">
        <f t="shared" si="6"/>
        <v>-0.20337954879741521</v>
      </c>
      <c r="AH32" s="33">
        <f t="shared" si="7"/>
        <v>1.760658991819198E-2</v>
      </c>
      <c r="AI32" s="33">
        <f t="shared" si="8"/>
        <v>1.646351983379531E-2</v>
      </c>
      <c r="AJ32" s="34">
        <f t="shared" si="9"/>
        <v>-0.11430700843966697</v>
      </c>
      <c r="AL32" s="33">
        <f t="shared" si="10"/>
        <v>1.6147941509485047E-2</v>
      </c>
      <c r="AM32" s="33">
        <f t="shared" si="11"/>
        <v>1.6757499214890285E-2</v>
      </c>
      <c r="AN32" s="34">
        <f t="shared" si="12"/>
        <v>6.0955770540523785E-2</v>
      </c>
      <c r="AP32" s="33">
        <f t="shared" si="13"/>
        <v>1.871106274838381E-2</v>
      </c>
      <c r="AQ32" s="33">
        <f t="shared" si="14"/>
        <v>1.8775882186132187E-2</v>
      </c>
      <c r="AR32" s="34">
        <f t="shared" si="15"/>
        <v>6.4819437748376424E-3</v>
      </c>
    </row>
    <row r="33" spans="6:44" x14ac:dyDescent="0.2">
      <c r="F33" s="29"/>
      <c r="G33" s="14" t="s">
        <v>300</v>
      </c>
      <c r="H33" s="15">
        <v>367574</v>
      </c>
      <c r="I33" s="21">
        <v>19859396</v>
      </c>
      <c r="J33" s="15">
        <v>386563</v>
      </c>
      <c r="K33" s="21">
        <v>22899102</v>
      </c>
      <c r="L33" s="15">
        <v>1209298</v>
      </c>
      <c r="M33" s="21">
        <v>68517797</v>
      </c>
      <c r="N33" s="15">
        <v>1265907</v>
      </c>
      <c r="O33" s="21">
        <v>76424802</v>
      </c>
      <c r="P33" s="15">
        <v>2476179</v>
      </c>
      <c r="Q33" s="21">
        <v>141522082</v>
      </c>
      <c r="R33" s="15">
        <v>2580808</v>
      </c>
      <c r="S33" s="21">
        <v>155962017</v>
      </c>
      <c r="T33" s="15">
        <v>4983435</v>
      </c>
      <c r="U33" s="21">
        <v>267493027</v>
      </c>
      <c r="V33" s="15">
        <v>5150153</v>
      </c>
      <c r="W33" s="21">
        <v>292716279</v>
      </c>
      <c r="Y33" s="32">
        <f t="shared" si="0"/>
        <v>0.15306135191624157</v>
      </c>
      <c r="Z33" s="32">
        <f t="shared" si="1"/>
        <v>0.11540074763349441</v>
      </c>
      <c r="AA33" s="32">
        <f t="shared" si="2"/>
        <v>0.102033087670375</v>
      </c>
      <c r="AB33" s="32">
        <f t="shared" si="3"/>
        <v>9.4294988855915113E-2</v>
      </c>
      <c r="AD33" s="33">
        <f t="shared" si="4"/>
        <v>1.8508820711365039E-2</v>
      </c>
      <c r="AE33" s="33">
        <f t="shared" si="5"/>
        <v>1.688114232601785E-2</v>
      </c>
      <c r="AF33" s="34">
        <f t="shared" si="6"/>
        <v>-0.16276783853471888</v>
      </c>
      <c r="AH33" s="33">
        <f t="shared" si="7"/>
        <v>1.7649399907005182E-2</v>
      </c>
      <c r="AI33" s="33">
        <f t="shared" si="8"/>
        <v>1.656408609341245E-2</v>
      </c>
      <c r="AJ33" s="34">
        <f t="shared" si="9"/>
        <v>-0.10853138135927323</v>
      </c>
      <c r="AL33" s="33">
        <f t="shared" si="10"/>
        <v>1.7496767748230273E-2</v>
      </c>
      <c r="AM33" s="33">
        <f t="shared" si="11"/>
        <v>1.6547670065077447E-2</v>
      </c>
      <c r="AN33" s="34">
        <f t="shared" si="12"/>
        <v>-9.4909768315282542E-2</v>
      </c>
      <c r="AP33" s="33">
        <f t="shared" si="13"/>
        <v>1.8630149188898295E-2</v>
      </c>
      <c r="AQ33" s="33">
        <f t="shared" si="14"/>
        <v>1.7594351149838167E-2</v>
      </c>
      <c r="AR33" s="34">
        <f t="shared" si="15"/>
        <v>-0.10357980390601276</v>
      </c>
    </row>
    <row r="34" spans="6:44" x14ac:dyDescent="0.2">
      <c r="F34" s="29"/>
      <c r="G34" s="14" t="s">
        <v>301</v>
      </c>
      <c r="H34" s="15">
        <v>689113</v>
      </c>
      <c r="I34" s="21">
        <v>33807652</v>
      </c>
      <c r="J34" s="15">
        <v>692060</v>
      </c>
      <c r="K34" s="21">
        <v>35648633</v>
      </c>
      <c r="L34" s="15">
        <v>2178760</v>
      </c>
      <c r="M34" s="21">
        <v>114840349</v>
      </c>
      <c r="N34" s="15">
        <v>2270433</v>
      </c>
      <c r="O34" s="21">
        <v>121912540</v>
      </c>
      <c r="P34" s="15">
        <v>4653994</v>
      </c>
      <c r="Q34" s="21">
        <v>233320364</v>
      </c>
      <c r="R34" s="15">
        <v>4923369</v>
      </c>
      <c r="S34" s="21">
        <v>249580239</v>
      </c>
      <c r="T34" s="15">
        <v>8971067</v>
      </c>
      <c r="U34" s="21">
        <v>438924275</v>
      </c>
      <c r="V34" s="15">
        <v>9790553</v>
      </c>
      <c r="W34" s="21">
        <v>467202208</v>
      </c>
      <c r="Y34" s="32">
        <f t="shared" si="0"/>
        <v>5.4454565493042818E-2</v>
      </c>
      <c r="Z34" s="32">
        <f t="shared" si="1"/>
        <v>6.1582806579593377E-2</v>
      </c>
      <c r="AA34" s="32">
        <f t="shared" si="2"/>
        <v>6.9689052088055203E-2</v>
      </c>
      <c r="AB34" s="32">
        <f t="shared" si="3"/>
        <v>6.4425539006699964E-2</v>
      </c>
      <c r="AD34" s="33">
        <f t="shared" si="4"/>
        <v>2.0383343983782134E-2</v>
      </c>
      <c r="AE34" s="33">
        <f t="shared" si="5"/>
        <v>1.9413367126868513E-2</v>
      </c>
      <c r="AF34" s="34">
        <f t="shared" si="6"/>
        <v>-9.6997685691362079E-2</v>
      </c>
      <c r="AH34" s="33">
        <f t="shared" si="7"/>
        <v>1.8972077488200598E-2</v>
      </c>
      <c r="AI34" s="33">
        <f t="shared" si="8"/>
        <v>1.8623457439242919E-2</v>
      </c>
      <c r="AJ34" s="34">
        <f t="shared" si="9"/>
        <v>-3.4862004895767906E-2</v>
      </c>
      <c r="AL34" s="33">
        <f t="shared" si="10"/>
        <v>1.9946797271411767E-2</v>
      </c>
      <c r="AM34" s="33">
        <f t="shared" si="11"/>
        <v>1.9726597825719689E-2</v>
      </c>
      <c r="AN34" s="34">
        <f t="shared" si="12"/>
        <v>-2.2019944569207778E-2</v>
      </c>
      <c r="AP34" s="33">
        <f t="shared" si="13"/>
        <v>2.0438757915588059E-2</v>
      </c>
      <c r="AQ34" s="33">
        <f t="shared" si="14"/>
        <v>2.0955707897681853E-2</v>
      </c>
      <c r="AR34" s="34">
        <f t="shared" si="15"/>
        <v>5.1694998209379436E-2</v>
      </c>
    </row>
    <row r="35" spans="6:44" x14ac:dyDescent="0.2">
      <c r="F35" s="29"/>
      <c r="G35" s="14" t="s">
        <v>302</v>
      </c>
      <c r="H35" s="15">
        <v>4111230</v>
      </c>
      <c r="I35" s="21">
        <v>222096877</v>
      </c>
      <c r="J35" s="15">
        <v>3925196</v>
      </c>
      <c r="K35" s="21">
        <v>229600691</v>
      </c>
      <c r="L35" s="15">
        <v>12481646</v>
      </c>
      <c r="M35" s="21">
        <v>764124924</v>
      </c>
      <c r="N35" s="15">
        <v>12336059</v>
      </c>
      <c r="O35" s="21">
        <v>807028296</v>
      </c>
      <c r="P35" s="15">
        <v>26046214</v>
      </c>
      <c r="Q35" s="21">
        <v>1574575542</v>
      </c>
      <c r="R35" s="15">
        <v>25590408</v>
      </c>
      <c r="S35" s="21">
        <v>1659555486</v>
      </c>
      <c r="T35" s="15">
        <v>56582488</v>
      </c>
      <c r="U35" s="21">
        <v>2911664612</v>
      </c>
      <c r="V35" s="15">
        <v>55020269</v>
      </c>
      <c r="W35" s="21">
        <v>3115270410</v>
      </c>
      <c r="Y35" s="32">
        <f t="shared" si="0"/>
        <v>3.3786220235775759E-2</v>
      </c>
      <c r="Z35" s="32">
        <f t="shared" si="1"/>
        <v>5.6147065293213755E-2</v>
      </c>
      <c r="AA35" s="32">
        <f t="shared" si="2"/>
        <v>5.3970064778257554E-2</v>
      </c>
      <c r="AB35" s="32">
        <f t="shared" si="3"/>
        <v>6.9927627365070993E-2</v>
      </c>
      <c r="AD35" s="33">
        <f t="shared" si="4"/>
        <v>1.8510976180903256E-2</v>
      </c>
      <c r="AE35" s="33">
        <f t="shared" si="5"/>
        <v>1.7095749942668943E-2</v>
      </c>
      <c r="AF35" s="34">
        <f t="shared" si="6"/>
        <v>-0.14152262382343128</v>
      </c>
      <c r="AH35" s="33">
        <f t="shared" si="7"/>
        <v>1.6334562069591645E-2</v>
      </c>
      <c r="AI35" s="33">
        <f t="shared" si="8"/>
        <v>1.5285782495041537E-2</v>
      </c>
      <c r="AJ35" s="34">
        <f t="shared" si="9"/>
        <v>-0.10487795745501086</v>
      </c>
      <c r="AL35" s="33">
        <f t="shared" si="10"/>
        <v>1.6541736680932135E-2</v>
      </c>
      <c r="AM35" s="33">
        <f t="shared" si="11"/>
        <v>1.5420037603973188E-2</v>
      </c>
      <c r="AN35" s="34">
        <f t="shared" si="12"/>
        <v>-0.11216990769589465</v>
      </c>
      <c r="AP35" s="33">
        <f t="shared" si="13"/>
        <v>1.9433037639982144E-2</v>
      </c>
      <c r="AQ35" s="33">
        <f t="shared" si="14"/>
        <v>1.7661474529910872E-2</v>
      </c>
      <c r="AR35" s="34">
        <f t="shared" si="15"/>
        <v>-0.1771563110071272</v>
      </c>
    </row>
    <row r="36" spans="6:44" x14ac:dyDescent="0.2">
      <c r="F36" s="29"/>
      <c r="G36" s="14" t="s">
        <v>303</v>
      </c>
      <c r="H36" s="15">
        <v>1599494</v>
      </c>
      <c r="I36" s="21">
        <v>58036481</v>
      </c>
      <c r="J36" s="15">
        <v>1719592</v>
      </c>
      <c r="K36" s="21">
        <v>63618379</v>
      </c>
      <c r="L36" s="15">
        <v>5322436</v>
      </c>
      <c r="M36" s="21">
        <v>230054756</v>
      </c>
      <c r="N36" s="15">
        <v>5649404</v>
      </c>
      <c r="O36" s="21">
        <v>249981333</v>
      </c>
      <c r="P36" s="15">
        <v>11139201</v>
      </c>
      <c r="Q36" s="21">
        <v>483458724</v>
      </c>
      <c r="R36" s="15">
        <v>11772879</v>
      </c>
      <c r="S36" s="21">
        <v>521322618</v>
      </c>
      <c r="T36" s="15">
        <v>22652217</v>
      </c>
      <c r="U36" s="21">
        <v>883730219</v>
      </c>
      <c r="V36" s="15">
        <v>24185849</v>
      </c>
      <c r="W36" s="21">
        <v>958417395</v>
      </c>
      <c r="Y36" s="32">
        <f t="shared" si="0"/>
        <v>9.6179125677864588E-2</v>
      </c>
      <c r="Z36" s="32">
        <f t="shared" si="1"/>
        <v>8.6616670511258639E-2</v>
      </c>
      <c r="AA36" s="32">
        <f t="shared" si="2"/>
        <v>7.8318772876254897E-2</v>
      </c>
      <c r="AB36" s="32">
        <f t="shared" si="3"/>
        <v>8.4513547680324375E-2</v>
      </c>
      <c r="AD36" s="33">
        <f t="shared" si="4"/>
        <v>2.7560147900766073E-2</v>
      </c>
      <c r="AE36" s="33">
        <f t="shared" si="5"/>
        <v>2.7029799045964375E-2</v>
      </c>
      <c r="AF36" s="34">
        <f t="shared" si="6"/>
        <v>-5.3034885480169811E-2</v>
      </c>
      <c r="AH36" s="33">
        <f t="shared" si="7"/>
        <v>2.3135518224191808E-2</v>
      </c>
      <c r="AI36" s="33">
        <f t="shared" si="8"/>
        <v>2.2599303444789616E-2</v>
      </c>
      <c r="AJ36" s="34">
        <f t="shared" si="9"/>
        <v>-5.3621477940219223E-2</v>
      </c>
      <c r="AL36" s="33">
        <f t="shared" si="10"/>
        <v>2.304064534783325E-2</v>
      </c>
      <c r="AM36" s="33">
        <f t="shared" si="11"/>
        <v>2.2582712879723934E-2</v>
      </c>
      <c r="AN36" s="34">
        <f t="shared" si="12"/>
        <v>-4.5793246810931637E-2</v>
      </c>
      <c r="AP36" s="33">
        <f t="shared" si="13"/>
        <v>2.5632502445862383E-2</v>
      </c>
      <c r="AQ36" s="33">
        <f t="shared" si="14"/>
        <v>2.5235194108721284E-2</v>
      </c>
      <c r="AR36" s="34">
        <f t="shared" si="15"/>
        <v>-3.9730833714109876E-2</v>
      </c>
    </row>
    <row r="37" spans="6:44" x14ac:dyDescent="0.2">
      <c r="F37" s="29"/>
      <c r="G37" s="14" t="s">
        <v>304</v>
      </c>
      <c r="H37" s="15">
        <v>243970</v>
      </c>
      <c r="I37" s="21">
        <v>12575433</v>
      </c>
      <c r="J37" s="15">
        <v>270748</v>
      </c>
      <c r="K37" s="21">
        <v>14393765</v>
      </c>
      <c r="L37" s="15">
        <v>801091</v>
      </c>
      <c r="M37" s="21">
        <v>44567810</v>
      </c>
      <c r="N37" s="15">
        <v>878831</v>
      </c>
      <c r="O37" s="21">
        <v>50187624</v>
      </c>
      <c r="P37" s="15">
        <v>1649706</v>
      </c>
      <c r="Q37" s="21">
        <v>92441044</v>
      </c>
      <c r="R37" s="15">
        <v>1839385</v>
      </c>
      <c r="S37" s="21">
        <v>101605648</v>
      </c>
      <c r="T37" s="15">
        <v>3265345</v>
      </c>
      <c r="U37" s="21">
        <v>170534548</v>
      </c>
      <c r="V37" s="15">
        <v>3453057</v>
      </c>
      <c r="W37" s="21">
        <v>185477583</v>
      </c>
      <c r="Y37" s="32">
        <f t="shared" si="0"/>
        <v>0.14459398734023712</v>
      </c>
      <c r="Z37" s="32">
        <f t="shared" si="1"/>
        <v>0.1260958077141327</v>
      </c>
      <c r="AA37" s="32">
        <f t="shared" si="2"/>
        <v>9.9139988077157584E-2</v>
      </c>
      <c r="AB37" s="32">
        <f t="shared" si="3"/>
        <v>8.7624678842201528E-2</v>
      </c>
      <c r="AD37" s="33">
        <f t="shared" si="4"/>
        <v>1.940052481691883E-2</v>
      </c>
      <c r="AE37" s="33">
        <f t="shared" si="5"/>
        <v>1.8810088951709301E-2</v>
      </c>
      <c r="AF37" s="34">
        <f t="shared" si="6"/>
        <v>-5.9043586520952929E-2</v>
      </c>
      <c r="AH37" s="33">
        <f t="shared" si="7"/>
        <v>1.7974654801301657E-2</v>
      </c>
      <c r="AI37" s="33">
        <f t="shared" si="8"/>
        <v>1.7510910657974166E-2</v>
      </c>
      <c r="AJ37" s="34">
        <f t="shared" si="9"/>
        <v>-4.6374414332749081E-2</v>
      </c>
      <c r="AL37" s="33">
        <f t="shared" si="10"/>
        <v>1.7846033846177677E-2</v>
      </c>
      <c r="AM37" s="33">
        <f t="shared" si="11"/>
        <v>1.8103176705294967E-2</v>
      </c>
      <c r="AN37" s="34">
        <f t="shared" si="12"/>
        <v>2.571428591172896E-2</v>
      </c>
      <c r="AP37" s="33">
        <f t="shared" si="13"/>
        <v>1.9147703725112639E-2</v>
      </c>
      <c r="AQ37" s="33">
        <f t="shared" si="14"/>
        <v>1.8617112343975284E-2</v>
      </c>
      <c r="AR37" s="34">
        <f t="shared" si="15"/>
        <v>-5.3059138113735471E-2</v>
      </c>
    </row>
    <row r="38" spans="6:44" x14ac:dyDescent="0.2">
      <c r="F38" s="29"/>
      <c r="G38" s="14" t="s">
        <v>305</v>
      </c>
      <c r="H38" s="15">
        <v>977658</v>
      </c>
      <c r="I38" s="21">
        <v>50721261</v>
      </c>
      <c r="J38" s="15">
        <v>987801</v>
      </c>
      <c r="K38" s="21">
        <v>55547079</v>
      </c>
      <c r="L38" s="15">
        <v>3111015</v>
      </c>
      <c r="M38" s="21">
        <v>174921735</v>
      </c>
      <c r="N38" s="15">
        <v>3182688</v>
      </c>
      <c r="O38" s="21">
        <v>188831314</v>
      </c>
      <c r="P38" s="15">
        <v>6099105</v>
      </c>
      <c r="Q38" s="21">
        <v>341895729</v>
      </c>
      <c r="R38" s="15">
        <v>6375858</v>
      </c>
      <c r="S38" s="21">
        <v>373644727</v>
      </c>
      <c r="T38" s="15">
        <v>12632462</v>
      </c>
      <c r="U38" s="21">
        <v>656588924</v>
      </c>
      <c r="V38" s="15">
        <v>13346381</v>
      </c>
      <c r="W38" s="21">
        <v>718318243</v>
      </c>
      <c r="Y38" s="32">
        <f t="shared" si="0"/>
        <v>9.5143888477062899E-2</v>
      </c>
      <c r="Z38" s="32">
        <f t="shared" si="1"/>
        <v>7.9518871682812894E-2</v>
      </c>
      <c r="AA38" s="32">
        <f t="shared" si="2"/>
        <v>9.2861639696002168E-2</v>
      </c>
      <c r="AB38" s="32">
        <f t="shared" si="3"/>
        <v>9.4015169527897791E-2</v>
      </c>
      <c r="AD38" s="33">
        <f t="shared" si="4"/>
        <v>1.9275112265051929E-2</v>
      </c>
      <c r="AE38" s="33">
        <f t="shared" si="5"/>
        <v>1.7783131314609721E-2</v>
      </c>
      <c r="AF38" s="34">
        <f t="shared" si="6"/>
        <v>-0.1491980950442208</v>
      </c>
      <c r="AH38" s="33">
        <f t="shared" si="7"/>
        <v>1.7785182613241288E-2</v>
      </c>
      <c r="AI38" s="33">
        <f t="shared" si="8"/>
        <v>1.6854662145707463E-2</v>
      </c>
      <c r="AJ38" s="34">
        <f t="shared" si="9"/>
        <v>-9.3052046753382481E-2</v>
      </c>
      <c r="AL38" s="33">
        <f t="shared" si="10"/>
        <v>1.7839079235763135E-2</v>
      </c>
      <c r="AM38" s="33">
        <f t="shared" si="11"/>
        <v>1.7063958191493492E-2</v>
      </c>
      <c r="AN38" s="34">
        <f t="shared" si="12"/>
        <v>-7.7512104426964365E-2</v>
      </c>
      <c r="AP38" s="33">
        <f t="shared" si="13"/>
        <v>1.9239529541622301E-2</v>
      </c>
      <c r="AQ38" s="33">
        <f t="shared" si="14"/>
        <v>1.8580039042667054E-2</v>
      </c>
      <c r="AR38" s="34">
        <f t="shared" si="15"/>
        <v>-6.5949049895524733E-2</v>
      </c>
    </row>
    <row r="39" spans="6:44" x14ac:dyDescent="0.2">
      <c r="F39" s="29"/>
      <c r="G39" s="14" t="s">
        <v>306</v>
      </c>
      <c r="H39" s="15">
        <v>463849</v>
      </c>
      <c r="I39" s="21">
        <v>22166285</v>
      </c>
      <c r="J39" s="15">
        <v>476129</v>
      </c>
      <c r="K39" s="21">
        <v>22619177</v>
      </c>
      <c r="L39" s="15">
        <v>1508109</v>
      </c>
      <c r="M39" s="21">
        <v>77458578</v>
      </c>
      <c r="N39" s="15">
        <v>1570981</v>
      </c>
      <c r="O39" s="21">
        <v>79683799</v>
      </c>
      <c r="P39" s="15">
        <v>3156899</v>
      </c>
      <c r="Q39" s="21">
        <v>162813513</v>
      </c>
      <c r="R39" s="15">
        <v>3315167</v>
      </c>
      <c r="S39" s="21">
        <v>168220289</v>
      </c>
      <c r="T39" s="15">
        <v>6306193</v>
      </c>
      <c r="U39" s="21">
        <v>302526058</v>
      </c>
      <c r="V39" s="15">
        <v>6565221</v>
      </c>
      <c r="W39" s="21">
        <v>318302922</v>
      </c>
      <c r="Y39" s="32">
        <f t="shared" si="0"/>
        <v>2.0431569836803956E-2</v>
      </c>
      <c r="Z39" s="32">
        <f t="shared" si="1"/>
        <v>2.872788343726114E-2</v>
      </c>
      <c r="AA39" s="32">
        <f t="shared" si="2"/>
        <v>3.3208398371700268E-2</v>
      </c>
      <c r="AB39" s="32">
        <f t="shared" si="3"/>
        <v>5.2150429963953714E-2</v>
      </c>
      <c r="AD39" s="33">
        <f t="shared" si="4"/>
        <v>2.0925879099722846E-2</v>
      </c>
      <c r="AE39" s="33">
        <f t="shared" si="5"/>
        <v>2.1049793279392968E-2</v>
      </c>
      <c r="AF39" s="34">
        <f t="shared" si="6"/>
        <v>1.239141796701218E-2</v>
      </c>
      <c r="AH39" s="33">
        <f t="shared" si="7"/>
        <v>1.9469877177450894E-2</v>
      </c>
      <c r="AI39" s="33">
        <f t="shared" si="8"/>
        <v>1.9715187023148832E-2</v>
      </c>
      <c r="AJ39" s="34">
        <f t="shared" si="9"/>
        <v>2.4530984569793787E-2</v>
      </c>
      <c r="AL39" s="33">
        <f t="shared" si="10"/>
        <v>1.9389662085357744E-2</v>
      </c>
      <c r="AM39" s="33">
        <f t="shared" si="11"/>
        <v>1.9707295830409612E-2</v>
      </c>
      <c r="AN39" s="34">
        <f t="shared" si="12"/>
        <v>3.1763374505186862E-2</v>
      </c>
      <c r="AP39" s="33">
        <f t="shared" si="13"/>
        <v>2.0845123364546667E-2</v>
      </c>
      <c r="AQ39" s="33">
        <f t="shared" si="14"/>
        <v>2.0625701324853061E-2</v>
      </c>
      <c r="AR39" s="34">
        <f t="shared" si="15"/>
        <v>-2.1942203969360641E-2</v>
      </c>
    </row>
    <row r="40" spans="6:44" x14ac:dyDescent="0.2">
      <c r="F40" s="29"/>
      <c r="G40" s="14" t="s">
        <v>307</v>
      </c>
      <c r="H40" s="15">
        <v>1719184</v>
      </c>
      <c r="I40" s="21">
        <v>85299211</v>
      </c>
      <c r="J40" s="15">
        <v>1603074</v>
      </c>
      <c r="K40" s="21">
        <v>89995510</v>
      </c>
      <c r="L40" s="15">
        <v>5155470</v>
      </c>
      <c r="M40" s="21">
        <v>287591898</v>
      </c>
      <c r="N40" s="15">
        <v>4949616</v>
      </c>
      <c r="O40" s="21">
        <v>308746979</v>
      </c>
      <c r="P40" s="15">
        <v>10585262</v>
      </c>
      <c r="Q40" s="21">
        <v>593981533</v>
      </c>
      <c r="R40" s="15">
        <v>10257061</v>
      </c>
      <c r="S40" s="21">
        <v>640949523</v>
      </c>
      <c r="T40" s="15">
        <v>22394896</v>
      </c>
      <c r="U40" s="21">
        <v>1107994529</v>
      </c>
      <c r="V40" s="15">
        <v>21816471</v>
      </c>
      <c r="W40" s="21">
        <v>1206894960</v>
      </c>
      <c r="Y40" s="32">
        <f t="shared" si="0"/>
        <v>5.505676951689506E-2</v>
      </c>
      <c r="Z40" s="32">
        <f t="shared" si="1"/>
        <v>7.355937753156036E-2</v>
      </c>
      <c r="AA40" s="32">
        <f t="shared" si="2"/>
        <v>7.9073148558643822E-2</v>
      </c>
      <c r="AB40" s="32">
        <f t="shared" si="3"/>
        <v>8.9260757532133986E-2</v>
      </c>
      <c r="AD40" s="33">
        <f t="shared" si="4"/>
        <v>2.0154746800647428E-2</v>
      </c>
      <c r="AE40" s="33">
        <f t="shared" si="5"/>
        <v>1.7812821995230651E-2</v>
      </c>
      <c r="AF40" s="34">
        <f t="shared" si="6"/>
        <v>-0.23419248054167771</v>
      </c>
      <c r="AH40" s="33">
        <f t="shared" si="7"/>
        <v>1.7926339496531992E-2</v>
      </c>
      <c r="AI40" s="33">
        <f t="shared" si="8"/>
        <v>1.6031301799393476E-2</v>
      </c>
      <c r="AJ40" s="34">
        <f t="shared" si="9"/>
        <v>-0.18950376971385158</v>
      </c>
      <c r="AL40" s="33">
        <f t="shared" si="10"/>
        <v>1.7820860434056625E-2</v>
      </c>
      <c r="AM40" s="33">
        <f t="shared" si="11"/>
        <v>1.6002915412108045E-2</v>
      </c>
      <c r="AN40" s="34">
        <f t="shared" si="12"/>
        <v>-0.18179450219485799</v>
      </c>
      <c r="AP40" s="33">
        <f t="shared" si="13"/>
        <v>2.0212099801803263E-2</v>
      </c>
      <c r="AQ40" s="33">
        <f t="shared" si="14"/>
        <v>1.8076528383215718E-2</v>
      </c>
      <c r="AR40" s="34">
        <f t="shared" si="15"/>
        <v>-0.21355714185875457</v>
      </c>
    </row>
    <row r="41" spans="6:44" x14ac:dyDescent="0.2">
      <c r="F41" s="29"/>
      <c r="G41" s="14" t="s">
        <v>308</v>
      </c>
      <c r="H41" s="15">
        <v>1235174</v>
      </c>
      <c r="I41" s="21">
        <v>63564253</v>
      </c>
      <c r="J41" s="15">
        <v>1304677</v>
      </c>
      <c r="K41" s="21">
        <v>69820561</v>
      </c>
      <c r="L41" s="15">
        <v>3850599</v>
      </c>
      <c r="M41" s="21">
        <v>212756671</v>
      </c>
      <c r="N41" s="15">
        <v>4073012</v>
      </c>
      <c r="O41" s="21">
        <v>228922090</v>
      </c>
      <c r="P41" s="15">
        <v>7523935</v>
      </c>
      <c r="Q41" s="21">
        <v>415720977</v>
      </c>
      <c r="R41" s="15">
        <v>7997059</v>
      </c>
      <c r="S41" s="21">
        <v>451280509</v>
      </c>
      <c r="T41" s="15">
        <v>16120414</v>
      </c>
      <c r="U41" s="21">
        <v>796144256</v>
      </c>
      <c r="V41" s="15">
        <v>17040178</v>
      </c>
      <c r="W41" s="21">
        <v>867715689</v>
      </c>
      <c r="Y41" s="32">
        <f t="shared" si="0"/>
        <v>9.8424943340402346E-2</v>
      </c>
      <c r="Z41" s="32">
        <f t="shared" si="1"/>
        <v>7.5980785580161664E-2</v>
      </c>
      <c r="AA41" s="32">
        <f t="shared" si="2"/>
        <v>8.553701633391475E-2</v>
      </c>
      <c r="AB41" s="32">
        <f t="shared" si="3"/>
        <v>8.9897568764221544E-2</v>
      </c>
      <c r="AD41" s="33">
        <f t="shared" si="4"/>
        <v>1.9431896729754695E-2</v>
      </c>
      <c r="AE41" s="33">
        <f t="shared" si="5"/>
        <v>1.8686143183524406E-2</v>
      </c>
      <c r="AF41" s="34">
        <f t="shared" si="6"/>
        <v>-7.4575354623028847E-2</v>
      </c>
      <c r="AH41" s="33">
        <f t="shared" si="7"/>
        <v>1.8098605237153762E-2</v>
      </c>
      <c r="AI41" s="33">
        <f t="shared" si="8"/>
        <v>1.7792131812181165E-2</v>
      </c>
      <c r="AJ41" s="34">
        <f t="shared" si="9"/>
        <v>-3.0647342497259686E-2</v>
      </c>
      <c r="AL41" s="33">
        <f t="shared" si="10"/>
        <v>1.8098521403215117E-2</v>
      </c>
      <c r="AM41" s="33">
        <f t="shared" si="11"/>
        <v>1.7720816300532936E-2</v>
      </c>
      <c r="AN41" s="34">
        <f t="shared" si="12"/>
        <v>-3.7770510268218122E-2</v>
      </c>
      <c r="AP41" s="33">
        <f t="shared" si="13"/>
        <v>2.0248106895843759E-2</v>
      </c>
      <c r="AQ41" s="33">
        <f t="shared" si="14"/>
        <v>1.9637973838686696E-2</v>
      </c>
      <c r="AR41" s="34">
        <f t="shared" si="15"/>
        <v>-6.1013305715706262E-2</v>
      </c>
    </row>
    <row r="42" spans="6:44" x14ac:dyDescent="0.2">
      <c r="F42" s="29"/>
      <c r="G42" s="14" t="s">
        <v>309</v>
      </c>
      <c r="H42" s="15">
        <v>980309</v>
      </c>
      <c r="I42" s="21">
        <v>35179068</v>
      </c>
      <c r="J42" s="15">
        <v>926932</v>
      </c>
      <c r="K42" s="21">
        <v>35471501</v>
      </c>
      <c r="L42" s="15">
        <v>2981755</v>
      </c>
      <c r="M42" s="21">
        <v>119836530</v>
      </c>
      <c r="N42" s="15">
        <v>2952806</v>
      </c>
      <c r="O42" s="21">
        <v>123696111</v>
      </c>
      <c r="P42" s="15">
        <v>6236287</v>
      </c>
      <c r="Q42" s="21">
        <v>255304293</v>
      </c>
      <c r="R42" s="15">
        <v>6277718</v>
      </c>
      <c r="S42" s="21">
        <v>264703962</v>
      </c>
      <c r="T42" s="15">
        <v>12431170</v>
      </c>
      <c r="U42" s="21">
        <v>476079683</v>
      </c>
      <c r="V42" s="15">
        <v>12974960</v>
      </c>
      <c r="W42" s="21">
        <v>502881568</v>
      </c>
      <c r="Y42" s="32">
        <f t="shared" si="0"/>
        <v>8.3126989037913112E-3</v>
      </c>
      <c r="Z42" s="32">
        <f t="shared" si="1"/>
        <v>3.2207049052571865E-2</v>
      </c>
      <c r="AA42" s="32">
        <f t="shared" si="2"/>
        <v>3.6817512504578216E-2</v>
      </c>
      <c r="AB42" s="32">
        <f t="shared" si="3"/>
        <v>5.6297056894150217E-2</v>
      </c>
      <c r="AD42" s="33">
        <f t="shared" si="4"/>
        <v>2.7866258423901395E-2</v>
      </c>
      <c r="AE42" s="33">
        <f t="shared" si="5"/>
        <v>2.6131738828869971E-2</v>
      </c>
      <c r="AF42" s="34">
        <f t="shared" si="6"/>
        <v>-0.17345195950314238</v>
      </c>
      <c r="AH42" s="33">
        <f t="shared" si="7"/>
        <v>2.4881853638452314E-2</v>
      </c>
      <c r="AI42" s="33">
        <f t="shared" si="8"/>
        <v>2.3871453808276964E-2</v>
      </c>
      <c r="AJ42" s="34">
        <f t="shared" si="9"/>
        <v>-0.10103998301753507</v>
      </c>
      <c r="AL42" s="33">
        <f t="shared" si="10"/>
        <v>2.4426878712924736E-2</v>
      </c>
      <c r="AM42" s="33">
        <f t="shared" si="11"/>
        <v>2.3715995607198354E-2</v>
      </c>
      <c r="AN42" s="34">
        <f t="shared" si="12"/>
        <v>-7.1088310572638147E-2</v>
      </c>
      <c r="AP42" s="33">
        <f t="shared" si="13"/>
        <v>2.6111532257930864E-2</v>
      </c>
      <c r="AQ42" s="33">
        <f t="shared" si="14"/>
        <v>2.5801224036908824E-2</v>
      </c>
      <c r="AR42" s="34">
        <f t="shared" si="15"/>
        <v>-3.1030822102203967E-2</v>
      </c>
    </row>
    <row r="43" spans="6:44" x14ac:dyDescent="0.2">
      <c r="F43" s="29"/>
      <c r="G43" s="14" t="s">
        <v>310</v>
      </c>
      <c r="H43" s="15">
        <v>872335</v>
      </c>
      <c r="I43" s="21">
        <v>35553146</v>
      </c>
      <c r="J43" s="15">
        <v>1014364</v>
      </c>
      <c r="K43" s="21">
        <v>41761308</v>
      </c>
      <c r="L43" s="15">
        <v>2771477</v>
      </c>
      <c r="M43" s="21">
        <v>130807803</v>
      </c>
      <c r="N43" s="15">
        <v>3165170</v>
      </c>
      <c r="O43" s="21">
        <v>149531230</v>
      </c>
      <c r="P43" s="15">
        <v>6037020</v>
      </c>
      <c r="Q43" s="21">
        <v>277425106</v>
      </c>
      <c r="R43" s="15">
        <v>6498158</v>
      </c>
      <c r="S43" s="21">
        <v>309049656</v>
      </c>
      <c r="T43" s="15">
        <v>12474453</v>
      </c>
      <c r="U43" s="21">
        <v>508611101</v>
      </c>
      <c r="V43" s="15">
        <v>12921083</v>
      </c>
      <c r="W43" s="21">
        <v>551540411</v>
      </c>
      <c r="Y43" s="32">
        <f t="shared" si="0"/>
        <v>0.1746163897844652</v>
      </c>
      <c r="Z43" s="32">
        <f t="shared" si="1"/>
        <v>0.14313692738956865</v>
      </c>
      <c r="AA43" s="32">
        <f t="shared" si="2"/>
        <v>0.11399310774706886</v>
      </c>
      <c r="AB43" s="32">
        <f t="shared" si="3"/>
        <v>8.4404980378121941E-2</v>
      </c>
      <c r="AD43" s="33">
        <f t="shared" si="4"/>
        <v>2.453608465478695E-2</v>
      </c>
      <c r="AE43" s="33">
        <f t="shared" si="5"/>
        <v>2.4289564876655682E-2</v>
      </c>
      <c r="AF43" s="34">
        <f t="shared" si="6"/>
        <v>-2.4651977813126835E-2</v>
      </c>
      <c r="AH43" s="33">
        <f t="shared" si="7"/>
        <v>2.1187398124865687E-2</v>
      </c>
      <c r="AI43" s="33">
        <f t="shared" si="8"/>
        <v>2.1167283917881235E-2</v>
      </c>
      <c r="AJ43" s="34">
        <f t="shared" si="9"/>
        <v>-2.0114206984452043E-3</v>
      </c>
      <c r="AL43" s="33">
        <f t="shared" si="10"/>
        <v>2.1760900039090189E-2</v>
      </c>
      <c r="AM43" s="33">
        <f t="shared" si="11"/>
        <v>2.1026258641103291E-2</v>
      </c>
      <c r="AN43" s="34">
        <f t="shared" si="12"/>
        <v>-7.3464139798689806E-2</v>
      </c>
      <c r="AP43" s="33">
        <f t="shared" si="13"/>
        <v>2.4526505566774878E-2</v>
      </c>
      <c r="AQ43" s="33">
        <f t="shared" si="14"/>
        <v>2.3427264335124123E-2</v>
      </c>
      <c r="AR43" s="34">
        <f t="shared" si="15"/>
        <v>-0.10992412316507549</v>
      </c>
    </row>
    <row r="44" spans="6:44" x14ac:dyDescent="0.2">
      <c r="F44" s="29"/>
      <c r="G44" s="14" t="s">
        <v>311</v>
      </c>
      <c r="H44" s="15">
        <v>770500</v>
      </c>
      <c r="I44" s="21">
        <v>40312666</v>
      </c>
      <c r="J44" s="15">
        <v>714744</v>
      </c>
      <c r="K44" s="21">
        <v>44015090</v>
      </c>
      <c r="L44" s="15">
        <v>2415040</v>
      </c>
      <c r="M44" s="21">
        <v>137039349</v>
      </c>
      <c r="N44" s="15">
        <v>2290241</v>
      </c>
      <c r="O44" s="21">
        <v>148751519</v>
      </c>
      <c r="P44" s="15">
        <v>4838467</v>
      </c>
      <c r="Q44" s="21">
        <v>277261944</v>
      </c>
      <c r="R44" s="15">
        <v>4650021</v>
      </c>
      <c r="S44" s="21">
        <v>302477830</v>
      </c>
      <c r="T44" s="15">
        <v>10043221</v>
      </c>
      <c r="U44" s="21">
        <v>528430674</v>
      </c>
      <c r="V44" s="15">
        <v>9902805</v>
      </c>
      <c r="W44" s="21">
        <v>571759533</v>
      </c>
      <c r="Y44" s="32">
        <f t="shared" si="0"/>
        <v>9.1842697776425897E-2</v>
      </c>
      <c r="Z44" s="32">
        <f t="shared" si="1"/>
        <v>8.5465744586979905E-2</v>
      </c>
      <c r="AA44" s="32">
        <f t="shared" si="2"/>
        <v>9.0946076609778076E-2</v>
      </c>
      <c r="AB44" s="32">
        <f t="shared" si="3"/>
        <v>8.1995351768697669E-2</v>
      </c>
      <c r="AD44" s="33">
        <f t="shared" si="4"/>
        <v>1.9113099590089128E-2</v>
      </c>
      <c r="AE44" s="33">
        <f t="shared" si="5"/>
        <v>1.6238612712140315E-2</v>
      </c>
      <c r="AF44" s="34">
        <f t="shared" si="6"/>
        <v>-0.28744868779488131</v>
      </c>
      <c r="AH44" s="33">
        <f t="shared" si="7"/>
        <v>1.7622967546350503E-2</v>
      </c>
      <c r="AI44" s="33">
        <f t="shared" si="8"/>
        <v>1.5396420926632688E-2</v>
      </c>
      <c r="AJ44" s="34">
        <f t="shared" si="9"/>
        <v>-0.22265466197178146</v>
      </c>
      <c r="AL44" s="33">
        <f t="shared" si="10"/>
        <v>1.7450887526057307E-2</v>
      </c>
      <c r="AM44" s="33">
        <f t="shared" si="11"/>
        <v>1.5373096930773406E-2</v>
      </c>
      <c r="AN44" s="34">
        <f t="shared" si="12"/>
        <v>-0.20777905952839015</v>
      </c>
      <c r="AP44" s="33">
        <f t="shared" si="13"/>
        <v>1.9005749465633784E-2</v>
      </c>
      <c r="AQ44" s="33">
        <f t="shared" si="14"/>
        <v>1.7319877375791826E-2</v>
      </c>
      <c r="AR44" s="34">
        <f t="shared" si="15"/>
        <v>-0.16858720898419582</v>
      </c>
    </row>
    <row r="45" spans="6:44" x14ac:dyDescent="0.2">
      <c r="F45" s="29"/>
      <c r="G45" s="14" t="s">
        <v>312</v>
      </c>
      <c r="H45" s="15">
        <v>691592</v>
      </c>
      <c r="I45" s="21">
        <v>38101293</v>
      </c>
      <c r="J45" s="15">
        <v>661318</v>
      </c>
      <c r="K45" s="21">
        <v>42043152</v>
      </c>
      <c r="L45" s="15">
        <v>2180988</v>
      </c>
      <c r="M45" s="21">
        <v>132215100</v>
      </c>
      <c r="N45" s="15">
        <v>2122863</v>
      </c>
      <c r="O45" s="21">
        <v>144390775</v>
      </c>
      <c r="P45" s="15">
        <v>4436862</v>
      </c>
      <c r="Q45" s="21">
        <v>271581089</v>
      </c>
      <c r="R45" s="15">
        <v>4381642</v>
      </c>
      <c r="S45" s="21">
        <v>297281651</v>
      </c>
      <c r="T45" s="15">
        <v>9133073</v>
      </c>
      <c r="U45" s="21">
        <v>510919332</v>
      </c>
      <c r="V45" s="15">
        <v>9116478</v>
      </c>
      <c r="W45" s="21">
        <v>552205575</v>
      </c>
      <c r="Y45" s="32">
        <f t="shared" si="0"/>
        <v>0.10345735510865733</v>
      </c>
      <c r="Z45" s="32">
        <f t="shared" si="1"/>
        <v>9.2089897447417121E-2</v>
      </c>
      <c r="AA45" s="32">
        <f t="shared" si="2"/>
        <v>9.4633106062845196E-2</v>
      </c>
      <c r="AB45" s="32">
        <f t="shared" si="3"/>
        <v>8.0807752641467875E-2</v>
      </c>
      <c r="AD45" s="33">
        <f t="shared" si="4"/>
        <v>1.8151404993001156E-2</v>
      </c>
      <c r="AE45" s="33">
        <f t="shared" si="5"/>
        <v>1.5729505723072332E-2</v>
      </c>
      <c r="AF45" s="34">
        <f t="shared" si="6"/>
        <v>-0.24218992699288239</v>
      </c>
      <c r="AH45" s="33">
        <f t="shared" si="7"/>
        <v>1.6495755779786122E-2</v>
      </c>
      <c r="AI45" s="33">
        <f t="shared" si="8"/>
        <v>1.4702206564096633E-2</v>
      </c>
      <c r="AJ45" s="34">
        <f t="shared" si="9"/>
        <v>-0.17935492156894889</v>
      </c>
      <c r="AL45" s="33">
        <f t="shared" si="10"/>
        <v>1.6337153725751501E-2</v>
      </c>
      <c r="AM45" s="33">
        <f t="shared" si="11"/>
        <v>1.4739026055799185E-2</v>
      </c>
      <c r="AN45" s="34">
        <f t="shared" si="12"/>
        <v>-0.15981276699523153</v>
      </c>
      <c r="AP45" s="33">
        <f t="shared" si="13"/>
        <v>1.7875763213438162E-2</v>
      </c>
      <c r="AQ45" s="33">
        <f t="shared" si="14"/>
        <v>1.6509210360652372E-2</v>
      </c>
      <c r="AR45" s="34">
        <f t="shared" si="15"/>
        <v>-0.13665528527857901</v>
      </c>
    </row>
    <row r="46" spans="6:44" x14ac:dyDescent="0.2">
      <c r="F46" s="29"/>
      <c r="G46" s="14" t="s">
        <v>313</v>
      </c>
      <c r="H46" s="15">
        <v>484662</v>
      </c>
      <c r="I46" s="21">
        <v>28188004</v>
      </c>
      <c r="J46" s="15">
        <v>467480</v>
      </c>
      <c r="K46" s="21">
        <v>30151312</v>
      </c>
      <c r="L46" s="15">
        <v>1593362</v>
      </c>
      <c r="M46" s="21">
        <v>98540823</v>
      </c>
      <c r="N46" s="15">
        <v>1542593</v>
      </c>
      <c r="O46" s="21">
        <v>104599974</v>
      </c>
      <c r="P46" s="15">
        <v>3280072</v>
      </c>
      <c r="Q46" s="21">
        <v>207314792</v>
      </c>
      <c r="R46" s="15">
        <v>3274295</v>
      </c>
      <c r="S46" s="21">
        <v>221292063</v>
      </c>
      <c r="T46" s="15">
        <v>6619824</v>
      </c>
      <c r="U46" s="21">
        <v>391672965</v>
      </c>
      <c r="V46" s="15">
        <v>6676886</v>
      </c>
      <c r="W46" s="21">
        <v>419672870</v>
      </c>
      <c r="Y46" s="32">
        <f t="shared" si="0"/>
        <v>6.9650479686323305E-2</v>
      </c>
      <c r="Z46" s="32">
        <f t="shared" si="1"/>
        <v>6.1488739545031E-2</v>
      </c>
      <c r="AA46" s="32">
        <f t="shared" si="2"/>
        <v>6.7420519612512747E-2</v>
      </c>
      <c r="AB46" s="32">
        <f t="shared" si="3"/>
        <v>7.1487969561544795E-2</v>
      </c>
      <c r="AD46" s="33">
        <f t="shared" si="4"/>
        <v>1.7193909863216991E-2</v>
      </c>
      <c r="AE46" s="33">
        <f t="shared" si="5"/>
        <v>1.5504466273308438E-2</v>
      </c>
      <c r="AF46" s="34">
        <f t="shared" si="6"/>
        <v>-0.1689443589908553</v>
      </c>
      <c r="AH46" s="33">
        <f t="shared" si="7"/>
        <v>1.6169562537548525E-2</v>
      </c>
      <c r="AI46" s="33">
        <f t="shared" si="8"/>
        <v>1.4747546686770687E-2</v>
      </c>
      <c r="AJ46" s="34">
        <f t="shared" si="9"/>
        <v>-0.14220158507778374</v>
      </c>
      <c r="AL46" s="33">
        <f t="shared" si="10"/>
        <v>1.5821697855500826E-2</v>
      </c>
      <c r="AM46" s="33">
        <f t="shared" si="11"/>
        <v>1.4796260451510184E-2</v>
      </c>
      <c r="AN46" s="34">
        <f t="shared" si="12"/>
        <v>-0.10254374039906419</v>
      </c>
      <c r="AP46" s="33">
        <f t="shared" si="13"/>
        <v>1.6901406508871501E-2</v>
      </c>
      <c r="AQ46" s="33">
        <f t="shared" si="14"/>
        <v>1.5909739412032997E-2</v>
      </c>
      <c r="AR46" s="34">
        <f t="shared" si="15"/>
        <v>-9.9166709683850413E-2</v>
      </c>
    </row>
    <row r="47" spans="6:44" x14ac:dyDescent="0.2">
      <c r="F47" s="29"/>
      <c r="G47" s="14" t="s">
        <v>314</v>
      </c>
      <c r="H47" s="15">
        <v>876717</v>
      </c>
      <c r="I47" s="21">
        <v>34199424</v>
      </c>
      <c r="J47" s="15">
        <v>949647</v>
      </c>
      <c r="K47" s="21">
        <v>38304983</v>
      </c>
      <c r="L47" s="15">
        <v>2835137</v>
      </c>
      <c r="M47" s="21">
        <v>118456940</v>
      </c>
      <c r="N47" s="15">
        <v>2992069</v>
      </c>
      <c r="O47" s="21">
        <v>131361000</v>
      </c>
      <c r="P47" s="15">
        <v>5764181</v>
      </c>
      <c r="Q47" s="21">
        <v>244798785</v>
      </c>
      <c r="R47" s="15">
        <v>6001755</v>
      </c>
      <c r="S47" s="21">
        <v>270372520</v>
      </c>
      <c r="T47" s="15">
        <v>11977978</v>
      </c>
      <c r="U47" s="21">
        <v>450998173</v>
      </c>
      <c r="V47" s="15">
        <v>12660550</v>
      </c>
      <c r="W47" s="21">
        <v>502289267</v>
      </c>
      <c r="Y47" s="32">
        <f t="shared" si="0"/>
        <v>0.12004760664974942</v>
      </c>
      <c r="Z47" s="32">
        <f t="shared" si="1"/>
        <v>0.10893460526669016</v>
      </c>
      <c r="AA47" s="32">
        <f t="shared" si="2"/>
        <v>0.10446839023322767</v>
      </c>
      <c r="AB47" s="32">
        <f t="shared" si="3"/>
        <v>0.11372794186463367</v>
      </c>
      <c r="AD47" s="33">
        <f t="shared" si="4"/>
        <v>2.563543175464008E-2</v>
      </c>
      <c r="AE47" s="33">
        <f t="shared" si="5"/>
        <v>2.4791735320702269E-2</v>
      </c>
      <c r="AF47" s="34">
        <f t="shared" si="6"/>
        <v>-8.4369643393781071E-2</v>
      </c>
      <c r="AH47" s="33">
        <f t="shared" si="7"/>
        <v>2.3933903745951904E-2</v>
      </c>
      <c r="AI47" s="33">
        <f t="shared" si="8"/>
        <v>2.2777452973104649E-2</v>
      </c>
      <c r="AJ47" s="34">
        <f t="shared" si="9"/>
        <v>-0.11564507728472548</v>
      </c>
      <c r="AL47" s="33">
        <f t="shared" si="10"/>
        <v>2.3546607880427183E-2</v>
      </c>
      <c r="AM47" s="33">
        <f t="shared" si="11"/>
        <v>2.2198095427745392E-2</v>
      </c>
      <c r="AN47" s="34">
        <f t="shared" si="12"/>
        <v>-0.1348512452681791</v>
      </c>
      <c r="AP47" s="33">
        <f t="shared" si="13"/>
        <v>2.6558817124077351E-2</v>
      </c>
      <c r="AQ47" s="33">
        <f t="shared" si="14"/>
        <v>2.5205694869048435E-2</v>
      </c>
      <c r="AR47" s="34">
        <f t="shared" si="15"/>
        <v>-0.13531222550289163</v>
      </c>
    </row>
    <row r="48" spans="6:44" x14ac:dyDescent="0.2">
      <c r="F48" s="29"/>
      <c r="G48" s="14" t="s">
        <v>315</v>
      </c>
      <c r="H48" s="15">
        <v>460904</v>
      </c>
      <c r="I48" s="21">
        <v>20265672</v>
      </c>
      <c r="J48" s="15">
        <v>482801</v>
      </c>
      <c r="K48" s="21">
        <v>21998159</v>
      </c>
      <c r="L48" s="15">
        <v>1456409</v>
      </c>
      <c r="M48" s="21">
        <v>71399185</v>
      </c>
      <c r="N48" s="15">
        <v>1518238</v>
      </c>
      <c r="O48" s="21">
        <v>78536207</v>
      </c>
      <c r="P48" s="15">
        <v>2991536</v>
      </c>
      <c r="Q48" s="21">
        <v>147522787</v>
      </c>
      <c r="R48" s="15">
        <v>3145254</v>
      </c>
      <c r="S48" s="21">
        <v>163225587</v>
      </c>
      <c r="T48" s="15">
        <v>5959229</v>
      </c>
      <c r="U48" s="21">
        <v>273250946</v>
      </c>
      <c r="V48" s="15">
        <v>6305081</v>
      </c>
      <c r="W48" s="21">
        <v>300507857</v>
      </c>
      <c r="Y48" s="32">
        <f t="shared" si="0"/>
        <v>8.5488751618993927E-2</v>
      </c>
      <c r="Z48" s="32">
        <f t="shared" si="1"/>
        <v>9.995943231004667E-2</v>
      </c>
      <c r="AA48" s="32">
        <f t="shared" si="2"/>
        <v>0.10644321680283873</v>
      </c>
      <c r="AB48" s="32">
        <f t="shared" si="3"/>
        <v>9.9750472593057374E-2</v>
      </c>
      <c r="AD48" s="33">
        <f t="shared" si="4"/>
        <v>2.2743089891122288E-2</v>
      </c>
      <c r="AE48" s="33">
        <f t="shared" si="5"/>
        <v>2.1947336593030352E-2</v>
      </c>
      <c r="AF48" s="34">
        <f t="shared" si="6"/>
        <v>-7.9575329809193629E-2</v>
      </c>
      <c r="AH48" s="33">
        <f t="shared" si="7"/>
        <v>2.0398117989722152E-2</v>
      </c>
      <c r="AI48" s="33">
        <f t="shared" si="8"/>
        <v>1.933169499769705E-2</v>
      </c>
      <c r="AJ48" s="34">
        <f t="shared" si="9"/>
        <v>-0.10664229920251019</v>
      </c>
      <c r="AL48" s="33">
        <f t="shared" si="10"/>
        <v>2.0278467217406896E-2</v>
      </c>
      <c r="AM48" s="33">
        <f t="shared" si="11"/>
        <v>1.9269368594765721E-2</v>
      </c>
      <c r="AN48" s="34">
        <f t="shared" si="12"/>
        <v>-0.10090986226411747</v>
      </c>
      <c r="AP48" s="33">
        <f t="shared" si="13"/>
        <v>2.1808630810742007E-2</v>
      </c>
      <c r="AQ48" s="33">
        <f t="shared" si="14"/>
        <v>2.0981418133103922E-2</v>
      </c>
      <c r="AR48" s="34">
        <f t="shared" si="15"/>
        <v>-8.2721267763808531E-2</v>
      </c>
    </row>
    <row r="49" spans="6:44" x14ac:dyDescent="0.2">
      <c r="F49" s="29"/>
      <c r="G49" s="14" t="s">
        <v>316</v>
      </c>
      <c r="H49" s="15">
        <v>773738</v>
      </c>
      <c r="I49" s="21">
        <v>38263862</v>
      </c>
      <c r="J49" s="15">
        <v>811013</v>
      </c>
      <c r="K49" s="21">
        <v>41465743</v>
      </c>
      <c r="L49" s="15">
        <v>2507148</v>
      </c>
      <c r="M49" s="21">
        <v>129770338</v>
      </c>
      <c r="N49" s="15">
        <v>2568550</v>
      </c>
      <c r="O49" s="21">
        <v>140199725</v>
      </c>
      <c r="P49" s="15">
        <v>5213712</v>
      </c>
      <c r="Q49" s="21">
        <v>256678801</v>
      </c>
      <c r="R49" s="15">
        <v>5141554</v>
      </c>
      <c r="S49" s="21">
        <v>279550094</v>
      </c>
      <c r="T49" s="15">
        <v>10971071</v>
      </c>
      <c r="U49" s="21">
        <v>483407043</v>
      </c>
      <c r="V49" s="15">
        <v>10843499</v>
      </c>
      <c r="W49" s="21">
        <v>527215599</v>
      </c>
      <c r="Y49" s="32">
        <f t="shared" si="0"/>
        <v>8.3678981489113666E-2</v>
      </c>
      <c r="Z49" s="32">
        <f t="shared" si="1"/>
        <v>8.0368034488744258E-2</v>
      </c>
      <c r="AA49" s="32">
        <f t="shared" si="2"/>
        <v>8.9104721195888706E-2</v>
      </c>
      <c r="AB49" s="32">
        <f t="shared" si="3"/>
        <v>9.0624571227026995E-2</v>
      </c>
      <c r="AD49" s="33">
        <f t="shared" si="4"/>
        <v>2.0221116206199992E-2</v>
      </c>
      <c r="AE49" s="33">
        <f t="shared" si="5"/>
        <v>1.9558626985171832E-2</v>
      </c>
      <c r="AF49" s="34">
        <f t="shared" si="6"/>
        <v>-6.624892210281598E-2</v>
      </c>
      <c r="AH49" s="33">
        <f t="shared" si="7"/>
        <v>1.9319884949363389E-2</v>
      </c>
      <c r="AI49" s="33">
        <f t="shared" si="8"/>
        <v>1.832064934506826E-2</v>
      </c>
      <c r="AJ49" s="34">
        <f t="shared" si="9"/>
        <v>-9.9923560429512892E-2</v>
      </c>
      <c r="AL49" s="33">
        <f t="shared" si="10"/>
        <v>2.0312203343976192E-2</v>
      </c>
      <c r="AM49" s="33">
        <f t="shared" si="11"/>
        <v>1.8392245648824572E-2</v>
      </c>
      <c r="AN49" s="34">
        <f t="shared" si="12"/>
        <v>-0.19199576951516201</v>
      </c>
      <c r="AP49" s="33">
        <f t="shared" si="13"/>
        <v>2.2695306489359527E-2</v>
      </c>
      <c r="AQ49" s="33">
        <f t="shared" si="14"/>
        <v>2.0567485143777015E-2</v>
      </c>
      <c r="AR49" s="34">
        <f t="shared" si="15"/>
        <v>-0.21278213455825123</v>
      </c>
    </row>
    <row r="50" spans="6:44" x14ac:dyDescent="0.2">
      <c r="F50" s="29"/>
      <c r="G50" s="14" t="s">
        <v>317</v>
      </c>
      <c r="H50" s="15">
        <v>2027002</v>
      </c>
      <c r="I50" s="21">
        <v>78130472</v>
      </c>
      <c r="J50" s="15">
        <v>2114519</v>
      </c>
      <c r="K50" s="21">
        <v>85417820</v>
      </c>
      <c r="L50" s="15">
        <v>6462349</v>
      </c>
      <c r="M50" s="21">
        <v>261010407</v>
      </c>
      <c r="N50" s="15">
        <v>6678453</v>
      </c>
      <c r="O50" s="21">
        <v>285111795</v>
      </c>
      <c r="P50" s="15">
        <v>13076987</v>
      </c>
      <c r="Q50" s="21">
        <v>536095368</v>
      </c>
      <c r="R50" s="15">
        <v>13366948</v>
      </c>
      <c r="S50" s="21">
        <v>581388925</v>
      </c>
      <c r="T50" s="15">
        <v>27122948</v>
      </c>
      <c r="U50" s="21">
        <v>1001772859</v>
      </c>
      <c r="V50" s="15">
        <v>28000206</v>
      </c>
      <c r="W50" s="21">
        <v>1094973483</v>
      </c>
      <c r="Y50" s="32">
        <f t="shared" si="0"/>
        <v>9.3271521513398764E-2</v>
      </c>
      <c r="Z50" s="32">
        <f t="shared" si="1"/>
        <v>9.2338800881606231E-2</v>
      </c>
      <c r="AA50" s="32">
        <f t="shared" si="2"/>
        <v>8.4487872314539372E-2</v>
      </c>
      <c r="AB50" s="32">
        <f t="shared" si="3"/>
        <v>9.3035684848794653E-2</v>
      </c>
      <c r="AD50" s="33">
        <f t="shared" si="4"/>
        <v>2.5943808454145779E-2</v>
      </c>
      <c r="AE50" s="33">
        <f t="shared" si="5"/>
        <v>2.4755010137228976E-2</v>
      </c>
      <c r="AF50" s="34">
        <f t="shared" si="6"/>
        <v>-0.11887983169168032</v>
      </c>
      <c r="AH50" s="33">
        <f t="shared" si="7"/>
        <v>2.475897062602565E-2</v>
      </c>
      <c r="AI50" s="33">
        <f t="shared" si="8"/>
        <v>2.3423980056665142E-2</v>
      </c>
      <c r="AJ50" s="34">
        <f t="shared" si="9"/>
        <v>-0.1334990569360508</v>
      </c>
      <c r="AL50" s="33">
        <f t="shared" si="10"/>
        <v>2.4393023668132122E-2</v>
      </c>
      <c r="AM50" s="33">
        <f t="shared" si="11"/>
        <v>2.2991404592029339E-2</v>
      </c>
      <c r="AN50" s="34">
        <f t="shared" si="12"/>
        <v>-0.14016190761027836</v>
      </c>
      <c r="AP50" s="33">
        <f t="shared" si="13"/>
        <v>2.7074947934879117E-2</v>
      </c>
      <c r="AQ50" s="33">
        <f t="shared" si="14"/>
        <v>2.5571583636240441E-2</v>
      </c>
      <c r="AR50" s="34">
        <f t="shared" si="15"/>
        <v>-0.15033642986386764</v>
      </c>
    </row>
    <row r="51" spans="6:44" x14ac:dyDescent="0.2">
      <c r="F51" s="29"/>
      <c r="G51" s="14" t="s">
        <v>318</v>
      </c>
      <c r="H51" s="15">
        <v>1187328</v>
      </c>
      <c r="I51" s="21">
        <v>48889549</v>
      </c>
      <c r="J51" s="15">
        <v>1327502</v>
      </c>
      <c r="K51" s="21">
        <v>55491703</v>
      </c>
      <c r="L51" s="15">
        <v>3741649</v>
      </c>
      <c r="M51" s="21">
        <v>176434617</v>
      </c>
      <c r="N51" s="15">
        <v>4095315</v>
      </c>
      <c r="O51" s="21">
        <v>195496274</v>
      </c>
      <c r="P51" s="15">
        <v>8121692</v>
      </c>
      <c r="Q51" s="21">
        <v>361989888</v>
      </c>
      <c r="R51" s="15">
        <v>8348428</v>
      </c>
      <c r="S51" s="21">
        <v>401889099</v>
      </c>
      <c r="T51" s="15">
        <v>17080600</v>
      </c>
      <c r="U51" s="21">
        <v>675143270</v>
      </c>
      <c r="V51" s="15">
        <v>17311011</v>
      </c>
      <c r="W51" s="21">
        <v>740480216</v>
      </c>
      <c r="Y51" s="32">
        <f t="shared" si="0"/>
        <v>0.13504223571381277</v>
      </c>
      <c r="Z51" s="32">
        <f t="shared" si="1"/>
        <v>0.10803807849113874</v>
      </c>
      <c r="AA51" s="32">
        <f t="shared" si="2"/>
        <v>0.11022189382262523</v>
      </c>
      <c r="AB51" s="32">
        <f t="shared" si="3"/>
        <v>9.6774934896410952E-2</v>
      </c>
      <c r="AD51" s="33">
        <f t="shared" si="4"/>
        <v>2.4285926630249748E-2</v>
      </c>
      <c r="AE51" s="33">
        <f t="shared" si="5"/>
        <v>2.3922531265620016E-2</v>
      </c>
      <c r="AF51" s="34">
        <f t="shared" si="6"/>
        <v>-3.6339536462973165E-2</v>
      </c>
      <c r="AH51" s="33">
        <f t="shared" si="7"/>
        <v>2.1207000438014951E-2</v>
      </c>
      <c r="AI51" s="33">
        <f t="shared" si="8"/>
        <v>2.0948302063291499E-2</v>
      </c>
      <c r="AJ51" s="34">
        <f t="shared" si="9"/>
        <v>-2.5869837472345183E-2</v>
      </c>
      <c r="AL51" s="33">
        <f t="shared" si="10"/>
        <v>2.2436239986902619E-2</v>
      </c>
      <c r="AM51" s="33">
        <f t="shared" si="11"/>
        <v>2.0772964533680969E-2</v>
      </c>
      <c r="AN51" s="34">
        <f t="shared" si="12"/>
        <v>-0.16632754532216498</v>
      </c>
      <c r="AP51" s="33">
        <f t="shared" si="13"/>
        <v>2.5299222785705913E-2</v>
      </c>
      <c r="AQ51" s="33">
        <f t="shared" si="14"/>
        <v>2.3378087119615899E-2</v>
      </c>
      <c r="AR51" s="34">
        <f t="shared" si="15"/>
        <v>-0.19211356660900139</v>
      </c>
    </row>
    <row r="52" spans="6:44" x14ac:dyDescent="0.2">
      <c r="F52" s="29"/>
      <c r="G52" s="14" t="s">
        <v>319</v>
      </c>
      <c r="H52" s="15">
        <v>1007712</v>
      </c>
      <c r="I52" s="21">
        <v>57164987</v>
      </c>
      <c r="J52" s="15">
        <v>1078925</v>
      </c>
      <c r="K52" s="21">
        <v>64219483</v>
      </c>
      <c r="L52" s="15">
        <v>3311677</v>
      </c>
      <c r="M52" s="21">
        <v>199449259</v>
      </c>
      <c r="N52" s="15">
        <v>3525555</v>
      </c>
      <c r="O52" s="21">
        <v>221956034</v>
      </c>
      <c r="P52" s="15">
        <v>6868684</v>
      </c>
      <c r="Q52" s="21">
        <v>407608828</v>
      </c>
      <c r="R52" s="15">
        <v>7257359</v>
      </c>
      <c r="S52" s="21">
        <v>454168794</v>
      </c>
      <c r="T52" s="15">
        <v>14105988</v>
      </c>
      <c r="U52" s="21">
        <v>768261866</v>
      </c>
      <c r="V52" s="15">
        <v>14716516</v>
      </c>
      <c r="W52" s="21">
        <v>847365121</v>
      </c>
      <c r="Y52" s="32">
        <f t="shared" si="0"/>
        <v>0.123405888293126</v>
      </c>
      <c r="Z52" s="32">
        <f t="shared" si="1"/>
        <v>0.11284461578270391</v>
      </c>
      <c r="AA52" s="32">
        <f t="shared" si="2"/>
        <v>0.11422707949789547</v>
      </c>
      <c r="AB52" s="32">
        <f t="shared" si="3"/>
        <v>0.10296392219993385</v>
      </c>
      <c r="AD52" s="33">
        <f t="shared" si="4"/>
        <v>1.7628133108820613E-2</v>
      </c>
      <c r="AE52" s="33">
        <f t="shared" si="5"/>
        <v>1.6800586825029409E-2</v>
      </c>
      <c r="AF52" s="34">
        <f t="shared" si="6"/>
        <v>-8.2754628379120426E-2</v>
      </c>
      <c r="AH52" s="33">
        <f t="shared" si="7"/>
        <v>1.6604107814709907E-2</v>
      </c>
      <c r="AI52" s="33">
        <f t="shared" si="8"/>
        <v>1.5884024130652829E-2</v>
      </c>
      <c r="AJ52" s="34">
        <f t="shared" si="9"/>
        <v>-7.2008368405707818E-2</v>
      </c>
      <c r="AL52" s="33">
        <f t="shared" si="10"/>
        <v>1.6851165941872092E-2</v>
      </c>
      <c r="AM52" s="33">
        <f t="shared" si="11"/>
        <v>1.5979431206803698E-2</v>
      </c>
      <c r="AN52" s="34">
        <f t="shared" si="12"/>
        <v>-8.7173473506839405E-2</v>
      </c>
      <c r="AP52" s="33">
        <f t="shared" si="13"/>
        <v>1.8360911330200007E-2</v>
      </c>
      <c r="AQ52" s="33">
        <f t="shared" si="14"/>
        <v>1.7367384655427656E-2</v>
      </c>
      <c r="AR52" s="34">
        <f t="shared" si="15"/>
        <v>-9.9352667477235063E-2</v>
      </c>
    </row>
    <row r="53" spans="6:44" x14ac:dyDescent="0.2">
      <c r="F53" s="29"/>
      <c r="G53" s="14" t="s">
        <v>320</v>
      </c>
      <c r="H53" s="15">
        <v>726425</v>
      </c>
      <c r="I53" s="21">
        <v>36140142</v>
      </c>
      <c r="J53" s="15">
        <v>744222</v>
      </c>
      <c r="K53" s="21">
        <v>37845417</v>
      </c>
      <c r="L53" s="15">
        <v>2303574</v>
      </c>
      <c r="M53" s="21">
        <v>128058516</v>
      </c>
      <c r="N53" s="15">
        <v>2383617</v>
      </c>
      <c r="O53" s="21">
        <v>134379078</v>
      </c>
      <c r="P53" s="15">
        <v>4608417</v>
      </c>
      <c r="Q53" s="21">
        <v>263824222</v>
      </c>
      <c r="R53" s="15">
        <v>4829909</v>
      </c>
      <c r="S53" s="21">
        <v>274314005</v>
      </c>
      <c r="T53" s="15">
        <v>9502055</v>
      </c>
      <c r="U53" s="21">
        <v>493584281</v>
      </c>
      <c r="V53" s="15">
        <v>9998767</v>
      </c>
      <c r="W53" s="21">
        <v>518536959</v>
      </c>
      <c r="Y53" s="32">
        <f t="shared" si="0"/>
        <v>4.718506640067989E-2</v>
      </c>
      <c r="Z53" s="32">
        <f t="shared" si="1"/>
        <v>4.9356826843128497E-2</v>
      </c>
      <c r="AA53" s="32">
        <f t="shared" si="2"/>
        <v>3.9760500080239028E-2</v>
      </c>
      <c r="AB53" s="32">
        <f t="shared" si="3"/>
        <v>5.0554036991303619E-2</v>
      </c>
      <c r="AD53" s="33">
        <f t="shared" si="4"/>
        <v>2.010022539479784E-2</v>
      </c>
      <c r="AE53" s="33">
        <f t="shared" si="5"/>
        <v>1.9664785302801656E-2</v>
      </c>
      <c r="AF53" s="34">
        <f t="shared" si="6"/>
        <v>-4.3544009199618372E-2</v>
      </c>
      <c r="AH53" s="33">
        <f t="shared" si="7"/>
        <v>1.7988448343412008E-2</v>
      </c>
      <c r="AI53" s="33">
        <f t="shared" si="8"/>
        <v>1.7738006804898603E-2</v>
      </c>
      <c r="AJ53" s="34">
        <f t="shared" si="9"/>
        <v>-2.5044153851340456E-2</v>
      </c>
      <c r="AL53" s="33">
        <f t="shared" si="10"/>
        <v>1.7467755481526636E-2</v>
      </c>
      <c r="AM53" s="33">
        <f t="shared" si="11"/>
        <v>1.7607227162900415E-2</v>
      </c>
      <c r="AN53" s="34">
        <f t="shared" si="12"/>
        <v>1.3947168137377897E-2</v>
      </c>
      <c r="AP53" s="33">
        <f t="shared" si="13"/>
        <v>1.925112967687883E-2</v>
      </c>
      <c r="AQ53" s="33">
        <f t="shared" si="14"/>
        <v>1.928265059308916E-2</v>
      </c>
      <c r="AR53" s="34">
        <f t="shared" si="15"/>
        <v>3.1520916210329986E-3</v>
      </c>
    </row>
    <row r="54" spans="6:44" x14ac:dyDescent="0.2">
      <c r="F54" s="29"/>
      <c r="G54" s="14" t="s">
        <v>321</v>
      </c>
      <c r="H54" s="15">
        <v>1273834</v>
      </c>
      <c r="I54" s="21">
        <v>58555241</v>
      </c>
      <c r="J54" s="15">
        <v>1259283</v>
      </c>
      <c r="K54" s="21">
        <v>63797347</v>
      </c>
      <c r="L54" s="15">
        <v>4070823</v>
      </c>
      <c r="M54" s="21">
        <v>199464412</v>
      </c>
      <c r="N54" s="15">
        <v>4032590</v>
      </c>
      <c r="O54" s="21">
        <v>212509123</v>
      </c>
      <c r="P54" s="15">
        <v>7850613</v>
      </c>
      <c r="Q54" s="21">
        <v>384961980</v>
      </c>
      <c r="R54" s="15">
        <v>8024075</v>
      </c>
      <c r="S54" s="21">
        <v>418665298</v>
      </c>
      <c r="T54" s="15">
        <v>16468906</v>
      </c>
      <c r="U54" s="21">
        <v>755264738</v>
      </c>
      <c r="V54" s="15">
        <v>17116225</v>
      </c>
      <c r="W54" s="21">
        <v>823100602</v>
      </c>
      <c r="Y54" s="32">
        <f t="shared" si="0"/>
        <v>8.9524112794617305E-2</v>
      </c>
      <c r="Z54" s="32">
        <f t="shared" si="1"/>
        <v>6.5398688764590249E-2</v>
      </c>
      <c r="AA54" s="32">
        <f t="shared" si="2"/>
        <v>8.7549731534527123E-2</v>
      </c>
      <c r="AB54" s="32">
        <f t="shared" si="3"/>
        <v>8.9817332369620043E-2</v>
      </c>
      <c r="AD54" s="33">
        <f t="shared" si="4"/>
        <v>2.1754397697722735E-2</v>
      </c>
      <c r="AE54" s="33">
        <f t="shared" si="5"/>
        <v>1.9738798856322348E-2</v>
      </c>
      <c r="AF54" s="34">
        <f t="shared" si="6"/>
        <v>-0.20155988414003873</v>
      </c>
      <c r="AH54" s="33">
        <f t="shared" si="7"/>
        <v>2.0408768457402818E-2</v>
      </c>
      <c r="AI54" s="33">
        <f t="shared" si="8"/>
        <v>1.8976079441069455E-2</v>
      </c>
      <c r="AJ54" s="34">
        <f t="shared" si="9"/>
        <v>-0.14326890163333628</v>
      </c>
      <c r="AL54" s="33">
        <f t="shared" si="10"/>
        <v>2.0393216493743097E-2</v>
      </c>
      <c r="AM54" s="33">
        <f t="shared" si="11"/>
        <v>1.9165846890897557E-2</v>
      </c>
      <c r="AN54" s="34">
        <f t="shared" si="12"/>
        <v>-0.12273696028455398</v>
      </c>
      <c r="AP54" s="33">
        <f t="shared" si="13"/>
        <v>2.1805474519584946E-2</v>
      </c>
      <c r="AQ54" s="33">
        <f t="shared" si="14"/>
        <v>2.0794815309830135E-2</v>
      </c>
      <c r="AR54" s="34">
        <f t="shared" si="15"/>
        <v>-0.10106592097548113</v>
      </c>
    </row>
    <row r="55" spans="6:44" x14ac:dyDescent="0.2">
      <c r="F55" s="29"/>
      <c r="G55" s="14" t="s">
        <v>347</v>
      </c>
      <c r="H55" s="15">
        <v>410559</v>
      </c>
      <c r="I55" s="21">
        <v>18653048</v>
      </c>
      <c r="J55" s="15">
        <v>413708</v>
      </c>
      <c r="K55" s="21">
        <v>19900548</v>
      </c>
      <c r="L55" s="15">
        <v>1389520</v>
      </c>
      <c r="M55" s="21">
        <v>67031406</v>
      </c>
      <c r="N55" s="15">
        <v>1379803</v>
      </c>
      <c r="O55" s="21">
        <v>71166646</v>
      </c>
      <c r="P55" s="15">
        <v>2946045</v>
      </c>
      <c r="Q55" s="21">
        <v>145230346</v>
      </c>
      <c r="R55" s="15">
        <v>2963388</v>
      </c>
      <c r="S55" s="21">
        <v>152850288</v>
      </c>
      <c r="T55" s="15">
        <v>5812537</v>
      </c>
      <c r="U55" s="21">
        <v>268506648</v>
      </c>
      <c r="V55" s="15">
        <v>5959149</v>
      </c>
      <c r="W55" s="21">
        <v>286546212</v>
      </c>
      <c r="Y55" s="32">
        <f t="shared" ref="Y55:Y56" si="16">IF(ISNUMBER((K55-I55)/I55),(K55-I55)/I55,"n/a")</f>
        <v>6.6879150260054018E-2</v>
      </c>
      <c r="Z55" s="32">
        <f t="shared" ref="Z55:Z56" si="17">IF(ISNUMBER((O55-M55)/M55),(O55-M55)/M55,"n/a")</f>
        <v>6.1691082535252205E-2</v>
      </c>
      <c r="AA55" s="32">
        <f t="shared" ref="AA55:AA56" si="18">IF(ISNUMBER((S55-Q55)/Q55),(S55-Q55)/Q55,"n/a")</f>
        <v>5.2467973876478953E-2</v>
      </c>
      <c r="AB55" s="32">
        <f t="shared" ref="AB55:AB56" si="19">IF(ISNUMBER((W55-U55)/U55),(W55-U55)/U55,"n/a")</f>
        <v>6.7184794620057234E-2</v>
      </c>
      <c r="AD55" s="33">
        <f t="shared" ref="AD55:AD56" si="20">IF(ISNUMBER(H55/I55),H55/I55,"n/a")</f>
        <v>2.2010290221737488E-2</v>
      </c>
      <c r="AE55" s="33">
        <f t="shared" ref="AE55:AE56" si="21">IF(ISNUMBER(J55/K55),J55/K55,"n/a")</f>
        <v>2.0788774258879705E-2</v>
      </c>
      <c r="AF55" s="34">
        <f t="shared" ref="AF55:AF56" si="22">IF(ISNUMBER(AE55-AD55),(AE55-AD55)*100,"n/a")</f>
        <v>-0.12215159628577825</v>
      </c>
      <c r="AH55" s="33">
        <f t="shared" ref="AH55:AH56" si="23">IF(ISNUMBER(L55/M55),L55/M55,"n/a")</f>
        <v>2.0729387654497358E-2</v>
      </c>
      <c r="AI55" s="33">
        <f t="shared" ref="AI55:AI56" si="24">IF(ISNUMBER(N55/O55),N55/O55,"n/a")</f>
        <v>1.938833818303029E-2</v>
      </c>
      <c r="AJ55" s="34">
        <f t="shared" ref="AJ55:AJ56" si="25">IF(ISNUMBER(AI55-AH55),(AI55-AH55)*100,"n/a")</f>
        <v>-0.13410494714670673</v>
      </c>
      <c r="AL55" s="33">
        <f t="shared" ref="AL55:AL56" si="26">IF(ISNUMBER(P55/Q55),P55/Q55,"n/a")</f>
        <v>2.0285326594209174E-2</v>
      </c>
      <c r="AM55" s="33">
        <f t="shared" ref="AM55:AM56" si="27">IF(ISNUMBER(R55/S55),R55/S55,"n/a")</f>
        <v>1.9387519897901665E-2</v>
      </c>
      <c r="AN55" s="34">
        <f t="shared" ref="AN55:AN56" si="28">IF(ISNUMBER(AM55-AL55),(AM55-AL55)*100,"n/a")</f>
        <v>-8.9780669630750917E-2</v>
      </c>
      <c r="AP55" s="33">
        <f t="shared" ref="AP55:AP56" si="29">IF(ISNUMBER(T55/U55),T55/U55,"n/a")</f>
        <v>2.1647646504454519E-2</v>
      </c>
      <c r="AQ55" s="33">
        <f t="shared" ref="AQ55:AQ56" si="30">IF(ISNUMBER(V55/W55),V55/W55,"n/a")</f>
        <v>2.0796467551977272E-2</v>
      </c>
      <c r="AR55" s="34">
        <f t="shared" ref="AR55:AR56" si="31">IF(ISNUMBER(AQ55-AP55),(AQ55-AP55)*100,"n/a")</f>
        <v>-8.5117895247724742E-2</v>
      </c>
    </row>
    <row r="56" spans="6:44" x14ac:dyDescent="0.2">
      <c r="F56" s="29"/>
      <c r="G56" s="14" t="s">
        <v>348</v>
      </c>
      <c r="H56" s="15">
        <v>964806</v>
      </c>
      <c r="I56" s="21">
        <v>44315583</v>
      </c>
      <c r="J56" s="15">
        <v>992408</v>
      </c>
      <c r="K56" s="21">
        <v>49755236</v>
      </c>
      <c r="L56" s="15">
        <v>3082344</v>
      </c>
      <c r="M56" s="21">
        <v>156010630</v>
      </c>
      <c r="N56" s="15">
        <v>3209787</v>
      </c>
      <c r="O56" s="21">
        <v>173609597</v>
      </c>
      <c r="P56" s="15">
        <v>6208284</v>
      </c>
      <c r="Q56" s="21">
        <v>320814373</v>
      </c>
      <c r="R56" s="15">
        <v>6629479</v>
      </c>
      <c r="S56" s="21">
        <v>353032531</v>
      </c>
      <c r="T56" s="15">
        <v>12597794</v>
      </c>
      <c r="U56" s="21">
        <v>597308213</v>
      </c>
      <c r="V56" s="15">
        <v>13455098</v>
      </c>
      <c r="W56" s="21">
        <v>651970243</v>
      </c>
      <c r="Y56" s="32">
        <f t="shared" si="16"/>
        <v>0.12274808615290021</v>
      </c>
      <c r="Z56" s="32">
        <f t="shared" si="17"/>
        <v>0.11280620429518168</v>
      </c>
      <c r="AA56" s="32">
        <f t="shared" si="18"/>
        <v>0.10042616762684757</v>
      </c>
      <c r="AB56" s="32">
        <f t="shared" si="19"/>
        <v>9.1513943405295187E-2</v>
      </c>
      <c r="AD56" s="33">
        <f t="shared" si="20"/>
        <v>2.1771258205042682E-2</v>
      </c>
      <c r="AE56" s="33">
        <f t="shared" si="21"/>
        <v>1.9945800277180879E-2</v>
      </c>
      <c r="AF56" s="34">
        <f t="shared" si="22"/>
        <v>-0.18254579278618038</v>
      </c>
      <c r="AH56" s="33">
        <f t="shared" si="23"/>
        <v>1.9757269104034771E-2</v>
      </c>
      <c r="AI56" s="33">
        <f t="shared" si="24"/>
        <v>1.8488534363684975E-2</v>
      </c>
      <c r="AJ56" s="34">
        <f t="shared" si="25"/>
        <v>-0.12687347403497959</v>
      </c>
      <c r="AL56" s="33">
        <f t="shared" si="26"/>
        <v>1.9351639211002556E-2</v>
      </c>
      <c r="AM56" s="33">
        <f t="shared" si="27"/>
        <v>1.8778663204836496E-2</v>
      </c>
      <c r="AN56" s="34">
        <f t="shared" si="28"/>
        <v>-5.7297600616606006E-2</v>
      </c>
      <c r="AP56" s="33">
        <f t="shared" si="29"/>
        <v>2.1090943880927349E-2</v>
      </c>
      <c r="AQ56" s="33">
        <f t="shared" si="30"/>
        <v>2.0637595265218262E-2</v>
      </c>
      <c r="AR56" s="34">
        <f t="shared" si="31"/>
        <v>-4.5334861570908713E-2</v>
      </c>
    </row>
    <row r="57" spans="6:44" x14ac:dyDescent="0.2">
      <c r="F57" s="28" t="s">
        <v>85</v>
      </c>
      <c r="G57" s="14" t="s">
        <v>322</v>
      </c>
      <c r="H57" s="15">
        <v>9245003</v>
      </c>
      <c r="I57" s="21">
        <v>427528652</v>
      </c>
      <c r="J57" s="15">
        <v>9748584</v>
      </c>
      <c r="K57" s="21">
        <v>469682032</v>
      </c>
      <c r="L57" s="15">
        <v>29520942</v>
      </c>
      <c r="M57" s="21">
        <v>1447558322</v>
      </c>
      <c r="N57" s="15">
        <v>30770982</v>
      </c>
      <c r="O57" s="21">
        <v>1580891791</v>
      </c>
      <c r="P57" s="15">
        <v>60374928</v>
      </c>
      <c r="Q57" s="21">
        <v>2932012210</v>
      </c>
      <c r="R57" s="15">
        <v>61819173</v>
      </c>
      <c r="S57" s="21">
        <v>3204898853</v>
      </c>
      <c r="T57" s="15">
        <v>126362771</v>
      </c>
      <c r="U57" s="21">
        <v>5475498141</v>
      </c>
      <c r="V57" s="15">
        <v>129713469</v>
      </c>
      <c r="W57" s="21">
        <v>6011918452</v>
      </c>
      <c r="Y57" s="32">
        <f t="shared" si="0"/>
        <v>9.8597789417865733E-2</v>
      </c>
      <c r="Z57" s="32">
        <f t="shared" si="1"/>
        <v>9.2109220729553451E-2</v>
      </c>
      <c r="AA57" s="32">
        <f t="shared" si="2"/>
        <v>9.3071455183332957E-2</v>
      </c>
      <c r="AB57" s="32">
        <f t="shared" si="3"/>
        <v>9.7967398981169698E-2</v>
      </c>
      <c r="AD57" s="33">
        <f t="shared" si="4"/>
        <v>2.1624288703813003E-2</v>
      </c>
      <c r="AE57" s="33">
        <f t="shared" si="5"/>
        <v>2.0755709896945772E-2</v>
      </c>
      <c r="AF57" s="34">
        <f t="shared" si="6"/>
        <v>-8.6857880686723107E-2</v>
      </c>
      <c r="AH57" s="33">
        <f t="shared" si="7"/>
        <v>2.0393611470667917E-2</v>
      </c>
      <c r="AI57" s="33">
        <f t="shared" si="8"/>
        <v>1.946431892124361E-2</v>
      </c>
      <c r="AJ57" s="34">
        <f t="shared" si="9"/>
        <v>-9.2929254942430636E-2</v>
      </c>
      <c r="AL57" s="33">
        <f t="shared" si="10"/>
        <v>2.0591635940015406E-2</v>
      </c>
      <c r="AM57" s="33">
        <f t="shared" si="11"/>
        <v>1.9288962252937598E-2</v>
      </c>
      <c r="AN57" s="34">
        <f t="shared" si="12"/>
        <v>-0.13026736870778086</v>
      </c>
      <c r="AP57" s="33">
        <f t="shared" si="13"/>
        <v>2.3077858442468971E-2</v>
      </c>
      <c r="AQ57" s="33">
        <f t="shared" si="14"/>
        <v>2.1576052642039396E-2</v>
      </c>
      <c r="AR57" s="34">
        <f t="shared" si="15"/>
        <v>-0.15018058004295753</v>
      </c>
    </row>
    <row r="58" spans="6:44" x14ac:dyDescent="0.2">
      <c r="F58" s="29"/>
      <c r="G58" s="14" t="s">
        <v>323</v>
      </c>
      <c r="H58" s="15">
        <v>10711301</v>
      </c>
      <c r="I58" s="21">
        <v>491100922</v>
      </c>
      <c r="J58" s="15">
        <v>10986664</v>
      </c>
      <c r="K58" s="21">
        <v>516008376</v>
      </c>
      <c r="L58" s="15">
        <v>34720654</v>
      </c>
      <c r="M58" s="21">
        <v>1737573839</v>
      </c>
      <c r="N58" s="15">
        <v>36056303</v>
      </c>
      <c r="O58" s="21">
        <v>1843478060</v>
      </c>
      <c r="P58" s="15">
        <v>71327466</v>
      </c>
      <c r="Q58" s="21">
        <v>3666545123</v>
      </c>
      <c r="R58" s="15">
        <v>75783090</v>
      </c>
      <c r="S58" s="21">
        <v>3890264444</v>
      </c>
      <c r="T58" s="15">
        <v>144194673</v>
      </c>
      <c r="U58" s="21">
        <v>6774021605</v>
      </c>
      <c r="V58" s="15">
        <v>151206598</v>
      </c>
      <c r="W58" s="21">
        <v>7283806411</v>
      </c>
      <c r="Y58" s="32">
        <f t="shared" si="0"/>
        <v>5.071758753488962E-2</v>
      </c>
      <c r="Z58" s="32">
        <f t="shared" si="1"/>
        <v>6.0949479454035449E-2</v>
      </c>
      <c r="AA58" s="32">
        <f t="shared" si="2"/>
        <v>6.1016382860427161E-2</v>
      </c>
      <c r="AB58" s="32">
        <f t="shared" si="3"/>
        <v>7.5255857705520263E-2</v>
      </c>
      <c r="AD58" s="33">
        <f t="shared" si="4"/>
        <v>2.1810793912539223E-2</v>
      </c>
      <c r="AE58" s="33">
        <f t="shared" si="5"/>
        <v>2.1291638878358051E-2</v>
      </c>
      <c r="AF58" s="34">
        <f t="shared" si="6"/>
        <v>-5.1915503418117209E-2</v>
      </c>
      <c r="AH58" s="33">
        <f t="shared" si="7"/>
        <v>1.9982261024361566E-2</v>
      </c>
      <c r="AI58" s="33">
        <f t="shared" si="8"/>
        <v>1.955884573966668E-2</v>
      </c>
      <c r="AJ58" s="34">
        <f t="shared" si="9"/>
        <v>-4.2341528469488562E-2</v>
      </c>
      <c r="AL58" s="33">
        <f t="shared" si="10"/>
        <v>1.9453590125638281E-2</v>
      </c>
      <c r="AM58" s="33">
        <f t="shared" si="11"/>
        <v>1.9480189866496387E-2</v>
      </c>
      <c r="AN58" s="34">
        <f t="shared" si="12"/>
        <v>2.659974085810618E-3</v>
      </c>
      <c r="AP58" s="33">
        <f t="shared" si="13"/>
        <v>2.1286420594461626E-2</v>
      </c>
      <c r="AQ58" s="33">
        <f t="shared" si="14"/>
        <v>2.0759282917191195E-2</v>
      </c>
      <c r="AR58" s="34">
        <f t="shared" si="15"/>
        <v>-5.2713767727043115E-2</v>
      </c>
    </row>
    <row r="59" spans="6:44" x14ac:dyDescent="0.2">
      <c r="F59" s="29"/>
      <c r="G59" s="14" t="s">
        <v>324</v>
      </c>
      <c r="H59" s="15">
        <v>8250454</v>
      </c>
      <c r="I59" s="21">
        <v>450880902</v>
      </c>
      <c r="J59" s="15">
        <v>8055239</v>
      </c>
      <c r="K59" s="21">
        <v>494325904</v>
      </c>
      <c r="L59" s="15">
        <v>26422806</v>
      </c>
      <c r="M59" s="21">
        <v>1559601885</v>
      </c>
      <c r="N59" s="15">
        <v>25968398</v>
      </c>
      <c r="O59" s="21">
        <v>1698768241</v>
      </c>
      <c r="P59" s="15">
        <v>54071049</v>
      </c>
      <c r="Q59" s="21">
        <v>3234033697</v>
      </c>
      <c r="R59" s="15">
        <v>53632358</v>
      </c>
      <c r="S59" s="21">
        <v>3512881724</v>
      </c>
      <c r="T59" s="15">
        <v>110470309</v>
      </c>
      <c r="U59" s="21">
        <v>6095146632</v>
      </c>
      <c r="V59" s="15">
        <v>110666296</v>
      </c>
      <c r="W59" s="21">
        <v>6589417358</v>
      </c>
      <c r="Y59" s="32">
        <f t="shared" si="0"/>
        <v>9.6355826577014789E-2</v>
      </c>
      <c r="Z59" s="32">
        <f t="shared" si="1"/>
        <v>8.9231974735655056E-2</v>
      </c>
      <c r="AA59" s="32">
        <f t="shared" si="2"/>
        <v>8.6222981306183957E-2</v>
      </c>
      <c r="AB59" s="32">
        <f t="shared" si="3"/>
        <v>8.1092507833206137E-2</v>
      </c>
      <c r="AD59" s="33">
        <f t="shared" si="4"/>
        <v>1.8298521767950153E-2</v>
      </c>
      <c r="AE59" s="33">
        <f t="shared" si="5"/>
        <v>1.6295401343159228E-2</v>
      </c>
      <c r="AF59" s="34">
        <f t="shared" si="6"/>
        <v>-0.20031204247909251</v>
      </c>
      <c r="AH59" s="33">
        <f t="shared" si="7"/>
        <v>1.6942019789877336E-2</v>
      </c>
      <c r="AI59" s="33">
        <f t="shared" si="8"/>
        <v>1.5286604360294253E-2</v>
      </c>
      <c r="AJ59" s="34">
        <f t="shared" si="9"/>
        <v>-0.16554154295830831</v>
      </c>
      <c r="AL59" s="33">
        <f t="shared" si="10"/>
        <v>1.6719383304558067E-2</v>
      </c>
      <c r="AM59" s="33">
        <f t="shared" si="11"/>
        <v>1.5267339527426685E-2</v>
      </c>
      <c r="AN59" s="34">
        <f t="shared" si="12"/>
        <v>-0.14520437771313818</v>
      </c>
      <c r="AP59" s="33">
        <f t="shared" si="13"/>
        <v>1.8124307038000068E-2</v>
      </c>
      <c r="AQ59" s="33">
        <f t="shared" si="14"/>
        <v>1.6794549500745101E-2</v>
      </c>
      <c r="AR59" s="34">
        <f t="shared" si="15"/>
        <v>-0.13297575372549669</v>
      </c>
    </row>
    <row r="60" spans="6:44" x14ac:dyDescent="0.2">
      <c r="F60" s="29"/>
      <c r="G60" s="14" t="s">
        <v>325</v>
      </c>
      <c r="H60" s="15">
        <v>16020921</v>
      </c>
      <c r="I60" s="21">
        <v>733044529</v>
      </c>
      <c r="J60" s="15">
        <v>16013236</v>
      </c>
      <c r="K60" s="21">
        <v>776451352</v>
      </c>
      <c r="L60" s="15">
        <v>50062544</v>
      </c>
      <c r="M60" s="21">
        <v>2619444618</v>
      </c>
      <c r="N60" s="15">
        <v>50612856</v>
      </c>
      <c r="O60" s="21">
        <v>2802698901</v>
      </c>
      <c r="P60" s="15">
        <v>104459385</v>
      </c>
      <c r="Q60" s="21">
        <v>5467239036</v>
      </c>
      <c r="R60" s="15">
        <v>105446410</v>
      </c>
      <c r="S60" s="21">
        <v>5846399079</v>
      </c>
      <c r="T60" s="15">
        <v>218615838</v>
      </c>
      <c r="U60" s="21">
        <v>10116079122</v>
      </c>
      <c r="V60" s="15">
        <v>220382050</v>
      </c>
      <c r="W60" s="21">
        <v>10916471790</v>
      </c>
      <c r="Y60" s="32">
        <f t="shared" si="0"/>
        <v>5.9214442346653129E-2</v>
      </c>
      <c r="Z60" s="32">
        <f t="shared" si="1"/>
        <v>6.9959212628789388E-2</v>
      </c>
      <c r="AA60" s="32">
        <f t="shared" si="2"/>
        <v>6.935128325345824E-2</v>
      </c>
      <c r="AB60" s="32">
        <f t="shared" si="3"/>
        <v>7.9120839047150351E-2</v>
      </c>
      <c r="AD60" s="33">
        <f t="shared" si="4"/>
        <v>2.1855317605132825E-2</v>
      </c>
      <c r="AE60" s="33">
        <f t="shared" si="5"/>
        <v>2.0623617897956859E-2</v>
      </c>
      <c r="AF60" s="34">
        <f t="shared" si="6"/>
        <v>-0.12316997071759664</v>
      </c>
      <c r="AH60" s="33">
        <f t="shared" si="7"/>
        <v>1.9111892519500483E-2</v>
      </c>
      <c r="AI60" s="33">
        <f t="shared" si="8"/>
        <v>1.8058613425060176E-2</v>
      </c>
      <c r="AJ60" s="34">
        <f t="shared" si="9"/>
        <v>-0.1053279094440307</v>
      </c>
      <c r="AL60" s="33">
        <f t="shared" si="10"/>
        <v>1.9106423610193143E-2</v>
      </c>
      <c r="AM60" s="33">
        <f t="shared" si="11"/>
        <v>1.8036129346482473E-2</v>
      </c>
      <c r="AN60" s="34">
        <f t="shared" si="12"/>
        <v>-0.10702942637106708</v>
      </c>
      <c r="AP60" s="33">
        <f t="shared" si="13"/>
        <v>2.1610728362589017E-2</v>
      </c>
      <c r="AQ60" s="33">
        <f t="shared" si="14"/>
        <v>2.0188029084807445E-2</v>
      </c>
      <c r="AR60" s="34">
        <f t="shared" si="15"/>
        <v>-0.14226992777815717</v>
      </c>
    </row>
    <row r="61" spans="6:44" x14ac:dyDescent="0.2">
      <c r="F61" s="29"/>
      <c r="G61" s="14" t="s">
        <v>326</v>
      </c>
      <c r="H61" s="15">
        <v>5284665</v>
      </c>
      <c r="I61" s="21">
        <v>272624639</v>
      </c>
      <c r="J61" s="15">
        <v>5457877</v>
      </c>
      <c r="K61" s="21">
        <v>296905715</v>
      </c>
      <c r="L61" s="15">
        <v>16704259</v>
      </c>
      <c r="M61" s="21">
        <v>971258471</v>
      </c>
      <c r="N61" s="15">
        <v>17760373</v>
      </c>
      <c r="O61" s="21">
        <v>1061410590</v>
      </c>
      <c r="P61" s="15">
        <v>33270598</v>
      </c>
      <c r="Q61" s="21">
        <v>2011749883</v>
      </c>
      <c r="R61" s="15">
        <v>36498602</v>
      </c>
      <c r="S61" s="21">
        <v>2153089059</v>
      </c>
      <c r="T61" s="15">
        <v>68401117</v>
      </c>
      <c r="U61" s="21">
        <v>3719691584</v>
      </c>
      <c r="V61" s="15">
        <v>73400130</v>
      </c>
      <c r="W61" s="21">
        <v>3977687432</v>
      </c>
      <c r="Y61" s="32">
        <f t="shared" si="0"/>
        <v>8.9064128939571011E-2</v>
      </c>
      <c r="Z61" s="32">
        <f t="shared" si="1"/>
        <v>9.2819904991078325E-2</v>
      </c>
      <c r="AA61" s="32">
        <f t="shared" si="2"/>
        <v>7.0256833214887279E-2</v>
      </c>
      <c r="AB61" s="32">
        <f t="shared" si="3"/>
        <v>6.935947300301766E-2</v>
      </c>
      <c r="AD61" s="33">
        <f t="shared" si="4"/>
        <v>1.9384399808412035E-2</v>
      </c>
      <c r="AE61" s="33">
        <f t="shared" si="5"/>
        <v>1.8382525913992594E-2</v>
      </c>
      <c r="AF61" s="34">
        <f t="shared" si="6"/>
        <v>-0.10018738944194416</v>
      </c>
      <c r="AH61" s="33">
        <f t="shared" si="7"/>
        <v>1.7198572263469093E-2</v>
      </c>
      <c r="AI61" s="33">
        <f t="shared" si="8"/>
        <v>1.6732801770896217E-2</v>
      </c>
      <c r="AJ61" s="34">
        <f t="shared" si="9"/>
        <v>-4.6577049257287562E-2</v>
      </c>
      <c r="AL61" s="33">
        <f t="shared" si="10"/>
        <v>1.6538138404355508E-2</v>
      </c>
      <c r="AM61" s="33">
        <f t="shared" si="11"/>
        <v>1.6951738177031904E-2</v>
      </c>
      <c r="AN61" s="34">
        <f t="shared" si="12"/>
        <v>4.1359977267639569E-2</v>
      </c>
      <c r="AP61" s="33">
        <f t="shared" si="13"/>
        <v>1.8388921623024541E-2</v>
      </c>
      <c r="AQ61" s="33">
        <f t="shared" si="14"/>
        <v>1.8452965763349101E-2</v>
      </c>
      <c r="AR61" s="34">
        <f t="shared" si="15"/>
        <v>6.4044140324560211E-3</v>
      </c>
    </row>
    <row r="62" spans="6:44" x14ac:dyDescent="0.2">
      <c r="F62" s="29"/>
      <c r="G62" s="14" t="s">
        <v>327</v>
      </c>
      <c r="H62" s="15">
        <v>7132258</v>
      </c>
      <c r="I62" s="21">
        <v>427437713</v>
      </c>
      <c r="J62" s="15">
        <v>7220007</v>
      </c>
      <c r="K62" s="21">
        <v>457116388</v>
      </c>
      <c r="L62" s="15">
        <v>22891825</v>
      </c>
      <c r="M62" s="21">
        <v>1448763768</v>
      </c>
      <c r="N62" s="15">
        <v>22998942</v>
      </c>
      <c r="O62" s="21">
        <v>1529696226</v>
      </c>
      <c r="P62" s="15">
        <v>46475552</v>
      </c>
      <c r="Q62" s="21">
        <v>2906345781</v>
      </c>
      <c r="R62" s="15">
        <v>47034976</v>
      </c>
      <c r="S62" s="21">
        <v>3079348161</v>
      </c>
      <c r="T62" s="15">
        <v>93637040</v>
      </c>
      <c r="U62" s="21">
        <v>5515358046</v>
      </c>
      <c r="V62" s="15">
        <v>94695301</v>
      </c>
      <c r="W62" s="21">
        <v>5844453737</v>
      </c>
      <c r="Y62" s="32">
        <f t="shared" si="0"/>
        <v>6.9433917732008826E-2</v>
      </c>
      <c r="Z62" s="32">
        <f t="shared" si="1"/>
        <v>5.5863115704312669E-2</v>
      </c>
      <c r="AA62" s="32">
        <f t="shared" si="2"/>
        <v>5.9525738861146198E-2</v>
      </c>
      <c r="AB62" s="32">
        <f t="shared" si="3"/>
        <v>5.9668962242383494E-2</v>
      </c>
      <c r="AD62" s="33">
        <f t="shared" si="4"/>
        <v>1.668607561541955E-2</v>
      </c>
      <c r="AE62" s="33">
        <f t="shared" si="5"/>
        <v>1.5794679844206329E-2</v>
      </c>
      <c r="AF62" s="34">
        <f t="shared" si="6"/>
        <v>-8.9139577121322144E-2</v>
      </c>
      <c r="AH62" s="33">
        <f t="shared" si="7"/>
        <v>1.5800936982018728E-2</v>
      </c>
      <c r="AI62" s="33">
        <f t="shared" si="8"/>
        <v>1.5034973355553012E-2</v>
      </c>
      <c r="AJ62" s="34">
        <f t="shared" si="9"/>
        <v>-7.6596362646571575E-2</v>
      </c>
      <c r="AL62" s="33">
        <f t="shared" si="10"/>
        <v>1.599106076910399E-2</v>
      </c>
      <c r="AM62" s="33">
        <f t="shared" si="11"/>
        <v>1.5274328702320452E-2</v>
      </c>
      <c r="AN62" s="34">
        <f t="shared" si="12"/>
        <v>-7.1673206678353821E-2</v>
      </c>
      <c r="AP62" s="33">
        <f t="shared" si="13"/>
        <v>1.6977508843312544E-2</v>
      </c>
      <c r="AQ62" s="33">
        <f t="shared" si="14"/>
        <v>1.6202592280011405E-2</v>
      </c>
      <c r="AR62" s="34">
        <f t="shared" si="15"/>
        <v>-7.7491656330113887E-2</v>
      </c>
    </row>
    <row r="63" spans="6:44" x14ac:dyDescent="0.2">
      <c r="F63" s="29"/>
      <c r="G63" s="14" t="s">
        <v>328</v>
      </c>
      <c r="H63" s="15">
        <v>10289777</v>
      </c>
      <c r="I63" s="21">
        <v>551564972</v>
      </c>
      <c r="J63" s="15">
        <v>10514266</v>
      </c>
      <c r="K63" s="21">
        <v>609628385</v>
      </c>
      <c r="L63" s="15">
        <v>32959349</v>
      </c>
      <c r="M63" s="21">
        <v>1882757736</v>
      </c>
      <c r="N63" s="15">
        <v>34003451</v>
      </c>
      <c r="O63" s="21">
        <v>2049191001</v>
      </c>
      <c r="P63" s="15">
        <v>65110537</v>
      </c>
      <c r="Q63" s="21">
        <v>3724338130</v>
      </c>
      <c r="R63" s="15">
        <v>68396602</v>
      </c>
      <c r="S63" s="21">
        <v>4085905534</v>
      </c>
      <c r="T63" s="15">
        <v>134661569</v>
      </c>
      <c r="U63" s="21">
        <v>7196769566</v>
      </c>
      <c r="V63" s="15">
        <v>141684727</v>
      </c>
      <c r="W63" s="21">
        <v>7860000860</v>
      </c>
      <c r="Y63" s="32">
        <f t="shared" si="0"/>
        <v>0.10527030530865546</v>
      </c>
      <c r="Z63" s="32">
        <f t="shared" si="1"/>
        <v>8.8398662142052678E-2</v>
      </c>
      <c r="AA63" s="32">
        <f t="shared" si="2"/>
        <v>9.7082324799547676E-2</v>
      </c>
      <c r="AB63" s="32">
        <f t="shared" si="3"/>
        <v>9.2156805621973981E-2</v>
      </c>
      <c r="AD63" s="33">
        <f t="shared" si="4"/>
        <v>1.8655602734685625E-2</v>
      </c>
      <c r="AE63" s="33">
        <f t="shared" si="5"/>
        <v>1.7247008601805836E-2</v>
      </c>
      <c r="AF63" s="34">
        <f t="shared" si="6"/>
        <v>-0.14085941328797896</v>
      </c>
      <c r="AH63" s="33">
        <f t="shared" si="7"/>
        <v>1.7505889562840708E-2</v>
      </c>
      <c r="AI63" s="33">
        <f t="shared" si="8"/>
        <v>1.659359766044571E-2</v>
      </c>
      <c r="AJ63" s="34">
        <f t="shared" si="9"/>
        <v>-9.1229190239499811E-2</v>
      </c>
      <c r="AL63" s="33">
        <f t="shared" si="10"/>
        <v>1.7482445129116137E-2</v>
      </c>
      <c r="AM63" s="33">
        <f t="shared" si="11"/>
        <v>1.673964349661345E-2</v>
      </c>
      <c r="AN63" s="34">
        <f t="shared" si="12"/>
        <v>-7.4280163250268691E-2</v>
      </c>
      <c r="AP63" s="33">
        <f t="shared" si="13"/>
        <v>1.8711390960214607E-2</v>
      </c>
      <c r="AQ63" s="33">
        <f t="shared" si="14"/>
        <v>1.8026044719796634E-2</v>
      </c>
      <c r="AR63" s="34">
        <f t="shared" si="15"/>
        <v>-6.853462404179736E-2</v>
      </c>
    </row>
    <row r="64" spans="6:44" x14ac:dyDescent="0.2">
      <c r="F64" s="29"/>
      <c r="G64" s="14" t="s">
        <v>329</v>
      </c>
      <c r="H64" s="15">
        <v>9719623</v>
      </c>
      <c r="I64" s="21">
        <v>421657382</v>
      </c>
      <c r="J64" s="15">
        <v>10262410</v>
      </c>
      <c r="K64" s="21">
        <v>462610276</v>
      </c>
      <c r="L64" s="15">
        <v>31154383</v>
      </c>
      <c r="M64" s="21">
        <v>1505707199</v>
      </c>
      <c r="N64" s="15">
        <v>32780015</v>
      </c>
      <c r="O64" s="21">
        <v>1641019150</v>
      </c>
      <c r="P64" s="15">
        <v>63901464</v>
      </c>
      <c r="Q64" s="21">
        <v>3066136151</v>
      </c>
      <c r="R64" s="15">
        <v>66599227</v>
      </c>
      <c r="S64" s="21">
        <v>3350930426</v>
      </c>
      <c r="T64" s="15">
        <v>131362276</v>
      </c>
      <c r="U64" s="21">
        <v>5699993591</v>
      </c>
      <c r="V64" s="15">
        <v>136630616</v>
      </c>
      <c r="W64" s="21">
        <v>6226572900</v>
      </c>
      <c r="Y64" s="32">
        <f t="shared" si="0"/>
        <v>9.712362630947606E-2</v>
      </c>
      <c r="Z64" s="32">
        <f t="shared" si="1"/>
        <v>8.986604506498079E-2</v>
      </c>
      <c r="AA64" s="32">
        <f t="shared" si="2"/>
        <v>9.2883766726117575E-2</v>
      </c>
      <c r="AB64" s="32">
        <f t="shared" si="3"/>
        <v>9.2382438785798271E-2</v>
      </c>
      <c r="AD64" s="33">
        <f t="shared" si="4"/>
        <v>2.3050996887325929E-2</v>
      </c>
      <c r="AE64" s="33">
        <f t="shared" si="5"/>
        <v>2.2183705231831038E-2</v>
      </c>
      <c r="AF64" s="34">
        <f t="shared" si="6"/>
        <v>-8.6729165549489021E-2</v>
      </c>
      <c r="AH64" s="33">
        <f t="shared" si="7"/>
        <v>2.0690864080805924E-2</v>
      </c>
      <c r="AI64" s="33">
        <f t="shared" si="8"/>
        <v>1.9975400652698049E-2</v>
      </c>
      <c r="AJ64" s="34">
        <f t="shared" si="9"/>
        <v>-7.1546342810787505E-2</v>
      </c>
      <c r="AL64" s="33">
        <f t="shared" si="10"/>
        <v>2.0841039292778619E-2</v>
      </c>
      <c r="AM64" s="33">
        <f t="shared" si="11"/>
        <v>1.9874846246658539E-2</v>
      </c>
      <c r="AN64" s="34">
        <f t="shared" si="12"/>
        <v>-9.6619304612008058E-2</v>
      </c>
      <c r="AP64" s="33">
        <f t="shared" si="13"/>
        <v>2.3046039245976407E-2</v>
      </c>
      <c r="AQ64" s="33">
        <f t="shared" si="14"/>
        <v>2.1943148854805826E-2</v>
      </c>
      <c r="AR64" s="34">
        <f t="shared" si="15"/>
        <v>-0.11028903911705808</v>
      </c>
    </row>
    <row r="65" spans="1:47" x14ac:dyDescent="0.2">
      <c r="F65" s="30"/>
      <c r="G65" s="14" t="s">
        <v>330</v>
      </c>
      <c r="H65" s="15">
        <v>76654001</v>
      </c>
      <c r="I65" s="21">
        <v>3775839729</v>
      </c>
      <c r="J65" s="15">
        <v>78258282</v>
      </c>
      <c r="K65" s="21">
        <v>4082728427</v>
      </c>
      <c r="L65" s="15">
        <v>244436763</v>
      </c>
      <c r="M65" s="21">
        <v>13172665870</v>
      </c>
      <c r="N65" s="15">
        <v>250951321</v>
      </c>
      <c r="O65" s="21">
        <v>14207158272</v>
      </c>
      <c r="P65" s="15">
        <v>498990980</v>
      </c>
      <c r="Q65" s="21">
        <v>27008400048</v>
      </c>
      <c r="R65" s="15">
        <v>515210438</v>
      </c>
      <c r="S65" s="21">
        <v>29123756067</v>
      </c>
      <c r="T65" s="15">
        <v>1027705595</v>
      </c>
      <c r="U65" s="21">
        <v>50592558321</v>
      </c>
      <c r="V65" s="15">
        <v>1058379188</v>
      </c>
      <c r="W65" s="21">
        <v>54710371665</v>
      </c>
      <c r="Y65" s="32">
        <f>IF(ISNUMBER((K65-I65)/I65),(K65-I65)/I65,"n/a")</f>
        <v>8.1276939707734086E-2</v>
      </c>
      <c r="Z65" s="32">
        <f t="shared" si="1"/>
        <v>7.8533260632989849E-2</v>
      </c>
      <c r="AA65" s="32">
        <f t="shared" si="2"/>
        <v>7.8322152191190028E-2</v>
      </c>
      <c r="AB65" s="32">
        <f t="shared" si="3"/>
        <v>8.1391680528849139E-2</v>
      </c>
      <c r="AD65" s="33">
        <f t="shared" si="4"/>
        <v>2.0301179737917844E-2</v>
      </c>
      <c r="AE65" s="33">
        <f t="shared" si="5"/>
        <v>1.9168133124520457E-2</v>
      </c>
      <c r="AF65" s="34">
        <f t="shared" si="6"/>
        <v>-0.11330466133973871</v>
      </c>
      <c r="AH65" s="33">
        <f t="shared" si="7"/>
        <v>1.8556362501890439E-2</v>
      </c>
      <c r="AI65" s="33">
        <f t="shared" si="8"/>
        <v>1.7663723891538835E-2</v>
      </c>
      <c r="AJ65" s="34">
        <f t="shared" si="9"/>
        <v>-8.9263861035160375E-2</v>
      </c>
      <c r="AL65" s="33">
        <f t="shared" si="10"/>
        <v>1.847539947250414E-2</v>
      </c>
      <c r="AM65" s="33">
        <f t="shared" si="11"/>
        <v>1.7690384331428412E-2</v>
      </c>
      <c r="AN65" s="34">
        <f t="shared" si="12"/>
        <v>-7.8501514107572751E-2</v>
      </c>
      <c r="AP65" s="33">
        <f t="shared" si="13"/>
        <v>2.0313374715692507E-2</v>
      </c>
      <c r="AQ65" s="33">
        <f t="shared" si="14"/>
        <v>1.9345128826406412E-2</v>
      </c>
      <c r="AR65" s="34">
        <f t="shared" si="15"/>
        <v>-9.6824588928609567E-2</v>
      </c>
    </row>
    <row r="67" spans="1:47" s="27" customFormat="1" x14ac:dyDescent="0.2">
      <c r="A67" s="26" t="s">
        <v>109</v>
      </c>
      <c r="G67" s="31">
        <v>1</v>
      </c>
      <c r="H67" s="31">
        <v>2</v>
      </c>
      <c r="I67" s="31">
        <v>3</v>
      </c>
      <c r="J67" s="31">
        <v>4</v>
      </c>
      <c r="K67" s="31">
        <v>5</v>
      </c>
      <c r="L67" s="31">
        <v>6</v>
      </c>
      <c r="M67" s="31">
        <v>7</v>
      </c>
      <c r="N67" s="31">
        <v>8</v>
      </c>
      <c r="O67" s="31">
        <v>9</v>
      </c>
      <c r="P67" s="31">
        <v>10</v>
      </c>
      <c r="Q67" s="31">
        <v>11</v>
      </c>
      <c r="R67" s="31">
        <v>12</v>
      </c>
      <c r="S67" s="31">
        <v>13</v>
      </c>
      <c r="T67" s="31">
        <v>14</v>
      </c>
      <c r="U67" s="31">
        <v>15</v>
      </c>
      <c r="V67" s="31">
        <v>16</v>
      </c>
      <c r="W67" s="31">
        <v>17</v>
      </c>
      <c r="X67" s="31">
        <v>18</v>
      </c>
      <c r="Y67" s="31">
        <v>19</v>
      </c>
      <c r="Z67" s="31">
        <v>20</v>
      </c>
      <c r="AA67" s="31">
        <v>21</v>
      </c>
      <c r="AB67" s="31">
        <v>22</v>
      </c>
      <c r="AC67" s="31">
        <v>23</v>
      </c>
      <c r="AD67" s="31">
        <v>24</v>
      </c>
      <c r="AE67" s="31">
        <v>25</v>
      </c>
      <c r="AF67" s="31">
        <v>26</v>
      </c>
      <c r="AG67" s="31">
        <v>27</v>
      </c>
      <c r="AH67" s="31">
        <v>28</v>
      </c>
      <c r="AI67" s="31">
        <v>29</v>
      </c>
      <c r="AJ67" s="31">
        <v>30</v>
      </c>
      <c r="AK67" s="31">
        <v>31</v>
      </c>
      <c r="AL67" s="31">
        <v>32</v>
      </c>
      <c r="AM67" s="31">
        <v>33</v>
      </c>
      <c r="AN67" s="31">
        <v>34</v>
      </c>
      <c r="AO67" s="31">
        <v>35</v>
      </c>
      <c r="AP67" s="31">
        <v>36</v>
      </c>
      <c r="AQ67" s="31">
        <v>37</v>
      </c>
      <c r="AR67" s="31">
        <v>38</v>
      </c>
      <c r="AS67" s="31">
        <v>39</v>
      </c>
      <c r="AT67" s="31">
        <v>40</v>
      </c>
      <c r="AU67" s="31">
        <v>41</v>
      </c>
    </row>
    <row r="68" spans="1:47" x14ac:dyDescent="0.2">
      <c r="D68" s="5" t="s">
        <v>110</v>
      </c>
      <c r="E68" s="6"/>
      <c r="F68" s="6"/>
      <c r="G68" s="7"/>
      <c r="H68" s="8" t="s">
        <v>70</v>
      </c>
      <c r="I68" s="9"/>
      <c r="P68" s="9"/>
      <c r="R68" s="8" t="s">
        <v>71</v>
      </c>
      <c r="S68" s="9"/>
      <c r="AB68" s="8" t="s">
        <v>72</v>
      </c>
      <c r="AC68" s="9"/>
      <c r="AL68" s="8" t="s">
        <v>73</v>
      </c>
      <c r="AM68" s="9"/>
    </row>
    <row r="69" spans="1:47" ht="56.25" x14ac:dyDescent="0.2">
      <c r="D69" s="10"/>
      <c r="E69" s="11"/>
      <c r="F69" s="11"/>
      <c r="G69" s="12"/>
      <c r="H69" s="141" t="s">
        <v>409</v>
      </c>
      <c r="I69" s="141" t="s">
        <v>410</v>
      </c>
      <c r="J69" s="141" t="s">
        <v>411</v>
      </c>
      <c r="K69" s="141" t="s">
        <v>412</v>
      </c>
      <c r="L69" s="141" t="s">
        <v>413</v>
      </c>
      <c r="M69" s="141" t="s">
        <v>414</v>
      </c>
      <c r="N69" s="141" t="s">
        <v>415</v>
      </c>
      <c r="O69" s="141" t="s">
        <v>416</v>
      </c>
      <c r="P69" s="141" t="s">
        <v>417</v>
      </c>
      <c r="Q69" s="141" t="s">
        <v>418</v>
      </c>
      <c r="R69" s="141" t="s">
        <v>409</v>
      </c>
      <c r="S69" s="141" t="s">
        <v>410</v>
      </c>
      <c r="T69" s="141" t="s">
        <v>411</v>
      </c>
      <c r="U69" s="141" t="s">
        <v>412</v>
      </c>
      <c r="V69" s="141" t="s">
        <v>413</v>
      </c>
      <c r="W69" s="141" t="s">
        <v>414</v>
      </c>
      <c r="X69" s="141" t="s">
        <v>415</v>
      </c>
      <c r="Y69" s="141" t="s">
        <v>416</v>
      </c>
      <c r="Z69" s="141" t="s">
        <v>417</v>
      </c>
      <c r="AA69" s="141" t="s">
        <v>418</v>
      </c>
      <c r="AB69" s="141" t="s">
        <v>409</v>
      </c>
      <c r="AC69" s="141" t="s">
        <v>410</v>
      </c>
      <c r="AD69" s="141" t="s">
        <v>411</v>
      </c>
      <c r="AE69" s="141" t="s">
        <v>412</v>
      </c>
      <c r="AF69" s="141" t="s">
        <v>413</v>
      </c>
      <c r="AG69" s="141" t="s">
        <v>414</v>
      </c>
      <c r="AH69" s="141" t="s">
        <v>415</v>
      </c>
      <c r="AI69" s="141" t="s">
        <v>416</v>
      </c>
      <c r="AJ69" s="141" t="s">
        <v>417</v>
      </c>
      <c r="AK69" s="141" t="s">
        <v>418</v>
      </c>
      <c r="AL69" s="141" t="s">
        <v>409</v>
      </c>
      <c r="AM69" s="141" t="s">
        <v>410</v>
      </c>
      <c r="AN69" s="141" t="s">
        <v>411</v>
      </c>
      <c r="AO69" s="141" t="s">
        <v>412</v>
      </c>
      <c r="AP69" s="141" t="s">
        <v>413</v>
      </c>
      <c r="AQ69" s="141" t="s">
        <v>414</v>
      </c>
      <c r="AR69" s="141" t="s">
        <v>415</v>
      </c>
      <c r="AS69" s="141" t="s">
        <v>416</v>
      </c>
      <c r="AT69" s="141" t="s">
        <v>417</v>
      </c>
      <c r="AU69" s="141" t="s">
        <v>418</v>
      </c>
    </row>
    <row r="70" spans="1:47" x14ac:dyDescent="0.2">
      <c r="D70" s="28" t="s">
        <v>19</v>
      </c>
      <c r="E70" s="28" t="s">
        <v>0</v>
      </c>
      <c r="F70" s="28" t="s">
        <v>84</v>
      </c>
      <c r="G70" s="14" t="s">
        <v>274</v>
      </c>
      <c r="H70" s="15">
        <v>526404</v>
      </c>
      <c r="I70" s="16">
        <v>0.13400000000000001</v>
      </c>
      <c r="J70" s="17">
        <v>115869</v>
      </c>
      <c r="K70" s="16">
        <v>8.1000000000000003E-2</v>
      </c>
      <c r="L70" s="17">
        <v>197173</v>
      </c>
      <c r="M70" s="16">
        <v>9.9000000000000005E-2</v>
      </c>
      <c r="N70" s="18">
        <v>4.54</v>
      </c>
      <c r="O70" s="16">
        <v>4.9000000000000002E-2</v>
      </c>
      <c r="P70" s="18">
        <v>2.67</v>
      </c>
      <c r="Q70" s="16">
        <v>3.2000000000000001E-2</v>
      </c>
      <c r="R70" s="15">
        <v>1534600</v>
      </c>
      <c r="S70" s="16">
        <v>0.06</v>
      </c>
      <c r="T70" s="17">
        <v>353612</v>
      </c>
      <c r="U70" s="16">
        <v>4.3999999999999997E-2</v>
      </c>
      <c r="V70" s="17">
        <v>593842</v>
      </c>
      <c r="W70" s="16">
        <v>5.0999999999999997E-2</v>
      </c>
      <c r="X70" s="18">
        <v>4.34</v>
      </c>
      <c r="Y70" s="16">
        <v>1.6E-2</v>
      </c>
      <c r="Z70" s="18">
        <v>2.58</v>
      </c>
      <c r="AA70" s="16">
        <v>8.9999999999999993E-3</v>
      </c>
      <c r="AB70" s="15">
        <v>3186084</v>
      </c>
      <c r="AC70" s="16">
        <v>4.8000000000000001E-2</v>
      </c>
      <c r="AD70" s="17">
        <v>742634</v>
      </c>
      <c r="AE70" s="16">
        <v>5.3999999999999999E-2</v>
      </c>
      <c r="AF70" s="17">
        <v>1241283</v>
      </c>
      <c r="AG70" s="16">
        <v>0.06</v>
      </c>
      <c r="AH70" s="18">
        <v>4.29</v>
      </c>
      <c r="AI70" s="16">
        <v>-5.0000000000000001E-3</v>
      </c>
      <c r="AJ70" s="18">
        <v>2.57</v>
      </c>
      <c r="AK70" s="16">
        <v>-1.2E-2</v>
      </c>
      <c r="AL70" s="15">
        <v>6604267</v>
      </c>
      <c r="AM70" s="16">
        <v>4.7E-2</v>
      </c>
      <c r="AN70" s="17">
        <v>1547258</v>
      </c>
      <c r="AO70" s="16">
        <v>4.2999999999999997E-2</v>
      </c>
      <c r="AP70" s="17">
        <v>2550268</v>
      </c>
      <c r="AQ70" s="16">
        <v>4.5999999999999999E-2</v>
      </c>
      <c r="AR70" s="18">
        <v>4.2699999999999996</v>
      </c>
      <c r="AS70" s="16">
        <v>4.0000000000000001E-3</v>
      </c>
      <c r="AT70" s="18">
        <v>2.59</v>
      </c>
      <c r="AU70" s="16">
        <v>1E-3</v>
      </c>
    </row>
    <row r="71" spans="1:47" x14ac:dyDescent="0.2">
      <c r="D71" s="29"/>
      <c r="E71" s="29"/>
      <c r="F71" s="29"/>
      <c r="G71" s="14" t="s">
        <v>275</v>
      </c>
      <c r="H71" s="15">
        <v>1203892</v>
      </c>
      <c r="I71" s="16">
        <v>1.2999999999999999E-2</v>
      </c>
      <c r="J71" s="17">
        <v>295285</v>
      </c>
      <c r="K71" s="16">
        <v>4.3999999999999997E-2</v>
      </c>
      <c r="L71" s="17">
        <v>519863</v>
      </c>
      <c r="M71" s="16">
        <v>1.9E-2</v>
      </c>
      <c r="N71" s="18">
        <v>4.08</v>
      </c>
      <c r="O71" s="16">
        <v>-3.1E-2</v>
      </c>
      <c r="P71" s="18">
        <v>2.3199999999999998</v>
      </c>
      <c r="Q71" s="16">
        <v>-6.0000000000000001E-3</v>
      </c>
      <c r="R71" s="15">
        <v>3956321</v>
      </c>
      <c r="S71" s="16">
        <v>3.5999999999999997E-2</v>
      </c>
      <c r="T71" s="17">
        <v>944940</v>
      </c>
      <c r="U71" s="16">
        <v>2.8000000000000001E-2</v>
      </c>
      <c r="V71" s="17">
        <v>1662050</v>
      </c>
      <c r="W71" s="16">
        <v>3.0000000000000001E-3</v>
      </c>
      <c r="X71" s="18">
        <v>4.1900000000000004</v>
      </c>
      <c r="Y71" s="16">
        <v>8.0000000000000002E-3</v>
      </c>
      <c r="Z71" s="18">
        <v>2.38</v>
      </c>
      <c r="AA71" s="16">
        <v>3.3000000000000002E-2</v>
      </c>
      <c r="AB71" s="15">
        <v>7983782</v>
      </c>
      <c r="AC71" s="16">
        <v>4.8000000000000001E-2</v>
      </c>
      <c r="AD71" s="17">
        <v>1908347</v>
      </c>
      <c r="AE71" s="16">
        <v>4.8000000000000001E-2</v>
      </c>
      <c r="AF71" s="17">
        <v>3382431</v>
      </c>
      <c r="AG71" s="16">
        <v>3.1E-2</v>
      </c>
      <c r="AH71" s="18">
        <v>4.18</v>
      </c>
      <c r="AI71" s="16">
        <v>1E-3</v>
      </c>
      <c r="AJ71" s="18">
        <v>2.36</v>
      </c>
      <c r="AK71" s="16">
        <v>1.7000000000000001E-2</v>
      </c>
      <c r="AL71" s="15">
        <v>15877681</v>
      </c>
      <c r="AM71" s="16">
        <v>2.9000000000000001E-2</v>
      </c>
      <c r="AN71" s="17">
        <v>3789554</v>
      </c>
      <c r="AO71" s="16">
        <v>1.7999999999999999E-2</v>
      </c>
      <c r="AP71" s="17">
        <v>6680813</v>
      </c>
      <c r="AQ71" s="16">
        <v>-3.0000000000000001E-3</v>
      </c>
      <c r="AR71" s="18">
        <v>4.1900000000000004</v>
      </c>
      <c r="AS71" s="16">
        <v>1.0999999999999999E-2</v>
      </c>
      <c r="AT71" s="18">
        <v>2.38</v>
      </c>
      <c r="AU71" s="16">
        <v>3.2000000000000001E-2</v>
      </c>
    </row>
    <row r="72" spans="1:47" x14ac:dyDescent="0.2">
      <c r="D72" s="29"/>
      <c r="E72" s="29"/>
      <c r="F72" s="29"/>
      <c r="G72" s="14" t="s">
        <v>276</v>
      </c>
      <c r="H72" s="15">
        <v>2105322</v>
      </c>
      <c r="I72" s="16">
        <v>-2.3E-2</v>
      </c>
      <c r="J72" s="17">
        <v>507827</v>
      </c>
      <c r="K72" s="16">
        <v>-4.1000000000000002E-2</v>
      </c>
      <c r="L72" s="17">
        <v>922822</v>
      </c>
      <c r="M72" s="16">
        <v>-7.3999999999999996E-2</v>
      </c>
      <c r="N72" s="18">
        <v>4.1500000000000004</v>
      </c>
      <c r="O72" s="16">
        <v>1.9E-2</v>
      </c>
      <c r="P72" s="18">
        <v>2.2799999999999998</v>
      </c>
      <c r="Q72" s="16">
        <v>5.5E-2</v>
      </c>
      <c r="R72" s="15">
        <v>6481025</v>
      </c>
      <c r="S72" s="16">
        <v>-1.0999999999999999E-2</v>
      </c>
      <c r="T72" s="17">
        <v>1565054</v>
      </c>
      <c r="U72" s="16">
        <v>-2.9000000000000001E-2</v>
      </c>
      <c r="V72" s="17">
        <v>2849783</v>
      </c>
      <c r="W72" s="16">
        <v>-5.6000000000000001E-2</v>
      </c>
      <c r="X72" s="18">
        <v>4.1399999999999997</v>
      </c>
      <c r="Y72" s="16">
        <v>1.9E-2</v>
      </c>
      <c r="Z72" s="18">
        <v>2.27</v>
      </c>
      <c r="AA72" s="16">
        <v>4.8000000000000001E-2</v>
      </c>
      <c r="AB72" s="15">
        <v>13171555</v>
      </c>
      <c r="AC72" s="16">
        <v>-2E-3</v>
      </c>
      <c r="AD72" s="17">
        <v>3195295</v>
      </c>
      <c r="AE72" s="16">
        <v>0</v>
      </c>
      <c r="AF72" s="17">
        <v>5841140</v>
      </c>
      <c r="AG72" s="16">
        <v>-2.5999999999999999E-2</v>
      </c>
      <c r="AH72" s="18">
        <v>4.12</v>
      </c>
      <c r="AI72" s="16">
        <v>-2E-3</v>
      </c>
      <c r="AJ72" s="18">
        <v>2.25</v>
      </c>
      <c r="AK72" s="16">
        <v>2.5000000000000001E-2</v>
      </c>
      <c r="AL72" s="15">
        <v>27529116</v>
      </c>
      <c r="AM72" s="16">
        <v>7.0000000000000001E-3</v>
      </c>
      <c r="AN72" s="17">
        <v>6681946</v>
      </c>
      <c r="AO72" s="16">
        <v>1.2999999999999999E-2</v>
      </c>
      <c r="AP72" s="17">
        <v>12244299</v>
      </c>
      <c r="AQ72" s="16">
        <v>-1.4E-2</v>
      </c>
      <c r="AR72" s="18">
        <v>4.12</v>
      </c>
      <c r="AS72" s="16">
        <v>-6.0000000000000001E-3</v>
      </c>
      <c r="AT72" s="18">
        <v>2.25</v>
      </c>
      <c r="AU72" s="16">
        <v>2.1999999999999999E-2</v>
      </c>
    </row>
    <row r="73" spans="1:47" x14ac:dyDescent="0.2">
      <c r="D73" s="29"/>
      <c r="E73" s="29"/>
      <c r="F73" s="29"/>
      <c r="G73" s="14" t="s">
        <v>277</v>
      </c>
      <c r="H73" s="15">
        <v>744423</v>
      </c>
      <c r="I73" s="16">
        <v>1.7999999999999999E-2</v>
      </c>
      <c r="J73" s="17">
        <v>186130</v>
      </c>
      <c r="K73" s="16">
        <v>3.5000000000000003E-2</v>
      </c>
      <c r="L73" s="17">
        <v>313569</v>
      </c>
      <c r="M73" s="16">
        <v>1.2E-2</v>
      </c>
      <c r="N73" s="18">
        <v>4</v>
      </c>
      <c r="O73" s="16">
        <v>-1.6E-2</v>
      </c>
      <c r="P73" s="18">
        <v>2.37</v>
      </c>
      <c r="Q73" s="16">
        <v>6.0000000000000001E-3</v>
      </c>
      <c r="R73" s="15">
        <v>2438115</v>
      </c>
      <c r="S73" s="16">
        <v>2.5999999999999999E-2</v>
      </c>
      <c r="T73" s="17">
        <v>602600</v>
      </c>
      <c r="U73" s="16">
        <v>2.3E-2</v>
      </c>
      <c r="V73" s="17">
        <v>1013499</v>
      </c>
      <c r="W73" s="16">
        <v>-1E-3</v>
      </c>
      <c r="X73" s="18">
        <v>4.05</v>
      </c>
      <c r="Y73" s="16">
        <v>3.0000000000000001E-3</v>
      </c>
      <c r="Z73" s="18">
        <v>2.41</v>
      </c>
      <c r="AA73" s="16">
        <v>2.7E-2</v>
      </c>
      <c r="AB73" s="15">
        <v>5005638</v>
      </c>
      <c r="AC73" s="16">
        <v>4.8000000000000001E-2</v>
      </c>
      <c r="AD73" s="17">
        <v>1245270</v>
      </c>
      <c r="AE73" s="16">
        <v>5.8999999999999997E-2</v>
      </c>
      <c r="AF73" s="17">
        <v>2105641</v>
      </c>
      <c r="AG73" s="16">
        <v>3.2000000000000001E-2</v>
      </c>
      <c r="AH73" s="18">
        <v>4.0199999999999996</v>
      </c>
      <c r="AI73" s="16">
        <v>-0.01</v>
      </c>
      <c r="AJ73" s="18">
        <v>2.38</v>
      </c>
      <c r="AK73" s="16">
        <v>1.4999999999999999E-2</v>
      </c>
      <c r="AL73" s="15">
        <v>10107557</v>
      </c>
      <c r="AM73" s="16">
        <v>0.05</v>
      </c>
      <c r="AN73" s="17">
        <v>2507940</v>
      </c>
      <c r="AO73" s="16">
        <v>5.6000000000000001E-2</v>
      </c>
      <c r="AP73" s="17">
        <v>4242868</v>
      </c>
      <c r="AQ73" s="16">
        <v>0.02</v>
      </c>
      <c r="AR73" s="18">
        <v>4.03</v>
      </c>
      <c r="AS73" s="16">
        <v>-6.0000000000000001E-3</v>
      </c>
      <c r="AT73" s="18">
        <v>2.38</v>
      </c>
      <c r="AU73" s="16">
        <v>2.9000000000000001E-2</v>
      </c>
    </row>
    <row r="74" spans="1:47" x14ac:dyDescent="0.2">
      <c r="D74" s="29"/>
      <c r="E74" s="29"/>
      <c r="F74" s="29"/>
      <c r="G74" s="14" t="s">
        <v>278</v>
      </c>
      <c r="H74" s="15">
        <v>1974188</v>
      </c>
      <c r="I74" s="16">
        <v>3.4000000000000002E-2</v>
      </c>
      <c r="J74" s="17">
        <v>542116</v>
      </c>
      <c r="K74" s="16">
        <v>6.9000000000000006E-2</v>
      </c>
      <c r="L74" s="17">
        <v>903645</v>
      </c>
      <c r="M74" s="16">
        <v>6.9000000000000006E-2</v>
      </c>
      <c r="N74" s="18">
        <v>3.64</v>
      </c>
      <c r="O74" s="16">
        <v>-3.2000000000000001E-2</v>
      </c>
      <c r="P74" s="18">
        <v>2.1800000000000002</v>
      </c>
      <c r="Q74" s="16">
        <v>-3.2000000000000001E-2</v>
      </c>
      <c r="R74" s="15">
        <v>6049536</v>
      </c>
      <c r="S74" s="16">
        <v>4.1000000000000002E-2</v>
      </c>
      <c r="T74" s="17">
        <v>1629044</v>
      </c>
      <c r="U74" s="16">
        <v>0.05</v>
      </c>
      <c r="V74" s="17">
        <v>2695600</v>
      </c>
      <c r="W74" s="16">
        <v>0.04</v>
      </c>
      <c r="X74" s="18">
        <v>3.71</v>
      </c>
      <c r="Y74" s="16">
        <v>-8.9999999999999993E-3</v>
      </c>
      <c r="Z74" s="18">
        <v>2.2400000000000002</v>
      </c>
      <c r="AA74" s="16">
        <v>1E-3</v>
      </c>
      <c r="AB74" s="15">
        <v>12382966</v>
      </c>
      <c r="AC74" s="16">
        <v>3.4000000000000002E-2</v>
      </c>
      <c r="AD74" s="17">
        <v>3321969</v>
      </c>
      <c r="AE74" s="16">
        <v>0.05</v>
      </c>
      <c r="AF74" s="17">
        <v>5494132</v>
      </c>
      <c r="AG74" s="16">
        <v>3.7999999999999999E-2</v>
      </c>
      <c r="AH74" s="18">
        <v>3.73</v>
      </c>
      <c r="AI74" s="16">
        <v>-1.4999999999999999E-2</v>
      </c>
      <c r="AJ74" s="18">
        <v>2.25</v>
      </c>
      <c r="AK74" s="16">
        <v>-4.0000000000000001E-3</v>
      </c>
      <c r="AL74" s="15">
        <v>26077630</v>
      </c>
      <c r="AM74" s="16">
        <v>3.7999999999999999E-2</v>
      </c>
      <c r="AN74" s="17">
        <v>6986833</v>
      </c>
      <c r="AO74" s="16">
        <v>4.9000000000000002E-2</v>
      </c>
      <c r="AP74" s="17">
        <v>11441034</v>
      </c>
      <c r="AQ74" s="16">
        <v>3.2000000000000001E-2</v>
      </c>
      <c r="AR74" s="18">
        <v>3.73</v>
      </c>
      <c r="AS74" s="16">
        <v>-0.01</v>
      </c>
      <c r="AT74" s="18">
        <v>2.2799999999999998</v>
      </c>
      <c r="AU74" s="16">
        <v>6.0000000000000001E-3</v>
      </c>
    </row>
    <row r="75" spans="1:47" x14ac:dyDescent="0.2">
      <c r="D75" s="29"/>
      <c r="E75" s="29"/>
      <c r="F75" s="29"/>
      <c r="G75" s="14" t="s">
        <v>279</v>
      </c>
      <c r="H75" s="15">
        <v>852125</v>
      </c>
      <c r="I75" s="16">
        <v>-6.0000000000000001E-3</v>
      </c>
      <c r="J75" s="17">
        <v>215406</v>
      </c>
      <c r="K75" s="16">
        <v>1.6E-2</v>
      </c>
      <c r="L75" s="17">
        <v>360550</v>
      </c>
      <c r="M75" s="16">
        <v>-3.0000000000000001E-3</v>
      </c>
      <c r="N75" s="18">
        <v>3.96</v>
      </c>
      <c r="O75" s="16">
        <v>-2.1000000000000001E-2</v>
      </c>
      <c r="P75" s="18">
        <v>2.36</v>
      </c>
      <c r="Q75" s="16">
        <v>-3.0000000000000001E-3</v>
      </c>
      <c r="R75" s="15">
        <v>2713918</v>
      </c>
      <c r="S75" s="16">
        <v>1E-3</v>
      </c>
      <c r="T75" s="17">
        <v>688652</v>
      </c>
      <c r="U75" s="16">
        <v>3.3000000000000002E-2</v>
      </c>
      <c r="V75" s="17">
        <v>1148118</v>
      </c>
      <c r="W75" s="16">
        <v>2.1999999999999999E-2</v>
      </c>
      <c r="X75" s="18">
        <v>3.94</v>
      </c>
      <c r="Y75" s="16">
        <v>-3.1E-2</v>
      </c>
      <c r="Z75" s="18">
        <v>2.36</v>
      </c>
      <c r="AA75" s="16">
        <v>-0.02</v>
      </c>
      <c r="AB75" s="15">
        <v>5782245</v>
      </c>
      <c r="AC75" s="16">
        <v>1.6E-2</v>
      </c>
      <c r="AD75" s="17">
        <v>1462912</v>
      </c>
      <c r="AE75" s="16">
        <v>4.9000000000000002E-2</v>
      </c>
      <c r="AF75" s="17">
        <v>2428393</v>
      </c>
      <c r="AG75" s="16">
        <v>3.5000000000000003E-2</v>
      </c>
      <c r="AH75" s="18">
        <v>3.95</v>
      </c>
      <c r="AI75" s="16">
        <v>-3.2000000000000001E-2</v>
      </c>
      <c r="AJ75" s="18">
        <v>2.38</v>
      </c>
      <c r="AK75" s="16">
        <v>-1.9E-2</v>
      </c>
      <c r="AL75" s="15">
        <v>12077728</v>
      </c>
      <c r="AM75" s="16">
        <v>2.5999999999999999E-2</v>
      </c>
      <c r="AN75" s="17">
        <v>3053345</v>
      </c>
      <c r="AO75" s="16">
        <v>4.3999999999999997E-2</v>
      </c>
      <c r="AP75" s="17">
        <v>5030279</v>
      </c>
      <c r="AQ75" s="16">
        <v>0.02</v>
      </c>
      <c r="AR75" s="18">
        <v>3.96</v>
      </c>
      <c r="AS75" s="16">
        <v>-1.7999999999999999E-2</v>
      </c>
      <c r="AT75" s="18">
        <v>2.4</v>
      </c>
      <c r="AU75" s="16">
        <v>6.0000000000000001E-3</v>
      </c>
    </row>
    <row r="76" spans="1:47" x14ac:dyDescent="0.2">
      <c r="D76" s="29"/>
      <c r="E76" s="29"/>
      <c r="F76" s="29"/>
      <c r="G76" s="14" t="s">
        <v>280</v>
      </c>
      <c r="H76" s="15">
        <v>506516</v>
      </c>
      <c r="I76" s="16">
        <v>-1.4E-2</v>
      </c>
      <c r="J76" s="17">
        <v>128899</v>
      </c>
      <c r="K76" s="16">
        <v>-6.3E-2</v>
      </c>
      <c r="L76" s="17">
        <v>229038</v>
      </c>
      <c r="M76" s="16">
        <v>-0.09</v>
      </c>
      <c r="N76" s="18">
        <v>3.93</v>
      </c>
      <c r="O76" s="16">
        <v>5.1999999999999998E-2</v>
      </c>
      <c r="P76" s="18">
        <v>2.21</v>
      </c>
      <c r="Q76" s="16">
        <v>8.3000000000000004E-2</v>
      </c>
      <c r="R76" s="15">
        <v>1627174</v>
      </c>
      <c r="S76" s="16">
        <v>-1.7999999999999999E-2</v>
      </c>
      <c r="T76" s="17">
        <v>407479</v>
      </c>
      <c r="U76" s="16">
        <v>-3.3000000000000002E-2</v>
      </c>
      <c r="V76" s="17">
        <v>723787</v>
      </c>
      <c r="W76" s="16">
        <v>-5.0999999999999997E-2</v>
      </c>
      <c r="X76" s="18">
        <v>3.99</v>
      </c>
      <c r="Y76" s="16">
        <v>1.4999999999999999E-2</v>
      </c>
      <c r="Z76" s="18">
        <v>2.25</v>
      </c>
      <c r="AA76" s="16">
        <v>3.4000000000000002E-2</v>
      </c>
      <c r="AB76" s="15">
        <v>3343559</v>
      </c>
      <c r="AC76" s="16">
        <v>-2.3E-2</v>
      </c>
      <c r="AD76" s="17">
        <v>836322</v>
      </c>
      <c r="AE76" s="16">
        <v>-2.7E-2</v>
      </c>
      <c r="AF76" s="17">
        <v>1479302</v>
      </c>
      <c r="AG76" s="16">
        <v>-3.6999999999999998E-2</v>
      </c>
      <c r="AH76" s="18">
        <v>4</v>
      </c>
      <c r="AI76" s="16">
        <v>4.0000000000000001E-3</v>
      </c>
      <c r="AJ76" s="18">
        <v>2.2599999999999998</v>
      </c>
      <c r="AK76" s="16">
        <v>1.4E-2</v>
      </c>
      <c r="AL76" s="15">
        <v>6989613</v>
      </c>
      <c r="AM76" s="16">
        <v>-8.9999999999999993E-3</v>
      </c>
      <c r="AN76" s="17">
        <v>1757267</v>
      </c>
      <c r="AO76" s="16">
        <v>-3.0000000000000001E-3</v>
      </c>
      <c r="AP76" s="17">
        <v>3105142</v>
      </c>
      <c r="AQ76" s="16">
        <v>-6.0000000000000001E-3</v>
      </c>
      <c r="AR76" s="18">
        <v>3.98</v>
      </c>
      <c r="AS76" s="16">
        <v>-6.0000000000000001E-3</v>
      </c>
      <c r="AT76" s="18">
        <v>2.25</v>
      </c>
      <c r="AU76" s="16">
        <v>-3.0000000000000001E-3</v>
      </c>
    </row>
    <row r="77" spans="1:47" x14ac:dyDescent="0.2">
      <c r="D77" s="29"/>
      <c r="E77" s="29"/>
      <c r="F77" s="29"/>
      <c r="G77" s="14" t="s">
        <v>281</v>
      </c>
      <c r="H77" s="15">
        <v>1674739</v>
      </c>
      <c r="I77" s="16">
        <v>-7.0000000000000001E-3</v>
      </c>
      <c r="J77" s="17">
        <v>425340</v>
      </c>
      <c r="K77" s="16">
        <v>-8.0000000000000002E-3</v>
      </c>
      <c r="L77" s="17">
        <v>727547</v>
      </c>
      <c r="M77" s="16">
        <v>-6.0000000000000001E-3</v>
      </c>
      <c r="N77" s="18">
        <v>3.94</v>
      </c>
      <c r="O77" s="16">
        <v>2E-3</v>
      </c>
      <c r="P77" s="18">
        <v>2.2999999999999998</v>
      </c>
      <c r="Q77" s="16">
        <v>-1E-3</v>
      </c>
      <c r="R77" s="15">
        <v>5349221</v>
      </c>
      <c r="S77" s="16">
        <v>4.8000000000000001E-2</v>
      </c>
      <c r="T77" s="17">
        <v>1347718</v>
      </c>
      <c r="U77" s="16">
        <v>3.5000000000000003E-2</v>
      </c>
      <c r="V77" s="17">
        <v>2293228</v>
      </c>
      <c r="W77" s="16">
        <v>3.2000000000000001E-2</v>
      </c>
      <c r="X77" s="18">
        <v>3.97</v>
      </c>
      <c r="Y77" s="16">
        <v>1.2E-2</v>
      </c>
      <c r="Z77" s="18">
        <v>2.33</v>
      </c>
      <c r="AA77" s="16">
        <v>1.6E-2</v>
      </c>
      <c r="AB77" s="15">
        <v>10997692</v>
      </c>
      <c r="AC77" s="16">
        <v>4.8000000000000001E-2</v>
      </c>
      <c r="AD77" s="17">
        <v>2756777</v>
      </c>
      <c r="AE77" s="16">
        <v>2.8000000000000001E-2</v>
      </c>
      <c r="AF77" s="17">
        <v>4690585</v>
      </c>
      <c r="AG77" s="16">
        <v>3.1E-2</v>
      </c>
      <c r="AH77" s="18">
        <v>3.99</v>
      </c>
      <c r="AI77" s="16">
        <v>1.9E-2</v>
      </c>
      <c r="AJ77" s="18">
        <v>2.34</v>
      </c>
      <c r="AK77" s="16">
        <v>1.6E-2</v>
      </c>
      <c r="AL77" s="15">
        <v>22529827</v>
      </c>
      <c r="AM77" s="16">
        <v>3.5000000000000003E-2</v>
      </c>
      <c r="AN77" s="17">
        <v>5682108</v>
      </c>
      <c r="AO77" s="16">
        <v>1.0999999999999999E-2</v>
      </c>
      <c r="AP77" s="17">
        <v>9683757</v>
      </c>
      <c r="AQ77" s="16">
        <v>1.9E-2</v>
      </c>
      <c r="AR77" s="18">
        <v>3.97</v>
      </c>
      <c r="AS77" s="16">
        <v>2.4E-2</v>
      </c>
      <c r="AT77" s="18">
        <v>2.33</v>
      </c>
      <c r="AU77" s="16">
        <v>1.6E-2</v>
      </c>
    </row>
    <row r="78" spans="1:47" x14ac:dyDescent="0.2">
      <c r="D78" s="29"/>
      <c r="E78" s="29"/>
      <c r="F78" s="29"/>
      <c r="G78" s="14" t="s">
        <v>282</v>
      </c>
      <c r="H78" s="15">
        <v>790774</v>
      </c>
      <c r="I78" s="16">
        <v>0.14199999999999999</v>
      </c>
      <c r="J78" s="17">
        <v>200516</v>
      </c>
      <c r="K78" s="16">
        <v>0.11700000000000001</v>
      </c>
      <c r="L78" s="17">
        <v>333723</v>
      </c>
      <c r="M78" s="16">
        <v>5.7000000000000002E-2</v>
      </c>
      <c r="N78" s="18">
        <v>3.94</v>
      </c>
      <c r="O78" s="16">
        <v>2.1999999999999999E-2</v>
      </c>
      <c r="P78" s="18">
        <v>2.37</v>
      </c>
      <c r="Q78" s="16">
        <v>8.1000000000000003E-2</v>
      </c>
      <c r="R78" s="15">
        <v>2569569</v>
      </c>
      <c r="S78" s="16">
        <v>0.107</v>
      </c>
      <c r="T78" s="17">
        <v>639292</v>
      </c>
      <c r="U78" s="16">
        <v>4.1000000000000002E-2</v>
      </c>
      <c r="V78" s="17">
        <v>1066620</v>
      </c>
      <c r="W78" s="16">
        <v>-2.1000000000000001E-2</v>
      </c>
      <c r="X78" s="18">
        <v>4.0199999999999996</v>
      </c>
      <c r="Y78" s="16">
        <v>6.4000000000000001E-2</v>
      </c>
      <c r="Z78" s="18">
        <v>2.41</v>
      </c>
      <c r="AA78" s="16">
        <v>0.13100000000000001</v>
      </c>
      <c r="AB78" s="15">
        <v>5309803</v>
      </c>
      <c r="AC78" s="16">
        <v>0.111</v>
      </c>
      <c r="AD78" s="17">
        <v>1315250</v>
      </c>
      <c r="AE78" s="16">
        <v>4.2999999999999997E-2</v>
      </c>
      <c r="AF78" s="17">
        <v>2197204</v>
      </c>
      <c r="AG78" s="16">
        <v>-1.2999999999999999E-2</v>
      </c>
      <c r="AH78" s="18">
        <v>4.04</v>
      </c>
      <c r="AI78" s="16">
        <v>6.5000000000000002E-2</v>
      </c>
      <c r="AJ78" s="18">
        <v>2.42</v>
      </c>
      <c r="AK78" s="16">
        <v>0.126</v>
      </c>
      <c r="AL78" s="15">
        <v>9974714</v>
      </c>
      <c r="AM78" s="16">
        <v>5.3999999999999999E-2</v>
      </c>
      <c r="AN78" s="17">
        <v>2552362</v>
      </c>
      <c r="AO78" s="16">
        <v>1.7000000000000001E-2</v>
      </c>
      <c r="AP78" s="17">
        <v>4221921</v>
      </c>
      <c r="AQ78" s="16">
        <v>-4.7E-2</v>
      </c>
      <c r="AR78" s="18">
        <v>3.91</v>
      </c>
      <c r="AS78" s="16">
        <v>3.5999999999999997E-2</v>
      </c>
      <c r="AT78" s="18">
        <v>2.36</v>
      </c>
      <c r="AU78" s="16">
        <v>0.106</v>
      </c>
    </row>
    <row r="79" spans="1:47" x14ac:dyDescent="0.2">
      <c r="D79" s="29"/>
      <c r="E79" s="29"/>
      <c r="F79" s="29"/>
      <c r="G79" s="14" t="s">
        <v>283</v>
      </c>
      <c r="H79" s="15">
        <v>555276</v>
      </c>
      <c r="I79" s="16">
        <v>-6.3E-2</v>
      </c>
      <c r="J79" s="17">
        <v>126102</v>
      </c>
      <c r="K79" s="16">
        <v>-0.27500000000000002</v>
      </c>
      <c r="L79" s="17">
        <v>235591</v>
      </c>
      <c r="M79" s="16">
        <v>-0.29399999999999998</v>
      </c>
      <c r="N79" s="18">
        <v>4.4000000000000004</v>
      </c>
      <c r="O79" s="16">
        <v>0.29299999999999998</v>
      </c>
      <c r="P79" s="18">
        <v>2.36</v>
      </c>
      <c r="Q79" s="16">
        <v>0.32800000000000001</v>
      </c>
      <c r="R79" s="15">
        <v>1818116</v>
      </c>
      <c r="S79" s="16">
        <v>-0.01</v>
      </c>
      <c r="T79" s="17">
        <v>406625</v>
      </c>
      <c r="U79" s="16">
        <v>-0.113</v>
      </c>
      <c r="V79" s="17">
        <v>750684</v>
      </c>
      <c r="W79" s="16">
        <v>-0.125</v>
      </c>
      <c r="X79" s="18">
        <v>4.47</v>
      </c>
      <c r="Y79" s="16">
        <v>0.11600000000000001</v>
      </c>
      <c r="Z79" s="18">
        <v>2.42</v>
      </c>
      <c r="AA79" s="16">
        <v>0.13200000000000001</v>
      </c>
      <c r="AB79" s="15">
        <v>3834660</v>
      </c>
      <c r="AC79" s="16">
        <v>1.2E-2</v>
      </c>
      <c r="AD79" s="17">
        <v>845341</v>
      </c>
      <c r="AE79" s="16">
        <v>-7.4999999999999997E-2</v>
      </c>
      <c r="AF79" s="17">
        <v>1543950</v>
      </c>
      <c r="AG79" s="16">
        <v>-9.1999999999999998E-2</v>
      </c>
      <c r="AH79" s="18">
        <v>4.54</v>
      </c>
      <c r="AI79" s="16">
        <v>9.4E-2</v>
      </c>
      <c r="AJ79" s="18">
        <v>2.48</v>
      </c>
      <c r="AK79" s="16">
        <v>0.114</v>
      </c>
      <c r="AL79" s="15">
        <v>7727230</v>
      </c>
      <c r="AM79" s="16">
        <v>6.5000000000000002E-2</v>
      </c>
      <c r="AN79" s="17">
        <v>1755152</v>
      </c>
      <c r="AO79" s="16">
        <v>-2.3E-2</v>
      </c>
      <c r="AP79" s="17">
        <v>3206621</v>
      </c>
      <c r="AQ79" s="16">
        <v>-3.4000000000000002E-2</v>
      </c>
      <c r="AR79" s="18">
        <v>4.4000000000000004</v>
      </c>
      <c r="AS79" s="16">
        <v>0.09</v>
      </c>
      <c r="AT79" s="18">
        <v>2.41</v>
      </c>
      <c r="AU79" s="16">
        <v>0.10199999999999999</v>
      </c>
    </row>
    <row r="80" spans="1:47" x14ac:dyDescent="0.2">
      <c r="D80" s="29"/>
      <c r="E80" s="29"/>
      <c r="F80" s="29"/>
      <c r="G80" s="14" t="s">
        <v>284</v>
      </c>
      <c r="H80" s="15">
        <v>552975</v>
      </c>
      <c r="I80" s="16">
        <v>2.3E-2</v>
      </c>
      <c r="J80" s="17">
        <v>137756</v>
      </c>
      <c r="K80" s="16">
        <v>-2.1999999999999999E-2</v>
      </c>
      <c r="L80" s="17">
        <v>244278</v>
      </c>
      <c r="M80" s="16">
        <v>-0.05</v>
      </c>
      <c r="N80" s="18">
        <v>4.01</v>
      </c>
      <c r="O80" s="16">
        <v>4.7E-2</v>
      </c>
      <c r="P80" s="18">
        <v>2.2599999999999998</v>
      </c>
      <c r="Q80" s="16">
        <v>7.8E-2</v>
      </c>
      <c r="R80" s="15">
        <v>1795285</v>
      </c>
      <c r="S80" s="16">
        <v>8.9999999999999993E-3</v>
      </c>
      <c r="T80" s="17">
        <v>434413</v>
      </c>
      <c r="U80" s="16">
        <v>-4.8000000000000001E-2</v>
      </c>
      <c r="V80" s="17">
        <v>766333</v>
      </c>
      <c r="W80" s="16">
        <v>-7.0999999999999994E-2</v>
      </c>
      <c r="X80" s="18">
        <v>4.13</v>
      </c>
      <c r="Y80" s="16">
        <v>0.06</v>
      </c>
      <c r="Z80" s="18">
        <v>2.34</v>
      </c>
      <c r="AA80" s="16">
        <v>8.5999999999999993E-2</v>
      </c>
      <c r="AB80" s="15">
        <v>3775521</v>
      </c>
      <c r="AC80" s="16">
        <v>2.1000000000000001E-2</v>
      </c>
      <c r="AD80" s="17">
        <v>917723</v>
      </c>
      <c r="AE80" s="16">
        <v>-2.3E-2</v>
      </c>
      <c r="AF80" s="17">
        <v>1613417</v>
      </c>
      <c r="AG80" s="16">
        <v>-4.8000000000000001E-2</v>
      </c>
      <c r="AH80" s="18">
        <v>4.1100000000000003</v>
      </c>
      <c r="AI80" s="16">
        <v>4.5999999999999999E-2</v>
      </c>
      <c r="AJ80" s="18">
        <v>2.34</v>
      </c>
      <c r="AK80" s="16">
        <v>7.2999999999999995E-2</v>
      </c>
      <c r="AL80" s="15">
        <v>7667578</v>
      </c>
      <c r="AM80" s="16">
        <v>5.3999999999999999E-2</v>
      </c>
      <c r="AN80" s="17">
        <v>1884727</v>
      </c>
      <c r="AO80" s="16">
        <v>2E-3</v>
      </c>
      <c r="AP80" s="17">
        <v>3340487</v>
      </c>
      <c r="AQ80" s="16">
        <v>-1.4999999999999999E-2</v>
      </c>
      <c r="AR80" s="18">
        <v>4.07</v>
      </c>
      <c r="AS80" s="16">
        <v>5.0999999999999997E-2</v>
      </c>
      <c r="AT80" s="18">
        <v>2.2999999999999998</v>
      </c>
      <c r="AU80" s="16">
        <v>7.0000000000000007E-2</v>
      </c>
    </row>
    <row r="81" spans="4:47" x14ac:dyDescent="0.2">
      <c r="D81" s="29"/>
      <c r="E81" s="29"/>
      <c r="F81" s="29"/>
      <c r="G81" s="14" t="s">
        <v>285</v>
      </c>
      <c r="H81" s="15">
        <v>1384408</v>
      </c>
      <c r="I81" s="16">
        <v>3.0000000000000001E-3</v>
      </c>
      <c r="J81" s="17">
        <v>328574</v>
      </c>
      <c r="K81" s="16">
        <v>-3.4000000000000002E-2</v>
      </c>
      <c r="L81" s="17">
        <v>547816</v>
      </c>
      <c r="M81" s="16">
        <v>-4.8000000000000001E-2</v>
      </c>
      <c r="N81" s="18">
        <v>4.21</v>
      </c>
      <c r="O81" s="16">
        <v>3.7999999999999999E-2</v>
      </c>
      <c r="P81" s="18">
        <v>2.5299999999999998</v>
      </c>
      <c r="Q81" s="16">
        <v>5.2999999999999999E-2</v>
      </c>
      <c r="R81" s="15">
        <v>4394223</v>
      </c>
      <c r="S81" s="16">
        <v>-4.0000000000000001E-3</v>
      </c>
      <c r="T81" s="17">
        <v>1058243</v>
      </c>
      <c r="U81" s="16">
        <v>-2.4E-2</v>
      </c>
      <c r="V81" s="17">
        <v>1768754</v>
      </c>
      <c r="W81" s="16">
        <v>-4.1000000000000002E-2</v>
      </c>
      <c r="X81" s="18">
        <v>4.1500000000000004</v>
      </c>
      <c r="Y81" s="16">
        <v>0.02</v>
      </c>
      <c r="Z81" s="18">
        <v>2.48</v>
      </c>
      <c r="AA81" s="16">
        <v>3.7999999999999999E-2</v>
      </c>
      <c r="AB81" s="15">
        <v>8928876</v>
      </c>
      <c r="AC81" s="16">
        <v>8.9999999999999993E-3</v>
      </c>
      <c r="AD81" s="17">
        <v>2165494</v>
      </c>
      <c r="AE81" s="16">
        <v>1E-3</v>
      </c>
      <c r="AF81" s="17">
        <v>3608315</v>
      </c>
      <c r="AG81" s="16">
        <v>-1.6E-2</v>
      </c>
      <c r="AH81" s="18">
        <v>4.12</v>
      </c>
      <c r="AI81" s="16">
        <v>8.0000000000000002E-3</v>
      </c>
      <c r="AJ81" s="18">
        <v>2.4700000000000002</v>
      </c>
      <c r="AK81" s="16">
        <v>2.5000000000000001E-2</v>
      </c>
      <c r="AL81" s="15">
        <v>18064330</v>
      </c>
      <c r="AM81" s="16">
        <v>8.0000000000000002E-3</v>
      </c>
      <c r="AN81" s="17">
        <v>4395769</v>
      </c>
      <c r="AO81" s="16">
        <v>-8.0000000000000002E-3</v>
      </c>
      <c r="AP81" s="17">
        <v>7322805</v>
      </c>
      <c r="AQ81" s="16">
        <v>-1.7000000000000001E-2</v>
      </c>
      <c r="AR81" s="18">
        <v>4.1100000000000003</v>
      </c>
      <c r="AS81" s="16">
        <v>1.6E-2</v>
      </c>
      <c r="AT81" s="18">
        <v>2.4700000000000002</v>
      </c>
      <c r="AU81" s="16">
        <v>2.5000000000000001E-2</v>
      </c>
    </row>
    <row r="82" spans="4:47" x14ac:dyDescent="0.2">
      <c r="D82" s="29"/>
      <c r="E82" s="29"/>
      <c r="F82" s="29"/>
      <c r="G82" s="14" t="s">
        <v>286</v>
      </c>
      <c r="H82" s="15">
        <v>1299618</v>
      </c>
      <c r="I82" s="16">
        <v>1.6E-2</v>
      </c>
      <c r="J82" s="17">
        <v>307935</v>
      </c>
      <c r="K82" s="16">
        <v>-1.7000000000000001E-2</v>
      </c>
      <c r="L82" s="17">
        <v>527423</v>
      </c>
      <c r="M82" s="16">
        <v>-4.3999999999999997E-2</v>
      </c>
      <c r="N82" s="18">
        <v>4.22</v>
      </c>
      <c r="O82" s="16">
        <v>3.4000000000000002E-2</v>
      </c>
      <c r="P82" s="18">
        <v>2.46</v>
      </c>
      <c r="Q82" s="16">
        <v>6.2E-2</v>
      </c>
      <c r="R82" s="15">
        <v>4116439</v>
      </c>
      <c r="S82" s="16">
        <v>1.9E-2</v>
      </c>
      <c r="T82" s="17">
        <v>1005199</v>
      </c>
      <c r="U82" s="16">
        <v>2.5000000000000001E-2</v>
      </c>
      <c r="V82" s="17">
        <v>1690194</v>
      </c>
      <c r="W82" s="16">
        <v>-1.4E-2</v>
      </c>
      <c r="X82" s="18">
        <v>4.0999999999999996</v>
      </c>
      <c r="Y82" s="16">
        <v>-5.0000000000000001E-3</v>
      </c>
      <c r="Z82" s="18">
        <v>2.44</v>
      </c>
      <c r="AA82" s="16">
        <v>3.4000000000000002E-2</v>
      </c>
      <c r="AB82" s="15">
        <v>8436960</v>
      </c>
      <c r="AC82" s="16">
        <v>4.9000000000000002E-2</v>
      </c>
      <c r="AD82" s="17">
        <v>2092942</v>
      </c>
      <c r="AE82" s="16">
        <v>4.8000000000000001E-2</v>
      </c>
      <c r="AF82" s="17">
        <v>3528861</v>
      </c>
      <c r="AG82" s="16">
        <v>1.4E-2</v>
      </c>
      <c r="AH82" s="18">
        <v>4.03</v>
      </c>
      <c r="AI82" s="16">
        <v>1E-3</v>
      </c>
      <c r="AJ82" s="18">
        <v>2.39</v>
      </c>
      <c r="AK82" s="16">
        <v>3.4000000000000002E-2</v>
      </c>
      <c r="AL82" s="15">
        <v>16932710</v>
      </c>
      <c r="AM82" s="16">
        <v>3.5000000000000003E-2</v>
      </c>
      <c r="AN82" s="17">
        <v>4210956</v>
      </c>
      <c r="AO82" s="16">
        <v>2.1999999999999999E-2</v>
      </c>
      <c r="AP82" s="17">
        <v>7234644</v>
      </c>
      <c r="AQ82" s="16">
        <v>0.01</v>
      </c>
      <c r="AR82" s="18">
        <v>4.0199999999999996</v>
      </c>
      <c r="AS82" s="16">
        <v>1.2999999999999999E-2</v>
      </c>
      <c r="AT82" s="18">
        <v>2.34</v>
      </c>
      <c r="AU82" s="16">
        <v>2.4E-2</v>
      </c>
    </row>
    <row r="83" spans="4:47" x14ac:dyDescent="0.2">
      <c r="D83" s="29"/>
      <c r="E83" s="29"/>
      <c r="F83" s="29"/>
      <c r="G83" s="14" t="s">
        <v>287</v>
      </c>
      <c r="H83" s="15">
        <v>1177814</v>
      </c>
      <c r="I83" s="16">
        <v>3.6999999999999998E-2</v>
      </c>
      <c r="J83" s="17">
        <v>320631</v>
      </c>
      <c r="K83" s="16">
        <v>9.0999999999999998E-2</v>
      </c>
      <c r="L83" s="17">
        <v>562591</v>
      </c>
      <c r="M83" s="16">
        <v>7.1999999999999995E-2</v>
      </c>
      <c r="N83" s="18">
        <v>3.67</v>
      </c>
      <c r="O83" s="16">
        <v>-4.9000000000000002E-2</v>
      </c>
      <c r="P83" s="18">
        <v>2.09</v>
      </c>
      <c r="Q83" s="16">
        <v>-3.2000000000000001E-2</v>
      </c>
      <c r="R83" s="15">
        <v>3840029</v>
      </c>
      <c r="S83" s="16">
        <v>4.2999999999999997E-2</v>
      </c>
      <c r="T83" s="17">
        <v>983945</v>
      </c>
      <c r="U83" s="16">
        <v>-3.0000000000000001E-3</v>
      </c>
      <c r="V83" s="17">
        <v>1713924</v>
      </c>
      <c r="W83" s="16">
        <v>-2.4E-2</v>
      </c>
      <c r="X83" s="18">
        <v>3.9</v>
      </c>
      <c r="Y83" s="16">
        <v>4.5999999999999999E-2</v>
      </c>
      <c r="Z83" s="18">
        <v>2.2400000000000002</v>
      </c>
      <c r="AA83" s="16">
        <v>6.8000000000000005E-2</v>
      </c>
      <c r="AB83" s="15">
        <v>8028205</v>
      </c>
      <c r="AC83" s="16">
        <v>4.3999999999999997E-2</v>
      </c>
      <c r="AD83" s="17">
        <v>2064872</v>
      </c>
      <c r="AE83" s="16">
        <v>8.9999999999999993E-3</v>
      </c>
      <c r="AF83" s="17">
        <v>3585502</v>
      </c>
      <c r="AG83" s="16">
        <v>-1.2999999999999999E-2</v>
      </c>
      <c r="AH83" s="18">
        <v>3.89</v>
      </c>
      <c r="AI83" s="16">
        <v>3.5000000000000003E-2</v>
      </c>
      <c r="AJ83" s="18">
        <v>2.2400000000000002</v>
      </c>
      <c r="AK83" s="16">
        <v>5.8999999999999997E-2</v>
      </c>
      <c r="AL83" s="15">
        <v>16121705</v>
      </c>
      <c r="AM83" s="16">
        <v>3.5999999999999997E-2</v>
      </c>
      <c r="AN83" s="17">
        <v>4208345</v>
      </c>
      <c r="AO83" s="16">
        <v>1.4E-2</v>
      </c>
      <c r="AP83" s="17">
        <v>7379324</v>
      </c>
      <c r="AQ83" s="16">
        <v>0</v>
      </c>
      <c r="AR83" s="18">
        <v>3.83</v>
      </c>
      <c r="AS83" s="16">
        <v>2.3E-2</v>
      </c>
      <c r="AT83" s="18">
        <v>2.1800000000000002</v>
      </c>
      <c r="AU83" s="16">
        <v>3.5999999999999997E-2</v>
      </c>
    </row>
    <row r="84" spans="4:47" x14ac:dyDescent="0.2">
      <c r="D84" s="29"/>
      <c r="E84" s="29"/>
      <c r="F84" s="29"/>
      <c r="G84" s="14" t="s">
        <v>288</v>
      </c>
      <c r="H84" s="15">
        <v>549430</v>
      </c>
      <c r="I84" s="16">
        <v>6.0000000000000001E-3</v>
      </c>
      <c r="J84" s="17">
        <v>172864</v>
      </c>
      <c r="K84" s="16">
        <v>0.13</v>
      </c>
      <c r="L84" s="17">
        <v>317902</v>
      </c>
      <c r="M84" s="16">
        <v>0.113</v>
      </c>
      <c r="N84" s="18">
        <v>3.18</v>
      </c>
      <c r="O84" s="16">
        <v>-0.11</v>
      </c>
      <c r="P84" s="18">
        <v>1.73</v>
      </c>
      <c r="Q84" s="16">
        <v>-9.6000000000000002E-2</v>
      </c>
      <c r="R84" s="15">
        <v>1835407</v>
      </c>
      <c r="S84" s="16">
        <v>0</v>
      </c>
      <c r="T84" s="17">
        <v>557873</v>
      </c>
      <c r="U84" s="16">
        <v>2.5999999999999999E-2</v>
      </c>
      <c r="V84" s="17">
        <v>1020799</v>
      </c>
      <c r="W84" s="16">
        <v>1.0999999999999999E-2</v>
      </c>
      <c r="X84" s="18">
        <v>3.29</v>
      </c>
      <c r="Y84" s="16">
        <v>-2.5000000000000001E-2</v>
      </c>
      <c r="Z84" s="18">
        <v>1.8</v>
      </c>
      <c r="AA84" s="16">
        <v>-1.0999999999999999E-2</v>
      </c>
      <c r="AB84" s="15">
        <v>3974422</v>
      </c>
      <c r="AC84" s="16">
        <v>2.1000000000000001E-2</v>
      </c>
      <c r="AD84" s="17">
        <v>1134614</v>
      </c>
      <c r="AE84" s="16">
        <v>-2E-3</v>
      </c>
      <c r="AF84" s="17">
        <v>2047690</v>
      </c>
      <c r="AG84" s="16">
        <v>-2.3E-2</v>
      </c>
      <c r="AH84" s="18">
        <v>3.5</v>
      </c>
      <c r="AI84" s="16">
        <v>2.4E-2</v>
      </c>
      <c r="AJ84" s="18">
        <v>1.94</v>
      </c>
      <c r="AK84" s="16">
        <v>4.4999999999999998E-2</v>
      </c>
      <c r="AL84" s="15">
        <v>7913385</v>
      </c>
      <c r="AM84" s="16">
        <v>0.01</v>
      </c>
      <c r="AN84" s="17">
        <v>2298071</v>
      </c>
      <c r="AO84" s="16">
        <v>2E-3</v>
      </c>
      <c r="AP84" s="17">
        <v>4231824</v>
      </c>
      <c r="AQ84" s="16">
        <v>-6.0000000000000001E-3</v>
      </c>
      <c r="AR84" s="18">
        <v>3.44</v>
      </c>
      <c r="AS84" s="16">
        <v>8.0000000000000002E-3</v>
      </c>
      <c r="AT84" s="18">
        <v>1.87</v>
      </c>
      <c r="AU84" s="16">
        <v>1.6E-2</v>
      </c>
    </row>
    <row r="85" spans="4:47" x14ac:dyDescent="0.2">
      <c r="D85" s="29"/>
      <c r="E85" s="29"/>
      <c r="F85" s="29"/>
      <c r="G85" s="14" t="s">
        <v>289</v>
      </c>
      <c r="H85" s="15">
        <v>989528</v>
      </c>
      <c r="I85" s="16">
        <v>-4.2000000000000003E-2</v>
      </c>
      <c r="J85" s="17">
        <v>253301</v>
      </c>
      <c r="K85" s="16">
        <v>-2.5000000000000001E-2</v>
      </c>
      <c r="L85" s="17">
        <v>434786</v>
      </c>
      <c r="M85" s="16">
        <v>-5.7000000000000002E-2</v>
      </c>
      <c r="N85" s="18">
        <v>3.91</v>
      </c>
      <c r="O85" s="16">
        <v>-1.7000000000000001E-2</v>
      </c>
      <c r="P85" s="18">
        <v>2.2799999999999998</v>
      </c>
      <c r="Q85" s="16">
        <v>1.6E-2</v>
      </c>
      <c r="R85" s="15">
        <v>3217679</v>
      </c>
      <c r="S85" s="16">
        <v>-2.7E-2</v>
      </c>
      <c r="T85" s="17">
        <v>827830</v>
      </c>
      <c r="U85" s="16">
        <v>-8.0000000000000002E-3</v>
      </c>
      <c r="V85" s="17">
        <v>1423632</v>
      </c>
      <c r="W85" s="16">
        <v>-3.5000000000000003E-2</v>
      </c>
      <c r="X85" s="18">
        <v>3.89</v>
      </c>
      <c r="Y85" s="16">
        <v>-1.9E-2</v>
      </c>
      <c r="Z85" s="18">
        <v>2.2599999999999998</v>
      </c>
      <c r="AA85" s="16">
        <v>7.0000000000000001E-3</v>
      </c>
      <c r="AB85" s="15">
        <v>6766183</v>
      </c>
      <c r="AC85" s="16">
        <v>-1.6E-2</v>
      </c>
      <c r="AD85" s="17">
        <v>1730267</v>
      </c>
      <c r="AE85" s="16">
        <v>-1.0999999999999999E-2</v>
      </c>
      <c r="AF85" s="17">
        <v>2985544</v>
      </c>
      <c r="AG85" s="16">
        <v>-3.2000000000000001E-2</v>
      </c>
      <c r="AH85" s="18">
        <v>3.91</v>
      </c>
      <c r="AI85" s="16">
        <v>-4.0000000000000001E-3</v>
      </c>
      <c r="AJ85" s="18">
        <v>2.27</v>
      </c>
      <c r="AK85" s="16">
        <v>1.7000000000000001E-2</v>
      </c>
      <c r="AL85" s="15">
        <v>13714685</v>
      </c>
      <c r="AM85" s="16">
        <v>-3.4000000000000002E-2</v>
      </c>
      <c r="AN85" s="17">
        <v>3521779</v>
      </c>
      <c r="AO85" s="16">
        <v>-3.3000000000000002E-2</v>
      </c>
      <c r="AP85" s="17">
        <v>6039569</v>
      </c>
      <c r="AQ85" s="16">
        <v>-4.7E-2</v>
      </c>
      <c r="AR85" s="18">
        <v>3.89</v>
      </c>
      <c r="AS85" s="16">
        <v>-1E-3</v>
      </c>
      <c r="AT85" s="18">
        <v>2.27</v>
      </c>
      <c r="AU85" s="16">
        <v>1.4E-2</v>
      </c>
    </row>
    <row r="86" spans="4:47" x14ac:dyDescent="0.2">
      <c r="D86" s="29"/>
      <c r="E86" s="29"/>
      <c r="F86" s="29"/>
      <c r="G86" s="14" t="s">
        <v>290</v>
      </c>
      <c r="H86" s="15">
        <v>1114787</v>
      </c>
      <c r="I86" s="16">
        <v>-2.4E-2</v>
      </c>
      <c r="J86" s="17">
        <v>278899</v>
      </c>
      <c r="K86" s="16">
        <v>-6.0999999999999999E-2</v>
      </c>
      <c r="L86" s="17">
        <v>480941</v>
      </c>
      <c r="M86" s="16">
        <v>-0.10299999999999999</v>
      </c>
      <c r="N86" s="18">
        <v>4</v>
      </c>
      <c r="O86" s="16">
        <v>3.9E-2</v>
      </c>
      <c r="P86" s="18">
        <v>2.3199999999999998</v>
      </c>
      <c r="Q86" s="16">
        <v>8.6999999999999994E-2</v>
      </c>
      <c r="R86" s="15">
        <v>3445966</v>
      </c>
      <c r="S86" s="16">
        <v>2E-3</v>
      </c>
      <c r="T86" s="17">
        <v>876397</v>
      </c>
      <c r="U86" s="16">
        <v>-1.7999999999999999E-2</v>
      </c>
      <c r="V86" s="17">
        <v>1518477</v>
      </c>
      <c r="W86" s="16">
        <v>-4.8000000000000001E-2</v>
      </c>
      <c r="X86" s="18">
        <v>3.93</v>
      </c>
      <c r="Y86" s="16">
        <v>0.02</v>
      </c>
      <c r="Z86" s="18">
        <v>2.27</v>
      </c>
      <c r="AA86" s="16">
        <v>5.1999999999999998E-2</v>
      </c>
      <c r="AB86" s="15">
        <v>7272199</v>
      </c>
      <c r="AC86" s="16">
        <v>-2E-3</v>
      </c>
      <c r="AD86" s="17">
        <v>1850842</v>
      </c>
      <c r="AE86" s="16">
        <v>-8.0000000000000002E-3</v>
      </c>
      <c r="AF86" s="17">
        <v>3241675</v>
      </c>
      <c r="AG86" s="16">
        <v>-2.3E-2</v>
      </c>
      <c r="AH86" s="18">
        <v>3.93</v>
      </c>
      <c r="AI86" s="16">
        <v>6.0000000000000001E-3</v>
      </c>
      <c r="AJ86" s="18">
        <v>2.2400000000000002</v>
      </c>
      <c r="AK86" s="16">
        <v>2.1999999999999999E-2</v>
      </c>
      <c r="AL86" s="15">
        <v>15254567</v>
      </c>
      <c r="AM86" s="16">
        <v>-8.0000000000000002E-3</v>
      </c>
      <c r="AN86" s="17">
        <v>3917204</v>
      </c>
      <c r="AO86" s="16">
        <v>-0.01</v>
      </c>
      <c r="AP86" s="17">
        <v>6767002</v>
      </c>
      <c r="AQ86" s="16">
        <v>-2.8000000000000001E-2</v>
      </c>
      <c r="AR86" s="18">
        <v>3.89</v>
      </c>
      <c r="AS86" s="16">
        <v>3.0000000000000001E-3</v>
      </c>
      <c r="AT86" s="18">
        <v>2.25</v>
      </c>
      <c r="AU86" s="16">
        <v>0.02</v>
      </c>
    </row>
    <row r="87" spans="4:47" x14ac:dyDescent="0.2">
      <c r="D87" s="29"/>
      <c r="E87" s="29"/>
      <c r="F87" s="29"/>
      <c r="G87" s="14" t="s">
        <v>291</v>
      </c>
      <c r="H87" s="15">
        <v>1171711</v>
      </c>
      <c r="I87" s="16">
        <v>3.2000000000000001E-2</v>
      </c>
      <c r="J87" s="17">
        <v>282027</v>
      </c>
      <c r="K87" s="16">
        <v>-1.7000000000000001E-2</v>
      </c>
      <c r="L87" s="17">
        <v>463490</v>
      </c>
      <c r="M87" s="16">
        <v>-2.8000000000000001E-2</v>
      </c>
      <c r="N87" s="18">
        <v>4.1500000000000004</v>
      </c>
      <c r="O87" s="16">
        <v>0.05</v>
      </c>
      <c r="P87" s="18">
        <v>2.5299999999999998</v>
      </c>
      <c r="Q87" s="16">
        <v>6.2E-2</v>
      </c>
      <c r="R87" s="15">
        <v>3670826</v>
      </c>
      <c r="S87" s="16">
        <v>3.0000000000000001E-3</v>
      </c>
      <c r="T87" s="17">
        <v>895114</v>
      </c>
      <c r="U87" s="16">
        <v>-2.1000000000000001E-2</v>
      </c>
      <c r="V87" s="17">
        <v>1475255</v>
      </c>
      <c r="W87" s="16">
        <v>-2.8000000000000001E-2</v>
      </c>
      <c r="X87" s="18">
        <v>4.0999999999999996</v>
      </c>
      <c r="Y87" s="16">
        <v>2.5000000000000001E-2</v>
      </c>
      <c r="Z87" s="18">
        <v>2.4900000000000002</v>
      </c>
      <c r="AA87" s="16">
        <v>3.3000000000000002E-2</v>
      </c>
      <c r="AB87" s="15">
        <v>7327132</v>
      </c>
      <c r="AC87" s="16">
        <v>0</v>
      </c>
      <c r="AD87" s="17">
        <v>1818727</v>
      </c>
      <c r="AE87" s="16">
        <v>-8.9999999999999993E-3</v>
      </c>
      <c r="AF87" s="17">
        <v>2967061</v>
      </c>
      <c r="AG87" s="16">
        <v>-1.2999999999999999E-2</v>
      </c>
      <c r="AH87" s="18">
        <v>4.03</v>
      </c>
      <c r="AI87" s="16">
        <v>8.0000000000000002E-3</v>
      </c>
      <c r="AJ87" s="18">
        <v>2.4700000000000002</v>
      </c>
      <c r="AK87" s="16">
        <v>1.2999999999999999E-2</v>
      </c>
      <c r="AL87" s="15">
        <v>14745279</v>
      </c>
      <c r="AM87" s="16">
        <v>-1.0999999999999999E-2</v>
      </c>
      <c r="AN87" s="17">
        <v>3686352</v>
      </c>
      <c r="AO87" s="16">
        <v>-2.1000000000000001E-2</v>
      </c>
      <c r="AP87" s="17">
        <v>5976121</v>
      </c>
      <c r="AQ87" s="16">
        <v>-2.1999999999999999E-2</v>
      </c>
      <c r="AR87" s="18">
        <v>4</v>
      </c>
      <c r="AS87" s="16">
        <v>0.01</v>
      </c>
      <c r="AT87" s="18">
        <v>2.4700000000000002</v>
      </c>
      <c r="AU87" s="16">
        <v>1.0999999999999999E-2</v>
      </c>
    </row>
    <row r="88" spans="4:47" x14ac:dyDescent="0.2">
      <c r="D88" s="29"/>
      <c r="E88" s="29"/>
      <c r="F88" s="29"/>
      <c r="G88" s="14" t="s">
        <v>292</v>
      </c>
      <c r="H88" s="15">
        <v>537246</v>
      </c>
      <c r="I88" s="16">
        <v>5.2999999999999999E-2</v>
      </c>
      <c r="J88" s="17">
        <v>136234</v>
      </c>
      <c r="K88" s="16">
        <v>6.2E-2</v>
      </c>
      <c r="L88" s="17">
        <v>230168</v>
      </c>
      <c r="M88" s="16">
        <v>7.0000000000000001E-3</v>
      </c>
      <c r="N88" s="18">
        <v>3.94</v>
      </c>
      <c r="O88" s="16">
        <v>-8.0000000000000002E-3</v>
      </c>
      <c r="P88" s="18">
        <v>2.33</v>
      </c>
      <c r="Q88" s="16">
        <v>4.5999999999999999E-2</v>
      </c>
      <c r="R88" s="15">
        <v>1773404</v>
      </c>
      <c r="S88" s="16">
        <v>4.9000000000000002E-2</v>
      </c>
      <c r="T88" s="17">
        <v>439223</v>
      </c>
      <c r="U88" s="16">
        <v>2.5000000000000001E-2</v>
      </c>
      <c r="V88" s="17">
        <v>736745</v>
      </c>
      <c r="W88" s="16">
        <v>-3.4000000000000002E-2</v>
      </c>
      <c r="X88" s="18">
        <v>4.04</v>
      </c>
      <c r="Y88" s="16">
        <v>2.4E-2</v>
      </c>
      <c r="Z88" s="18">
        <v>2.41</v>
      </c>
      <c r="AA88" s="16">
        <v>8.6999999999999994E-2</v>
      </c>
      <c r="AB88" s="15">
        <v>3726165</v>
      </c>
      <c r="AC88" s="16">
        <v>5.7000000000000002E-2</v>
      </c>
      <c r="AD88" s="17">
        <v>915150</v>
      </c>
      <c r="AE88" s="16">
        <v>2.5000000000000001E-2</v>
      </c>
      <c r="AF88" s="17">
        <v>1538040</v>
      </c>
      <c r="AG88" s="16">
        <v>-0.03</v>
      </c>
      <c r="AH88" s="18">
        <v>4.07</v>
      </c>
      <c r="AI88" s="16">
        <v>3.1E-2</v>
      </c>
      <c r="AJ88" s="18">
        <v>2.42</v>
      </c>
      <c r="AK88" s="16">
        <v>0.09</v>
      </c>
      <c r="AL88" s="15">
        <v>7250069</v>
      </c>
      <c r="AM88" s="16">
        <v>3.5000000000000003E-2</v>
      </c>
      <c r="AN88" s="17">
        <v>1805831</v>
      </c>
      <c r="AO88" s="16">
        <v>1E-3</v>
      </c>
      <c r="AP88" s="17">
        <v>3047791</v>
      </c>
      <c r="AQ88" s="16">
        <v>-4.9000000000000002E-2</v>
      </c>
      <c r="AR88" s="18">
        <v>4.01</v>
      </c>
      <c r="AS88" s="16">
        <v>3.4000000000000002E-2</v>
      </c>
      <c r="AT88" s="18">
        <v>2.38</v>
      </c>
      <c r="AU88" s="16">
        <v>8.7999999999999995E-2</v>
      </c>
    </row>
    <row r="89" spans="4:47" x14ac:dyDescent="0.2">
      <c r="D89" s="29"/>
      <c r="E89" s="29"/>
      <c r="F89" s="29"/>
      <c r="G89" s="14" t="s">
        <v>293</v>
      </c>
      <c r="H89" s="15">
        <v>523639</v>
      </c>
      <c r="I89" s="16">
        <v>4.0000000000000001E-3</v>
      </c>
      <c r="J89" s="17">
        <v>132646</v>
      </c>
      <c r="K89" s="16">
        <v>1.2999999999999999E-2</v>
      </c>
      <c r="L89" s="17">
        <v>224486</v>
      </c>
      <c r="M89" s="16">
        <v>1E-3</v>
      </c>
      <c r="N89" s="18">
        <v>3.95</v>
      </c>
      <c r="O89" s="16">
        <v>-8.9999999999999993E-3</v>
      </c>
      <c r="P89" s="18">
        <v>2.33</v>
      </c>
      <c r="Q89" s="16">
        <v>3.0000000000000001E-3</v>
      </c>
      <c r="R89" s="15">
        <v>1660577</v>
      </c>
      <c r="S89" s="16">
        <v>1.2E-2</v>
      </c>
      <c r="T89" s="17">
        <v>414925</v>
      </c>
      <c r="U89" s="16">
        <v>2E-3</v>
      </c>
      <c r="V89" s="17">
        <v>703162</v>
      </c>
      <c r="W89" s="16">
        <v>-1.2999999999999999E-2</v>
      </c>
      <c r="X89" s="18">
        <v>4</v>
      </c>
      <c r="Y89" s="16">
        <v>0.01</v>
      </c>
      <c r="Z89" s="18">
        <v>2.36</v>
      </c>
      <c r="AA89" s="16">
        <v>2.5999999999999999E-2</v>
      </c>
      <c r="AB89" s="15">
        <v>3336342</v>
      </c>
      <c r="AC89" s="16">
        <v>0.04</v>
      </c>
      <c r="AD89" s="17">
        <v>844415</v>
      </c>
      <c r="AE89" s="16">
        <v>4.3999999999999997E-2</v>
      </c>
      <c r="AF89" s="17">
        <v>1440104</v>
      </c>
      <c r="AG89" s="16">
        <v>3.5000000000000003E-2</v>
      </c>
      <c r="AH89" s="18">
        <v>3.95</v>
      </c>
      <c r="AI89" s="16">
        <v>-4.0000000000000001E-3</v>
      </c>
      <c r="AJ89" s="18">
        <v>2.3199999999999998</v>
      </c>
      <c r="AK89" s="16">
        <v>5.0000000000000001E-3</v>
      </c>
      <c r="AL89" s="15">
        <v>6930823</v>
      </c>
      <c r="AM89" s="16">
        <v>6.2E-2</v>
      </c>
      <c r="AN89" s="17">
        <v>1755579</v>
      </c>
      <c r="AO89" s="16">
        <v>6.8000000000000005E-2</v>
      </c>
      <c r="AP89" s="17">
        <v>2977273</v>
      </c>
      <c r="AQ89" s="16">
        <v>0.04</v>
      </c>
      <c r="AR89" s="18">
        <v>3.95</v>
      </c>
      <c r="AS89" s="16">
        <v>-6.0000000000000001E-3</v>
      </c>
      <c r="AT89" s="18">
        <v>2.33</v>
      </c>
      <c r="AU89" s="16">
        <v>2.1000000000000001E-2</v>
      </c>
    </row>
    <row r="90" spans="4:47" x14ac:dyDescent="0.2">
      <c r="D90" s="29"/>
      <c r="E90" s="29"/>
      <c r="F90" s="29"/>
      <c r="G90" s="14" t="s">
        <v>294</v>
      </c>
      <c r="H90" s="15">
        <v>501591</v>
      </c>
      <c r="I90" s="16">
        <v>9.6000000000000002E-2</v>
      </c>
      <c r="J90" s="17">
        <v>113182</v>
      </c>
      <c r="K90" s="16">
        <v>0.13400000000000001</v>
      </c>
      <c r="L90" s="17">
        <v>203878</v>
      </c>
      <c r="M90" s="16">
        <v>0.13300000000000001</v>
      </c>
      <c r="N90" s="18">
        <v>4.43</v>
      </c>
      <c r="O90" s="16">
        <v>-3.3000000000000002E-2</v>
      </c>
      <c r="P90" s="18">
        <v>2.46</v>
      </c>
      <c r="Q90" s="16">
        <v>-3.3000000000000002E-2</v>
      </c>
      <c r="R90" s="15">
        <v>1651457</v>
      </c>
      <c r="S90" s="16">
        <v>0.157</v>
      </c>
      <c r="T90" s="17">
        <v>374892</v>
      </c>
      <c r="U90" s="16">
        <v>0.16300000000000001</v>
      </c>
      <c r="V90" s="17">
        <v>675061</v>
      </c>
      <c r="W90" s="16">
        <v>0.16700000000000001</v>
      </c>
      <c r="X90" s="18">
        <v>4.41</v>
      </c>
      <c r="Y90" s="16">
        <v>-5.0000000000000001E-3</v>
      </c>
      <c r="Z90" s="18">
        <v>2.4500000000000002</v>
      </c>
      <c r="AA90" s="16">
        <v>-8.9999999999999993E-3</v>
      </c>
      <c r="AB90" s="15">
        <v>3297509</v>
      </c>
      <c r="AC90" s="16">
        <v>0.13900000000000001</v>
      </c>
      <c r="AD90" s="17">
        <v>755750</v>
      </c>
      <c r="AE90" s="16">
        <v>0.13600000000000001</v>
      </c>
      <c r="AF90" s="17">
        <v>1352252</v>
      </c>
      <c r="AG90" s="16">
        <v>0.13100000000000001</v>
      </c>
      <c r="AH90" s="18">
        <v>4.3600000000000003</v>
      </c>
      <c r="AI90" s="16">
        <v>3.0000000000000001E-3</v>
      </c>
      <c r="AJ90" s="18">
        <v>2.44</v>
      </c>
      <c r="AK90" s="16">
        <v>8.0000000000000002E-3</v>
      </c>
      <c r="AL90" s="15">
        <v>6622609</v>
      </c>
      <c r="AM90" s="16">
        <v>9.6000000000000002E-2</v>
      </c>
      <c r="AN90" s="17">
        <v>1514159</v>
      </c>
      <c r="AO90" s="16">
        <v>8.4000000000000005E-2</v>
      </c>
      <c r="AP90" s="17">
        <v>2707230</v>
      </c>
      <c r="AQ90" s="16">
        <v>7.4999999999999997E-2</v>
      </c>
      <c r="AR90" s="18">
        <v>4.37</v>
      </c>
      <c r="AS90" s="16">
        <v>0.01</v>
      </c>
      <c r="AT90" s="18">
        <v>2.4500000000000002</v>
      </c>
      <c r="AU90" s="16">
        <v>1.9E-2</v>
      </c>
    </row>
    <row r="91" spans="4:47" x14ac:dyDescent="0.2">
      <c r="D91" s="29"/>
      <c r="E91" s="29"/>
      <c r="F91" s="29"/>
      <c r="G91" s="14" t="s">
        <v>295</v>
      </c>
      <c r="H91" s="15">
        <v>3371910</v>
      </c>
      <c r="I91" s="16">
        <v>0.06</v>
      </c>
      <c r="J91" s="17">
        <v>782738</v>
      </c>
      <c r="K91" s="16">
        <v>6.0999999999999999E-2</v>
      </c>
      <c r="L91" s="17">
        <v>1480124</v>
      </c>
      <c r="M91" s="16">
        <v>6.3E-2</v>
      </c>
      <c r="N91" s="18">
        <v>4.3099999999999996</v>
      </c>
      <c r="O91" s="16">
        <v>-1E-3</v>
      </c>
      <c r="P91" s="18">
        <v>2.2799999999999998</v>
      </c>
      <c r="Q91" s="16">
        <v>-4.0000000000000001E-3</v>
      </c>
      <c r="R91" s="15">
        <v>10618995</v>
      </c>
      <c r="S91" s="16">
        <v>5.8999999999999997E-2</v>
      </c>
      <c r="T91" s="17">
        <v>2471633</v>
      </c>
      <c r="U91" s="16">
        <v>7.0000000000000007E-2</v>
      </c>
      <c r="V91" s="17">
        <v>4673691</v>
      </c>
      <c r="W91" s="16">
        <v>7.0000000000000007E-2</v>
      </c>
      <c r="X91" s="18">
        <v>4.3</v>
      </c>
      <c r="Y91" s="16">
        <v>-0.01</v>
      </c>
      <c r="Z91" s="18">
        <v>2.27</v>
      </c>
      <c r="AA91" s="16">
        <v>-0.01</v>
      </c>
      <c r="AB91" s="15">
        <v>21296518</v>
      </c>
      <c r="AC91" s="16">
        <v>3.6999999999999998E-2</v>
      </c>
      <c r="AD91" s="17">
        <v>4962970</v>
      </c>
      <c r="AE91" s="16">
        <v>6.5000000000000002E-2</v>
      </c>
      <c r="AF91" s="17">
        <v>9365625</v>
      </c>
      <c r="AG91" s="16">
        <v>6.4000000000000001E-2</v>
      </c>
      <c r="AH91" s="18">
        <v>4.29</v>
      </c>
      <c r="AI91" s="16">
        <v>-2.5999999999999999E-2</v>
      </c>
      <c r="AJ91" s="18">
        <v>2.27</v>
      </c>
      <c r="AK91" s="16">
        <v>-2.5000000000000001E-2</v>
      </c>
      <c r="AL91" s="15">
        <v>44469555</v>
      </c>
      <c r="AM91" s="16">
        <v>2.3E-2</v>
      </c>
      <c r="AN91" s="17">
        <v>10285598</v>
      </c>
      <c r="AO91" s="16">
        <v>7.5999999999999998E-2</v>
      </c>
      <c r="AP91" s="17">
        <v>19401895</v>
      </c>
      <c r="AQ91" s="16">
        <v>8.1000000000000003E-2</v>
      </c>
      <c r="AR91" s="18">
        <v>4.32</v>
      </c>
      <c r="AS91" s="16">
        <v>-4.9000000000000002E-2</v>
      </c>
      <c r="AT91" s="18">
        <v>2.29</v>
      </c>
      <c r="AU91" s="16">
        <v>-5.2999999999999999E-2</v>
      </c>
    </row>
    <row r="92" spans="4:47" x14ac:dyDescent="0.2">
      <c r="D92" s="29"/>
      <c r="E92" s="29"/>
      <c r="F92" s="29"/>
      <c r="G92" s="14" t="s">
        <v>296</v>
      </c>
      <c r="H92" s="15">
        <v>264678</v>
      </c>
      <c r="I92" s="16">
        <v>7.8E-2</v>
      </c>
      <c r="J92" s="17">
        <v>67151</v>
      </c>
      <c r="K92" s="16">
        <v>0.121</v>
      </c>
      <c r="L92" s="17">
        <v>110638</v>
      </c>
      <c r="M92" s="16">
        <v>8.3000000000000004E-2</v>
      </c>
      <c r="N92" s="18">
        <v>3.94</v>
      </c>
      <c r="O92" s="16">
        <v>-3.7999999999999999E-2</v>
      </c>
      <c r="P92" s="18">
        <v>2.39</v>
      </c>
      <c r="Q92" s="16">
        <v>-5.0000000000000001E-3</v>
      </c>
      <c r="R92" s="15">
        <v>871665</v>
      </c>
      <c r="S92" s="16">
        <v>6.9000000000000006E-2</v>
      </c>
      <c r="T92" s="17">
        <v>216053</v>
      </c>
      <c r="U92" s="16">
        <v>4.5999999999999999E-2</v>
      </c>
      <c r="V92" s="17">
        <v>350594</v>
      </c>
      <c r="W92" s="16">
        <v>-8.0000000000000002E-3</v>
      </c>
      <c r="X92" s="18">
        <v>4.03</v>
      </c>
      <c r="Y92" s="16">
        <v>2.1999999999999999E-2</v>
      </c>
      <c r="Z92" s="18">
        <v>2.4900000000000002</v>
      </c>
      <c r="AA92" s="16">
        <v>7.8E-2</v>
      </c>
      <c r="AB92" s="15">
        <v>1817579</v>
      </c>
      <c r="AC92" s="16">
        <v>6.4000000000000001E-2</v>
      </c>
      <c r="AD92" s="17">
        <v>454203</v>
      </c>
      <c r="AE92" s="16">
        <v>4.7E-2</v>
      </c>
      <c r="AF92" s="17">
        <v>738115</v>
      </c>
      <c r="AG92" s="16">
        <v>-6.0000000000000001E-3</v>
      </c>
      <c r="AH92" s="18">
        <v>4</v>
      </c>
      <c r="AI92" s="16">
        <v>1.6E-2</v>
      </c>
      <c r="AJ92" s="18">
        <v>2.46</v>
      </c>
      <c r="AK92" s="16">
        <v>7.0999999999999994E-2</v>
      </c>
      <c r="AL92" s="15">
        <v>3544853</v>
      </c>
      <c r="AM92" s="16">
        <v>4.3999999999999997E-2</v>
      </c>
      <c r="AN92" s="17">
        <v>873947</v>
      </c>
      <c r="AO92" s="16">
        <v>3.0000000000000001E-3</v>
      </c>
      <c r="AP92" s="17">
        <v>1413837</v>
      </c>
      <c r="AQ92" s="16">
        <v>-5.2999999999999999E-2</v>
      </c>
      <c r="AR92" s="18">
        <v>4.0599999999999996</v>
      </c>
      <c r="AS92" s="16">
        <v>4.1000000000000002E-2</v>
      </c>
      <c r="AT92" s="18">
        <v>2.5099999999999998</v>
      </c>
      <c r="AU92" s="16">
        <v>0.10199999999999999</v>
      </c>
    </row>
    <row r="93" spans="4:47" x14ac:dyDescent="0.2">
      <c r="D93" s="29"/>
      <c r="E93" s="29"/>
      <c r="F93" s="29"/>
      <c r="G93" s="14" t="s">
        <v>297</v>
      </c>
      <c r="H93" s="15">
        <v>1599797</v>
      </c>
      <c r="I93" s="16">
        <v>1.2E-2</v>
      </c>
      <c r="J93" s="17">
        <v>391105</v>
      </c>
      <c r="K93" s="16">
        <v>3.5000000000000003E-2</v>
      </c>
      <c r="L93" s="17">
        <v>672467</v>
      </c>
      <c r="M93" s="16">
        <v>2.7E-2</v>
      </c>
      <c r="N93" s="18">
        <v>4.09</v>
      </c>
      <c r="O93" s="16">
        <v>-2.1999999999999999E-2</v>
      </c>
      <c r="P93" s="18">
        <v>2.38</v>
      </c>
      <c r="Q93" s="16">
        <v>-1.4999999999999999E-2</v>
      </c>
      <c r="R93" s="15">
        <v>5116639</v>
      </c>
      <c r="S93" s="16">
        <v>0.04</v>
      </c>
      <c r="T93" s="17">
        <v>1232638</v>
      </c>
      <c r="U93" s="16">
        <v>3.5000000000000003E-2</v>
      </c>
      <c r="V93" s="17">
        <v>2121091</v>
      </c>
      <c r="W93" s="16">
        <v>2.4E-2</v>
      </c>
      <c r="X93" s="18">
        <v>4.1500000000000004</v>
      </c>
      <c r="Y93" s="16">
        <v>5.0000000000000001E-3</v>
      </c>
      <c r="Z93" s="18">
        <v>2.41</v>
      </c>
      <c r="AA93" s="16">
        <v>1.6E-2</v>
      </c>
      <c r="AB93" s="15">
        <v>10110020</v>
      </c>
      <c r="AC93" s="16">
        <v>6.7000000000000004E-2</v>
      </c>
      <c r="AD93" s="17">
        <v>2463261</v>
      </c>
      <c r="AE93" s="16">
        <v>7.4999999999999997E-2</v>
      </c>
      <c r="AF93" s="17">
        <v>4267973</v>
      </c>
      <c r="AG93" s="16">
        <v>7.1999999999999995E-2</v>
      </c>
      <c r="AH93" s="18">
        <v>4.0999999999999996</v>
      </c>
      <c r="AI93" s="16">
        <v>-8.0000000000000002E-3</v>
      </c>
      <c r="AJ93" s="18">
        <v>2.37</v>
      </c>
      <c r="AK93" s="16">
        <v>-4.0000000000000001E-3</v>
      </c>
      <c r="AL93" s="15">
        <v>21188197</v>
      </c>
      <c r="AM93" s="16">
        <v>6.9000000000000006E-2</v>
      </c>
      <c r="AN93" s="17">
        <v>5153462</v>
      </c>
      <c r="AO93" s="16">
        <v>6.7000000000000004E-2</v>
      </c>
      <c r="AP93" s="17">
        <v>8854354</v>
      </c>
      <c r="AQ93" s="16">
        <v>0.05</v>
      </c>
      <c r="AR93" s="18">
        <v>4.1100000000000003</v>
      </c>
      <c r="AS93" s="16">
        <v>2E-3</v>
      </c>
      <c r="AT93" s="18">
        <v>2.39</v>
      </c>
      <c r="AU93" s="16">
        <v>1.7999999999999999E-2</v>
      </c>
    </row>
    <row r="94" spans="4:47" x14ac:dyDescent="0.2">
      <c r="D94" s="29"/>
      <c r="E94" s="29"/>
      <c r="F94" s="29"/>
      <c r="G94" s="14" t="s">
        <v>298</v>
      </c>
      <c r="H94" s="15">
        <v>826278</v>
      </c>
      <c r="I94" s="16">
        <v>8.6999999999999994E-2</v>
      </c>
      <c r="J94" s="17">
        <v>238712</v>
      </c>
      <c r="K94" s="16">
        <v>0.13600000000000001</v>
      </c>
      <c r="L94" s="17">
        <v>414891</v>
      </c>
      <c r="M94" s="16">
        <v>0.13700000000000001</v>
      </c>
      <c r="N94" s="18">
        <v>3.46</v>
      </c>
      <c r="O94" s="16">
        <v>-4.3999999999999997E-2</v>
      </c>
      <c r="P94" s="18">
        <v>1.99</v>
      </c>
      <c r="Q94" s="16">
        <v>-4.3999999999999997E-2</v>
      </c>
      <c r="R94" s="15">
        <v>2602547</v>
      </c>
      <c r="S94" s="16">
        <v>9.1999999999999998E-2</v>
      </c>
      <c r="T94" s="17">
        <v>768798</v>
      </c>
      <c r="U94" s="16">
        <v>5.6000000000000001E-2</v>
      </c>
      <c r="V94" s="17">
        <v>1346199</v>
      </c>
      <c r="W94" s="16">
        <v>3.5000000000000003E-2</v>
      </c>
      <c r="X94" s="18">
        <v>3.39</v>
      </c>
      <c r="Y94" s="16">
        <v>3.5000000000000003E-2</v>
      </c>
      <c r="Z94" s="18">
        <v>1.93</v>
      </c>
      <c r="AA94" s="16">
        <v>5.5E-2</v>
      </c>
      <c r="AB94" s="15">
        <v>5414031</v>
      </c>
      <c r="AC94" s="16">
        <v>0.33500000000000002</v>
      </c>
      <c r="AD94" s="17">
        <v>1604878</v>
      </c>
      <c r="AE94" s="16">
        <v>0.32800000000000001</v>
      </c>
      <c r="AF94" s="17">
        <v>2766821</v>
      </c>
      <c r="AG94" s="16">
        <v>0.28299999999999997</v>
      </c>
      <c r="AH94" s="18">
        <v>3.37</v>
      </c>
      <c r="AI94" s="16">
        <v>5.0000000000000001E-3</v>
      </c>
      <c r="AJ94" s="18">
        <v>1.96</v>
      </c>
      <c r="AK94" s="16">
        <v>0.04</v>
      </c>
      <c r="AL94" s="15">
        <v>11126556</v>
      </c>
      <c r="AM94" s="16">
        <v>0.19400000000000001</v>
      </c>
      <c r="AN94" s="17">
        <v>3346004</v>
      </c>
      <c r="AO94" s="16">
        <v>0.221</v>
      </c>
      <c r="AP94" s="17">
        <v>5810836</v>
      </c>
      <c r="AQ94" s="16">
        <v>0.20399999999999999</v>
      </c>
      <c r="AR94" s="18">
        <v>3.33</v>
      </c>
      <c r="AS94" s="16">
        <v>-2.1999999999999999E-2</v>
      </c>
      <c r="AT94" s="18">
        <v>1.91</v>
      </c>
      <c r="AU94" s="16">
        <v>-8.0000000000000002E-3</v>
      </c>
    </row>
    <row r="95" spans="4:47" x14ac:dyDescent="0.2">
      <c r="D95" s="29"/>
      <c r="E95" s="29"/>
      <c r="F95" s="29"/>
      <c r="G95" s="14" t="s">
        <v>299</v>
      </c>
      <c r="H95" s="15">
        <v>851352</v>
      </c>
      <c r="I95" s="16">
        <v>-1.0999999999999999E-2</v>
      </c>
      <c r="J95" s="17">
        <v>229932</v>
      </c>
      <c r="K95" s="16">
        <v>-4.2000000000000003E-2</v>
      </c>
      <c r="L95" s="17">
        <v>421978</v>
      </c>
      <c r="M95" s="16">
        <v>-5.0999999999999997E-2</v>
      </c>
      <c r="N95" s="18">
        <v>3.7</v>
      </c>
      <c r="O95" s="16">
        <v>3.2000000000000001E-2</v>
      </c>
      <c r="P95" s="18">
        <v>2.02</v>
      </c>
      <c r="Q95" s="16">
        <v>4.2000000000000003E-2</v>
      </c>
      <c r="R95" s="15">
        <v>2750927</v>
      </c>
      <c r="S95" s="16">
        <v>2.7E-2</v>
      </c>
      <c r="T95" s="17">
        <v>753966</v>
      </c>
      <c r="U95" s="16">
        <v>-0.03</v>
      </c>
      <c r="V95" s="17">
        <v>1378893</v>
      </c>
      <c r="W95" s="16">
        <v>-4.7E-2</v>
      </c>
      <c r="X95" s="18">
        <v>3.65</v>
      </c>
      <c r="Y95" s="16">
        <v>5.8999999999999997E-2</v>
      </c>
      <c r="Z95" s="18">
        <v>2</v>
      </c>
      <c r="AA95" s="16">
        <v>7.8E-2</v>
      </c>
      <c r="AB95" s="15">
        <v>5735173</v>
      </c>
      <c r="AC95" s="16">
        <v>0.11600000000000001</v>
      </c>
      <c r="AD95" s="17">
        <v>1595497</v>
      </c>
      <c r="AE95" s="16">
        <v>8.4000000000000005E-2</v>
      </c>
      <c r="AF95" s="17">
        <v>2899066</v>
      </c>
      <c r="AG95" s="16">
        <v>6.5000000000000002E-2</v>
      </c>
      <c r="AH95" s="18">
        <v>3.59</v>
      </c>
      <c r="AI95" s="16">
        <v>2.9000000000000001E-2</v>
      </c>
      <c r="AJ95" s="18">
        <v>1.98</v>
      </c>
      <c r="AK95" s="16">
        <v>4.7E-2</v>
      </c>
      <c r="AL95" s="15">
        <v>11897240</v>
      </c>
      <c r="AM95" s="16">
        <v>7.3999999999999996E-2</v>
      </c>
      <c r="AN95" s="17">
        <v>3388603</v>
      </c>
      <c r="AO95" s="16">
        <v>0.1</v>
      </c>
      <c r="AP95" s="17">
        <v>6182619</v>
      </c>
      <c r="AQ95" s="16">
        <v>8.8999999999999996E-2</v>
      </c>
      <c r="AR95" s="18">
        <v>3.51</v>
      </c>
      <c r="AS95" s="16">
        <v>-2.4E-2</v>
      </c>
      <c r="AT95" s="18">
        <v>1.92</v>
      </c>
      <c r="AU95" s="16">
        <v>-1.4E-2</v>
      </c>
    </row>
    <row r="96" spans="4:47" x14ac:dyDescent="0.2">
      <c r="D96" s="29"/>
      <c r="E96" s="29"/>
      <c r="F96" s="29"/>
      <c r="G96" s="14" t="s">
        <v>300</v>
      </c>
      <c r="H96" s="15">
        <v>386563</v>
      </c>
      <c r="I96" s="16">
        <v>5.1999999999999998E-2</v>
      </c>
      <c r="J96" s="17">
        <v>94516</v>
      </c>
      <c r="K96" s="16">
        <v>7.0000000000000007E-2</v>
      </c>
      <c r="L96" s="17">
        <v>157358</v>
      </c>
      <c r="M96" s="16">
        <v>3.6999999999999998E-2</v>
      </c>
      <c r="N96" s="18">
        <v>4.09</v>
      </c>
      <c r="O96" s="16">
        <v>-1.7000000000000001E-2</v>
      </c>
      <c r="P96" s="18">
        <v>2.46</v>
      </c>
      <c r="Q96" s="16">
        <v>1.4E-2</v>
      </c>
      <c r="R96" s="15">
        <v>1265907</v>
      </c>
      <c r="S96" s="16">
        <v>4.7E-2</v>
      </c>
      <c r="T96" s="17">
        <v>308889</v>
      </c>
      <c r="U96" s="16">
        <v>4.9000000000000002E-2</v>
      </c>
      <c r="V96" s="17">
        <v>511936</v>
      </c>
      <c r="W96" s="16">
        <v>1.2999999999999999E-2</v>
      </c>
      <c r="X96" s="18">
        <v>4.0999999999999996</v>
      </c>
      <c r="Y96" s="16">
        <v>-2E-3</v>
      </c>
      <c r="Z96" s="18">
        <v>2.4700000000000002</v>
      </c>
      <c r="AA96" s="16">
        <v>3.4000000000000002E-2</v>
      </c>
      <c r="AB96" s="15">
        <v>2580808</v>
      </c>
      <c r="AC96" s="16">
        <v>4.2000000000000003E-2</v>
      </c>
      <c r="AD96" s="17">
        <v>631970</v>
      </c>
      <c r="AE96" s="16">
        <v>4.5999999999999999E-2</v>
      </c>
      <c r="AF96" s="17">
        <v>1049744</v>
      </c>
      <c r="AG96" s="16">
        <v>1.4E-2</v>
      </c>
      <c r="AH96" s="18">
        <v>4.08</v>
      </c>
      <c r="AI96" s="16">
        <v>-4.0000000000000001E-3</v>
      </c>
      <c r="AJ96" s="18">
        <v>2.46</v>
      </c>
      <c r="AK96" s="16">
        <v>2.8000000000000001E-2</v>
      </c>
      <c r="AL96" s="15">
        <v>5150153</v>
      </c>
      <c r="AM96" s="16">
        <v>3.3000000000000002E-2</v>
      </c>
      <c r="AN96" s="17">
        <v>1240991</v>
      </c>
      <c r="AO96" s="16">
        <v>1.2E-2</v>
      </c>
      <c r="AP96" s="17">
        <v>2048457</v>
      </c>
      <c r="AQ96" s="16">
        <v>-2.5000000000000001E-2</v>
      </c>
      <c r="AR96" s="18">
        <v>4.1500000000000004</v>
      </c>
      <c r="AS96" s="16">
        <v>2.1000000000000001E-2</v>
      </c>
      <c r="AT96" s="18">
        <v>2.5099999999999998</v>
      </c>
      <c r="AU96" s="16">
        <v>0.06</v>
      </c>
    </row>
    <row r="97" spans="4:47" x14ac:dyDescent="0.2">
      <c r="D97" s="29"/>
      <c r="E97" s="29"/>
      <c r="F97" s="29"/>
      <c r="G97" s="14" t="s">
        <v>301</v>
      </c>
      <c r="H97" s="15">
        <v>692060</v>
      </c>
      <c r="I97" s="16">
        <v>4.0000000000000001E-3</v>
      </c>
      <c r="J97" s="17">
        <v>178508</v>
      </c>
      <c r="K97" s="16">
        <v>1.9E-2</v>
      </c>
      <c r="L97" s="17">
        <v>277086</v>
      </c>
      <c r="M97" s="16">
        <v>-2.1999999999999999E-2</v>
      </c>
      <c r="N97" s="18">
        <v>3.88</v>
      </c>
      <c r="O97" s="16">
        <v>-1.4E-2</v>
      </c>
      <c r="P97" s="18">
        <v>2.5</v>
      </c>
      <c r="Q97" s="16">
        <v>2.7E-2</v>
      </c>
      <c r="R97" s="15">
        <v>2270433</v>
      </c>
      <c r="S97" s="16">
        <v>4.2000000000000003E-2</v>
      </c>
      <c r="T97" s="17">
        <v>582371</v>
      </c>
      <c r="U97" s="16">
        <v>6.2E-2</v>
      </c>
      <c r="V97" s="17">
        <v>905183</v>
      </c>
      <c r="W97" s="16">
        <v>1.0999999999999999E-2</v>
      </c>
      <c r="X97" s="18">
        <v>3.9</v>
      </c>
      <c r="Y97" s="16">
        <v>-1.9E-2</v>
      </c>
      <c r="Z97" s="18">
        <v>2.5099999999999998</v>
      </c>
      <c r="AA97" s="16">
        <v>3.1E-2</v>
      </c>
      <c r="AB97" s="15">
        <v>4923369</v>
      </c>
      <c r="AC97" s="16">
        <v>5.8000000000000003E-2</v>
      </c>
      <c r="AD97" s="17">
        <v>1282013</v>
      </c>
      <c r="AE97" s="16">
        <v>8.5000000000000006E-2</v>
      </c>
      <c r="AF97" s="17">
        <v>1979201</v>
      </c>
      <c r="AG97" s="16">
        <v>3.2000000000000001E-2</v>
      </c>
      <c r="AH97" s="18">
        <v>3.84</v>
      </c>
      <c r="AI97" s="16">
        <v>-2.5000000000000001E-2</v>
      </c>
      <c r="AJ97" s="18">
        <v>2.4900000000000002</v>
      </c>
      <c r="AK97" s="16">
        <v>2.5000000000000001E-2</v>
      </c>
      <c r="AL97" s="15">
        <v>9790553</v>
      </c>
      <c r="AM97" s="16">
        <v>9.0999999999999998E-2</v>
      </c>
      <c r="AN97" s="17">
        <v>2539367</v>
      </c>
      <c r="AO97" s="16">
        <v>0.109</v>
      </c>
      <c r="AP97" s="17">
        <v>3950078</v>
      </c>
      <c r="AQ97" s="16">
        <v>5.3999999999999999E-2</v>
      </c>
      <c r="AR97" s="18">
        <v>3.86</v>
      </c>
      <c r="AS97" s="16">
        <v>-1.6E-2</v>
      </c>
      <c r="AT97" s="18">
        <v>2.48</v>
      </c>
      <c r="AU97" s="16">
        <v>3.5999999999999997E-2</v>
      </c>
    </row>
    <row r="98" spans="4:47" x14ac:dyDescent="0.2">
      <c r="D98" s="29"/>
      <c r="E98" s="29"/>
      <c r="F98" s="29"/>
      <c r="G98" s="14" t="s">
        <v>302</v>
      </c>
      <c r="H98" s="15">
        <v>3925196</v>
      </c>
      <c r="I98" s="16">
        <v>-4.4999999999999998E-2</v>
      </c>
      <c r="J98" s="17">
        <v>1073111</v>
      </c>
      <c r="K98" s="16">
        <v>7.6999999999999999E-2</v>
      </c>
      <c r="L98" s="17">
        <v>1576610</v>
      </c>
      <c r="M98" s="16">
        <v>-4.5999999999999999E-2</v>
      </c>
      <c r="N98" s="18">
        <v>3.66</v>
      </c>
      <c r="O98" s="16">
        <v>-0.114</v>
      </c>
      <c r="P98" s="18">
        <v>2.4900000000000002</v>
      </c>
      <c r="Q98" s="16">
        <v>1E-3</v>
      </c>
      <c r="R98" s="15">
        <v>12336059</v>
      </c>
      <c r="S98" s="16">
        <v>-1.2E-2</v>
      </c>
      <c r="T98" s="17">
        <v>3435684</v>
      </c>
      <c r="U98" s="16">
        <v>0.11799999999999999</v>
      </c>
      <c r="V98" s="17">
        <v>4956981</v>
      </c>
      <c r="W98" s="16">
        <v>-0.02</v>
      </c>
      <c r="X98" s="18">
        <v>3.59</v>
      </c>
      <c r="Y98" s="16">
        <v>-0.11600000000000001</v>
      </c>
      <c r="Z98" s="18">
        <v>2.4900000000000002</v>
      </c>
      <c r="AA98" s="16">
        <v>8.0000000000000002E-3</v>
      </c>
      <c r="AB98" s="15">
        <v>25590408</v>
      </c>
      <c r="AC98" s="16">
        <v>-1.7000000000000001E-2</v>
      </c>
      <c r="AD98" s="17">
        <v>7115699</v>
      </c>
      <c r="AE98" s="16">
        <v>0.106</v>
      </c>
      <c r="AF98" s="17">
        <v>10232233</v>
      </c>
      <c r="AG98" s="16">
        <v>-0.02</v>
      </c>
      <c r="AH98" s="18">
        <v>3.6</v>
      </c>
      <c r="AI98" s="16">
        <v>-0.112</v>
      </c>
      <c r="AJ98" s="18">
        <v>2.5</v>
      </c>
      <c r="AK98" s="16">
        <v>2E-3</v>
      </c>
      <c r="AL98" s="15">
        <v>55020269</v>
      </c>
      <c r="AM98" s="16">
        <v>-2.8000000000000001E-2</v>
      </c>
      <c r="AN98" s="17">
        <v>14971870</v>
      </c>
      <c r="AO98" s="16">
        <v>2.1000000000000001E-2</v>
      </c>
      <c r="AP98" s="17">
        <v>21318292</v>
      </c>
      <c r="AQ98" s="16">
        <v>-0.04</v>
      </c>
      <c r="AR98" s="18">
        <v>3.67</v>
      </c>
      <c r="AS98" s="16">
        <v>-4.8000000000000001E-2</v>
      </c>
      <c r="AT98" s="18">
        <v>2.58</v>
      </c>
      <c r="AU98" s="16">
        <v>1.2999999999999999E-2</v>
      </c>
    </row>
    <row r="99" spans="4:47" x14ac:dyDescent="0.2">
      <c r="D99" s="29"/>
      <c r="E99" s="29"/>
      <c r="F99" s="29"/>
      <c r="G99" s="14" t="s">
        <v>303</v>
      </c>
      <c r="H99" s="15">
        <v>1719592</v>
      </c>
      <c r="I99" s="16">
        <v>7.4999999999999997E-2</v>
      </c>
      <c r="J99" s="17">
        <v>447117</v>
      </c>
      <c r="K99" s="16">
        <v>9.2999999999999999E-2</v>
      </c>
      <c r="L99" s="17">
        <v>753761</v>
      </c>
      <c r="M99" s="16">
        <v>0.113</v>
      </c>
      <c r="N99" s="18">
        <v>3.85</v>
      </c>
      <c r="O99" s="16">
        <v>-1.6E-2</v>
      </c>
      <c r="P99" s="18">
        <v>2.2799999999999998</v>
      </c>
      <c r="Q99" s="16">
        <v>-3.4000000000000002E-2</v>
      </c>
      <c r="R99" s="15">
        <v>5649404</v>
      </c>
      <c r="S99" s="16">
        <v>6.0999999999999999E-2</v>
      </c>
      <c r="T99" s="17">
        <v>1437325</v>
      </c>
      <c r="U99" s="16">
        <v>6.4000000000000001E-2</v>
      </c>
      <c r="V99" s="17">
        <v>2403431</v>
      </c>
      <c r="W99" s="16">
        <v>7.0000000000000007E-2</v>
      </c>
      <c r="X99" s="18">
        <v>3.93</v>
      </c>
      <c r="Y99" s="16">
        <v>-3.0000000000000001E-3</v>
      </c>
      <c r="Z99" s="18">
        <v>2.35</v>
      </c>
      <c r="AA99" s="16">
        <v>-8.0000000000000002E-3</v>
      </c>
      <c r="AB99" s="15">
        <v>11772879</v>
      </c>
      <c r="AC99" s="16">
        <v>5.7000000000000002E-2</v>
      </c>
      <c r="AD99" s="17">
        <v>2992522</v>
      </c>
      <c r="AE99" s="16">
        <v>5.8999999999999997E-2</v>
      </c>
      <c r="AF99" s="17">
        <v>4986411</v>
      </c>
      <c r="AG99" s="16">
        <v>5.8999999999999997E-2</v>
      </c>
      <c r="AH99" s="18">
        <v>3.93</v>
      </c>
      <c r="AI99" s="16">
        <v>-2E-3</v>
      </c>
      <c r="AJ99" s="18">
        <v>2.36</v>
      </c>
      <c r="AK99" s="16">
        <v>-2E-3</v>
      </c>
      <c r="AL99" s="15">
        <v>24185849</v>
      </c>
      <c r="AM99" s="16">
        <v>6.8000000000000005E-2</v>
      </c>
      <c r="AN99" s="17">
        <v>6177690</v>
      </c>
      <c r="AO99" s="16">
        <v>6.7000000000000004E-2</v>
      </c>
      <c r="AP99" s="17">
        <v>10222958</v>
      </c>
      <c r="AQ99" s="16">
        <v>0.06</v>
      </c>
      <c r="AR99" s="18">
        <v>3.92</v>
      </c>
      <c r="AS99" s="16">
        <v>1E-3</v>
      </c>
      <c r="AT99" s="18">
        <v>2.37</v>
      </c>
      <c r="AU99" s="16">
        <v>7.0000000000000001E-3</v>
      </c>
    </row>
    <row r="100" spans="4:47" x14ac:dyDescent="0.2">
      <c r="D100" s="29"/>
      <c r="E100" s="29"/>
      <c r="F100" s="29"/>
      <c r="G100" s="14" t="s">
        <v>304</v>
      </c>
      <c r="H100" s="15">
        <v>270748</v>
      </c>
      <c r="I100" s="16">
        <v>0.11</v>
      </c>
      <c r="J100" s="17">
        <v>64607</v>
      </c>
      <c r="K100" s="16">
        <v>6.8000000000000005E-2</v>
      </c>
      <c r="L100" s="17">
        <v>109273</v>
      </c>
      <c r="M100" s="16">
        <v>7.5999999999999998E-2</v>
      </c>
      <c r="N100" s="18">
        <v>4.1900000000000004</v>
      </c>
      <c r="O100" s="16">
        <v>0.04</v>
      </c>
      <c r="P100" s="18">
        <v>2.48</v>
      </c>
      <c r="Q100" s="16">
        <v>3.1E-2</v>
      </c>
      <c r="R100" s="15">
        <v>878831</v>
      </c>
      <c r="S100" s="16">
        <v>9.7000000000000003E-2</v>
      </c>
      <c r="T100" s="17">
        <v>211156</v>
      </c>
      <c r="U100" s="16">
        <v>6.6000000000000003E-2</v>
      </c>
      <c r="V100" s="17">
        <v>354097</v>
      </c>
      <c r="W100" s="16">
        <v>5.2999999999999999E-2</v>
      </c>
      <c r="X100" s="18">
        <v>4.16</v>
      </c>
      <c r="Y100" s="16">
        <v>2.9000000000000001E-2</v>
      </c>
      <c r="Z100" s="18">
        <v>2.48</v>
      </c>
      <c r="AA100" s="16">
        <v>4.1000000000000002E-2</v>
      </c>
      <c r="AB100" s="15">
        <v>1839385</v>
      </c>
      <c r="AC100" s="16">
        <v>0.115</v>
      </c>
      <c r="AD100" s="17">
        <v>434366</v>
      </c>
      <c r="AE100" s="16">
        <v>6.2E-2</v>
      </c>
      <c r="AF100" s="17">
        <v>728268</v>
      </c>
      <c r="AG100" s="16">
        <v>5.8999999999999997E-2</v>
      </c>
      <c r="AH100" s="18">
        <v>4.2300000000000004</v>
      </c>
      <c r="AI100" s="16">
        <v>0.05</v>
      </c>
      <c r="AJ100" s="18">
        <v>2.5299999999999998</v>
      </c>
      <c r="AK100" s="16">
        <v>5.2999999999999999E-2</v>
      </c>
      <c r="AL100" s="15">
        <v>3453057</v>
      </c>
      <c r="AM100" s="16">
        <v>5.7000000000000002E-2</v>
      </c>
      <c r="AN100" s="17">
        <v>826186</v>
      </c>
      <c r="AO100" s="16">
        <v>2.1999999999999999E-2</v>
      </c>
      <c r="AP100" s="17">
        <v>1366474</v>
      </c>
      <c r="AQ100" s="16">
        <v>5.0000000000000001E-3</v>
      </c>
      <c r="AR100" s="18">
        <v>4.18</v>
      </c>
      <c r="AS100" s="16">
        <v>3.4000000000000002E-2</v>
      </c>
      <c r="AT100" s="18">
        <v>2.5299999999999998</v>
      </c>
      <c r="AU100" s="16">
        <v>5.1999999999999998E-2</v>
      </c>
    </row>
    <row r="101" spans="4:47" x14ac:dyDescent="0.2">
      <c r="D101" s="29"/>
      <c r="E101" s="29"/>
      <c r="F101" s="29"/>
      <c r="G101" s="14" t="s">
        <v>305</v>
      </c>
      <c r="H101" s="15">
        <v>987801</v>
      </c>
      <c r="I101" s="16">
        <v>0.01</v>
      </c>
      <c r="J101" s="17">
        <v>248212</v>
      </c>
      <c r="K101" s="16">
        <v>1.9E-2</v>
      </c>
      <c r="L101" s="17">
        <v>416788</v>
      </c>
      <c r="M101" s="16">
        <v>8.9999999999999993E-3</v>
      </c>
      <c r="N101" s="18">
        <v>3.98</v>
      </c>
      <c r="O101" s="16">
        <v>-8.0000000000000002E-3</v>
      </c>
      <c r="P101" s="18">
        <v>2.37</v>
      </c>
      <c r="Q101" s="16">
        <v>1E-3</v>
      </c>
      <c r="R101" s="15">
        <v>3182688</v>
      </c>
      <c r="S101" s="16">
        <v>2.3E-2</v>
      </c>
      <c r="T101" s="17">
        <v>791722</v>
      </c>
      <c r="U101" s="16">
        <v>1.4E-2</v>
      </c>
      <c r="V101" s="17">
        <v>1328915</v>
      </c>
      <c r="W101" s="16">
        <v>-2E-3</v>
      </c>
      <c r="X101" s="18">
        <v>4.0199999999999996</v>
      </c>
      <c r="Y101" s="16">
        <v>8.9999999999999993E-3</v>
      </c>
      <c r="Z101" s="18">
        <v>2.39</v>
      </c>
      <c r="AA101" s="16">
        <v>2.5999999999999999E-2</v>
      </c>
      <c r="AB101" s="15">
        <v>6375858</v>
      </c>
      <c r="AC101" s="16">
        <v>4.4999999999999998E-2</v>
      </c>
      <c r="AD101" s="17">
        <v>1605748</v>
      </c>
      <c r="AE101" s="16">
        <v>4.8000000000000001E-2</v>
      </c>
      <c r="AF101" s="17">
        <v>2710127</v>
      </c>
      <c r="AG101" s="16">
        <v>3.7999999999999999E-2</v>
      </c>
      <c r="AH101" s="18">
        <v>3.97</v>
      </c>
      <c r="AI101" s="16">
        <v>-3.0000000000000001E-3</v>
      </c>
      <c r="AJ101" s="18">
        <v>2.35</v>
      </c>
      <c r="AK101" s="16">
        <v>7.0000000000000001E-3</v>
      </c>
      <c r="AL101" s="15">
        <v>13346381</v>
      </c>
      <c r="AM101" s="16">
        <v>5.7000000000000002E-2</v>
      </c>
      <c r="AN101" s="17">
        <v>3370327</v>
      </c>
      <c r="AO101" s="16">
        <v>5.2999999999999999E-2</v>
      </c>
      <c r="AP101" s="17">
        <v>5644748</v>
      </c>
      <c r="AQ101" s="16">
        <v>2.8000000000000001E-2</v>
      </c>
      <c r="AR101" s="18">
        <v>3.96</v>
      </c>
      <c r="AS101" s="16">
        <v>3.0000000000000001E-3</v>
      </c>
      <c r="AT101" s="18">
        <v>2.36</v>
      </c>
      <c r="AU101" s="16">
        <v>2.8000000000000001E-2</v>
      </c>
    </row>
    <row r="102" spans="4:47" x14ac:dyDescent="0.2">
      <c r="D102" s="29"/>
      <c r="E102" s="29"/>
      <c r="F102" s="29"/>
      <c r="G102" s="14" t="s">
        <v>306</v>
      </c>
      <c r="H102" s="15">
        <v>476129</v>
      </c>
      <c r="I102" s="16">
        <v>2.5999999999999999E-2</v>
      </c>
      <c r="J102" s="17">
        <v>124947</v>
      </c>
      <c r="K102" s="16">
        <v>3.2000000000000001E-2</v>
      </c>
      <c r="L102" s="17">
        <v>196560</v>
      </c>
      <c r="M102" s="16">
        <v>-7.0000000000000001E-3</v>
      </c>
      <c r="N102" s="18">
        <v>3.81</v>
      </c>
      <c r="O102" s="16">
        <v>-5.0000000000000001E-3</v>
      </c>
      <c r="P102" s="18">
        <v>2.42</v>
      </c>
      <c r="Q102" s="16">
        <v>3.4000000000000002E-2</v>
      </c>
      <c r="R102" s="15">
        <v>1570981</v>
      </c>
      <c r="S102" s="16">
        <v>4.2000000000000003E-2</v>
      </c>
      <c r="T102" s="17">
        <v>404876</v>
      </c>
      <c r="U102" s="16">
        <v>2.4E-2</v>
      </c>
      <c r="V102" s="17">
        <v>632097</v>
      </c>
      <c r="W102" s="16">
        <v>-2.5999999999999999E-2</v>
      </c>
      <c r="X102" s="18">
        <v>3.88</v>
      </c>
      <c r="Y102" s="16">
        <v>1.7000000000000001E-2</v>
      </c>
      <c r="Z102" s="18">
        <v>2.4900000000000002</v>
      </c>
      <c r="AA102" s="16">
        <v>7.0000000000000007E-2</v>
      </c>
      <c r="AB102" s="15">
        <v>3315167</v>
      </c>
      <c r="AC102" s="16">
        <v>0.05</v>
      </c>
      <c r="AD102" s="17">
        <v>851337</v>
      </c>
      <c r="AE102" s="16">
        <v>2.1999999999999999E-2</v>
      </c>
      <c r="AF102" s="17">
        <v>1325432</v>
      </c>
      <c r="AG102" s="16">
        <v>-2.9000000000000001E-2</v>
      </c>
      <c r="AH102" s="18">
        <v>3.89</v>
      </c>
      <c r="AI102" s="16">
        <v>2.8000000000000001E-2</v>
      </c>
      <c r="AJ102" s="18">
        <v>2.5</v>
      </c>
      <c r="AK102" s="16">
        <v>8.1000000000000003E-2</v>
      </c>
      <c r="AL102" s="15">
        <v>6565221</v>
      </c>
      <c r="AM102" s="16">
        <v>4.1000000000000002E-2</v>
      </c>
      <c r="AN102" s="17">
        <v>1705224</v>
      </c>
      <c r="AO102" s="16">
        <v>7.0000000000000001E-3</v>
      </c>
      <c r="AP102" s="17">
        <v>2660886</v>
      </c>
      <c r="AQ102" s="16">
        <v>-4.1000000000000002E-2</v>
      </c>
      <c r="AR102" s="18">
        <v>3.85</v>
      </c>
      <c r="AS102" s="16">
        <v>3.4000000000000002E-2</v>
      </c>
      <c r="AT102" s="18">
        <v>2.4700000000000002</v>
      </c>
      <c r="AU102" s="16">
        <v>8.5000000000000006E-2</v>
      </c>
    </row>
    <row r="103" spans="4:47" x14ac:dyDescent="0.2">
      <c r="D103" s="29"/>
      <c r="E103" s="29"/>
      <c r="F103" s="29"/>
      <c r="G103" s="14" t="s">
        <v>307</v>
      </c>
      <c r="H103" s="15">
        <v>1603074</v>
      </c>
      <c r="I103" s="16">
        <v>-6.8000000000000005E-2</v>
      </c>
      <c r="J103" s="17">
        <v>416232</v>
      </c>
      <c r="K103" s="16">
        <v>-2.5000000000000001E-2</v>
      </c>
      <c r="L103" s="17">
        <v>686317</v>
      </c>
      <c r="M103" s="16">
        <v>-7.8E-2</v>
      </c>
      <c r="N103" s="18">
        <v>3.85</v>
      </c>
      <c r="O103" s="16">
        <v>-4.3999999999999997E-2</v>
      </c>
      <c r="P103" s="18">
        <v>2.34</v>
      </c>
      <c r="Q103" s="16">
        <v>1.0999999999999999E-2</v>
      </c>
      <c r="R103" s="15">
        <v>4949616</v>
      </c>
      <c r="S103" s="16">
        <v>-0.04</v>
      </c>
      <c r="T103" s="17">
        <v>1309245</v>
      </c>
      <c r="U103" s="16">
        <v>2.4E-2</v>
      </c>
      <c r="V103" s="17">
        <v>2149393</v>
      </c>
      <c r="W103" s="16">
        <v>-3.5000000000000003E-2</v>
      </c>
      <c r="X103" s="18">
        <v>3.78</v>
      </c>
      <c r="Y103" s="16">
        <v>-6.2E-2</v>
      </c>
      <c r="Z103" s="18">
        <v>2.2999999999999998</v>
      </c>
      <c r="AA103" s="16">
        <v>-6.0000000000000001E-3</v>
      </c>
      <c r="AB103" s="15">
        <v>10257061</v>
      </c>
      <c r="AC103" s="16">
        <v>-3.1E-2</v>
      </c>
      <c r="AD103" s="17">
        <v>2694675</v>
      </c>
      <c r="AE103" s="16">
        <v>2.1000000000000001E-2</v>
      </c>
      <c r="AF103" s="17">
        <v>4435631</v>
      </c>
      <c r="AG103" s="16">
        <v>-2.9000000000000001E-2</v>
      </c>
      <c r="AH103" s="18">
        <v>3.81</v>
      </c>
      <c r="AI103" s="16">
        <v>-5.0999999999999997E-2</v>
      </c>
      <c r="AJ103" s="18">
        <v>2.31</v>
      </c>
      <c r="AK103" s="16">
        <v>-2E-3</v>
      </c>
      <c r="AL103" s="15">
        <v>21816471</v>
      </c>
      <c r="AM103" s="16">
        <v>-2.5999999999999999E-2</v>
      </c>
      <c r="AN103" s="17">
        <v>5685061</v>
      </c>
      <c r="AO103" s="16">
        <v>0</v>
      </c>
      <c r="AP103" s="17">
        <v>9364837</v>
      </c>
      <c r="AQ103" s="16">
        <v>-3.4000000000000002E-2</v>
      </c>
      <c r="AR103" s="18">
        <v>3.84</v>
      </c>
      <c r="AS103" s="16">
        <v>-2.5000000000000001E-2</v>
      </c>
      <c r="AT103" s="18">
        <v>2.33</v>
      </c>
      <c r="AU103" s="16">
        <v>8.0000000000000002E-3</v>
      </c>
    </row>
    <row r="104" spans="4:47" x14ac:dyDescent="0.2">
      <c r="D104" s="29"/>
      <c r="E104" s="29"/>
      <c r="F104" s="29"/>
      <c r="G104" s="14" t="s">
        <v>308</v>
      </c>
      <c r="H104" s="15">
        <v>1304677</v>
      </c>
      <c r="I104" s="16">
        <v>5.6000000000000001E-2</v>
      </c>
      <c r="J104" s="17">
        <v>312811</v>
      </c>
      <c r="K104" s="16">
        <v>0.04</v>
      </c>
      <c r="L104" s="17">
        <v>526028</v>
      </c>
      <c r="M104" s="16">
        <v>-3.2000000000000001E-2</v>
      </c>
      <c r="N104" s="18">
        <v>4.17</v>
      </c>
      <c r="O104" s="16">
        <v>1.6E-2</v>
      </c>
      <c r="P104" s="18">
        <v>2.48</v>
      </c>
      <c r="Q104" s="16">
        <v>9.0999999999999998E-2</v>
      </c>
      <c r="R104" s="15">
        <v>4073012</v>
      </c>
      <c r="S104" s="16">
        <v>5.8000000000000003E-2</v>
      </c>
      <c r="T104" s="17">
        <v>985860</v>
      </c>
      <c r="U104" s="16">
        <v>3.7999999999999999E-2</v>
      </c>
      <c r="V104" s="17">
        <v>1707977</v>
      </c>
      <c r="W104" s="16">
        <v>-1.0999999999999999E-2</v>
      </c>
      <c r="X104" s="18">
        <v>4.13</v>
      </c>
      <c r="Y104" s="16">
        <v>1.9E-2</v>
      </c>
      <c r="Z104" s="18">
        <v>2.38</v>
      </c>
      <c r="AA104" s="16">
        <v>6.9000000000000006E-2</v>
      </c>
      <c r="AB104" s="15">
        <v>7997059</v>
      </c>
      <c r="AC104" s="16">
        <v>6.3E-2</v>
      </c>
      <c r="AD104" s="17">
        <v>1965320</v>
      </c>
      <c r="AE104" s="16">
        <v>0.06</v>
      </c>
      <c r="AF104" s="17">
        <v>3427959</v>
      </c>
      <c r="AG104" s="16">
        <v>0.02</v>
      </c>
      <c r="AH104" s="18">
        <v>4.07</v>
      </c>
      <c r="AI104" s="16">
        <v>3.0000000000000001E-3</v>
      </c>
      <c r="AJ104" s="18">
        <v>2.33</v>
      </c>
      <c r="AK104" s="16">
        <v>4.2000000000000003E-2</v>
      </c>
      <c r="AL104" s="15">
        <v>17040178</v>
      </c>
      <c r="AM104" s="16">
        <v>5.7000000000000002E-2</v>
      </c>
      <c r="AN104" s="17">
        <v>4206588</v>
      </c>
      <c r="AO104" s="16">
        <v>3.5000000000000003E-2</v>
      </c>
      <c r="AP104" s="17">
        <v>7405769</v>
      </c>
      <c r="AQ104" s="16">
        <v>1.4999999999999999E-2</v>
      </c>
      <c r="AR104" s="18">
        <v>4.05</v>
      </c>
      <c r="AS104" s="16">
        <v>2.1999999999999999E-2</v>
      </c>
      <c r="AT104" s="18">
        <v>2.2999999999999998</v>
      </c>
      <c r="AU104" s="16">
        <v>4.2000000000000003E-2</v>
      </c>
    </row>
    <row r="105" spans="4:47" x14ac:dyDescent="0.2">
      <c r="D105" s="29"/>
      <c r="E105" s="29"/>
      <c r="F105" s="29"/>
      <c r="G105" s="14" t="s">
        <v>309</v>
      </c>
      <c r="H105" s="15">
        <v>926932</v>
      </c>
      <c r="I105" s="16">
        <v>-5.3999999999999999E-2</v>
      </c>
      <c r="J105" s="17">
        <v>217510</v>
      </c>
      <c r="K105" s="16">
        <v>-0.23599999999999999</v>
      </c>
      <c r="L105" s="17">
        <v>395530</v>
      </c>
      <c r="M105" s="16">
        <v>-0.26200000000000001</v>
      </c>
      <c r="N105" s="18">
        <v>4.26</v>
      </c>
      <c r="O105" s="16">
        <v>0.23799999999999999</v>
      </c>
      <c r="P105" s="18">
        <v>2.34</v>
      </c>
      <c r="Q105" s="16">
        <v>0.28199999999999997</v>
      </c>
      <c r="R105" s="15">
        <v>2952806</v>
      </c>
      <c r="S105" s="16">
        <v>-0.01</v>
      </c>
      <c r="T105" s="17">
        <v>685059</v>
      </c>
      <c r="U105" s="16">
        <v>-8.8999999999999996E-2</v>
      </c>
      <c r="V105" s="17">
        <v>1220694</v>
      </c>
      <c r="W105" s="16">
        <v>-0.11</v>
      </c>
      <c r="X105" s="18">
        <v>4.3099999999999996</v>
      </c>
      <c r="Y105" s="16">
        <v>8.6999999999999994E-2</v>
      </c>
      <c r="Z105" s="18">
        <v>2.42</v>
      </c>
      <c r="AA105" s="16">
        <v>0.113</v>
      </c>
      <c r="AB105" s="15">
        <v>6277718</v>
      </c>
      <c r="AC105" s="16">
        <v>7.0000000000000001E-3</v>
      </c>
      <c r="AD105" s="17">
        <v>1430113</v>
      </c>
      <c r="AE105" s="16">
        <v>-6.3E-2</v>
      </c>
      <c r="AF105" s="17">
        <v>2524301</v>
      </c>
      <c r="AG105" s="16">
        <v>-8.5999999999999993E-2</v>
      </c>
      <c r="AH105" s="18">
        <v>4.3899999999999997</v>
      </c>
      <c r="AI105" s="16">
        <v>7.3999999999999996E-2</v>
      </c>
      <c r="AJ105" s="18">
        <v>2.4900000000000002</v>
      </c>
      <c r="AK105" s="16">
        <v>0.10199999999999999</v>
      </c>
      <c r="AL105" s="15">
        <v>12974960</v>
      </c>
      <c r="AM105" s="16">
        <v>4.3999999999999997E-2</v>
      </c>
      <c r="AN105" s="17">
        <v>3032427</v>
      </c>
      <c r="AO105" s="16">
        <v>-3.0000000000000001E-3</v>
      </c>
      <c r="AP105" s="17">
        <v>5380805</v>
      </c>
      <c r="AQ105" s="16">
        <v>-1.4E-2</v>
      </c>
      <c r="AR105" s="18">
        <v>4.28</v>
      </c>
      <c r="AS105" s="16">
        <v>4.7E-2</v>
      </c>
      <c r="AT105" s="18">
        <v>2.41</v>
      </c>
      <c r="AU105" s="16">
        <v>5.8999999999999997E-2</v>
      </c>
    </row>
    <row r="106" spans="4:47" x14ac:dyDescent="0.2">
      <c r="D106" s="29"/>
      <c r="E106" s="29"/>
      <c r="F106" s="29"/>
      <c r="G106" s="14" t="s">
        <v>310</v>
      </c>
      <c r="H106" s="15">
        <v>1014364</v>
      </c>
      <c r="I106" s="16">
        <v>0.16300000000000001</v>
      </c>
      <c r="J106" s="17">
        <v>268245</v>
      </c>
      <c r="K106" s="16">
        <v>0.14000000000000001</v>
      </c>
      <c r="L106" s="17">
        <v>521151</v>
      </c>
      <c r="M106" s="16">
        <v>0.114</v>
      </c>
      <c r="N106" s="18">
        <v>3.78</v>
      </c>
      <c r="O106" s="16">
        <v>0.02</v>
      </c>
      <c r="P106" s="18">
        <v>1.95</v>
      </c>
      <c r="Q106" s="16">
        <v>4.3999999999999997E-2</v>
      </c>
      <c r="R106" s="15">
        <v>3165170</v>
      </c>
      <c r="S106" s="16">
        <v>0.14199999999999999</v>
      </c>
      <c r="T106" s="17">
        <v>841700</v>
      </c>
      <c r="U106" s="16">
        <v>0.14099999999999999</v>
      </c>
      <c r="V106" s="17">
        <v>1635269</v>
      </c>
      <c r="W106" s="16">
        <v>0.122</v>
      </c>
      <c r="X106" s="18">
        <v>3.76</v>
      </c>
      <c r="Y106" s="16">
        <v>1E-3</v>
      </c>
      <c r="Z106" s="18">
        <v>1.94</v>
      </c>
      <c r="AA106" s="16">
        <v>1.7999999999999999E-2</v>
      </c>
      <c r="AB106" s="15">
        <v>6498158</v>
      </c>
      <c r="AC106" s="16">
        <v>7.5999999999999998E-2</v>
      </c>
      <c r="AD106" s="17">
        <v>1733299</v>
      </c>
      <c r="AE106" s="16">
        <v>0.122</v>
      </c>
      <c r="AF106" s="17">
        <v>3366321</v>
      </c>
      <c r="AG106" s="16">
        <v>0.115</v>
      </c>
      <c r="AH106" s="18">
        <v>3.75</v>
      </c>
      <c r="AI106" s="16">
        <v>-4.1000000000000002E-2</v>
      </c>
      <c r="AJ106" s="18">
        <v>1.93</v>
      </c>
      <c r="AK106" s="16">
        <v>-3.5000000000000003E-2</v>
      </c>
      <c r="AL106" s="15">
        <v>12921083</v>
      </c>
      <c r="AM106" s="16">
        <v>3.5999999999999997E-2</v>
      </c>
      <c r="AN106" s="17">
        <v>3450644</v>
      </c>
      <c r="AO106" s="16">
        <v>0.10199999999999999</v>
      </c>
      <c r="AP106" s="17">
        <v>6762583</v>
      </c>
      <c r="AQ106" s="16">
        <v>0.108</v>
      </c>
      <c r="AR106" s="18">
        <v>3.74</v>
      </c>
      <c r="AS106" s="16">
        <v>-0.06</v>
      </c>
      <c r="AT106" s="18">
        <v>1.91</v>
      </c>
      <c r="AU106" s="16">
        <v>-6.5000000000000002E-2</v>
      </c>
    </row>
    <row r="107" spans="4:47" x14ac:dyDescent="0.2">
      <c r="D107" s="29"/>
      <c r="E107" s="29"/>
      <c r="F107" s="29"/>
      <c r="G107" s="14" t="s">
        <v>311</v>
      </c>
      <c r="H107" s="15">
        <v>714744</v>
      </c>
      <c r="I107" s="16">
        <v>-7.1999999999999995E-2</v>
      </c>
      <c r="J107" s="17">
        <v>178057</v>
      </c>
      <c r="K107" s="16">
        <v>-0.11700000000000001</v>
      </c>
      <c r="L107" s="17">
        <v>315159</v>
      </c>
      <c r="M107" s="16">
        <v>-0.13600000000000001</v>
      </c>
      <c r="N107" s="18">
        <v>4.01</v>
      </c>
      <c r="O107" s="16">
        <v>5.0999999999999997E-2</v>
      </c>
      <c r="P107" s="18">
        <v>2.27</v>
      </c>
      <c r="Q107" s="16">
        <v>7.3999999999999996E-2</v>
      </c>
      <c r="R107" s="15">
        <v>2290241</v>
      </c>
      <c r="S107" s="16">
        <v>-5.1999999999999998E-2</v>
      </c>
      <c r="T107" s="17">
        <v>563969</v>
      </c>
      <c r="U107" s="16">
        <v>-6.7000000000000004E-2</v>
      </c>
      <c r="V107" s="17">
        <v>1000208</v>
      </c>
      <c r="W107" s="16">
        <v>-8.2000000000000003E-2</v>
      </c>
      <c r="X107" s="18">
        <v>4.0599999999999996</v>
      </c>
      <c r="Y107" s="16">
        <v>1.7000000000000001E-2</v>
      </c>
      <c r="Z107" s="18">
        <v>2.29</v>
      </c>
      <c r="AA107" s="16">
        <v>3.3000000000000002E-2</v>
      </c>
      <c r="AB107" s="15">
        <v>4650021</v>
      </c>
      <c r="AC107" s="16">
        <v>-3.9E-2</v>
      </c>
      <c r="AD107" s="17">
        <v>1141549</v>
      </c>
      <c r="AE107" s="16">
        <v>-0.05</v>
      </c>
      <c r="AF107" s="17">
        <v>2021734</v>
      </c>
      <c r="AG107" s="16">
        <v>-6.0999999999999999E-2</v>
      </c>
      <c r="AH107" s="18">
        <v>4.07</v>
      </c>
      <c r="AI107" s="16">
        <v>1.0999999999999999E-2</v>
      </c>
      <c r="AJ107" s="18">
        <v>2.2999999999999998</v>
      </c>
      <c r="AK107" s="16">
        <v>2.4E-2</v>
      </c>
      <c r="AL107" s="15">
        <v>9902805</v>
      </c>
      <c r="AM107" s="16">
        <v>-1.4E-2</v>
      </c>
      <c r="AN107" s="17">
        <v>2447748</v>
      </c>
      <c r="AO107" s="16">
        <v>-8.0000000000000002E-3</v>
      </c>
      <c r="AP107" s="17">
        <v>4323215</v>
      </c>
      <c r="AQ107" s="16">
        <v>-0.02</v>
      </c>
      <c r="AR107" s="18">
        <v>4.05</v>
      </c>
      <c r="AS107" s="16">
        <v>-6.0000000000000001E-3</v>
      </c>
      <c r="AT107" s="18">
        <v>2.29</v>
      </c>
      <c r="AU107" s="16">
        <v>6.0000000000000001E-3</v>
      </c>
    </row>
    <row r="108" spans="4:47" x14ac:dyDescent="0.2">
      <c r="D108" s="29"/>
      <c r="E108" s="29"/>
      <c r="F108" s="29"/>
      <c r="G108" s="14" t="s">
        <v>312</v>
      </c>
      <c r="H108" s="15">
        <v>661318</v>
      </c>
      <c r="I108" s="16">
        <v>-4.3999999999999997E-2</v>
      </c>
      <c r="J108" s="17">
        <v>157030</v>
      </c>
      <c r="K108" s="16">
        <v>-0.10299999999999999</v>
      </c>
      <c r="L108" s="17">
        <v>286662</v>
      </c>
      <c r="M108" s="16">
        <v>-0.124</v>
      </c>
      <c r="N108" s="18">
        <v>4.21</v>
      </c>
      <c r="O108" s="16">
        <v>6.6000000000000003E-2</v>
      </c>
      <c r="P108" s="18">
        <v>2.31</v>
      </c>
      <c r="Q108" s="16">
        <v>9.0999999999999998E-2</v>
      </c>
      <c r="R108" s="15">
        <v>2122863</v>
      </c>
      <c r="S108" s="16">
        <v>-2.7E-2</v>
      </c>
      <c r="T108" s="17">
        <v>505152</v>
      </c>
      <c r="U108" s="16">
        <v>-6.4000000000000001E-2</v>
      </c>
      <c r="V108" s="17">
        <v>925240</v>
      </c>
      <c r="W108" s="16">
        <v>-0.08</v>
      </c>
      <c r="X108" s="18">
        <v>4.2</v>
      </c>
      <c r="Y108" s="16">
        <v>0.04</v>
      </c>
      <c r="Z108" s="18">
        <v>2.29</v>
      </c>
      <c r="AA108" s="16">
        <v>5.8000000000000003E-2</v>
      </c>
      <c r="AB108" s="15">
        <v>4381642</v>
      </c>
      <c r="AC108" s="16">
        <v>-1.2E-2</v>
      </c>
      <c r="AD108" s="17">
        <v>1044805</v>
      </c>
      <c r="AE108" s="16">
        <v>-4.2999999999999997E-2</v>
      </c>
      <c r="AF108" s="17">
        <v>1914482</v>
      </c>
      <c r="AG108" s="16">
        <v>-5.8999999999999997E-2</v>
      </c>
      <c r="AH108" s="18">
        <v>4.1900000000000004</v>
      </c>
      <c r="AI108" s="16">
        <v>3.2000000000000001E-2</v>
      </c>
      <c r="AJ108" s="18">
        <v>2.29</v>
      </c>
      <c r="AK108" s="16">
        <v>4.9000000000000002E-2</v>
      </c>
      <c r="AL108" s="15">
        <v>9116478</v>
      </c>
      <c r="AM108" s="16">
        <v>-2E-3</v>
      </c>
      <c r="AN108" s="17">
        <v>2202499</v>
      </c>
      <c r="AO108" s="16">
        <v>-7.0000000000000001E-3</v>
      </c>
      <c r="AP108" s="17">
        <v>4047141</v>
      </c>
      <c r="AQ108" s="16">
        <v>-2.3E-2</v>
      </c>
      <c r="AR108" s="18">
        <v>4.1399999999999997</v>
      </c>
      <c r="AS108" s="16">
        <v>5.0000000000000001E-3</v>
      </c>
      <c r="AT108" s="18">
        <v>2.25</v>
      </c>
      <c r="AU108" s="16">
        <v>2.1000000000000001E-2</v>
      </c>
    </row>
    <row r="109" spans="4:47" x14ac:dyDescent="0.2">
      <c r="D109" s="29"/>
      <c r="E109" s="29"/>
      <c r="F109" s="29"/>
      <c r="G109" s="14" t="s">
        <v>313</v>
      </c>
      <c r="H109" s="15">
        <v>467480</v>
      </c>
      <c r="I109" s="16">
        <v>-3.5000000000000003E-2</v>
      </c>
      <c r="J109" s="17">
        <v>109021</v>
      </c>
      <c r="K109" s="16">
        <v>-7.0999999999999994E-2</v>
      </c>
      <c r="L109" s="17">
        <v>194468</v>
      </c>
      <c r="M109" s="16">
        <v>-8.3000000000000004E-2</v>
      </c>
      <c r="N109" s="18">
        <v>4.29</v>
      </c>
      <c r="O109" s="16">
        <v>3.9E-2</v>
      </c>
      <c r="P109" s="18">
        <v>2.4</v>
      </c>
      <c r="Q109" s="16">
        <v>5.1999999999999998E-2</v>
      </c>
      <c r="R109" s="15">
        <v>1542593</v>
      </c>
      <c r="S109" s="16">
        <v>-3.2000000000000001E-2</v>
      </c>
      <c r="T109" s="17">
        <v>360221</v>
      </c>
      <c r="U109" s="16">
        <v>-5.2999999999999999E-2</v>
      </c>
      <c r="V109" s="17">
        <v>642247</v>
      </c>
      <c r="W109" s="16">
        <v>-7.0000000000000007E-2</v>
      </c>
      <c r="X109" s="18">
        <v>4.28</v>
      </c>
      <c r="Y109" s="16">
        <v>2.1999999999999999E-2</v>
      </c>
      <c r="Z109" s="18">
        <v>2.4</v>
      </c>
      <c r="AA109" s="16">
        <v>4.1000000000000002E-2</v>
      </c>
      <c r="AB109" s="15">
        <v>3274295</v>
      </c>
      <c r="AC109" s="16">
        <v>-2E-3</v>
      </c>
      <c r="AD109" s="17">
        <v>765278</v>
      </c>
      <c r="AE109" s="16">
        <v>-2.5999999999999999E-2</v>
      </c>
      <c r="AF109" s="17">
        <v>1361112</v>
      </c>
      <c r="AG109" s="16">
        <v>-0.05</v>
      </c>
      <c r="AH109" s="18">
        <v>4.28</v>
      </c>
      <c r="AI109" s="16">
        <v>2.5000000000000001E-2</v>
      </c>
      <c r="AJ109" s="18">
        <v>2.41</v>
      </c>
      <c r="AK109" s="16">
        <v>0.05</v>
      </c>
      <c r="AL109" s="15">
        <v>6676886</v>
      </c>
      <c r="AM109" s="16">
        <v>8.9999999999999993E-3</v>
      </c>
      <c r="AN109" s="17">
        <v>1590014</v>
      </c>
      <c r="AO109" s="16">
        <v>6.0000000000000001E-3</v>
      </c>
      <c r="AP109" s="17">
        <v>2835677</v>
      </c>
      <c r="AQ109" s="16">
        <v>-1.7999999999999999E-2</v>
      </c>
      <c r="AR109" s="18">
        <v>4.2</v>
      </c>
      <c r="AS109" s="16">
        <v>3.0000000000000001E-3</v>
      </c>
      <c r="AT109" s="18">
        <v>2.35</v>
      </c>
      <c r="AU109" s="16">
        <v>2.7E-2</v>
      </c>
    </row>
    <row r="110" spans="4:47" x14ac:dyDescent="0.2">
      <c r="D110" s="29"/>
      <c r="E110" s="29"/>
      <c r="F110" s="29"/>
      <c r="G110" s="14" t="s">
        <v>314</v>
      </c>
      <c r="H110" s="15">
        <v>949647</v>
      </c>
      <c r="I110" s="16">
        <v>8.3000000000000004E-2</v>
      </c>
      <c r="J110" s="17">
        <v>268210</v>
      </c>
      <c r="K110" s="16">
        <v>1.0999999999999999E-2</v>
      </c>
      <c r="L110" s="17">
        <v>342630</v>
      </c>
      <c r="M110" s="16">
        <v>-1.4999999999999999E-2</v>
      </c>
      <c r="N110" s="18">
        <v>3.54</v>
      </c>
      <c r="O110" s="16">
        <v>7.1999999999999995E-2</v>
      </c>
      <c r="P110" s="18">
        <v>2.77</v>
      </c>
      <c r="Q110" s="16">
        <v>0.1</v>
      </c>
      <c r="R110" s="15">
        <v>2992069</v>
      </c>
      <c r="S110" s="16">
        <v>5.5E-2</v>
      </c>
      <c r="T110" s="17">
        <v>846638</v>
      </c>
      <c r="U110" s="16">
        <v>8.9999999999999993E-3</v>
      </c>
      <c r="V110" s="17">
        <v>1090606</v>
      </c>
      <c r="W110" s="16">
        <v>4.0000000000000001E-3</v>
      </c>
      <c r="X110" s="18">
        <v>3.53</v>
      </c>
      <c r="Y110" s="16">
        <v>4.5999999999999999E-2</v>
      </c>
      <c r="Z110" s="18">
        <v>2.74</v>
      </c>
      <c r="AA110" s="16">
        <v>5.0999999999999997E-2</v>
      </c>
      <c r="AB110" s="15">
        <v>6001755</v>
      </c>
      <c r="AC110" s="16">
        <v>4.1000000000000002E-2</v>
      </c>
      <c r="AD110" s="17">
        <v>1704708</v>
      </c>
      <c r="AE110" s="16">
        <v>3.0000000000000001E-3</v>
      </c>
      <c r="AF110" s="17">
        <v>2212923</v>
      </c>
      <c r="AG110" s="16">
        <v>1E-3</v>
      </c>
      <c r="AH110" s="18">
        <v>3.52</v>
      </c>
      <c r="AI110" s="16">
        <v>3.7999999999999999E-2</v>
      </c>
      <c r="AJ110" s="18">
        <v>2.71</v>
      </c>
      <c r="AK110" s="16">
        <v>0.04</v>
      </c>
      <c r="AL110" s="15">
        <v>12660550</v>
      </c>
      <c r="AM110" s="16">
        <v>5.7000000000000002E-2</v>
      </c>
      <c r="AN110" s="17">
        <v>3656757</v>
      </c>
      <c r="AO110" s="16">
        <v>1.9E-2</v>
      </c>
      <c r="AP110" s="17">
        <v>4740167</v>
      </c>
      <c r="AQ110" s="16">
        <v>1.7999999999999999E-2</v>
      </c>
      <c r="AR110" s="18">
        <v>3.46</v>
      </c>
      <c r="AS110" s="16">
        <v>3.6999999999999998E-2</v>
      </c>
      <c r="AT110" s="18">
        <v>2.67</v>
      </c>
      <c r="AU110" s="16">
        <v>3.7999999999999999E-2</v>
      </c>
    </row>
    <row r="111" spans="4:47" x14ac:dyDescent="0.2">
      <c r="D111" s="29"/>
      <c r="E111" s="29"/>
      <c r="F111" s="29"/>
      <c r="G111" s="14" t="s">
        <v>315</v>
      </c>
      <c r="H111" s="15">
        <v>482801</v>
      </c>
      <c r="I111" s="16">
        <v>4.8000000000000001E-2</v>
      </c>
      <c r="J111" s="17">
        <v>123722</v>
      </c>
      <c r="K111" s="16">
        <v>3.6999999999999998E-2</v>
      </c>
      <c r="L111" s="17">
        <v>204580</v>
      </c>
      <c r="M111" s="16">
        <v>-2.1000000000000001E-2</v>
      </c>
      <c r="N111" s="18">
        <v>3.9</v>
      </c>
      <c r="O111" s="16">
        <v>0.01</v>
      </c>
      <c r="P111" s="18">
        <v>2.36</v>
      </c>
      <c r="Q111" s="16">
        <v>7.0000000000000007E-2</v>
      </c>
      <c r="R111" s="15">
        <v>1518238</v>
      </c>
      <c r="S111" s="16">
        <v>4.2000000000000003E-2</v>
      </c>
      <c r="T111" s="17">
        <v>389462</v>
      </c>
      <c r="U111" s="16">
        <v>2.9000000000000001E-2</v>
      </c>
      <c r="V111" s="17">
        <v>640166</v>
      </c>
      <c r="W111" s="16">
        <v>-3.2000000000000001E-2</v>
      </c>
      <c r="X111" s="18">
        <v>3.9</v>
      </c>
      <c r="Y111" s="16">
        <v>1.2999999999999999E-2</v>
      </c>
      <c r="Z111" s="18">
        <v>2.37</v>
      </c>
      <c r="AA111" s="16">
        <v>7.6999999999999999E-2</v>
      </c>
      <c r="AB111" s="15">
        <v>3145254</v>
      </c>
      <c r="AC111" s="16">
        <v>5.0999999999999997E-2</v>
      </c>
      <c r="AD111" s="17">
        <v>810811</v>
      </c>
      <c r="AE111" s="16">
        <v>3.6999999999999998E-2</v>
      </c>
      <c r="AF111" s="17">
        <v>1336158</v>
      </c>
      <c r="AG111" s="16">
        <v>-2.1999999999999999E-2</v>
      </c>
      <c r="AH111" s="18">
        <v>3.88</v>
      </c>
      <c r="AI111" s="16">
        <v>1.2999999999999999E-2</v>
      </c>
      <c r="AJ111" s="18">
        <v>2.35</v>
      </c>
      <c r="AK111" s="16">
        <v>7.4999999999999997E-2</v>
      </c>
      <c r="AL111" s="15">
        <v>6305081</v>
      </c>
      <c r="AM111" s="16">
        <v>5.8000000000000003E-2</v>
      </c>
      <c r="AN111" s="17">
        <v>1623271</v>
      </c>
      <c r="AO111" s="16">
        <v>5.5E-2</v>
      </c>
      <c r="AP111" s="17">
        <v>2699527</v>
      </c>
      <c r="AQ111" s="16">
        <v>-1.4E-2</v>
      </c>
      <c r="AR111" s="18">
        <v>3.88</v>
      </c>
      <c r="AS111" s="16">
        <v>3.0000000000000001E-3</v>
      </c>
      <c r="AT111" s="18">
        <v>2.34</v>
      </c>
      <c r="AU111" s="16">
        <v>7.2999999999999995E-2</v>
      </c>
    </row>
    <row r="112" spans="4:47" x14ac:dyDescent="0.2">
      <c r="D112" s="29"/>
      <c r="E112" s="29"/>
      <c r="F112" s="29"/>
      <c r="G112" s="14" t="s">
        <v>316</v>
      </c>
      <c r="H112" s="15">
        <v>811013</v>
      </c>
      <c r="I112" s="16">
        <v>4.8000000000000001E-2</v>
      </c>
      <c r="J112" s="17">
        <v>189864</v>
      </c>
      <c r="K112" s="16">
        <v>4.2999999999999997E-2</v>
      </c>
      <c r="L112" s="17">
        <v>362315</v>
      </c>
      <c r="M112" s="16">
        <v>0.05</v>
      </c>
      <c r="N112" s="18">
        <v>4.2699999999999996</v>
      </c>
      <c r="O112" s="16">
        <v>5.0000000000000001E-3</v>
      </c>
      <c r="P112" s="18">
        <v>2.2400000000000002</v>
      </c>
      <c r="Q112" s="16">
        <v>-1E-3</v>
      </c>
      <c r="R112" s="15">
        <v>2568550</v>
      </c>
      <c r="S112" s="16">
        <v>2.4E-2</v>
      </c>
      <c r="T112" s="17">
        <v>605176</v>
      </c>
      <c r="U112" s="16">
        <v>4.8000000000000001E-2</v>
      </c>
      <c r="V112" s="17">
        <v>1153788</v>
      </c>
      <c r="W112" s="16">
        <v>5.5E-2</v>
      </c>
      <c r="X112" s="18">
        <v>4.24</v>
      </c>
      <c r="Y112" s="16">
        <v>-2.1999999999999999E-2</v>
      </c>
      <c r="Z112" s="18">
        <v>2.23</v>
      </c>
      <c r="AA112" s="16">
        <v>-2.8000000000000001E-2</v>
      </c>
      <c r="AB112" s="15">
        <v>5141554</v>
      </c>
      <c r="AC112" s="16">
        <v>-1.4E-2</v>
      </c>
      <c r="AD112" s="17">
        <v>1208958</v>
      </c>
      <c r="AE112" s="16">
        <v>3.3000000000000002E-2</v>
      </c>
      <c r="AF112" s="17">
        <v>2300659</v>
      </c>
      <c r="AG112" s="16">
        <v>3.7999999999999999E-2</v>
      </c>
      <c r="AH112" s="18">
        <v>4.25</v>
      </c>
      <c r="AI112" s="16">
        <v>-4.5999999999999999E-2</v>
      </c>
      <c r="AJ112" s="18">
        <v>2.23</v>
      </c>
      <c r="AK112" s="16">
        <v>-0.05</v>
      </c>
      <c r="AL112" s="15">
        <v>10843499</v>
      </c>
      <c r="AM112" s="16">
        <v>-1.2E-2</v>
      </c>
      <c r="AN112" s="17">
        <v>2522261</v>
      </c>
      <c r="AO112" s="16">
        <v>5.6000000000000001E-2</v>
      </c>
      <c r="AP112" s="17">
        <v>4797405</v>
      </c>
      <c r="AQ112" s="16">
        <v>6.4000000000000001E-2</v>
      </c>
      <c r="AR112" s="18">
        <v>4.3</v>
      </c>
      <c r="AS112" s="16">
        <v>-6.4000000000000001E-2</v>
      </c>
      <c r="AT112" s="18">
        <v>2.2599999999999998</v>
      </c>
      <c r="AU112" s="16">
        <v>-7.0999999999999994E-2</v>
      </c>
    </row>
    <row r="113" spans="4:47" x14ac:dyDescent="0.2">
      <c r="D113" s="29"/>
      <c r="E113" s="29"/>
      <c r="F113" s="29"/>
      <c r="G113" s="14" t="s">
        <v>317</v>
      </c>
      <c r="H113" s="15">
        <v>2114519</v>
      </c>
      <c r="I113" s="16">
        <v>4.2999999999999997E-2</v>
      </c>
      <c r="J113" s="17">
        <v>450098</v>
      </c>
      <c r="K113" s="16">
        <v>-5.7000000000000002E-2</v>
      </c>
      <c r="L113" s="17">
        <v>756667</v>
      </c>
      <c r="M113" s="16">
        <v>-7.0000000000000007E-2</v>
      </c>
      <c r="N113" s="18">
        <v>4.7</v>
      </c>
      <c r="O113" s="16">
        <v>0.106</v>
      </c>
      <c r="P113" s="18">
        <v>2.79</v>
      </c>
      <c r="Q113" s="16">
        <v>0.122</v>
      </c>
      <c r="R113" s="15">
        <v>6678453</v>
      </c>
      <c r="S113" s="16">
        <v>3.3000000000000002E-2</v>
      </c>
      <c r="T113" s="17">
        <v>1441419</v>
      </c>
      <c r="U113" s="16">
        <v>-2.1999999999999999E-2</v>
      </c>
      <c r="V113" s="17">
        <v>2425993</v>
      </c>
      <c r="W113" s="16">
        <v>-3.5000000000000003E-2</v>
      </c>
      <c r="X113" s="18">
        <v>4.63</v>
      </c>
      <c r="Y113" s="16">
        <v>5.7000000000000002E-2</v>
      </c>
      <c r="Z113" s="18">
        <v>2.75</v>
      </c>
      <c r="AA113" s="16">
        <v>7.0999999999999994E-2</v>
      </c>
      <c r="AB113" s="15">
        <v>13366948</v>
      </c>
      <c r="AC113" s="16">
        <v>2.1999999999999999E-2</v>
      </c>
      <c r="AD113" s="17">
        <v>2901697</v>
      </c>
      <c r="AE113" s="16">
        <v>-1.4999999999999999E-2</v>
      </c>
      <c r="AF113" s="17">
        <v>4896958</v>
      </c>
      <c r="AG113" s="16">
        <v>-2.7E-2</v>
      </c>
      <c r="AH113" s="18">
        <v>4.6100000000000003</v>
      </c>
      <c r="AI113" s="16">
        <v>3.7999999999999999E-2</v>
      </c>
      <c r="AJ113" s="18">
        <v>2.73</v>
      </c>
      <c r="AK113" s="16">
        <v>5.0999999999999997E-2</v>
      </c>
      <c r="AL113" s="15">
        <v>28000206</v>
      </c>
      <c r="AM113" s="16">
        <v>3.2000000000000001E-2</v>
      </c>
      <c r="AN113" s="17">
        <v>6104451</v>
      </c>
      <c r="AO113" s="16">
        <v>-4.0000000000000001E-3</v>
      </c>
      <c r="AP113" s="17">
        <v>10325918</v>
      </c>
      <c r="AQ113" s="16">
        <v>-8.9999999999999993E-3</v>
      </c>
      <c r="AR113" s="18">
        <v>4.59</v>
      </c>
      <c r="AS113" s="16">
        <v>3.5999999999999997E-2</v>
      </c>
      <c r="AT113" s="18">
        <v>2.71</v>
      </c>
      <c r="AU113" s="16">
        <v>4.2000000000000003E-2</v>
      </c>
    </row>
    <row r="114" spans="4:47" x14ac:dyDescent="0.2">
      <c r="D114" s="29"/>
      <c r="E114" s="29"/>
      <c r="F114" s="29"/>
      <c r="G114" s="14" t="s">
        <v>318</v>
      </c>
      <c r="H114" s="15">
        <v>1327502</v>
      </c>
      <c r="I114" s="16">
        <v>0.11799999999999999</v>
      </c>
      <c r="J114" s="17">
        <v>333659</v>
      </c>
      <c r="K114" s="16">
        <v>0.111</v>
      </c>
      <c r="L114" s="17">
        <v>628089</v>
      </c>
      <c r="M114" s="16">
        <v>7.6999999999999999E-2</v>
      </c>
      <c r="N114" s="18">
        <v>3.98</v>
      </c>
      <c r="O114" s="16">
        <v>7.0000000000000001E-3</v>
      </c>
      <c r="P114" s="18">
        <v>2.11</v>
      </c>
      <c r="Q114" s="16">
        <v>3.7999999999999999E-2</v>
      </c>
      <c r="R114" s="15">
        <v>4095315</v>
      </c>
      <c r="S114" s="16">
        <v>9.5000000000000001E-2</v>
      </c>
      <c r="T114" s="17">
        <v>1032181</v>
      </c>
      <c r="U114" s="16">
        <v>9.4E-2</v>
      </c>
      <c r="V114" s="17">
        <v>1948258</v>
      </c>
      <c r="W114" s="16">
        <v>6.7000000000000004E-2</v>
      </c>
      <c r="X114" s="18">
        <v>3.97</v>
      </c>
      <c r="Y114" s="16">
        <v>0</v>
      </c>
      <c r="Z114" s="18">
        <v>2.1</v>
      </c>
      <c r="AA114" s="16">
        <v>2.5999999999999999E-2</v>
      </c>
      <c r="AB114" s="15">
        <v>8348428</v>
      </c>
      <c r="AC114" s="16">
        <v>2.8000000000000001E-2</v>
      </c>
      <c r="AD114" s="17">
        <v>2116963</v>
      </c>
      <c r="AE114" s="16">
        <v>9.1999999999999998E-2</v>
      </c>
      <c r="AF114" s="17">
        <v>3993736</v>
      </c>
      <c r="AG114" s="16">
        <v>0.06</v>
      </c>
      <c r="AH114" s="18">
        <v>3.94</v>
      </c>
      <c r="AI114" s="16">
        <v>-5.8999999999999997E-2</v>
      </c>
      <c r="AJ114" s="18">
        <v>2.09</v>
      </c>
      <c r="AK114" s="16">
        <v>-0.03</v>
      </c>
      <c r="AL114" s="15">
        <v>17311011</v>
      </c>
      <c r="AM114" s="16">
        <v>1.2999999999999999E-2</v>
      </c>
      <c r="AN114" s="17">
        <v>4337728</v>
      </c>
      <c r="AO114" s="16">
        <v>9.5000000000000001E-2</v>
      </c>
      <c r="AP114" s="17">
        <v>8266877</v>
      </c>
      <c r="AQ114" s="16">
        <v>7.0000000000000007E-2</v>
      </c>
      <c r="AR114" s="18">
        <v>3.99</v>
      </c>
      <c r="AS114" s="16">
        <v>-7.4999999999999997E-2</v>
      </c>
      <c r="AT114" s="18">
        <v>2.09</v>
      </c>
      <c r="AU114" s="16">
        <v>-5.2999999999999999E-2</v>
      </c>
    </row>
    <row r="115" spans="4:47" x14ac:dyDescent="0.2">
      <c r="D115" s="29"/>
      <c r="E115" s="29"/>
      <c r="F115" s="29"/>
      <c r="G115" s="14" t="s">
        <v>319</v>
      </c>
      <c r="H115" s="15">
        <v>1078925</v>
      </c>
      <c r="I115" s="16">
        <v>7.0999999999999994E-2</v>
      </c>
      <c r="J115" s="17">
        <v>264952</v>
      </c>
      <c r="K115" s="16">
        <v>8.7999999999999995E-2</v>
      </c>
      <c r="L115" s="17">
        <v>466334</v>
      </c>
      <c r="M115" s="16">
        <v>4.9000000000000002E-2</v>
      </c>
      <c r="N115" s="18">
        <v>4.07</v>
      </c>
      <c r="O115" s="16">
        <v>-1.6E-2</v>
      </c>
      <c r="P115" s="18">
        <v>2.31</v>
      </c>
      <c r="Q115" s="16">
        <v>2.1000000000000001E-2</v>
      </c>
      <c r="R115" s="15">
        <v>3525555</v>
      </c>
      <c r="S115" s="16">
        <v>6.5000000000000002E-2</v>
      </c>
      <c r="T115" s="17">
        <v>852040</v>
      </c>
      <c r="U115" s="16">
        <v>7.0000000000000007E-2</v>
      </c>
      <c r="V115" s="17">
        <v>1498180</v>
      </c>
      <c r="W115" s="16">
        <v>3.1E-2</v>
      </c>
      <c r="X115" s="18">
        <v>4.1399999999999997</v>
      </c>
      <c r="Y115" s="16">
        <v>-5.0000000000000001E-3</v>
      </c>
      <c r="Z115" s="18">
        <v>2.35</v>
      </c>
      <c r="AA115" s="16">
        <v>3.3000000000000002E-2</v>
      </c>
      <c r="AB115" s="15">
        <v>7257359</v>
      </c>
      <c r="AC115" s="16">
        <v>5.7000000000000002E-2</v>
      </c>
      <c r="AD115" s="17">
        <v>1760325</v>
      </c>
      <c r="AE115" s="16">
        <v>6.2E-2</v>
      </c>
      <c r="AF115" s="17">
        <v>3108354</v>
      </c>
      <c r="AG115" s="16">
        <v>3.2000000000000001E-2</v>
      </c>
      <c r="AH115" s="18">
        <v>4.12</v>
      </c>
      <c r="AI115" s="16">
        <v>-5.0000000000000001E-3</v>
      </c>
      <c r="AJ115" s="18">
        <v>2.33</v>
      </c>
      <c r="AK115" s="16">
        <v>2.4E-2</v>
      </c>
      <c r="AL115" s="15">
        <v>14716516</v>
      </c>
      <c r="AM115" s="16">
        <v>4.2999999999999997E-2</v>
      </c>
      <c r="AN115" s="17">
        <v>3569417</v>
      </c>
      <c r="AO115" s="16">
        <v>4.3999999999999997E-2</v>
      </c>
      <c r="AP115" s="17">
        <v>6318314</v>
      </c>
      <c r="AQ115" s="16">
        <v>2.1000000000000001E-2</v>
      </c>
      <c r="AR115" s="18">
        <v>4.12</v>
      </c>
      <c r="AS115" s="16">
        <v>-1E-3</v>
      </c>
      <c r="AT115" s="18">
        <v>2.33</v>
      </c>
      <c r="AU115" s="16">
        <v>2.1000000000000001E-2</v>
      </c>
    </row>
    <row r="116" spans="4:47" x14ac:dyDescent="0.2">
      <c r="D116" s="29"/>
      <c r="E116" s="29"/>
      <c r="F116" s="29"/>
      <c r="G116" s="14" t="s">
        <v>320</v>
      </c>
      <c r="H116" s="15">
        <v>744222</v>
      </c>
      <c r="I116" s="16">
        <v>2.4E-2</v>
      </c>
      <c r="J116" s="17">
        <v>195479</v>
      </c>
      <c r="K116" s="16">
        <v>2.8000000000000001E-2</v>
      </c>
      <c r="L116" s="17">
        <v>300871</v>
      </c>
      <c r="M116" s="16">
        <v>2.5000000000000001E-2</v>
      </c>
      <c r="N116" s="18">
        <v>3.81</v>
      </c>
      <c r="O116" s="16">
        <v>-4.0000000000000001E-3</v>
      </c>
      <c r="P116" s="18">
        <v>2.4700000000000002</v>
      </c>
      <c r="Q116" s="16">
        <v>0</v>
      </c>
      <c r="R116" s="15">
        <v>2383617</v>
      </c>
      <c r="S116" s="16">
        <v>3.5000000000000003E-2</v>
      </c>
      <c r="T116" s="17">
        <v>626391</v>
      </c>
      <c r="U116" s="16">
        <v>5.5E-2</v>
      </c>
      <c r="V116" s="17">
        <v>964006</v>
      </c>
      <c r="W116" s="16">
        <v>4.1000000000000002E-2</v>
      </c>
      <c r="X116" s="18">
        <v>3.81</v>
      </c>
      <c r="Y116" s="16">
        <v>-0.02</v>
      </c>
      <c r="Z116" s="18">
        <v>2.4700000000000002</v>
      </c>
      <c r="AA116" s="16">
        <v>-6.0000000000000001E-3</v>
      </c>
      <c r="AB116" s="15">
        <v>4829909</v>
      </c>
      <c r="AC116" s="16">
        <v>4.8000000000000001E-2</v>
      </c>
      <c r="AD116" s="17">
        <v>1244148</v>
      </c>
      <c r="AE116" s="16">
        <v>3.5000000000000003E-2</v>
      </c>
      <c r="AF116" s="17">
        <v>1900589</v>
      </c>
      <c r="AG116" s="16">
        <v>1.4E-2</v>
      </c>
      <c r="AH116" s="18">
        <v>3.88</v>
      </c>
      <c r="AI116" s="16">
        <v>1.2E-2</v>
      </c>
      <c r="AJ116" s="18">
        <v>2.54</v>
      </c>
      <c r="AK116" s="16">
        <v>3.4000000000000002E-2</v>
      </c>
      <c r="AL116" s="15">
        <v>9998767</v>
      </c>
      <c r="AM116" s="16">
        <v>5.1999999999999998E-2</v>
      </c>
      <c r="AN116" s="17">
        <v>2593503</v>
      </c>
      <c r="AO116" s="16">
        <v>2.8000000000000001E-2</v>
      </c>
      <c r="AP116" s="17">
        <v>3984780</v>
      </c>
      <c r="AQ116" s="16">
        <v>0.02</v>
      </c>
      <c r="AR116" s="18">
        <v>3.86</v>
      </c>
      <c r="AS116" s="16">
        <v>2.4E-2</v>
      </c>
      <c r="AT116" s="18">
        <v>2.5099999999999998</v>
      </c>
      <c r="AU116" s="16">
        <v>3.2000000000000001E-2</v>
      </c>
    </row>
    <row r="117" spans="4:47" x14ac:dyDescent="0.2">
      <c r="D117" s="29"/>
      <c r="E117" s="29"/>
      <c r="F117" s="29"/>
      <c r="G117" s="14" t="s">
        <v>321</v>
      </c>
      <c r="H117" s="15">
        <v>1259283</v>
      </c>
      <c r="I117" s="16">
        <v>-1.0999999999999999E-2</v>
      </c>
      <c r="J117" s="17">
        <v>315005</v>
      </c>
      <c r="K117" s="16">
        <v>-1.0999999999999999E-2</v>
      </c>
      <c r="L117" s="17">
        <v>536083</v>
      </c>
      <c r="M117" s="16">
        <v>-2.1000000000000001E-2</v>
      </c>
      <c r="N117" s="18">
        <v>4</v>
      </c>
      <c r="O117" s="16">
        <v>-1E-3</v>
      </c>
      <c r="P117" s="18">
        <v>2.35</v>
      </c>
      <c r="Q117" s="16">
        <v>0.01</v>
      </c>
      <c r="R117" s="15">
        <v>4032590</v>
      </c>
      <c r="S117" s="16">
        <v>-8.9999999999999993E-3</v>
      </c>
      <c r="T117" s="17">
        <v>1002449</v>
      </c>
      <c r="U117" s="16">
        <v>-1.7000000000000001E-2</v>
      </c>
      <c r="V117" s="17">
        <v>1706060</v>
      </c>
      <c r="W117" s="16">
        <v>-3.5000000000000003E-2</v>
      </c>
      <c r="X117" s="18">
        <v>4.0199999999999996</v>
      </c>
      <c r="Y117" s="16">
        <v>8.0000000000000002E-3</v>
      </c>
      <c r="Z117" s="18">
        <v>2.36</v>
      </c>
      <c r="AA117" s="16">
        <v>2.7E-2</v>
      </c>
      <c r="AB117" s="15">
        <v>8024075</v>
      </c>
      <c r="AC117" s="16">
        <v>2.1999999999999999E-2</v>
      </c>
      <c r="AD117" s="17">
        <v>2017815</v>
      </c>
      <c r="AE117" s="16">
        <v>2.7E-2</v>
      </c>
      <c r="AF117" s="17">
        <v>3452735</v>
      </c>
      <c r="AG117" s="16">
        <v>1.2999999999999999E-2</v>
      </c>
      <c r="AH117" s="18">
        <v>3.98</v>
      </c>
      <c r="AI117" s="16">
        <v>-5.0000000000000001E-3</v>
      </c>
      <c r="AJ117" s="18">
        <v>2.3199999999999998</v>
      </c>
      <c r="AK117" s="16">
        <v>8.9999999999999993E-3</v>
      </c>
      <c r="AL117" s="15">
        <v>17116225</v>
      </c>
      <c r="AM117" s="16">
        <v>3.9E-2</v>
      </c>
      <c r="AN117" s="17">
        <v>4324447</v>
      </c>
      <c r="AO117" s="16">
        <v>4.2000000000000003E-2</v>
      </c>
      <c r="AP117" s="17">
        <v>7343598</v>
      </c>
      <c r="AQ117" s="16">
        <v>1.6E-2</v>
      </c>
      <c r="AR117" s="18">
        <v>3.96</v>
      </c>
      <c r="AS117" s="16">
        <v>-2E-3</v>
      </c>
      <c r="AT117" s="18">
        <v>2.33</v>
      </c>
      <c r="AU117" s="16">
        <v>2.3E-2</v>
      </c>
    </row>
    <row r="118" spans="4:47" x14ac:dyDescent="0.2">
      <c r="D118" s="29"/>
      <c r="E118" s="29"/>
      <c r="F118" s="29"/>
      <c r="G118" s="14" t="s">
        <v>347</v>
      </c>
      <c r="H118" s="15">
        <v>413708</v>
      </c>
      <c r="I118" s="16">
        <v>8.0000000000000002E-3</v>
      </c>
      <c r="J118" s="17">
        <v>112988</v>
      </c>
      <c r="K118" s="16">
        <v>5.0999999999999997E-2</v>
      </c>
      <c r="L118" s="17">
        <v>193567</v>
      </c>
      <c r="M118" s="16">
        <v>1.0999999999999999E-2</v>
      </c>
      <c r="N118" s="18">
        <v>3.66</v>
      </c>
      <c r="O118" s="16">
        <v>-4.1000000000000002E-2</v>
      </c>
      <c r="P118" s="18">
        <v>2.14</v>
      </c>
      <c r="Q118" s="16">
        <v>-4.0000000000000001E-3</v>
      </c>
      <c r="R118" s="15">
        <v>1379803</v>
      </c>
      <c r="S118" s="16">
        <v>-7.0000000000000001E-3</v>
      </c>
      <c r="T118" s="17">
        <v>356798</v>
      </c>
      <c r="U118" s="16">
        <v>-5.0999999999999997E-2</v>
      </c>
      <c r="V118" s="17">
        <v>606849</v>
      </c>
      <c r="W118" s="16">
        <v>-9.2999999999999999E-2</v>
      </c>
      <c r="X118" s="18">
        <v>3.87</v>
      </c>
      <c r="Y118" s="16">
        <v>4.5999999999999999E-2</v>
      </c>
      <c r="Z118" s="18">
        <v>2.27</v>
      </c>
      <c r="AA118" s="16">
        <v>9.5000000000000001E-2</v>
      </c>
      <c r="AB118" s="15">
        <v>2963388</v>
      </c>
      <c r="AC118" s="16">
        <v>6.0000000000000001E-3</v>
      </c>
      <c r="AD118" s="17">
        <v>770346</v>
      </c>
      <c r="AE118" s="16">
        <v>-2.8000000000000001E-2</v>
      </c>
      <c r="AF118" s="17">
        <v>1311547</v>
      </c>
      <c r="AG118" s="16">
        <v>-7.0999999999999994E-2</v>
      </c>
      <c r="AH118" s="18">
        <v>3.85</v>
      </c>
      <c r="AI118" s="16">
        <v>3.5000000000000003E-2</v>
      </c>
      <c r="AJ118" s="18">
        <v>2.2599999999999998</v>
      </c>
      <c r="AK118" s="16">
        <v>8.2000000000000003E-2</v>
      </c>
      <c r="AL118" s="15">
        <v>5959149</v>
      </c>
      <c r="AM118" s="16">
        <v>2.5000000000000001E-2</v>
      </c>
      <c r="AN118" s="17">
        <v>1561436</v>
      </c>
      <c r="AO118" s="16">
        <v>-1.2999999999999999E-2</v>
      </c>
      <c r="AP118" s="17">
        <v>2697909</v>
      </c>
      <c r="AQ118" s="16">
        <v>-4.4999999999999998E-2</v>
      </c>
      <c r="AR118" s="18">
        <v>3.82</v>
      </c>
      <c r="AS118" s="16">
        <v>3.7999999999999999E-2</v>
      </c>
      <c r="AT118" s="18">
        <v>2.21</v>
      </c>
      <c r="AU118" s="16">
        <v>7.3999999999999996E-2</v>
      </c>
    </row>
    <row r="119" spans="4:47" x14ac:dyDescent="0.2">
      <c r="D119" s="29"/>
      <c r="E119" s="29"/>
      <c r="F119" s="29"/>
      <c r="G119" s="14" t="s">
        <v>348</v>
      </c>
      <c r="H119" s="15">
        <v>992408</v>
      </c>
      <c r="I119" s="16">
        <v>2.9000000000000001E-2</v>
      </c>
      <c r="J119" s="17">
        <v>292926</v>
      </c>
      <c r="K119" s="16">
        <v>1.9E-2</v>
      </c>
      <c r="L119" s="17">
        <v>400786</v>
      </c>
      <c r="M119" s="16">
        <v>-4.2000000000000003E-2</v>
      </c>
      <c r="N119" s="18">
        <v>3.39</v>
      </c>
      <c r="O119" s="16">
        <v>8.9999999999999993E-3</v>
      </c>
      <c r="P119" s="18">
        <v>2.48</v>
      </c>
      <c r="Q119" s="16">
        <v>7.3999999999999996E-2</v>
      </c>
      <c r="R119" s="15">
        <v>3209787</v>
      </c>
      <c r="S119" s="16">
        <v>4.1000000000000002E-2</v>
      </c>
      <c r="T119" s="17">
        <v>951625</v>
      </c>
      <c r="U119" s="16">
        <v>4.5999999999999999E-2</v>
      </c>
      <c r="V119" s="17">
        <v>1319191</v>
      </c>
      <c r="W119" s="16">
        <v>-8.9999999999999993E-3</v>
      </c>
      <c r="X119" s="18">
        <v>3.37</v>
      </c>
      <c r="Y119" s="16">
        <v>-5.0000000000000001E-3</v>
      </c>
      <c r="Z119" s="18">
        <v>2.4300000000000002</v>
      </c>
      <c r="AA119" s="16">
        <v>5.0999999999999997E-2</v>
      </c>
      <c r="AB119" s="15">
        <v>6629479</v>
      </c>
      <c r="AC119" s="16">
        <v>6.8000000000000005E-2</v>
      </c>
      <c r="AD119" s="17">
        <v>2002033</v>
      </c>
      <c r="AE119" s="16">
        <v>8.4000000000000005E-2</v>
      </c>
      <c r="AF119" s="17">
        <v>2770703</v>
      </c>
      <c r="AG119" s="16">
        <v>0.03</v>
      </c>
      <c r="AH119" s="18">
        <v>3.31</v>
      </c>
      <c r="AI119" s="16">
        <v>-1.4999999999999999E-2</v>
      </c>
      <c r="AJ119" s="18">
        <v>2.39</v>
      </c>
      <c r="AK119" s="16">
        <v>3.6999999999999998E-2</v>
      </c>
      <c r="AL119" s="15">
        <v>13455098</v>
      </c>
      <c r="AM119" s="16">
        <v>6.8000000000000005E-2</v>
      </c>
      <c r="AN119" s="17">
        <v>4062240</v>
      </c>
      <c r="AO119" s="16">
        <v>9.5000000000000001E-2</v>
      </c>
      <c r="AP119" s="17">
        <v>5655392</v>
      </c>
      <c r="AQ119" s="16">
        <v>3.5999999999999997E-2</v>
      </c>
      <c r="AR119" s="18">
        <v>3.31</v>
      </c>
      <c r="AS119" s="16">
        <v>-2.4E-2</v>
      </c>
      <c r="AT119" s="18">
        <v>2.38</v>
      </c>
      <c r="AU119" s="16">
        <v>3.1E-2</v>
      </c>
    </row>
    <row r="120" spans="4:47" x14ac:dyDescent="0.2">
      <c r="D120" s="28" t="s">
        <v>19</v>
      </c>
      <c r="E120" s="28" t="s">
        <v>0</v>
      </c>
      <c r="F120" s="28" t="s">
        <v>85</v>
      </c>
      <c r="G120" s="14" t="s">
        <v>322</v>
      </c>
      <c r="H120" s="15">
        <v>9748584</v>
      </c>
      <c r="I120" s="16">
        <v>5.3999999999999999E-2</v>
      </c>
      <c r="J120" s="17">
        <v>2302758</v>
      </c>
      <c r="K120" s="16">
        <v>0.01</v>
      </c>
      <c r="L120" s="17">
        <v>3901495</v>
      </c>
      <c r="M120" s="16">
        <v>4.0000000000000001E-3</v>
      </c>
      <c r="N120" s="18">
        <v>4.2300000000000004</v>
      </c>
      <c r="O120" s="16">
        <v>4.4999999999999998E-2</v>
      </c>
      <c r="P120" s="18">
        <v>2.5</v>
      </c>
      <c r="Q120" s="16">
        <v>0.05</v>
      </c>
      <c r="R120" s="15">
        <v>30770982</v>
      </c>
      <c r="S120" s="16">
        <v>4.2000000000000003E-2</v>
      </c>
      <c r="T120" s="17">
        <v>7312733</v>
      </c>
      <c r="U120" s="16">
        <v>2.3E-2</v>
      </c>
      <c r="V120" s="17">
        <v>12410353</v>
      </c>
      <c r="W120" s="16">
        <v>2.1000000000000001E-2</v>
      </c>
      <c r="X120" s="18">
        <v>4.21</v>
      </c>
      <c r="Y120" s="16">
        <v>1.9E-2</v>
      </c>
      <c r="Z120" s="18">
        <v>2.48</v>
      </c>
      <c r="AA120" s="16">
        <v>2.1000000000000001E-2</v>
      </c>
      <c r="AB120" s="15">
        <v>61819173</v>
      </c>
      <c r="AC120" s="16">
        <v>2.4E-2</v>
      </c>
      <c r="AD120" s="17">
        <v>14739068</v>
      </c>
      <c r="AE120" s="16">
        <v>0.02</v>
      </c>
      <c r="AF120" s="17">
        <v>25020006</v>
      </c>
      <c r="AG120" s="16">
        <v>1.7000000000000001E-2</v>
      </c>
      <c r="AH120" s="18">
        <v>4.1900000000000004</v>
      </c>
      <c r="AI120" s="16">
        <v>4.0000000000000001E-3</v>
      </c>
      <c r="AJ120" s="18">
        <v>2.4700000000000002</v>
      </c>
      <c r="AK120" s="16">
        <v>6.0000000000000001E-3</v>
      </c>
      <c r="AL120" s="15">
        <v>129713469</v>
      </c>
      <c r="AM120" s="16">
        <v>2.7E-2</v>
      </c>
      <c r="AN120" s="17">
        <v>30951167</v>
      </c>
      <c r="AO120" s="16">
        <v>3.3000000000000002E-2</v>
      </c>
      <c r="AP120" s="17">
        <v>52489811</v>
      </c>
      <c r="AQ120" s="16">
        <v>3.5000000000000003E-2</v>
      </c>
      <c r="AR120" s="18">
        <v>4.1900000000000004</v>
      </c>
      <c r="AS120" s="16">
        <v>-6.0000000000000001E-3</v>
      </c>
      <c r="AT120" s="18">
        <v>2.4700000000000002</v>
      </c>
      <c r="AU120" s="16">
        <v>-8.0000000000000002E-3</v>
      </c>
    </row>
    <row r="121" spans="4:47" x14ac:dyDescent="0.2">
      <c r="D121" s="29"/>
      <c r="E121" s="29"/>
      <c r="F121" s="29"/>
      <c r="G121" s="14" t="s">
        <v>323</v>
      </c>
      <c r="H121" s="15">
        <v>10986664</v>
      </c>
      <c r="I121" s="16">
        <v>2.5999999999999999E-2</v>
      </c>
      <c r="J121" s="17">
        <v>2927835</v>
      </c>
      <c r="K121" s="16">
        <v>0.03</v>
      </c>
      <c r="L121" s="17">
        <v>5046284</v>
      </c>
      <c r="M121" s="16">
        <v>5.0000000000000001E-3</v>
      </c>
      <c r="N121" s="18">
        <v>3.75</v>
      </c>
      <c r="O121" s="16">
        <v>-4.0000000000000001E-3</v>
      </c>
      <c r="P121" s="18">
        <v>2.1800000000000002</v>
      </c>
      <c r="Q121" s="16">
        <v>0.02</v>
      </c>
      <c r="R121" s="15">
        <v>36056303</v>
      </c>
      <c r="S121" s="16">
        <v>3.7999999999999999E-2</v>
      </c>
      <c r="T121" s="17">
        <v>9361245</v>
      </c>
      <c r="U121" s="16">
        <v>5.0000000000000001E-3</v>
      </c>
      <c r="V121" s="17">
        <v>16039805</v>
      </c>
      <c r="W121" s="16">
        <v>-2.4E-2</v>
      </c>
      <c r="X121" s="18">
        <v>3.85</v>
      </c>
      <c r="Y121" s="16">
        <v>3.3000000000000002E-2</v>
      </c>
      <c r="Z121" s="18">
        <v>2.25</v>
      </c>
      <c r="AA121" s="16">
        <v>6.4000000000000001E-2</v>
      </c>
      <c r="AB121" s="15">
        <v>75783090</v>
      </c>
      <c r="AC121" s="16">
        <v>6.2E-2</v>
      </c>
      <c r="AD121" s="17">
        <v>19539728</v>
      </c>
      <c r="AE121" s="16">
        <v>3.1E-2</v>
      </c>
      <c r="AF121" s="17">
        <v>33309786</v>
      </c>
      <c r="AG121" s="16">
        <v>0</v>
      </c>
      <c r="AH121" s="18">
        <v>3.88</v>
      </c>
      <c r="AI121" s="16">
        <v>3.1E-2</v>
      </c>
      <c r="AJ121" s="18">
        <v>2.2799999999999998</v>
      </c>
      <c r="AK121" s="16">
        <v>6.3E-2</v>
      </c>
      <c r="AL121" s="15">
        <v>151206598</v>
      </c>
      <c r="AM121" s="16">
        <v>4.9000000000000002E-2</v>
      </c>
      <c r="AN121" s="17">
        <v>39581860</v>
      </c>
      <c r="AO121" s="16">
        <v>2.3E-2</v>
      </c>
      <c r="AP121" s="17">
        <v>67971870</v>
      </c>
      <c r="AQ121" s="16">
        <v>0</v>
      </c>
      <c r="AR121" s="18">
        <v>3.82</v>
      </c>
      <c r="AS121" s="16">
        <v>2.5000000000000001E-2</v>
      </c>
      <c r="AT121" s="18">
        <v>2.2200000000000002</v>
      </c>
      <c r="AU121" s="16">
        <v>4.8000000000000001E-2</v>
      </c>
    </row>
    <row r="122" spans="4:47" x14ac:dyDescent="0.2">
      <c r="D122" s="29"/>
      <c r="E122" s="29"/>
      <c r="F122" s="29"/>
      <c r="G122" s="14" t="s">
        <v>324</v>
      </c>
      <c r="H122" s="15">
        <v>8055239</v>
      </c>
      <c r="I122" s="16">
        <v>-2.4E-2</v>
      </c>
      <c r="J122" s="17">
        <v>1963333</v>
      </c>
      <c r="K122" s="16">
        <v>-4.2999999999999997E-2</v>
      </c>
      <c r="L122" s="17">
        <v>3457426</v>
      </c>
      <c r="M122" s="16">
        <v>-7.8E-2</v>
      </c>
      <c r="N122" s="18">
        <v>4.0999999999999996</v>
      </c>
      <c r="O122" s="16">
        <v>2.1000000000000001E-2</v>
      </c>
      <c r="P122" s="18">
        <v>2.33</v>
      </c>
      <c r="Q122" s="16">
        <v>5.8999999999999997E-2</v>
      </c>
      <c r="R122" s="15">
        <v>25968398</v>
      </c>
      <c r="S122" s="16">
        <v>-1.7000000000000001E-2</v>
      </c>
      <c r="T122" s="17">
        <v>6310822</v>
      </c>
      <c r="U122" s="16">
        <v>-2.8000000000000001E-2</v>
      </c>
      <c r="V122" s="17">
        <v>11108520</v>
      </c>
      <c r="W122" s="16">
        <v>-0.06</v>
      </c>
      <c r="X122" s="18">
        <v>4.1100000000000003</v>
      </c>
      <c r="Y122" s="16">
        <v>1.0999999999999999E-2</v>
      </c>
      <c r="Z122" s="18">
        <v>2.34</v>
      </c>
      <c r="AA122" s="16">
        <v>4.5999999999999999E-2</v>
      </c>
      <c r="AB122" s="15">
        <v>53632358</v>
      </c>
      <c r="AC122" s="16">
        <v>-8.0000000000000002E-3</v>
      </c>
      <c r="AD122" s="17">
        <v>13053543</v>
      </c>
      <c r="AE122" s="16">
        <v>-1.2E-2</v>
      </c>
      <c r="AF122" s="17">
        <v>23008334</v>
      </c>
      <c r="AG122" s="16">
        <v>-4.2999999999999997E-2</v>
      </c>
      <c r="AH122" s="18">
        <v>4.1100000000000003</v>
      </c>
      <c r="AI122" s="16">
        <v>4.0000000000000001E-3</v>
      </c>
      <c r="AJ122" s="18">
        <v>2.33</v>
      </c>
      <c r="AK122" s="16">
        <v>3.6999999999999998E-2</v>
      </c>
      <c r="AL122" s="15">
        <v>110666296</v>
      </c>
      <c r="AM122" s="16">
        <v>2E-3</v>
      </c>
      <c r="AN122" s="17">
        <v>26995480</v>
      </c>
      <c r="AO122" s="16">
        <v>2E-3</v>
      </c>
      <c r="AP122" s="17">
        <v>47737078</v>
      </c>
      <c r="AQ122" s="16">
        <v>-2.5999999999999999E-2</v>
      </c>
      <c r="AR122" s="18">
        <v>4.0999999999999996</v>
      </c>
      <c r="AS122" s="16">
        <v>-1E-3</v>
      </c>
      <c r="AT122" s="18">
        <v>2.3199999999999998</v>
      </c>
      <c r="AU122" s="16">
        <v>2.9000000000000001E-2</v>
      </c>
    </row>
    <row r="123" spans="4:47" x14ac:dyDescent="0.2">
      <c r="D123" s="29"/>
      <c r="E123" s="29"/>
      <c r="F123" s="29"/>
      <c r="G123" s="14" t="s">
        <v>325</v>
      </c>
      <c r="H123" s="15">
        <v>16013236</v>
      </c>
      <c r="I123" s="16">
        <v>0</v>
      </c>
      <c r="J123" s="17">
        <v>4147155</v>
      </c>
      <c r="K123" s="16">
        <v>2.3E-2</v>
      </c>
      <c r="L123" s="17">
        <v>6781643</v>
      </c>
      <c r="M123" s="16">
        <v>-1.9E-2</v>
      </c>
      <c r="N123" s="18">
        <v>3.86</v>
      </c>
      <c r="O123" s="16">
        <v>-2.3E-2</v>
      </c>
      <c r="P123" s="18">
        <v>2.36</v>
      </c>
      <c r="Q123" s="16">
        <v>1.9E-2</v>
      </c>
      <c r="R123" s="15">
        <v>50612856</v>
      </c>
      <c r="S123" s="16">
        <v>1.0999999999999999E-2</v>
      </c>
      <c r="T123" s="17">
        <v>13183910</v>
      </c>
      <c r="U123" s="16">
        <v>4.4999999999999998E-2</v>
      </c>
      <c r="V123" s="17">
        <v>21369259</v>
      </c>
      <c r="W123" s="16">
        <v>0</v>
      </c>
      <c r="X123" s="18">
        <v>3.84</v>
      </c>
      <c r="Y123" s="16">
        <v>-3.3000000000000002E-2</v>
      </c>
      <c r="Z123" s="18">
        <v>2.37</v>
      </c>
      <c r="AA123" s="16">
        <v>1.0999999999999999E-2</v>
      </c>
      <c r="AB123" s="15">
        <v>105446410</v>
      </c>
      <c r="AC123" s="16">
        <v>8.9999999999999993E-3</v>
      </c>
      <c r="AD123" s="17">
        <v>27405010</v>
      </c>
      <c r="AE123" s="16">
        <v>4.4999999999999998E-2</v>
      </c>
      <c r="AF123" s="17">
        <v>44381420</v>
      </c>
      <c r="AG123" s="16">
        <v>4.0000000000000001E-3</v>
      </c>
      <c r="AH123" s="18">
        <v>3.85</v>
      </c>
      <c r="AI123" s="16">
        <v>-3.4000000000000002E-2</v>
      </c>
      <c r="AJ123" s="18">
        <v>2.38</v>
      </c>
      <c r="AK123" s="16">
        <v>6.0000000000000001E-3</v>
      </c>
      <c r="AL123" s="15">
        <v>220382050</v>
      </c>
      <c r="AM123" s="16">
        <v>8.0000000000000002E-3</v>
      </c>
      <c r="AN123" s="17">
        <v>57170796</v>
      </c>
      <c r="AO123" s="16">
        <v>2.3E-2</v>
      </c>
      <c r="AP123" s="17">
        <v>91786978</v>
      </c>
      <c r="AQ123" s="16">
        <v>-5.0000000000000001E-3</v>
      </c>
      <c r="AR123" s="18">
        <v>3.85</v>
      </c>
      <c r="AS123" s="16">
        <v>-1.4999999999999999E-2</v>
      </c>
      <c r="AT123" s="18">
        <v>2.4</v>
      </c>
      <c r="AU123" s="16">
        <v>1.2999999999999999E-2</v>
      </c>
    </row>
    <row r="124" spans="4:47" x14ac:dyDescent="0.2">
      <c r="D124" s="29"/>
      <c r="E124" s="29"/>
      <c r="F124" s="29"/>
      <c r="G124" s="14" t="s">
        <v>326</v>
      </c>
      <c r="H124" s="15">
        <v>5457877</v>
      </c>
      <c r="I124" s="16">
        <v>3.3000000000000002E-2</v>
      </c>
      <c r="J124" s="17">
        <v>1384401</v>
      </c>
      <c r="K124" s="16">
        <v>4.0000000000000001E-3</v>
      </c>
      <c r="L124" s="17">
        <v>2379944</v>
      </c>
      <c r="M124" s="16">
        <v>-6.0000000000000001E-3</v>
      </c>
      <c r="N124" s="18">
        <v>3.94</v>
      </c>
      <c r="O124" s="16">
        <v>2.9000000000000001E-2</v>
      </c>
      <c r="P124" s="18">
        <v>2.29</v>
      </c>
      <c r="Q124" s="16">
        <v>3.9E-2</v>
      </c>
      <c r="R124" s="15">
        <v>17760373</v>
      </c>
      <c r="S124" s="16">
        <v>6.3E-2</v>
      </c>
      <c r="T124" s="17">
        <v>4546094</v>
      </c>
      <c r="U124" s="16">
        <v>3.3000000000000002E-2</v>
      </c>
      <c r="V124" s="17">
        <v>7795729</v>
      </c>
      <c r="W124" s="16">
        <v>1.7999999999999999E-2</v>
      </c>
      <c r="X124" s="18">
        <v>3.91</v>
      </c>
      <c r="Y124" s="16">
        <v>2.9000000000000001E-2</v>
      </c>
      <c r="Z124" s="18">
        <v>2.2799999999999998</v>
      </c>
      <c r="AA124" s="16">
        <v>4.4999999999999998E-2</v>
      </c>
      <c r="AB124" s="15">
        <v>36498602</v>
      </c>
      <c r="AC124" s="16">
        <v>9.7000000000000003E-2</v>
      </c>
      <c r="AD124" s="17">
        <v>9330775</v>
      </c>
      <c r="AE124" s="16">
        <v>6.9000000000000006E-2</v>
      </c>
      <c r="AF124" s="17">
        <v>15937228</v>
      </c>
      <c r="AG124" s="16">
        <v>5.2999999999999999E-2</v>
      </c>
      <c r="AH124" s="18">
        <v>3.91</v>
      </c>
      <c r="AI124" s="16">
        <v>2.5999999999999999E-2</v>
      </c>
      <c r="AJ124" s="18">
        <v>2.29</v>
      </c>
      <c r="AK124" s="16">
        <v>4.2000000000000003E-2</v>
      </c>
      <c r="AL124" s="15">
        <v>73400130</v>
      </c>
      <c r="AM124" s="16">
        <v>7.2999999999999995E-2</v>
      </c>
      <c r="AN124" s="17">
        <v>19060555</v>
      </c>
      <c r="AO124" s="16">
        <v>6.6000000000000003E-2</v>
      </c>
      <c r="AP124" s="17">
        <v>32594331</v>
      </c>
      <c r="AQ124" s="16">
        <v>5.0999999999999997E-2</v>
      </c>
      <c r="AR124" s="18">
        <v>3.85</v>
      </c>
      <c r="AS124" s="16">
        <v>7.0000000000000001E-3</v>
      </c>
      <c r="AT124" s="18">
        <v>2.25</v>
      </c>
      <c r="AU124" s="16">
        <v>2.1000000000000001E-2</v>
      </c>
    </row>
    <row r="125" spans="4:47" x14ac:dyDescent="0.2">
      <c r="D125" s="29"/>
      <c r="E125" s="29"/>
      <c r="F125" s="29"/>
      <c r="G125" s="14" t="s">
        <v>327</v>
      </c>
      <c r="H125" s="15">
        <v>7220007</v>
      </c>
      <c r="I125" s="16">
        <v>1.2E-2</v>
      </c>
      <c r="J125" s="17">
        <v>1735423</v>
      </c>
      <c r="K125" s="16">
        <v>-0.02</v>
      </c>
      <c r="L125" s="17">
        <v>2844598</v>
      </c>
      <c r="M125" s="16">
        <v>-3.2000000000000001E-2</v>
      </c>
      <c r="N125" s="18">
        <v>4.16</v>
      </c>
      <c r="O125" s="16">
        <v>3.3000000000000002E-2</v>
      </c>
      <c r="P125" s="18">
        <v>2.54</v>
      </c>
      <c r="Q125" s="16">
        <v>4.4999999999999998E-2</v>
      </c>
      <c r="R125" s="15">
        <v>22998942</v>
      </c>
      <c r="S125" s="16">
        <v>5.0000000000000001E-3</v>
      </c>
      <c r="T125" s="17">
        <v>5599137</v>
      </c>
      <c r="U125" s="16">
        <v>-1.0999999999999999E-2</v>
      </c>
      <c r="V125" s="17">
        <v>9188178</v>
      </c>
      <c r="W125" s="16">
        <v>-2.5999999999999999E-2</v>
      </c>
      <c r="X125" s="18">
        <v>4.1100000000000003</v>
      </c>
      <c r="Y125" s="16">
        <v>1.6E-2</v>
      </c>
      <c r="Z125" s="18">
        <v>2.5</v>
      </c>
      <c r="AA125" s="16">
        <v>3.1E-2</v>
      </c>
      <c r="AB125" s="15">
        <v>47034976</v>
      </c>
      <c r="AC125" s="16">
        <v>1.2E-2</v>
      </c>
      <c r="AD125" s="17">
        <v>11614105</v>
      </c>
      <c r="AE125" s="16">
        <v>8.0000000000000002E-3</v>
      </c>
      <c r="AF125" s="17">
        <v>18910749</v>
      </c>
      <c r="AG125" s="16">
        <v>-7.0000000000000001E-3</v>
      </c>
      <c r="AH125" s="18">
        <v>4.05</v>
      </c>
      <c r="AI125" s="16">
        <v>4.0000000000000001E-3</v>
      </c>
      <c r="AJ125" s="18">
        <v>2.4900000000000002</v>
      </c>
      <c r="AK125" s="16">
        <v>0.02</v>
      </c>
      <c r="AL125" s="15">
        <v>94695301</v>
      </c>
      <c r="AM125" s="16">
        <v>1.0999999999999999E-2</v>
      </c>
      <c r="AN125" s="17">
        <v>23498581</v>
      </c>
      <c r="AO125" s="16">
        <v>4.0000000000000001E-3</v>
      </c>
      <c r="AP125" s="17">
        <v>38147109</v>
      </c>
      <c r="AQ125" s="16">
        <v>-1.2E-2</v>
      </c>
      <c r="AR125" s="18">
        <v>4.03</v>
      </c>
      <c r="AS125" s="16">
        <v>7.0000000000000001E-3</v>
      </c>
      <c r="AT125" s="18">
        <v>2.48</v>
      </c>
      <c r="AU125" s="16">
        <v>2.4E-2</v>
      </c>
    </row>
    <row r="126" spans="4:47" x14ac:dyDescent="0.2">
      <c r="D126" s="29"/>
      <c r="E126" s="29"/>
      <c r="F126" s="29"/>
      <c r="G126" s="14" t="s">
        <v>328</v>
      </c>
      <c r="H126" s="15">
        <v>10514266</v>
      </c>
      <c r="I126" s="16">
        <v>2.1999999999999999E-2</v>
      </c>
      <c r="J126" s="17">
        <v>2611164</v>
      </c>
      <c r="K126" s="16">
        <v>3.5000000000000003E-2</v>
      </c>
      <c r="L126" s="17">
        <v>4460639</v>
      </c>
      <c r="M126" s="16">
        <v>1.7000000000000001E-2</v>
      </c>
      <c r="N126" s="18">
        <v>4.03</v>
      </c>
      <c r="O126" s="16">
        <v>-1.2999999999999999E-2</v>
      </c>
      <c r="P126" s="18">
        <v>2.36</v>
      </c>
      <c r="Q126" s="16">
        <v>5.0000000000000001E-3</v>
      </c>
      <c r="R126" s="15">
        <v>34003451</v>
      </c>
      <c r="S126" s="16">
        <v>3.2000000000000001E-2</v>
      </c>
      <c r="T126" s="17">
        <v>8332581</v>
      </c>
      <c r="U126" s="16">
        <v>2.5999999999999999E-2</v>
      </c>
      <c r="V126" s="17">
        <v>14233703</v>
      </c>
      <c r="W126" s="16">
        <v>4.0000000000000001E-3</v>
      </c>
      <c r="X126" s="18">
        <v>4.08</v>
      </c>
      <c r="Y126" s="16">
        <v>5.0000000000000001E-3</v>
      </c>
      <c r="Z126" s="18">
        <v>2.39</v>
      </c>
      <c r="AA126" s="16">
        <v>2.7E-2</v>
      </c>
      <c r="AB126" s="15">
        <v>68396602</v>
      </c>
      <c r="AC126" s="16">
        <v>0.05</v>
      </c>
      <c r="AD126" s="17">
        <v>16911367</v>
      </c>
      <c r="AE126" s="16">
        <v>5.5E-2</v>
      </c>
      <c r="AF126" s="17">
        <v>29038385</v>
      </c>
      <c r="AG126" s="16">
        <v>3.9E-2</v>
      </c>
      <c r="AH126" s="18">
        <v>4.04</v>
      </c>
      <c r="AI126" s="16">
        <v>-5.0000000000000001E-3</v>
      </c>
      <c r="AJ126" s="18">
        <v>2.36</v>
      </c>
      <c r="AK126" s="16">
        <v>1.0999999999999999E-2</v>
      </c>
      <c r="AL126" s="15">
        <v>141684727</v>
      </c>
      <c r="AM126" s="16">
        <v>5.1999999999999998E-2</v>
      </c>
      <c r="AN126" s="17">
        <v>35055252</v>
      </c>
      <c r="AO126" s="16">
        <v>5.1999999999999998E-2</v>
      </c>
      <c r="AP126" s="17">
        <v>59902355</v>
      </c>
      <c r="AQ126" s="16">
        <v>2.5999999999999999E-2</v>
      </c>
      <c r="AR126" s="18">
        <v>4.04</v>
      </c>
      <c r="AS126" s="16">
        <v>1E-3</v>
      </c>
      <c r="AT126" s="18">
        <v>2.37</v>
      </c>
      <c r="AU126" s="16">
        <v>2.5999999999999999E-2</v>
      </c>
    </row>
    <row r="127" spans="4:47" x14ac:dyDescent="0.2">
      <c r="D127" s="29"/>
      <c r="E127" s="29"/>
      <c r="F127" s="29"/>
      <c r="G127" s="14" t="s">
        <v>329</v>
      </c>
      <c r="H127" s="15">
        <v>10262410</v>
      </c>
      <c r="I127" s="16">
        <v>5.6000000000000001E-2</v>
      </c>
      <c r="J127" s="17">
        <v>2557944</v>
      </c>
      <c r="K127" s="16">
        <v>4.8000000000000001E-2</v>
      </c>
      <c r="L127" s="17">
        <v>4436591</v>
      </c>
      <c r="M127" s="16">
        <v>1.4999999999999999E-2</v>
      </c>
      <c r="N127" s="18">
        <v>4.01</v>
      </c>
      <c r="O127" s="16">
        <v>8.0000000000000002E-3</v>
      </c>
      <c r="P127" s="18">
        <v>2.31</v>
      </c>
      <c r="Q127" s="16">
        <v>4.1000000000000002E-2</v>
      </c>
      <c r="R127" s="15">
        <v>32780015</v>
      </c>
      <c r="S127" s="16">
        <v>5.1999999999999998E-2</v>
      </c>
      <c r="T127" s="17">
        <v>8205503</v>
      </c>
      <c r="U127" s="16">
        <v>5.1999999999999998E-2</v>
      </c>
      <c r="V127" s="17">
        <v>14280676</v>
      </c>
      <c r="W127" s="16">
        <v>2.4E-2</v>
      </c>
      <c r="X127" s="18">
        <v>3.99</v>
      </c>
      <c r="Y127" s="16">
        <v>0</v>
      </c>
      <c r="Z127" s="18">
        <v>2.2999999999999998</v>
      </c>
      <c r="AA127" s="16">
        <v>2.7E-2</v>
      </c>
      <c r="AB127" s="15">
        <v>66599227</v>
      </c>
      <c r="AC127" s="16">
        <v>4.2000000000000003E-2</v>
      </c>
      <c r="AD127" s="17">
        <v>16810040</v>
      </c>
      <c r="AE127" s="16">
        <v>6.3E-2</v>
      </c>
      <c r="AF127" s="17">
        <v>29305805</v>
      </c>
      <c r="AG127" s="16">
        <v>3.6999999999999998E-2</v>
      </c>
      <c r="AH127" s="18">
        <v>3.96</v>
      </c>
      <c r="AI127" s="16">
        <v>-0.02</v>
      </c>
      <c r="AJ127" s="18">
        <v>2.27</v>
      </c>
      <c r="AK127" s="16">
        <v>5.0000000000000001E-3</v>
      </c>
      <c r="AL127" s="15">
        <v>136630616</v>
      </c>
      <c r="AM127" s="16">
        <v>0.04</v>
      </c>
      <c r="AN127" s="17">
        <v>34454386</v>
      </c>
      <c r="AO127" s="16">
        <v>6.5000000000000002E-2</v>
      </c>
      <c r="AP127" s="17">
        <v>60603416</v>
      </c>
      <c r="AQ127" s="16">
        <v>4.2999999999999997E-2</v>
      </c>
      <c r="AR127" s="18">
        <v>3.97</v>
      </c>
      <c r="AS127" s="16">
        <v>-2.3E-2</v>
      </c>
      <c r="AT127" s="18">
        <v>2.25</v>
      </c>
      <c r="AU127" s="16">
        <v>-2E-3</v>
      </c>
    </row>
    <row r="128" spans="4:47" x14ac:dyDescent="0.2">
      <c r="D128" s="29"/>
      <c r="E128" s="30"/>
      <c r="F128" s="29"/>
      <c r="G128" s="14" t="s">
        <v>330</v>
      </c>
      <c r="H128" s="15">
        <v>78258282</v>
      </c>
      <c r="I128" s="16">
        <v>2.1000000000000001E-2</v>
      </c>
      <c r="J128" s="17">
        <v>19630013</v>
      </c>
      <c r="K128" s="16">
        <v>1.4999999999999999E-2</v>
      </c>
      <c r="L128" s="17">
        <v>33308621</v>
      </c>
      <c r="M128" s="16">
        <v>-0.01</v>
      </c>
      <c r="N128" s="18">
        <v>3.99</v>
      </c>
      <c r="O128" s="16">
        <v>6.0000000000000001E-3</v>
      </c>
      <c r="P128" s="18">
        <v>2.35</v>
      </c>
      <c r="Q128" s="16">
        <v>3.2000000000000001E-2</v>
      </c>
      <c r="R128" s="15">
        <v>250951321</v>
      </c>
      <c r="S128" s="16">
        <v>2.7E-2</v>
      </c>
      <c r="T128" s="17">
        <v>62852025</v>
      </c>
      <c r="U128" s="16">
        <v>2.1000000000000001E-2</v>
      </c>
      <c r="V128" s="17">
        <v>106426223</v>
      </c>
      <c r="W128" s="16">
        <v>-5.0000000000000001E-3</v>
      </c>
      <c r="X128" s="18">
        <v>3.99</v>
      </c>
      <c r="Y128" s="16">
        <v>5.0000000000000001E-3</v>
      </c>
      <c r="Z128" s="18">
        <v>2.36</v>
      </c>
      <c r="AA128" s="16">
        <v>3.2000000000000001E-2</v>
      </c>
      <c r="AB128" s="15">
        <v>515210438</v>
      </c>
      <c r="AC128" s="16">
        <v>3.3000000000000002E-2</v>
      </c>
      <c r="AD128" s="17">
        <v>129403634</v>
      </c>
      <c r="AE128" s="16">
        <v>3.5999999999999997E-2</v>
      </c>
      <c r="AF128" s="17">
        <v>218911712</v>
      </c>
      <c r="AG128" s="16">
        <v>1.0999999999999999E-2</v>
      </c>
      <c r="AH128" s="18">
        <v>3.98</v>
      </c>
      <c r="AI128" s="16">
        <v>-3.0000000000000001E-3</v>
      </c>
      <c r="AJ128" s="18">
        <v>2.35</v>
      </c>
      <c r="AK128" s="16">
        <v>2.1000000000000001E-2</v>
      </c>
      <c r="AL128" s="15">
        <v>1058379188</v>
      </c>
      <c r="AM128" s="16">
        <v>0.03</v>
      </c>
      <c r="AN128" s="17">
        <v>266768072</v>
      </c>
      <c r="AO128" s="16">
        <v>3.2000000000000001E-2</v>
      </c>
      <c r="AP128" s="17">
        <v>451232948</v>
      </c>
      <c r="AQ128" s="16">
        <v>1.2E-2</v>
      </c>
      <c r="AR128" s="18">
        <v>3.97</v>
      </c>
      <c r="AS128" s="16">
        <v>-2E-3</v>
      </c>
      <c r="AT128" s="18">
        <v>2.35</v>
      </c>
      <c r="AU128" s="16">
        <v>1.7999999999999999E-2</v>
      </c>
    </row>
    <row r="130" spans="1:47" s="27" customFormat="1" x14ac:dyDescent="0.2">
      <c r="A130" s="26" t="s">
        <v>111</v>
      </c>
      <c r="G130" s="31">
        <v>1</v>
      </c>
      <c r="H130" s="31">
        <v>2</v>
      </c>
      <c r="I130" s="31">
        <v>3</v>
      </c>
      <c r="J130" s="31">
        <v>4</v>
      </c>
      <c r="K130" s="31">
        <v>5</v>
      </c>
      <c r="L130" s="31">
        <v>6</v>
      </c>
      <c r="M130" s="31">
        <v>7</v>
      </c>
      <c r="N130" s="31">
        <v>8</v>
      </c>
      <c r="O130" s="31">
        <v>9</v>
      </c>
      <c r="P130" s="31">
        <v>10</v>
      </c>
      <c r="Q130" s="31">
        <v>11</v>
      </c>
      <c r="R130" s="31">
        <v>12</v>
      </c>
      <c r="S130" s="31">
        <v>13</v>
      </c>
      <c r="T130" s="31">
        <v>14</v>
      </c>
      <c r="U130" s="31">
        <v>15</v>
      </c>
      <c r="V130" s="31">
        <v>16</v>
      </c>
      <c r="W130" s="31">
        <v>17</v>
      </c>
      <c r="X130" s="31">
        <v>18</v>
      </c>
      <c r="Y130" s="31">
        <v>19</v>
      </c>
      <c r="Z130" s="31">
        <v>20</v>
      </c>
      <c r="AA130" s="31">
        <v>21</v>
      </c>
      <c r="AB130" s="31">
        <v>22</v>
      </c>
      <c r="AC130" s="31">
        <v>23</v>
      </c>
      <c r="AD130" s="31">
        <v>24</v>
      </c>
      <c r="AE130" s="31">
        <v>25</v>
      </c>
      <c r="AF130" s="31">
        <v>26</v>
      </c>
      <c r="AG130" s="31">
        <v>27</v>
      </c>
      <c r="AH130" s="31">
        <v>28</v>
      </c>
      <c r="AI130" s="31">
        <v>29</v>
      </c>
      <c r="AJ130" s="31">
        <v>30</v>
      </c>
      <c r="AK130" s="31">
        <v>31</v>
      </c>
      <c r="AL130" s="31">
        <v>32</v>
      </c>
      <c r="AM130" s="31">
        <v>33</v>
      </c>
      <c r="AN130" s="31">
        <v>34</v>
      </c>
      <c r="AO130" s="31">
        <v>35</v>
      </c>
      <c r="AP130" s="31">
        <v>36</v>
      </c>
      <c r="AQ130" s="31">
        <v>37</v>
      </c>
      <c r="AR130" s="31">
        <v>38</v>
      </c>
      <c r="AS130" s="31">
        <v>39</v>
      </c>
      <c r="AT130" s="31">
        <v>40</v>
      </c>
      <c r="AU130" s="31">
        <v>41</v>
      </c>
    </row>
    <row r="131" spans="1:47" x14ac:dyDescent="0.2">
      <c r="C131" s="5" t="s">
        <v>110</v>
      </c>
      <c r="D131" s="6"/>
      <c r="E131" s="6"/>
      <c r="F131" s="6"/>
      <c r="G131" s="7"/>
      <c r="H131" s="8" t="s">
        <v>70</v>
      </c>
      <c r="I131" s="9"/>
      <c r="P131" s="9"/>
      <c r="R131" s="8" t="s">
        <v>71</v>
      </c>
      <c r="S131" s="9"/>
      <c r="AB131" s="8" t="s">
        <v>72</v>
      </c>
      <c r="AC131" s="9"/>
      <c r="AL131" s="8" t="s">
        <v>73</v>
      </c>
      <c r="AM131" s="9"/>
    </row>
    <row r="132" spans="1:47" ht="56.25" x14ac:dyDescent="0.2">
      <c r="C132" s="10"/>
      <c r="D132" s="11"/>
      <c r="E132" s="11"/>
      <c r="F132" s="11"/>
      <c r="G132" s="12"/>
      <c r="H132" s="141" t="s">
        <v>409</v>
      </c>
      <c r="I132" s="141" t="s">
        <v>410</v>
      </c>
      <c r="J132" s="141" t="s">
        <v>411</v>
      </c>
      <c r="K132" s="141" t="s">
        <v>412</v>
      </c>
      <c r="L132" s="141" t="s">
        <v>413</v>
      </c>
      <c r="M132" s="141" t="s">
        <v>414</v>
      </c>
      <c r="N132" s="141" t="s">
        <v>415</v>
      </c>
      <c r="O132" s="141" t="s">
        <v>416</v>
      </c>
      <c r="P132" s="141" t="s">
        <v>417</v>
      </c>
      <c r="Q132" s="141" t="s">
        <v>418</v>
      </c>
      <c r="R132" s="141" t="s">
        <v>409</v>
      </c>
      <c r="S132" s="141" t="s">
        <v>410</v>
      </c>
      <c r="T132" s="141" t="s">
        <v>411</v>
      </c>
      <c r="U132" s="141" t="s">
        <v>412</v>
      </c>
      <c r="V132" s="141" t="s">
        <v>413</v>
      </c>
      <c r="W132" s="141" t="s">
        <v>414</v>
      </c>
      <c r="X132" s="141" t="s">
        <v>415</v>
      </c>
      <c r="Y132" s="141" t="s">
        <v>416</v>
      </c>
      <c r="Z132" s="141" t="s">
        <v>417</v>
      </c>
      <c r="AA132" s="141" t="s">
        <v>418</v>
      </c>
      <c r="AB132" s="141" t="s">
        <v>409</v>
      </c>
      <c r="AC132" s="141" t="s">
        <v>410</v>
      </c>
      <c r="AD132" s="141" t="s">
        <v>411</v>
      </c>
      <c r="AE132" s="141" t="s">
        <v>412</v>
      </c>
      <c r="AF132" s="141" t="s">
        <v>413</v>
      </c>
      <c r="AG132" s="141" t="s">
        <v>414</v>
      </c>
      <c r="AH132" s="141" t="s">
        <v>415</v>
      </c>
      <c r="AI132" s="141" t="s">
        <v>416</v>
      </c>
      <c r="AJ132" s="141" t="s">
        <v>417</v>
      </c>
      <c r="AK132" s="141" t="s">
        <v>418</v>
      </c>
      <c r="AL132" s="141" t="s">
        <v>409</v>
      </c>
      <c r="AM132" s="141" t="s">
        <v>410</v>
      </c>
      <c r="AN132" s="141" t="s">
        <v>411</v>
      </c>
      <c r="AO132" s="141" t="s">
        <v>412</v>
      </c>
      <c r="AP132" s="141" t="s">
        <v>413</v>
      </c>
      <c r="AQ132" s="141" t="s">
        <v>414</v>
      </c>
      <c r="AR132" s="141" t="s">
        <v>415</v>
      </c>
      <c r="AS132" s="141" t="s">
        <v>416</v>
      </c>
      <c r="AT132" s="141" t="s">
        <v>417</v>
      </c>
      <c r="AU132" s="141" t="s">
        <v>418</v>
      </c>
    </row>
    <row r="133" spans="1:47" x14ac:dyDescent="0.2">
      <c r="C133" s="28" t="s">
        <v>19</v>
      </c>
      <c r="D133" s="28" t="s">
        <v>11</v>
      </c>
      <c r="E133" s="28"/>
      <c r="F133" s="28" t="s">
        <v>84</v>
      </c>
      <c r="G133" s="14" t="s">
        <v>274</v>
      </c>
      <c r="H133" s="15">
        <v>132759</v>
      </c>
      <c r="I133" s="16">
        <v>8.6999999999999994E-2</v>
      </c>
      <c r="J133" s="17">
        <v>29301</v>
      </c>
      <c r="K133" s="16">
        <v>0.14599999999999999</v>
      </c>
      <c r="L133" s="17">
        <v>49130</v>
      </c>
      <c r="M133" s="16">
        <v>0.125</v>
      </c>
      <c r="N133" s="18">
        <v>4.53</v>
      </c>
      <c r="O133" s="16">
        <v>-5.0999999999999997E-2</v>
      </c>
      <c r="P133" s="18">
        <v>2.7</v>
      </c>
      <c r="Q133" s="16">
        <v>-3.4000000000000002E-2</v>
      </c>
      <c r="R133" s="15">
        <v>422032</v>
      </c>
      <c r="S133" s="16">
        <v>1.7000000000000001E-2</v>
      </c>
      <c r="T133" s="17">
        <v>91830</v>
      </c>
      <c r="U133" s="16">
        <v>5.7000000000000002E-2</v>
      </c>
      <c r="V133" s="17">
        <v>150587</v>
      </c>
      <c r="W133" s="16">
        <v>2.5999999999999999E-2</v>
      </c>
      <c r="X133" s="18">
        <v>4.5999999999999996</v>
      </c>
      <c r="Y133" s="16">
        <v>-3.7999999999999999E-2</v>
      </c>
      <c r="Z133" s="18">
        <v>2.8</v>
      </c>
      <c r="AA133" s="16">
        <v>-8.9999999999999993E-3</v>
      </c>
      <c r="AB133" s="15">
        <v>905480</v>
      </c>
      <c r="AC133" s="16">
        <v>2.3E-2</v>
      </c>
      <c r="AD133" s="17">
        <v>199214</v>
      </c>
      <c r="AE133" s="16">
        <v>7.4999999999999997E-2</v>
      </c>
      <c r="AF133" s="17">
        <v>323286</v>
      </c>
      <c r="AG133" s="16">
        <v>4.3999999999999997E-2</v>
      </c>
      <c r="AH133" s="18">
        <v>4.55</v>
      </c>
      <c r="AI133" s="16">
        <v>-4.9000000000000002E-2</v>
      </c>
      <c r="AJ133" s="18">
        <v>2.8</v>
      </c>
      <c r="AK133" s="16">
        <v>-0.02</v>
      </c>
      <c r="AL133" s="15">
        <v>1795964</v>
      </c>
      <c r="AM133" s="16">
        <v>5.6000000000000001E-2</v>
      </c>
      <c r="AN133" s="17">
        <v>388491</v>
      </c>
      <c r="AO133" s="16">
        <v>0.108</v>
      </c>
      <c r="AP133" s="17">
        <v>643155</v>
      </c>
      <c r="AQ133" s="16">
        <v>5.7000000000000002E-2</v>
      </c>
      <c r="AR133" s="18">
        <v>4.62</v>
      </c>
      <c r="AS133" s="16">
        <v>-4.7E-2</v>
      </c>
      <c r="AT133" s="18">
        <v>2.79</v>
      </c>
      <c r="AU133" s="16">
        <v>0</v>
      </c>
    </row>
    <row r="134" spans="1:47" x14ac:dyDescent="0.2">
      <c r="C134" s="29"/>
      <c r="D134" s="29"/>
      <c r="E134" s="29"/>
      <c r="F134" s="29"/>
      <c r="G134" s="14" t="s">
        <v>275</v>
      </c>
      <c r="H134" s="15">
        <v>429256</v>
      </c>
      <c r="I134" s="16">
        <v>0.19700000000000001</v>
      </c>
      <c r="J134" s="17">
        <v>90615</v>
      </c>
      <c r="K134" s="16">
        <v>0.27900000000000003</v>
      </c>
      <c r="L134" s="17">
        <v>176719</v>
      </c>
      <c r="M134" s="16">
        <v>0.246</v>
      </c>
      <c r="N134" s="18">
        <v>4.74</v>
      </c>
      <c r="O134" s="16">
        <v>-6.4000000000000001E-2</v>
      </c>
      <c r="P134" s="18">
        <v>2.4300000000000002</v>
      </c>
      <c r="Q134" s="16">
        <v>-0.04</v>
      </c>
      <c r="R134" s="15">
        <v>1411965</v>
      </c>
      <c r="S134" s="16">
        <v>0.14499999999999999</v>
      </c>
      <c r="T134" s="17">
        <v>293688</v>
      </c>
      <c r="U134" s="16">
        <v>0.13900000000000001</v>
      </c>
      <c r="V134" s="17">
        <v>578230</v>
      </c>
      <c r="W134" s="16">
        <v>0.123</v>
      </c>
      <c r="X134" s="18">
        <v>4.8099999999999996</v>
      </c>
      <c r="Y134" s="16">
        <v>5.0000000000000001E-3</v>
      </c>
      <c r="Z134" s="18">
        <v>2.44</v>
      </c>
      <c r="AA134" s="16">
        <v>1.9E-2</v>
      </c>
      <c r="AB134" s="15">
        <v>2868585</v>
      </c>
      <c r="AC134" s="16">
        <v>0.16800000000000001</v>
      </c>
      <c r="AD134" s="17">
        <v>595384</v>
      </c>
      <c r="AE134" s="16">
        <v>0.17399999999999999</v>
      </c>
      <c r="AF134" s="17">
        <v>1175115</v>
      </c>
      <c r="AG134" s="16">
        <v>0.152</v>
      </c>
      <c r="AH134" s="18">
        <v>4.82</v>
      </c>
      <c r="AI134" s="16">
        <v>-6.0000000000000001E-3</v>
      </c>
      <c r="AJ134" s="18">
        <v>2.44</v>
      </c>
      <c r="AK134" s="16">
        <v>1.2999999999999999E-2</v>
      </c>
      <c r="AL134" s="15">
        <v>5617498</v>
      </c>
      <c r="AM134" s="16">
        <v>0.17100000000000001</v>
      </c>
      <c r="AN134" s="17">
        <v>1176436</v>
      </c>
      <c r="AO134" s="16">
        <v>0.17899999999999999</v>
      </c>
      <c r="AP134" s="17">
        <v>2316558</v>
      </c>
      <c r="AQ134" s="16">
        <v>0.14299999999999999</v>
      </c>
      <c r="AR134" s="18">
        <v>4.78</v>
      </c>
      <c r="AS134" s="16">
        <v>-7.0000000000000001E-3</v>
      </c>
      <c r="AT134" s="18">
        <v>2.42</v>
      </c>
      <c r="AU134" s="16">
        <v>2.4E-2</v>
      </c>
    </row>
    <row r="135" spans="1:47" x14ac:dyDescent="0.2">
      <c r="C135" s="29"/>
      <c r="D135" s="29"/>
      <c r="E135" s="29"/>
      <c r="F135" s="29"/>
      <c r="G135" s="14" t="s">
        <v>276</v>
      </c>
      <c r="H135" s="15">
        <v>736892</v>
      </c>
      <c r="I135" s="16">
        <v>3.3000000000000002E-2</v>
      </c>
      <c r="J135" s="17">
        <v>164536</v>
      </c>
      <c r="K135" s="16">
        <v>2.3E-2</v>
      </c>
      <c r="L135" s="17">
        <v>305941</v>
      </c>
      <c r="M135" s="16">
        <v>-1.0999999999999999E-2</v>
      </c>
      <c r="N135" s="18">
        <v>4.4800000000000004</v>
      </c>
      <c r="O135" s="16">
        <v>8.9999999999999993E-3</v>
      </c>
      <c r="P135" s="18">
        <v>2.41</v>
      </c>
      <c r="Q135" s="16">
        <v>4.3999999999999997E-2</v>
      </c>
      <c r="R135" s="15">
        <v>2249569</v>
      </c>
      <c r="S135" s="16">
        <v>0.03</v>
      </c>
      <c r="T135" s="17">
        <v>487452</v>
      </c>
      <c r="U135" s="16">
        <v>-4.0000000000000001E-3</v>
      </c>
      <c r="V135" s="17">
        <v>923193</v>
      </c>
      <c r="W135" s="16">
        <v>-1.7000000000000001E-2</v>
      </c>
      <c r="X135" s="18">
        <v>4.6100000000000003</v>
      </c>
      <c r="Y135" s="16">
        <v>3.4000000000000002E-2</v>
      </c>
      <c r="Z135" s="18">
        <v>2.44</v>
      </c>
      <c r="AA135" s="16">
        <v>4.7E-2</v>
      </c>
      <c r="AB135" s="15">
        <v>4525099</v>
      </c>
      <c r="AC135" s="16">
        <v>0.01</v>
      </c>
      <c r="AD135" s="17">
        <v>977558</v>
      </c>
      <c r="AE135" s="16">
        <v>-1.7999999999999999E-2</v>
      </c>
      <c r="AF135" s="17">
        <v>1861665</v>
      </c>
      <c r="AG135" s="16">
        <v>-3.6999999999999998E-2</v>
      </c>
      <c r="AH135" s="18">
        <v>4.63</v>
      </c>
      <c r="AI135" s="16">
        <v>2.8000000000000001E-2</v>
      </c>
      <c r="AJ135" s="18">
        <v>2.4300000000000002</v>
      </c>
      <c r="AK135" s="16">
        <v>4.9000000000000002E-2</v>
      </c>
      <c r="AL135" s="15">
        <v>9201176</v>
      </c>
      <c r="AM135" s="16">
        <v>1.7999999999999999E-2</v>
      </c>
      <c r="AN135" s="17">
        <v>2019736</v>
      </c>
      <c r="AO135" s="16">
        <v>0.01</v>
      </c>
      <c r="AP135" s="17">
        <v>3868681</v>
      </c>
      <c r="AQ135" s="16">
        <v>-1.7000000000000001E-2</v>
      </c>
      <c r="AR135" s="18">
        <v>4.5599999999999996</v>
      </c>
      <c r="AS135" s="16">
        <v>8.0000000000000002E-3</v>
      </c>
      <c r="AT135" s="18">
        <v>2.38</v>
      </c>
      <c r="AU135" s="16">
        <v>3.5999999999999997E-2</v>
      </c>
    </row>
    <row r="136" spans="1:47" x14ac:dyDescent="0.2">
      <c r="C136" s="29"/>
      <c r="D136" s="29"/>
      <c r="E136" s="29"/>
      <c r="F136" s="29"/>
      <c r="G136" s="14" t="s">
        <v>277</v>
      </c>
      <c r="H136" s="15">
        <v>279576</v>
      </c>
      <c r="I136" s="16">
        <v>0.17899999999999999</v>
      </c>
      <c r="J136" s="17">
        <v>61724</v>
      </c>
      <c r="K136" s="16">
        <v>0.32200000000000001</v>
      </c>
      <c r="L136" s="17">
        <v>111703</v>
      </c>
      <c r="M136" s="16">
        <v>0.23699999999999999</v>
      </c>
      <c r="N136" s="18">
        <v>4.53</v>
      </c>
      <c r="O136" s="16">
        <v>-0.109</v>
      </c>
      <c r="P136" s="18">
        <v>2.5</v>
      </c>
      <c r="Q136" s="16">
        <v>-4.7E-2</v>
      </c>
      <c r="R136" s="15">
        <v>933697</v>
      </c>
      <c r="S136" s="16">
        <v>0.127</v>
      </c>
      <c r="T136" s="17">
        <v>204976</v>
      </c>
      <c r="U136" s="16">
        <v>0.186</v>
      </c>
      <c r="V136" s="17">
        <v>373016</v>
      </c>
      <c r="W136" s="16">
        <v>0.11700000000000001</v>
      </c>
      <c r="X136" s="18">
        <v>4.5599999999999996</v>
      </c>
      <c r="Y136" s="16">
        <v>-0.05</v>
      </c>
      <c r="Z136" s="18">
        <v>2.5</v>
      </c>
      <c r="AA136" s="16">
        <v>8.9999999999999993E-3</v>
      </c>
      <c r="AB136" s="15">
        <v>1919388</v>
      </c>
      <c r="AC136" s="16">
        <v>0.158</v>
      </c>
      <c r="AD136" s="17">
        <v>421204</v>
      </c>
      <c r="AE136" s="16">
        <v>0.23599999999999999</v>
      </c>
      <c r="AF136" s="17">
        <v>767475</v>
      </c>
      <c r="AG136" s="16">
        <v>0.15</v>
      </c>
      <c r="AH136" s="18">
        <v>4.5599999999999996</v>
      </c>
      <c r="AI136" s="16">
        <v>-6.4000000000000001E-2</v>
      </c>
      <c r="AJ136" s="18">
        <v>2.5</v>
      </c>
      <c r="AK136" s="16">
        <v>7.0000000000000001E-3</v>
      </c>
      <c r="AL136" s="15">
        <v>3781340</v>
      </c>
      <c r="AM136" s="16">
        <v>0.18099999999999999</v>
      </c>
      <c r="AN136" s="17">
        <v>829618</v>
      </c>
      <c r="AO136" s="16">
        <v>0.26100000000000001</v>
      </c>
      <c r="AP136" s="17">
        <v>1525593</v>
      </c>
      <c r="AQ136" s="16">
        <v>0.158</v>
      </c>
      <c r="AR136" s="18">
        <v>4.5599999999999996</v>
      </c>
      <c r="AS136" s="16">
        <v>-6.3E-2</v>
      </c>
      <c r="AT136" s="18">
        <v>2.48</v>
      </c>
      <c r="AU136" s="16">
        <v>0.02</v>
      </c>
    </row>
    <row r="137" spans="1:47" x14ac:dyDescent="0.2">
      <c r="C137" s="29"/>
      <c r="D137" s="29"/>
      <c r="E137" s="29"/>
      <c r="F137" s="29"/>
      <c r="G137" s="14" t="s">
        <v>278</v>
      </c>
      <c r="H137" s="15">
        <v>621876</v>
      </c>
      <c r="I137" s="16">
        <v>-1.9E-2</v>
      </c>
      <c r="J137" s="17">
        <v>157945</v>
      </c>
      <c r="K137" s="16">
        <v>3.5000000000000003E-2</v>
      </c>
      <c r="L137" s="17">
        <v>251836</v>
      </c>
      <c r="M137" s="16">
        <v>-6.0000000000000001E-3</v>
      </c>
      <c r="N137" s="18">
        <v>3.94</v>
      </c>
      <c r="O137" s="16">
        <v>-5.1999999999999998E-2</v>
      </c>
      <c r="P137" s="18">
        <v>2.4700000000000002</v>
      </c>
      <c r="Q137" s="16">
        <v>-1.4E-2</v>
      </c>
      <c r="R137" s="15">
        <v>1924424</v>
      </c>
      <c r="S137" s="16">
        <v>-2.5000000000000001E-2</v>
      </c>
      <c r="T137" s="17">
        <v>470477</v>
      </c>
      <c r="U137" s="16">
        <v>0.01</v>
      </c>
      <c r="V137" s="17">
        <v>747789</v>
      </c>
      <c r="W137" s="16">
        <v>-2.5999999999999999E-2</v>
      </c>
      <c r="X137" s="18">
        <v>4.09</v>
      </c>
      <c r="Y137" s="16">
        <v>-3.4000000000000002E-2</v>
      </c>
      <c r="Z137" s="18">
        <v>2.57</v>
      </c>
      <c r="AA137" s="16">
        <v>1E-3</v>
      </c>
      <c r="AB137" s="15">
        <v>3969289</v>
      </c>
      <c r="AC137" s="16">
        <v>-1.2E-2</v>
      </c>
      <c r="AD137" s="17">
        <v>957838</v>
      </c>
      <c r="AE137" s="16">
        <v>1.4999999999999999E-2</v>
      </c>
      <c r="AF137" s="17">
        <v>1525296</v>
      </c>
      <c r="AG137" s="16">
        <v>-3.2000000000000001E-2</v>
      </c>
      <c r="AH137" s="18">
        <v>4.1399999999999997</v>
      </c>
      <c r="AI137" s="16">
        <v>-2.5999999999999999E-2</v>
      </c>
      <c r="AJ137" s="18">
        <v>2.6</v>
      </c>
      <c r="AK137" s="16">
        <v>2.1000000000000001E-2</v>
      </c>
      <c r="AL137" s="15">
        <v>8178746</v>
      </c>
      <c r="AM137" s="16">
        <v>4.9000000000000002E-2</v>
      </c>
      <c r="AN137" s="17">
        <v>2007203</v>
      </c>
      <c r="AO137" s="16">
        <v>9.4E-2</v>
      </c>
      <c r="AP137" s="17">
        <v>3205881</v>
      </c>
      <c r="AQ137" s="16">
        <v>3.1E-2</v>
      </c>
      <c r="AR137" s="18">
        <v>4.07</v>
      </c>
      <c r="AS137" s="16">
        <v>-4.1000000000000002E-2</v>
      </c>
      <c r="AT137" s="18">
        <v>2.5499999999999998</v>
      </c>
      <c r="AU137" s="16">
        <v>1.7000000000000001E-2</v>
      </c>
    </row>
    <row r="138" spans="1:47" x14ac:dyDescent="0.2">
      <c r="C138" s="29"/>
      <c r="D138" s="29"/>
      <c r="E138" s="29"/>
      <c r="F138" s="29"/>
      <c r="G138" s="14" t="s">
        <v>279</v>
      </c>
      <c r="H138" s="15">
        <v>294137</v>
      </c>
      <c r="I138" s="16">
        <v>-8.8999999999999996E-2</v>
      </c>
      <c r="J138" s="17">
        <v>67802</v>
      </c>
      <c r="K138" s="16">
        <v>-0.09</v>
      </c>
      <c r="L138" s="17">
        <v>129188</v>
      </c>
      <c r="M138" s="16">
        <v>-5.5E-2</v>
      </c>
      <c r="N138" s="18">
        <v>4.34</v>
      </c>
      <c r="O138" s="16">
        <v>2E-3</v>
      </c>
      <c r="P138" s="18">
        <v>2.2799999999999998</v>
      </c>
      <c r="Q138" s="16">
        <v>-3.5999999999999997E-2</v>
      </c>
      <c r="R138" s="15">
        <v>961863</v>
      </c>
      <c r="S138" s="16">
        <v>-0.104</v>
      </c>
      <c r="T138" s="17">
        <v>215963</v>
      </c>
      <c r="U138" s="16">
        <v>-0.113</v>
      </c>
      <c r="V138" s="17">
        <v>411059</v>
      </c>
      <c r="W138" s="16">
        <v>-7.8E-2</v>
      </c>
      <c r="X138" s="18">
        <v>4.45</v>
      </c>
      <c r="Y138" s="16">
        <v>0.01</v>
      </c>
      <c r="Z138" s="18">
        <v>2.34</v>
      </c>
      <c r="AA138" s="16">
        <v>-2.8000000000000001E-2</v>
      </c>
      <c r="AB138" s="15">
        <v>2087148</v>
      </c>
      <c r="AC138" s="16">
        <v>-7.5999999999999998E-2</v>
      </c>
      <c r="AD138" s="17">
        <v>465806</v>
      </c>
      <c r="AE138" s="16">
        <v>-9.5000000000000001E-2</v>
      </c>
      <c r="AF138" s="17">
        <v>880765</v>
      </c>
      <c r="AG138" s="16">
        <v>-6.6000000000000003E-2</v>
      </c>
      <c r="AH138" s="18">
        <v>4.4800000000000004</v>
      </c>
      <c r="AI138" s="16">
        <v>2.1000000000000001E-2</v>
      </c>
      <c r="AJ138" s="18">
        <v>2.37</v>
      </c>
      <c r="AK138" s="16">
        <v>-0.01</v>
      </c>
      <c r="AL138" s="15">
        <v>4197121</v>
      </c>
      <c r="AM138" s="16">
        <v>-2.5000000000000001E-2</v>
      </c>
      <c r="AN138" s="17">
        <v>956487</v>
      </c>
      <c r="AO138" s="16">
        <v>-4.2999999999999997E-2</v>
      </c>
      <c r="AP138" s="17">
        <v>1809929</v>
      </c>
      <c r="AQ138" s="16">
        <v>-2.3E-2</v>
      </c>
      <c r="AR138" s="18">
        <v>4.3899999999999997</v>
      </c>
      <c r="AS138" s="16">
        <v>1.7999999999999999E-2</v>
      </c>
      <c r="AT138" s="18">
        <v>2.3199999999999998</v>
      </c>
      <c r="AU138" s="16">
        <v>-3.0000000000000001E-3</v>
      </c>
    </row>
    <row r="139" spans="1:47" x14ac:dyDescent="0.2">
      <c r="C139" s="29"/>
      <c r="D139" s="29"/>
      <c r="E139" s="29"/>
      <c r="F139" s="29"/>
      <c r="G139" s="14" t="s">
        <v>280</v>
      </c>
      <c r="H139" s="15">
        <v>161086</v>
      </c>
      <c r="I139" s="16">
        <v>3.9E-2</v>
      </c>
      <c r="J139" s="17">
        <v>32578</v>
      </c>
      <c r="K139" s="16">
        <v>7.2999999999999995E-2</v>
      </c>
      <c r="L139" s="17">
        <v>62194</v>
      </c>
      <c r="M139" s="16">
        <v>6.7000000000000004E-2</v>
      </c>
      <c r="N139" s="18">
        <v>4.9400000000000004</v>
      </c>
      <c r="O139" s="16">
        <v>-3.2000000000000001E-2</v>
      </c>
      <c r="P139" s="18">
        <v>2.59</v>
      </c>
      <c r="Q139" s="16">
        <v>-2.5999999999999999E-2</v>
      </c>
      <c r="R139" s="15">
        <v>519300</v>
      </c>
      <c r="S139" s="16">
        <v>1.4999999999999999E-2</v>
      </c>
      <c r="T139" s="17">
        <v>104432</v>
      </c>
      <c r="U139" s="16">
        <v>5.8000000000000003E-2</v>
      </c>
      <c r="V139" s="17">
        <v>202672</v>
      </c>
      <c r="W139" s="16">
        <v>5.1999999999999998E-2</v>
      </c>
      <c r="X139" s="18">
        <v>4.97</v>
      </c>
      <c r="Y139" s="16">
        <v>-4.1000000000000002E-2</v>
      </c>
      <c r="Z139" s="18">
        <v>2.56</v>
      </c>
      <c r="AA139" s="16">
        <v>-3.5000000000000003E-2</v>
      </c>
      <c r="AB139" s="15">
        <v>1071471</v>
      </c>
      <c r="AC139" s="16">
        <v>1.2E-2</v>
      </c>
      <c r="AD139" s="17">
        <v>212518</v>
      </c>
      <c r="AE139" s="16">
        <v>5.8999999999999997E-2</v>
      </c>
      <c r="AF139" s="17">
        <v>411110</v>
      </c>
      <c r="AG139" s="16">
        <v>5.3999999999999999E-2</v>
      </c>
      <c r="AH139" s="18">
        <v>5.04</v>
      </c>
      <c r="AI139" s="16">
        <v>-4.3999999999999997E-2</v>
      </c>
      <c r="AJ139" s="18">
        <v>2.61</v>
      </c>
      <c r="AK139" s="16">
        <v>-0.04</v>
      </c>
      <c r="AL139" s="15">
        <v>2202595</v>
      </c>
      <c r="AM139" s="16">
        <v>0.08</v>
      </c>
      <c r="AN139" s="17">
        <v>435817</v>
      </c>
      <c r="AO139" s="16">
        <v>0.13500000000000001</v>
      </c>
      <c r="AP139" s="17">
        <v>827947</v>
      </c>
      <c r="AQ139" s="16">
        <v>9.7000000000000003E-2</v>
      </c>
      <c r="AR139" s="18">
        <v>5.05</v>
      </c>
      <c r="AS139" s="16">
        <v>-4.8000000000000001E-2</v>
      </c>
      <c r="AT139" s="18">
        <v>2.66</v>
      </c>
      <c r="AU139" s="16">
        <v>-1.4999999999999999E-2</v>
      </c>
    </row>
    <row r="140" spans="1:47" x14ac:dyDescent="0.2">
      <c r="C140" s="29"/>
      <c r="D140" s="29"/>
      <c r="E140" s="29"/>
      <c r="F140" s="29"/>
      <c r="G140" s="14" t="s">
        <v>281</v>
      </c>
      <c r="H140" s="15">
        <v>419123</v>
      </c>
      <c r="I140" s="16">
        <v>2.9000000000000001E-2</v>
      </c>
      <c r="J140" s="17">
        <v>89206</v>
      </c>
      <c r="K140" s="16">
        <v>3.3000000000000002E-2</v>
      </c>
      <c r="L140" s="17">
        <v>166362</v>
      </c>
      <c r="M140" s="16">
        <v>1.0999999999999999E-2</v>
      </c>
      <c r="N140" s="18">
        <v>4.7</v>
      </c>
      <c r="O140" s="16">
        <v>-4.0000000000000001E-3</v>
      </c>
      <c r="P140" s="18">
        <v>2.52</v>
      </c>
      <c r="Q140" s="16">
        <v>1.7999999999999999E-2</v>
      </c>
      <c r="R140" s="15">
        <v>1359081</v>
      </c>
      <c r="S140" s="16">
        <v>8.2000000000000003E-2</v>
      </c>
      <c r="T140" s="17">
        <v>275390</v>
      </c>
      <c r="U140" s="16">
        <v>2.8000000000000001E-2</v>
      </c>
      <c r="V140" s="17">
        <v>526488</v>
      </c>
      <c r="W140" s="16">
        <v>8.9999999999999993E-3</v>
      </c>
      <c r="X140" s="18">
        <v>4.9400000000000004</v>
      </c>
      <c r="Y140" s="16">
        <v>5.1999999999999998E-2</v>
      </c>
      <c r="Z140" s="18">
        <v>2.58</v>
      </c>
      <c r="AA140" s="16">
        <v>7.1999999999999995E-2</v>
      </c>
      <c r="AB140" s="15">
        <v>2879589</v>
      </c>
      <c r="AC140" s="16">
        <v>0.10100000000000001</v>
      </c>
      <c r="AD140" s="17">
        <v>581124</v>
      </c>
      <c r="AE140" s="16">
        <v>5.5E-2</v>
      </c>
      <c r="AF140" s="17">
        <v>1105625</v>
      </c>
      <c r="AG140" s="16">
        <v>4.2999999999999997E-2</v>
      </c>
      <c r="AH140" s="18">
        <v>4.96</v>
      </c>
      <c r="AI140" s="16">
        <v>4.3999999999999997E-2</v>
      </c>
      <c r="AJ140" s="18">
        <v>2.6</v>
      </c>
      <c r="AK140" s="16">
        <v>5.7000000000000002E-2</v>
      </c>
      <c r="AL140" s="15">
        <v>5856878</v>
      </c>
      <c r="AM140" s="16">
        <v>0.16600000000000001</v>
      </c>
      <c r="AN140" s="17">
        <v>1213835</v>
      </c>
      <c r="AO140" s="16">
        <v>0.13200000000000001</v>
      </c>
      <c r="AP140" s="17">
        <v>2260873</v>
      </c>
      <c r="AQ140" s="16">
        <v>0.10299999999999999</v>
      </c>
      <c r="AR140" s="18">
        <v>4.83</v>
      </c>
      <c r="AS140" s="16">
        <v>2.9000000000000001E-2</v>
      </c>
      <c r="AT140" s="18">
        <v>2.59</v>
      </c>
      <c r="AU140" s="16">
        <v>5.6000000000000001E-2</v>
      </c>
    </row>
    <row r="141" spans="1:47" x14ac:dyDescent="0.2">
      <c r="C141" s="29"/>
      <c r="D141" s="29"/>
      <c r="E141" s="29"/>
      <c r="F141" s="29"/>
      <c r="G141" s="14" t="s">
        <v>282</v>
      </c>
      <c r="H141" s="15">
        <v>248734</v>
      </c>
      <c r="I141" s="16">
        <v>0.39400000000000002</v>
      </c>
      <c r="J141" s="17">
        <v>59558</v>
      </c>
      <c r="K141" s="16">
        <v>0.36699999999999999</v>
      </c>
      <c r="L141" s="17">
        <v>102743</v>
      </c>
      <c r="M141" s="16">
        <v>0.30099999999999999</v>
      </c>
      <c r="N141" s="18">
        <v>4.18</v>
      </c>
      <c r="O141" s="16">
        <v>0.02</v>
      </c>
      <c r="P141" s="18">
        <v>2.42</v>
      </c>
      <c r="Q141" s="16">
        <v>7.0999999999999994E-2</v>
      </c>
      <c r="R141" s="15">
        <v>809893</v>
      </c>
      <c r="S141" s="16">
        <v>0.40500000000000003</v>
      </c>
      <c r="T141" s="17">
        <v>180491</v>
      </c>
      <c r="U141" s="16">
        <v>0.224</v>
      </c>
      <c r="V141" s="17">
        <v>322483</v>
      </c>
      <c r="W141" s="16">
        <v>0.2</v>
      </c>
      <c r="X141" s="18">
        <v>4.49</v>
      </c>
      <c r="Y141" s="16">
        <v>0.14699999999999999</v>
      </c>
      <c r="Z141" s="18">
        <v>2.5099999999999998</v>
      </c>
      <c r="AA141" s="16">
        <v>0.17100000000000001</v>
      </c>
      <c r="AB141" s="15">
        <v>1678480</v>
      </c>
      <c r="AC141" s="16">
        <v>0.40100000000000002</v>
      </c>
      <c r="AD141" s="17">
        <v>372820</v>
      </c>
      <c r="AE141" s="16">
        <v>0.222</v>
      </c>
      <c r="AF141" s="17">
        <v>663112</v>
      </c>
      <c r="AG141" s="16">
        <v>0.19600000000000001</v>
      </c>
      <c r="AH141" s="18">
        <v>4.5</v>
      </c>
      <c r="AI141" s="16">
        <v>0.14599999999999999</v>
      </c>
      <c r="AJ141" s="18">
        <v>2.5299999999999998</v>
      </c>
      <c r="AK141" s="16">
        <v>0.17199999999999999</v>
      </c>
      <c r="AL141" s="15">
        <v>3115737</v>
      </c>
      <c r="AM141" s="16">
        <v>0.33400000000000002</v>
      </c>
      <c r="AN141" s="17">
        <v>733948</v>
      </c>
      <c r="AO141" s="16">
        <v>0.224</v>
      </c>
      <c r="AP141" s="17">
        <v>1290280</v>
      </c>
      <c r="AQ141" s="16">
        <v>0.182</v>
      </c>
      <c r="AR141" s="18">
        <v>4.25</v>
      </c>
      <c r="AS141" s="16">
        <v>0.09</v>
      </c>
      <c r="AT141" s="18">
        <v>2.41</v>
      </c>
      <c r="AU141" s="16">
        <v>0.129</v>
      </c>
    </row>
    <row r="142" spans="1:47" x14ac:dyDescent="0.2">
      <c r="C142" s="29"/>
      <c r="D142" s="29"/>
      <c r="E142" s="29"/>
      <c r="F142" s="29"/>
      <c r="G142" s="14" t="s">
        <v>283</v>
      </c>
      <c r="H142" s="15">
        <v>159071</v>
      </c>
      <c r="I142" s="16">
        <v>0.115</v>
      </c>
      <c r="J142" s="17">
        <v>29520</v>
      </c>
      <c r="K142" s="16">
        <v>0.127</v>
      </c>
      <c r="L142" s="17">
        <v>56731</v>
      </c>
      <c r="M142" s="16">
        <v>0.122</v>
      </c>
      <c r="N142" s="18">
        <v>5.39</v>
      </c>
      <c r="O142" s="16">
        <v>-0.01</v>
      </c>
      <c r="P142" s="18">
        <v>2.8</v>
      </c>
      <c r="Q142" s="16">
        <v>-6.0000000000000001E-3</v>
      </c>
      <c r="R142" s="15">
        <v>537319</v>
      </c>
      <c r="S142" s="16">
        <v>0.13200000000000001</v>
      </c>
      <c r="T142" s="17">
        <v>97889</v>
      </c>
      <c r="U142" s="16">
        <v>0.153</v>
      </c>
      <c r="V142" s="17">
        <v>187643</v>
      </c>
      <c r="W142" s="16">
        <v>0.13400000000000001</v>
      </c>
      <c r="X142" s="18">
        <v>5.49</v>
      </c>
      <c r="Y142" s="16">
        <v>-1.7999999999999999E-2</v>
      </c>
      <c r="Z142" s="18">
        <v>2.86</v>
      </c>
      <c r="AA142" s="16">
        <v>-1E-3</v>
      </c>
      <c r="AB142" s="15">
        <v>1160329</v>
      </c>
      <c r="AC142" s="16">
        <v>0.17799999999999999</v>
      </c>
      <c r="AD142" s="17">
        <v>209061</v>
      </c>
      <c r="AE142" s="16">
        <v>0.20200000000000001</v>
      </c>
      <c r="AF142" s="17">
        <v>398609</v>
      </c>
      <c r="AG142" s="16">
        <v>0.152</v>
      </c>
      <c r="AH142" s="18">
        <v>5.55</v>
      </c>
      <c r="AI142" s="16">
        <v>-0.02</v>
      </c>
      <c r="AJ142" s="18">
        <v>2.91</v>
      </c>
      <c r="AK142" s="16">
        <v>2.3E-2</v>
      </c>
      <c r="AL142" s="15">
        <v>2184455</v>
      </c>
      <c r="AM142" s="16">
        <v>0.18</v>
      </c>
      <c r="AN142" s="17">
        <v>398667</v>
      </c>
      <c r="AO142" s="16">
        <v>0.20499999999999999</v>
      </c>
      <c r="AP142" s="17">
        <v>752432</v>
      </c>
      <c r="AQ142" s="16">
        <v>0.14799999999999999</v>
      </c>
      <c r="AR142" s="18">
        <v>5.48</v>
      </c>
      <c r="AS142" s="16">
        <v>-0.02</v>
      </c>
      <c r="AT142" s="18">
        <v>2.9</v>
      </c>
      <c r="AU142" s="16">
        <v>2.8000000000000001E-2</v>
      </c>
    </row>
    <row r="143" spans="1:47" x14ac:dyDescent="0.2">
      <c r="C143" s="29"/>
      <c r="D143" s="29"/>
      <c r="E143" s="29"/>
      <c r="F143" s="29"/>
      <c r="G143" s="14" t="s">
        <v>284</v>
      </c>
      <c r="H143" s="15">
        <v>177221</v>
      </c>
      <c r="I143" s="16">
        <v>0.20599999999999999</v>
      </c>
      <c r="J143" s="17">
        <v>39079</v>
      </c>
      <c r="K143" s="16">
        <v>0.21199999999999999</v>
      </c>
      <c r="L143" s="17">
        <v>73013</v>
      </c>
      <c r="M143" s="16">
        <v>0.20200000000000001</v>
      </c>
      <c r="N143" s="18">
        <v>4.53</v>
      </c>
      <c r="O143" s="16">
        <v>-5.0000000000000001E-3</v>
      </c>
      <c r="P143" s="18">
        <v>2.4300000000000002</v>
      </c>
      <c r="Q143" s="16">
        <v>3.0000000000000001E-3</v>
      </c>
      <c r="R143" s="15">
        <v>580071</v>
      </c>
      <c r="S143" s="16">
        <v>0.21299999999999999</v>
      </c>
      <c r="T143" s="17">
        <v>120063</v>
      </c>
      <c r="U143" s="16">
        <v>9.5000000000000001E-2</v>
      </c>
      <c r="V143" s="17">
        <v>228394</v>
      </c>
      <c r="W143" s="16">
        <v>0.10199999999999999</v>
      </c>
      <c r="X143" s="18">
        <v>4.83</v>
      </c>
      <c r="Y143" s="16">
        <v>0.107</v>
      </c>
      <c r="Z143" s="18">
        <v>2.54</v>
      </c>
      <c r="AA143" s="16">
        <v>0.1</v>
      </c>
      <c r="AB143" s="15">
        <v>1225216</v>
      </c>
      <c r="AC143" s="16">
        <v>0.23799999999999999</v>
      </c>
      <c r="AD143" s="17">
        <v>258503</v>
      </c>
      <c r="AE143" s="16">
        <v>0.14899999999999999</v>
      </c>
      <c r="AF143" s="17">
        <v>487934</v>
      </c>
      <c r="AG143" s="16">
        <v>0.14599999999999999</v>
      </c>
      <c r="AH143" s="18">
        <v>4.74</v>
      </c>
      <c r="AI143" s="16">
        <v>7.8E-2</v>
      </c>
      <c r="AJ143" s="18">
        <v>2.5099999999999998</v>
      </c>
      <c r="AK143" s="16">
        <v>8.1000000000000003E-2</v>
      </c>
      <c r="AL143" s="15">
        <v>2353313</v>
      </c>
      <c r="AM143" s="16">
        <v>0.24399999999999999</v>
      </c>
      <c r="AN143" s="17">
        <v>515139</v>
      </c>
      <c r="AO143" s="16">
        <v>0.17299999999999999</v>
      </c>
      <c r="AP143" s="17">
        <v>957140</v>
      </c>
      <c r="AQ143" s="16">
        <v>0.14899999999999999</v>
      </c>
      <c r="AR143" s="18">
        <v>4.57</v>
      </c>
      <c r="AS143" s="16">
        <v>6.0999999999999999E-2</v>
      </c>
      <c r="AT143" s="18">
        <v>2.46</v>
      </c>
      <c r="AU143" s="16">
        <v>8.3000000000000004E-2</v>
      </c>
    </row>
    <row r="144" spans="1:47" x14ac:dyDescent="0.2">
      <c r="C144" s="29"/>
      <c r="D144" s="29"/>
      <c r="E144" s="29"/>
      <c r="F144" s="29"/>
      <c r="G144" s="14" t="s">
        <v>285</v>
      </c>
      <c r="H144" s="15">
        <v>428206</v>
      </c>
      <c r="I144" s="16">
        <v>0.251</v>
      </c>
      <c r="J144" s="17">
        <v>86421</v>
      </c>
      <c r="K144" s="16">
        <v>0.307</v>
      </c>
      <c r="L144" s="17">
        <v>144919</v>
      </c>
      <c r="M144" s="16">
        <v>0.187</v>
      </c>
      <c r="N144" s="18">
        <v>4.95</v>
      </c>
      <c r="O144" s="16">
        <v>-4.2999999999999997E-2</v>
      </c>
      <c r="P144" s="18">
        <v>2.95</v>
      </c>
      <c r="Q144" s="16">
        <v>5.3999999999999999E-2</v>
      </c>
      <c r="R144" s="15">
        <v>1365802</v>
      </c>
      <c r="S144" s="16">
        <v>0.26900000000000002</v>
      </c>
      <c r="T144" s="17">
        <v>277103</v>
      </c>
      <c r="U144" s="16">
        <v>0.34200000000000003</v>
      </c>
      <c r="V144" s="17">
        <v>463228</v>
      </c>
      <c r="W144" s="16">
        <v>0.193</v>
      </c>
      <c r="X144" s="18">
        <v>4.93</v>
      </c>
      <c r="Y144" s="16">
        <v>-5.3999999999999999E-2</v>
      </c>
      <c r="Z144" s="18">
        <v>2.95</v>
      </c>
      <c r="AA144" s="16">
        <v>6.4000000000000001E-2</v>
      </c>
      <c r="AB144" s="15">
        <v>2760500</v>
      </c>
      <c r="AC144" s="16">
        <v>0.27700000000000002</v>
      </c>
      <c r="AD144" s="17">
        <v>557949</v>
      </c>
      <c r="AE144" s="16">
        <v>0.35099999999999998</v>
      </c>
      <c r="AF144" s="17">
        <v>930099</v>
      </c>
      <c r="AG144" s="16">
        <v>0.2</v>
      </c>
      <c r="AH144" s="18">
        <v>4.95</v>
      </c>
      <c r="AI144" s="16">
        <v>-5.5E-2</v>
      </c>
      <c r="AJ144" s="18">
        <v>2.97</v>
      </c>
      <c r="AK144" s="16">
        <v>6.5000000000000002E-2</v>
      </c>
      <c r="AL144" s="15">
        <v>5391017</v>
      </c>
      <c r="AM144" s="16">
        <v>0.26900000000000002</v>
      </c>
      <c r="AN144" s="17">
        <v>1097871</v>
      </c>
      <c r="AO144" s="16">
        <v>0.35699999999999998</v>
      </c>
      <c r="AP144" s="17">
        <v>1842230</v>
      </c>
      <c r="AQ144" s="16">
        <v>0.20499999999999999</v>
      </c>
      <c r="AR144" s="18">
        <v>4.91</v>
      </c>
      <c r="AS144" s="16">
        <v>-6.5000000000000002E-2</v>
      </c>
      <c r="AT144" s="18">
        <v>2.93</v>
      </c>
      <c r="AU144" s="16">
        <v>5.2999999999999999E-2</v>
      </c>
    </row>
    <row r="145" spans="3:47" x14ac:dyDescent="0.2">
      <c r="C145" s="29"/>
      <c r="D145" s="29"/>
      <c r="E145" s="29"/>
      <c r="F145" s="29"/>
      <c r="G145" s="14" t="s">
        <v>286</v>
      </c>
      <c r="H145" s="15">
        <v>375224</v>
      </c>
      <c r="I145" s="16">
        <v>0.36699999999999999</v>
      </c>
      <c r="J145" s="17">
        <v>73413</v>
      </c>
      <c r="K145" s="16">
        <v>0.20200000000000001</v>
      </c>
      <c r="L145" s="17">
        <v>134948</v>
      </c>
      <c r="M145" s="16">
        <v>0.32600000000000001</v>
      </c>
      <c r="N145" s="18">
        <v>5.1100000000000003</v>
      </c>
      <c r="O145" s="16">
        <v>0.13700000000000001</v>
      </c>
      <c r="P145" s="18">
        <v>2.78</v>
      </c>
      <c r="Q145" s="16">
        <v>3.1E-2</v>
      </c>
      <c r="R145" s="15">
        <v>1164343</v>
      </c>
      <c r="S145" s="16">
        <v>0.371</v>
      </c>
      <c r="T145" s="17">
        <v>241756</v>
      </c>
      <c r="U145" s="16">
        <v>0.28399999999999997</v>
      </c>
      <c r="V145" s="17">
        <v>414387</v>
      </c>
      <c r="W145" s="16">
        <v>0.316</v>
      </c>
      <c r="X145" s="18">
        <v>4.82</v>
      </c>
      <c r="Y145" s="16">
        <v>6.7000000000000004E-2</v>
      </c>
      <c r="Z145" s="18">
        <v>2.81</v>
      </c>
      <c r="AA145" s="16">
        <v>4.1000000000000002E-2</v>
      </c>
      <c r="AB145" s="15">
        <v>2326694</v>
      </c>
      <c r="AC145" s="16">
        <v>0.36299999999999999</v>
      </c>
      <c r="AD145" s="17">
        <v>493551</v>
      </c>
      <c r="AE145" s="16">
        <v>0.26700000000000002</v>
      </c>
      <c r="AF145" s="17">
        <v>832831</v>
      </c>
      <c r="AG145" s="16">
        <v>0.307</v>
      </c>
      <c r="AH145" s="18">
        <v>4.71</v>
      </c>
      <c r="AI145" s="16">
        <v>7.5999999999999998E-2</v>
      </c>
      <c r="AJ145" s="18">
        <v>2.79</v>
      </c>
      <c r="AK145" s="16">
        <v>4.2999999999999997E-2</v>
      </c>
      <c r="AL145" s="15">
        <v>4394797</v>
      </c>
      <c r="AM145" s="16">
        <v>0.32300000000000001</v>
      </c>
      <c r="AN145" s="17">
        <v>954521</v>
      </c>
      <c r="AO145" s="16">
        <v>0.309</v>
      </c>
      <c r="AP145" s="17">
        <v>1605219</v>
      </c>
      <c r="AQ145" s="16">
        <v>0.28100000000000003</v>
      </c>
      <c r="AR145" s="18">
        <v>4.5999999999999996</v>
      </c>
      <c r="AS145" s="16">
        <v>1.0999999999999999E-2</v>
      </c>
      <c r="AT145" s="18">
        <v>2.74</v>
      </c>
      <c r="AU145" s="16">
        <v>3.3000000000000002E-2</v>
      </c>
    </row>
    <row r="146" spans="3:47" x14ac:dyDescent="0.2">
      <c r="C146" s="29"/>
      <c r="D146" s="29"/>
      <c r="E146" s="29"/>
      <c r="F146" s="29"/>
      <c r="G146" s="14" t="s">
        <v>287</v>
      </c>
      <c r="H146" s="15">
        <v>308602</v>
      </c>
      <c r="I146" s="16">
        <v>0.182</v>
      </c>
      <c r="J146" s="17">
        <v>83149</v>
      </c>
      <c r="K146" s="16">
        <v>0.26500000000000001</v>
      </c>
      <c r="L146" s="17">
        <v>147831</v>
      </c>
      <c r="M146" s="16">
        <v>0.25</v>
      </c>
      <c r="N146" s="18">
        <v>3.71</v>
      </c>
      <c r="O146" s="16">
        <v>-6.5000000000000002E-2</v>
      </c>
      <c r="P146" s="18">
        <v>2.09</v>
      </c>
      <c r="Q146" s="16">
        <v>-5.3999999999999999E-2</v>
      </c>
      <c r="R146" s="15">
        <v>988439</v>
      </c>
      <c r="S146" s="16">
        <v>0.17799999999999999</v>
      </c>
      <c r="T146" s="17">
        <v>234108</v>
      </c>
      <c r="U146" s="16">
        <v>0.01</v>
      </c>
      <c r="V146" s="17">
        <v>426749</v>
      </c>
      <c r="W146" s="16">
        <v>1.7000000000000001E-2</v>
      </c>
      <c r="X146" s="18">
        <v>4.22</v>
      </c>
      <c r="Y146" s="16">
        <v>0.16500000000000001</v>
      </c>
      <c r="Z146" s="18">
        <v>2.3199999999999998</v>
      </c>
      <c r="AA146" s="16">
        <v>0.158</v>
      </c>
      <c r="AB146" s="15">
        <v>2054720</v>
      </c>
      <c r="AC146" s="16">
        <v>0.17699999999999999</v>
      </c>
      <c r="AD146" s="17">
        <v>495790</v>
      </c>
      <c r="AE146" s="16">
        <v>3.5000000000000003E-2</v>
      </c>
      <c r="AF146" s="17">
        <v>891862</v>
      </c>
      <c r="AG146" s="16">
        <v>3.5999999999999997E-2</v>
      </c>
      <c r="AH146" s="18">
        <v>4.1399999999999997</v>
      </c>
      <c r="AI146" s="16">
        <v>0.13800000000000001</v>
      </c>
      <c r="AJ146" s="18">
        <v>2.2999999999999998</v>
      </c>
      <c r="AK146" s="16">
        <v>0.13600000000000001</v>
      </c>
      <c r="AL146" s="15">
        <v>4019733</v>
      </c>
      <c r="AM146" s="16">
        <v>0.14000000000000001</v>
      </c>
      <c r="AN146" s="17">
        <v>1010441</v>
      </c>
      <c r="AO146" s="16">
        <v>3.5999999999999997E-2</v>
      </c>
      <c r="AP146" s="17">
        <v>1788042</v>
      </c>
      <c r="AQ146" s="16">
        <v>1.9E-2</v>
      </c>
      <c r="AR146" s="18">
        <v>3.98</v>
      </c>
      <c r="AS146" s="16">
        <v>0.10100000000000001</v>
      </c>
      <c r="AT146" s="18">
        <v>2.25</v>
      </c>
      <c r="AU146" s="16">
        <v>0.11899999999999999</v>
      </c>
    </row>
    <row r="147" spans="3:47" x14ac:dyDescent="0.2">
      <c r="C147" s="29"/>
      <c r="D147" s="29"/>
      <c r="E147" s="29"/>
      <c r="F147" s="29"/>
      <c r="G147" s="14" t="s">
        <v>288</v>
      </c>
      <c r="H147" s="15">
        <v>176279</v>
      </c>
      <c r="I147" s="16">
        <v>0.13200000000000001</v>
      </c>
      <c r="J147" s="17">
        <v>62236</v>
      </c>
      <c r="K147" s="16">
        <v>0.36199999999999999</v>
      </c>
      <c r="L147" s="17">
        <v>110182</v>
      </c>
      <c r="M147" s="16">
        <v>0.33700000000000002</v>
      </c>
      <c r="N147" s="18">
        <v>2.83</v>
      </c>
      <c r="O147" s="16">
        <v>-0.16900000000000001</v>
      </c>
      <c r="P147" s="18">
        <v>1.6</v>
      </c>
      <c r="Q147" s="16">
        <v>-0.153</v>
      </c>
      <c r="R147" s="15">
        <v>558849</v>
      </c>
      <c r="S147" s="16">
        <v>6.0999999999999999E-2</v>
      </c>
      <c r="T147" s="17">
        <v>185800</v>
      </c>
      <c r="U147" s="16">
        <v>7.0999999999999994E-2</v>
      </c>
      <c r="V147" s="17">
        <v>332352</v>
      </c>
      <c r="W147" s="16">
        <v>6.8000000000000005E-2</v>
      </c>
      <c r="X147" s="18">
        <v>3.01</v>
      </c>
      <c r="Y147" s="16">
        <v>-0.01</v>
      </c>
      <c r="Z147" s="18">
        <v>1.68</v>
      </c>
      <c r="AA147" s="16">
        <v>-7.0000000000000001E-3</v>
      </c>
      <c r="AB147" s="15">
        <v>1171770</v>
      </c>
      <c r="AC147" s="16">
        <v>7.0000000000000007E-2</v>
      </c>
      <c r="AD147" s="17">
        <v>363665</v>
      </c>
      <c r="AE147" s="16">
        <v>1.9E-2</v>
      </c>
      <c r="AF147" s="17">
        <v>641391</v>
      </c>
      <c r="AG147" s="16">
        <v>1.0999999999999999E-2</v>
      </c>
      <c r="AH147" s="18">
        <v>3.22</v>
      </c>
      <c r="AI147" s="16">
        <v>0.05</v>
      </c>
      <c r="AJ147" s="18">
        <v>1.83</v>
      </c>
      <c r="AK147" s="16">
        <v>5.8999999999999997E-2</v>
      </c>
      <c r="AL147" s="15">
        <v>2245142</v>
      </c>
      <c r="AM147" s="16">
        <v>3.1E-2</v>
      </c>
      <c r="AN147" s="17">
        <v>684485</v>
      </c>
      <c r="AO147" s="16">
        <v>-3.5000000000000003E-2</v>
      </c>
      <c r="AP147" s="17">
        <v>1200844</v>
      </c>
      <c r="AQ147" s="16">
        <v>-5.6000000000000001E-2</v>
      </c>
      <c r="AR147" s="18">
        <v>3.28</v>
      </c>
      <c r="AS147" s="16">
        <v>6.9000000000000006E-2</v>
      </c>
      <c r="AT147" s="18">
        <v>1.87</v>
      </c>
      <c r="AU147" s="16">
        <v>9.1999999999999998E-2</v>
      </c>
    </row>
    <row r="148" spans="3:47" x14ac:dyDescent="0.2">
      <c r="C148" s="29"/>
      <c r="D148" s="29"/>
      <c r="E148" s="29"/>
      <c r="F148" s="29"/>
      <c r="G148" s="14" t="s">
        <v>289</v>
      </c>
      <c r="H148" s="15">
        <v>377651</v>
      </c>
      <c r="I148" s="16">
        <v>-0.11</v>
      </c>
      <c r="J148" s="17">
        <v>93188</v>
      </c>
      <c r="K148" s="16">
        <v>-7.6999999999999999E-2</v>
      </c>
      <c r="L148" s="17">
        <v>164942</v>
      </c>
      <c r="M148" s="16">
        <v>-0.111</v>
      </c>
      <c r="N148" s="18">
        <v>4.05</v>
      </c>
      <c r="O148" s="16">
        <v>-3.5999999999999997E-2</v>
      </c>
      <c r="P148" s="18">
        <v>2.29</v>
      </c>
      <c r="Q148" s="16">
        <v>1E-3</v>
      </c>
      <c r="R148" s="15">
        <v>1218211</v>
      </c>
      <c r="S148" s="16">
        <v>-0.115</v>
      </c>
      <c r="T148" s="17">
        <v>288612</v>
      </c>
      <c r="U148" s="16">
        <v>-0.10199999999999999</v>
      </c>
      <c r="V148" s="17">
        <v>515691</v>
      </c>
      <c r="W148" s="16">
        <v>-0.127</v>
      </c>
      <c r="X148" s="18">
        <v>4.22</v>
      </c>
      <c r="Y148" s="16">
        <v>-1.4999999999999999E-2</v>
      </c>
      <c r="Z148" s="18">
        <v>2.36</v>
      </c>
      <c r="AA148" s="16">
        <v>1.4E-2</v>
      </c>
      <c r="AB148" s="15">
        <v>2569422</v>
      </c>
      <c r="AC148" s="16">
        <v>-0.08</v>
      </c>
      <c r="AD148" s="17">
        <v>604320</v>
      </c>
      <c r="AE148" s="16">
        <v>-7.3999999999999996E-2</v>
      </c>
      <c r="AF148" s="17">
        <v>1081248</v>
      </c>
      <c r="AG148" s="16">
        <v>-9.8000000000000004E-2</v>
      </c>
      <c r="AH148" s="18">
        <v>4.25</v>
      </c>
      <c r="AI148" s="16">
        <v>-6.0000000000000001E-3</v>
      </c>
      <c r="AJ148" s="18">
        <v>2.38</v>
      </c>
      <c r="AK148" s="16">
        <v>0.02</v>
      </c>
      <c r="AL148" s="15">
        <v>5088482</v>
      </c>
      <c r="AM148" s="16">
        <v>-5.1999999999999998E-2</v>
      </c>
      <c r="AN148" s="17">
        <v>1210271</v>
      </c>
      <c r="AO148" s="16">
        <v>-4.7E-2</v>
      </c>
      <c r="AP148" s="17">
        <v>2180568</v>
      </c>
      <c r="AQ148" s="16">
        <v>-7.8E-2</v>
      </c>
      <c r="AR148" s="18">
        <v>4.2</v>
      </c>
      <c r="AS148" s="16">
        <v>-5.0000000000000001E-3</v>
      </c>
      <c r="AT148" s="18">
        <v>2.33</v>
      </c>
      <c r="AU148" s="16">
        <v>2.9000000000000001E-2</v>
      </c>
    </row>
    <row r="149" spans="3:47" x14ac:dyDescent="0.2">
      <c r="C149" s="29"/>
      <c r="D149" s="29"/>
      <c r="E149" s="29"/>
      <c r="F149" s="29"/>
      <c r="G149" s="14" t="s">
        <v>290</v>
      </c>
      <c r="H149" s="15">
        <v>402702</v>
      </c>
      <c r="I149" s="16">
        <v>-4.3999999999999997E-2</v>
      </c>
      <c r="J149" s="17">
        <v>101256</v>
      </c>
      <c r="K149" s="16">
        <v>-1E-3</v>
      </c>
      <c r="L149" s="17">
        <v>167607</v>
      </c>
      <c r="M149" s="16">
        <v>-8.1000000000000003E-2</v>
      </c>
      <c r="N149" s="18">
        <v>3.98</v>
      </c>
      <c r="O149" s="16">
        <v>-4.2999999999999997E-2</v>
      </c>
      <c r="P149" s="18">
        <v>2.4</v>
      </c>
      <c r="Q149" s="16">
        <v>4.1000000000000002E-2</v>
      </c>
      <c r="R149" s="15">
        <v>1171428</v>
      </c>
      <c r="S149" s="16">
        <v>-0.123</v>
      </c>
      <c r="T149" s="17">
        <v>279685</v>
      </c>
      <c r="U149" s="16">
        <v>-0.105</v>
      </c>
      <c r="V149" s="17">
        <v>468472</v>
      </c>
      <c r="W149" s="16">
        <v>-0.16600000000000001</v>
      </c>
      <c r="X149" s="18">
        <v>4.1900000000000004</v>
      </c>
      <c r="Y149" s="16">
        <v>-0.02</v>
      </c>
      <c r="Z149" s="18">
        <v>2.5</v>
      </c>
      <c r="AA149" s="16">
        <v>5.0999999999999997E-2</v>
      </c>
      <c r="AB149" s="15">
        <v>2576263</v>
      </c>
      <c r="AC149" s="16">
        <v>-8.7999999999999995E-2</v>
      </c>
      <c r="AD149" s="17">
        <v>606670</v>
      </c>
      <c r="AE149" s="16">
        <v>-9.0999999999999998E-2</v>
      </c>
      <c r="AF149" s="17">
        <v>1033831</v>
      </c>
      <c r="AG149" s="16">
        <v>-0.13400000000000001</v>
      </c>
      <c r="AH149" s="18">
        <v>4.25</v>
      </c>
      <c r="AI149" s="16">
        <v>3.0000000000000001E-3</v>
      </c>
      <c r="AJ149" s="18">
        <v>2.4900000000000002</v>
      </c>
      <c r="AK149" s="16">
        <v>5.3999999999999999E-2</v>
      </c>
      <c r="AL149" s="15">
        <v>5237998</v>
      </c>
      <c r="AM149" s="16">
        <v>-4.8000000000000001E-2</v>
      </c>
      <c r="AN149" s="17">
        <v>1239896</v>
      </c>
      <c r="AO149" s="16">
        <v>-4.4999999999999998E-2</v>
      </c>
      <c r="AP149" s="17">
        <v>2173362</v>
      </c>
      <c r="AQ149" s="16">
        <v>-7.9000000000000001E-2</v>
      </c>
      <c r="AR149" s="18">
        <v>4.22</v>
      </c>
      <c r="AS149" s="16">
        <v>-3.0000000000000001E-3</v>
      </c>
      <c r="AT149" s="18">
        <v>2.41</v>
      </c>
      <c r="AU149" s="16">
        <v>3.4000000000000002E-2</v>
      </c>
    </row>
    <row r="150" spans="3:47" x14ac:dyDescent="0.2">
      <c r="C150" s="29"/>
      <c r="D150" s="29"/>
      <c r="E150" s="29"/>
      <c r="F150" s="29"/>
      <c r="G150" s="14" t="s">
        <v>291</v>
      </c>
      <c r="H150" s="15">
        <v>328425</v>
      </c>
      <c r="I150" s="16">
        <v>0.314</v>
      </c>
      <c r="J150" s="17">
        <v>64824</v>
      </c>
      <c r="K150" s="16">
        <v>0.34799999999999998</v>
      </c>
      <c r="L150" s="17">
        <v>111397</v>
      </c>
      <c r="M150" s="16">
        <v>0.23400000000000001</v>
      </c>
      <c r="N150" s="18">
        <v>5.07</v>
      </c>
      <c r="O150" s="16">
        <v>-2.5000000000000001E-2</v>
      </c>
      <c r="P150" s="18">
        <v>2.95</v>
      </c>
      <c r="Q150" s="16">
        <v>6.5000000000000002E-2</v>
      </c>
      <c r="R150" s="15">
        <v>1026879</v>
      </c>
      <c r="S150" s="16">
        <v>0.32600000000000001</v>
      </c>
      <c r="T150" s="17">
        <v>201966</v>
      </c>
      <c r="U150" s="16">
        <v>0.36299999999999999</v>
      </c>
      <c r="V150" s="17">
        <v>348121</v>
      </c>
      <c r="W150" s="16">
        <v>0.23</v>
      </c>
      <c r="X150" s="18">
        <v>5.08</v>
      </c>
      <c r="Y150" s="16">
        <v>-2.7E-2</v>
      </c>
      <c r="Z150" s="18">
        <v>2.95</v>
      </c>
      <c r="AA150" s="16">
        <v>7.8E-2</v>
      </c>
      <c r="AB150" s="15">
        <v>2052764</v>
      </c>
      <c r="AC150" s="16">
        <v>0.32100000000000001</v>
      </c>
      <c r="AD150" s="17">
        <v>402966</v>
      </c>
      <c r="AE150" s="16">
        <v>0.34599999999999997</v>
      </c>
      <c r="AF150" s="17">
        <v>691490</v>
      </c>
      <c r="AG150" s="16">
        <v>0.246</v>
      </c>
      <c r="AH150" s="18">
        <v>5.09</v>
      </c>
      <c r="AI150" s="16">
        <v>-1.7999999999999999E-2</v>
      </c>
      <c r="AJ150" s="18">
        <v>2.97</v>
      </c>
      <c r="AK150" s="16">
        <v>0.06</v>
      </c>
      <c r="AL150" s="15">
        <v>3959326</v>
      </c>
      <c r="AM150" s="16">
        <v>0.248</v>
      </c>
      <c r="AN150" s="17">
        <v>783432</v>
      </c>
      <c r="AO150" s="16">
        <v>0.25</v>
      </c>
      <c r="AP150" s="17">
        <v>1354903</v>
      </c>
      <c r="AQ150" s="16">
        <v>0.20200000000000001</v>
      </c>
      <c r="AR150" s="18">
        <v>5.05</v>
      </c>
      <c r="AS150" s="16">
        <v>-2E-3</v>
      </c>
      <c r="AT150" s="18">
        <v>2.92</v>
      </c>
      <c r="AU150" s="16">
        <v>3.9E-2</v>
      </c>
    </row>
    <row r="151" spans="3:47" x14ac:dyDescent="0.2">
      <c r="C151" s="29"/>
      <c r="D151" s="29"/>
      <c r="E151" s="29"/>
      <c r="F151" s="29"/>
      <c r="G151" s="14" t="s">
        <v>292</v>
      </c>
      <c r="H151" s="15">
        <v>180259</v>
      </c>
      <c r="I151" s="16">
        <v>0.20200000000000001</v>
      </c>
      <c r="J151" s="17">
        <v>43278</v>
      </c>
      <c r="K151" s="16">
        <v>0.22500000000000001</v>
      </c>
      <c r="L151" s="17">
        <v>74810</v>
      </c>
      <c r="M151" s="16">
        <v>0.191</v>
      </c>
      <c r="N151" s="18">
        <v>4.17</v>
      </c>
      <c r="O151" s="16">
        <v>-1.9E-2</v>
      </c>
      <c r="P151" s="18">
        <v>2.41</v>
      </c>
      <c r="Q151" s="16">
        <v>8.9999999999999993E-3</v>
      </c>
      <c r="R151" s="15">
        <v>572351</v>
      </c>
      <c r="S151" s="16">
        <v>0.17699999999999999</v>
      </c>
      <c r="T151" s="17">
        <v>128786</v>
      </c>
      <c r="U151" s="16">
        <v>9.0999999999999998E-2</v>
      </c>
      <c r="V151" s="17">
        <v>225904</v>
      </c>
      <c r="W151" s="16">
        <v>6.4000000000000001E-2</v>
      </c>
      <c r="X151" s="18">
        <v>4.4400000000000004</v>
      </c>
      <c r="Y151" s="16">
        <v>7.9000000000000001E-2</v>
      </c>
      <c r="Z151" s="18">
        <v>2.5299999999999998</v>
      </c>
      <c r="AA151" s="16">
        <v>0.107</v>
      </c>
      <c r="AB151" s="15">
        <v>1197797</v>
      </c>
      <c r="AC151" s="16">
        <v>0.17799999999999999</v>
      </c>
      <c r="AD151" s="17">
        <v>269725</v>
      </c>
      <c r="AE151" s="16">
        <v>0.1</v>
      </c>
      <c r="AF151" s="17">
        <v>471763</v>
      </c>
      <c r="AG151" s="16">
        <v>6.3E-2</v>
      </c>
      <c r="AH151" s="18">
        <v>4.4400000000000004</v>
      </c>
      <c r="AI151" s="16">
        <v>7.0000000000000007E-2</v>
      </c>
      <c r="AJ151" s="18">
        <v>2.54</v>
      </c>
      <c r="AK151" s="16">
        <v>0.108</v>
      </c>
      <c r="AL151" s="15">
        <v>2308856</v>
      </c>
      <c r="AM151" s="16">
        <v>0.184</v>
      </c>
      <c r="AN151" s="17">
        <v>537237</v>
      </c>
      <c r="AO151" s="16">
        <v>0.13700000000000001</v>
      </c>
      <c r="AP151" s="17">
        <v>929521</v>
      </c>
      <c r="AQ151" s="16">
        <v>8.1000000000000003E-2</v>
      </c>
      <c r="AR151" s="18">
        <v>4.3</v>
      </c>
      <c r="AS151" s="16">
        <v>4.1000000000000002E-2</v>
      </c>
      <c r="AT151" s="18">
        <v>2.48</v>
      </c>
      <c r="AU151" s="16">
        <v>9.5000000000000001E-2</v>
      </c>
    </row>
    <row r="152" spans="3:47" x14ac:dyDescent="0.2">
      <c r="C152" s="29"/>
      <c r="D152" s="29"/>
      <c r="E152" s="29"/>
      <c r="F152" s="29"/>
      <c r="G152" s="14" t="s">
        <v>293</v>
      </c>
      <c r="H152" s="15">
        <v>193008</v>
      </c>
      <c r="I152" s="16">
        <v>0.16800000000000001</v>
      </c>
      <c r="J152" s="17">
        <v>42668</v>
      </c>
      <c r="K152" s="16">
        <v>0.316</v>
      </c>
      <c r="L152" s="17">
        <v>80581</v>
      </c>
      <c r="M152" s="16">
        <v>0.27700000000000002</v>
      </c>
      <c r="N152" s="18">
        <v>4.5199999999999996</v>
      </c>
      <c r="O152" s="16">
        <v>-0.113</v>
      </c>
      <c r="P152" s="18">
        <v>2.4</v>
      </c>
      <c r="Q152" s="16">
        <v>-8.5999999999999993E-2</v>
      </c>
      <c r="R152" s="15">
        <v>641711</v>
      </c>
      <c r="S152" s="16">
        <v>0.11</v>
      </c>
      <c r="T152" s="17">
        <v>141017</v>
      </c>
      <c r="U152" s="16">
        <v>0.152</v>
      </c>
      <c r="V152" s="17">
        <v>266908</v>
      </c>
      <c r="W152" s="16">
        <v>0.104</v>
      </c>
      <c r="X152" s="18">
        <v>4.55</v>
      </c>
      <c r="Y152" s="16">
        <v>-3.5999999999999997E-2</v>
      </c>
      <c r="Z152" s="18">
        <v>2.4</v>
      </c>
      <c r="AA152" s="16">
        <v>6.0000000000000001E-3</v>
      </c>
      <c r="AB152" s="15">
        <v>1299934</v>
      </c>
      <c r="AC152" s="16">
        <v>0.13700000000000001</v>
      </c>
      <c r="AD152" s="17">
        <v>288078</v>
      </c>
      <c r="AE152" s="16">
        <v>0.20300000000000001</v>
      </c>
      <c r="AF152" s="17">
        <v>543152</v>
      </c>
      <c r="AG152" s="16">
        <v>0.13800000000000001</v>
      </c>
      <c r="AH152" s="18">
        <v>4.51</v>
      </c>
      <c r="AI152" s="16">
        <v>-5.3999999999999999E-2</v>
      </c>
      <c r="AJ152" s="18">
        <v>2.39</v>
      </c>
      <c r="AK152" s="16">
        <v>0</v>
      </c>
      <c r="AL152" s="15">
        <v>2645470</v>
      </c>
      <c r="AM152" s="16">
        <v>0.16400000000000001</v>
      </c>
      <c r="AN152" s="17">
        <v>591321</v>
      </c>
      <c r="AO152" s="16">
        <v>0.22800000000000001</v>
      </c>
      <c r="AP152" s="17">
        <v>1116024</v>
      </c>
      <c r="AQ152" s="16">
        <v>0.151</v>
      </c>
      <c r="AR152" s="18">
        <v>4.47</v>
      </c>
      <c r="AS152" s="16">
        <v>-5.1999999999999998E-2</v>
      </c>
      <c r="AT152" s="18">
        <v>2.37</v>
      </c>
      <c r="AU152" s="16">
        <v>1.0999999999999999E-2</v>
      </c>
    </row>
    <row r="153" spans="3:47" x14ac:dyDescent="0.2">
      <c r="C153" s="29"/>
      <c r="D153" s="29"/>
      <c r="E153" s="29"/>
      <c r="F153" s="29"/>
      <c r="G153" s="14" t="s">
        <v>294</v>
      </c>
      <c r="H153" s="15">
        <v>163681</v>
      </c>
      <c r="I153" s="16">
        <v>0.127</v>
      </c>
      <c r="J153" s="17">
        <v>28809</v>
      </c>
      <c r="K153" s="16">
        <v>0.14099999999999999</v>
      </c>
      <c r="L153" s="17">
        <v>55789</v>
      </c>
      <c r="M153" s="16">
        <v>0.13900000000000001</v>
      </c>
      <c r="N153" s="18">
        <v>5.68</v>
      </c>
      <c r="O153" s="16">
        <v>-1.2999999999999999E-2</v>
      </c>
      <c r="P153" s="18">
        <v>2.93</v>
      </c>
      <c r="Q153" s="16">
        <v>-1.0999999999999999E-2</v>
      </c>
      <c r="R153" s="15">
        <v>569545</v>
      </c>
      <c r="S153" s="16">
        <v>0.34699999999999998</v>
      </c>
      <c r="T153" s="17">
        <v>103604</v>
      </c>
      <c r="U153" s="16">
        <v>0.40400000000000003</v>
      </c>
      <c r="V153" s="17">
        <v>206050</v>
      </c>
      <c r="W153" s="16">
        <v>0.42499999999999999</v>
      </c>
      <c r="X153" s="18">
        <v>5.5</v>
      </c>
      <c r="Y153" s="16">
        <v>-4.1000000000000002E-2</v>
      </c>
      <c r="Z153" s="18">
        <v>2.76</v>
      </c>
      <c r="AA153" s="16">
        <v>-5.5E-2</v>
      </c>
      <c r="AB153" s="15">
        <v>1136502</v>
      </c>
      <c r="AC153" s="16">
        <v>0.35099999999999998</v>
      </c>
      <c r="AD153" s="17">
        <v>211888</v>
      </c>
      <c r="AE153" s="16">
        <v>0.435</v>
      </c>
      <c r="AF153" s="17">
        <v>418742</v>
      </c>
      <c r="AG153" s="16">
        <v>0.46800000000000003</v>
      </c>
      <c r="AH153" s="18">
        <v>5.36</v>
      </c>
      <c r="AI153" s="16">
        <v>-5.8999999999999997E-2</v>
      </c>
      <c r="AJ153" s="18">
        <v>2.71</v>
      </c>
      <c r="AK153" s="16">
        <v>-0.08</v>
      </c>
      <c r="AL153" s="15">
        <v>2144028</v>
      </c>
      <c r="AM153" s="16">
        <v>0.252</v>
      </c>
      <c r="AN153" s="17">
        <v>395731</v>
      </c>
      <c r="AO153" s="16">
        <v>0.27300000000000002</v>
      </c>
      <c r="AP153" s="17">
        <v>759658</v>
      </c>
      <c r="AQ153" s="16">
        <v>0.28000000000000003</v>
      </c>
      <c r="AR153" s="18">
        <v>5.42</v>
      </c>
      <c r="AS153" s="16">
        <v>-1.6E-2</v>
      </c>
      <c r="AT153" s="18">
        <v>2.82</v>
      </c>
      <c r="AU153" s="16">
        <v>-2.1999999999999999E-2</v>
      </c>
    </row>
    <row r="154" spans="3:47" x14ac:dyDescent="0.2">
      <c r="C154" s="29"/>
      <c r="D154" s="29"/>
      <c r="E154" s="29"/>
      <c r="F154" s="29"/>
      <c r="G154" s="14" t="s">
        <v>295</v>
      </c>
      <c r="H154" s="15">
        <v>857244</v>
      </c>
      <c r="I154" s="16">
        <v>5.2999999999999999E-2</v>
      </c>
      <c r="J154" s="17">
        <v>163967</v>
      </c>
      <c r="K154" s="16">
        <v>5.8999999999999997E-2</v>
      </c>
      <c r="L154" s="17">
        <v>328484</v>
      </c>
      <c r="M154" s="16">
        <v>5.3999999999999999E-2</v>
      </c>
      <c r="N154" s="18">
        <v>5.23</v>
      </c>
      <c r="O154" s="16">
        <v>-6.0000000000000001E-3</v>
      </c>
      <c r="P154" s="18">
        <v>2.61</v>
      </c>
      <c r="Q154" s="16">
        <v>-1E-3</v>
      </c>
      <c r="R154" s="15">
        <v>2752738</v>
      </c>
      <c r="S154" s="16">
        <v>7.0999999999999994E-2</v>
      </c>
      <c r="T154" s="17">
        <v>525599</v>
      </c>
      <c r="U154" s="16">
        <v>7.5999999999999998E-2</v>
      </c>
      <c r="V154" s="17">
        <v>1066891</v>
      </c>
      <c r="W154" s="16">
        <v>6.9000000000000006E-2</v>
      </c>
      <c r="X154" s="18">
        <v>5.24</v>
      </c>
      <c r="Y154" s="16">
        <v>-5.0000000000000001E-3</v>
      </c>
      <c r="Z154" s="18">
        <v>2.58</v>
      </c>
      <c r="AA154" s="16">
        <v>2E-3</v>
      </c>
      <c r="AB154" s="15">
        <v>5589659</v>
      </c>
      <c r="AC154" s="16">
        <v>6.9000000000000006E-2</v>
      </c>
      <c r="AD154" s="17">
        <v>1067250</v>
      </c>
      <c r="AE154" s="16">
        <v>8.2000000000000003E-2</v>
      </c>
      <c r="AF154" s="17">
        <v>2162864</v>
      </c>
      <c r="AG154" s="16">
        <v>8.1000000000000003E-2</v>
      </c>
      <c r="AH154" s="18">
        <v>5.24</v>
      </c>
      <c r="AI154" s="16">
        <v>-1.2E-2</v>
      </c>
      <c r="AJ154" s="18">
        <v>2.58</v>
      </c>
      <c r="AK154" s="16">
        <v>-1.0999999999999999E-2</v>
      </c>
      <c r="AL154" s="15">
        <v>11695681</v>
      </c>
      <c r="AM154" s="16">
        <v>8.1000000000000003E-2</v>
      </c>
      <c r="AN154" s="17">
        <v>2236663</v>
      </c>
      <c r="AO154" s="16">
        <v>0.105</v>
      </c>
      <c r="AP154" s="17">
        <v>4496727</v>
      </c>
      <c r="AQ154" s="16">
        <v>9.9000000000000005E-2</v>
      </c>
      <c r="AR154" s="18">
        <v>5.23</v>
      </c>
      <c r="AS154" s="16">
        <v>-2.1000000000000001E-2</v>
      </c>
      <c r="AT154" s="18">
        <v>2.6</v>
      </c>
      <c r="AU154" s="16">
        <v>-1.6E-2</v>
      </c>
    </row>
    <row r="155" spans="3:47" x14ac:dyDescent="0.2">
      <c r="C155" s="29"/>
      <c r="D155" s="29"/>
      <c r="E155" s="29"/>
      <c r="F155" s="29"/>
      <c r="G155" s="14" t="s">
        <v>296</v>
      </c>
      <c r="H155" s="15">
        <v>86038</v>
      </c>
      <c r="I155" s="16">
        <v>0.26800000000000002</v>
      </c>
      <c r="J155" s="17">
        <v>20178</v>
      </c>
      <c r="K155" s="16">
        <v>0.45300000000000001</v>
      </c>
      <c r="L155" s="17">
        <v>35648</v>
      </c>
      <c r="M155" s="16">
        <v>0.39500000000000002</v>
      </c>
      <c r="N155" s="18">
        <v>4.26</v>
      </c>
      <c r="O155" s="16">
        <v>-0.127</v>
      </c>
      <c r="P155" s="18">
        <v>2.41</v>
      </c>
      <c r="Q155" s="16">
        <v>-9.0999999999999998E-2</v>
      </c>
      <c r="R155" s="15">
        <v>269632</v>
      </c>
      <c r="S155" s="16">
        <v>0.253</v>
      </c>
      <c r="T155" s="17">
        <v>58287</v>
      </c>
      <c r="U155" s="16">
        <v>0.193</v>
      </c>
      <c r="V155" s="17">
        <v>104217</v>
      </c>
      <c r="W155" s="16">
        <v>0.14799999999999999</v>
      </c>
      <c r="X155" s="18">
        <v>4.63</v>
      </c>
      <c r="Y155" s="16">
        <v>0.05</v>
      </c>
      <c r="Z155" s="18">
        <v>2.59</v>
      </c>
      <c r="AA155" s="16">
        <v>9.1999999999999998E-2</v>
      </c>
      <c r="AB155" s="15">
        <v>555931</v>
      </c>
      <c r="AC155" s="16">
        <v>0.247</v>
      </c>
      <c r="AD155" s="17">
        <v>118343</v>
      </c>
      <c r="AE155" s="16">
        <v>0.159</v>
      </c>
      <c r="AF155" s="17">
        <v>208954</v>
      </c>
      <c r="AG155" s="16">
        <v>0.10299999999999999</v>
      </c>
      <c r="AH155" s="18">
        <v>4.7</v>
      </c>
      <c r="AI155" s="16">
        <v>7.6999999999999999E-2</v>
      </c>
      <c r="AJ155" s="18">
        <v>2.66</v>
      </c>
      <c r="AK155" s="16">
        <v>0.13100000000000001</v>
      </c>
      <c r="AL155" s="15">
        <v>1086623</v>
      </c>
      <c r="AM155" s="16">
        <v>0.26600000000000001</v>
      </c>
      <c r="AN155" s="17">
        <v>221040</v>
      </c>
      <c r="AO155" s="16">
        <v>0.111</v>
      </c>
      <c r="AP155" s="17">
        <v>383841</v>
      </c>
      <c r="AQ155" s="16">
        <v>3.5000000000000003E-2</v>
      </c>
      <c r="AR155" s="18">
        <v>4.92</v>
      </c>
      <c r="AS155" s="16">
        <v>0.13900000000000001</v>
      </c>
      <c r="AT155" s="18">
        <v>2.83</v>
      </c>
      <c r="AU155" s="16">
        <v>0.223</v>
      </c>
    </row>
    <row r="156" spans="3:47" x14ac:dyDescent="0.2">
      <c r="C156" s="29"/>
      <c r="D156" s="29"/>
      <c r="E156" s="29"/>
      <c r="F156" s="29"/>
      <c r="G156" s="14" t="s">
        <v>297</v>
      </c>
      <c r="H156" s="15">
        <v>604856</v>
      </c>
      <c r="I156" s="16">
        <v>0.17199999999999999</v>
      </c>
      <c r="J156" s="17">
        <v>130047</v>
      </c>
      <c r="K156" s="16">
        <v>0.32200000000000001</v>
      </c>
      <c r="L156" s="17">
        <v>251619</v>
      </c>
      <c r="M156" s="16">
        <v>0.30099999999999999</v>
      </c>
      <c r="N156" s="18">
        <v>4.6500000000000004</v>
      </c>
      <c r="O156" s="16">
        <v>-0.113</v>
      </c>
      <c r="P156" s="18">
        <v>2.4</v>
      </c>
      <c r="Q156" s="16">
        <v>-9.9000000000000005E-2</v>
      </c>
      <c r="R156" s="15">
        <v>1997879</v>
      </c>
      <c r="S156" s="16">
        <v>0.13100000000000001</v>
      </c>
      <c r="T156" s="17">
        <v>423714</v>
      </c>
      <c r="U156" s="16">
        <v>0.157</v>
      </c>
      <c r="V156" s="17">
        <v>824579</v>
      </c>
      <c r="W156" s="16">
        <v>0.13400000000000001</v>
      </c>
      <c r="X156" s="18">
        <v>4.72</v>
      </c>
      <c r="Y156" s="16">
        <v>-2.3E-2</v>
      </c>
      <c r="Z156" s="18">
        <v>2.42</v>
      </c>
      <c r="AA156" s="16">
        <v>-2E-3</v>
      </c>
      <c r="AB156" s="15">
        <v>3961883</v>
      </c>
      <c r="AC156" s="16">
        <v>0.158</v>
      </c>
      <c r="AD156" s="17">
        <v>844219</v>
      </c>
      <c r="AE156" s="16">
        <v>0.20300000000000001</v>
      </c>
      <c r="AF156" s="17">
        <v>1643056</v>
      </c>
      <c r="AG156" s="16">
        <v>0.17</v>
      </c>
      <c r="AH156" s="18">
        <v>4.6900000000000004</v>
      </c>
      <c r="AI156" s="16">
        <v>-3.6999999999999998E-2</v>
      </c>
      <c r="AJ156" s="18">
        <v>2.41</v>
      </c>
      <c r="AK156" s="16">
        <v>-0.01</v>
      </c>
      <c r="AL156" s="15">
        <v>8037285</v>
      </c>
      <c r="AM156" s="16">
        <v>0.16900000000000001</v>
      </c>
      <c r="AN156" s="17">
        <v>1716938</v>
      </c>
      <c r="AO156" s="16">
        <v>0.20499999999999999</v>
      </c>
      <c r="AP156" s="17">
        <v>3344986</v>
      </c>
      <c r="AQ156" s="16">
        <v>0.16300000000000001</v>
      </c>
      <c r="AR156" s="18">
        <v>4.68</v>
      </c>
      <c r="AS156" s="16">
        <v>-0.03</v>
      </c>
      <c r="AT156" s="18">
        <v>2.4</v>
      </c>
      <c r="AU156" s="16">
        <v>5.0000000000000001E-3</v>
      </c>
    </row>
    <row r="157" spans="3:47" x14ac:dyDescent="0.2">
      <c r="C157" s="29"/>
      <c r="D157" s="29"/>
      <c r="E157" s="29"/>
      <c r="F157" s="29"/>
      <c r="G157" s="14" t="s">
        <v>298</v>
      </c>
      <c r="H157" s="15">
        <v>262576</v>
      </c>
      <c r="I157" s="16">
        <v>0.44500000000000001</v>
      </c>
      <c r="J157" s="17">
        <v>69462</v>
      </c>
      <c r="K157" s="16">
        <v>0.62</v>
      </c>
      <c r="L157" s="17">
        <v>137379</v>
      </c>
      <c r="M157" s="16">
        <v>0.63400000000000001</v>
      </c>
      <c r="N157" s="18">
        <v>3.78</v>
      </c>
      <c r="O157" s="16">
        <v>-0.108</v>
      </c>
      <c r="P157" s="18">
        <v>1.91</v>
      </c>
      <c r="Q157" s="16">
        <v>-0.115</v>
      </c>
      <c r="R157" s="15">
        <v>728336</v>
      </c>
      <c r="S157" s="16">
        <v>0.34300000000000003</v>
      </c>
      <c r="T157" s="17">
        <v>181692</v>
      </c>
      <c r="U157" s="16">
        <v>0.38300000000000001</v>
      </c>
      <c r="V157" s="17">
        <v>359578</v>
      </c>
      <c r="W157" s="16">
        <v>0.377</v>
      </c>
      <c r="X157" s="18">
        <v>4.01</v>
      </c>
      <c r="Y157" s="16">
        <v>-2.9000000000000001E-2</v>
      </c>
      <c r="Z157" s="18">
        <v>2.0299999999999998</v>
      </c>
      <c r="AA157" s="16">
        <v>-2.5000000000000001E-2</v>
      </c>
      <c r="AB157" s="15">
        <v>1432834</v>
      </c>
      <c r="AC157" s="16">
        <v>0.48699999999999999</v>
      </c>
      <c r="AD157" s="17">
        <v>347467</v>
      </c>
      <c r="AE157" s="16">
        <v>0.51800000000000002</v>
      </c>
      <c r="AF157" s="17">
        <v>684760</v>
      </c>
      <c r="AG157" s="16">
        <v>0.50700000000000001</v>
      </c>
      <c r="AH157" s="18">
        <v>4.12</v>
      </c>
      <c r="AI157" s="16">
        <v>-2.1000000000000001E-2</v>
      </c>
      <c r="AJ157" s="18">
        <v>2.09</v>
      </c>
      <c r="AK157" s="16">
        <v>-1.4E-2</v>
      </c>
      <c r="AL157" s="15">
        <v>2878808</v>
      </c>
      <c r="AM157" s="16">
        <v>0.32400000000000001</v>
      </c>
      <c r="AN157" s="17">
        <v>710279</v>
      </c>
      <c r="AO157" s="16">
        <v>0.39</v>
      </c>
      <c r="AP157" s="17">
        <v>1381903</v>
      </c>
      <c r="AQ157" s="16">
        <v>0.35599999999999998</v>
      </c>
      <c r="AR157" s="18">
        <v>4.05</v>
      </c>
      <c r="AS157" s="16">
        <v>-4.8000000000000001E-2</v>
      </c>
      <c r="AT157" s="18">
        <v>2.08</v>
      </c>
      <c r="AU157" s="16">
        <v>-2.4E-2</v>
      </c>
    </row>
    <row r="158" spans="3:47" x14ac:dyDescent="0.2">
      <c r="C158" s="29"/>
      <c r="D158" s="29"/>
      <c r="E158" s="29"/>
      <c r="F158" s="29"/>
      <c r="G158" s="14" t="s">
        <v>299</v>
      </c>
      <c r="H158" s="15">
        <v>298699</v>
      </c>
      <c r="I158" s="16">
        <v>-6.0000000000000001E-3</v>
      </c>
      <c r="J158" s="17">
        <v>73926</v>
      </c>
      <c r="K158" s="16">
        <v>-8.5999999999999993E-2</v>
      </c>
      <c r="L158" s="17">
        <v>141970</v>
      </c>
      <c r="M158" s="16">
        <v>-9.7000000000000003E-2</v>
      </c>
      <c r="N158" s="18">
        <v>4.04</v>
      </c>
      <c r="O158" s="16">
        <v>8.6999999999999994E-2</v>
      </c>
      <c r="P158" s="18">
        <v>2.1</v>
      </c>
      <c r="Q158" s="16">
        <v>0.1</v>
      </c>
      <c r="R158" s="15">
        <v>846727</v>
      </c>
      <c r="S158" s="16">
        <v>7.0999999999999994E-2</v>
      </c>
      <c r="T158" s="17">
        <v>198964</v>
      </c>
      <c r="U158" s="16">
        <v>1.7000000000000001E-2</v>
      </c>
      <c r="V158" s="17">
        <v>383928</v>
      </c>
      <c r="W158" s="16">
        <v>-7.0000000000000001E-3</v>
      </c>
      <c r="X158" s="18">
        <v>4.26</v>
      </c>
      <c r="Y158" s="16">
        <v>5.3999999999999999E-2</v>
      </c>
      <c r="Z158" s="18">
        <v>2.21</v>
      </c>
      <c r="AA158" s="16">
        <v>7.9000000000000001E-2</v>
      </c>
      <c r="AB158" s="15">
        <v>1708160</v>
      </c>
      <c r="AC158" s="16">
        <v>0.153</v>
      </c>
      <c r="AD158" s="17">
        <v>397251</v>
      </c>
      <c r="AE158" s="16">
        <v>0.11899999999999999</v>
      </c>
      <c r="AF158" s="17">
        <v>760005</v>
      </c>
      <c r="AG158" s="16">
        <v>9.9000000000000005E-2</v>
      </c>
      <c r="AH158" s="18">
        <v>4.3</v>
      </c>
      <c r="AI158" s="16">
        <v>0.03</v>
      </c>
      <c r="AJ158" s="18">
        <v>2.25</v>
      </c>
      <c r="AK158" s="16">
        <v>0.05</v>
      </c>
      <c r="AL158" s="15">
        <v>3539800</v>
      </c>
      <c r="AM158" s="16">
        <v>0.14899999999999999</v>
      </c>
      <c r="AN158" s="17">
        <v>844885</v>
      </c>
      <c r="AO158" s="16">
        <v>0.17299999999999999</v>
      </c>
      <c r="AP158" s="17">
        <v>1584409</v>
      </c>
      <c r="AQ158" s="16">
        <v>0.13700000000000001</v>
      </c>
      <c r="AR158" s="18">
        <v>4.1900000000000004</v>
      </c>
      <c r="AS158" s="16">
        <v>-2.1000000000000001E-2</v>
      </c>
      <c r="AT158" s="18">
        <v>2.23</v>
      </c>
      <c r="AU158" s="16">
        <v>0.01</v>
      </c>
    </row>
    <row r="159" spans="3:47" x14ac:dyDescent="0.2">
      <c r="C159" s="29"/>
      <c r="D159" s="29"/>
      <c r="E159" s="29"/>
      <c r="F159" s="29"/>
      <c r="G159" s="14" t="s">
        <v>300</v>
      </c>
      <c r="H159" s="15">
        <v>141214</v>
      </c>
      <c r="I159" s="16">
        <v>0.218</v>
      </c>
      <c r="J159" s="17">
        <v>29644</v>
      </c>
      <c r="K159" s="16">
        <v>0.34599999999999997</v>
      </c>
      <c r="L159" s="17">
        <v>54850</v>
      </c>
      <c r="M159" s="16">
        <v>0.28499999999999998</v>
      </c>
      <c r="N159" s="18">
        <v>4.76</v>
      </c>
      <c r="O159" s="16">
        <v>-9.5000000000000001E-2</v>
      </c>
      <c r="P159" s="18">
        <v>2.57</v>
      </c>
      <c r="Q159" s="16">
        <v>-5.1999999999999998E-2</v>
      </c>
      <c r="R159" s="15">
        <v>454212</v>
      </c>
      <c r="S159" s="16">
        <v>0.17499999999999999</v>
      </c>
      <c r="T159" s="17">
        <v>93499</v>
      </c>
      <c r="U159" s="16">
        <v>0.19</v>
      </c>
      <c r="V159" s="17">
        <v>175452</v>
      </c>
      <c r="W159" s="16">
        <v>0.14299999999999999</v>
      </c>
      <c r="X159" s="18">
        <v>4.8600000000000003</v>
      </c>
      <c r="Y159" s="16">
        <v>-1.2999999999999999E-2</v>
      </c>
      <c r="Z159" s="18">
        <v>2.59</v>
      </c>
      <c r="AA159" s="16">
        <v>2.8000000000000001E-2</v>
      </c>
      <c r="AB159" s="15">
        <v>923659</v>
      </c>
      <c r="AC159" s="16">
        <v>0.18099999999999999</v>
      </c>
      <c r="AD159" s="17">
        <v>187846</v>
      </c>
      <c r="AE159" s="16">
        <v>0.17799999999999999</v>
      </c>
      <c r="AF159" s="17">
        <v>351035</v>
      </c>
      <c r="AG159" s="16">
        <v>0.129</v>
      </c>
      <c r="AH159" s="18">
        <v>4.92</v>
      </c>
      <c r="AI159" s="16">
        <v>2E-3</v>
      </c>
      <c r="AJ159" s="18">
        <v>2.63</v>
      </c>
      <c r="AK159" s="16">
        <v>4.5999999999999999E-2</v>
      </c>
      <c r="AL159" s="15">
        <v>1815089</v>
      </c>
      <c r="AM159" s="16">
        <v>0.20699999999999999</v>
      </c>
      <c r="AN159" s="17">
        <v>356193</v>
      </c>
      <c r="AO159" s="16">
        <v>0.152</v>
      </c>
      <c r="AP159" s="17">
        <v>658693</v>
      </c>
      <c r="AQ159" s="16">
        <v>8.5999999999999993E-2</v>
      </c>
      <c r="AR159" s="18">
        <v>5.0999999999999996</v>
      </c>
      <c r="AS159" s="16">
        <v>4.7E-2</v>
      </c>
      <c r="AT159" s="18">
        <v>2.76</v>
      </c>
      <c r="AU159" s="16">
        <v>0.111</v>
      </c>
    </row>
    <row r="160" spans="3:47" x14ac:dyDescent="0.2">
      <c r="C160" s="29"/>
      <c r="D160" s="29"/>
      <c r="E160" s="29"/>
      <c r="F160" s="29"/>
      <c r="G160" s="14" t="s">
        <v>301</v>
      </c>
      <c r="H160" s="15">
        <v>218874</v>
      </c>
      <c r="I160" s="16">
        <v>8.1000000000000003E-2</v>
      </c>
      <c r="J160" s="17">
        <v>48327</v>
      </c>
      <c r="K160" s="16">
        <v>0.217</v>
      </c>
      <c r="L160" s="17">
        <v>77543</v>
      </c>
      <c r="M160" s="16">
        <v>0.12</v>
      </c>
      <c r="N160" s="18">
        <v>4.53</v>
      </c>
      <c r="O160" s="16">
        <v>-0.112</v>
      </c>
      <c r="P160" s="18">
        <v>2.82</v>
      </c>
      <c r="Q160" s="16">
        <v>-3.5000000000000003E-2</v>
      </c>
      <c r="R160" s="15">
        <v>688223</v>
      </c>
      <c r="S160" s="16">
        <v>0.111</v>
      </c>
      <c r="T160" s="17">
        <v>149638</v>
      </c>
      <c r="U160" s="16">
        <v>0.23799999999999999</v>
      </c>
      <c r="V160" s="17">
        <v>249745</v>
      </c>
      <c r="W160" s="16">
        <v>0.13500000000000001</v>
      </c>
      <c r="X160" s="18">
        <v>4.5999999999999996</v>
      </c>
      <c r="Y160" s="16">
        <v>-0.10299999999999999</v>
      </c>
      <c r="Z160" s="18">
        <v>2.76</v>
      </c>
      <c r="AA160" s="16">
        <v>-2.1999999999999999E-2</v>
      </c>
      <c r="AB160" s="15">
        <v>1429532</v>
      </c>
      <c r="AC160" s="16">
        <v>0.16500000000000001</v>
      </c>
      <c r="AD160" s="17">
        <v>311271</v>
      </c>
      <c r="AE160" s="16">
        <v>0.32700000000000001</v>
      </c>
      <c r="AF160" s="17">
        <v>516909</v>
      </c>
      <c r="AG160" s="16">
        <v>0.17199999999999999</v>
      </c>
      <c r="AH160" s="18">
        <v>4.59</v>
      </c>
      <c r="AI160" s="16">
        <v>-0.122</v>
      </c>
      <c r="AJ160" s="18">
        <v>2.77</v>
      </c>
      <c r="AK160" s="16">
        <v>-5.0000000000000001E-3</v>
      </c>
      <c r="AL160" s="15">
        <v>2878747</v>
      </c>
      <c r="AM160" s="16">
        <v>0.24399999999999999</v>
      </c>
      <c r="AN160" s="17">
        <v>626502</v>
      </c>
      <c r="AO160" s="16">
        <v>0.40500000000000003</v>
      </c>
      <c r="AP160" s="17">
        <v>1035422</v>
      </c>
      <c r="AQ160" s="16">
        <v>0.22600000000000001</v>
      </c>
      <c r="AR160" s="18">
        <v>4.59</v>
      </c>
      <c r="AS160" s="16">
        <v>-0.114</v>
      </c>
      <c r="AT160" s="18">
        <v>2.78</v>
      </c>
      <c r="AU160" s="16">
        <v>1.4999999999999999E-2</v>
      </c>
    </row>
    <row r="161" spans="3:47" x14ac:dyDescent="0.2">
      <c r="C161" s="29"/>
      <c r="D161" s="29"/>
      <c r="E161" s="29"/>
      <c r="F161" s="29"/>
      <c r="G161" s="14" t="s">
        <v>302</v>
      </c>
      <c r="H161" s="15">
        <v>1218165</v>
      </c>
      <c r="I161" s="16">
        <v>-9.1999999999999998E-2</v>
      </c>
      <c r="J161" s="17">
        <v>339511</v>
      </c>
      <c r="K161" s="16">
        <v>3.7999999999999999E-2</v>
      </c>
      <c r="L161" s="17">
        <v>447554</v>
      </c>
      <c r="M161" s="16">
        <v>-0.113</v>
      </c>
      <c r="N161" s="18">
        <v>3.59</v>
      </c>
      <c r="O161" s="16">
        <v>-0.125</v>
      </c>
      <c r="P161" s="18">
        <v>2.72</v>
      </c>
      <c r="Q161" s="16">
        <v>2.4E-2</v>
      </c>
      <c r="R161" s="15">
        <v>4046979</v>
      </c>
      <c r="S161" s="16">
        <v>-5.5E-2</v>
      </c>
      <c r="T161" s="17">
        <v>1152711</v>
      </c>
      <c r="U161" s="16">
        <v>9.1999999999999998E-2</v>
      </c>
      <c r="V161" s="17">
        <v>1446590</v>
      </c>
      <c r="W161" s="16">
        <v>-8.8999999999999996E-2</v>
      </c>
      <c r="X161" s="18">
        <v>3.51</v>
      </c>
      <c r="Y161" s="16">
        <v>-0.13500000000000001</v>
      </c>
      <c r="Z161" s="18">
        <v>2.8</v>
      </c>
      <c r="AA161" s="16">
        <v>3.7999999999999999E-2</v>
      </c>
      <c r="AB161" s="15">
        <v>8487810</v>
      </c>
      <c r="AC161" s="16">
        <v>-2.4E-2</v>
      </c>
      <c r="AD161" s="17">
        <v>2441906</v>
      </c>
      <c r="AE161" s="16">
        <v>0.128</v>
      </c>
      <c r="AF161" s="17">
        <v>3046885</v>
      </c>
      <c r="AG161" s="16">
        <v>-5.6000000000000001E-2</v>
      </c>
      <c r="AH161" s="18">
        <v>3.48</v>
      </c>
      <c r="AI161" s="16">
        <v>-0.13500000000000001</v>
      </c>
      <c r="AJ161" s="18">
        <v>2.79</v>
      </c>
      <c r="AK161" s="16">
        <v>3.3000000000000002E-2</v>
      </c>
      <c r="AL161" s="15">
        <v>16735350</v>
      </c>
      <c r="AM161" s="16">
        <v>8.0000000000000002E-3</v>
      </c>
      <c r="AN161" s="17">
        <v>4520700</v>
      </c>
      <c r="AO161" s="16">
        <v>8.7999999999999995E-2</v>
      </c>
      <c r="AP161" s="17">
        <v>6116011</v>
      </c>
      <c r="AQ161" s="16">
        <v>-2.5999999999999999E-2</v>
      </c>
      <c r="AR161" s="18">
        <v>3.7</v>
      </c>
      <c r="AS161" s="16">
        <v>-7.3999999999999996E-2</v>
      </c>
      <c r="AT161" s="18">
        <v>2.74</v>
      </c>
      <c r="AU161" s="16">
        <v>3.4000000000000002E-2</v>
      </c>
    </row>
    <row r="162" spans="3:47" x14ac:dyDescent="0.2">
      <c r="C162" s="29"/>
      <c r="D162" s="29"/>
      <c r="E162" s="29"/>
      <c r="F162" s="29"/>
      <c r="G162" s="14" t="s">
        <v>303</v>
      </c>
      <c r="H162" s="15">
        <v>419204</v>
      </c>
      <c r="I162" s="16">
        <v>6.2E-2</v>
      </c>
      <c r="J162" s="17">
        <v>96860</v>
      </c>
      <c r="K162" s="16">
        <v>0.108</v>
      </c>
      <c r="L162" s="17">
        <v>158278</v>
      </c>
      <c r="M162" s="16">
        <v>0.111</v>
      </c>
      <c r="N162" s="18">
        <v>4.33</v>
      </c>
      <c r="O162" s="16">
        <v>-4.1000000000000002E-2</v>
      </c>
      <c r="P162" s="18">
        <v>2.65</v>
      </c>
      <c r="Q162" s="16">
        <v>-4.3999999999999997E-2</v>
      </c>
      <c r="R162" s="15">
        <v>1432675</v>
      </c>
      <c r="S162" s="16">
        <v>5.3999999999999999E-2</v>
      </c>
      <c r="T162" s="17">
        <v>324878</v>
      </c>
      <c r="U162" s="16">
        <v>8.5000000000000006E-2</v>
      </c>
      <c r="V162" s="17">
        <v>527434</v>
      </c>
      <c r="W162" s="16">
        <v>8.5000000000000006E-2</v>
      </c>
      <c r="X162" s="18">
        <v>4.41</v>
      </c>
      <c r="Y162" s="16">
        <v>-2.9000000000000001E-2</v>
      </c>
      <c r="Z162" s="18">
        <v>2.72</v>
      </c>
      <c r="AA162" s="16">
        <v>-2.9000000000000001E-2</v>
      </c>
      <c r="AB162" s="15">
        <v>3017628</v>
      </c>
      <c r="AC162" s="16">
        <v>6.9000000000000006E-2</v>
      </c>
      <c r="AD162" s="17">
        <v>684682</v>
      </c>
      <c r="AE162" s="16">
        <v>9.9000000000000005E-2</v>
      </c>
      <c r="AF162" s="17">
        <v>1108123</v>
      </c>
      <c r="AG162" s="16">
        <v>8.5999999999999993E-2</v>
      </c>
      <c r="AH162" s="18">
        <v>4.41</v>
      </c>
      <c r="AI162" s="16">
        <v>-2.7E-2</v>
      </c>
      <c r="AJ162" s="18">
        <v>2.72</v>
      </c>
      <c r="AK162" s="16">
        <v>-1.6E-2</v>
      </c>
      <c r="AL162" s="15">
        <v>6010518</v>
      </c>
      <c r="AM162" s="16">
        <v>0.11899999999999999</v>
      </c>
      <c r="AN162" s="17">
        <v>1380409</v>
      </c>
      <c r="AO162" s="16">
        <v>0.16500000000000001</v>
      </c>
      <c r="AP162" s="17">
        <v>2215873</v>
      </c>
      <c r="AQ162" s="16">
        <v>0.12</v>
      </c>
      <c r="AR162" s="18">
        <v>4.3499999999999996</v>
      </c>
      <c r="AS162" s="16">
        <v>-3.9E-2</v>
      </c>
      <c r="AT162" s="18">
        <v>2.71</v>
      </c>
      <c r="AU162" s="16">
        <v>-1E-3</v>
      </c>
    </row>
    <row r="163" spans="3:47" x14ac:dyDescent="0.2">
      <c r="C163" s="29"/>
      <c r="D163" s="29"/>
      <c r="E163" s="29"/>
      <c r="F163" s="29"/>
      <c r="G163" s="14" t="s">
        <v>304</v>
      </c>
      <c r="H163" s="15">
        <v>75534</v>
      </c>
      <c r="I163" s="16">
        <v>0.438</v>
      </c>
      <c r="J163" s="17">
        <v>14323</v>
      </c>
      <c r="K163" s="16">
        <v>0.39300000000000002</v>
      </c>
      <c r="L163" s="17">
        <v>26582</v>
      </c>
      <c r="M163" s="16">
        <v>0.441</v>
      </c>
      <c r="N163" s="18">
        <v>5.27</v>
      </c>
      <c r="O163" s="16">
        <v>3.2000000000000001E-2</v>
      </c>
      <c r="P163" s="18">
        <v>2.84</v>
      </c>
      <c r="Q163" s="16">
        <v>-2E-3</v>
      </c>
      <c r="R163" s="15">
        <v>239863</v>
      </c>
      <c r="S163" s="16">
        <v>0.43</v>
      </c>
      <c r="T163" s="17">
        <v>44229</v>
      </c>
      <c r="U163" s="16">
        <v>0.373</v>
      </c>
      <c r="V163" s="17">
        <v>83875</v>
      </c>
      <c r="W163" s="16">
        <v>0.39900000000000002</v>
      </c>
      <c r="X163" s="18">
        <v>5.42</v>
      </c>
      <c r="Y163" s="16">
        <v>4.1000000000000002E-2</v>
      </c>
      <c r="Z163" s="18">
        <v>2.86</v>
      </c>
      <c r="AA163" s="16">
        <v>2.1999999999999999E-2</v>
      </c>
      <c r="AB163" s="15">
        <v>491001</v>
      </c>
      <c r="AC163" s="16">
        <v>0.35399999999999998</v>
      </c>
      <c r="AD163" s="17">
        <v>90473</v>
      </c>
      <c r="AE163" s="16">
        <v>0.27400000000000002</v>
      </c>
      <c r="AF163" s="17">
        <v>169170</v>
      </c>
      <c r="AG163" s="16">
        <v>0.30199999999999999</v>
      </c>
      <c r="AH163" s="18">
        <v>5.43</v>
      </c>
      <c r="AI163" s="16">
        <v>6.3E-2</v>
      </c>
      <c r="AJ163" s="18">
        <v>2.9</v>
      </c>
      <c r="AK163" s="16">
        <v>0.04</v>
      </c>
      <c r="AL163" s="15">
        <v>932020</v>
      </c>
      <c r="AM163" s="16">
        <v>0.312</v>
      </c>
      <c r="AN163" s="17">
        <v>179069</v>
      </c>
      <c r="AO163" s="16">
        <v>0.28199999999999997</v>
      </c>
      <c r="AP163" s="17">
        <v>322582</v>
      </c>
      <c r="AQ163" s="16">
        <v>0.27500000000000002</v>
      </c>
      <c r="AR163" s="18">
        <v>5.2</v>
      </c>
      <c r="AS163" s="16">
        <v>2.3E-2</v>
      </c>
      <c r="AT163" s="18">
        <v>2.89</v>
      </c>
      <c r="AU163" s="16">
        <v>2.9000000000000001E-2</v>
      </c>
    </row>
    <row r="164" spans="3:47" x14ac:dyDescent="0.2">
      <c r="C164" s="29"/>
      <c r="D164" s="29"/>
      <c r="E164" s="29"/>
      <c r="F164" s="29"/>
      <c r="G164" s="14" t="s">
        <v>305</v>
      </c>
      <c r="H164" s="15">
        <v>367192</v>
      </c>
      <c r="I164" s="16">
        <v>0.186</v>
      </c>
      <c r="J164" s="17">
        <v>80151</v>
      </c>
      <c r="K164" s="16">
        <v>0.318</v>
      </c>
      <c r="L164" s="17">
        <v>150388</v>
      </c>
      <c r="M164" s="16">
        <v>0.30299999999999999</v>
      </c>
      <c r="N164" s="18">
        <v>4.58</v>
      </c>
      <c r="O164" s="16">
        <v>-0.1</v>
      </c>
      <c r="P164" s="18">
        <v>2.44</v>
      </c>
      <c r="Q164" s="16">
        <v>-0.09</v>
      </c>
      <c r="R164" s="15">
        <v>1229192</v>
      </c>
      <c r="S164" s="16">
        <v>0.122</v>
      </c>
      <c r="T164" s="17">
        <v>267291</v>
      </c>
      <c r="U164" s="16">
        <v>0.16200000000000001</v>
      </c>
      <c r="V164" s="17">
        <v>501981</v>
      </c>
      <c r="W164" s="16">
        <v>0.12</v>
      </c>
      <c r="X164" s="18">
        <v>4.5999999999999996</v>
      </c>
      <c r="Y164" s="16">
        <v>-3.5000000000000003E-2</v>
      </c>
      <c r="Z164" s="18">
        <v>2.4500000000000002</v>
      </c>
      <c r="AA164" s="16">
        <v>2E-3</v>
      </c>
      <c r="AB164" s="15">
        <v>2459329</v>
      </c>
      <c r="AC164" s="16">
        <v>0.14899999999999999</v>
      </c>
      <c r="AD164" s="17">
        <v>537525</v>
      </c>
      <c r="AE164" s="16">
        <v>0.21299999999999999</v>
      </c>
      <c r="AF164" s="17">
        <v>1008387</v>
      </c>
      <c r="AG164" s="16">
        <v>0.154</v>
      </c>
      <c r="AH164" s="18">
        <v>4.58</v>
      </c>
      <c r="AI164" s="16">
        <v>-5.1999999999999998E-2</v>
      </c>
      <c r="AJ164" s="18">
        <v>2.44</v>
      </c>
      <c r="AK164" s="16">
        <v>-4.0000000000000001E-3</v>
      </c>
      <c r="AL164" s="15">
        <v>4960803</v>
      </c>
      <c r="AM164" s="16">
        <v>0.17100000000000001</v>
      </c>
      <c r="AN164" s="17">
        <v>1092793</v>
      </c>
      <c r="AO164" s="16">
        <v>0.23</v>
      </c>
      <c r="AP164" s="17">
        <v>2054357</v>
      </c>
      <c r="AQ164" s="16">
        <v>0.157</v>
      </c>
      <c r="AR164" s="18">
        <v>4.54</v>
      </c>
      <c r="AS164" s="16">
        <v>-4.8000000000000001E-2</v>
      </c>
      <c r="AT164" s="18">
        <v>2.41</v>
      </c>
      <c r="AU164" s="16">
        <v>1.2E-2</v>
      </c>
    </row>
    <row r="165" spans="3:47" x14ac:dyDescent="0.2">
      <c r="C165" s="29"/>
      <c r="D165" s="29"/>
      <c r="E165" s="29"/>
      <c r="F165" s="29"/>
      <c r="G165" s="14" t="s">
        <v>306</v>
      </c>
      <c r="H165" s="15">
        <v>139628</v>
      </c>
      <c r="I165" s="16">
        <v>0.19</v>
      </c>
      <c r="J165" s="17">
        <v>33084</v>
      </c>
      <c r="K165" s="16">
        <v>0.223</v>
      </c>
      <c r="L165" s="17">
        <v>54889</v>
      </c>
      <c r="M165" s="16">
        <v>0.188</v>
      </c>
      <c r="N165" s="18">
        <v>4.22</v>
      </c>
      <c r="O165" s="16">
        <v>-2.7E-2</v>
      </c>
      <c r="P165" s="18">
        <v>2.54</v>
      </c>
      <c r="Q165" s="16">
        <v>2E-3</v>
      </c>
      <c r="R165" s="15">
        <v>447994</v>
      </c>
      <c r="S165" s="16">
        <v>0.186</v>
      </c>
      <c r="T165" s="17">
        <v>99734</v>
      </c>
      <c r="U165" s="16">
        <v>9.5000000000000001E-2</v>
      </c>
      <c r="V165" s="17">
        <v>169190</v>
      </c>
      <c r="W165" s="16">
        <v>6.5000000000000002E-2</v>
      </c>
      <c r="X165" s="18">
        <v>4.49</v>
      </c>
      <c r="Y165" s="16">
        <v>8.3000000000000004E-2</v>
      </c>
      <c r="Z165" s="18">
        <v>2.65</v>
      </c>
      <c r="AA165" s="16">
        <v>0.113</v>
      </c>
      <c r="AB165" s="15">
        <v>965215</v>
      </c>
      <c r="AC165" s="16">
        <v>0.21099999999999999</v>
      </c>
      <c r="AD165" s="17">
        <v>215673</v>
      </c>
      <c r="AE165" s="16">
        <v>0.128</v>
      </c>
      <c r="AF165" s="17">
        <v>365238</v>
      </c>
      <c r="AG165" s="16">
        <v>9.4E-2</v>
      </c>
      <c r="AH165" s="18">
        <v>4.4800000000000004</v>
      </c>
      <c r="AI165" s="16">
        <v>7.3999999999999996E-2</v>
      </c>
      <c r="AJ165" s="18">
        <v>2.64</v>
      </c>
      <c r="AK165" s="16">
        <v>0.107</v>
      </c>
      <c r="AL165" s="15">
        <v>1888033</v>
      </c>
      <c r="AM165" s="16">
        <v>0.23899999999999999</v>
      </c>
      <c r="AN165" s="17">
        <v>435895</v>
      </c>
      <c r="AO165" s="16">
        <v>0.17399999999999999</v>
      </c>
      <c r="AP165" s="17">
        <v>727227</v>
      </c>
      <c r="AQ165" s="16">
        <v>0.115</v>
      </c>
      <c r="AR165" s="18">
        <v>4.33</v>
      </c>
      <c r="AS165" s="16">
        <v>5.5E-2</v>
      </c>
      <c r="AT165" s="18">
        <v>2.6</v>
      </c>
      <c r="AU165" s="16">
        <v>0.111</v>
      </c>
    </row>
    <row r="166" spans="3:47" x14ac:dyDescent="0.2">
      <c r="C166" s="29"/>
      <c r="D166" s="29"/>
      <c r="E166" s="29"/>
      <c r="F166" s="29"/>
      <c r="G166" s="14" t="s">
        <v>307</v>
      </c>
      <c r="H166" s="15">
        <v>515331</v>
      </c>
      <c r="I166" s="16">
        <v>-7.4999999999999997E-2</v>
      </c>
      <c r="J166" s="17">
        <v>129691</v>
      </c>
      <c r="K166" s="16">
        <v>-2.8000000000000001E-2</v>
      </c>
      <c r="L166" s="17">
        <v>203240</v>
      </c>
      <c r="M166" s="16">
        <v>-9.6000000000000002E-2</v>
      </c>
      <c r="N166" s="18">
        <v>3.97</v>
      </c>
      <c r="O166" s="16">
        <v>-4.8000000000000001E-2</v>
      </c>
      <c r="P166" s="18">
        <v>2.54</v>
      </c>
      <c r="Q166" s="16">
        <v>2.3E-2</v>
      </c>
      <c r="R166" s="15">
        <v>1604972</v>
      </c>
      <c r="S166" s="16">
        <v>-7.0000000000000007E-2</v>
      </c>
      <c r="T166" s="17">
        <v>397417</v>
      </c>
      <c r="U166" s="16">
        <v>-2.3E-2</v>
      </c>
      <c r="V166" s="17">
        <v>624461</v>
      </c>
      <c r="W166" s="16">
        <v>-9.0999999999999998E-2</v>
      </c>
      <c r="X166" s="18">
        <v>4.04</v>
      </c>
      <c r="Y166" s="16">
        <v>-4.8000000000000001E-2</v>
      </c>
      <c r="Z166" s="18">
        <v>2.57</v>
      </c>
      <c r="AA166" s="16">
        <v>2.4E-2</v>
      </c>
      <c r="AB166" s="15">
        <v>3345365</v>
      </c>
      <c r="AC166" s="16">
        <v>-3.2000000000000001E-2</v>
      </c>
      <c r="AD166" s="17">
        <v>831792</v>
      </c>
      <c r="AE166" s="16">
        <v>2.5000000000000001E-2</v>
      </c>
      <c r="AF166" s="17">
        <v>1305122</v>
      </c>
      <c r="AG166" s="16">
        <v>-0.04</v>
      </c>
      <c r="AH166" s="18">
        <v>4.0199999999999996</v>
      </c>
      <c r="AI166" s="16">
        <v>-5.5E-2</v>
      </c>
      <c r="AJ166" s="18">
        <v>2.56</v>
      </c>
      <c r="AK166" s="16">
        <v>8.0000000000000002E-3</v>
      </c>
      <c r="AL166" s="15">
        <v>6698612</v>
      </c>
      <c r="AM166" s="16">
        <v>1.7000000000000001E-2</v>
      </c>
      <c r="AN166" s="17">
        <v>1652814</v>
      </c>
      <c r="AO166" s="16">
        <v>6.3E-2</v>
      </c>
      <c r="AP166" s="17">
        <v>2664991</v>
      </c>
      <c r="AQ166" s="16">
        <v>1.2E-2</v>
      </c>
      <c r="AR166" s="18">
        <v>4.05</v>
      </c>
      <c r="AS166" s="16">
        <v>-4.3999999999999997E-2</v>
      </c>
      <c r="AT166" s="18">
        <v>2.5099999999999998</v>
      </c>
      <c r="AU166" s="16">
        <v>5.0000000000000001E-3</v>
      </c>
    </row>
    <row r="167" spans="3:47" x14ac:dyDescent="0.2">
      <c r="C167" s="29"/>
      <c r="D167" s="29"/>
      <c r="E167" s="29"/>
      <c r="F167" s="29"/>
      <c r="G167" s="14" t="s">
        <v>308</v>
      </c>
      <c r="H167" s="15">
        <v>312133</v>
      </c>
      <c r="I167" s="16">
        <v>8.7999999999999995E-2</v>
      </c>
      <c r="J167" s="17">
        <v>66421</v>
      </c>
      <c r="K167" s="16">
        <v>2.5000000000000001E-2</v>
      </c>
      <c r="L167" s="17">
        <v>96079</v>
      </c>
      <c r="M167" s="16">
        <v>-6.4000000000000001E-2</v>
      </c>
      <c r="N167" s="18">
        <v>4.7</v>
      </c>
      <c r="O167" s="16">
        <v>6.0999999999999999E-2</v>
      </c>
      <c r="P167" s="18">
        <v>3.25</v>
      </c>
      <c r="Q167" s="16">
        <v>0.16300000000000001</v>
      </c>
      <c r="R167" s="15">
        <v>926535</v>
      </c>
      <c r="S167" s="16">
        <v>6.7000000000000004E-2</v>
      </c>
      <c r="T167" s="17">
        <v>211256</v>
      </c>
      <c r="U167" s="16">
        <v>5.1999999999999998E-2</v>
      </c>
      <c r="V167" s="17">
        <v>305587</v>
      </c>
      <c r="W167" s="16">
        <v>-4.4999999999999998E-2</v>
      </c>
      <c r="X167" s="18">
        <v>4.3899999999999997</v>
      </c>
      <c r="Y167" s="16">
        <v>1.4E-2</v>
      </c>
      <c r="Z167" s="18">
        <v>3.03</v>
      </c>
      <c r="AA167" s="16">
        <v>0.11700000000000001</v>
      </c>
      <c r="AB167" s="15">
        <v>1816339</v>
      </c>
      <c r="AC167" s="16">
        <v>7.5999999999999998E-2</v>
      </c>
      <c r="AD167" s="17">
        <v>432787</v>
      </c>
      <c r="AE167" s="16">
        <v>0.08</v>
      </c>
      <c r="AF167" s="17">
        <v>620557</v>
      </c>
      <c r="AG167" s="16">
        <v>-0.01</v>
      </c>
      <c r="AH167" s="18">
        <v>4.2</v>
      </c>
      <c r="AI167" s="16">
        <v>-4.0000000000000001E-3</v>
      </c>
      <c r="AJ167" s="18">
        <v>2.93</v>
      </c>
      <c r="AK167" s="16">
        <v>8.6999999999999994E-2</v>
      </c>
      <c r="AL167" s="15">
        <v>3945500</v>
      </c>
      <c r="AM167" s="16">
        <v>0.156</v>
      </c>
      <c r="AN167" s="17">
        <v>937795</v>
      </c>
      <c r="AO167" s="16">
        <v>0.25700000000000001</v>
      </c>
      <c r="AP167" s="17">
        <v>1355626</v>
      </c>
      <c r="AQ167" s="16">
        <v>4.5999999999999999E-2</v>
      </c>
      <c r="AR167" s="18">
        <v>4.21</v>
      </c>
      <c r="AS167" s="16">
        <v>-0.08</v>
      </c>
      <c r="AT167" s="18">
        <v>2.91</v>
      </c>
      <c r="AU167" s="16">
        <v>0.106</v>
      </c>
    </row>
    <row r="168" spans="3:47" x14ac:dyDescent="0.2">
      <c r="C168" s="29"/>
      <c r="D168" s="29"/>
      <c r="E168" s="29"/>
      <c r="F168" s="29"/>
      <c r="G168" s="14" t="s">
        <v>309</v>
      </c>
      <c r="H168" s="15">
        <v>283237</v>
      </c>
      <c r="I168" s="16">
        <v>0.115</v>
      </c>
      <c r="J168" s="17">
        <v>53526</v>
      </c>
      <c r="K168" s="16">
        <v>0.13800000000000001</v>
      </c>
      <c r="L168" s="17">
        <v>100607</v>
      </c>
      <c r="M168" s="16">
        <v>0.124</v>
      </c>
      <c r="N168" s="18">
        <v>5.29</v>
      </c>
      <c r="O168" s="16">
        <v>-2.1000000000000001E-2</v>
      </c>
      <c r="P168" s="18">
        <v>2.82</v>
      </c>
      <c r="Q168" s="16">
        <v>-8.0000000000000002E-3</v>
      </c>
      <c r="R168" s="15">
        <v>923778</v>
      </c>
      <c r="S168" s="16">
        <v>0.104</v>
      </c>
      <c r="T168" s="17">
        <v>172966</v>
      </c>
      <c r="U168" s="16">
        <v>0.13200000000000001</v>
      </c>
      <c r="V168" s="17">
        <v>320720</v>
      </c>
      <c r="W168" s="16">
        <v>0.107</v>
      </c>
      <c r="X168" s="18">
        <v>5.34</v>
      </c>
      <c r="Y168" s="16">
        <v>-2.5000000000000001E-2</v>
      </c>
      <c r="Z168" s="18">
        <v>2.88</v>
      </c>
      <c r="AA168" s="16">
        <v>-3.0000000000000001E-3</v>
      </c>
      <c r="AB168" s="15">
        <v>2020291</v>
      </c>
      <c r="AC168" s="16">
        <v>0.13</v>
      </c>
      <c r="AD168" s="17">
        <v>372760</v>
      </c>
      <c r="AE168" s="16">
        <v>0.14799999999999999</v>
      </c>
      <c r="AF168" s="17">
        <v>694206</v>
      </c>
      <c r="AG168" s="16">
        <v>0.115</v>
      </c>
      <c r="AH168" s="18">
        <v>5.42</v>
      </c>
      <c r="AI168" s="16">
        <v>-1.6E-2</v>
      </c>
      <c r="AJ168" s="18">
        <v>2.91</v>
      </c>
      <c r="AK168" s="16">
        <v>1.4E-2</v>
      </c>
      <c r="AL168" s="15">
        <v>3873789</v>
      </c>
      <c r="AM168" s="16">
        <v>0.11899999999999999</v>
      </c>
      <c r="AN168" s="17">
        <v>721252</v>
      </c>
      <c r="AO168" s="16">
        <v>0.14499999999999999</v>
      </c>
      <c r="AP168" s="17">
        <v>1341140</v>
      </c>
      <c r="AQ168" s="16">
        <v>0.10100000000000001</v>
      </c>
      <c r="AR168" s="18">
        <v>5.37</v>
      </c>
      <c r="AS168" s="16">
        <v>-2.3E-2</v>
      </c>
      <c r="AT168" s="18">
        <v>2.89</v>
      </c>
      <c r="AU168" s="16">
        <v>1.6E-2</v>
      </c>
    </row>
    <row r="169" spans="3:47" x14ac:dyDescent="0.2">
      <c r="C169" s="29"/>
      <c r="D169" s="29"/>
      <c r="E169" s="29"/>
      <c r="F169" s="29"/>
      <c r="G169" s="14" t="s">
        <v>310</v>
      </c>
      <c r="H169" s="15">
        <v>356656</v>
      </c>
      <c r="I169" s="16">
        <v>0.20599999999999999</v>
      </c>
      <c r="J169" s="17">
        <v>90881</v>
      </c>
      <c r="K169" s="16">
        <v>0.191</v>
      </c>
      <c r="L169" s="17">
        <v>190009</v>
      </c>
      <c r="M169" s="16">
        <v>0.16800000000000001</v>
      </c>
      <c r="N169" s="18">
        <v>3.92</v>
      </c>
      <c r="O169" s="16">
        <v>1.2999999999999999E-2</v>
      </c>
      <c r="P169" s="18">
        <v>1.88</v>
      </c>
      <c r="Q169" s="16">
        <v>3.3000000000000002E-2</v>
      </c>
      <c r="R169" s="15">
        <v>1127871</v>
      </c>
      <c r="S169" s="16">
        <v>0.19500000000000001</v>
      </c>
      <c r="T169" s="17">
        <v>286300</v>
      </c>
      <c r="U169" s="16">
        <v>0.217</v>
      </c>
      <c r="V169" s="17">
        <v>595435</v>
      </c>
      <c r="W169" s="16">
        <v>0.20899999999999999</v>
      </c>
      <c r="X169" s="18">
        <v>3.94</v>
      </c>
      <c r="Y169" s="16">
        <v>-1.9E-2</v>
      </c>
      <c r="Z169" s="18">
        <v>1.89</v>
      </c>
      <c r="AA169" s="16">
        <v>-1.2E-2</v>
      </c>
      <c r="AB169" s="15">
        <v>2342266</v>
      </c>
      <c r="AC169" s="16">
        <v>0.13300000000000001</v>
      </c>
      <c r="AD169" s="17">
        <v>593075</v>
      </c>
      <c r="AE169" s="16">
        <v>0.24299999999999999</v>
      </c>
      <c r="AF169" s="17">
        <v>1232683</v>
      </c>
      <c r="AG169" s="16">
        <v>0.26900000000000002</v>
      </c>
      <c r="AH169" s="18">
        <v>3.95</v>
      </c>
      <c r="AI169" s="16">
        <v>-8.7999999999999995E-2</v>
      </c>
      <c r="AJ169" s="18">
        <v>1.9</v>
      </c>
      <c r="AK169" s="16">
        <v>-0.107</v>
      </c>
      <c r="AL169" s="15">
        <v>4562015</v>
      </c>
      <c r="AM169" s="16">
        <v>7.8E-2</v>
      </c>
      <c r="AN169" s="17">
        <v>1158080</v>
      </c>
      <c r="AO169" s="16">
        <v>0.22500000000000001</v>
      </c>
      <c r="AP169" s="17">
        <v>2424452</v>
      </c>
      <c r="AQ169" s="16">
        <v>0.27500000000000002</v>
      </c>
      <c r="AR169" s="18">
        <v>3.94</v>
      </c>
      <c r="AS169" s="16">
        <v>-0.12</v>
      </c>
      <c r="AT169" s="18">
        <v>1.88</v>
      </c>
      <c r="AU169" s="16">
        <v>-0.155</v>
      </c>
    </row>
    <row r="170" spans="3:47" x14ac:dyDescent="0.2">
      <c r="C170" s="29"/>
      <c r="D170" s="29"/>
      <c r="E170" s="29"/>
      <c r="F170" s="29"/>
      <c r="G170" s="14" t="s">
        <v>311</v>
      </c>
      <c r="H170" s="15">
        <v>233428</v>
      </c>
      <c r="I170" s="16">
        <v>5.0000000000000001E-3</v>
      </c>
      <c r="J170" s="17">
        <v>46981</v>
      </c>
      <c r="K170" s="16">
        <v>2.8000000000000001E-2</v>
      </c>
      <c r="L170" s="17">
        <v>86474</v>
      </c>
      <c r="M170" s="16">
        <v>1.2999999999999999E-2</v>
      </c>
      <c r="N170" s="18">
        <v>4.97</v>
      </c>
      <c r="O170" s="16">
        <v>-2.1999999999999999E-2</v>
      </c>
      <c r="P170" s="18">
        <v>2.7</v>
      </c>
      <c r="Q170" s="16">
        <v>-8.0000000000000002E-3</v>
      </c>
      <c r="R170" s="15">
        <v>751805</v>
      </c>
      <c r="S170" s="16">
        <v>4.1000000000000002E-2</v>
      </c>
      <c r="T170" s="17">
        <v>149402</v>
      </c>
      <c r="U170" s="16">
        <v>7.1999999999999995E-2</v>
      </c>
      <c r="V170" s="17">
        <v>278659</v>
      </c>
      <c r="W170" s="16">
        <v>5.2999999999999999E-2</v>
      </c>
      <c r="X170" s="18">
        <v>5.03</v>
      </c>
      <c r="Y170" s="16">
        <v>-2.8000000000000001E-2</v>
      </c>
      <c r="Z170" s="18">
        <v>2.7</v>
      </c>
      <c r="AA170" s="16">
        <v>-1.0999999999999999E-2</v>
      </c>
      <c r="AB170" s="15">
        <v>1519730</v>
      </c>
      <c r="AC170" s="16">
        <v>4.7E-2</v>
      </c>
      <c r="AD170" s="17">
        <v>297546</v>
      </c>
      <c r="AE170" s="16">
        <v>7.6999999999999999E-2</v>
      </c>
      <c r="AF170" s="17">
        <v>557742</v>
      </c>
      <c r="AG170" s="16">
        <v>5.5E-2</v>
      </c>
      <c r="AH170" s="18">
        <v>5.1100000000000003</v>
      </c>
      <c r="AI170" s="16">
        <v>-2.7E-2</v>
      </c>
      <c r="AJ170" s="18">
        <v>2.72</v>
      </c>
      <c r="AK170" s="16">
        <v>-8.0000000000000002E-3</v>
      </c>
      <c r="AL170" s="15">
        <v>3138182</v>
      </c>
      <c r="AM170" s="16">
        <v>9.2999999999999999E-2</v>
      </c>
      <c r="AN170" s="17">
        <v>617644</v>
      </c>
      <c r="AO170" s="16">
        <v>0.14199999999999999</v>
      </c>
      <c r="AP170" s="17">
        <v>1145793</v>
      </c>
      <c r="AQ170" s="16">
        <v>8.5000000000000006E-2</v>
      </c>
      <c r="AR170" s="18">
        <v>5.08</v>
      </c>
      <c r="AS170" s="16">
        <v>-4.2999999999999997E-2</v>
      </c>
      <c r="AT170" s="18">
        <v>2.74</v>
      </c>
      <c r="AU170" s="16">
        <v>7.0000000000000001E-3</v>
      </c>
    </row>
    <row r="171" spans="3:47" x14ac:dyDescent="0.2">
      <c r="C171" s="29"/>
      <c r="D171" s="29"/>
      <c r="E171" s="29"/>
      <c r="F171" s="29"/>
      <c r="G171" s="14" t="s">
        <v>312</v>
      </c>
      <c r="H171" s="15">
        <v>229830</v>
      </c>
      <c r="I171" s="16">
        <v>8.1000000000000003E-2</v>
      </c>
      <c r="J171" s="17">
        <v>47302</v>
      </c>
      <c r="K171" s="16">
        <v>7.0999999999999994E-2</v>
      </c>
      <c r="L171" s="17">
        <v>88554</v>
      </c>
      <c r="M171" s="16">
        <v>4.4999999999999998E-2</v>
      </c>
      <c r="N171" s="18">
        <v>4.8600000000000003</v>
      </c>
      <c r="O171" s="16">
        <v>8.9999999999999993E-3</v>
      </c>
      <c r="P171" s="18">
        <v>2.6</v>
      </c>
      <c r="Q171" s="16">
        <v>3.5000000000000003E-2</v>
      </c>
      <c r="R171" s="15">
        <v>724732</v>
      </c>
      <c r="S171" s="16">
        <v>9.1999999999999998E-2</v>
      </c>
      <c r="T171" s="17">
        <v>144714</v>
      </c>
      <c r="U171" s="16">
        <v>7.0000000000000007E-2</v>
      </c>
      <c r="V171" s="17">
        <v>275284</v>
      </c>
      <c r="W171" s="16">
        <v>4.8000000000000001E-2</v>
      </c>
      <c r="X171" s="18">
        <v>5.01</v>
      </c>
      <c r="Y171" s="16">
        <v>0.02</v>
      </c>
      <c r="Z171" s="18">
        <v>2.63</v>
      </c>
      <c r="AA171" s="16">
        <v>4.2000000000000003E-2</v>
      </c>
      <c r="AB171" s="15">
        <v>1474495</v>
      </c>
      <c r="AC171" s="16">
        <v>0.11700000000000001</v>
      </c>
      <c r="AD171" s="17">
        <v>290836</v>
      </c>
      <c r="AE171" s="16">
        <v>9.9000000000000005E-2</v>
      </c>
      <c r="AF171" s="17">
        <v>558184</v>
      </c>
      <c r="AG171" s="16">
        <v>0.08</v>
      </c>
      <c r="AH171" s="18">
        <v>5.07</v>
      </c>
      <c r="AI171" s="16">
        <v>1.6E-2</v>
      </c>
      <c r="AJ171" s="18">
        <v>2.64</v>
      </c>
      <c r="AK171" s="16">
        <v>3.5000000000000003E-2</v>
      </c>
      <c r="AL171" s="15">
        <v>2930484</v>
      </c>
      <c r="AM171" s="16">
        <v>0.13800000000000001</v>
      </c>
      <c r="AN171" s="17">
        <v>593493</v>
      </c>
      <c r="AO171" s="16">
        <v>0.17899999999999999</v>
      </c>
      <c r="AP171" s="17">
        <v>1125847</v>
      </c>
      <c r="AQ171" s="16">
        <v>0.121</v>
      </c>
      <c r="AR171" s="18">
        <v>4.9400000000000004</v>
      </c>
      <c r="AS171" s="16">
        <v>-3.5000000000000003E-2</v>
      </c>
      <c r="AT171" s="18">
        <v>2.6</v>
      </c>
      <c r="AU171" s="16">
        <v>1.4E-2</v>
      </c>
    </row>
    <row r="172" spans="3:47" x14ac:dyDescent="0.2">
      <c r="C172" s="29"/>
      <c r="D172" s="29"/>
      <c r="E172" s="29"/>
      <c r="F172" s="29"/>
      <c r="G172" s="14" t="s">
        <v>313</v>
      </c>
      <c r="H172" s="15">
        <v>130042</v>
      </c>
      <c r="I172" s="16">
        <v>7.2999999999999995E-2</v>
      </c>
      <c r="J172" s="17">
        <v>24695</v>
      </c>
      <c r="K172" s="16">
        <v>7.8E-2</v>
      </c>
      <c r="L172" s="17">
        <v>44315</v>
      </c>
      <c r="M172" s="16">
        <v>7.9000000000000001E-2</v>
      </c>
      <c r="N172" s="18">
        <v>5.27</v>
      </c>
      <c r="O172" s="16">
        <v>-5.0000000000000001E-3</v>
      </c>
      <c r="P172" s="18">
        <v>2.93</v>
      </c>
      <c r="Q172" s="16">
        <v>-5.0000000000000001E-3</v>
      </c>
      <c r="R172" s="15">
        <v>420162</v>
      </c>
      <c r="S172" s="16">
        <v>7.8E-2</v>
      </c>
      <c r="T172" s="17">
        <v>76347</v>
      </c>
      <c r="U172" s="16">
        <v>5.6000000000000001E-2</v>
      </c>
      <c r="V172" s="17">
        <v>139563</v>
      </c>
      <c r="W172" s="16">
        <v>4.8000000000000001E-2</v>
      </c>
      <c r="X172" s="18">
        <v>5.5</v>
      </c>
      <c r="Y172" s="16">
        <v>2.1000000000000001E-2</v>
      </c>
      <c r="Z172" s="18">
        <v>3.01</v>
      </c>
      <c r="AA172" s="16">
        <v>2.8000000000000001E-2</v>
      </c>
      <c r="AB172" s="15">
        <v>884499</v>
      </c>
      <c r="AC172" s="16">
        <v>0.112</v>
      </c>
      <c r="AD172" s="17">
        <v>159337</v>
      </c>
      <c r="AE172" s="16">
        <v>8.4000000000000005E-2</v>
      </c>
      <c r="AF172" s="17">
        <v>291643</v>
      </c>
      <c r="AG172" s="16">
        <v>6.4000000000000001E-2</v>
      </c>
      <c r="AH172" s="18">
        <v>5.55</v>
      </c>
      <c r="AI172" s="16">
        <v>2.5999999999999999E-2</v>
      </c>
      <c r="AJ172" s="18">
        <v>3.03</v>
      </c>
      <c r="AK172" s="16">
        <v>4.5999999999999999E-2</v>
      </c>
      <c r="AL172" s="15">
        <v>1722853</v>
      </c>
      <c r="AM172" s="16">
        <v>0.13500000000000001</v>
      </c>
      <c r="AN172" s="17">
        <v>320484</v>
      </c>
      <c r="AO172" s="16">
        <v>0.16600000000000001</v>
      </c>
      <c r="AP172" s="17">
        <v>572575</v>
      </c>
      <c r="AQ172" s="16">
        <v>8.4000000000000005E-2</v>
      </c>
      <c r="AR172" s="18">
        <v>5.38</v>
      </c>
      <c r="AS172" s="16">
        <v>-2.5999999999999999E-2</v>
      </c>
      <c r="AT172" s="18">
        <v>3.01</v>
      </c>
      <c r="AU172" s="16">
        <v>4.8000000000000001E-2</v>
      </c>
    </row>
    <row r="173" spans="3:47" x14ac:dyDescent="0.2">
      <c r="C173" s="29"/>
      <c r="D173" s="29"/>
      <c r="E173" s="29"/>
      <c r="F173" s="29"/>
      <c r="G173" s="14" t="s">
        <v>314</v>
      </c>
      <c r="H173" s="15">
        <v>285319</v>
      </c>
      <c r="I173" s="16">
        <v>7.1999999999999995E-2</v>
      </c>
      <c r="J173" s="17">
        <v>54326</v>
      </c>
      <c r="K173" s="16">
        <v>-0.01</v>
      </c>
      <c r="L173" s="17">
        <v>102921</v>
      </c>
      <c r="M173" s="16">
        <v>-5.0000000000000001E-3</v>
      </c>
      <c r="N173" s="18">
        <v>5.25</v>
      </c>
      <c r="O173" s="16">
        <v>8.3000000000000004E-2</v>
      </c>
      <c r="P173" s="18">
        <v>2.77</v>
      </c>
      <c r="Q173" s="16">
        <v>7.6999999999999999E-2</v>
      </c>
      <c r="R173" s="15">
        <v>899606</v>
      </c>
      <c r="S173" s="16">
        <v>4.1000000000000002E-2</v>
      </c>
      <c r="T173" s="17">
        <v>170809</v>
      </c>
      <c r="U173" s="16">
        <v>-1.6E-2</v>
      </c>
      <c r="V173" s="17">
        <v>326067</v>
      </c>
      <c r="W173" s="16">
        <v>-8.0000000000000002E-3</v>
      </c>
      <c r="X173" s="18">
        <v>5.27</v>
      </c>
      <c r="Y173" s="16">
        <v>5.8000000000000003E-2</v>
      </c>
      <c r="Z173" s="18">
        <v>2.76</v>
      </c>
      <c r="AA173" s="16">
        <v>4.9000000000000002E-2</v>
      </c>
      <c r="AB173" s="15">
        <v>1800086</v>
      </c>
      <c r="AC173" s="16">
        <v>1.2999999999999999E-2</v>
      </c>
      <c r="AD173" s="17">
        <v>341509</v>
      </c>
      <c r="AE173" s="16">
        <v>-5.8999999999999997E-2</v>
      </c>
      <c r="AF173" s="17">
        <v>650485</v>
      </c>
      <c r="AG173" s="16">
        <v>-5.6000000000000001E-2</v>
      </c>
      <c r="AH173" s="18">
        <v>5.27</v>
      </c>
      <c r="AI173" s="16">
        <v>7.6999999999999999E-2</v>
      </c>
      <c r="AJ173" s="18">
        <v>2.77</v>
      </c>
      <c r="AK173" s="16">
        <v>7.2999999999999995E-2</v>
      </c>
      <c r="AL173" s="15">
        <v>3782674</v>
      </c>
      <c r="AM173" s="16">
        <v>5.3999999999999999E-2</v>
      </c>
      <c r="AN173" s="17">
        <v>734694</v>
      </c>
      <c r="AO173" s="16">
        <v>-1.0999999999999999E-2</v>
      </c>
      <c r="AP173" s="17">
        <v>1387090</v>
      </c>
      <c r="AQ173" s="16">
        <v>-1.6E-2</v>
      </c>
      <c r="AR173" s="18">
        <v>5.15</v>
      </c>
      <c r="AS173" s="16">
        <v>6.5000000000000002E-2</v>
      </c>
      <c r="AT173" s="18">
        <v>2.73</v>
      </c>
      <c r="AU173" s="16">
        <v>7.0999999999999994E-2</v>
      </c>
    </row>
    <row r="174" spans="3:47" x14ac:dyDescent="0.2">
      <c r="C174" s="29"/>
      <c r="D174" s="29"/>
      <c r="E174" s="29"/>
      <c r="F174" s="29"/>
      <c r="G174" s="14" t="s">
        <v>315</v>
      </c>
      <c r="H174" s="15">
        <v>95431</v>
      </c>
      <c r="I174" s="16">
        <v>0.27500000000000002</v>
      </c>
      <c r="J174" s="17">
        <v>20295</v>
      </c>
      <c r="K174" s="16">
        <v>0.28399999999999997</v>
      </c>
      <c r="L174" s="17">
        <v>35696</v>
      </c>
      <c r="M174" s="16">
        <v>0.28299999999999997</v>
      </c>
      <c r="N174" s="18">
        <v>4.7</v>
      </c>
      <c r="O174" s="16">
        <v>-7.0000000000000001E-3</v>
      </c>
      <c r="P174" s="18">
        <v>2.67</v>
      </c>
      <c r="Q174" s="16">
        <v>-6.0000000000000001E-3</v>
      </c>
      <c r="R174" s="15">
        <v>301872</v>
      </c>
      <c r="S174" s="16">
        <v>0.318</v>
      </c>
      <c r="T174" s="17">
        <v>61899</v>
      </c>
      <c r="U174" s="16">
        <v>0.30499999999999999</v>
      </c>
      <c r="V174" s="17">
        <v>110618</v>
      </c>
      <c r="W174" s="16">
        <v>0.309</v>
      </c>
      <c r="X174" s="18">
        <v>4.88</v>
      </c>
      <c r="Y174" s="16">
        <v>0.01</v>
      </c>
      <c r="Z174" s="18">
        <v>2.73</v>
      </c>
      <c r="AA174" s="16">
        <v>7.0000000000000001E-3</v>
      </c>
      <c r="AB174" s="15">
        <v>632610</v>
      </c>
      <c r="AC174" s="16">
        <v>0.33</v>
      </c>
      <c r="AD174" s="17">
        <v>128832</v>
      </c>
      <c r="AE174" s="16">
        <v>0.32200000000000001</v>
      </c>
      <c r="AF174" s="17">
        <v>227549</v>
      </c>
      <c r="AG174" s="16">
        <v>0.307</v>
      </c>
      <c r="AH174" s="18">
        <v>4.91</v>
      </c>
      <c r="AI174" s="16">
        <v>6.0000000000000001E-3</v>
      </c>
      <c r="AJ174" s="18">
        <v>2.78</v>
      </c>
      <c r="AK174" s="16">
        <v>1.7000000000000001E-2</v>
      </c>
      <c r="AL174" s="15">
        <v>1243986</v>
      </c>
      <c r="AM174" s="16">
        <v>0.34</v>
      </c>
      <c r="AN174" s="17">
        <v>258105</v>
      </c>
      <c r="AO174" s="16">
        <v>0.377</v>
      </c>
      <c r="AP174" s="17">
        <v>446537</v>
      </c>
      <c r="AQ174" s="16">
        <v>0.29299999999999998</v>
      </c>
      <c r="AR174" s="18">
        <v>4.82</v>
      </c>
      <c r="AS174" s="16">
        <v>-2.7E-2</v>
      </c>
      <c r="AT174" s="18">
        <v>2.79</v>
      </c>
      <c r="AU174" s="16">
        <v>3.5999999999999997E-2</v>
      </c>
    </row>
    <row r="175" spans="3:47" x14ac:dyDescent="0.2">
      <c r="C175" s="29"/>
      <c r="D175" s="29"/>
      <c r="E175" s="29"/>
      <c r="F175" s="29"/>
      <c r="G175" s="14" t="s">
        <v>316</v>
      </c>
      <c r="H175" s="15">
        <v>240455</v>
      </c>
      <c r="I175" s="16">
        <v>3.9E-2</v>
      </c>
      <c r="J175" s="17">
        <v>48661</v>
      </c>
      <c r="K175" s="16">
        <v>5.7000000000000002E-2</v>
      </c>
      <c r="L175" s="17">
        <v>95263</v>
      </c>
      <c r="M175" s="16">
        <v>5.1999999999999998E-2</v>
      </c>
      <c r="N175" s="18">
        <v>4.9400000000000004</v>
      </c>
      <c r="O175" s="16">
        <v>-1.7000000000000001E-2</v>
      </c>
      <c r="P175" s="18">
        <v>2.52</v>
      </c>
      <c r="Q175" s="16">
        <v>-1.2999999999999999E-2</v>
      </c>
      <c r="R175" s="15">
        <v>778192</v>
      </c>
      <c r="S175" s="16">
        <v>2.5999999999999999E-2</v>
      </c>
      <c r="T175" s="17">
        <v>159490</v>
      </c>
      <c r="U175" s="16">
        <v>5.8999999999999997E-2</v>
      </c>
      <c r="V175" s="17">
        <v>313639</v>
      </c>
      <c r="W175" s="16">
        <v>5.2999999999999999E-2</v>
      </c>
      <c r="X175" s="18">
        <v>4.88</v>
      </c>
      <c r="Y175" s="16">
        <v>-3.1E-2</v>
      </c>
      <c r="Z175" s="18">
        <v>2.48</v>
      </c>
      <c r="AA175" s="16">
        <v>-2.5000000000000001E-2</v>
      </c>
      <c r="AB175" s="15">
        <v>1568855</v>
      </c>
      <c r="AC175" s="16">
        <v>4.0000000000000001E-3</v>
      </c>
      <c r="AD175" s="17">
        <v>318907</v>
      </c>
      <c r="AE175" s="16">
        <v>3.7999999999999999E-2</v>
      </c>
      <c r="AF175" s="17">
        <v>628973</v>
      </c>
      <c r="AG175" s="16">
        <v>3.4000000000000002E-2</v>
      </c>
      <c r="AH175" s="18">
        <v>4.92</v>
      </c>
      <c r="AI175" s="16">
        <v>-3.3000000000000002E-2</v>
      </c>
      <c r="AJ175" s="18">
        <v>2.4900000000000002</v>
      </c>
      <c r="AK175" s="16">
        <v>-2.9000000000000001E-2</v>
      </c>
      <c r="AL175" s="15">
        <v>3274506</v>
      </c>
      <c r="AM175" s="16">
        <v>3.5999999999999997E-2</v>
      </c>
      <c r="AN175" s="17">
        <v>658162</v>
      </c>
      <c r="AO175" s="16">
        <v>7.2999999999999995E-2</v>
      </c>
      <c r="AP175" s="17">
        <v>1297999</v>
      </c>
      <c r="AQ175" s="16">
        <v>6.9000000000000006E-2</v>
      </c>
      <c r="AR175" s="18">
        <v>4.9800000000000004</v>
      </c>
      <c r="AS175" s="16">
        <v>-3.4000000000000002E-2</v>
      </c>
      <c r="AT175" s="18">
        <v>2.52</v>
      </c>
      <c r="AU175" s="16">
        <v>-3.1E-2</v>
      </c>
    </row>
    <row r="176" spans="3:47" x14ac:dyDescent="0.2">
      <c r="C176" s="29"/>
      <c r="D176" s="29"/>
      <c r="E176" s="29"/>
      <c r="F176" s="29"/>
      <c r="G176" s="14" t="s">
        <v>317</v>
      </c>
      <c r="H176" s="15">
        <v>566157</v>
      </c>
      <c r="I176" s="16">
        <v>-2.5999999999999999E-2</v>
      </c>
      <c r="J176" s="17">
        <v>99486</v>
      </c>
      <c r="K176" s="16">
        <v>-0.12</v>
      </c>
      <c r="L176" s="17">
        <v>187206</v>
      </c>
      <c r="M176" s="16">
        <v>-0.10299999999999999</v>
      </c>
      <c r="N176" s="18">
        <v>5.69</v>
      </c>
      <c r="O176" s="16">
        <v>0.106</v>
      </c>
      <c r="P176" s="18">
        <v>3.02</v>
      </c>
      <c r="Q176" s="16">
        <v>8.5000000000000006E-2</v>
      </c>
      <c r="R176" s="15">
        <v>1820739</v>
      </c>
      <c r="S176" s="16">
        <v>-3.9E-2</v>
      </c>
      <c r="T176" s="17">
        <v>320178</v>
      </c>
      <c r="U176" s="16">
        <v>-0.125</v>
      </c>
      <c r="V176" s="17">
        <v>605787</v>
      </c>
      <c r="W176" s="16">
        <v>-0.105</v>
      </c>
      <c r="X176" s="18">
        <v>5.69</v>
      </c>
      <c r="Y176" s="16">
        <v>9.8000000000000004E-2</v>
      </c>
      <c r="Z176" s="18">
        <v>3.01</v>
      </c>
      <c r="AA176" s="16">
        <v>7.3999999999999996E-2</v>
      </c>
      <c r="AB176" s="15">
        <v>3676430</v>
      </c>
      <c r="AC176" s="16">
        <v>-6.3E-2</v>
      </c>
      <c r="AD176" s="17">
        <v>630285</v>
      </c>
      <c r="AE176" s="16">
        <v>-0.16500000000000001</v>
      </c>
      <c r="AF176" s="17">
        <v>1194984</v>
      </c>
      <c r="AG176" s="16">
        <v>-0.151</v>
      </c>
      <c r="AH176" s="18">
        <v>5.83</v>
      </c>
      <c r="AI176" s="16">
        <v>0.122</v>
      </c>
      <c r="AJ176" s="18">
        <v>3.08</v>
      </c>
      <c r="AK176" s="16">
        <v>0.104</v>
      </c>
      <c r="AL176" s="15">
        <v>7623537</v>
      </c>
      <c r="AM176" s="16">
        <v>-4.3999999999999997E-2</v>
      </c>
      <c r="AN176" s="17">
        <v>1317514</v>
      </c>
      <c r="AO176" s="16">
        <v>-0.13700000000000001</v>
      </c>
      <c r="AP176" s="17">
        <v>2486677</v>
      </c>
      <c r="AQ176" s="16">
        <v>-0.124</v>
      </c>
      <c r="AR176" s="18">
        <v>5.79</v>
      </c>
      <c r="AS176" s="16">
        <v>0.108</v>
      </c>
      <c r="AT176" s="18">
        <v>3.07</v>
      </c>
      <c r="AU176" s="16">
        <v>9.0999999999999998E-2</v>
      </c>
    </row>
    <row r="177" spans="3:47" x14ac:dyDescent="0.2">
      <c r="C177" s="29"/>
      <c r="D177" s="29"/>
      <c r="E177" s="29"/>
      <c r="F177" s="29"/>
      <c r="G177" s="14" t="s">
        <v>318</v>
      </c>
      <c r="H177" s="15">
        <v>452120</v>
      </c>
      <c r="I177" s="16">
        <v>0.25700000000000001</v>
      </c>
      <c r="J177" s="17">
        <v>102019</v>
      </c>
      <c r="K177" s="16">
        <v>0.23899999999999999</v>
      </c>
      <c r="L177" s="17">
        <v>207167</v>
      </c>
      <c r="M177" s="16">
        <v>0.219</v>
      </c>
      <c r="N177" s="18">
        <v>4.43</v>
      </c>
      <c r="O177" s="16">
        <v>1.4999999999999999E-2</v>
      </c>
      <c r="P177" s="18">
        <v>2.1800000000000002</v>
      </c>
      <c r="Q177" s="16">
        <v>3.1E-2</v>
      </c>
      <c r="R177" s="15">
        <v>1384872</v>
      </c>
      <c r="S177" s="16">
        <v>0.23200000000000001</v>
      </c>
      <c r="T177" s="17">
        <v>309600</v>
      </c>
      <c r="U177" s="16">
        <v>0.218</v>
      </c>
      <c r="V177" s="17">
        <v>631882</v>
      </c>
      <c r="W177" s="16">
        <v>0.20499999999999999</v>
      </c>
      <c r="X177" s="18">
        <v>4.47</v>
      </c>
      <c r="Y177" s="16">
        <v>1.0999999999999999E-2</v>
      </c>
      <c r="Z177" s="18">
        <v>2.19</v>
      </c>
      <c r="AA177" s="16">
        <v>2.1999999999999999E-2</v>
      </c>
      <c r="AB177" s="15">
        <v>2817786</v>
      </c>
      <c r="AC177" s="16">
        <v>0.184</v>
      </c>
      <c r="AD177" s="17">
        <v>630248</v>
      </c>
      <c r="AE177" s="16">
        <v>0.21199999999999999</v>
      </c>
      <c r="AF177" s="17">
        <v>1285817</v>
      </c>
      <c r="AG177" s="16">
        <v>0.192</v>
      </c>
      <c r="AH177" s="18">
        <v>4.47</v>
      </c>
      <c r="AI177" s="16">
        <v>-2.3E-2</v>
      </c>
      <c r="AJ177" s="18">
        <v>2.19</v>
      </c>
      <c r="AK177" s="16">
        <v>-7.0000000000000001E-3</v>
      </c>
      <c r="AL177" s="15">
        <v>5635584</v>
      </c>
      <c r="AM177" s="16">
        <v>0.13800000000000001</v>
      </c>
      <c r="AN177" s="17">
        <v>1268351</v>
      </c>
      <c r="AO177" s="16">
        <v>0.186</v>
      </c>
      <c r="AP177" s="17">
        <v>2583011</v>
      </c>
      <c r="AQ177" s="16">
        <v>0.16500000000000001</v>
      </c>
      <c r="AR177" s="18">
        <v>4.4400000000000004</v>
      </c>
      <c r="AS177" s="16">
        <v>-0.04</v>
      </c>
      <c r="AT177" s="18">
        <v>2.1800000000000002</v>
      </c>
      <c r="AU177" s="16">
        <v>-2.3E-2</v>
      </c>
    </row>
    <row r="178" spans="3:47" x14ac:dyDescent="0.2">
      <c r="C178" s="29"/>
      <c r="D178" s="29"/>
      <c r="E178" s="29"/>
      <c r="F178" s="29"/>
      <c r="G178" s="14" t="s">
        <v>319</v>
      </c>
      <c r="H178" s="15">
        <v>372556</v>
      </c>
      <c r="I178" s="16">
        <v>0.16600000000000001</v>
      </c>
      <c r="J178" s="17">
        <v>76627</v>
      </c>
      <c r="K178" s="16">
        <v>0.254</v>
      </c>
      <c r="L178" s="17">
        <v>148663</v>
      </c>
      <c r="M178" s="16">
        <v>0.23300000000000001</v>
      </c>
      <c r="N178" s="18">
        <v>4.8600000000000003</v>
      </c>
      <c r="O178" s="16">
        <v>-7.0000000000000007E-2</v>
      </c>
      <c r="P178" s="18">
        <v>2.5099999999999998</v>
      </c>
      <c r="Q178" s="16">
        <v>-5.3999999999999999E-2</v>
      </c>
      <c r="R178" s="15">
        <v>1249138</v>
      </c>
      <c r="S178" s="16">
        <v>0.113</v>
      </c>
      <c r="T178" s="17">
        <v>254053</v>
      </c>
      <c r="U178" s="16">
        <v>0.13600000000000001</v>
      </c>
      <c r="V178" s="17">
        <v>499122</v>
      </c>
      <c r="W178" s="16">
        <v>0.11600000000000001</v>
      </c>
      <c r="X178" s="18">
        <v>4.92</v>
      </c>
      <c r="Y178" s="16">
        <v>-0.02</v>
      </c>
      <c r="Z178" s="18">
        <v>2.5</v>
      </c>
      <c r="AA178" s="16">
        <v>-3.0000000000000001E-3</v>
      </c>
      <c r="AB178" s="15">
        <v>2588505</v>
      </c>
      <c r="AC178" s="16">
        <v>0.15</v>
      </c>
      <c r="AD178" s="17">
        <v>527318</v>
      </c>
      <c r="AE178" s="16">
        <v>0.19800000000000001</v>
      </c>
      <c r="AF178" s="17">
        <v>1035145</v>
      </c>
      <c r="AG178" s="16">
        <v>0.161</v>
      </c>
      <c r="AH178" s="18">
        <v>4.91</v>
      </c>
      <c r="AI178" s="16">
        <v>-4.1000000000000002E-2</v>
      </c>
      <c r="AJ178" s="18">
        <v>2.5</v>
      </c>
      <c r="AK178" s="16">
        <v>-0.01</v>
      </c>
      <c r="AL178" s="15">
        <v>5115857</v>
      </c>
      <c r="AM178" s="16">
        <v>0.17199999999999999</v>
      </c>
      <c r="AN178" s="17">
        <v>1049868</v>
      </c>
      <c r="AO178" s="16">
        <v>0.23</v>
      </c>
      <c r="AP178" s="17">
        <v>2049008</v>
      </c>
      <c r="AQ178" s="16">
        <v>0.16900000000000001</v>
      </c>
      <c r="AR178" s="18">
        <v>4.87</v>
      </c>
      <c r="AS178" s="16">
        <v>-4.7E-2</v>
      </c>
      <c r="AT178" s="18">
        <v>2.5</v>
      </c>
      <c r="AU178" s="16">
        <v>3.0000000000000001E-3</v>
      </c>
    </row>
    <row r="179" spans="3:47" x14ac:dyDescent="0.2">
      <c r="C179" s="29"/>
      <c r="D179" s="29"/>
      <c r="E179" s="29"/>
      <c r="F179" s="29"/>
      <c r="G179" s="14" t="s">
        <v>320</v>
      </c>
      <c r="H179" s="15">
        <v>224583</v>
      </c>
      <c r="I179" s="16">
        <v>0.189</v>
      </c>
      <c r="J179" s="17">
        <v>43755</v>
      </c>
      <c r="K179" s="16">
        <v>0.26300000000000001</v>
      </c>
      <c r="L179" s="17">
        <v>75180</v>
      </c>
      <c r="M179" s="16">
        <v>0.20100000000000001</v>
      </c>
      <c r="N179" s="18">
        <v>5.13</v>
      </c>
      <c r="O179" s="16">
        <v>-5.8999999999999997E-2</v>
      </c>
      <c r="P179" s="18">
        <v>2.99</v>
      </c>
      <c r="Q179" s="16">
        <v>-0.01</v>
      </c>
      <c r="R179" s="15">
        <v>701250</v>
      </c>
      <c r="S179" s="16">
        <v>0.15</v>
      </c>
      <c r="T179" s="17">
        <v>134126</v>
      </c>
      <c r="U179" s="16">
        <v>0.188</v>
      </c>
      <c r="V179" s="17">
        <v>235088</v>
      </c>
      <c r="W179" s="16">
        <v>0.13300000000000001</v>
      </c>
      <c r="X179" s="18">
        <v>5.23</v>
      </c>
      <c r="Y179" s="16">
        <v>-3.2000000000000001E-2</v>
      </c>
      <c r="Z179" s="18">
        <v>2.98</v>
      </c>
      <c r="AA179" s="16">
        <v>1.4999999999999999E-2</v>
      </c>
      <c r="AB179" s="15">
        <v>1443696</v>
      </c>
      <c r="AC179" s="16">
        <v>0.13</v>
      </c>
      <c r="AD179" s="17">
        <v>274910</v>
      </c>
      <c r="AE179" s="16">
        <v>0.13300000000000001</v>
      </c>
      <c r="AF179" s="17">
        <v>486325</v>
      </c>
      <c r="AG179" s="16">
        <v>0.10299999999999999</v>
      </c>
      <c r="AH179" s="18">
        <v>5.25</v>
      </c>
      <c r="AI179" s="16">
        <v>-2E-3</v>
      </c>
      <c r="AJ179" s="18">
        <v>2.97</v>
      </c>
      <c r="AK179" s="16">
        <v>2.4E-2</v>
      </c>
      <c r="AL179" s="15">
        <v>2852175</v>
      </c>
      <c r="AM179" s="16">
        <v>0.16800000000000001</v>
      </c>
      <c r="AN179" s="17">
        <v>546740</v>
      </c>
      <c r="AO179" s="16">
        <v>0.158</v>
      </c>
      <c r="AP179" s="17">
        <v>954033</v>
      </c>
      <c r="AQ179" s="16">
        <v>0.108</v>
      </c>
      <c r="AR179" s="18">
        <v>5.22</v>
      </c>
      <c r="AS179" s="16">
        <v>8.0000000000000002E-3</v>
      </c>
      <c r="AT179" s="18">
        <v>2.99</v>
      </c>
      <c r="AU179" s="16">
        <v>5.3999999999999999E-2</v>
      </c>
    </row>
    <row r="180" spans="3:47" x14ac:dyDescent="0.2">
      <c r="C180" s="29"/>
      <c r="D180" s="29"/>
      <c r="E180" s="29"/>
      <c r="F180" s="29"/>
      <c r="G180" s="14" t="s">
        <v>321</v>
      </c>
      <c r="H180" s="15">
        <v>460016</v>
      </c>
      <c r="I180" s="16">
        <v>0.16800000000000001</v>
      </c>
      <c r="J180" s="17">
        <v>99566</v>
      </c>
      <c r="K180" s="16">
        <v>0.28699999999999998</v>
      </c>
      <c r="L180" s="17">
        <v>191288</v>
      </c>
      <c r="M180" s="16">
        <v>0.26600000000000001</v>
      </c>
      <c r="N180" s="18">
        <v>4.62</v>
      </c>
      <c r="O180" s="16">
        <v>-9.2999999999999999E-2</v>
      </c>
      <c r="P180" s="18">
        <v>2.4</v>
      </c>
      <c r="Q180" s="16">
        <v>-7.8E-2</v>
      </c>
      <c r="R180" s="15">
        <v>1534744</v>
      </c>
      <c r="S180" s="16">
        <v>7.6999999999999999E-2</v>
      </c>
      <c r="T180" s="17">
        <v>329347</v>
      </c>
      <c r="U180" s="16">
        <v>9.5000000000000001E-2</v>
      </c>
      <c r="V180" s="17">
        <v>636992</v>
      </c>
      <c r="W180" s="16">
        <v>6.4000000000000001E-2</v>
      </c>
      <c r="X180" s="18">
        <v>4.66</v>
      </c>
      <c r="Y180" s="16">
        <v>-1.7000000000000001E-2</v>
      </c>
      <c r="Z180" s="18">
        <v>2.41</v>
      </c>
      <c r="AA180" s="16">
        <v>1.2E-2</v>
      </c>
      <c r="AB180" s="15">
        <v>3060959</v>
      </c>
      <c r="AC180" s="16">
        <v>0.113</v>
      </c>
      <c r="AD180" s="17">
        <v>662582</v>
      </c>
      <c r="AE180" s="16">
        <v>0.156</v>
      </c>
      <c r="AF180" s="17">
        <v>1274372</v>
      </c>
      <c r="AG180" s="16">
        <v>0.108</v>
      </c>
      <c r="AH180" s="18">
        <v>4.62</v>
      </c>
      <c r="AI180" s="16">
        <v>-3.7999999999999999E-2</v>
      </c>
      <c r="AJ180" s="18">
        <v>2.4</v>
      </c>
      <c r="AK180" s="16">
        <v>4.0000000000000001E-3</v>
      </c>
      <c r="AL180" s="15">
        <v>6306026</v>
      </c>
      <c r="AM180" s="16">
        <v>0.13800000000000001</v>
      </c>
      <c r="AN180" s="17">
        <v>1384768</v>
      </c>
      <c r="AO180" s="16">
        <v>0.187</v>
      </c>
      <c r="AP180" s="17">
        <v>2655562</v>
      </c>
      <c r="AQ180" s="16">
        <v>0.124</v>
      </c>
      <c r="AR180" s="18">
        <v>4.55</v>
      </c>
      <c r="AS180" s="16">
        <v>-0.04</v>
      </c>
      <c r="AT180" s="18">
        <v>2.37</v>
      </c>
      <c r="AU180" s="16">
        <v>1.2999999999999999E-2</v>
      </c>
    </row>
    <row r="181" spans="3:47" x14ac:dyDescent="0.2">
      <c r="C181" s="29"/>
      <c r="D181" s="29"/>
      <c r="E181" s="29"/>
      <c r="F181" s="29"/>
      <c r="G181" s="14" t="s">
        <v>347</v>
      </c>
      <c r="H181" s="15">
        <v>120020</v>
      </c>
      <c r="I181" s="16">
        <v>0.27300000000000002</v>
      </c>
      <c r="J181" s="17">
        <v>31650</v>
      </c>
      <c r="K181" s="16">
        <v>0.35399999999999998</v>
      </c>
      <c r="L181" s="17">
        <v>54419</v>
      </c>
      <c r="M181" s="16">
        <v>0.32500000000000001</v>
      </c>
      <c r="N181" s="18">
        <v>3.79</v>
      </c>
      <c r="O181" s="16">
        <v>-0.06</v>
      </c>
      <c r="P181" s="18">
        <v>2.21</v>
      </c>
      <c r="Q181" s="16">
        <v>-3.9E-2</v>
      </c>
      <c r="R181" s="15">
        <v>387704</v>
      </c>
      <c r="S181" s="16">
        <v>0.216</v>
      </c>
      <c r="T181" s="17">
        <v>91308</v>
      </c>
      <c r="U181" s="16">
        <v>6.8000000000000005E-2</v>
      </c>
      <c r="V181" s="17">
        <v>159682</v>
      </c>
      <c r="W181" s="16">
        <v>5.1999999999999998E-2</v>
      </c>
      <c r="X181" s="18">
        <v>4.25</v>
      </c>
      <c r="Y181" s="16">
        <v>0.13800000000000001</v>
      </c>
      <c r="Z181" s="18">
        <v>2.4300000000000002</v>
      </c>
      <c r="AA181" s="16">
        <v>0.155</v>
      </c>
      <c r="AB181" s="15">
        <v>826247</v>
      </c>
      <c r="AC181" s="16">
        <v>0.23899999999999999</v>
      </c>
      <c r="AD181" s="17">
        <v>198498</v>
      </c>
      <c r="AE181" s="16">
        <v>0.121</v>
      </c>
      <c r="AF181" s="17">
        <v>344972</v>
      </c>
      <c r="AG181" s="16">
        <v>9.1999999999999998E-2</v>
      </c>
      <c r="AH181" s="18">
        <v>4.16</v>
      </c>
      <c r="AI181" s="16">
        <v>0.104</v>
      </c>
      <c r="AJ181" s="18">
        <v>2.4</v>
      </c>
      <c r="AK181" s="16">
        <v>0.13400000000000001</v>
      </c>
      <c r="AL181" s="15">
        <v>1558969</v>
      </c>
      <c r="AM181" s="16">
        <v>0.23599999999999999</v>
      </c>
      <c r="AN181" s="17">
        <v>388683</v>
      </c>
      <c r="AO181" s="16">
        <v>0.14399999999999999</v>
      </c>
      <c r="AP181" s="17">
        <v>669500</v>
      </c>
      <c r="AQ181" s="16">
        <v>8.8999999999999996E-2</v>
      </c>
      <c r="AR181" s="18">
        <v>4.01</v>
      </c>
      <c r="AS181" s="16">
        <v>0.08</v>
      </c>
      <c r="AT181" s="18">
        <v>2.33</v>
      </c>
      <c r="AU181" s="16">
        <v>0.13400000000000001</v>
      </c>
    </row>
    <row r="182" spans="3:47" x14ac:dyDescent="0.2">
      <c r="C182" s="29"/>
      <c r="D182" s="29"/>
      <c r="E182" s="29"/>
      <c r="F182" s="29"/>
      <c r="G182" s="14" t="s">
        <v>348</v>
      </c>
      <c r="H182" s="15">
        <v>270145</v>
      </c>
      <c r="I182" s="16">
        <v>0.112</v>
      </c>
      <c r="J182" s="17">
        <v>110892</v>
      </c>
      <c r="K182" s="16">
        <v>0.08</v>
      </c>
      <c r="L182" s="17">
        <v>95847</v>
      </c>
      <c r="M182" s="16">
        <v>-1.0999999999999999E-2</v>
      </c>
      <c r="N182" s="18">
        <v>2.44</v>
      </c>
      <c r="O182" s="16">
        <v>0.03</v>
      </c>
      <c r="P182" s="18">
        <v>2.82</v>
      </c>
      <c r="Q182" s="16">
        <v>0.125</v>
      </c>
      <c r="R182" s="15">
        <v>833259</v>
      </c>
      <c r="S182" s="16">
        <v>0.112</v>
      </c>
      <c r="T182" s="17">
        <v>352193</v>
      </c>
      <c r="U182" s="16">
        <v>0.122</v>
      </c>
      <c r="V182" s="17">
        <v>300419</v>
      </c>
      <c r="W182" s="16">
        <v>8.9999999999999993E-3</v>
      </c>
      <c r="X182" s="18">
        <v>2.37</v>
      </c>
      <c r="Y182" s="16">
        <v>-8.0000000000000002E-3</v>
      </c>
      <c r="Z182" s="18">
        <v>2.77</v>
      </c>
      <c r="AA182" s="16">
        <v>0.10199999999999999</v>
      </c>
      <c r="AB182" s="15">
        <v>1694783</v>
      </c>
      <c r="AC182" s="16">
        <v>0.13600000000000001</v>
      </c>
      <c r="AD182" s="17">
        <v>748291</v>
      </c>
      <c r="AE182" s="16">
        <v>0.151</v>
      </c>
      <c r="AF182" s="17">
        <v>621816</v>
      </c>
      <c r="AG182" s="16">
        <v>3.2000000000000001E-2</v>
      </c>
      <c r="AH182" s="18">
        <v>2.2599999999999998</v>
      </c>
      <c r="AI182" s="16">
        <v>-1.2999999999999999E-2</v>
      </c>
      <c r="AJ182" s="18">
        <v>2.73</v>
      </c>
      <c r="AK182" s="16">
        <v>0.10100000000000001</v>
      </c>
      <c r="AL182" s="15">
        <v>3436605</v>
      </c>
      <c r="AM182" s="16">
        <v>0.186</v>
      </c>
      <c r="AN182" s="17">
        <v>1514981</v>
      </c>
      <c r="AO182" s="16">
        <v>0.496</v>
      </c>
      <c r="AP182" s="17">
        <v>1264271</v>
      </c>
      <c r="AQ182" s="16">
        <v>5.1999999999999998E-2</v>
      </c>
      <c r="AR182" s="18">
        <v>2.27</v>
      </c>
      <c r="AS182" s="16">
        <v>-0.20699999999999999</v>
      </c>
      <c r="AT182" s="18">
        <v>2.72</v>
      </c>
      <c r="AU182" s="16">
        <v>0.127</v>
      </c>
    </row>
    <row r="183" spans="3:47" x14ac:dyDescent="0.2">
      <c r="C183" s="28" t="s">
        <v>19</v>
      </c>
      <c r="D183" s="28" t="s">
        <v>11</v>
      </c>
      <c r="E183" s="28"/>
      <c r="F183" s="28" t="s">
        <v>85</v>
      </c>
      <c r="G183" s="14" t="s">
        <v>322</v>
      </c>
      <c r="H183" s="15">
        <v>2642804</v>
      </c>
      <c r="I183" s="16">
        <v>2.1999999999999999E-2</v>
      </c>
      <c r="J183" s="17">
        <v>498864</v>
      </c>
      <c r="K183" s="16">
        <v>-2.3E-2</v>
      </c>
      <c r="L183" s="17">
        <v>965740</v>
      </c>
      <c r="M183" s="16">
        <v>-1.2999999999999999E-2</v>
      </c>
      <c r="N183" s="18">
        <v>5.3</v>
      </c>
      <c r="O183" s="16">
        <v>4.5999999999999999E-2</v>
      </c>
      <c r="P183" s="18">
        <v>2.74</v>
      </c>
      <c r="Q183" s="16">
        <v>3.5999999999999997E-2</v>
      </c>
      <c r="R183" s="15">
        <v>8466557</v>
      </c>
      <c r="S183" s="16">
        <v>1.4E-2</v>
      </c>
      <c r="T183" s="17">
        <v>1601128</v>
      </c>
      <c r="U183" s="16">
        <v>-2.1000000000000001E-2</v>
      </c>
      <c r="V183" s="17">
        <v>3124406</v>
      </c>
      <c r="W183" s="16">
        <v>-1.0999999999999999E-2</v>
      </c>
      <c r="X183" s="18">
        <v>5.29</v>
      </c>
      <c r="Y183" s="16">
        <v>3.5999999999999997E-2</v>
      </c>
      <c r="Z183" s="18">
        <v>2.71</v>
      </c>
      <c r="AA183" s="16">
        <v>2.5000000000000001E-2</v>
      </c>
      <c r="AB183" s="15">
        <v>17146786</v>
      </c>
      <c r="AC183" s="16">
        <v>-3.0000000000000001E-3</v>
      </c>
      <c r="AD183" s="17">
        <v>3215691</v>
      </c>
      <c r="AE183" s="16">
        <v>-4.4999999999999998E-2</v>
      </c>
      <c r="AF183" s="17">
        <v>6276541</v>
      </c>
      <c r="AG183" s="16">
        <v>-3.5000000000000003E-2</v>
      </c>
      <c r="AH183" s="18">
        <v>5.33</v>
      </c>
      <c r="AI183" s="16">
        <v>4.3999999999999997E-2</v>
      </c>
      <c r="AJ183" s="18">
        <v>2.73</v>
      </c>
      <c r="AK183" s="16">
        <v>3.3000000000000002E-2</v>
      </c>
      <c r="AL183" s="15">
        <v>35772513</v>
      </c>
      <c r="AM183" s="16">
        <v>0.02</v>
      </c>
      <c r="AN183" s="17">
        <v>6750738</v>
      </c>
      <c r="AO183" s="16">
        <v>-1.2999999999999999E-2</v>
      </c>
      <c r="AP183" s="17">
        <v>13097067</v>
      </c>
      <c r="AQ183" s="16">
        <v>-7.0000000000000001E-3</v>
      </c>
      <c r="AR183" s="18">
        <v>5.3</v>
      </c>
      <c r="AS183" s="16">
        <v>3.3000000000000002E-2</v>
      </c>
      <c r="AT183" s="18">
        <v>2.73</v>
      </c>
      <c r="AU183" s="16">
        <v>2.7E-2</v>
      </c>
    </row>
    <row r="184" spans="3:47" x14ac:dyDescent="0.2">
      <c r="C184" s="29"/>
      <c r="D184" s="29"/>
      <c r="E184" s="29"/>
      <c r="F184" s="29"/>
      <c r="G184" s="14" t="s">
        <v>323</v>
      </c>
      <c r="H184" s="15">
        <v>3248558</v>
      </c>
      <c r="I184" s="16">
        <v>0.193</v>
      </c>
      <c r="J184" s="17">
        <v>813121</v>
      </c>
      <c r="K184" s="16">
        <v>0.27100000000000002</v>
      </c>
      <c r="L184" s="17">
        <v>1455675</v>
      </c>
      <c r="M184" s="16">
        <v>0.247</v>
      </c>
      <c r="N184" s="18">
        <v>4</v>
      </c>
      <c r="O184" s="16">
        <v>-6.0999999999999999E-2</v>
      </c>
      <c r="P184" s="18">
        <v>2.23</v>
      </c>
      <c r="Q184" s="16">
        <v>-4.3999999999999997E-2</v>
      </c>
      <c r="R184" s="15">
        <v>10403275</v>
      </c>
      <c r="S184" s="16">
        <v>0.17899999999999999</v>
      </c>
      <c r="T184" s="17">
        <v>2410100</v>
      </c>
      <c r="U184" s="16">
        <v>0.105</v>
      </c>
      <c r="V184" s="17">
        <v>4381675</v>
      </c>
      <c r="W184" s="16">
        <v>9.1999999999999998E-2</v>
      </c>
      <c r="X184" s="18">
        <v>4.32</v>
      </c>
      <c r="Y184" s="16">
        <v>6.8000000000000005E-2</v>
      </c>
      <c r="Z184" s="18">
        <v>2.37</v>
      </c>
      <c r="AA184" s="16">
        <v>0.08</v>
      </c>
      <c r="AB184" s="15">
        <v>21839617</v>
      </c>
      <c r="AC184" s="16">
        <v>0.20200000000000001</v>
      </c>
      <c r="AD184" s="17">
        <v>5017634</v>
      </c>
      <c r="AE184" s="16">
        <v>0.128</v>
      </c>
      <c r="AF184" s="17">
        <v>9051223</v>
      </c>
      <c r="AG184" s="16">
        <v>0.108</v>
      </c>
      <c r="AH184" s="18">
        <v>4.3499999999999996</v>
      </c>
      <c r="AI184" s="16">
        <v>6.6000000000000003E-2</v>
      </c>
      <c r="AJ184" s="18">
        <v>2.41</v>
      </c>
      <c r="AK184" s="16">
        <v>8.5999999999999993E-2</v>
      </c>
      <c r="AL184" s="15">
        <v>42323794</v>
      </c>
      <c r="AM184" s="16">
        <v>0.19600000000000001</v>
      </c>
      <c r="AN184" s="17">
        <v>9961237</v>
      </c>
      <c r="AO184" s="16">
        <v>0.13900000000000001</v>
      </c>
      <c r="AP184" s="17">
        <v>17754561</v>
      </c>
      <c r="AQ184" s="16">
        <v>9.9000000000000005E-2</v>
      </c>
      <c r="AR184" s="18">
        <v>4.25</v>
      </c>
      <c r="AS184" s="16">
        <v>0.05</v>
      </c>
      <c r="AT184" s="18">
        <v>2.38</v>
      </c>
      <c r="AU184" s="16">
        <v>8.7999999999999995E-2</v>
      </c>
    </row>
    <row r="185" spans="3:47" x14ac:dyDescent="0.2">
      <c r="C185" s="29"/>
      <c r="D185" s="29"/>
      <c r="E185" s="29"/>
      <c r="F185" s="29"/>
      <c r="G185" s="14" t="s">
        <v>324</v>
      </c>
      <c r="H185" s="15">
        <v>2684137</v>
      </c>
      <c r="I185" s="16">
        <v>7.2999999999999995E-2</v>
      </c>
      <c r="J185" s="17">
        <v>568556</v>
      </c>
      <c r="K185" s="16">
        <v>0.1</v>
      </c>
      <c r="L185" s="17">
        <v>1041185</v>
      </c>
      <c r="M185" s="16">
        <v>6.0999999999999999E-2</v>
      </c>
      <c r="N185" s="18">
        <v>4.72</v>
      </c>
      <c r="O185" s="16">
        <v>-2.4E-2</v>
      </c>
      <c r="P185" s="18">
        <v>2.58</v>
      </c>
      <c r="Q185" s="16">
        <v>1.0999999999999999E-2</v>
      </c>
      <c r="R185" s="15">
        <v>8551190</v>
      </c>
      <c r="S185" s="16">
        <v>6.8000000000000005E-2</v>
      </c>
      <c r="T185" s="17">
        <v>1758704</v>
      </c>
      <c r="U185" s="16">
        <v>6.5000000000000002E-2</v>
      </c>
      <c r="V185" s="17">
        <v>3282697</v>
      </c>
      <c r="W185" s="16">
        <v>0.04</v>
      </c>
      <c r="X185" s="18">
        <v>4.8600000000000003</v>
      </c>
      <c r="Y185" s="16">
        <v>3.0000000000000001E-3</v>
      </c>
      <c r="Z185" s="18">
        <v>2.6</v>
      </c>
      <c r="AA185" s="16">
        <v>2.8000000000000001E-2</v>
      </c>
      <c r="AB185" s="15">
        <v>17534077</v>
      </c>
      <c r="AC185" s="16">
        <v>7.3999999999999996E-2</v>
      </c>
      <c r="AD185" s="17">
        <v>3576636</v>
      </c>
      <c r="AE185" s="16">
        <v>7.0999999999999994E-2</v>
      </c>
      <c r="AF185" s="17">
        <v>6692478</v>
      </c>
      <c r="AG185" s="16">
        <v>3.7999999999999999E-2</v>
      </c>
      <c r="AH185" s="18">
        <v>4.9000000000000004</v>
      </c>
      <c r="AI185" s="16">
        <v>3.0000000000000001E-3</v>
      </c>
      <c r="AJ185" s="18">
        <v>2.62</v>
      </c>
      <c r="AK185" s="16">
        <v>3.4000000000000002E-2</v>
      </c>
      <c r="AL185" s="15">
        <v>35104653</v>
      </c>
      <c r="AM185" s="16">
        <v>0.1</v>
      </c>
      <c r="AN185" s="17">
        <v>7201978</v>
      </c>
      <c r="AO185" s="16">
        <v>0.108</v>
      </c>
      <c r="AP185" s="17">
        <v>13426979</v>
      </c>
      <c r="AQ185" s="16">
        <v>5.2999999999999999E-2</v>
      </c>
      <c r="AR185" s="18">
        <v>4.87</v>
      </c>
      <c r="AS185" s="16">
        <v>-8.0000000000000002E-3</v>
      </c>
      <c r="AT185" s="18">
        <v>2.61</v>
      </c>
      <c r="AU185" s="16">
        <v>4.3999999999999997E-2</v>
      </c>
    </row>
    <row r="186" spans="3:47" x14ac:dyDescent="0.2">
      <c r="C186" s="29"/>
      <c r="D186" s="29"/>
      <c r="E186" s="29"/>
      <c r="F186" s="29"/>
      <c r="G186" s="14" t="s">
        <v>325</v>
      </c>
      <c r="H186" s="15">
        <v>5037711</v>
      </c>
      <c r="I186" s="16">
        <v>-3.7999999999999999E-2</v>
      </c>
      <c r="J186" s="17">
        <v>1255644</v>
      </c>
      <c r="K186" s="16">
        <v>1.7999999999999999E-2</v>
      </c>
      <c r="L186" s="17">
        <v>1986108</v>
      </c>
      <c r="M186" s="16">
        <v>-4.2000000000000003E-2</v>
      </c>
      <c r="N186" s="18">
        <v>4.01</v>
      </c>
      <c r="O186" s="16">
        <v>-5.5E-2</v>
      </c>
      <c r="P186" s="18">
        <v>2.54</v>
      </c>
      <c r="Q186" s="16">
        <v>4.0000000000000001E-3</v>
      </c>
      <c r="R186" s="15">
        <v>16300587</v>
      </c>
      <c r="S186" s="16">
        <v>-4.4999999999999998E-2</v>
      </c>
      <c r="T186" s="17">
        <v>4003373</v>
      </c>
      <c r="U186" s="16">
        <v>5.0000000000000001E-3</v>
      </c>
      <c r="V186" s="17">
        <v>6234344</v>
      </c>
      <c r="W186" s="16">
        <v>-0.06</v>
      </c>
      <c r="X186" s="18">
        <v>4.07</v>
      </c>
      <c r="Y186" s="16">
        <v>-4.9000000000000002E-2</v>
      </c>
      <c r="Z186" s="18">
        <v>2.61</v>
      </c>
      <c r="AA186" s="16">
        <v>1.6E-2</v>
      </c>
      <c r="AB186" s="15">
        <v>34446676</v>
      </c>
      <c r="AC186" s="16">
        <v>-2.1000000000000001E-2</v>
      </c>
      <c r="AD186" s="17">
        <v>8449904</v>
      </c>
      <c r="AE186" s="16">
        <v>2.5000000000000001E-2</v>
      </c>
      <c r="AF186" s="17">
        <v>13148231</v>
      </c>
      <c r="AG186" s="16">
        <v>-4.1000000000000002E-2</v>
      </c>
      <c r="AH186" s="18">
        <v>4.08</v>
      </c>
      <c r="AI186" s="16">
        <v>-4.4999999999999998E-2</v>
      </c>
      <c r="AJ186" s="18">
        <v>2.62</v>
      </c>
      <c r="AK186" s="16">
        <v>2.1000000000000001E-2</v>
      </c>
      <c r="AL186" s="15">
        <v>68604294</v>
      </c>
      <c r="AM186" s="16">
        <v>1.7000000000000001E-2</v>
      </c>
      <c r="AN186" s="17">
        <v>16643664</v>
      </c>
      <c r="AO186" s="16">
        <v>5.0999999999999997E-2</v>
      </c>
      <c r="AP186" s="17">
        <v>26673525</v>
      </c>
      <c r="AQ186" s="16">
        <v>-5.0000000000000001E-3</v>
      </c>
      <c r="AR186" s="18">
        <v>4.12</v>
      </c>
      <c r="AS186" s="16">
        <v>-3.2000000000000001E-2</v>
      </c>
      <c r="AT186" s="18">
        <v>2.57</v>
      </c>
      <c r="AU186" s="16">
        <v>2.1999999999999999E-2</v>
      </c>
    </row>
    <row r="187" spans="3:47" x14ac:dyDescent="0.2">
      <c r="C187" s="29"/>
      <c r="D187" s="29"/>
      <c r="E187" s="29"/>
      <c r="F187" s="29"/>
      <c r="G187" s="14" t="s">
        <v>326</v>
      </c>
      <c r="H187" s="15">
        <v>1756965</v>
      </c>
      <c r="I187" s="16">
        <v>0.121</v>
      </c>
      <c r="J187" s="17">
        <v>370328</v>
      </c>
      <c r="K187" s="16">
        <v>5.0999999999999997E-2</v>
      </c>
      <c r="L187" s="17">
        <v>688735</v>
      </c>
      <c r="M187" s="16">
        <v>3.4000000000000002E-2</v>
      </c>
      <c r="N187" s="18">
        <v>4.74</v>
      </c>
      <c r="O187" s="16">
        <v>6.7000000000000004E-2</v>
      </c>
      <c r="P187" s="18">
        <v>2.5499999999999998</v>
      </c>
      <c r="Q187" s="16">
        <v>8.5000000000000006E-2</v>
      </c>
      <c r="R187" s="15">
        <v>5393643</v>
      </c>
      <c r="S187" s="16">
        <v>0.17299999999999999</v>
      </c>
      <c r="T187" s="17">
        <v>1098892</v>
      </c>
      <c r="U187" s="16">
        <v>0.13</v>
      </c>
      <c r="V187" s="17">
        <v>2064370</v>
      </c>
      <c r="W187" s="16">
        <v>0.114</v>
      </c>
      <c r="X187" s="18">
        <v>4.91</v>
      </c>
      <c r="Y187" s="16">
        <v>3.7999999999999999E-2</v>
      </c>
      <c r="Z187" s="18">
        <v>2.61</v>
      </c>
      <c r="AA187" s="16">
        <v>5.2999999999999999E-2</v>
      </c>
      <c r="AB187" s="15">
        <v>10944122</v>
      </c>
      <c r="AC187" s="16">
        <v>0.188</v>
      </c>
      <c r="AD187" s="17">
        <v>2219118</v>
      </c>
      <c r="AE187" s="16">
        <v>0.156</v>
      </c>
      <c r="AF187" s="17">
        <v>4153345</v>
      </c>
      <c r="AG187" s="16">
        <v>0.14799999999999999</v>
      </c>
      <c r="AH187" s="18">
        <v>4.93</v>
      </c>
      <c r="AI187" s="16">
        <v>2.8000000000000001E-2</v>
      </c>
      <c r="AJ187" s="18">
        <v>2.64</v>
      </c>
      <c r="AK187" s="16">
        <v>3.5000000000000003E-2</v>
      </c>
      <c r="AL187" s="15">
        <v>21558473</v>
      </c>
      <c r="AM187" s="16">
        <v>0.19400000000000001</v>
      </c>
      <c r="AN187" s="17">
        <v>4470694</v>
      </c>
      <c r="AO187" s="16">
        <v>0.193</v>
      </c>
      <c r="AP187" s="17">
        <v>8210053</v>
      </c>
      <c r="AQ187" s="16">
        <v>0.159</v>
      </c>
      <c r="AR187" s="18">
        <v>4.82</v>
      </c>
      <c r="AS187" s="16">
        <v>1E-3</v>
      </c>
      <c r="AT187" s="18">
        <v>2.63</v>
      </c>
      <c r="AU187" s="16">
        <v>0.03</v>
      </c>
    </row>
    <row r="188" spans="3:47" x14ac:dyDescent="0.2">
      <c r="C188" s="29"/>
      <c r="D188" s="29"/>
      <c r="E188" s="29"/>
      <c r="F188" s="29"/>
      <c r="G188" s="14" t="s">
        <v>327</v>
      </c>
      <c r="H188" s="15">
        <v>2068223</v>
      </c>
      <c r="I188" s="16">
        <v>0.20699999999999999</v>
      </c>
      <c r="J188" s="17">
        <v>428072</v>
      </c>
      <c r="K188" s="16">
        <v>0.246</v>
      </c>
      <c r="L188" s="17">
        <v>699267</v>
      </c>
      <c r="M188" s="16">
        <v>0.161</v>
      </c>
      <c r="N188" s="18">
        <v>4.83</v>
      </c>
      <c r="O188" s="16">
        <v>-3.1E-2</v>
      </c>
      <c r="P188" s="18">
        <v>2.96</v>
      </c>
      <c r="Q188" s="16">
        <v>0.04</v>
      </c>
      <c r="R188" s="15">
        <v>6494022</v>
      </c>
      <c r="S188" s="16">
        <v>0.20799999999999999</v>
      </c>
      <c r="T188" s="17">
        <v>1344041</v>
      </c>
      <c r="U188" s="16">
        <v>0.25800000000000001</v>
      </c>
      <c r="V188" s="17">
        <v>2211969</v>
      </c>
      <c r="W188" s="16">
        <v>0.158</v>
      </c>
      <c r="X188" s="18">
        <v>4.83</v>
      </c>
      <c r="Y188" s="16">
        <v>-0.04</v>
      </c>
      <c r="Z188" s="18">
        <v>2.94</v>
      </c>
      <c r="AA188" s="16">
        <v>4.2999999999999997E-2</v>
      </c>
      <c r="AB188" s="15">
        <v>13177189</v>
      </c>
      <c r="AC188" s="16">
        <v>0.215</v>
      </c>
      <c r="AD188" s="17">
        <v>2737161</v>
      </c>
      <c r="AE188" s="16">
        <v>0.26900000000000002</v>
      </c>
      <c r="AF188" s="17">
        <v>4465325</v>
      </c>
      <c r="AG188" s="16">
        <v>0.16600000000000001</v>
      </c>
      <c r="AH188" s="18">
        <v>4.8099999999999996</v>
      </c>
      <c r="AI188" s="16">
        <v>-4.2000000000000003E-2</v>
      </c>
      <c r="AJ188" s="18">
        <v>2.95</v>
      </c>
      <c r="AK188" s="16">
        <v>4.2000000000000003E-2</v>
      </c>
      <c r="AL188" s="15">
        <v>25888270</v>
      </c>
      <c r="AM188" s="16">
        <v>0.21199999999999999</v>
      </c>
      <c r="AN188" s="17">
        <v>5431017</v>
      </c>
      <c r="AO188" s="16">
        <v>0.29199999999999998</v>
      </c>
      <c r="AP188" s="17">
        <v>8828579</v>
      </c>
      <c r="AQ188" s="16">
        <v>0.16300000000000001</v>
      </c>
      <c r="AR188" s="18">
        <v>4.7699999999999996</v>
      </c>
      <c r="AS188" s="16">
        <v>-6.2E-2</v>
      </c>
      <c r="AT188" s="18">
        <v>2.93</v>
      </c>
      <c r="AU188" s="16">
        <v>4.2000000000000003E-2</v>
      </c>
    </row>
    <row r="189" spans="3:47" x14ac:dyDescent="0.2">
      <c r="C189" s="29"/>
      <c r="D189" s="29"/>
      <c r="E189" s="29"/>
      <c r="F189" s="29"/>
      <c r="G189" s="14" t="s">
        <v>328</v>
      </c>
      <c r="H189" s="15">
        <v>3813373</v>
      </c>
      <c r="I189" s="16">
        <v>0.188</v>
      </c>
      <c r="J189" s="17">
        <v>819580</v>
      </c>
      <c r="K189" s="16">
        <v>0.313</v>
      </c>
      <c r="L189" s="17">
        <v>1555209</v>
      </c>
      <c r="M189" s="16">
        <v>0.27900000000000003</v>
      </c>
      <c r="N189" s="18">
        <v>4.6500000000000004</v>
      </c>
      <c r="O189" s="16">
        <v>-9.5000000000000001E-2</v>
      </c>
      <c r="P189" s="18">
        <v>2.4500000000000002</v>
      </c>
      <c r="Q189" s="16">
        <v>-7.1999999999999995E-2</v>
      </c>
      <c r="R189" s="15">
        <v>12693748</v>
      </c>
      <c r="S189" s="16">
        <v>0.127</v>
      </c>
      <c r="T189" s="17">
        <v>2703082</v>
      </c>
      <c r="U189" s="16">
        <v>0.157</v>
      </c>
      <c r="V189" s="17">
        <v>5168768</v>
      </c>
      <c r="W189" s="16">
        <v>0.123</v>
      </c>
      <c r="X189" s="18">
        <v>4.7</v>
      </c>
      <c r="Y189" s="16">
        <v>-2.5999999999999999E-2</v>
      </c>
      <c r="Z189" s="18">
        <v>2.46</v>
      </c>
      <c r="AA189" s="16">
        <v>4.0000000000000001E-3</v>
      </c>
      <c r="AB189" s="15">
        <v>25549712</v>
      </c>
      <c r="AC189" s="16">
        <v>0.157</v>
      </c>
      <c r="AD189" s="17">
        <v>5459896</v>
      </c>
      <c r="AE189" s="16">
        <v>0.20799999999999999</v>
      </c>
      <c r="AF189" s="17">
        <v>10431537</v>
      </c>
      <c r="AG189" s="16">
        <v>0.158</v>
      </c>
      <c r="AH189" s="18">
        <v>4.68</v>
      </c>
      <c r="AI189" s="16">
        <v>-4.2000000000000003E-2</v>
      </c>
      <c r="AJ189" s="18">
        <v>2.4500000000000002</v>
      </c>
      <c r="AK189" s="16">
        <v>-2E-3</v>
      </c>
      <c r="AL189" s="15">
        <v>51378330</v>
      </c>
      <c r="AM189" s="16">
        <v>0.17399999999999999</v>
      </c>
      <c r="AN189" s="17">
        <v>11046337</v>
      </c>
      <c r="AO189" s="16">
        <v>0.22500000000000001</v>
      </c>
      <c r="AP189" s="17">
        <v>21103066</v>
      </c>
      <c r="AQ189" s="16">
        <v>0.16</v>
      </c>
      <c r="AR189" s="18">
        <v>4.6500000000000004</v>
      </c>
      <c r="AS189" s="16">
        <v>-4.1000000000000002E-2</v>
      </c>
      <c r="AT189" s="18">
        <v>2.4300000000000002</v>
      </c>
      <c r="AU189" s="16">
        <v>1.2999999999999999E-2</v>
      </c>
    </row>
    <row r="190" spans="3:47" x14ac:dyDescent="0.2">
      <c r="C190" s="29"/>
      <c r="D190" s="29"/>
      <c r="E190" s="29"/>
      <c r="F190" s="29"/>
      <c r="G190" s="14" t="s">
        <v>329</v>
      </c>
      <c r="H190" s="15">
        <v>2939644</v>
      </c>
      <c r="I190" s="16">
        <v>0.189</v>
      </c>
      <c r="J190" s="17">
        <v>666949</v>
      </c>
      <c r="K190" s="16">
        <v>0.157</v>
      </c>
      <c r="L190" s="17">
        <v>1186935</v>
      </c>
      <c r="M190" s="16">
        <v>0.14799999999999999</v>
      </c>
      <c r="N190" s="18">
        <v>4.41</v>
      </c>
      <c r="O190" s="16">
        <v>2.8000000000000001E-2</v>
      </c>
      <c r="P190" s="18">
        <v>2.48</v>
      </c>
      <c r="Q190" s="16">
        <v>3.5999999999999997E-2</v>
      </c>
      <c r="R190" s="15">
        <v>9183668</v>
      </c>
      <c r="S190" s="16">
        <v>0.17599999999999999</v>
      </c>
      <c r="T190" s="17">
        <v>2097424</v>
      </c>
      <c r="U190" s="16">
        <v>0.16700000000000001</v>
      </c>
      <c r="V190" s="17">
        <v>3717574</v>
      </c>
      <c r="W190" s="16">
        <v>0.15</v>
      </c>
      <c r="X190" s="18">
        <v>4.38</v>
      </c>
      <c r="Y190" s="16">
        <v>8.0000000000000002E-3</v>
      </c>
      <c r="Z190" s="18">
        <v>2.4700000000000002</v>
      </c>
      <c r="AA190" s="16">
        <v>2.1999999999999999E-2</v>
      </c>
      <c r="AB190" s="15">
        <v>18547213</v>
      </c>
      <c r="AC190" s="16">
        <v>0.16300000000000001</v>
      </c>
      <c r="AD190" s="17">
        <v>4283047</v>
      </c>
      <c r="AE190" s="16">
        <v>0.18099999999999999</v>
      </c>
      <c r="AF190" s="17">
        <v>7546819</v>
      </c>
      <c r="AG190" s="16">
        <v>0.16800000000000001</v>
      </c>
      <c r="AH190" s="18">
        <v>4.33</v>
      </c>
      <c r="AI190" s="16">
        <v>-1.4999999999999999E-2</v>
      </c>
      <c r="AJ190" s="18">
        <v>2.46</v>
      </c>
      <c r="AK190" s="16">
        <v>-4.0000000000000001E-3</v>
      </c>
      <c r="AL190" s="15">
        <v>37192758</v>
      </c>
      <c r="AM190" s="16">
        <v>0.17199999999999999</v>
      </c>
      <c r="AN190" s="17">
        <v>8662617</v>
      </c>
      <c r="AO190" s="16">
        <v>0.254</v>
      </c>
      <c r="AP190" s="17">
        <v>15194084</v>
      </c>
      <c r="AQ190" s="16">
        <v>0.18</v>
      </c>
      <c r="AR190" s="18">
        <v>4.29</v>
      </c>
      <c r="AS190" s="16">
        <v>-6.6000000000000003E-2</v>
      </c>
      <c r="AT190" s="18">
        <v>2.4500000000000002</v>
      </c>
      <c r="AU190" s="16">
        <v>-7.0000000000000001E-3</v>
      </c>
    </row>
    <row r="191" spans="3:47" x14ac:dyDescent="0.2">
      <c r="C191" s="29"/>
      <c r="D191" s="29"/>
      <c r="E191" s="30"/>
      <c r="F191" s="29"/>
      <c r="G191" s="14" t="s">
        <v>330</v>
      </c>
      <c r="H191" s="15">
        <v>24191415</v>
      </c>
      <c r="I191" s="16">
        <v>9.9000000000000005E-2</v>
      </c>
      <c r="J191" s="17">
        <v>5421113</v>
      </c>
      <c r="K191" s="16">
        <v>0.13</v>
      </c>
      <c r="L191" s="17">
        <v>9578855</v>
      </c>
      <c r="M191" s="16">
        <v>9.9000000000000005E-2</v>
      </c>
      <c r="N191" s="18">
        <v>4.46</v>
      </c>
      <c r="O191" s="16">
        <v>-2.7E-2</v>
      </c>
      <c r="P191" s="18">
        <v>2.5299999999999998</v>
      </c>
      <c r="Q191" s="16">
        <v>0</v>
      </c>
      <c r="R191" s="15">
        <v>77486689</v>
      </c>
      <c r="S191" s="16">
        <v>8.6999999999999994E-2</v>
      </c>
      <c r="T191" s="17">
        <v>17016743</v>
      </c>
      <c r="U191" s="16">
        <v>8.8999999999999996E-2</v>
      </c>
      <c r="V191" s="17">
        <v>30185802</v>
      </c>
      <c r="W191" s="16">
        <v>5.7000000000000002E-2</v>
      </c>
      <c r="X191" s="18">
        <v>4.55</v>
      </c>
      <c r="Y191" s="16">
        <v>-2E-3</v>
      </c>
      <c r="Z191" s="18">
        <v>2.57</v>
      </c>
      <c r="AA191" s="16">
        <v>2.8000000000000001E-2</v>
      </c>
      <c r="AB191" s="15">
        <v>159185394</v>
      </c>
      <c r="AC191" s="16">
        <v>9.8000000000000004E-2</v>
      </c>
      <c r="AD191" s="17">
        <v>34959085</v>
      </c>
      <c r="AE191" s="16">
        <v>0.105</v>
      </c>
      <c r="AF191" s="17">
        <v>61765498</v>
      </c>
      <c r="AG191" s="16">
        <v>6.9000000000000006E-2</v>
      </c>
      <c r="AH191" s="18">
        <v>4.55</v>
      </c>
      <c r="AI191" s="16">
        <v>-7.0000000000000001E-3</v>
      </c>
      <c r="AJ191" s="18">
        <v>2.58</v>
      </c>
      <c r="AK191" s="16">
        <v>2.7E-2</v>
      </c>
      <c r="AL191" s="15">
        <v>317823084</v>
      </c>
      <c r="AM191" s="16">
        <v>0.11600000000000001</v>
      </c>
      <c r="AN191" s="17">
        <v>70168281</v>
      </c>
      <c r="AO191" s="16">
        <v>0.13600000000000001</v>
      </c>
      <c r="AP191" s="17">
        <v>124287914</v>
      </c>
      <c r="AQ191" s="16">
        <v>8.4000000000000005E-2</v>
      </c>
      <c r="AR191" s="18">
        <v>4.53</v>
      </c>
      <c r="AS191" s="16">
        <v>-1.7000000000000001E-2</v>
      </c>
      <c r="AT191" s="18">
        <v>2.56</v>
      </c>
      <c r="AU191" s="16">
        <v>0.03</v>
      </c>
    </row>
    <row r="192" spans="3:47" x14ac:dyDescent="0.2">
      <c r="C192" s="28" t="s">
        <v>19</v>
      </c>
      <c r="D192" s="28" t="s">
        <v>22</v>
      </c>
      <c r="E192" s="28"/>
      <c r="F192" s="28" t="s">
        <v>84</v>
      </c>
      <c r="G192" s="14" t="s">
        <v>274</v>
      </c>
      <c r="H192" s="15">
        <v>179</v>
      </c>
      <c r="I192" s="19"/>
      <c r="J192" s="17">
        <v>5</v>
      </c>
      <c r="K192" s="19"/>
      <c r="L192" s="17">
        <v>144</v>
      </c>
      <c r="M192" s="19"/>
      <c r="N192" s="18">
        <v>36.92</v>
      </c>
      <c r="O192" s="19"/>
      <c r="P192" s="18">
        <v>1.25</v>
      </c>
      <c r="Q192" s="19"/>
      <c r="R192" s="15">
        <v>179</v>
      </c>
      <c r="S192" s="19"/>
      <c r="T192" s="17">
        <v>5</v>
      </c>
      <c r="U192" s="19"/>
      <c r="V192" s="17">
        <v>144</v>
      </c>
      <c r="W192" s="19"/>
      <c r="X192" s="18">
        <v>36.92</v>
      </c>
      <c r="Y192" s="19"/>
      <c r="Z192" s="18">
        <v>1.25</v>
      </c>
      <c r="AA192" s="19"/>
      <c r="AB192" s="15">
        <v>179</v>
      </c>
      <c r="AC192" s="19"/>
      <c r="AD192" s="17">
        <v>5</v>
      </c>
      <c r="AE192" s="19"/>
      <c r="AF192" s="17">
        <v>144</v>
      </c>
      <c r="AG192" s="19"/>
      <c r="AH192" s="18">
        <v>36.92</v>
      </c>
      <c r="AI192" s="19"/>
      <c r="AJ192" s="18">
        <v>1.25</v>
      </c>
      <c r="AK192" s="19"/>
      <c r="AL192" s="15">
        <v>179</v>
      </c>
      <c r="AM192" s="19"/>
      <c r="AN192" s="17">
        <v>5</v>
      </c>
      <c r="AO192" s="19"/>
      <c r="AP192" s="17">
        <v>144</v>
      </c>
      <c r="AQ192" s="19"/>
      <c r="AR192" s="18">
        <v>36.92</v>
      </c>
      <c r="AS192" s="19"/>
      <c r="AT192" s="18">
        <v>1.25</v>
      </c>
      <c r="AU192" s="19"/>
    </row>
    <row r="193" spans="3:47" x14ac:dyDescent="0.2">
      <c r="C193" s="29"/>
      <c r="D193" s="29"/>
      <c r="E193" s="29"/>
      <c r="F193" s="29"/>
      <c r="G193" s="14" t="s">
        <v>275</v>
      </c>
      <c r="H193" s="15"/>
      <c r="I193" s="19"/>
      <c r="J193" s="17"/>
      <c r="K193" s="19"/>
      <c r="L193" s="17"/>
      <c r="M193" s="19"/>
      <c r="N193" s="19"/>
      <c r="O193" s="19"/>
      <c r="P193" s="19"/>
      <c r="Q193" s="19"/>
      <c r="R193" s="15"/>
      <c r="S193" s="19"/>
      <c r="T193" s="17"/>
      <c r="U193" s="19"/>
      <c r="V193" s="17"/>
      <c r="W193" s="19"/>
      <c r="X193" s="19"/>
      <c r="Y193" s="19"/>
      <c r="Z193" s="19"/>
      <c r="AA193" s="19"/>
      <c r="AB193" s="15"/>
      <c r="AC193" s="19"/>
      <c r="AD193" s="17"/>
      <c r="AE193" s="19"/>
      <c r="AF193" s="17"/>
      <c r="AG193" s="19"/>
      <c r="AH193" s="19"/>
      <c r="AI193" s="19"/>
      <c r="AJ193" s="19"/>
      <c r="AK193" s="19"/>
      <c r="AL193" s="15"/>
      <c r="AM193" s="137"/>
      <c r="AN193" s="17"/>
      <c r="AO193" s="137"/>
      <c r="AP193" s="17"/>
      <c r="AQ193" s="137"/>
      <c r="AR193" s="18"/>
      <c r="AS193" s="19"/>
      <c r="AT193" s="18"/>
      <c r="AU193" s="19"/>
    </row>
    <row r="194" spans="3:47" x14ac:dyDescent="0.2">
      <c r="C194" s="29"/>
      <c r="D194" s="29"/>
      <c r="E194" s="29"/>
      <c r="F194" s="29"/>
      <c r="G194" s="14" t="s">
        <v>276</v>
      </c>
      <c r="H194" s="15">
        <v>611</v>
      </c>
      <c r="I194" s="16">
        <v>1.123</v>
      </c>
      <c r="J194" s="17">
        <v>18</v>
      </c>
      <c r="K194" s="16">
        <v>-0.44900000000000001</v>
      </c>
      <c r="L194" s="17">
        <v>78</v>
      </c>
      <c r="M194" s="16">
        <v>-0.23200000000000001</v>
      </c>
      <c r="N194" s="18">
        <v>33.340000000000003</v>
      </c>
      <c r="O194" s="16">
        <v>2.851</v>
      </c>
      <c r="P194" s="18">
        <v>7.8</v>
      </c>
      <c r="Q194" s="16">
        <v>1.764</v>
      </c>
      <c r="R194" s="15">
        <v>953</v>
      </c>
      <c r="S194" s="16">
        <v>0.47699999999999998</v>
      </c>
      <c r="T194" s="17">
        <v>25</v>
      </c>
      <c r="U194" s="16">
        <v>-0.34399999999999997</v>
      </c>
      <c r="V194" s="17">
        <v>143</v>
      </c>
      <c r="W194" s="16">
        <v>-0.105</v>
      </c>
      <c r="X194" s="18">
        <v>38.04</v>
      </c>
      <c r="Y194" s="16">
        <v>1.2529999999999999</v>
      </c>
      <c r="Z194" s="18">
        <v>6.68</v>
      </c>
      <c r="AA194" s="16">
        <v>0.65</v>
      </c>
      <c r="AB194" s="15">
        <v>1104</v>
      </c>
      <c r="AC194" s="16">
        <v>0.251</v>
      </c>
      <c r="AD194" s="17">
        <v>27</v>
      </c>
      <c r="AE194" s="16">
        <v>-0.377</v>
      </c>
      <c r="AF194" s="17">
        <v>197</v>
      </c>
      <c r="AG194" s="16">
        <v>-0.23599999999999999</v>
      </c>
      <c r="AH194" s="18">
        <v>41.35</v>
      </c>
      <c r="AI194" s="16">
        <v>1.01</v>
      </c>
      <c r="AJ194" s="18">
        <v>5.59</v>
      </c>
      <c r="AK194" s="16">
        <v>0.63900000000000001</v>
      </c>
      <c r="AL194" s="15">
        <v>2002</v>
      </c>
      <c r="AM194" s="16">
        <v>-0.48099999999999998</v>
      </c>
      <c r="AN194" s="17">
        <v>41</v>
      </c>
      <c r="AO194" s="16">
        <v>-0.55900000000000005</v>
      </c>
      <c r="AP194" s="17">
        <v>517</v>
      </c>
      <c r="AQ194" s="16">
        <v>-0.27</v>
      </c>
      <c r="AR194" s="18">
        <v>48.33</v>
      </c>
      <c r="AS194" s="16">
        <v>0.17799999999999999</v>
      </c>
      <c r="AT194" s="18">
        <v>3.87</v>
      </c>
      <c r="AU194" s="16">
        <v>-0.28899999999999998</v>
      </c>
    </row>
    <row r="195" spans="3:47" x14ac:dyDescent="0.2">
      <c r="C195" s="29"/>
      <c r="D195" s="29"/>
      <c r="E195" s="29"/>
      <c r="F195" s="29"/>
      <c r="G195" s="14" t="s">
        <v>277</v>
      </c>
      <c r="H195" s="15"/>
      <c r="I195" s="16"/>
      <c r="J195" s="17"/>
      <c r="K195" s="16"/>
      <c r="L195" s="17"/>
      <c r="M195" s="16"/>
      <c r="N195" s="18"/>
      <c r="O195" s="16"/>
      <c r="P195" s="18"/>
      <c r="Q195" s="16"/>
      <c r="R195" s="15"/>
      <c r="S195" s="16"/>
      <c r="T195" s="17"/>
      <c r="U195" s="16"/>
      <c r="V195" s="17"/>
      <c r="W195" s="16"/>
      <c r="X195" s="18"/>
      <c r="Y195" s="16"/>
      <c r="Z195" s="18"/>
      <c r="AA195" s="16"/>
      <c r="AB195" s="15"/>
      <c r="AC195" s="16"/>
      <c r="AD195" s="17"/>
      <c r="AE195" s="16"/>
      <c r="AF195" s="17"/>
      <c r="AG195" s="16"/>
      <c r="AH195" s="18"/>
      <c r="AI195" s="16"/>
      <c r="AJ195" s="18"/>
      <c r="AK195" s="16"/>
      <c r="AL195" s="15"/>
      <c r="AM195" s="16"/>
      <c r="AN195" s="17"/>
      <c r="AO195" s="16"/>
      <c r="AP195" s="17"/>
      <c r="AQ195" s="16"/>
      <c r="AR195" s="18"/>
      <c r="AS195" s="16"/>
      <c r="AT195" s="18"/>
      <c r="AU195" s="16"/>
    </row>
    <row r="196" spans="3:47" x14ac:dyDescent="0.2">
      <c r="C196" s="29"/>
      <c r="D196" s="29"/>
      <c r="E196" s="29"/>
      <c r="F196" s="29"/>
      <c r="G196" s="14" t="s">
        <v>278</v>
      </c>
      <c r="H196" s="15">
        <v>230</v>
      </c>
      <c r="I196" s="19"/>
      <c r="J196" s="17">
        <v>6</v>
      </c>
      <c r="K196" s="19"/>
      <c r="L196" s="17">
        <v>44</v>
      </c>
      <c r="M196" s="19"/>
      <c r="N196" s="19">
        <v>35.909999999999997</v>
      </c>
      <c r="O196" s="19"/>
      <c r="P196" s="19">
        <v>5.22</v>
      </c>
      <c r="Q196" s="19"/>
      <c r="R196" s="15">
        <v>230</v>
      </c>
      <c r="S196" s="16"/>
      <c r="T196" s="17">
        <v>6</v>
      </c>
      <c r="U196" s="16"/>
      <c r="V196" s="17">
        <v>44</v>
      </c>
      <c r="W196" s="16"/>
      <c r="X196" s="19">
        <v>35.909999999999997</v>
      </c>
      <c r="Y196" s="19"/>
      <c r="Z196" s="19">
        <v>5.22</v>
      </c>
      <c r="AA196" s="19"/>
      <c r="AB196" s="15">
        <v>230</v>
      </c>
      <c r="AC196" s="16">
        <v>-0.13200000000000001</v>
      </c>
      <c r="AD196" s="17">
        <v>6</v>
      </c>
      <c r="AE196" s="16">
        <v>-0.29399999999999998</v>
      </c>
      <c r="AF196" s="17">
        <v>44</v>
      </c>
      <c r="AG196" s="16">
        <v>2.0249999999999999</v>
      </c>
      <c r="AH196" s="18">
        <v>35.909999999999997</v>
      </c>
      <c r="AI196" s="16">
        <v>0.23</v>
      </c>
      <c r="AJ196" s="18">
        <v>5.22</v>
      </c>
      <c r="AK196" s="16">
        <v>-0.71299999999999997</v>
      </c>
      <c r="AL196" s="15">
        <v>230</v>
      </c>
      <c r="AM196" s="16">
        <v>-0.26600000000000001</v>
      </c>
      <c r="AN196" s="17">
        <v>6</v>
      </c>
      <c r="AO196" s="16">
        <v>-0.33800000000000002</v>
      </c>
      <c r="AP196" s="17">
        <v>44</v>
      </c>
      <c r="AQ196" s="16">
        <v>1.7929999999999999</v>
      </c>
      <c r="AR196" s="18">
        <v>35.909999999999997</v>
      </c>
      <c r="AS196" s="16">
        <v>0.109</v>
      </c>
      <c r="AT196" s="18">
        <v>5.22</v>
      </c>
      <c r="AU196" s="16">
        <v>-0.73699999999999999</v>
      </c>
    </row>
    <row r="197" spans="3:47" x14ac:dyDescent="0.2">
      <c r="C197" s="29"/>
      <c r="D197" s="29"/>
      <c r="E197" s="29"/>
      <c r="F197" s="29"/>
      <c r="G197" s="14" t="s">
        <v>279</v>
      </c>
      <c r="H197" s="15">
        <v>284</v>
      </c>
      <c r="I197" s="16"/>
      <c r="J197" s="17">
        <v>9</v>
      </c>
      <c r="K197" s="16"/>
      <c r="L197" s="17">
        <v>29</v>
      </c>
      <c r="M197" s="16"/>
      <c r="N197" s="19">
        <v>29.97</v>
      </c>
      <c r="O197" s="19"/>
      <c r="P197" s="19">
        <v>9.9</v>
      </c>
      <c r="Q197" s="19"/>
      <c r="R197" s="15">
        <v>857</v>
      </c>
      <c r="S197" s="16">
        <v>9.4E-2</v>
      </c>
      <c r="T197" s="17">
        <v>28</v>
      </c>
      <c r="U197" s="16">
        <v>0.26500000000000001</v>
      </c>
      <c r="V197" s="17">
        <v>61</v>
      </c>
      <c r="W197" s="16">
        <v>1.28</v>
      </c>
      <c r="X197" s="18">
        <v>30.18</v>
      </c>
      <c r="Y197" s="16">
        <v>-0.13600000000000001</v>
      </c>
      <c r="Z197" s="18">
        <v>14.11</v>
      </c>
      <c r="AA197" s="16">
        <v>-0.52</v>
      </c>
      <c r="AB197" s="15">
        <v>1331</v>
      </c>
      <c r="AC197" s="16">
        <v>0.218</v>
      </c>
      <c r="AD197" s="17">
        <v>43</v>
      </c>
      <c r="AE197" s="16">
        <v>-0.35699999999999998</v>
      </c>
      <c r="AF197" s="17">
        <v>72</v>
      </c>
      <c r="AG197" s="16">
        <v>-0.55600000000000005</v>
      </c>
      <c r="AH197" s="18">
        <v>30.66</v>
      </c>
      <c r="AI197" s="16">
        <v>0.89400000000000002</v>
      </c>
      <c r="AJ197" s="18">
        <v>18.440000000000001</v>
      </c>
      <c r="AK197" s="16">
        <v>1.7410000000000001</v>
      </c>
      <c r="AL197" s="15">
        <v>2135</v>
      </c>
      <c r="AM197" s="16">
        <v>0.52900000000000003</v>
      </c>
      <c r="AN197" s="17">
        <v>70</v>
      </c>
      <c r="AO197" s="16">
        <v>-5.5E-2</v>
      </c>
      <c r="AP197" s="17">
        <v>101</v>
      </c>
      <c r="AQ197" s="16">
        <v>-0.439</v>
      </c>
      <c r="AR197" s="18">
        <v>30.66</v>
      </c>
      <c r="AS197" s="16">
        <v>0.61799999999999999</v>
      </c>
      <c r="AT197" s="18">
        <v>21.08</v>
      </c>
      <c r="AU197" s="16">
        <v>1.7250000000000001</v>
      </c>
    </row>
    <row r="198" spans="3:47" x14ac:dyDescent="0.2">
      <c r="C198" s="29"/>
      <c r="D198" s="29"/>
      <c r="E198" s="29"/>
      <c r="F198" s="29"/>
      <c r="G198" s="14" t="s">
        <v>280</v>
      </c>
      <c r="H198" s="15"/>
      <c r="I198" s="16"/>
      <c r="J198" s="17"/>
      <c r="K198" s="16"/>
      <c r="L198" s="17"/>
      <c r="M198" s="16"/>
      <c r="N198" s="19"/>
      <c r="O198" s="19"/>
      <c r="P198" s="19"/>
      <c r="Q198" s="19"/>
      <c r="R198" s="15"/>
      <c r="S198" s="16"/>
      <c r="T198" s="17"/>
      <c r="U198" s="16"/>
      <c r="V198" s="17"/>
      <c r="W198" s="16"/>
      <c r="X198" s="18"/>
      <c r="Y198" s="16"/>
      <c r="Z198" s="18"/>
      <c r="AA198" s="16"/>
      <c r="AB198" s="15"/>
      <c r="AC198" s="16"/>
      <c r="AD198" s="17"/>
      <c r="AE198" s="16"/>
      <c r="AF198" s="17"/>
      <c r="AG198" s="16"/>
      <c r="AH198" s="18"/>
      <c r="AI198" s="16"/>
      <c r="AJ198" s="18"/>
      <c r="AK198" s="16"/>
      <c r="AL198" s="15">
        <v>0</v>
      </c>
      <c r="AM198" s="16">
        <v>-1</v>
      </c>
      <c r="AN198" s="17">
        <v>0</v>
      </c>
      <c r="AO198" s="16">
        <v>-1</v>
      </c>
      <c r="AP198" s="17">
        <v>0</v>
      </c>
      <c r="AQ198" s="16">
        <v>-1</v>
      </c>
      <c r="AR198" s="18"/>
      <c r="AS198" s="16">
        <v>-1</v>
      </c>
      <c r="AT198" s="18"/>
      <c r="AU198" s="16">
        <v>-1</v>
      </c>
    </row>
    <row r="199" spans="3:47" x14ac:dyDescent="0.2">
      <c r="C199" s="29"/>
      <c r="D199" s="29"/>
      <c r="E199" s="29"/>
      <c r="F199" s="29"/>
      <c r="G199" s="14" t="s">
        <v>281</v>
      </c>
      <c r="H199" s="15">
        <v>145</v>
      </c>
      <c r="I199" s="16">
        <v>0.112</v>
      </c>
      <c r="J199" s="17">
        <v>6</v>
      </c>
      <c r="K199" s="16">
        <v>0.14399999999999999</v>
      </c>
      <c r="L199" s="17">
        <v>28</v>
      </c>
      <c r="M199" s="16">
        <v>0.155</v>
      </c>
      <c r="N199" s="138">
        <v>22.55</v>
      </c>
      <c r="O199" s="137">
        <v>-2.9000000000000001E-2</v>
      </c>
      <c r="P199" s="138">
        <v>5.09</v>
      </c>
      <c r="Q199" s="137">
        <v>-3.6999999999999998E-2</v>
      </c>
      <c r="R199" s="15">
        <v>323</v>
      </c>
      <c r="S199" s="16">
        <v>0.122</v>
      </c>
      <c r="T199" s="17">
        <v>14</v>
      </c>
      <c r="U199" s="16">
        <v>6.0999999999999999E-2</v>
      </c>
      <c r="V199" s="17">
        <v>59</v>
      </c>
      <c r="W199" s="16">
        <v>5.1999999999999998E-2</v>
      </c>
      <c r="X199" s="18">
        <v>23.95</v>
      </c>
      <c r="Y199" s="16">
        <v>5.8000000000000003E-2</v>
      </c>
      <c r="Z199" s="18">
        <v>5.47</v>
      </c>
      <c r="AA199" s="16">
        <v>6.7000000000000004E-2</v>
      </c>
      <c r="AB199" s="15">
        <v>636</v>
      </c>
      <c r="AC199" s="16">
        <v>1.6E-2</v>
      </c>
      <c r="AD199" s="17">
        <v>26</v>
      </c>
      <c r="AE199" s="16">
        <v>-0.09</v>
      </c>
      <c r="AF199" s="17">
        <v>116</v>
      </c>
      <c r="AG199" s="16">
        <v>-0.105</v>
      </c>
      <c r="AH199" s="18">
        <v>24.04</v>
      </c>
      <c r="AI199" s="16">
        <v>0.11600000000000001</v>
      </c>
      <c r="AJ199" s="18">
        <v>5.49</v>
      </c>
      <c r="AK199" s="16">
        <v>0.13500000000000001</v>
      </c>
      <c r="AL199" s="15">
        <v>1619</v>
      </c>
      <c r="AM199" s="16">
        <v>9.8000000000000004E-2</v>
      </c>
      <c r="AN199" s="17">
        <v>70</v>
      </c>
      <c r="AO199" s="16">
        <v>-1.9E-2</v>
      </c>
      <c r="AP199" s="17">
        <v>311</v>
      </c>
      <c r="AQ199" s="16">
        <v>-2.5999999999999999E-2</v>
      </c>
      <c r="AR199" s="18">
        <v>22.97</v>
      </c>
      <c r="AS199" s="16">
        <v>0.12</v>
      </c>
      <c r="AT199" s="18">
        <v>5.21</v>
      </c>
      <c r="AU199" s="16">
        <v>0.127</v>
      </c>
    </row>
    <row r="200" spans="3:47" x14ac:dyDescent="0.2">
      <c r="C200" s="29"/>
      <c r="D200" s="29"/>
      <c r="E200" s="29"/>
      <c r="F200" s="29"/>
      <c r="G200" s="14" t="s">
        <v>282</v>
      </c>
      <c r="H200" s="15">
        <v>434</v>
      </c>
      <c r="I200" s="137">
        <v>-0.38200000000000001</v>
      </c>
      <c r="J200" s="17">
        <v>6</v>
      </c>
      <c r="K200" s="137">
        <v>-0.36799999999999999</v>
      </c>
      <c r="L200" s="17">
        <v>147</v>
      </c>
      <c r="M200" s="137">
        <v>-0.52700000000000002</v>
      </c>
      <c r="N200" s="18">
        <v>70.459999999999994</v>
      </c>
      <c r="O200" s="137">
        <v>-2.1000000000000001E-2</v>
      </c>
      <c r="P200" s="18">
        <v>2.95</v>
      </c>
      <c r="Q200" s="137">
        <v>0.309</v>
      </c>
      <c r="R200" s="15">
        <v>994</v>
      </c>
      <c r="S200" s="16">
        <v>-0.52600000000000002</v>
      </c>
      <c r="T200" s="17">
        <v>18</v>
      </c>
      <c r="U200" s="16">
        <v>-0.42399999999999999</v>
      </c>
      <c r="V200" s="17">
        <v>340</v>
      </c>
      <c r="W200" s="16">
        <v>-0.64600000000000002</v>
      </c>
      <c r="X200" s="18">
        <v>56.75</v>
      </c>
      <c r="Y200" s="16">
        <v>-0.17799999999999999</v>
      </c>
      <c r="Z200" s="18">
        <v>2.92</v>
      </c>
      <c r="AA200" s="16">
        <v>0.33700000000000002</v>
      </c>
      <c r="AB200" s="15">
        <v>1983</v>
      </c>
      <c r="AC200" s="16">
        <v>-0.45</v>
      </c>
      <c r="AD200" s="17">
        <v>32</v>
      </c>
      <c r="AE200" s="16">
        <v>-0.46200000000000002</v>
      </c>
      <c r="AF200" s="17">
        <v>672</v>
      </c>
      <c r="AG200" s="16">
        <v>-0.625</v>
      </c>
      <c r="AH200" s="18">
        <v>61.86</v>
      </c>
      <c r="AI200" s="16">
        <v>2.4E-2</v>
      </c>
      <c r="AJ200" s="18">
        <v>2.95</v>
      </c>
      <c r="AK200" s="16">
        <v>0.46700000000000003</v>
      </c>
      <c r="AL200" s="15">
        <v>7365</v>
      </c>
      <c r="AM200" s="16">
        <v>-0.25900000000000001</v>
      </c>
      <c r="AN200" s="17">
        <v>101</v>
      </c>
      <c r="AO200" s="16">
        <v>-0.35899999999999999</v>
      </c>
      <c r="AP200" s="17">
        <v>2789</v>
      </c>
      <c r="AQ200" s="16">
        <v>-0.40300000000000002</v>
      </c>
      <c r="AR200" s="18">
        <v>72.709999999999994</v>
      </c>
      <c r="AS200" s="16">
        <v>0.156</v>
      </c>
      <c r="AT200" s="18">
        <v>2.64</v>
      </c>
      <c r="AU200" s="16">
        <v>0.24199999999999999</v>
      </c>
    </row>
    <row r="201" spans="3:47" x14ac:dyDescent="0.2">
      <c r="C201" s="29"/>
      <c r="D201" s="29"/>
      <c r="E201" s="29"/>
      <c r="F201" s="29"/>
      <c r="G201" s="14" t="s">
        <v>283</v>
      </c>
      <c r="H201" s="15">
        <v>1048</v>
      </c>
      <c r="I201" s="16">
        <v>-0.252</v>
      </c>
      <c r="J201" s="17">
        <v>24</v>
      </c>
      <c r="K201" s="16">
        <v>0.40300000000000002</v>
      </c>
      <c r="L201" s="17">
        <v>361</v>
      </c>
      <c r="M201" s="16">
        <v>-0.34</v>
      </c>
      <c r="N201" s="18">
        <v>43.63</v>
      </c>
      <c r="O201" s="16">
        <v>-0.46700000000000003</v>
      </c>
      <c r="P201" s="18">
        <v>2.9</v>
      </c>
      <c r="Q201" s="16">
        <v>0.13400000000000001</v>
      </c>
      <c r="R201" s="15">
        <v>2776</v>
      </c>
      <c r="S201" s="16">
        <v>-4.4999999999999998E-2</v>
      </c>
      <c r="T201" s="17">
        <v>53</v>
      </c>
      <c r="U201" s="16">
        <v>0.52</v>
      </c>
      <c r="V201" s="17">
        <v>1014</v>
      </c>
      <c r="W201" s="16">
        <v>-0.09</v>
      </c>
      <c r="X201" s="18">
        <v>52.44</v>
      </c>
      <c r="Y201" s="16">
        <v>-0.371</v>
      </c>
      <c r="Z201" s="18">
        <v>2.74</v>
      </c>
      <c r="AA201" s="16">
        <v>4.9000000000000002E-2</v>
      </c>
      <c r="AB201" s="15">
        <v>5138</v>
      </c>
      <c r="AC201" s="16">
        <v>1.0999999999999999E-2</v>
      </c>
      <c r="AD201" s="17">
        <v>81</v>
      </c>
      <c r="AE201" s="16">
        <v>0.33400000000000002</v>
      </c>
      <c r="AF201" s="17">
        <v>1902</v>
      </c>
      <c r="AG201" s="16">
        <v>-1.6E-2</v>
      </c>
      <c r="AH201" s="18">
        <v>63.68</v>
      </c>
      <c r="AI201" s="16">
        <v>-0.24199999999999999</v>
      </c>
      <c r="AJ201" s="18">
        <v>2.7</v>
      </c>
      <c r="AK201" s="16">
        <v>2.8000000000000001E-2</v>
      </c>
      <c r="AL201" s="15">
        <v>16444</v>
      </c>
      <c r="AM201" s="16">
        <v>-1.7999999999999999E-2</v>
      </c>
      <c r="AN201" s="17">
        <v>216</v>
      </c>
      <c r="AO201" s="16">
        <v>0.09</v>
      </c>
      <c r="AP201" s="17">
        <v>6223</v>
      </c>
      <c r="AQ201" s="16">
        <v>-1.7000000000000001E-2</v>
      </c>
      <c r="AR201" s="18">
        <v>76.22</v>
      </c>
      <c r="AS201" s="16">
        <v>-9.9000000000000005E-2</v>
      </c>
      <c r="AT201" s="18">
        <v>2.64</v>
      </c>
      <c r="AU201" s="16">
        <v>-1E-3</v>
      </c>
    </row>
    <row r="202" spans="3:47" x14ac:dyDescent="0.2">
      <c r="C202" s="29"/>
      <c r="D202" s="29"/>
      <c r="E202" s="29"/>
      <c r="F202" s="29"/>
      <c r="G202" s="14" t="s">
        <v>284</v>
      </c>
      <c r="H202" s="15">
        <v>1243</v>
      </c>
      <c r="I202" s="16">
        <v>2.1000000000000001E-2</v>
      </c>
      <c r="J202" s="17">
        <v>27</v>
      </c>
      <c r="K202" s="16">
        <v>0.48299999999999998</v>
      </c>
      <c r="L202" s="17">
        <v>381</v>
      </c>
      <c r="M202" s="16">
        <v>-0.11899999999999999</v>
      </c>
      <c r="N202" s="18">
        <v>46.46</v>
      </c>
      <c r="O202" s="16">
        <v>-0.311</v>
      </c>
      <c r="P202" s="18">
        <v>3.26</v>
      </c>
      <c r="Q202" s="16">
        <v>0.159</v>
      </c>
      <c r="R202" s="15">
        <v>2914</v>
      </c>
      <c r="S202" s="16">
        <v>-6.8000000000000005E-2</v>
      </c>
      <c r="T202" s="17">
        <v>60</v>
      </c>
      <c r="U202" s="16">
        <v>0.184</v>
      </c>
      <c r="V202" s="17">
        <v>931</v>
      </c>
      <c r="W202" s="16">
        <v>-0.13200000000000001</v>
      </c>
      <c r="X202" s="18">
        <v>48.76</v>
      </c>
      <c r="Y202" s="16">
        <v>-0.21299999999999999</v>
      </c>
      <c r="Z202" s="18">
        <v>3.13</v>
      </c>
      <c r="AA202" s="16">
        <v>7.3999999999999996E-2</v>
      </c>
      <c r="AB202" s="15">
        <v>5940</v>
      </c>
      <c r="AC202" s="16">
        <v>-1.7999999999999999E-2</v>
      </c>
      <c r="AD202" s="17">
        <v>128</v>
      </c>
      <c r="AE202" s="16">
        <v>0.32800000000000001</v>
      </c>
      <c r="AF202" s="17">
        <v>1923</v>
      </c>
      <c r="AG202" s="16">
        <v>-7.9000000000000001E-2</v>
      </c>
      <c r="AH202" s="18">
        <v>46.34</v>
      </c>
      <c r="AI202" s="16">
        <v>-0.26100000000000001</v>
      </c>
      <c r="AJ202" s="18">
        <v>3.09</v>
      </c>
      <c r="AK202" s="16">
        <v>6.6000000000000003E-2</v>
      </c>
      <c r="AL202" s="15">
        <v>18661</v>
      </c>
      <c r="AM202" s="16">
        <v>-4.3999999999999997E-2</v>
      </c>
      <c r="AN202" s="17">
        <v>341</v>
      </c>
      <c r="AO202" s="16">
        <v>3.6999999999999998E-2</v>
      </c>
      <c r="AP202" s="17">
        <v>6181</v>
      </c>
      <c r="AQ202" s="16">
        <v>-7.9000000000000001E-2</v>
      </c>
      <c r="AR202" s="18">
        <v>54.69</v>
      </c>
      <c r="AS202" s="16">
        <v>-7.8E-2</v>
      </c>
      <c r="AT202" s="18">
        <v>3.02</v>
      </c>
      <c r="AU202" s="16">
        <v>3.7999999999999999E-2</v>
      </c>
    </row>
    <row r="203" spans="3:47" x14ac:dyDescent="0.2">
      <c r="C203" s="29"/>
      <c r="D203" s="29"/>
      <c r="E203" s="29"/>
      <c r="F203" s="29"/>
      <c r="G203" s="14" t="s">
        <v>285</v>
      </c>
      <c r="H203" s="15">
        <v>254</v>
      </c>
      <c r="I203" s="16">
        <v>0.41499999999999998</v>
      </c>
      <c r="J203" s="17">
        <v>4</v>
      </c>
      <c r="K203" s="16">
        <v>1.016</v>
      </c>
      <c r="L203" s="17">
        <v>92</v>
      </c>
      <c r="M203" s="16">
        <v>0.52800000000000002</v>
      </c>
      <c r="N203" s="18">
        <v>67.5</v>
      </c>
      <c r="O203" s="16">
        <v>-0.29799999999999999</v>
      </c>
      <c r="P203" s="18">
        <v>2.77</v>
      </c>
      <c r="Q203" s="16">
        <v>-7.3999999999999996E-2</v>
      </c>
      <c r="R203" s="15">
        <v>798</v>
      </c>
      <c r="S203" s="16">
        <v>0.75</v>
      </c>
      <c r="T203" s="17">
        <v>10</v>
      </c>
      <c r="U203" s="16">
        <v>0.69699999999999995</v>
      </c>
      <c r="V203" s="17">
        <v>260</v>
      </c>
      <c r="W203" s="16">
        <v>0.66800000000000004</v>
      </c>
      <c r="X203" s="18">
        <v>79.17</v>
      </c>
      <c r="Y203" s="16">
        <v>3.1E-2</v>
      </c>
      <c r="Z203" s="18">
        <v>3.06</v>
      </c>
      <c r="AA203" s="16">
        <v>0.05</v>
      </c>
      <c r="AB203" s="15">
        <v>1469</v>
      </c>
      <c r="AC203" s="16">
        <v>0.54700000000000004</v>
      </c>
      <c r="AD203" s="17">
        <v>18</v>
      </c>
      <c r="AE203" s="16">
        <v>0.51700000000000002</v>
      </c>
      <c r="AF203" s="17">
        <v>477</v>
      </c>
      <c r="AG203" s="16">
        <v>0.47399999999999998</v>
      </c>
      <c r="AH203" s="18">
        <v>80.599999999999994</v>
      </c>
      <c r="AI203" s="16">
        <v>0.02</v>
      </c>
      <c r="AJ203" s="18">
        <v>3.08</v>
      </c>
      <c r="AK203" s="16">
        <v>0.05</v>
      </c>
      <c r="AL203" s="15">
        <v>3811</v>
      </c>
      <c r="AM203" s="16">
        <v>0.64100000000000001</v>
      </c>
      <c r="AN203" s="17">
        <v>48</v>
      </c>
      <c r="AO203" s="16">
        <v>0.61199999999999999</v>
      </c>
      <c r="AP203" s="17">
        <v>1231</v>
      </c>
      <c r="AQ203" s="16">
        <v>0.55600000000000005</v>
      </c>
      <c r="AR203" s="18">
        <v>79.819999999999993</v>
      </c>
      <c r="AS203" s="16">
        <v>1.7999999999999999E-2</v>
      </c>
      <c r="AT203" s="18">
        <v>3.1</v>
      </c>
      <c r="AU203" s="16">
        <v>5.3999999999999999E-2</v>
      </c>
    </row>
    <row r="204" spans="3:47" x14ac:dyDescent="0.2">
      <c r="C204" s="29"/>
      <c r="D204" s="29"/>
      <c r="E204" s="29"/>
      <c r="F204" s="29"/>
      <c r="G204" s="14" t="s">
        <v>286</v>
      </c>
      <c r="H204" s="15">
        <v>629</v>
      </c>
      <c r="I204" s="16">
        <v>323.47399999999999</v>
      </c>
      <c r="J204" s="17">
        <v>47</v>
      </c>
      <c r="K204" s="16">
        <v>79.186000000000007</v>
      </c>
      <c r="L204" s="17">
        <v>126</v>
      </c>
      <c r="M204" s="16">
        <v>105.898</v>
      </c>
      <c r="N204" s="18">
        <v>13.31</v>
      </c>
      <c r="O204" s="16">
        <v>3.0459999999999998</v>
      </c>
      <c r="P204" s="18">
        <v>4.99</v>
      </c>
      <c r="Q204" s="16">
        <v>2.0350000000000001</v>
      </c>
      <c r="R204" s="15">
        <v>1930</v>
      </c>
      <c r="S204" s="16">
        <v>180.352</v>
      </c>
      <c r="T204" s="17">
        <v>146</v>
      </c>
      <c r="U204" s="16">
        <v>54.531999999999996</v>
      </c>
      <c r="V204" s="17">
        <v>389</v>
      </c>
      <c r="W204" s="16">
        <v>45.643000000000001</v>
      </c>
      <c r="X204" s="18">
        <v>13.21</v>
      </c>
      <c r="Y204" s="16">
        <v>2.266</v>
      </c>
      <c r="Z204" s="18">
        <v>4.95</v>
      </c>
      <c r="AA204" s="16">
        <v>2.8879999999999999</v>
      </c>
      <c r="AB204" s="15">
        <v>2734</v>
      </c>
      <c r="AC204" s="16">
        <v>237.60300000000001</v>
      </c>
      <c r="AD204" s="17">
        <v>208</v>
      </c>
      <c r="AE204" s="16">
        <v>63.457000000000001</v>
      </c>
      <c r="AF204" s="17">
        <v>553</v>
      </c>
      <c r="AG204" s="16">
        <v>56.996000000000002</v>
      </c>
      <c r="AH204" s="18">
        <v>13.17</v>
      </c>
      <c r="AI204" s="16">
        <v>2.702</v>
      </c>
      <c r="AJ204" s="18">
        <v>4.95</v>
      </c>
      <c r="AK204" s="16">
        <v>3.1139999999999999</v>
      </c>
      <c r="AL204" s="15">
        <v>2734</v>
      </c>
      <c r="AM204" s="16">
        <v>162.05199999999999</v>
      </c>
      <c r="AN204" s="17">
        <v>208</v>
      </c>
      <c r="AO204" s="16">
        <v>46.603000000000002</v>
      </c>
      <c r="AP204" s="17">
        <v>553</v>
      </c>
      <c r="AQ204" s="16">
        <v>45.878999999999998</v>
      </c>
      <c r="AR204" s="18">
        <v>13.17</v>
      </c>
      <c r="AS204" s="16">
        <v>2.4249999999999998</v>
      </c>
      <c r="AT204" s="18">
        <v>4.95</v>
      </c>
      <c r="AU204" s="16">
        <v>2.4780000000000002</v>
      </c>
    </row>
    <row r="205" spans="3:47" x14ac:dyDescent="0.2">
      <c r="C205" s="29"/>
      <c r="D205" s="29"/>
      <c r="E205" s="29"/>
      <c r="F205" s="29"/>
      <c r="G205" s="14" t="s">
        <v>287</v>
      </c>
      <c r="H205" s="15">
        <v>1376</v>
      </c>
      <c r="I205" s="16">
        <v>0.20499999999999999</v>
      </c>
      <c r="J205" s="17">
        <v>16</v>
      </c>
      <c r="K205" s="16">
        <v>0.32500000000000001</v>
      </c>
      <c r="L205" s="17">
        <v>476</v>
      </c>
      <c r="M205" s="16">
        <v>0.215</v>
      </c>
      <c r="N205" s="18">
        <v>84.93</v>
      </c>
      <c r="O205" s="16">
        <v>-0.09</v>
      </c>
      <c r="P205" s="18">
        <v>2.89</v>
      </c>
      <c r="Q205" s="16">
        <v>-8.0000000000000002E-3</v>
      </c>
      <c r="R205" s="15">
        <v>3159</v>
      </c>
      <c r="S205" s="16">
        <v>0.16400000000000001</v>
      </c>
      <c r="T205" s="17">
        <v>36</v>
      </c>
      <c r="U205" s="16">
        <v>0.23400000000000001</v>
      </c>
      <c r="V205" s="17">
        <v>1089</v>
      </c>
      <c r="W205" s="16">
        <v>0.17399999999999999</v>
      </c>
      <c r="X205" s="18">
        <v>88.33</v>
      </c>
      <c r="Y205" s="16">
        <v>-5.7000000000000002E-2</v>
      </c>
      <c r="Z205" s="18">
        <v>2.9</v>
      </c>
      <c r="AA205" s="16">
        <v>-8.0000000000000002E-3</v>
      </c>
      <c r="AB205" s="15">
        <v>6056</v>
      </c>
      <c r="AC205" s="16">
        <v>0.19400000000000001</v>
      </c>
      <c r="AD205" s="17">
        <v>77</v>
      </c>
      <c r="AE205" s="16">
        <v>0.42099999999999999</v>
      </c>
      <c r="AF205" s="17">
        <v>2099</v>
      </c>
      <c r="AG205" s="16">
        <v>0.20899999999999999</v>
      </c>
      <c r="AH205" s="18">
        <v>78.59</v>
      </c>
      <c r="AI205" s="16">
        <v>-0.16</v>
      </c>
      <c r="AJ205" s="18">
        <v>2.89</v>
      </c>
      <c r="AK205" s="16">
        <v>-1.2999999999999999E-2</v>
      </c>
      <c r="AL205" s="15">
        <v>16804</v>
      </c>
      <c r="AM205" s="16">
        <v>8.7999999999999995E-2</v>
      </c>
      <c r="AN205" s="17">
        <v>195</v>
      </c>
      <c r="AO205" s="16">
        <v>0.18</v>
      </c>
      <c r="AP205" s="17">
        <v>5795</v>
      </c>
      <c r="AQ205" s="16">
        <v>9.8000000000000004E-2</v>
      </c>
      <c r="AR205" s="18">
        <v>86.32</v>
      </c>
      <c r="AS205" s="16">
        <v>-7.8E-2</v>
      </c>
      <c r="AT205" s="18">
        <v>2.9</v>
      </c>
      <c r="AU205" s="16">
        <v>-8.9999999999999993E-3</v>
      </c>
    </row>
    <row r="206" spans="3:47" x14ac:dyDescent="0.2">
      <c r="C206" s="29"/>
      <c r="D206" s="29"/>
      <c r="E206" s="29"/>
      <c r="F206" s="29"/>
      <c r="G206" s="14" t="s">
        <v>288</v>
      </c>
      <c r="H206" s="15"/>
      <c r="I206" s="16"/>
      <c r="J206" s="17"/>
      <c r="K206" s="16"/>
      <c r="L206" s="17"/>
      <c r="M206" s="16"/>
      <c r="N206" s="18"/>
      <c r="O206" s="16"/>
      <c r="P206" s="18"/>
      <c r="Q206" s="16"/>
      <c r="R206" s="15"/>
      <c r="S206" s="16"/>
      <c r="T206" s="17"/>
      <c r="U206" s="16"/>
      <c r="V206" s="17"/>
      <c r="W206" s="16"/>
      <c r="X206" s="18"/>
      <c r="Y206" s="16"/>
      <c r="Z206" s="18"/>
      <c r="AA206" s="16"/>
      <c r="AB206" s="15"/>
      <c r="AC206" s="16"/>
      <c r="AD206" s="17"/>
      <c r="AE206" s="16"/>
      <c r="AF206" s="17"/>
      <c r="AG206" s="16"/>
      <c r="AH206" s="18"/>
      <c r="AI206" s="16"/>
      <c r="AJ206" s="18"/>
      <c r="AK206" s="16"/>
      <c r="AL206" s="15"/>
      <c r="AM206" s="16"/>
      <c r="AN206" s="17"/>
      <c r="AO206" s="16"/>
      <c r="AP206" s="17"/>
      <c r="AQ206" s="16"/>
      <c r="AR206" s="18"/>
      <c r="AS206" s="16"/>
      <c r="AT206" s="18"/>
      <c r="AU206" s="16"/>
    </row>
    <row r="207" spans="3:47" x14ac:dyDescent="0.2">
      <c r="C207" s="29"/>
      <c r="D207" s="29"/>
      <c r="E207" s="29"/>
      <c r="F207" s="29"/>
      <c r="G207" s="14" t="s">
        <v>289</v>
      </c>
      <c r="H207" s="15">
        <v>268</v>
      </c>
      <c r="I207" s="16">
        <v>30.225999999999999</v>
      </c>
      <c r="J207" s="17">
        <v>42</v>
      </c>
      <c r="K207" s="16">
        <v>13.718</v>
      </c>
      <c r="L207" s="17">
        <v>82</v>
      </c>
      <c r="M207" s="16">
        <v>13.23</v>
      </c>
      <c r="N207" s="18">
        <v>6.34</v>
      </c>
      <c r="O207" s="16">
        <v>1.1220000000000001</v>
      </c>
      <c r="P207" s="18">
        <v>3.25</v>
      </c>
      <c r="Q207" s="16">
        <v>1.194</v>
      </c>
      <c r="R207" s="15">
        <v>354</v>
      </c>
      <c r="S207" s="16">
        <v>4.4189999999999996</v>
      </c>
      <c r="T207" s="17">
        <v>77</v>
      </c>
      <c r="U207" s="16">
        <v>20.518000000000001</v>
      </c>
      <c r="V207" s="17">
        <v>147</v>
      </c>
      <c r="W207" s="16">
        <v>19.408000000000001</v>
      </c>
      <c r="X207" s="18">
        <v>4.6100000000000003</v>
      </c>
      <c r="Y207" s="16">
        <v>-0.748</v>
      </c>
      <c r="Z207" s="18">
        <v>2.41</v>
      </c>
      <c r="AA207" s="16">
        <v>-0.73399999999999999</v>
      </c>
      <c r="AB207" s="15">
        <v>414</v>
      </c>
      <c r="AC207" s="16">
        <v>2.411</v>
      </c>
      <c r="AD207" s="17">
        <v>80</v>
      </c>
      <c r="AE207" s="16">
        <v>9.1050000000000004</v>
      </c>
      <c r="AF207" s="17">
        <v>156</v>
      </c>
      <c r="AG207" s="16">
        <v>7.3949999999999996</v>
      </c>
      <c r="AH207" s="18">
        <v>5.2</v>
      </c>
      <c r="AI207" s="16">
        <v>-0.66200000000000003</v>
      </c>
      <c r="AJ207" s="18">
        <v>2.66</v>
      </c>
      <c r="AK207" s="16">
        <v>-0.59399999999999997</v>
      </c>
      <c r="AL207" s="15">
        <v>439</v>
      </c>
      <c r="AM207" s="16">
        <v>-0.498</v>
      </c>
      <c r="AN207" s="17">
        <v>82</v>
      </c>
      <c r="AO207" s="16">
        <v>0.311</v>
      </c>
      <c r="AP207" s="17">
        <v>164</v>
      </c>
      <c r="AQ207" s="16">
        <v>-0.499</v>
      </c>
      <c r="AR207" s="18">
        <v>5.39</v>
      </c>
      <c r="AS207" s="16">
        <v>-0.61699999999999999</v>
      </c>
      <c r="AT207" s="18">
        <v>2.67</v>
      </c>
      <c r="AU207" s="16">
        <v>2E-3</v>
      </c>
    </row>
    <row r="208" spans="3:47" x14ac:dyDescent="0.2">
      <c r="C208" s="29"/>
      <c r="D208" s="29"/>
      <c r="E208" s="29"/>
      <c r="F208" s="29"/>
      <c r="G208" s="14" t="s">
        <v>290</v>
      </c>
      <c r="H208" s="15">
        <v>375</v>
      </c>
      <c r="I208" s="16">
        <v>-0.67700000000000005</v>
      </c>
      <c r="J208" s="17">
        <v>33</v>
      </c>
      <c r="K208" s="16">
        <v>-0.84299999999999997</v>
      </c>
      <c r="L208" s="17">
        <v>66</v>
      </c>
      <c r="M208" s="16">
        <v>-0.77600000000000002</v>
      </c>
      <c r="N208" s="18">
        <v>11.4</v>
      </c>
      <c r="O208" s="16">
        <v>1.052</v>
      </c>
      <c r="P208" s="18">
        <v>5.65</v>
      </c>
      <c r="Q208" s="16">
        <v>0.44500000000000001</v>
      </c>
      <c r="R208" s="15">
        <v>1151</v>
      </c>
      <c r="S208" s="16">
        <v>-0.77700000000000002</v>
      </c>
      <c r="T208" s="17">
        <v>104</v>
      </c>
      <c r="U208" s="16">
        <v>-0.89500000000000002</v>
      </c>
      <c r="V208" s="17">
        <v>210</v>
      </c>
      <c r="W208" s="16">
        <v>-0.872</v>
      </c>
      <c r="X208" s="18">
        <v>11.09</v>
      </c>
      <c r="Y208" s="16">
        <v>1.113</v>
      </c>
      <c r="Z208" s="18">
        <v>5.49</v>
      </c>
      <c r="AA208" s="16">
        <v>0.74199999999999999</v>
      </c>
      <c r="AB208" s="15">
        <v>3238</v>
      </c>
      <c r="AC208" s="16">
        <v>-0.69599999999999995</v>
      </c>
      <c r="AD208" s="17">
        <v>392</v>
      </c>
      <c r="AE208" s="16">
        <v>-0.81299999999999994</v>
      </c>
      <c r="AF208" s="17">
        <v>761</v>
      </c>
      <c r="AG208" s="16">
        <v>-0.78500000000000003</v>
      </c>
      <c r="AH208" s="18">
        <v>8.26</v>
      </c>
      <c r="AI208" s="16">
        <v>0.629</v>
      </c>
      <c r="AJ208" s="18">
        <v>4.26</v>
      </c>
      <c r="AK208" s="16">
        <v>0.41299999999999998</v>
      </c>
      <c r="AL208" s="15">
        <v>6642</v>
      </c>
      <c r="AM208" s="16">
        <v>-0.48299999999999998</v>
      </c>
      <c r="AN208" s="17">
        <v>797</v>
      </c>
      <c r="AO208" s="16">
        <v>-0.66600000000000004</v>
      </c>
      <c r="AP208" s="17">
        <v>1580</v>
      </c>
      <c r="AQ208" s="16">
        <v>-0.61399999999999999</v>
      </c>
      <c r="AR208" s="18">
        <v>8.33</v>
      </c>
      <c r="AS208" s="16">
        <v>0.54900000000000004</v>
      </c>
      <c r="AT208" s="18">
        <v>4.2</v>
      </c>
      <c r="AU208" s="16">
        <v>0.33900000000000002</v>
      </c>
    </row>
    <row r="209" spans="3:47" x14ac:dyDescent="0.2">
      <c r="C209" s="29"/>
      <c r="D209" s="29"/>
      <c r="E209" s="29"/>
      <c r="F209" s="29"/>
      <c r="G209" s="14" t="s">
        <v>291</v>
      </c>
      <c r="H209" s="15">
        <v>572</v>
      </c>
      <c r="I209" s="16">
        <v>0.22500000000000001</v>
      </c>
      <c r="J209" s="17">
        <v>6</v>
      </c>
      <c r="K209" s="16">
        <v>0.22700000000000001</v>
      </c>
      <c r="L209" s="17">
        <v>191</v>
      </c>
      <c r="M209" s="16">
        <v>0.22500000000000001</v>
      </c>
      <c r="N209" s="18">
        <v>95.52</v>
      </c>
      <c r="O209" s="16">
        <v>-2E-3</v>
      </c>
      <c r="P209" s="18">
        <v>2.99</v>
      </c>
      <c r="Q209" s="16">
        <v>0</v>
      </c>
      <c r="R209" s="15">
        <v>1667</v>
      </c>
      <c r="S209" s="16">
        <v>0.19800000000000001</v>
      </c>
      <c r="T209" s="17">
        <v>18</v>
      </c>
      <c r="U209" s="16">
        <v>0.214</v>
      </c>
      <c r="V209" s="17">
        <v>558</v>
      </c>
      <c r="W209" s="16">
        <v>0.19900000000000001</v>
      </c>
      <c r="X209" s="18">
        <v>94.44</v>
      </c>
      <c r="Y209" s="16">
        <v>-1.2999999999999999E-2</v>
      </c>
      <c r="Z209" s="18">
        <v>2.99</v>
      </c>
      <c r="AA209" s="16">
        <v>0</v>
      </c>
      <c r="AB209" s="15">
        <v>3181</v>
      </c>
      <c r="AC209" s="16">
        <v>0.126</v>
      </c>
      <c r="AD209" s="17">
        <v>33</v>
      </c>
      <c r="AE209" s="16">
        <v>0.13300000000000001</v>
      </c>
      <c r="AF209" s="17">
        <v>1064</v>
      </c>
      <c r="AG209" s="16">
        <v>0.126</v>
      </c>
      <c r="AH209" s="18">
        <v>95.05</v>
      </c>
      <c r="AI209" s="16">
        <v>-6.0000000000000001E-3</v>
      </c>
      <c r="AJ209" s="18">
        <v>2.99</v>
      </c>
      <c r="AK209" s="16">
        <v>0</v>
      </c>
      <c r="AL209" s="15">
        <v>8249</v>
      </c>
      <c r="AM209" s="16">
        <v>0.18099999999999999</v>
      </c>
      <c r="AN209" s="17">
        <v>93</v>
      </c>
      <c r="AO209" s="16">
        <v>0.23499999999999999</v>
      </c>
      <c r="AP209" s="17">
        <v>2723</v>
      </c>
      <c r="AQ209" s="16">
        <v>0.16300000000000001</v>
      </c>
      <c r="AR209" s="18">
        <v>88.35</v>
      </c>
      <c r="AS209" s="16">
        <v>-4.3999999999999997E-2</v>
      </c>
      <c r="AT209" s="18">
        <v>3.03</v>
      </c>
      <c r="AU209" s="16">
        <v>1.6E-2</v>
      </c>
    </row>
    <row r="210" spans="3:47" x14ac:dyDescent="0.2">
      <c r="C210" s="29"/>
      <c r="D210" s="29"/>
      <c r="E210" s="29"/>
      <c r="F210" s="29"/>
      <c r="G210" s="14" t="s">
        <v>292</v>
      </c>
      <c r="H210" s="15">
        <v>37</v>
      </c>
      <c r="I210" s="16">
        <v>-0.67700000000000005</v>
      </c>
      <c r="J210" s="17">
        <v>1</v>
      </c>
      <c r="K210" s="16">
        <v>-0.69199999999999995</v>
      </c>
      <c r="L210" s="17">
        <v>26</v>
      </c>
      <c r="M210" s="16">
        <v>-0.68799999999999994</v>
      </c>
      <c r="N210" s="18">
        <v>46.14</v>
      </c>
      <c r="O210" s="16">
        <v>4.9000000000000002E-2</v>
      </c>
      <c r="P210" s="18">
        <v>1.42</v>
      </c>
      <c r="Q210" s="16">
        <v>3.6999999999999998E-2</v>
      </c>
      <c r="R210" s="15">
        <v>135</v>
      </c>
      <c r="S210" s="16">
        <v>-0.42099999999999999</v>
      </c>
      <c r="T210" s="17">
        <v>3</v>
      </c>
      <c r="U210" s="16">
        <v>-0.502</v>
      </c>
      <c r="V210" s="17">
        <v>74</v>
      </c>
      <c r="W210" s="16">
        <v>-0.44500000000000001</v>
      </c>
      <c r="X210" s="18">
        <v>49.39</v>
      </c>
      <c r="Y210" s="16">
        <v>0.16200000000000001</v>
      </c>
      <c r="Z210" s="18">
        <v>1.82</v>
      </c>
      <c r="AA210" s="16">
        <v>4.2999999999999997E-2</v>
      </c>
      <c r="AB210" s="15">
        <v>303</v>
      </c>
      <c r="AC210" s="16">
        <v>-0.52100000000000002</v>
      </c>
      <c r="AD210" s="17">
        <v>5</v>
      </c>
      <c r="AE210" s="16">
        <v>-0.81699999999999995</v>
      </c>
      <c r="AF210" s="17">
        <v>148</v>
      </c>
      <c r="AG210" s="16">
        <v>-0.48799999999999999</v>
      </c>
      <c r="AH210" s="18">
        <v>60.34</v>
      </c>
      <c r="AI210" s="16">
        <v>1.615</v>
      </c>
      <c r="AJ210" s="18">
        <v>2.0499999999999998</v>
      </c>
      <c r="AK210" s="16">
        <v>-6.4000000000000001E-2</v>
      </c>
      <c r="AL210" s="15">
        <v>748</v>
      </c>
      <c r="AM210" s="16">
        <v>-0.57799999999999996</v>
      </c>
      <c r="AN210" s="17">
        <v>13</v>
      </c>
      <c r="AO210" s="16">
        <v>-0.86899999999999999</v>
      </c>
      <c r="AP210" s="17">
        <v>375</v>
      </c>
      <c r="AQ210" s="16">
        <v>-0.60099999999999998</v>
      </c>
      <c r="AR210" s="18">
        <v>57.97</v>
      </c>
      <c r="AS210" s="16">
        <v>2.2290000000000001</v>
      </c>
      <c r="AT210" s="18">
        <v>1.99</v>
      </c>
      <c r="AU210" s="16">
        <v>5.7000000000000002E-2</v>
      </c>
    </row>
    <row r="211" spans="3:47" x14ac:dyDescent="0.2">
      <c r="C211" s="29"/>
      <c r="D211" s="29"/>
      <c r="E211" s="29"/>
      <c r="F211" s="29"/>
      <c r="G211" s="14" t="s">
        <v>293</v>
      </c>
      <c r="H211" s="15"/>
      <c r="I211" s="16"/>
      <c r="J211" s="17"/>
      <c r="K211" s="16"/>
      <c r="L211" s="17"/>
      <c r="M211" s="16"/>
      <c r="N211" s="18"/>
      <c r="O211" s="16"/>
      <c r="P211" s="18"/>
      <c r="Q211" s="16"/>
      <c r="R211" s="15">
        <v>0</v>
      </c>
      <c r="S211" s="16">
        <v>-1</v>
      </c>
      <c r="T211" s="17">
        <v>0</v>
      </c>
      <c r="U211" s="16">
        <v>-1</v>
      </c>
      <c r="V211" s="17">
        <v>0</v>
      </c>
      <c r="W211" s="16">
        <v>-1</v>
      </c>
      <c r="X211" s="18"/>
      <c r="Y211" s="16">
        <v>-1</v>
      </c>
      <c r="Z211" s="18"/>
      <c r="AA211" s="16">
        <v>-1</v>
      </c>
      <c r="AB211" s="15">
        <v>10</v>
      </c>
      <c r="AC211" s="16">
        <v>-0.46700000000000003</v>
      </c>
      <c r="AD211" s="17">
        <v>0</v>
      </c>
      <c r="AE211" s="16">
        <v>-0.83099999999999996</v>
      </c>
      <c r="AF211" s="17">
        <v>2</v>
      </c>
      <c r="AG211" s="16">
        <v>-0.71099999999999997</v>
      </c>
      <c r="AH211" s="18">
        <v>31.7</v>
      </c>
      <c r="AI211" s="16">
        <v>2.165</v>
      </c>
      <c r="AJ211" s="18">
        <v>3.98</v>
      </c>
      <c r="AK211" s="16">
        <v>0.84799999999999998</v>
      </c>
      <c r="AL211" s="15">
        <v>14</v>
      </c>
      <c r="AM211" s="16">
        <v>-0.80800000000000005</v>
      </c>
      <c r="AN211" s="17">
        <v>0</v>
      </c>
      <c r="AO211" s="16">
        <v>-0.85699999999999998</v>
      </c>
      <c r="AP211" s="17">
        <v>4</v>
      </c>
      <c r="AQ211" s="16">
        <v>-0.80700000000000005</v>
      </c>
      <c r="AR211" s="18">
        <v>31.98</v>
      </c>
      <c r="AS211" s="16">
        <v>0.34300000000000003</v>
      </c>
      <c r="AT211" s="18">
        <v>3.98</v>
      </c>
      <c r="AU211" s="16">
        <v>-4.0000000000000001E-3</v>
      </c>
    </row>
    <row r="212" spans="3:47" x14ac:dyDescent="0.2">
      <c r="C212" s="29"/>
      <c r="D212" s="29"/>
      <c r="E212" s="29"/>
      <c r="F212" s="29"/>
      <c r="G212" s="14" t="s">
        <v>294</v>
      </c>
      <c r="H212" s="15">
        <v>48</v>
      </c>
      <c r="I212" s="16"/>
      <c r="J212" s="17">
        <v>3</v>
      </c>
      <c r="K212" s="16"/>
      <c r="L212" s="17">
        <v>6</v>
      </c>
      <c r="M212" s="16"/>
      <c r="N212" s="18">
        <v>17.41</v>
      </c>
      <c r="O212" s="16"/>
      <c r="P212" s="18">
        <v>8.61</v>
      </c>
      <c r="Q212" s="16"/>
      <c r="R212" s="15">
        <v>108</v>
      </c>
      <c r="S212" s="16">
        <v>2.7909999999999999</v>
      </c>
      <c r="T212" s="17">
        <v>10</v>
      </c>
      <c r="U212" s="16">
        <v>6</v>
      </c>
      <c r="V212" s="17">
        <v>20</v>
      </c>
      <c r="W212" s="16">
        <v>6.024</v>
      </c>
      <c r="X212" s="18">
        <v>10.88</v>
      </c>
      <c r="Y212" s="16">
        <v>-0.45800000000000002</v>
      </c>
      <c r="Z212" s="18">
        <v>5.39</v>
      </c>
      <c r="AA212" s="16">
        <v>-0.46</v>
      </c>
      <c r="AB212" s="15">
        <v>806</v>
      </c>
      <c r="AC212" s="16">
        <v>27.238</v>
      </c>
      <c r="AD212" s="17">
        <v>31</v>
      </c>
      <c r="AE212" s="16">
        <v>21.021000000000001</v>
      </c>
      <c r="AF212" s="17">
        <v>63</v>
      </c>
      <c r="AG212" s="16">
        <v>21.097999999999999</v>
      </c>
      <c r="AH212" s="18">
        <v>25.77</v>
      </c>
      <c r="AI212" s="16">
        <v>0.28199999999999997</v>
      </c>
      <c r="AJ212" s="18">
        <v>12.75</v>
      </c>
      <c r="AK212" s="16">
        <v>0.27800000000000002</v>
      </c>
      <c r="AL212" s="15">
        <v>1087</v>
      </c>
      <c r="AM212" s="16">
        <v>5.625</v>
      </c>
      <c r="AN212" s="17">
        <v>49</v>
      </c>
      <c r="AO212" s="16">
        <v>4.3280000000000003</v>
      </c>
      <c r="AP212" s="17">
        <v>100</v>
      </c>
      <c r="AQ212" s="16">
        <v>4.3289999999999997</v>
      </c>
      <c r="AR212" s="18">
        <v>21.98</v>
      </c>
      <c r="AS212" s="16">
        <v>0.24299999999999999</v>
      </c>
      <c r="AT212" s="18">
        <v>10.88</v>
      </c>
      <c r="AU212" s="16">
        <v>0.24299999999999999</v>
      </c>
    </row>
    <row r="213" spans="3:47" x14ac:dyDescent="0.2">
      <c r="C213" s="29"/>
      <c r="D213" s="29"/>
      <c r="E213" s="29"/>
      <c r="F213" s="29"/>
      <c r="G213" s="14" t="s">
        <v>295</v>
      </c>
      <c r="H213" s="15">
        <v>360</v>
      </c>
      <c r="I213" s="16">
        <v>2.9079999999999999</v>
      </c>
      <c r="J213" s="17">
        <v>13</v>
      </c>
      <c r="K213" s="16">
        <v>4.1070000000000002</v>
      </c>
      <c r="L213" s="17">
        <v>55</v>
      </c>
      <c r="M213" s="16">
        <v>5.4470000000000001</v>
      </c>
      <c r="N213" s="18">
        <v>26.9</v>
      </c>
      <c r="O213" s="16">
        <v>-0.23499999999999999</v>
      </c>
      <c r="P213" s="18">
        <v>6.55</v>
      </c>
      <c r="Q213" s="16">
        <v>-0.39400000000000002</v>
      </c>
      <c r="R213" s="15">
        <v>974</v>
      </c>
      <c r="S213" s="16">
        <v>1.5069999999999999</v>
      </c>
      <c r="T213" s="17">
        <v>33</v>
      </c>
      <c r="U213" s="16">
        <v>0.32500000000000001</v>
      </c>
      <c r="V213" s="17">
        <v>126</v>
      </c>
      <c r="W213" s="16">
        <v>0.59599999999999997</v>
      </c>
      <c r="X213" s="18">
        <v>29.44</v>
      </c>
      <c r="Y213" s="16">
        <v>0.89300000000000002</v>
      </c>
      <c r="Z213" s="18">
        <v>7.73</v>
      </c>
      <c r="AA213" s="16">
        <v>0.57099999999999995</v>
      </c>
      <c r="AB213" s="15">
        <v>1724</v>
      </c>
      <c r="AC213" s="16">
        <v>1.038</v>
      </c>
      <c r="AD213" s="17">
        <v>77</v>
      </c>
      <c r="AE213" s="16">
        <v>0.57299999999999995</v>
      </c>
      <c r="AF213" s="17">
        <v>246</v>
      </c>
      <c r="AG213" s="16">
        <v>0.54300000000000004</v>
      </c>
      <c r="AH213" s="18">
        <v>22.42</v>
      </c>
      <c r="AI213" s="16">
        <v>0.29599999999999999</v>
      </c>
      <c r="AJ213" s="18">
        <v>7</v>
      </c>
      <c r="AK213" s="16">
        <v>0.32100000000000001</v>
      </c>
      <c r="AL213" s="15">
        <v>3780</v>
      </c>
      <c r="AM213" s="16">
        <v>0.90700000000000003</v>
      </c>
      <c r="AN213" s="17">
        <v>168</v>
      </c>
      <c r="AO213" s="16">
        <v>0.54200000000000004</v>
      </c>
      <c r="AP213" s="17">
        <v>504</v>
      </c>
      <c r="AQ213" s="16">
        <v>0.47799999999999998</v>
      </c>
      <c r="AR213" s="18">
        <v>22.47</v>
      </c>
      <c r="AS213" s="16">
        <v>0.23599999999999999</v>
      </c>
      <c r="AT213" s="18">
        <v>7.5</v>
      </c>
      <c r="AU213" s="16">
        <v>0.28999999999999998</v>
      </c>
    </row>
    <row r="214" spans="3:47" x14ac:dyDescent="0.2">
      <c r="C214" s="29"/>
      <c r="D214" s="29"/>
      <c r="E214" s="29"/>
      <c r="F214" s="29"/>
      <c r="G214" s="14" t="s">
        <v>296</v>
      </c>
      <c r="H214" s="15">
        <v>147</v>
      </c>
      <c r="I214" s="16">
        <v>-0.504</v>
      </c>
      <c r="J214" s="17">
        <v>7</v>
      </c>
      <c r="K214" s="16">
        <v>0.28100000000000003</v>
      </c>
      <c r="L214" s="17">
        <v>230</v>
      </c>
      <c r="M214" s="16">
        <v>0.28499999999999998</v>
      </c>
      <c r="N214" s="18">
        <v>20.54</v>
      </c>
      <c r="O214" s="16">
        <v>-0.61299999999999999</v>
      </c>
      <c r="P214" s="18">
        <v>0.64</v>
      </c>
      <c r="Q214" s="16">
        <v>-0.61399999999999999</v>
      </c>
      <c r="R214" s="15">
        <v>370</v>
      </c>
      <c r="S214" s="16">
        <v>-0.45900000000000002</v>
      </c>
      <c r="T214" s="17">
        <v>13</v>
      </c>
      <c r="U214" s="16">
        <v>4.7E-2</v>
      </c>
      <c r="V214" s="17">
        <v>427</v>
      </c>
      <c r="W214" s="16">
        <v>0.05</v>
      </c>
      <c r="X214" s="18">
        <v>27.82</v>
      </c>
      <c r="Y214" s="16">
        <v>-0.48299999999999998</v>
      </c>
      <c r="Z214" s="18">
        <v>0.87</v>
      </c>
      <c r="AA214" s="16">
        <v>-0.48399999999999999</v>
      </c>
      <c r="AB214" s="15">
        <v>687</v>
      </c>
      <c r="AC214" s="16">
        <v>-0.41899999999999998</v>
      </c>
      <c r="AD214" s="17">
        <v>18</v>
      </c>
      <c r="AE214" s="16">
        <v>-0.128</v>
      </c>
      <c r="AF214" s="17">
        <v>584</v>
      </c>
      <c r="AG214" s="16">
        <v>-0.127</v>
      </c>
      <c r="AH214" s="18">
        <v>37.72</v>
      </c>
      <c r="AI214" s="16">
        <v>-0.33300000000000002</v>
      </c>
      <c r="AJ214" s="18">
        <v>1.18</v>
      </c>
      <c r="AK214" s="16">
        <v>-0.33400000000000002</v>
      </c>
      <c r="AL214" s="15">
        <v>2125</v>
      </c>
      <c r="AM214" s="16">
        <v>-0.36199999999999999</v>
      </c>
      <c r="AN214" s="17">
        <v>43</v>
      </c>
      <c r="AO214" s="16">
        <v>-0.318</v>
      </c>
      <c r="AP214" s="17">
        <v>1388</v>
      </c>
      <c r="AQ214" s="16">
        <v>-0.318</v>
      </c>
      <c r="AR214" s="18">
        <v>49.02</v>
      </c>
      <c r="AS214" s="16">
        <v>-6.5000000000000002E-2</v>
      </c>
      <c r="AT214" s="18">
        <v>1.53</v>
      </c>
      <c r="AU214" s="16">
        <v>-6.6000000000000003E-2</v>
      </c>
    </row>
    <row r="215" spans="3:47" x14ac:dyDescent="0.2">
      <c r="C215" s="29"/>
      <c r="D215" s="29"/>
      <c r="E215" s="29"/>
      <c r="F215" s="29"/>
      <c r="G215" s="14" t="s">
        <v>297</v>
      </c>
      <c r="H215" s="15">
        <v>24</v>
      </c>
      <c r="I215" s="16">
        <v>-0.35699999999999998</v>
      </c>
      <c r="J215" s="17">
        <v>5</v>
      </c>
      <c r="K215" s="16">
        <v>-0.54100000000000004</v>
      </c>
      <c r="L215" s="17">
        <v>8</v>
      </c>
      <c r="M215" s="16">
        <v>-0.76800000000000002</v>
      </c>
      <c r="N215" s="18">
        <v>5.33</v>
      </c>
      <c r="O215" s="16">
        <v>0.39900000000000002</v>
      </c>
      <c r="P215" s="18">
        <v>3.15</v>
      </c>
      <c r="Q215" s="16">
        <v>1.7669999999999999</v>
      </c>
      <c r="R215" s="15">
        <v>78</v>
      </c>
      <c r="S215" s="16">
        <v>2.5000000000000001E-2</v>
      </c>
      <c r="T215" s="17">
        <v>15</v>
      </c>
      <c r="U215" s="16">
        <v>-0.252</v>
      </c>
      <c r="V215" s="17">
        <v>52</v>
      </c>
      <c r="W215" s="16">
        <v>-0.19800000000000001</v>
      </c>
      <c r="X215" s="18">
        <v>5.2</v>
      </c>
      <c r="Y215" s="16">
        <v>0.37</v>
      </c>
      <c r="Z215" s="18">
        <v>1.5</v>
      </c>
      <c r="AA215" s="16">
        <v>0.27800000000000002</v>
      </c>
      <c r="AB215" s="15">
        <v>103</v>
      </c>
      <c r="AC215" s="16">
        <v>-0.187</v>
      </c>
      <c r="AD215" s="17">
        <v>20</v>
      </c>
      <c r="AE215" s="16">
        <v>-0.371</v>
      </c>
      <c r="AF215" s="17">
        <v>69</v>
      </c>
      <c r="AG215" s="16">
        <v>-0.39200000000000002</v>
      </c>
      <c r="AH215" s="18">
        <v>5.19</v>
      </c>
      <c r="AI215" s="16">
        <v>0.29299999999999998</v>
      </c>
      <c r="AJ215" s="18">
        <v>1.49</v>
      </c>
      <c r="AK215" s="16">
        <v>0.33700000000000002</v>
      </c>
      <c r="AL215" s="15">
        <v>220</v>
      </c>
      <c r="AM215" s="16">
        <v>0.05</v>
      </c>
      <c r="AN215" s="17">
        <v>46</v>
      </c>
      <c r="AO215" s="16">
        <v>-1.0999999999999999E-2</v>
      </c>
      <c r="AP215" s="17">
        <v>173</v>
      </c>
      <c r="AQ215" s="16">
        <v>-1.2999999999999999E-2</v>
      </c>
      <c r="AR215" s="18">
        <v>4.76</v>
      </c>
      <c r="AS215" s="16">
        <v>6.2E-2</v>
      </c>
      <c r="AT215" s="18">
        <v>1.27</v>
      </c>
      <c r="AU215" s="16">
        <v>6.4000000000000001E-2</v>
      </c>
    </row>
    <row r="216" spans="3:47" x14ac:dyDescent="0.2">
      <c r="C216" s="29"/>
      <c r="D216" s="29"/>
      <c r="E216" s="29"/>
      <c r="F216" s="29"/>
      <c r="G216" s="14" t="s">
        <v>298</v>
      </c>
      <c r="H216" s="15">
        <v>0</v>
      </c>
      <c r="I216" s="16">
        <v>-1</v>
      </c>
      <c r="J216" s="17">
        <v>0</v>
      </c>
      <c r="K216" s="16">
        <v>-1</v>
      </c>
      <c r="L216" s="17">
        <v>0</v>
      </c>
      <c r="M216" s="16">
        <v>-1</v>
      </c>
      <c r="N216" s="18"/>
      <c r="O216" s="16">
        <v>-1</v>
      </c>
      <c r="P216" s="18"/>
      <c r="Q216" s="16">
        <v>-1</v>
      </c>
      <c r="R216" s="15">
        <v>0</v>
      </c>
      <c r="S216" s="16">
        <v>-1</v>
      </c>
      <c r="T216" s="17">
        <v>0</v>
      </c>
      <c r="U216" s="16">
        <v>-1</v>
      </c>
      <c r="V216" s="17">
        <v>0</v>
      </c>
      <c r="W216" s="16">
        <v>-1</v>
      </c>
      <c r="X216" s="18"/>
      <c r="Y216" s="16">
        <v>-1</v>
      </c>
      <c r="Z216" s="18"/>
      <c r="AA216" s="16">
        <v>-1</v>
      </c>
      <c r="AB216" s="15">
        <v>0</v>
      </c>
      <c r="AC216" s="16">
        <v>-1</v>
      </c>
      <c r="AD216" s="17">
        <v>0</v>
      </c>
      <c r="AE216" s="16">
        <v>-1</v>
      </c>
      <c r="AF216" s="17">
        <v>0</v>
      </c>
      <c r="AG216" s="16">
        <v>-1</v>
      </c>
      <c r="AH216" s="18"/>
      <c r="AI216" s="16">
        <v>-1</v>
      </c>
      <c r="AJ216" s="18"/>
      <c r="AK216" s="16">
        <v>-1</v>
      </c>
      <c r="AL216" s="15">
        <v>948</v>
      </c>
      <c r="AM216" s="16">
        <v>-0.85099999999999998</v>
      </c>
      <c r="AN216" s="17">
        <v>14</v>
      </c>
      <c r="AO216" s="16">
        <v>-0.83799999999999997</v>
      </c>
      <c r="AP216" s="17">
        <v>231</v>
      </c>
      <c r="AQ216" s="16">
        <v>-0.83099999999999996</v>
      </c>
      <c r="AR216" s="18">
        <v>68.58</v>
      </c>
      <c r="AS216" s="16">
        <v>-0.08</v>
      </c>
      <c r="AT216" s="18">
        <v>4.1100000000000003</v>
      </c>
      <c r="AU216" s="16">
        <v>-0.115</v>
      </c>
    </row>
    <row r="217" spans="3:47" x14ac:dyDescent="0.2">
      <c r="C217" s="29"/>
      <c r="D217" s="29"/>
      <c r="E217" s="29"/>
      <c r="F217" s="29"/>
      <c r="G217" s="14" t="s">
        <v>299</v>
      </c>
      <c r="H217" s="15">
        <v>47</v>
      </c>
      <c r="I217" s="16">
        <v>-0.92</v>
      </c>
      <c r="J217" s="17">
        <v>3</v>
      </c>
      <c r="K217" s="16">
        <v>-0.60699999999999998</v>
      </c>
      <c r="L217" s="17">
        <v>14</v>
      </c>
      <c r="M217" s="16">
        <v>-0.878</v>
      </c>
      <c r="N217" s="18">
        <v>14.86</v>
      </c>
      <c r="O217" s="16">
        <v>-0.79600000000000004</v>
      </c>
      <c r="P217" s="18">
        <v>3.26</v>
      </c>
      <c r="Q217" s="16">
        <v>-0.34</v>
      </c>
      <c r="R217" s="15">
        <v>73</v>
      </c>
      <c r="S217" s="16">
        <v>-0.94</v>
      </c>
      <c r="T217" s="17">
        <v>5</v>
      </c>
      <c r="U217" s="16">
        <v>-0.70799999999999996</v>
      </c>
      <c r="V217" s="17">
        <v>23</v>
      </c>
      <c r="W217" s="16">
        <v>-0.90900000000000003</v>
      </c>
      <c r="X217" s="18">
        <v>14.74</v>
      </c>
      <c r="Y217" s="16">
        <v>-0.79400000000000004</v>
      </c>
      <c r="Z217" s="18">
        <v>3.23</v>
      </c>
      <c r="AA217" s="16">
        <v>-0.34300000000000003</v>
      </c>
      <c r="AB217" s="15">
        <v>114</v>
      </c>
      <c r="AC217" s="16">
        <v>-0.95299999999999996</v>
      </c>
      <c r="AD217" s="17">
        <v>8</v>
      </c>
      <c r="AE217" s="16">
        <v>-0.79100000000000004</v>
      </c>
      <c r="AF217" s="17">
        <v>35</v>
      </c>
      <c r="AG217" s="16">
        <v>-0.93</v>
      </c>
      <c r="AH217" s="18">
        <v>14.85</v>
      </c>
      <c r="AI217" s="16">
        <v>-0.77500000000000002</v>
      </c>
      <c r="AJ217" s="18">
        <v>3.25</v>
      </c>
      <c r="AK217" s="16">
        <v>-0.33100000000000002</v>
      </c>
      <c r="AL217" s="15">
        <v>984</v>
      </c>
      <c r="AM217" s="16">
        <v>-0.84199999999999997</v>
      </c>
      <c r="AN217" s="17">
        <v>28</v>
      </c>
      <c r="AO217" s="16">
        <v>-0.70699999999999996</v>
      </c>
      <c r="AP217" s="17">
        <v>227</v>
      </c>
      <c r="AQ217" s="16">
        <v>-0.82299999999999995</v>
      </c>
      <c r="AR217" s="18">
        <v>35.64</v>
      </c>
      <c r="AS217" s="16">
        <v>-0.46200000000000002</v>
      </c>
      <c r="AT217" s="18">
        <v>4.33</v>
      </c>
      <c r="AU217" s="16">
        <v>-0.11</v>
      </c>
    </row>
    <row r="218" spans="3:47" x14ac:dyDescent="0.2">
      <c r="C218" s="29"/>
      <c r="D218" s="29"/>
      <c r="E218" s="29"/>
      <c r="F218" s="29"/>
      <c r="G218" s="14" t="s">
        <v>300</v>
      </c>
      <c r="H218" s="15">
        <v>134</v>
      </c>
      <c r="I218" s="16">
        <v>-0.438</v>
      </c>
      <c r="J218" s="17">
        <v>5</v>
      </c>
      <c r="K218" s="16">
        <v>-4.2000000000000003E-2</v>
      </c>
      <c r="L218" s="17">
        <v>160</v>
      </c>
      <c r="M218" s="16">
        <v>-0.04</v>
      </c>
      <c r="N218" s="18">
        <v>26.92</v>
      </c>
      <c r="O218" s="16">
        <v>-0.41299999999999998</v>
      </c>
      <c r="P218" s="18">
        <v>0.84</v>
      </c>
      <c r="Q218" s="16">
        <v>-0.41499999999999998</v>
      </c>
      <c r="R218" s="15">
        <v>447</v>
      </c>
      <c r="S218" s="16">
        <v>-0.20200000000000001</v>
      </c>
      <c r="T218" s="17">
        <v>12</v>
      </c>
      <c r="U218" s="16">
        <v>8.3000000000000004E-2</v>
      </c>
      <c r="V218" s="17">
        <v>398</v>
      </c>
      <c r="W218" s="16">
        <v>0.222</v>
      </c>
      <c r="X218" s="18">
        <v>35.93</v>
      </c>
      <c r="Y218" s="16">
        <v>-0.26300000000000001</v>
      </c>
      <c r="Z218" s="18">
        <v>1.1200000000000001</v>
      </c>
      <c r="AA218" s="16">
        <v>-0.34699999999999998</v>
      </c>
      <c r="AB218" s="15">
        <v>714</v>
      </c>
      <c r="AC218" s="16">
        <v>-0.40200000000000002</v>
      </c>
      <c r="AD218" s="17">
        <v>16</v>
      </c>
      <c r="AE218" s="16">
        <v>-0.3</v>
      </c>
      <c r="AF218" s="17">
        <v>514</v>
      </c>
      <c r="AG218" s="16">
        <v>-0.25900000000000001</v>
      </c>
      <c r="AH218" s="18">
        <v>44.39</v>
      </c>
      <c r="AI218" s="16">
        <v>-0.14499999999999999</v>
      </c>
      <c r="AJ218" s="18">
        <v>1.39</v>
      </c>
      <c r="AK218" s="16">
        <v>-0.193</v>
      </c>
      <c r="AL218" s="15">
        <v>2540</v>
      </c>
      <c r="AM218" s="16">
        <v>-0.35299999999999998</v>
      </c>
      <c r="AN218" s="17">
        <v>50</v>
      </c>
      <c r="AO218" s="16">
        <v>-0.25600000000000001</v>
      </c>
      <c r="AP218" s="17">
        <v>1610</v>
      </c>
      <c r="AQ218" s="16">
        <v>-0.24</v>
      </c>
      <c r="AR218" s="18">
        <v>50.47</v>
      </c>
      <c r="AS218" s="16">
        <v>-0.13</v>
      </c>
      <c r="AT218" s="18">
        <v>1.58</v>
      </c>
      <c r="AU218" s="16">
        <v>-0.14799999999999999</v>
      </c>
    </row>
    <row r="219" spans="3:47" x14ac:dyDescent="0.2">
      <c r="C219" s="29"/>
      <c r="D219" s="29"/>
      <c r="E219" s="29"/>
      <c r="F219" s="29"/>
      <c r="G219" s="14" t="s">
        <v>301</v>
      </c>
      <c r="H219" s="15">
        <v>13</v>
      </c>
      <c r="I219" s="16"/>
      <c r="J219" s="17">
        <v>0</v>
      </c>
      <c r="K219" s="16"/>
      <c r="L219" s="17">
        <v>3</v>
      </c>
      <c r="M219" s="16"/>
      <c r="N219" s="18">
        <v>90.07</v>
      </c>
      <c r="O219" s="16"/>
      <c r="P219" s="18">
        <v>4.9800000000000004</v>
      </c>
      <c r="Q219" s="16"/>
      <c r="R219" s="15">
        <v>64</v>
      </c>
      <c r="S219" s="16"/>
      <c r="T219" s="17">
        <v>1</v>
      </c>
      <c r="U219" s="16"/>
      <c r="V219" s="17">
        <v>13</v>
      </c>
      <c r="W219" s="16"/>
      <c r="X219" s="18">
        <v>90.83</v>
      </c>
      <c r="Y219" s="16"/>
      <c r="Z219" s="18">
        <v>4.99</v>
      </c>
      <c r="AA219" s="16"/>
      <c r="AB219" s="15">
        <v>174</v>
      </c>
      <c r="AC219" s="16"/>
      <c r="AD219" s="17">
        <v>2</v>
      </c>
      <c r="AE219" s="16"/>
      <c r="AF219" s="17">
        <v>35</v>
      </c>
      <c r="AG219" s="16"/>
      <c r="AH219" s="18">
        <v>90.1</v>
      </c>
      <c r="AI219" s="16"/>
      <c r="AJ219" s="18">
        <v>4.99</v>
      </c>
      <c r="AK219" s="16"/>
      <c r="AL219" s="15">
        <v>399</v>
      </c>
      <c r="AM219" s="16"/>
      <c r="AN219" s="17">
        <v>4</v>
      </c>
      <c r="AO219" s="16"/>
      <c r="AP219" s="17">
        <v>80</v>
      </c>
      <c r="AQ219" s="16"/>
      <c r="AR219" s="18">
        <v>89.98</v>
      </c>
      <c r="AS219" s="16"/>
      <c r="AT219" s="18">
        <v>4.99</v>
      </c>
      <c r="AU219" s="16"/>
    </row>
    <row r="220" spans="3:47" x14ac:dyDescent="0.2">
      <c r="C220" s="29"/>
      <c r="D220" s="29"/>
      <c r="E220" s="29"/>
      <c r="F220" s="29"/>
      <c r="G220" s="14" t="s">
        <v>302</v>
      </c>
      <c r="H220" s="15">
        <v>3814</v>
      </c>
      <c r="I220" s="16">
        <v>0.309</v>
      </c>
      <c r="J220" s="17">
        <v>430</v>
      </c>
      <c r="K220" s="16">
        <v>-2.8000000000000001E-2</v>
      </c>
      <c r="L220" s="17">
        <v>1168</v>
      </c>
      <c r="M220" s="16">
        <v>0.38200000000000001</v>
      </c>
      <c r="N220" s="138">
        <v>8.8800000000000008</v>
      </c>
      <c r="O220" s="137">
        <v>0.34699999999999998</v>
      </c>
      <c r="P220" s="138">
        <v>3.27</v>
      </c>
      <c r="Q220" s="137">
        <v>-5.2999999999999999E-2</v>
      </c>
      <c r="R220" s="15">
        <v>11515</v>
      </c>
      <c r="S220" s="16">
        <v>7.2999999999999995E-2</v>
      </c>
      <c r="T220" s="17">
        <v>1499</v>
      </c>
      <c r="U220" s="16">
        <v>-0.09</v>
      </c>
      <c r="V220" s="17">
        <v>3421</v>
      </c>
      <c r="W220" s="16">
        <v>0.10100000000000001</v>
      </c>
      <c r="X220" s="138">
        <v>7.68</v>
      </c>
      <c r="Y220" s="137">
        <v>0.18</v>
      </c>
      <c r="Z220" s="138">
        <v>3.37</v>
      </c>
      <c r="AA220" s="137">
        <v>-2.5999999999999999E-2</v>
      </c>
      <c r="AB220" s="15">
        <v>23723</v>
      </c>
      <c r="AC220" s="16">
        <v>0.11600000000000001</v>
      </c>
      <c r="AD220" s="17">
        <v>2913</v>
      </c>
      <c r="AE220" s="16">
        <v>-0.13100000000000001</v>
      </c>
      <c r="AF220" s="17">
        <v>6733</v>
      </c>
      <c r="AG220" s="16">
        <v>0.06</v>
      </c>
      <c r="AH220" s="138">
        <v>8.14</v>
      </c>
      <c r="AI220" s="137">
        <v>0.28399999999999997</v>
      </c>
      <c r="AJ220" s="138">
        <v>3.52</v>
      </c>
      <c r="AK220" s="137">
        <v>5.2999999999999999E-2</v>
      </c>
      <c r="AL220" s="15">
        <v>42866</v>
      </c>
      <c r="AM220" s="16">
        <v>9.8000000000000004E-2</v>
      </c>
      <c r="AN220" s="17">
        <v>5160</v>
      </c>
      <c r="AO220" s="16">
        <v>-0.10100000000000001</v>
      </c>
      <c r="AP220" s="17">
        <v>11510</v>
      </c>
      <c r="AQ220" s="16">
        <v>5.8999999999999997E-2</v>
      </c>
      <c r="AR220" s="18">
        <v>8.31</v>
      </c>
      <c r="AS220" s="16">
        <v>0.221</v>
      </c>
      <c r="AT220" s="18">
        <v>3.72</v>
      </c>
      <c r="AU220" s="16">
        <v>3.6999999999999998E-2</v>
      </c>
    </row>
    <row r="221" spans="3:47" x14ac:dyDescent="0.2">
      <c r="C221" s="29"/>
      <c r="D221" s="29"/>
      <c r="E221" s="29"/>
      <c r="F221" s="29"/>
      <c r="G221" s="14" t="s">
        <v>303</v>
      </c>
      <c r="H221" s="15">
        <v>394</v>
      </c>
      <c r="I221" s="16"/>
      <c r="J221" s="17">
        <v>7</v>
      </c>
      <c r="K221" s="16"/>
      <c r="L221" s="17">
        <v>133</v>
      </c>
      <c r="M221" s="16"/>
      <c r="N221" s="18">
        <v>59.31</v>
      </c>
      <c r="O221" s="16"/>
      <c r="P221" s="18">
        <v>2.97</v>
      </c>
      <c r="Q221" s="16"/>
      <c r="R221" s="15">
        <v>413</v>
      </c>
      <c r="S221" s="16"/>
      <c r="T221" s="17">
        <v>7</v>
      </c>
      <c r="U221" s="16"/>
      <c r="V221" s="17">
        <v>153</v>
      </c>
      <c r="W221" s="16"/>
      <c r="X221" s="18">
        <v>56.68</v>
      </c>
      <c r="Y221" s="16"/>
      <c r="Z221" s="18">
        <v>2.69</v>
      </c>
      <c r="AA221" s="16"/>
      <c r="AB221" s="15">
        <v>413</v>
      </c>
      <c r="AC221" s="16"/>
      <c r="AD221" s="17">
        <v>7</v>
      </c>
      <c r="AE221" s="16"/>
      <c r="AF221" s="17">
        <v>153</v>
      </c>
      <c r="AG221" s="16"/>
      <c r="AH221" s="18">
        <v>56.68</v>
      </c>
      <c r="AI221" s="16"/>
      <c r="AJ221" s="18">
        <v>2.69</v>
      </c>
      <c r="AK221" s="16"/>
      <c r="AL221" s="15">
        <v>413</v>
      </c>
      <c r="AM221" s="16"/>
      <c r="AN221" s="17">
        <v>7</v>
      </c>
      <c r="AO221" s="16"/>
      <c r="AP221" s="17">
        <v>153</v>
      </c>
      <c r="AQ221" s="16"/>
      <c r="AR221" s="18">
        <v>56.68</v>
      </c>
      <c r="AS221" s="16"/>
      <c r="AT221" s="18">
        <v>2.69</v>
      </c>
      <c r="AU221" s="16"/>
    </row>
    <row r="222" spans="3:47" x14ac:dyDescent="0.2">
      <c r="C222" s="29"/>
      <c r="D222" s="29"/>
      <c r="E222" s="29"/>
      <c r="F222" s="29"/>
      <c r="G222" s="14" t="s">
        <v>304</v>
      </c>
      <c r="H222" s="15"/>
      <c r="I222" s="16"/>
      <c r="J222" s="17"/>
      <c r="K222" s="16"/>
      <c r="L222" s="17"/>
      <c r="M222" s="16"/>
      <c r="N222" s="18"/>
      <c r="O222" s="16"/>
      <c r="P222" s="18"/>
      <c r="Q222" s="16"/>
      <c r="R222" s="15"/>
      <c r="S222" s="16"/>
      <c r="T222" s="17"/>
      <c r="U222" s="16"/>
      <c r="V222" s="17"/>
      <c r="W222" s="16"/>
      <c r="X222" s="18"/>
      <c r="Y222" s="16"/>
      <c r="Z222" s="18"/>
      <c r="AA222" s="16"/>
      <c r="AB222" s="15"/>
      <c r="AC222" s="16"/>
      <c r="AD222" s="17"/>
      <c r="AE222" s="16"/>
      <c r="AF222" s="17"/>
      <c r="AG222" s="16"/>
      <c r="AH222" s="18"/>
      <c r="AI222" s="16"/>
      <c r="AJ222" s="18"/>
      <c r="AK222" s="16"/>
      <c r="AL222" s="15"/>
      <c r="AM222" s="16"/>
      <c r="AN222" s="17"/>
      <c r="AO222" s="16"/>
      <c r="AP222" s="17"/>
      <c r="AQ222" s="16"/>
      <c r="AR222" s="18"/>
      <c r="AS222" s="16"/>
      <c r="AT222" s="18"/>
      <c r="AU222" s="16"/>
    </row>
    <row r="223" spans="3:47" x14ac:dyDescent="0.2">
      <c r="C223" s="29"/>
      <c r="D223" s="29"/>
      <c r="E223" s="29"/>
      <c r="F223" s="29"/>
      <c r="G223" s="14" t="s">
        <v>305</v>
      </c>
      <c r="H223" s="15"/>
      <c r="I223" s="16"/>
      <c r="J223" s="17"/>
      <c r="K223" s="16"/>
      <c r="L223" s="17"/>
      <c r="M223" s="16"/>
      <c r="N223" s="18"/>
      <c r="O223" s="16"/>
      <c r="P223" s="18"/>
      <c r="Q223" s="16"/>
      <c r="R223" s="15"/>
      <c r="S223" s="16"/>
      <c r="T223" s="17"/>
      <c r="U223" s="16"/>
      <c r="V223" s="17"/>
      <c r="W223" s="16"/>
      <c r="X223" s="18"/>
      <c r="Y223" s="16"/>
      <c r="Z223" s="18"/>
      <c r="AA223" s="16"/>
      <c r="AB223" s="15"/>
      <c r="AC223" s="16"/>
      <c r="AD223" s="17"/>
      <c r="AE223" s="16"/>
      <c r="AF223" s="17"/>
      <c r="AG223" s="16"/>
      <c r="AH223" s="18"/>
      <c r="AI223" s="16"/>
      <c r="AJ223" s="18"/>
      <c r="AK223" s="16"/>
      <c r="AL223" s="15">
        <v>69</v>
      </c>
      <c r="AM223" s="16"/>
      <c r="AN223" s="17">
        <v>1</v>
      </c>
      <c r="AO223" s="16"/>
      <c r="AP223" s="17">
        <v>14</v>
      </c>
      <c r="AQ223" s="16"/>
      <c r="AR223" s="18">
        <v>90.17</v>
      </c>
      <c r="AS223" s="16"/>
      <c r="AT223" s="18">
        <v>4.99</v>
      </c>
      <c r="AU223" s="16"/>
    </row>
    <row r="224" spans="3:47" x14ac:dyDescent="0.2">
      <c r="C224" s="29"/>
      <c r="D224" s="29"/>
      <c r="E224" s="29"/>
      <c r="F224" s="29"/>
      <c r="G224" s="14" t="s">
        <v>306</v>
      </c>
      <c r="H224" s="15">
        <v>255</v>
      </c>
      <c r="I224" s="16"/>
      <c r="J224" s="17">
        <v>11</v>
      </c>
      <c r="K224" s="16"/>
      <c r="L224" s="17">
        <v>104</v>
      </c>
      <c r="M224" s="16"/>
      <c r="N224" s="18">
        <v>23.48</v>
      </c>
      <c r="O224" s="16"/>
      <c r="P224" s="18">
        <v>2.4500000000000002</v>
      </c>
      <c r="Q224" s="16"/>
      <c r="R224" s="15">
        <v>778</v>
      </c>
      <c r="S224" s="16">
        <v>7.6970000000000001</v>
      </c>
      <c r="T224" s="17">
        <v>38</v>
      </c>
      <c r="U224" s="16">
        <v>38.771000000000001</v>
      </c>
      <c r="V224" s="17">
        <v>265</v>
      </c>
      <c r="W224" s="16">
        <v>7.5970000000000004</v>
      </c>
      <c r="X224" s="18">
        <v>20.37</v>
      </c>
      <c r="Y224" s="16">
        <v>-0.78100000000000003</v>
      </c>
      <c r="Z224" s="18">
        <v>2.93</v>
      </c>
      <c r="AA224" s="16">
        <v>1.2E-2</v>
      </c>
      <c r="AB224" s="15">
        <v>1030</v>
      </c>
      <c r="AC224" s="16">
        <v>5.4960000000000004</v>
      </c>
      <c r="AD224" s="17">
        <v>42</v>
      </c>
      <c r="AE224" s="16">
        <v>22.460999999999999</v>
      </c>
      <c r="AF224" s="17">
        <v>379</v>
      </c>
      <c r="AG224" s="16">
        <v>5.5940000000000003</v>
      </c>
      <c r="AH224" s="18">
        <v>24.66</v>
      </c>
      <c r="AI224" s="16">
        <v>-0.72299999999999998</v>
      </c>
      <c r="AJ224" s="18">
        <v>2.72</v>
      </c>
      <c r="AK224" s="16">
        <v>-1.4999999999999999E-2</v>
      </c>
      <c r="AL224" s="15">
        <v>1495</v>
      </c>
      <c r="AM224" s="16">
        <v>1.1839999999999999</v>
      </c>
      <c r="AN224" s="17">
        <v>49</v>
      </c>
      <c r="AO224" s="16">
        <v>5.0620000000000003</v>
      </c>
      <c r="AP224" s="17">
        <v>601</v>
      </c>
      <c r="AQ224" s="16">
        <v>1.329</v>
      </c>
      <c r="AR224" s="18">
        <v>30.71</v>
      </c>
      <c r="AS224" s="16">
        <v>-0.64</v>
      </c>
      <c r="AT224" s="18">
        <v>2.4900000000000002</v>
      </c>
      <c r="AU224" s="16">
        <v>-6.2E-2</v>
      </c>
    </row>
    <row r="225" spans="3:47" x14ac:dyDescent="0.2">
      <c r="C225" s="29"/>
      <c r="D225" s="29"/>
      <c r="E225" s="29"/>
      <c r="F225" s="29"/>
      <c r="G225" s="14" t="s">
        <v>307</v>
      </c>
      <c r="H225" s="15">
        <v>1841</v>
      </c>
      <c r="I225" s="16">
        <v>0.80600000000000005</v>
      </c>
      <c r="J225" s="17">
        <v>298</v>
      </c>
      <c r="K225" s="16">
        <v>0.36899999999999999</v>
      </c>
      <c r="L225" s="17">
        <v>770</v>
      </c>
      <c r="M225" s="16">
        <v>2.4590000000000001</v>
      </c>
      <c r="N225" s="18">
        <v>6.18</v>
      </c>
      <c r="O225" s="16">
        <v>0.32</v>
      </c>
      <c r="P225" s="18">
        <v>2.39</v>
      </c>
      <c r="Q225" s="16">
        <v>-0.47799999999999998</v>
      </c>
      <c r="R225" s="15">
        <v>3963</v>
      </c>
      <c r="S225" s="16">
        <v>-0.22</v>
      </c>
      <c r="T225" s="17">
        <v>621</v>
      </c>
      <c r="U225" s="16">
        <v>-0.45900000000000002</v>
      </c>
      <c r="V225" s="17">
        <v>1579</v>
      </c>
      <c r="W225" s="16">
        <v>1.109</v>
      </c>
      <c r="X225" s="18">
        <v>6.38</v>
      </c>
      <c r="Y225" s="16">
        <v>0.442</v>
      </c>
      <c r="Z225" s="18">
        <v>2.5099999999999998</v>
      </c>
      <c r="AA225" s="16">
        <v>-0.63</v>
      </c>
      <c r="AB225" s="15">
        <v>8581</v>
      </c>
      <c r="AC225" s="16">
        <v>-0.214</v>
      </c>
      <c r="AD225" s="17">
        <v>1507</v>
      </c>
      <c r="AE225" s="16">
        <v>-0.46</v>
      </c>
      <c r="AF225" s="17">
        <v>3002</v>
      </c>
      <c r="AG225" s="16">
        <v>0.64600000000000002</v>
      </c>
      <c r="AH225" s="18">
        <v>5.69</v>
      </c>
      <c r="AI225" s="16">
        <v>0.45700000000000002</v>
      </c>
      <c r="AJ225" s="18">
        <v>2.86</v>
      </c>
      <c r="AK225" s="16">
        <v>-0.52200000000000002</v>
      </c>
      <c r="AL225" s="15">
        <v>14070</v>
      </c>
      <c r="AM225" s="16">
        <v>-0.33400000000000002</v>
      </c>
      <c r="AN225" s="17">
        <v>2085</v>
      </c>
      <c r="AO225" s="16">
        <v>-0.52600000000000002</v>
      </c>
      <c r="AP225" s="17">
        <v>5232</v>
      </c>
      <c r="AQ225" s="16">
        <v>0.45900000000000002</v>
      </c>
      <c r="AR225" s="18">
        <v>6.75</v>
      </c>
      <c r="AS225" s="16">
        <v>0.40400000000000003</v>
      </c>
      <c r="AT225" s="18">
        <v>2.69</v>
      </c>
      <c r="AU225" s="16">
        <v>-0.54300000000000004</v>
      </c>
    </row>
    <row r="226" spans="3:47" x14ac:dyDescent="0.2">
      <c r="C226" s="29"/>
      <c r="D226" s="29"/>
      <c r="E226" s="29"/>
      <c r="F226" s="29"/>
      <c r="G226" s="14" t="s">
        <v>308</v>
      </c>
      <c r="H226" s="15">
        <v>61</v>
      </c>
      <c r="I226" s="137">
        <v>1.6779999999999999</v>
      </c>
      <c r="J226" s="17">
        <v>2</v>
      </c>
      <c r="K226" s="137">
        <v>6.0000000000000001E-3</v>
      </c>
      <c r="L226" s="17">
        <v>12</v>
      </c>
      <c r="M226" s="137">
        <v>-0.52700000000000002</v>
      </c>
      <c r="N226" s="19">
        <v>37.21</v>
      </c>
      <c r="O226" s="19">
        <v>1.661</v>
      </c>
      <c r="P226" s="19">
        <v>4.9800000000000004</v>
      </c>
      <c r="Q226" s="19">
        <v>4.6589999999999998</v>
      </c>
      <c r="R226" s="15">
        <v>98</v>
      </c>
      <c r="S226" s="137">
        <v>-0.13500000000000001</v>
      </c>
      <c r="T226" s="17">
        <v>4</v>
      </c>
      <c r="U226" s="137">
        <v>-0.46700000000000003</v>
      </c>
      <c r="V226" s="17">
        <v>55</v>
      </c>
      <c r="W226" s="137">
        <v>-0.57499999999999996</v>
      </c>
      <c r="X226" s="138">
        <v>22.83</v>
      </c>
      <c r="Y226" s="137">
        <v>0.621</v>
      </c>
      <c r="Z226" s="138">
        <v>1.79</v>
      </c>
      <c r="AA226" s="137">
        <v>1.036</v>
      </c>
      <c r="AB226" s="15">
        <v>112</v>
      </c>
      <c r="AC226" s="137">
        <v>-0.33600000000000002</v>
      </c>
      <c r="AD226" s="17">
        <v>5</v>
      </c>
      <c r="AE226" s="137">
        <v>-0.55400000000000005</v>
      </c>
      <c r="AF226" s="17">
        <v>72</v>
      </c>
      <c r="AG226" s="137">
        <v>-0.627</v>
      </c>
      <c r="AH226" s="138">
        <v>20.97</v>
      </c>
      <c r="AI226" s="137">
        <v>0.48699999999999999</v>
      </c>
      <c r="AJ226" s="138">
        <v>1.57</v>
      </c>
      <c r="AK226" s="137">
        <v>0.77700000000000002</v>
      </c>
      <c r="AL226" s="15">
        <v>259</v>
      </c>
      <c r="AM226" s="137">
        <v>-0.61799999999999999</v>
      </c>
      <c r="AN226" s="17">
        <v>16</v>
      </c>
      <c r="AO226" s="137">
        <v>-0.59</v>
      </c>
      <c r="AP226" s="17">
        <v>240</v>
      </c>
      <c r="AQ226" s="137">
        <v>-0.59599999999999997</v>
      </c>
      <c r="AR226" s="138">
        <v>16.28</v>
      </c>
      <c r="AS226" s="137">
        <v>-6.8000000000000005E-2</v>
      </c>
      <c r="AT226" s="138">
        <v>1.08</v>
      </c>
      <c r="AU226" s="137">
        <v>-5.5E-2</v>
      </c>
    </row>
    <row r="227" spans="3:47" x14ac:dyDescent="0.2">
      <c r="C227" s="29"/>
      <c r="D227" s="29"/>
      <c r="E227" s="29"/>
      <c r="F227" s="29"/>
      <c r="G227" s="14" t="s">
        <v>309</v>
      </c>
      <c r="H227" s="15">
        <v>2816</v>
      </c>
      <c r="I227" s="137">
        <v>-0.13</v>
      </c>
      <c r="J227" s="17">
        <v>57</v>
      </c>
      <c r="K227" s="137">
        <v>0.14499999999999999</v>
      </c>
      <c r="L227" s="17">
        <v>949</v>
      </c>
      <c r="M227" s="137">
        <v>4.0000000000000001E-3</v>
      </c>
      <c r="N227" s="138">
        <v>49.62</v>
      </c>
      <c r="O227" s="137">
        <v>-0.24</v>
      </c>
      <c r="P227" s="138">
        <v>2.97</v>
      </c>
      <c r="Q227" s="137">
        <v>-0.13300000000000001</v>
      </c>
      <c r="R227" s="15">
        <v>6891</v>
      </c>
      <c r="S227" s="137">
        <v>0.03</v>
      </c>
      <c r="T227" s="17">
        <v>157</v>
      </c>
      <c r="U227" s="137">
        <v>0.376</v>
      </c>
      <c r="V227" s="17">
        <v>2269</v>
      </c>
      <c r="W227" s="137">
        <v>0.14499999999999999</v>
      </c>
      <c r="X227" s="18">
        <v>43.85</v>
      </c>
      <c r="Y227" s="137">
        <v>-0.251</v>
      </c>
      <c r="Z227" s="18">
        <v>3.04</v>
      </c>
      <c r="AA227" s="137">
        <v>-0.1</v>
      </c>
      <c r="AB227" s="15">
        <v>13061</v>
      </c>
      <c r="AC227" s="16">
        <v>-3.2000000000000001E-2</v>
      </c>
      <c r="AD227" s="17">
        <v>296</v>
      </c>
      <c r="AE227" s="16">
        <v>0.184</v>
      </c>
      <c r="AF227" s="17">
        <v>4386</v>
      </c>
      <c r="AG227" s="16">
        <v>8.3000000000000004E-2</v>
      </c>
      <c r="AH227" s="18">
        <v>44.14</v>
      </c>
      <c r="AI227" s="16">
        <v>-0.183</v>
      </c>
      <c r="AJ227" s="18">
        <v>2.98</v>
      </c>
      <c r="AK227" s="16">
        <v>-0.106</v>
      </c>
      <c r="AL227" s="15">
        <v>41767</v>
      </c>
      <c r="AM227" s="16">
        <v>2.8000000000000001E-2</v>
      </c>
      <c r="AN227" s="17">
        <v>804</v>
      </c>
      <c r="AO227" s="16">
        <v>0.26700000000000002</v>
      </c>
      <c r="AP227" s="17">
        <v>14261</v>
      </c>
      <c r="AQ227" s="16">
        <v>7.2999999999999995E-2</v>
      </c>
      <c r="AR227" s="18">
        <v>51.94</v>
      </c>
      <c r="AS227" s="16">
        <v>-0.189</v>
      </c>
      <c r="AT227" s="18">
        <v>2.93</v>
      </c>
      <c r="AU227" s="16">
        <v>-4.2000000000000003E-2</v>
      </c>
    </row>
    <row r="228" spans="3:47" x14ac:dyDescent="0.2">
      <c r="C228" s="29"/>
      <c r="D228" s="29"/>
      <c r="E228" s="29"/>
      <c r="F228" s="29"/>
      <c r="G228" s="14" t="s">
        <v>310</v>
      </c>
      <c r="H228" s="15">
        <v>738</v>
      </c>
      <c r="I228" s="16">
        <v>102.745</v>
      </c>
      <c r="J228" s="17">
        <v>46</v>
      </c>
      <c r="K228" s="16">
        <v>2.8479999999999999</v>
      </c>
      <c r="L228" s="17">
        <v>150</v>
      </c>
      <c r="M228" s="16">
        <v>6.5709999999999997</v>
      </c>
      <c r="N228" s="18">
        <v>15.91</v>
      </c>
      <c r="O228" s="16">
        <v>25.96</v>
      </c>
      <c r="P228" s="18">
        <v>4.93</v>
      </c>
      <c r="Q228" s="16">
        <v>12.702</v>
      </c>
      <c r="R228" s="15">
        <v>2218</v>
      </c>
      <c r="S228" s="16">
        <v>36.273000000000003</v>
      </c>
      <c r="T228" s="17">
        <v>166</v>
      </c>
      <c r="U228" s="16">
        <v>0.64800000000000002</v>
      </c>
      <c r="V228" s="17">
        <v>543</v>
      </c>
      <c r="W228" s="16">
        <v>2.2789999999999999</v>
      </c>
      <c r="X228" s="18">
        <v>13.35</v>
      </c>
      <c r="Y228" s="16">
        <v>21.617000000000001</v>
      </c>
      <c r="Z228" s="18">
        <v>4.09</v>
      </c>
      <c r="AA228" s="16">
        <v>10.369</v>
      </c>
      <c r="AB228" s="15">
        <v>3544</v>
      </c>
      <c r="AC228" s="16">
        <v>13.037000000000001</v>
      </c>
      <c r="AD228" s="17">
        <v>278</v>
      </c>
      <c r="AE228" s="16">
        <v>-0.34899999999999998</v>
      </c>
      <c r="AF228" s="17">
        <v>883</v>
      </c>
      <c r="AG228" s="16">
        <v>0.25700000000000001</v>
      </c>
      <c r="AH228" s="18">
        <v>12.73</v>
      </c>
      <c r="AI228" s="16">
        <v>20.571999999999999</v>
      </c>
      <c r="AJ228" s="18">
        <v>4.01</v>
      </c>
      <c r="AK228" s="16">
        <v>10.167</v>
      </c>
      <c r="AL228" s="15">
        <v>4279</v>
      </c>
      <c r="AM228" s="16">
        <v>6.9969999999999999</v>
      </c>
      <c r="AN228" s="17">
        <v>413</v>
      </c>
      <c r="AO228" s="16">
        <v>-0.54200000000000004</v>
      </c>
      <c r="AP228" s="17">
        <v>1164</v>
      </c>
      <c r="AQ228" s="16">
        <v>-0.214</v>
      </c>
      <c r="AR228" s="18">
        <v>10.35</v>
      </c>
      <c r="AS228" s="16">
        <v>16.449000000000002</v>
      </c>
      <c r="AT228" s="18">
        <v>3.68</v>
      </c>
      <c r="AU228" s="16">
        <v>9.1790000000000003</v>
      </c>
    </row>
    <row r="229" spans="3:47" x14ac:dyDescent="0.2">
      <c r="C229" s="29"/>
      <c r="D229" s="29"/>
      <c r="E229" s="29"/>
      <c r="F229" s="29"/>
      <c r="G229" s="14" t="s">
        <v>311</v>
      </c>
      <c r="H229" s="15">
        <v>5</v>
      </c>
      <c r="I229" s="16"/>
      <c r="J229" s="17">
        <v>0</v>
      </c>
      <c r="K229" s="16"/>
      <c r="L229" s="17">
        <v>2</v>
      </c>
      <c r="M229" s="16"/>
      <c r="N229" s="18">
        <v>82.17</v>
      </c>
      <c r="O229" s="16"/>
      <c r="P229" s="18">
        <v>2.48</v>
      </c>
      <c r="Q229" s="16"/>
      <c r="R229" s="15">
        <v>10</v>
      </c>
      <c r="S229" s="16"/>
      <c r="T229" s="17">
        <v>1</v>
      </c>
      <c r="U229" s="16"/>
      <c r="V229" s="17">
        <v>3</v>
      </c>
      <c r="W229" s="16"/>
      <c r="X229" s="18">
        <v>10.119999999999999</v>
      </c>
      <c r="Y229" s="16"/>
      <c r="Z229" s="18">
        <v>3.32</v>
      </c>
      <c r="AA229" s="16"/>
      <c r="AB229" s="15">
        <v>10</v>
      </c>
      <c r="AC229" s="16"/>
      <c r="AD229" s="17">
        <v>1</v>
      </c>
      <c r="AE229" s="16"/>
      <c r="AF229" s="17">
        <v>3</v>
      </c>
      <c r="AG229" s="16"/>
      <c r="AH229" s="18">
        <v>10.119999999999999</v>
      </c>
      <c r="AI229" s="16"/>
      <c r="AJ229" s="18">
        <v>3.32</v>
      </c>
      <c r="AK229" s="16"/>
      <c r="AL229" s="15">
        <v>10</v>
      </c>
      <c r="AM229" s="16">
        <v>-0.91100000000000003</v>
      </c>
      <c r="AN229" s="17">
        <v>1</v>
      </c>
      <c r="AO229" s="16">
        <v>-0.84599999999999997</v>
      </c>
      <c r="AP229" s="17">
        <v>3</v>
      </c>
      <c r="AQ229" s="16">
        <v>-0.91600000000000004</v>
      </c>
      <c r="AR229" s="18">
        <v>10.119999999999999</v>
      </c>
      <c r="AS229" s="16">
        <v>-0.42499999999999999</v>
      </c>
      <c r="AT229" s="18">
        <v>3.32</v>
      </c>
      <c r="AU229" s="16">
        <v>0.06</v>
      </c>
    </row>
    <row r="230" spans="3:47" x14ac:dyDescent="0.2">
      <c r="C230" s="29"/>
      <c r="D230" s="29"/>
      <c r="E230" s="29"/>
      <c r="F230" s="29"/>
      <c r="G230" s="14" t="s">
        <v>312</v>
      </c>
      <c r="H230" s="15"/>
      <c r="I230" s="16"/>
      <c r="J230" s="17"/>
      <c r="K230" s="16"/>
      <c r="L230" s="17"/>
      <c r="M230" s="16"/>
      <c r="N230" s="18"/>
      <c r="O230" s="16"/>
      <c r="P230" s="18"/>
      <c r="Q230" s="16"/>
      <c r="R230" s="15"/>
      <c r="S230" s="16"/>
      <c r="T230" s="17"/>
      <c r="U230" s="16"/>
      <c r="V230" s="17"/>
      <c r="W230" s="16"/>
      <c r="X230" s="18"/>
      <c r="Y230" s="16"/>
      <c r="Z230" s="18"/>
      <c r="AA230" s="16"/>
      <c r="AB230" s="15">
        <v>0</v>
      </c>
      <c r="AC230" s="16">
        <v>-1</v>
      </c>
      <c r="AD230" s="17">
        <v>0</v>
      </c>
      <c r="AE230" s="16">
        <v>-1</v>
      </c>
      <c r="AF230" s="17">
        <v>0</v>
      </c>
      <c r="AG230" s="16">
        <v>-1</v>
      </c>
      <c r="AH230" s="18"/>
      <c r="AI230" s="16">
        <v>-1</v>
      </c>
      <c r="AJ230" s="18"/>
      <c r="AK230" s="16">
        <v>-1</v>
      </c>
      <c r="AL230" s="15">
        <v>5</v>
      </c>
      <c r="AM230" s="16">
        <v>-0.96299999999999997</v>
      </c>
      <c r="AN230" s="17">
        <v>0</v>
      </c>
      <c r="AO230" s="16">
        <v>-0.97599999999999998</v>
      </c>
      <c r="AP230" s="17">
        <v>1</v>
      </c>
      <c r="AQ230" s="16">
        <v>-0.96499999999999997</v>
      </c>
      <c r="AR230" s="18">
        <v>65.63</v>
      </c>
      <c r="AS230" s="16">
        <v>0.54500000000000004</v>
      </c>
      <c r="AT230" s="18">
        <v>4.01</v>
      </c>
      <c r="AU230" s="16">
        <v>7.1999999999999995E-2</v>
      </c>
    </row>
    <row r="231" spans="3:47" x14ac:dyDescent="0.2">
      <c r="C231" s="29"/>
      <c r="D231" s="29"/>
      <c r="E231" s="29"/>
      <c r="F231" s="29"/>
      <c r="G231" s="14" t="s">
        <v>313</v>
      </c>
      <c r="H231" s="15"/>
      <c r="I231" s="16"/>
      <c r="J231" s="17"/>
      <c r="K231" s="16"/>
      <c r="L231" s="17"/>
      <c r="M231" s="16"/>
      <c r="N231" s="18"/>
      <c r="O231" s="16"/>
      <c r="P231" s="18"/>
      <c r="Q231" s="16"/>
      <c r="R231" s="15"/>
      <c r="S231" s="16"/>
      <c r="T231" s="17"/>
      <c r="U231" s="16"/>
      <c r="V231" s="17"/>
      <c r="W231" s="16"/>
      <c r="X231" s="18"/>
      <c r="Y231" s="16"/>
      <c r="Z231" s="18"/>
      <c r="AA231" s="16"/>
      <c r="AB231" s="15"/>
      <c r="AC231" s="16"/>
      <c r="AD231" s="17"/>
      <c r="AE231" s="16"/>
      <c r="AF231" s="17"/>
      <c r="AG231" s="16"/>
      <c r="AH231" s="18"/>
      <c r="AI231" s="16"/>
      <c r="AJ231" s="18"/>
      <c r="AK231" s="16"/>
      <c r="AL231" s="15">
        <v>0</v>
      </c>
      <c r="AM231" s="16">
        <v>-1</v>
      </c>
      <c r="AN231" s="17">
        <v>0</v>
      </c>
      <c r="AO231" s="16">
        <v>-1</v>
      </c>
      <c r="AP231" s="17">
        <v>0</v>
      </c>
      <c r="AQ231" s="16">
        <v>-1</v>
      </c>
      <c r="AR231" s="18"/>
      <c r="AS231" s="16">
        <v>-1</v>
      </c>
      <c r="AT231" s="18"/>
      <c r="AU231" s="16">
        <v>-1</v>
      </c>
    </row>
    <row r="232" spans="3:47" x14ac:dyDescent="0.2">
      <c r="C232" s="29"/>
      <c r="D232" s="29"/>
      <c r="E232" s="29"/>
      <c r="F232" s="29"/>
      <c r="G232" s="14" t="s">
        <v>314</v>
      </c>
      <c r="H232" s="15">
        <v>73</v>
      </c>
      <c r="I232" s="16">
        <v>3.6659999999999999</v>
      </c>
      <c r="J232" s="17">
        <v>3</v>
      </c>
      <c r="K232" s="16">
        <v>15.555999999999999</v>
      </c>
      <c r="L232" s="17">
        <v>10</v>
      </c>
      <c r="M232" s="16">
        <v>1.6040000000000001</v>
      </c>
      <c r="N232" s="138">
        <v>24.55</v>
      </c>
      <c r="O232" s="137">
        <v>-0.71799999999999997</v>
      </c>
      <c r="P232" s="138">
        <v>7.1</v>
      </c>
      <c r="Q232" s="137">
        <v>0.79200000000000004</v>
      </c>
      <c r="R232" s="15">
        <v>73</v>
      </c>
      <c r="S232" s="16">
        <v>0.754</v>
      </c>
      <c r="T232" s="17">
        <v>3</v>
      </c>
      <c r="U232" s="16">
        <v>5.2080000000000002</v>
      </c>
      <c r="V232" s="17">
        <v>10</v>
      </c>
      <c r="W232" s="16">
        <v>-2.5999999999999999E-2</v>
      </c>
      <c r="X232" s="18">
        <v>24.55</v>
      </c>
      <c r="Y232" s="16">
        <v>-0.71799999999999997</v>
      </c>
      <c r="Z232" s="18">
        <v>7.1</v>
      </c>
      <c r="AA232" s="16">
        <v>0.80100000000000005</v>
      </c>
      <c r="AB232" s="15">
        <v>79</v>
      </c>
      <c r="AC232" s="16">
        <v>7.9000000000000001E-2</v>
      </c>
      <c r="AD232" s="17">
        <v>4</v>
      </c>
      <c r="AE232" s="16">
        <v>3.8929999999999998</v>
      </c>
      <c r="AF232" s="17">
        <v>12</v>
      </c>
      <c r="AG232" s="16">
        <v>-0.34200000000000003</v>
      </c>
      <c r="AH232" s="18">
        <v>19.170000000000002</v>
      </c>
      <c r="AI232" s="16">
        <v>-0.77900000000000003</v>
      </c>
      <c r="AJ232" s="18">
        <v>6.47</v>
      </c>
      <c r="AK232" s="16">
        <v>0.64100000000000001</v>
      </c>
      <c r="AL232" s="15">
        <v>136</v>
      </c>
      <c r="AM232" s="16">
        <v>-2.3E-2</v>
      </c>
      <c r="AN232" s="17">
        <v>5</v>
      </c>
      <c r="AO232" s="16">
        <v>2.383</v>
      </c>
      <c r="AP232" s="17">
        <v>27</v>
      </c>
      <c r="AQ232" s="16">
        <v>-0.23499999999999999</v>
      </c>
      <c r="AR232" s="18">
        <v>24.89</v>
      </c>
      <c r="AS232" s="16">
        <v>-0.71099999999999997</v>
      </c>
      <c r="AT232" s="18">
        <v>5.05</v>
      </c>
      <c r="AU232" s="16">
        <v>0.27800000000000002</v>
      </c>
    </row>
    <row r="233" spans="3:47" x14ac:dyDescent="0.2">
      <c r="C233" s="29"/>
      <c r="D233" s="29"/>
      <c r="E233" s="29"/>
      <c r="F233" s="29"/>
      <c r="G233" s="14" t="s">
        <v>315</v>
      </c>
      <c r="H233" s="15">
        <v>29</v>
      </c>
      <c r="I233" s="137"/>
      <c r="J233" s="17">
        <v>0</v>
      </c>
      <c r="K233" s="137"/>
      <c r="L233" s="17">
        <v>5</v>
      </c>
      <c r="M233" s="137"/>
      <c r="N233" s="138">
        <v>126.22</v>
      </c>
      <c r="O233" s="137"/>
      <c r="P233" s="138">
        <v>5.99</v>
      </c>
      <c r="Q233" s="137"/>
      <c r="R233" s="15">
        <v>101</v>
      </c>
      <c r="S233" s="137">
        <v>2.4089999999999998</v>
      </c>
      <c r="T233" s="17">
        <v>1</v>
      </c>
      <c r="U233" s="137">
        <v>2.2919999999999998</v>
      </c>
      <c r="V233" s="17">
        <v>17</v>
      </c>
      <c r="W233" s="137">
        <v>2.4089999999999998</v>
      </c>
      <c r="X233" s="138">
        <v>127.66</v>
      </c>
      <c r="Y233" s="137">
        <v>3.5999999999999997E-2</v>
      </c>
      <c r="Z233" s="138">
        <v>5.99</v>
      </c>
      <c r="AA233" s="137">
        <v>0</v>
      </c>
      <c r="AB233" s="15">
        <v>204</v>
      </c>
      <c r="AC233" s="137">
        <v>0.52800000000000002</v>
      </c>
      <c r="AD233" s="17">
        <v>2</v>
      </c>
      <c r="AE233" s="137">
        <v>0.495</v>
      </c>
      <c r="AF233" s="17">
        <v>34</v>
      </c>
      <c r="AG233" s="137">
        <v>0.52800000000000002</v>
      </c>
      <c r="AH233" s="138">
        <v>127.59</v>
      </c>
      <c r="AI233" s="137">
        <v>2.1999999999999999E-2</v>
      </c>
      <c r="AJ233" s="138">
        <v>5.99</v>
      </c>
      <c r="AK233" s="137">
        <v>0</v>
      </c>
      <c r="AL233" s="15">
        <v>421</v>
      </c>
      <c r="AM233" s="16">
        <v>-0.19700000000000001</v>
      </c>
      <c r="AN233" s="17">
        <v>3</v>
      </c>
      <c r="AO233" s="16">
        <v>-0.16400000000000001</v>
      </c>
      <c r="AP233" s="17">
        <v>73</v>
      </c>
      <c r="AQ233" s="16">
        <v>-0.16700000000000001</v>
      </c>
      <c r="AR233" s="18">
        <v>122.96</v>
      </c>
      <c r="AS233" s="16">
        <v>-0.04</v>
      </c>
      <c r="AT233" s="18">
        <v>5.77</v>
      </c>
      <c r="AU233" s="16">
        <v>-3.5999999999999997E-2</v>
      </c>
    </row>
    <row r="234" spans="3:47" x14ac:dyDescent="0.2">
      <c r="C234" s="29"/>
      <c r="D234" s="29"/>
      <c r="E234" s="29"/>
      <c r="F234" s="29"/>
      <c r="G234" s="14" t="s">
        <v>316</v>
      </c>
      <c r="H234" s="15">
        <v>33</v>
      </c>
      <c r="I234" s="16">
        <v>1.6779999999999999</v>
      </c>
      <c r="J234" s="17">
        <v>2</v>
      </c>
      <c r="K234" s="16">
        <v>1.1779999999999999</v>
      </c>
      <c r="L234" s="17">
        <v>6</v>
      </c>
      <c r="M234" s="16">
        <v>3.1709999999999998</v>
      </c>
      <c r="N234" s="138">
        <v>20.9</v>
      </c>
      <c r="O234" s="137">
        <v>0.22900000000000001</v>
      </c>
      <c r="P234" s="138">
        <v>5.24</v>
      </c>
      <c r="Q234" s="137">
        <v>-0.35799999999999998</v>
      </c>
      <c r="R234" s="15">
        <v>203</v>
      </c>
      <c r="S234" s="16">
        <v>0.89400000000000002</v>
      </c>
      <c r="T234" s="17">
        <v>7</v>
      </c>
      <c r="U234" s="16">
        <v>0.21199999999999999</v>
      </c>
      <c r="V234" s="17">
        <v>31</v>
      </c>
      <c r="W234" s="16">
        <v>0.68500000000000005</v>
      </c>
      <c r="X234" s="18">
        <v>28.26</v>
      </c>
      <c r="Y234" s="16">
        <v>0.56200000000000006</v>
      </c>
      <c r="Z234" s="18">
        <v>6.65</v>
      </c>
      <c r="AA234" s="16">
        <v>0.124</v>
      </c>
      <c r="AB234" s="15">
        <v>381</v>
      </c>
      <c r="AC234" s="16">
        <v>0.63700000000000001</v>
      </c>
      <c r="AD234" s="17">
        <v>12</v>
      </c>
      <c r="AE234" s="16">
        <v>9.7000000000000003E-2</v>
      </c>
      <c r="AF234" s="17">
        <v>53</v>
      </c>
      <c r="AG234" s="16">
        <v>0.39</v>
      </c>
      <c r="AH234" s="18">
        <v>30.71</v>
      </c>
      <c r="AI234" s="16">
        <v>0.49199999999999999</v>
      </c>
      <c r="AJ234" s="18">
        <v>7.22</v>
      </c>
      <c r="AK234" s="16">
        <v>0.17799999999999999</v>
      </c>
      <c r="AL234" s="15">
        <v>654</v>
      </c>
      <c r="AM234" s="16">
        <v>0.501</v>
      </c>
      <c r="AN234" s="17">
        <v>24</v>
      </c>
      <c r="AO234" s="16">
        <v>-3.9E-2</v>
      </c>
      <c r="AP234" s="17">
        <v>91</v>
      </c>
      <c r="AQ234" s="16">
        <v>0.152</v>
      </c>
      <c r="AR234" s="18">
        <v>27.48</v>
      </c>
      <c r="AS234" s="16">
        <v>0.56200000000000006</v>
      </c>
      <c r="AT234" s="18">
        <v>7.15</v>
      </c>
      <c r="AU234" s="16">
        <v>0.30299999999999999</v>
      </c>
    </row>
    <row r="235" spans="3:47" x14ac:dyDescent="0.2">
      <c r="C235" s="29"/>
      <c r="D235" s="29"/>
      <c r="E235" s="29"/>
      <c r="F235" s="29"/>
      <c r="G235" s="14" t="s">
        <v>317</v>
      </c>
      <c r="H235" s="15"/>
      <c r="I235" s="19"/>
      <c r="J235" s="17"/>
      <c r="K235" s="19"/>
      <c r="L235" s="17"/>
      <c r="M235" s="19"/>
      <c r="N235" s="19"/>
      <c r="O235" s="19"/>
      <c r="P235" s="19"/>
      <c r="Q235" s="19"/>
      <c r="R235" s="15"/>
      <c r="S235" s="16"/>
      <c r="T235" s="17"/>
      <c r="U235" s="16"/>
      <c r="V235" s="17"/>
      <c r="W235" s="16"/>
      <c r="X235" s="19"/>
      <c r="Y235" s="19"/>
      <c r="Z235" s="19"/>
      <c r="AA235" s="19"/>
      <c r="AB235" s="15">
        <v>96</v>
      </c>
      <c r="AC235" s="16"/>
      <c r="AD235" s="17">
        <v>10</v>
      </c>
      <c r="AE235" s="16"/>
      <c r="AF235" s="17">
        <v>27</v>
      </c>
      <c r="AG235" s="16"/>
      <c r="AH235" s="18">
        <v>9.81</v>
      </c>
      <c r="AI235" s="16"/>
      <c r="AJ235" s="18">
        <v>3.6</v>
      </c>
      <c r="AK235" s="16"/>
      <c r="AL235" s="15">
        <v>309</v>
      </c>
      <c r="AM235" s="16">
        <v>27.861999999999998</v>
      </c>
      <c r="AN235" s="17">
        <v>39</v>
      </c>
      <c r="AO235" s="16">
        <v>302.077</v>
      </c>
      <c r="AP235" s="17">
        <v>104</v>
      </c>
      <c r="AQ235" s="16">
        <v>37.622</v>
      </c>
      <c r="AR235" s="18">
        <v>7.83</v>
      </c>
      <c r="AS235" s="16">
        <v>-0.90500000000000003</v>
      </c>
      <c r="AT235" s="18">
        <v>2.96</v>
      </c>
      <c r="AU235" s="16">
        <v>-0.253</v>
      </c>
    </row>
    <row r="236" spans="3:47" x14ac:dyDescent="0.2">
      <c r="C236" s="29"/>
      <c r="D236" s="29"/>
      <c r="E236" s="29"/>
      <c r="F236" s="29"/>
      <c r="G236" s="14" t="s">
        <v>318</v>
      </c>
      <c r="H236" s="15">
        <v>1370</v>
      </c>
      <c r="I236" s="16">
        <v>0.20699999999999999</v>
      </c>
      <c r="J236" s="17">
        <v>51</v>
      </c>
      <c r="K236" s="16">
        <v>0.58399999999999996</v>
      </c>
      <c r="L236" s="17">
        <v>199</v>
      </c>
      <c r="M236" s="16">
        <v>1.9370000000000001</v>
      </c>
      <c r="N236" s="138">
        <v>26.89</v>
      </c>
      <c r="O236" s="19">
        <v>-0.23799999999999999</v>
      </c>
      <c r="P236" s="138">
        <v>6.9</v>
      </c>
      <c r="Q236" s="19">
        <v>-0.58899999999999997</v>
      </c>
      <c r="R236" s="15">
        <v>4766</v>
      </c>
      <c r="S236" s="16">
        <v>0.27600000000000002</v>
      </c>
      <c r="T236" s="17">
        <v>221</v>
      </c>
      <c r="U236" s="16">
        <v>0.97199999999999998</v>
      </c>
      <c r="V236" s="17">
        <v>733</v>
      </c>
      <c r="W236" s="16">
        <v>2.2890000000000001</v>
      </c>
      <c r="X236" s="138">
        <v>21.55</v>
      </c>
      <c r="Y236" s="19">
        <v>-0.35299999999999998</v>
      </c>
      <c r="Z236" s="138">
        <v>6.5</v>
      </c>
      <c r="AA236" s="19">
        <v>-0.61199999999999999</v>
      </c>
      <c r="AB236" s="15">
        <v>8869</v>
      </c>
      <c r="AC236" s="16">
        <v>3.9E-2</v>
      </c>
      <c r="AD236" s="17">
        <v>400</v>
      </c>
      <c r="AE236" s="16">
        <v>0.56299999999999994</v>
      </c>
      <c r="AF236" s="17">
        <v>1219</v>
      </c>
      <c r="AG236" s="16">
        <v>1.5129999999999999</v>
      </c>
      <c r="AH236" s="138">
        <v>22.19</v>
      </c>
      <c r="AI236" s="19">
        <v>-0.33500000000000002</v>
      </c>
      <c r="AJ236" s="138">
        <v>7.28</v>
      </c>
      <c r="AK236" s="19">
        <v>-0.58699999999999997</v>
      </c>
      <c r="AL236" s="15">
        <v>25601</v>
      </c>
      <c r="AM236" s="16">
        <v>1.9950000000000001</v>
      </c>
      <c r="AN236" s="17">
        <v>904</v>
      </c>
      <c r="AO236" s="16">
        <v>2.4670000000000001</v>
      </c>
      <c r="AP236" s="17">
        <v>2417</v>
      </c>
      <c r="AQ236" s="16">
        <v>3.8279999999999998</v>
      </c>
      <c r="AR236" s="18">
        <v>28.31</v>
      </c>
      <c r="AS236" s="16">
        <v>-0.13600000000000001</v>
      </c>
      <c r="AT236" s="18">
        <v>10.59</v>
      </c>
      <c r="AU236" s="16">
        <v>-0.38</v>
      </c>
    </row>
    <row r="237" spans="3:47" x14ac:dyDescent="0.2">
      <c r="C237" s="29"/>
      <c r="D237" s="29"/>
      <c r="E237" s="29"/>
      <c r="F237" s="29"/>
      <c r="G237" s="14" t="s">
        <v>319</v>
      </c>
      <c r="H237" s="15"/>
      <c r="I237" s="19"/>
      <c r="J237" s="17"/>
      <c r="K237" s="19"/>
      <c r="L237" s="17"/>
      <c r="M237" s="19"/>
      <c r="N237" s="19"/>
      <c r="O237" s="19"/>
      <c r="P237" s="19"/>
      <c r="Q237" s="19"/>
      <c r="R237" s="15"/>
      <c r="S237" s="16"/>
      <c r="T237" s="17"/>
      <c r="U237" s="16"/>
      <c r="V237" s="17"/>
      <c r="W237" s="16"/>
      <c r="X237" s="18"/>
      <c r="Y237" s="16"/>
      <c r="Z237" s="18"/>
      <c r="AA237" s="16"/>
      <c r="AB237" s="15"/>
      <c r="AC237" s="16"/>
      <c r="AD237" s="17"/>
      <c r="AE237" s="16"/>
      <c r="AF237" s="17"/>
      <c r="AG237" s="16"/>
      <c r="AH237" s="18"/>
      <c r="AI237" s="16"/>
      <c r="AJ237" s="18"/>
      <c r="AK237" s="16"/>
      <c r="AL237" s="15">
        <v>0</v>
      </c>
      <c r="AM237" s="16">
        <v>-1</v>
      </c>
      <c r="AN237" s="17">
        <v>0</v>
      </c>
      <c r="AO237" s="16">
        <v>-1</v>
      </c>
      <c r="AP237" s="17">
        <v>0</v>
      </c>
      <c r="AQ237" s="16">
        <v>-1</v>
      </c>
      <c r="AR237" s="18"/>
      <c r="AS237" s="16">
        <v>-1</v>
      </c>
      <c r="AT237" s="18"/>
      <c r="AU237" s="16">
        <v>-1</v>
      </c>
    </row>
    <row r="238" spans="3:47" x14ac:dyDescent="0.2">
      <c r="C238" s="29"/>
      <c r="D238" s="29"/>
      <c r="E238" s="29"/>
      <c r="F238" s="29"/>
      <c r="G238" s="14" t="s">
        <v>320</v>
      </c>
      <c r="H238" s="15">
        <v>578</v>
      </c>
      <c r="I238" s="16"/>
      <c r="J238" s="17">
        <v>38</v>
      </c>
      <c r="K238" s="16"/>
      <c r="L238" s="17">
        <v>131</v>
      </c>
      <c r="M238" s="16"/>
      <c r="N238" s="18">
        <v>15.26</v>
      </c>
      <c r="O238" s="16"/>
      <c r="P238" s="18">
        <v>4.41</v>
      </c>
      <c r="Q238" s="16"/>
      <c r="R238" s="15">
        <v>1193</v>
      </c>
      <c r="S238" s="16"/>
      <c r="T238" s="17">
        <v>79</v>
      </c>
      <c r="U238" s="16"/>
      <c r="V238" s="17">
        <v>273</v>
      </c>
      <c r="W238" s="16"/>
      <c r="X238" s="18">
        <v>15.14</v>
      </c>
      <c r="Y238" s="16"/>
      <c r="Z238" s="18">
        <v>4.38</v>
      </c>
      <c r="AA238" s="16"/>
      <c r="AB238" s="15">
        <v>1193</v>
      </c>
      <c r="AC238" s="16"/>
      <c r="AD238" s="17">
        <v>79</v>
      </c>
      <c r="AE238" s="16"/>
      <c r="AF238" s="17">
        <v>273</v>
      </c>
      <c r="AG238" s="16"/>
      <c r="AH238" s="18">
        <v>15.14</v>
      </c>
      <c r="AI238" s="16"/>
      <c r="AJ238" s="18">
        <v>4.38</v>
      </c>
      <c r="AK238" s="16"/>
      <c r="AL238" s="15">
        <v>1193</v>
      </c>
      <c r="AM238" s="16"/>
      <c r="AN238" s="17">
        <v>79</v>
      </c>
      <c r="AO238" s="16"/>
      <c r="AP238" s="17">
        <v>273</v>
      </c>
      <c r="AQ238" s="16"/>
      <c r="AR238" s="18">
        <v>15.14</v>
      </c>
      <c r="AS238" s="16"/>
      <c r="AT238" s="18">
        <v>4.38</v>
      </c>
      <c r="AU238" s="16"/>
    </row>
    <row r="239" spans="3:47" x14ac:dyDescent="0.2">
      <c r="C239" s="29"/>
      <c r="D239" s="29"/>
      <c r="E239" s="29"/>
      <c r="F239" s="29"/>
      <c r="G239" s="14" t="s">
        <v>321</v>
      </c>
      <c r="H239" s="15">
        <v>5</v>
      </c>
      <c r="I239" s="16"/>
      <c r="J239" s="17">
        <v>0</v>
      </c>
      <c r="K239" s="16"/>
      <c r="L239" s="17">
        <v>11</v>
      </c>
      <c r="M239" s="16"/>
      <c r="N239" s="18">
        <v>14.34</v>
      </c>
      <c r="O239" s="16"/>
      <c r="P239" s="18">
        <v>0.45</v>
      </c>
      <c r="Q239" s="16"/>
      <c r="R239" s="15">
        <v>11</v>
      </c>
      <c r="S239" s="16"/>
      <c r="T239" s="17">
        <v>0</v>
      </c>
      <c r="U239" s="16"/>
      <c r="V239" s="17">
        <v>12</v>
      </c>
      <c r="W239" s="16"/>
      <c r="X239" s="18">
        <v>26.48</v>
      </c>
      <c r="Y239" s="16"/>
      <c r="Z239" s="18">
        <v>0.9</v>
      </c>
      <c r="AA239" s="16"/>
      <c r="AB239" s="15">
        <v>17</v>
      </c>
      <c r="AC239" s="16"/>
      <c r="AD239" s="17">
        <v>0</v>
      </c>
      <c r="AE239" s="16"/>
      <c r="AF239" s="17">
        <v>14</v>
      </c>
      <c r="AG239" s="16"/>
      <c r="AH239" s="18">
        <v>34.880000000000003</v>
      </c>
      <c r="AI239" s="16"/>
      <c r="AJ239" s="18">
        <v>1.26</v>
      </c>
      <c r="AK239" s="16"/>
      <c r="AL239" s="15">
        <v>60</v>
      </c>
      <c r="AM239" s="16">
        <v>0.90700000000000003</v>
      </c>
      <c r="AN239" s="17">
        <v>1</v>
      </c>
      <c r="AO239" s="16">
        <v>0.38600000000000001</v>
      </c>
      <c r="AP239" s="17">
        <v>22</v>
      </c>
      <c r="AQ239" s="16">
        <v>2.6040000000000001</v>
      </c>
      <c r="AR239" s="18">
        <v>61.62</v>
      </c>
      <c r="AS239" s="16">
        <v>0.376</v>
      </c>
      <c r="AT239" s="18">
        <v>2.7</v>
      </c>
      <c r="AU239" s="16">
        <v>-0.47099999999999997</v>
      </c>
    </row>
    <row r="240" spans="3:47" x14ac:dyDescent="0.2">
      <c r="C240" s="29"/>
      <c r="D240" s="29"/>
      <c r="E240" s="29"/>
      <c r="F240" s="29"/>
      <c r="G240" s="14" t="s">
        <v>347</v>
      </c>
      <c r="H240" s="15">
        <v>285</v>
      </c>
      <c r="I240" s="16">
        <v>0.35199999999999998</v>
      </c>
      <c r="J240" s="17">
        <v>3</v>
      </c>
      <c r="K240" s="16">
        <v>0.35399999999999998</v>
      </c>
      <c r="L240" s="17">
        <v>99</v>
      </c>
      <c r="M240" s="16">
        <v>0.34499999999999997</v>
      </c>
      <c r="N240" s="18">
        <v>91.85</v>
      </c>
      <c r="O240" s="16">
        <v>-1E-3</v>
      </c>
      <c r="P240" s="18">
        <v>2.87</v>
      </c>
      <c r="Q240" s="16">
        <v>5.0000000000000001E-3</v>
      </c>
      <c r="R240" s="15">
        <v>839</v>
      </c>
      <c r="S240" s="16">
        <v>0.497</v>
      </c>
      <c r="T240" s="17">
        <v>11</v>
      </c>
      <c r="U240" s="16">
        <v>0.77900000000000003</v>
      </c>
      <c r="V240" s="17">
        <v>296</v>
      </c>
      <c r="W240" s="16">
        <v>0.48</v>
      </c>
      <c r="X240" s="18">
        <v>75.900000000000006</v>
      </c>
      <c r="Y240" s="16">
        <v>-0.158</v>
      </c>
      <c r="Z240" s="18">
        <v>2.84</v>
      </c>
      <c r="AA240" s="16">
        <v>1.0999999999999999E-2</v>
      </c>
      <c r="AB240" s="15">
        <v>1598</v>
      </c>
      <c r="AC240" s="16">
        <v>0.37</v>
      </c>
      <c r="AD240" s="17">
        <v>24</v>
      </c>
      <c r="AE240" s="16">
        <v>0.40400000000000003</v>
      </c>
      <c r="AF240" s="17">
        <v>572</v>
      </c>
      <c r="AG240" s="16">
        <v>0.34899999999999998</v>
      </c>
      <c r="AH240" s="18">
        <v>67.27</v>
      </c>
      <c r="AI240" s="16">
        <v>-2.4E-2</v>
      </c>
      <c r="AJ240" s="18">
        <v>2.8</v>
      </c>
      <c r="AK240" s="16">
        <v>1.6E-2</v>
      </c>
      <c r="AL240" s="15">
        <v>4137</v>
      </c>
      <c r="AM240" s="16">
        <v>0</v>
      </c>
      <c r="AN240" s="17">
        <v>53</v>
      </c>
      <c r="AO240" s="16">
        <v>5.3999999999999999E-2</v>
      </c>
      <c r="AP240" s="17">
        <v>1463</v>
      </c>
      <c r="AQ240" s="16">
        <v>-6.0000000000000001E-3</v>
      </c>
      <c r="AR240" s="18">
        <v>77.78</v>
      </c>
      <c r="AS240" s="16">
        <v>-5.0999999999999997E-2</v>
      </c>
      <c r="AT240" s="18">
        <v>2.83</v>
      </c>
      <c r="AU240" s="16">
        <v>6.0000000000000001E-3</v>
      </c>
    </row>
    <row r="241" spans="3:47" x14ac:dyDescent="0.2">
      <c r="C241" s="29"/>
      <c r="D241" s="29"/>
      <c r="E241" s="29"/>
      <c r="F241" s="29"/>
      <c r="G241" s="14" t="s">
        <v>348</v>
      </c>
      <c r="H241" s="15">
        <v>49</v>
      </c>
      <c r="I241" s="16"/>
      <c r="J241" s="17">
        <v>1</v>
      </c>
      <c r="K241" s="16"/>
      <c r="L241" s="17">
        <v>10</v>
      </c>
      <c r="M241" s="16"/>
      <c r="N241" s="18">
        <v>89.89</v>
      </c>
      <c r="O241" s="16"/>
      <c r="P241" s="18">
        <v>4.99</v>
      </c>
      <c r="Q241" s="16"/>
      <c r="R241" s="15">
        <v>61</v>
      </c>
      <c r="S241" s="16"/>
      <c r="T241" s="17">
        <v>1</v>
      </c>
      <c r="U241" s="16"/>
      <c r="V241" s="17">
        <v>12</v>
      </c>
      <c r="W241" s="16"/>
      <c r="X241" s="18">
        <v>90.52</v>
      </c>
      <c r="Y241" s="16"/>
      <c r="Z241" s="18">
        <v>4.99</v>
      </c>
      <c r="AA241" s="16"/>
      <c r="AB241" s="15">
        <v>73</v>
      </c>
      <c r="AC241" s="16"/>
      <c r="AD241" s="17">
        <v>1</v>
      </c>
      <c r="AE241" s="16"/>
      <c r="AF241" s="17">
        <v>15</v>
      </c>
      <c r="AG241" s="16"/>
      <c r="AH241" s="18">
        <v>90.91</v>
      </c>
      <c r="AI241" s="16"/>
      <c r="AJ241" s="18">
        <v>4.99</v>
      </c>
      <c r="AK241" s="16"/>
      <c r="AL241" s="15">
        <v>145</v>
      </c>
      <c r="AM241" s="16"/>
      <c r="AN241" s="17">
        <v>2</v>
      </c>
      <c r="AO241" s="16"/>
      <c r="AP241" s="17">
        <v>29</v>
      </c>
      <c r="AQ241" s="16"/>
      <c r="AR241" s="18">
        <v>92.2</v>
      </c>
      <c r="AS241" s="16"/>
      <c r="AT241" s="18">
        <v>4.99</v>
      </c>
      <c r="AU241" s="16"/>
    </row>
    <row r="242" spans="3:47" x14ac:dyDescent="0.2">
      <c r="C242" s="28" t="s">
        <v>19</v>
      </c>
      <c r="D242" s="28" t="s">
        <v>22</v>
      </c>
      <c r="E242" s="28"/>
      <c r="F242" s="28" t="s">
        <v>85</v>
      </c>
      <c r="G242" s="14" t="s">
        <v>322</v>
      </c>
      <c r="H242" s="15">
        <v>483</v>
      </c>
      <c r="I242" s="16">
        <v>2.343</v>
      </c>
      <c r="J242" s="17">
        <v>19</v>
      </c>
      <c r="K242" s="16">
        <v>2.8250000000000002</v>
      </c>
      <c r="L242" s="17">
        <v>76</v>
      </c>
      <c r="M242" s="16">
        <v>3.0419999999999998</v>
      </c>
      <c r="N242" s="18">
        <v>25.4</v>
      </c>
      <c r="O242" s="16">
        <v>-0.126</v>
      </c>
      <c r="P242" s="18">
        <v>6.33</v>
      </c>
      <c r="Q242" s="16">
        <v>-0.17299999999999999</v>
      </c>
      <c r="R242" s="15">
        <v>1443</v>
      </c>
      <c r="S242" s="16">
        <v>0.52500000000000002</v>
      </c>
      <c r="T242" s="17">
        <v>52</v>
      </c>
      <c r="U242" s="16">
        <v>0.29599999999999999</v>
      </c>
      <c r="V242" s="17">
        <v>203</v>
      </c>
      <c r="W242" s="16">
        <v>0.47</v>
      </c>
      <c r="X242" s="18">
        <v>27.55</v>
      </c>
      <c r="Y242" s="16">
        <v>0.17699999999999999</v>
      </c>
      <c r="Z242" s="18">
        <v>7.11</v>
      </c>
      <c r="AA242" s="16">
        <v>3.7999999999999999E-2</v>
      </c>
      <c r="AB242" s="15">
        <v>2505</v>
      </c>
      <c r="AC242" s="16">
        <v>0.59099999999999997</v>
      </c>
      <c r="AD242" s="17">
        <v>115</v>
      </c>
      <c r="AE242" s="16">
        <v>0.623</v>
      </c>
      <c r="AF242" s="17">
        <v>383</v>
      </c>
      <c r="AG242" s="16">
        <v>0.53200000000000003</v>
      </c>
      <c r="AH242" s="18">
        <v>21.81</v>
      </c>
      <c r="AI242" s="16">
        <v>-1.9E-2</v>
      </c>
      <c r="AJ242" s="18">
        <v>6.54</v>
      </c>
      <c r="AK242" s="16">
        <v>3.9E-2</v>
      </c>
      <c r="AL242" s="15">
        <v>5338</v>
      </c>
      <c r="AM242" s="16">
        <v>0.746</v>
      </c>
      <c r="AN242" s="17">
        <v>284</v>
      </c>
      <c r="AO242" s="16">
        <v>0.90200000000000002</v>
      </c>
      <c r="AP242" s="17">
        <v>861</v>
      </c>
      <c r="AQ242" s="16">
        <v>0.67700000000000005</v>
      </c>
      <c r="AR242" s="18">
        <v>18.77</v>
      </c>
      <c r="AS242" s="16">
        <v>-8.2000000000000003E-2</v>
      </c>
      <c r="AT242" s="18">
        <v>6.2</v>
      </c>
      <c r="AU242" s="16">
        <v>4.1000000000000002E-2</v>
      </c>
    </row>
    <row r="243" spans="3:47" x14ac:dyDescent="0.2">
      <c r="C243" s="29"/>
      <c r="D243" s="29"/>
      <c r="E243" s="29"/>
      <c r="F243" s="29"/>
      <c r="G243" s="14" t="s">
        <v>323</v>
      </c>
      <c r="H243" s="15">
        <v>6811</v>
      </c>
      <c r="I243" s="16">
        <v>-3.3000000000000002E-2</v>
      </c>
      <c r="J243" s="17">
        <v>149</v>
      </c>
      <c r="K243" s="16">
        <v>0.499</v>
      </c>
      <c r="L243" s="17">
        <v>2309</v>
      </c>
      <c r="M243" s="16">
        <v>-0.114</v>
      </c>
      <c r="N243" s="18">
        <v>45.59</v>
      </c>
      <c r="O243" s="16">
        <v>-0.35499999999999998</v>
      </c>
      <c r="P243" s="18">
        <v>2.95</v>
      </c>
      <c r="Q243" s="16">
        <v>9.1999999999999998E-2</v>
      </c>
      <c r="R243" s="15">
        <v>16192</v>
      </c>
      <c r="S243" s="16">
        <v>-0.06</v>
      </c>
      <c r="T243" s="17">
        <v>335</v>
      </c>
      <c r="U243" s="16">
        <v>0.35299999999999998</v>
      </c>
      <c r="V243" s="17">
        <v>5601</v>
      </c>
      <c r="W243" s="16">
        <v>-0.113</v>
      </c>
      <c r="X243" s="18">
        <v>48.28</v>
      </c>
      <c r="Y243" s="16">
        <v>-0.30499999999999999</v>
      </c>
      <c r="Z243" s="18">
        <v>2.89</v>
      </c>
      <c r="AA243" s="16">
        <v>0.06</v>
      </c>
      <c r="AB243" s="15">
        <v>30627</v>
      </c>
      <c r="AC243" s="16">
        <v>-5.8999999999999997E-2</v>
      </c>
      <c r="AD243" s="17">
        <v>583</v>
      </c>
      <c r="AE243" s="16">
        <v>0.17299999999999999</v>
      </c>
      <c r="AF243" s="17">
        <v>10677</v>
      </c>
      <c r="AG243" s="16">
        <v>-9.7000000000000003E-2</v>
      </c>
      <c r="AH243" s="18">
        <v>52.56</v>
      </c>
      <c r="AI243" s="16">
        <v>-0.19800000000000001</v>
      </c>
      <c r="AJ243" s="18">
        <v>2.87</v>
      </c>
      <c r="AK243" s="16">
        <v>4.2999999999999997E-2</v>
      </c>
      <c r="AL243" s="15">
        <v>93749</v>
      </c>
      <c r="AM243" s="16">
        <v>-7.4999999999999997E-2</v>
      </c>
      <c r="AN243" s="17">
        <v>1518</v>
      </c>
      <c r="AO243" s="16">
        <v>-2.3E-2</v>
      </c>
      <c r="AP243" s="17">
        <v>33564</v>
      </c>
      <c r="AQ243" s="16">
        <v>-8.3000000000000004E-2</v>
      </c>
      <c r="AR243" s="18">
        <v>61.77</v>
      </c>
      <c r="AS243" s="16">
        <v>-5.3999999999999999E-2</v>
      </c>
      <c r="AT243" s="18">
        <v>2.79</v>
      </c>
      <c r="AU243" s="16">
        <v>8.9999999999999993E-3</v>
      </c>
    </row>
    <row r="244" spans="3:47" x14ac:dyDescent="0.2">
      <c r="C244" s="29"/>
      <c r="D244" s="29"/>
      <c r="E244" s="29"/>
      <c r="F244" s="29"/>
      <c r="G244" s="14" t="s">
        <v>324</v>
      </c>
      <c r="H244" s="15">
        <v>1252</v>
      </c>
      <c r="I244" s="16">
        <v>4.8000000000000001E-2</v>
      </c>
      <c r="J244" s="17">
        <v>42</v>
      </c>
      <c r="K244" s="16">
        <v>-0.22700000000000001</v>
      </c>
      <c r="L244" s="17">
        <v>731</v>
      </c>
      <c r="M244" s="16">
        <v>0.13300000000000001</v>
      </c>
      <c r="N244" s="18">
        <v>29.52</v>
      </c>
      <c r="O244" s="16">
        <v>0.35699999999999998</v>
      </c>
      <c r="P244" s="18">
        <v>1.71</v>
      </c>
      <c r="Q244" s="16">
        <v>-7.4999999999999997E-2</v>
      </c>
      <c r="R244" s="15">
        <v>2640</v>
      </c>
      <c r="S244" s="16">
        <v>-0.14599999999999999</v>
      </c>
      <c r="T244" s="17">
        <v>76</v>
      </c>
      <c r="U244" s="16">
        <v>-0.14399999999999999</v>
      </c>
      <c r="V244" s="17">
        <v>1477</v>
      </c>
      <c r="W244" s="16">
        <v>0.05</v>
      </c>
      <c r="X244" s="18">
        <v>34.56</v>
      </c>
      <c r="Y244" s="16">
        <v>-3.0000000000000001E-3</v>
      </c>
      <c r="Z244" s="18">
        <v>1.79</v>
      </c>
      <c r="AA244" s="16">
        <v>-0.186</v>
      </c>
      <c r="AB244" s="15">
        <v>4166</v>
      </c>
      <c r="AC244" s="16">
        <v>-0.251</v>
      </c>
      <c r="AD244" s="17">
        <v>106</v>
      </c>
      <c r="AE244" s="16">
        <v>-0.23100000000000001</v>
      </c>
      <c r="AF244" s="17">
        <v>2175</v>
      </c>
      <c r="AG244" s="16">
        <v>-0.23</v>
      </c>
      <c r="AH244" s="18">
        <v>39.299999999999997</v>
      </c>
      <c r="AI244" s="16">
        <v>-2.5999999999999999E-2</v>
      </c>
      <c r="AJ244" s="18">
        <v>1.92</v>
      </c>
      <c r="AK244" s="16">
        <v>-2.7E-2</v>
      </c>
      <c r="AL244" s="15">
        <v>11206</v>
      </c>
      <c r="AM244" s="16">
        <v>-0.4</v>
      </c>
      <c r="AN244" s="17">
        <v>242</v>
      </c>
      <c r="AO244" s="16">
        <v>-0.377</v>
      </c>
      <c r="AP244" s="17">
        <v>5711</v>
      </c>
      <c r="AQ244" s="16">
        <v>-0.35899999999999999</v>
      </c>
      <c r="AR244" s="18">
        <v>46.31</v>
      </c>
      <c r="AS244" s="16">
        <v>-3.7999999999999999E-2</v>
      </c>
      <c r="AT244" s="18">
        <v>1.96</v>
      </c>
      <c r="AU244" s="16">
        <v>-6.4000000000000001E-2</v>
      </c>
    </row>
    <row r="245" spans="3:47" x14ac:dyDescent="0.2">
      <c r="C245" s="29"/>
      <c r="D245" s="29"/>
      <c r="E245" s="29"/>
      <c r="F245" s="29"/>
      <c r="G245" s="14" t="s">
        <v>325</v>
      </c>
      <c r="H245" s="15">
        <v>10206</v>
      </c>
      <c r="I245" s="16">
        <v>0.35499999999999998</v>
      </c>
      <c r="J245" s="17">
        <v>867</v>
      </c>
      <c r="K245" s="16">
        <v>0</v>
      </c>
      <c r="L245" s="17">
        <v>3268</v>
      </c>
      <c r="M245" s="16">
        <v>0.59</v>
      </c>
      <c r="N245" s="18">
        <v>11.77</v>
      </c>
      <c r="O245" s="16">
        <v>0.35599999999999998</v>
      </c>
      <c r="P245" s="18">
        <v>3.12</v>
      </c>
      <c r="Q245" s="16">
        <v>-0.14699999999999999</v>
      </c>
      <c r="R245" s="15">
        <v>24734</v>
      </c>
      <c r="S245" s="16">
        <v>-8.5000000000000006E-2</v>
      </c>
      <c r="T245" s="17">
        <v>2392</v>
      </c>
      <c r="U245" s="16">
        <v>-0.36799999999999999</v>
      </c>
      <c r="V245" s="17">
        <v>7573</v>
      </c>
      <c r="W245" s="16">
        <v>0.10199999999999999</v>
      </c>
      <c r="X245" s="18">
        <v>10.34</v>
      </c>
      <c r="Y245" s="16">
        <v>0.44900000000000001</v>
      </c>
      <c r="Z245" s="18">
        <v>3.27</v>
      </c>
      <c r="AA245" s="16">
        <v>-0.17</v>
      </c>
      <c r="AB245" s="15">
        <v>48508</v>
      </c>
      <c r="AC245" s="16">
        <v>-0.127</v>
      </c>
      <c r="AD245" s="17">
        <v>5045</v>
      </c>
      <c r="AE245" s="16">
        <v>-0.4</v>
      </c>
      <c r="AF245" s="17">
        <v>14402</v>
      </c>
      <c r="AG245" s="16">
        <v>-2.8000000000000001E-2</v>
      </c>
      <c r="AH245" s="18">
        <v>9.6199999999999992</v>
      </c>
      <c r="AI245" s="16">
        <v>0.45600000000000002</v>
      </c>
      <c r="AJ245" s="18">
        <v>3.37</v>
      </c>
      <c r="AK245" s="16">
        <v>-0.10100000000000001</v>
      </c>
      <c r="AL245" s="15">
        <v>100819</v>
      </c>
      <c r="AM245" s="16">
        <v>-0.08</v>
      </c>
      <c r="AN245" s="17">
        <v>8574</v>
      </c>
      <c r="AO245" s="16">
        <v>-0.34100000000000003</v>
      </c>
      <c r="AP245" s="17">
        <v>30331</v>
      </c>
      <c r="AQ245" s="16">
        <v>2.1000000000000001E-2</v>
      </c>
      <c r="AR245" s="18">
        <v>11.76</v>
      </c>
      <c r="AS245" s="16">
        <v>0.39600000000000002</v>
      </c>
      <c r="AT245" s="18">
        <v>3.32</v>
      </c>
      <c r="AU245" s="16">
        <v>-9.9000000000000005E-2</v>
      </c>
    </row>
    <row r="246" spans="3:47" x14ac:dyDescent="0.2">
      <c r="C246" s="29"/>
      <c r="D246" s="29"/>
      <c r="E246" s="29"/>
      <c r="F246" s="29"/>
      <c r="G246" s="14" t="s">
        <v>326</v>
      </c>
      <c r="H246" s="15">
        <v>1412</v>
      </c>
      <c r="I246" s="16">
        <v>0.125</v>
      </c>
      <c r="J246" s="17">
        <v>91</v>
      </c>
      <c r="K246" s="16">
        <v>3.871</v>
      </c>
      <c r="L246" s="17">
        <v>318</v>
      </c>
      <c r="M246" s="16">
        <v>0.22800000000000001</v>
      </c>
      <c r="N246" s="18">
        <v>15.54</v>
      </c>
      <c r="O246" s="16">
        <v>-0.76900000000000002</v>
      </c>
      <c r="P246" s="18">
        <v>4.4400000000000004</v>
      </c>
      <c r="Q246" s="16">
        <v>-8.4000000000000005E-2</v>
      </c>
      <c r="R246" s="15">
        <v>2982</v>
      </c>
      <c r="S246" s="16">
        <v>0.115</v>
      </c>
      <c r="T246" s="17">
        <v>199</v>
      </c>
      <c r="U246" s="16">
        <v>2.4849999999999999</v>
      </c>
      <c r="V246" s="17">
        <v>686</v>
      </c>
      <c r="W246" s="16">
        <v>0.187</v>
      </c>
      <c r="X246" s="18">
        <v>14.99</v>
      </c>
      <c r="Y246" s="16">
        <v>-0.68</v>
      </c>
      <c r="Z246" s="18">
        <v>4.3499999999999996</v>
      </c>
      <c r="AA246" s="16">
        <v>-0.06</v>
      </c>
      <c r="AB246" s="15">
        <v>3639</v>
      </c>
      <c r="AC246" s="16">
        <v>-0.30499999999999999</v>
      </c>
      <c r="AD246" s="17">
        <v>228</v>
      </c>
      <c r="AE246" s="16">
        <v>0.98099999999999998</v>
      </c>
      <c r="AF246" s="17">
        <v>760</v>
      </c>
      <c r="AG246" s="16">
        <v>-0.33100000000000002</v>
      </c>
      <c r="AH246" s="18">
        <v>15.98</v>
      </c>
      <c r="AI246" s="16">
        <v>-0.64900000000000002</v>
      </c>
      <c r="AJ246" s="18">
        <v>4.79</v>
      </c>
      <c r="AK246" s="16">
        <v>0.04</v>
      </c>
      <c r="AL246" s="15">
        <v>5707</v>
      </c>
      <c r="AM246" s="16">
        <v>-0.57499999999999996</v>
      </c>
      <c r="AN246" s="17">
        <v>291</v>
      </c>
      <c r="AO246" s="16">
        <v>0.112</v>
      </c>
      <c r="AP246" s="17">
        <v>1210</v>
      </c>
      <c r="AQ246" s="16">
        <v>-0.57399999999999995</v>
      </c>
      <c r="AR246" s="18">
        <v>19.59</v>
      </c>
      <c r="AS246" s="16">
        <v>-0.61799999999999999</v>
      </c>
      <c r="AT246" s="18">
        <v>4.72</v>
      </c>
      <c r="AU246" s="16">
        <v>-1E-3</v>
      </c>
    </row>
    <row r="247" spans="3:47" x14ac:dyDescent="0.2">
      <c r="C247" s="29"/>
      <c r="D247" s="29"/>
      <c r="E247" s="29"/>
      <c r="F247" s="29"/>
      <c r="G247" s="14" t="s">
        <v>327</v>
      </c>
      <c r="H247" s="15">
        <v>1752</v>
      </c>
      <c r="I247" s="16">
        <v>0.33500000000000002</v>
      </c>
      <c r="J247" s="17">
        <v>21</v>
      </c>
      <c r="K247" s="16">
        <v>0.49199999999999999</v>
      </c>
      <c r="L247" s="17">
        <v>567</v>
      </c>
      <c r="M247" s="16">
        <v>0.27800000000000002</v>
      </c>
      <c r="N247" s="18">
        <v>84.68</v>
      </c>
      <c r="O247" s="16">
        <v>-0.105</v>
      </c>
      <c r="P247" s="18">
        <v>3.09</v>
      </c>
      <c r="Q247" s="16">
        <v>4.4999999999999998E-2</v>
      </c>
      <c r="R247" s="15">
        <v>4964</v>
      </c>
      <c r="S247" s="16">
        <v>0.34499999999999997</v>
      </c>
      <c r="T247" s="17">
        <v>56</v>
      </c>
      <c r="U247" s="16">
        <v>0.39700000000000002</v>
      </c>
      <c r="V247" s="17">
        <v>1586</v>
      </c>
      <c r="W247" s="16">
        <v>0.26900000000000002</v>
      </c>
      <c r="X247" s="18">
        <v>88.52</v>
      </c>
      <c r="Y247" s="16">
        <v>-3.6999999999999998E-2</v>
      </c>
      <c r="Z247" s="18">
        <v>3.13</v>
      </c>
      <c r="AA247" s="16">
        <v>0.06</v>
      </c>
      <c r="AB247" s="15">
        <v>9527</v>
      </c>
      <c r="AC247" s="16">
        <v>0.28799999999999998</v>
      </c>
      <c r="AD247" s="17">
        <v>106</v>
      </c>
      <c r="AE247" s="16">
        <v>0.30499999999999999</v>
      </c>
      <c r="AF247" s="17">
        <v>3059</v>
      </c>
      <c r="AG247" s="16">
        <v>0.22</v>
      </c>
      <c r="AH247" s="18">
        <v>89.53</v>
      </c>
      <c r="AI247" s="16">
        <v>-1.2999999999999999E-2</v>
      </c>
      <c r="AJ247" s="18">
        <v>3.11</v>
      </c>
      <c r="AK247" s="16">
        <v>5.5E-2</v>
      </c>
      <c r="AL247" s="15">
        <v>24758</v>
      </c>
      <c r="AM247" s="16">
        <v>0.33800000000000002</v>
      </c>
      <c r="AN247" s="17">
        <v>292</v>
      </c>
      <c r="AO247" s="16">
        <v>0.30399999999999999</v>
      </c>
      <c r="AP247" s="17">
        <v>7984</v>
      </c>
      <c r="AQ247" s="16">
        <v>0.26800000000000002</v>
      </c>
      <c r="AR247" s="18">
        <v>84.77</v>
      </c>
      <c r="AS247" s="16">
        <v>2.5999999999999999E-2</v>
      </c>
      <c r="AT247" s="18">
        <v>3.1</v>
      </c>
      <c r="AU247" s="16">
        <v>5.5E-2</v>
      </c>
    </row>
    <row r="248" spans="3:47" x14ac:dyDescent="0.2">
      <c r="C248" s="29"/>
      <c r="D248" s="29"/>
      <c r="E248" s="29"/>
      <c r="F248" s="29"/>
      <c r="G248" s="14" t="s">
        <v>328</v>
      </c>
      <c r="H248" s="15">
        <v>386</v>
      </c>
      <c r="I248" s="16">
        <v>2.073</v>
      </c>
      <c r="J248" s="17">
        <v>94</v>
      </c>
      <c r="K248" s="16">
        <v>1.7889999999999999</v>
      </c>
      <c r="L248" s="17">
        <v>339</v>
      </c>
      <c r="M248" s="16">
        <v>1.601</v>
      </c>
      <c r="N248" s="18">
        <v>4.09</v>
      </c>
      <c r="O248" s="16">
        <v>0.10199999999999999</v>
      </c>
      <c r="P248" s="18">
        <v>1.1399999999999999</v>
      </c>
      <c r="Q248" s="16">
        <v>0.18099999999999999</v>
      </c>
      <c r="R248" s="15">
        <v>1053</v>
      </c>
      <c r="S248" s="16">
        <v>2.4409999999999998</v>
      </c>
      <c r="T248" s="17">
        <v>257</v>
      </c>
      <c r="U248" s="16">
        <v>2.2090000000000001</v>
      </c>
      <c r="V248" s="17">
        <v>942</v>
      </c>
      <c r="W248" s="16">
        <v>2.0369999999999999</v>
      </c>
      <c r="X248" s="18">
        <v>4.09</v>
      </c>
      <c r="Y248" s="16">
        <v>7.1999999999999995E-2</v>
      </c>
      <c r="Z248" s="18">
        <v>1.1200000000000001</v>
      </c>
      <c r="AA248" s="16">
        <v>0.13300000000000001</v>
      </c>
      <c r="AB248" s="15">
        <v>2051</v>
      </c>
      <c r="AC248" s="16">
        <v>3.2280000000000002</v>
      </c>
      <c r="AD248" s="17">
        <v>502</v>
      </c>
      <c r="AE248" s="16">
        <v>3.306</v>
      </c>
      <c r="AF248" s="17">
        <v>1831</v>
      </c>
      <c r="AG248" s="16">
        <v>3.0089999999999999</v>
      </c>
      <c r="AH248" s="18">
        <v>4.09</v>
      </c>
      <c r="AI248" s="16">
        <v>-1.7999999999999999E-2</v>
      </c>
      <c r="AJ248" s="18">
        <v>1.1200000000000001</v>
      </c>
      <c r="AK248" s="16">
        <v>5.5E-2</v>
      </c>
      <c r="AL248" s="15">
        <v>3874</v>
      </c>
      <c r="AM248" s="16">
        <v>3.831</v>
      </c>
      <c r="AN248" s="17">
        <v>925</v>
      </c>
      <c r="AO248" s="16">
        <v>4.8289999999999997</v>
      </c>
      <c r="AP248" s="17">
        <v>3423</v>
      </c>
      <c r="AQ248" s="16">
        <v>4.3869999999999996</v>
      </c>
      <c r="AR248" s="18">
        <v>4.1900000000000004</v>
      </c>
      <c r="AS248" s="16">
        <v>-0.17100000000000001</v>
      </c>
      <c r="AT248" s="18">
        <v>1.1299999999999999</v>
      </c>
      <c r="AU248" s="16">
        <v>-0.10299999999999999</v>
      </c>
    </row>
    <row r="249" spans="3:47" x14ac:dyDescent="0.2">
      <c r="C249" s="29"/>
      <c r="D249" s="29"/>
      <c r="E249" s="29"/>
      <c r="F249" s="29"/>
      <c r="G249" s="14" t="s">
        <v>329</v>
      </c>
      <c r="H249" s="15">
        <v>5547</v>
      </c>
      <c r="I249" s="16">
        <v>3.0670000000000002</v>
      </c>
      <c r="J249" s="17">
        <v>310</v>
      </c>
      <c r="K249" s="16">
        <v>3.512</v>
      </c>
      <c r="L249" s="17">
        <v>1059</v>
      </c>
      <c r="M249" s="16">
        <v>5.4829999999999997</v>
      </c>
      <c r="N249" s="18">
        <v>17.91</v>
      </c>
      <c r="O249" s="16">
        <v>-9.9000000000000005E-2</v>
      </c>
      <c r="P249" s="18">
        <v>5.24</v>
      </c>
      <c r="Q249" s="16">
        <v>-0.373</v>
      </c>
      <c r="R249" s="15">
        <v>18110</v>
      </c>
      <c r="S249" s="16">
        <v>3.2280000000000002</v>
      </c>
      <c r="T249" s="17">
        <v>1178</v>
      </c>
      <c r="U249" s="16">
        <v>3.9329999999999998</v>
      </c>
      <c r="V249" s="17">
        <v>3794</v>
      </c>
      <c r="W249" s="16">
        <v>5.399</v>
      </c>
      <c r="X249" s="18">
        <v>15.38</v>
      </c>
      <c r="Y249" s="16">
        <v>-0.14299999999999999</v>
      </c>
      <c r="Z249" s="18">
        <v>4.7699999999999996</v>
      </c>
      <c r="AA249" s="16">
        <v>-0.33900000000000002</v>
      </c>
      <c r="AB249" s="15">
        <v>28736</v>
      </c>
      <c r="AC249" s="16">
        <v>2.0299999999999998</v>
      </c>
      <c r="AD249" s="17">
        <v>1876</v>
      </c>
      <c r="AE249" s="16">
        <v>1.863</v>
      </c>
      <c r="AF249" s="17">
        <v>5815</v>
      </c>
      <c r="AG249" s="16">
        <v>3.1549999999999998</v>
      </c>
      <c r="AH249" s="18">
        <v>15.32</v>
      </c>
      <c r="AI249" s="16">
        <v>5.8000000000000003E-2</v>
      </c>
      <c r="AJ249" s="18">
        <v>4.9400000000000004</v>
      </c>
      <c r="AK249" s="16">
        <v>-0.27100000000000002</v>
      </c>
      <c r="AL249" s="15">
        <v>48952</v>
      </c>
      <c r="AM249" s="16">
        <v>3.4969999999999999</v>
      </c>
      <c r="AN249" s="17">
        <v>2637</v>
      </c>
      <c r="AO249" s="16">
        <v>1.355</v>
      </c>
      <c r="AP249" s="17">
        <v>7862</v>
      </c>
      <c r="AQ249" s="16">
        <v>1.931</v>
      </c>
      <c r="AR249" s="18">
        <v>18.559999999999999</v>
      </c>
      <c r="AS249" s="16">
        <v>0.90900000000000003</v>
      </c>
      <c r="AT249" s="18">
        <v>6.23</v>
      </c>
      <c r="AU249" s="16">
        <v>0.53400000000000003</v>
      </c>
    </row>
    <row r="250" spans="3:47" x14ac:dyDescent="0.2">
      <c r="C250" s="29"/>
      <c r="D250" s="29"/>
      <c r="E250" s="30"/>
      <c r="F250" s="29"/>
      <c r="G250" s="14" t="s">
        <v>330</v>
      </c>
      <c r="H250" s="15">
        <v>27849</v>
      </c>
      <c r="I250" s="16">
        <v>0.39500000000000002</v>
      </c>
      <c r="J250" s="17">
        <v>1593</v>
      </c>
      <c r="K250" s="16">
        <v>0.371</v>
      </c>
      <c r="L250" s="17">
        <v>8667</v>
      </c>
      <c r="M250" s="16">
        <v>0.371</v>
      </c>
      <c r="N250" s="18">
        <v>17.48</v>
      </c>
      <c r="O250" s="16">
        <v>1.7000000000000001E-2</v>
      </c>
      <c r="P250" s="18">
        <v>3.21</v>
      </c>
      <c r="Q250" s="16">
        <v>1.7000000000000001E-2</v>
      </c>
      <c r="R250" s="15">
        <v>72118</v>
      </c>
      <c r="S250" s="16">
        <v>0.217</v>
      </c>
      <c r="T250" s="17">
        <v>4546</v>
      </c>
      <c r="U250" s="16">
        <v>-8.0000000000000002E-3</v>
      </c>
      <c r="V250" s="17">
        <v>21863</v>
      </c>
      <c r="W250" s="16">
        <v>0.252</v>
      </c>
      <c r="X250" s="18">
        <v>15.86</v>
      </c>
      <c r="Y250" s="16">
        <v>0.22600000000000001</v>
      </c>
      <c r="Z250" s="18">
        <v>3.3</v>
      </c>
      <c r="AA250" s="16">
        <v>-2.8000000000000001E-2</v>
      </c>
      <c r="AB250" s="15">
        <v>129758</v>
      </c>
      <c r="AC250" s="16">
        <v>0.10100000000000001</v>
      </c>
      <c r="AD250" s="17">
        <v>8561</v>
      </c>
      <c r="AE250" s="16">
        <v>-0.151</v>
      </c>
      <c r="AF250" s="17">
        <v>39102</v>
      </c>
      <c r="AG250" s="16">
        <v>0.11</v>
      </c>
      <c r="AH250" s="18">
        <v>15.16</v>
      </c>
      <c r="AI250" s="16">
        <v>0.29699999999999999</v>
      </c>
      <c r="AJ250" s="18">
        <v>3.32</v>
      </c>
      <c r="AK250" s="16">
        <v>-8.0000000000000002E-3</v>
      </c>
      <c r="AL250" s="15">
        <v>294401</v>
      </c>
      <c r="AM250" s="16">
        <v>6.6000000000000003E-2</v>
      </c>
      <c r="AN250" s="17">
        <v>14763</v>
      </c>
      <c r="AO250" s="16">
        <v>-0.124</v>
      </c>
      <c r="AP250" s="17">
        <v>90946</v>
      </c>
      <c r="AQ250" s="16">
        <v>3.1E-2</v>
      </c>
      <c r="AR250" s="18">
        <v>19.940000000000001</v>
      </c>
      <c r="AS250" s="16">
        <v>0.217</v>
      </c>
      <c r="AT250" s="18">
        <v>3.24</v>
      </c>
      <c r="AU250" s="16">
        <v>3.3000000000000002E-2</v>
      </c>
    </row>
    <row r="251" spans="3:47" x14ac:dyDescent="0.2">
      <c r="C251" s="28" t="s">
        <v>19</v>
      </c>
      <c r="D251" s="28" t="s">
        <v>20</v>
      </c>
      <c r="E251" s="28"/>
      <c r="F251" s="28" t="s">
        <v>84</v>
      </c>
      <c r="G251" s="14" t="s">
        <v>274</v>
      </c>
      <c r="H251" s="15">
        <v>20193</v>
      </c>
      <c r="I251" s="16">
        <v>2.5000000000000001E-2</v>
      </c>
      <c r="J251" s="17">
        <v>2071</v>
      </c>
      <c r="K251" s="16">
        <v>-8.9999999999999993E-3</v>
      </c>
      <c r="L251" s="17">
        <v>5993</v>
      </c>
      <c r="M251" s="16">
        <v>3.5999999999999997E-2</v>
      </c>
      <c r="N251" s="18">
        <v>9.75</v>
      </c>
      <c r="O251" s="16">
        <v>3.4000000000000002E-2</v>
      </c>
      <c r="P251" s="18">
        <v>3.37</v>
      </c>
      <c r="Q251" s="16">
        <v>-1.0999999999999999E-2</v>
      </c>
      <c r="R251" s="15">
        <v>57888</v>
      </c>
      <c r="S251" s="16">
        <v>5.0999999999999997E-2</v>
      </c>
      <c r="T251" s="17">
        <v>5849</v>
      </c>
      <c r="U251" s="16">
        <v>2.4E-2</v>
      </c>
      <c r="V251" s="17">
        <v>17153</v>
      </c>
      <c r="W251" s="16">
        <v>6.5000000000000002E-2</v>
      </c>
      <c r="X251" s="18">
        <v>9.9</v>
      </c>
      <c r="Y251" s="16">
        <v>2.5999999999999999E-2</v>
      </c>
      <c r="Z251" s="18">
        <v>3.37</v>
      </c>
      <c r="AA251" s="16">
        <v>-1.2999999999999999E-2</v>
      </c>
      <c r="AB251" s="15">
        <v>121730</v>
      </c>
      <c r="AC251" s="16">
        <v>6.8000000000000005E-2</v>
      </c>
      <c r="AD251" s="17">
        <v>12515</v>
      </c>
      <c r="AE251" s="16">
        <v>5.0999999999999997E-2</v>
      </c>
      <c r="AF251" s="17">
        <v>36023</v>
      </c>
      <c r="AG251" s="16">
        <v>8.2000000000000003E-2</v>
      </c>
      <c r="AH251" s="18">
        <v>9.73</v>
      </c>
      <c r="AI251" s="16">
        <v>1.6E-2</v>
      </c>
      <c r="AJ251" s="18">
        <v>3.38</v>
      </c>
      <c r="AK251" s="16">
        <v>-1.2999999999999999E-2</v>
      </c>
      <c r="AL251" s="15">
        <v>282570</v>
      </c>
      <c r="AM251" s="16">
        <v>0.125</v>
      </c>
      <c r="AN251" s="17">
        <v>29080</v>
      </c>
      <c r="AO251" s="16">
        <v>9.9000000000000005E-2</v>
      </c>
      <c r="AP251" s="17">
        <v>83077</v>
      </c>
      <c r="AQ251" s="16">
        <v>0.13200000000000001</v>
      </c>
      <c r="AR251" s="18">
        <v>9.7200000000000006</v>
      </c>
      <c r="AS251" s="16">
        <v>2.3E-2</v>
      </c>
      <c r="AT251" s="18">
        <v>3.4</v>
      </c>
      <c r="AU251" s="16">
        <v>-7.0000000000000001E-3</v>
      </c>
    </row>
    <row r="252" spans="3:47" x14ac:dyDescent="0.2">
      <c r="C252" s="29"/>
      <c r="D252" s="29"/>
      <c r="E252" s="29"/>
      <c r="F252" s="29"/>
      <c r="G252" s="14" t="s">
        <v>275</v>
      </c>
      <c r="H252" s="15">
        <v>49188</v>
      </c>
      <c r="I252" s="16">
        <v>8.0000000000000002E-3</v>
      </c>
      <c r="J252" s="17">
        <v>3347</v>
      </c>
      <c r="K252" s="16">
        <v>-7.8E-2</v>
      </c>
      <c r="L252" s="17">
        <v>13608</v>
      </c>
      <c r="M252" s="16">
        <v>-8.3000000000000004E-2</v>
      </c>
      <c r="N252" s="18">
        <v>14.7</v>
      </c>
      <c r="O252" s="16">
        <v>9.2999999999999999E-2</v>
      </c>
      <c r="P252" s="18">
        <v>3.61</v>
      </c>
      <c r="Q252" s="16">
        <v>9.9000000000000005E-2</v>
      </c>
      <c r="R252" s="15">
        <v>151909</v>
      </c>
      <c r="S252" s="16">
        <v>0.249</v>
      </c>
      <c r="T252" s="17">
        <v>10172</v>
      </c>
      <c r="U252" s="16">
        <v>0.18</v>
      </c>
      <c r="V252" s="17">
        <v>41378</v>
      </c>
      <c r="W252" s="16">
        <v>0.16800000000000001</v>
      </c>
      <c r="X252" s="18">
        <v>14.93</v>
      </c>
      <c r="Y252" s="16">
        <v>5.8999999999999997E-2</v>
      </c>
      <c r="Z252" s="18">
        <v>3.67</v>
      </c>
      <c r="AA252" s="16">
        <v>6.9000000000000006E-2</v>
      </c>
      <c r="AB252" s="15">
        <v>273878</v>
      </c>
      <c r="AC252" s="16">
        <v>0.254</v>
      </c>
      <c r="AD252" s="17">
        <v>18148</v>
      </c>
      <c r="AE252" s="16">
        <v>0.19700000000000001</v>
      </c>
      <c r="AF252" s="17">
        <v>74666</v>
      </c>
      <c r="AG252" s="16">
        <v>0.192</v>
      </c>
      <c r="AH252" s="18">
        <v>15.09</v>
      </c>
      <c r="AI252" s="16">
        <v>4.8000000000000001E-2</v>
      </c>
      <c r="AJ252" s="18">
        <v>3.67</v>
      </c>
      <c r="AK252" s="16">
        <v>5.1999999999999998E-2</v>
      </c>
      <c r="AL252" s="15">
        <v>582300</v>
      </c>
      <c r="AM252" s="16">
        <v>0.219</v>
      </c>
      <c r="AN252" s="17">
        <v>38895</v>
      </c>
      <c r="AO252" s="16">
        <v>0.17899999999999999</v>
      </c>
      <c r="AP252" s="17">
        <v>161201</v>
      </c>
      <c r="AQ252" s="16">
        <v>0.14599999999999999</v>
      </c>
      <c r="AR252" s="18">
        <v>14.97</v>
      </c>
      <c r="AS252" s="16">
        <v>3.4000000000000002E-2</v>
      </c>
      <c r="AT252" s="18">
        <v>3.61</v>
      </c>
      <c r="AU252" s="16">
        <v>6.4000000000000001E-2</v>
      </c>
    </row>
    <row r="253" spans="3:47" x14ac:dyDescent="0.2">
      <c r="C253" s="29"/>
      <c r="D253" s="29"/>
      <c r="E253" s="29"/>
      <c r="F253" s="29"/>
      <c r="G253" s="14" t="s">
        <v>276</v>
      </c>
      <c r="H253" s="15">
        <v>124625</v>
      </c>
      <c r="I253" s="16">
        <v>0.28299999999999997</v>
      </c>
      <c r="J253" s="17">
        <v>14742</v>
      </c>
      <c r="K253" s="16">
        <v>0.70899999999999996</v>
      </c>
      <c r="L253" s="17">
        <v>34822</v>
      </c>
      <c r="M253" s="16">
        <v>0.216</v>
      </c>
      <c r="N253" s="18">
        <v>8.4499999999999993</v>
      </c>
      <c r="O253" s="16">
        <v>-0.249</v>
      </c>
      <c r="P253" s="18">
        <v>3.58</v>
      </c>
      <c r="Q253" s="16">
        <v>5.5E-2</v>
      </c>
      <c r="R253" s="15">
        <v>365283</v>
      </c>
      <c r="S253" s="16">
        <v>0.28399999999999997</v>
      </c>
      <c r="T253" s="17">
        <v>43055</v>
      </c>
      <c r="U253" s="16">
        <v>0.72799999999999998</v>
      </c>
      <c r="V253" s="17">
        <v>100925</v>
      </c>
      <c r="W253" s="16">
        <v>0.214</v>
      </c>
      <c r="X253" s="18">
        <v>8.48</v>
      </c>
      <c r="Y253" s="16">
        <v>-0.25700000000000001</v>
      </c>
      <c r="Z253" s="18">
        <v>3.62</v>
      </c>
      <c r="AA253" s="16">
        <v>5.8000000000000003E-2</v>
      </c>
      <c r="AB253" s="15">
        <v>746450</v>
      </c>
      <c r="AC253" s="16">
        <v>0.32400000000000001</v>
      </c>
      <c r="AD253" s="17">
        <v>86911</v>
      </c>
      <c r="AE253" s="16">
        <v>0.78700000000000003</v>
      </c>
      <c r="AF253" s="17">
        <v>204272</v>
      </c>
      <c r="AG253" s="16">
        <v>0.247</v>
      </c>
      <c r="AH253" s="18">
        <v>8.59</v>
      </c>
      <c r="AI253" s="16">
        <v>-0.25900000000000001</v>
      </c>
      <c r="AJ253" s="18">
        <v>3.65</v>
      </c>
      <c r="AK253" s="16">
        <v>6.2E-2</v>
      </c>
      <c r="AL253" s="15">
        <v>1633692</v>
      </c>
      <c r="AM253" s="16">
        <v>0.27800000000000002</v>
      </c>
      <c r="AN253" s="17">
        <v>180786</v>
      </c>
      <c r="AO253" s="16">
        <v>0.68</v>
      </c>
      <c r="AP253" s="17">
        <v>457974</v>
      </c>
      <c r="AQ253" s="16">
        <v>0.24299999999999999</v>
      </c>
      <c r="AR253" s="18">
        <v>9.0399999999999991</v>
      </c>
      <c r="AS253" s="16">
        <v>-0.23899999999999999</v>
      </c>
      <c r="AT253" s="18">
        <v>3.57</v>
      </c>
      <c r="AU253" s="16">
        <v>2.8000000000000001E-2</v>
      </c>
    </row>
    <row r="254" spans="3:47" x14ac:dyDescent="0.2">
      <c r="C254" s="29"/>
      <c r="D254" s="29"/>
      <c r="E254" s="29"/>
      <c r="F254" s="29"/>
      <c r="G254" s="14" t="s">
        <v>277</v>
      </c>
      <c r="H254" s="15">
        <v>18960</v>
      </c>
      <c r="I254" s="16">
        <v>-0.159</v>
      </c>
      <c r="J254" s="17">
        <v>1194</v>
      </c>
      <c r="K254" s="16">
        <v>-0.19600000000000001</v>
      </c>
      <c r="L254" s="17">
        <v>5176</v>
      </c>
      <c r="M254" s="16">
        <v>-0.20599999999999999</v>
      </c>
      <c r="N254" s="18">
        <v>15.88</v>
      </c>
      <c r="O254" s="16">
        <v>4.5999999999999999E-2</v>
      </c>
      <c r="P254" s="18">
        <v>3.66</v>
      </c>
      <c r="Q254" s="16">
        <v>5.8000000000000003E-2</v>
      </c>
      <c r="R254" s="15">
        <v>59984</v>
      </c>
      <c r="S254" s="16">
        <v>-9.6000000000000002E-2</v>
      </c>
      <c r="T254" s="17">
        <v>3741</v>
      </c>
      <c r="U254" s="16">
        <v>-0.11</v>
      </c>
      <c r="V254" s="17">
        <v>16306</v>
      </c>
      <c r="W254" s="16">
        <v>-9.5000000000000001E-2</v>
      </c>
      <c r="X254" s="18">
        <v>16.04</v>
      </c>
      <c r="Y254" s="16">
        <v>1.6E-2</v>
      </c>
      <c r="Z254" s="18">
        <v>3.68</v>
      </c>
      <c r="AA254" s="16">
        <v>-1E-3</v>
      </c>
      <c r="AB254" s="15">
        <v>114928</v>
      </c>
      <c r="AC254" s="16">
        <v>-6.5000000000000002E-2</v>
      </c>
      <c r="AD254" s="17">
        <v>7127</v>
      </c>
      <c r="AE254" s="16">
        <v>-7.0999999999999994E-2</v>
      </c>
      <c r="AF254" s="17">
        <v>31289</v>
      </c>
      <c r="AG254" s="16">
        <v>-5.5E-2</v>
      </c>
      <c r="AH254" s="18">
        <v>16.12</v>
      </c>
      <c r="AI254" s="16">
        <v>6.0000000000000001E-3</v>
      </c>
      <c r="AJ254" s="18">
        <v>3.67</v>
      </c>
      <c r="AK254" s="16">
        <v>-1.0999999999999999E-2</v>
      </c>
      <c r="AL254" s="15">
        <v>263796</v>
      </c>
      <c r="AM254" s="16">
        <v>-5.0000000000000001E-3</v>
      </c>
      <c r="AN254" s="17">
        <v>16397</v>
      </c>
      <c r="AO254" s="16">
        <v>-5.2999999999999999E-2</v>
      </c>
      <c r="AP254" s="17">
        <v>72851</v>
      </c>
      <c r="AQ254" s="16">
        <v>-4.4999999999999998E-2</v>
      </c>
      <c r="AR254" s="18">
        <v>16.09</v>
      </c>
      <c r="AS254" s="16">
        <v>5.0999999999999997E-2</v>
      </c>
      <c r="AT254" s="18">
        <v>3.62</v>
      </c>
      <c r="AU254" s="16">
        <v>4.2000000000000003E-2</v>
      </c>
    </row>
    <row r="255" spans="3:47" x14ac:dyDescent="0.2">
      <c r="C255" s="29"/>
      <c r="D255" s="29"/>
      <c r="E255" s="29"/>
      <c r="F255" s="29"/>
      <c r="G255" s="14" t="s">
        <v>278</v>
      </c>
      <c r="H255" s="15">
        <v>76617</v>
      </c>
      <c r="I255" s="16">
        <v>0.17299999999999999</v>
      </c>
      <c r="J255" s="17">
        <v>8056</v>
      </c>
      <c r="K255" s="16">
        <v>0.27700000000000002</v>
      </c>
      <c r="L255" s="17">
        <v>23755</v>
      </c>
      <c r="M255" s="16">
        <v>0.121</v>
      </c>
      <c r="N255" s="18">
        <v>9.51</v>
      </c>
      <c r="O255" s="16">
        <v>-8.1000000000000003E-2</v>
      </c>
      <c r="P255" s="18">
        <v>3.23</v>
      </c>
      <c r="Q255" s="16">
        <v>4.5999999999999999E-2</v>
      </c>
      <c r="R255" s="15">
        <v>216760</v>
      </c>
      <c r="S255" s="16">
        <v>0.17599999999999999</v>
      </c>
      <c r="T255" s="17">
        <v>21720</v>
      </c>
      <c r="U255" s="16">
        <v>0.217</v>
      </c>
      <c r="V255" s="17">
        <v>66896</v>
      </c>
      <c r="W255" s="16">
        <v>0.109</v>
      </c>
      <c r="X255" s="18">
        <v>9.98</v>
      </c>
      <c r="Y255" s="16">
        <v>-3.3000000000000002E-2</v>
      </c>
      <c r="Z255" s="18">
        <v>3.24</v>
      </c>
      <c r="AA255" s="16">
        <v>0.06</v>
      </c>
      <c r="AB255" s="15">
        <v>449138</v>
      </c>
      <c r="AC255" s="16">
        <v>0.15</v>
      </c>
      <c r="AD255" s="17">
        <v>44507</v>
      </c>
      <c r="AE255" s="16">
        <v>0.188</v>
      </c>
      <c r="AF255" s="17">
        <v>138343</v>
      </c>
      <c r="AG255" s="16">
        <v>9.6000000000000002E-2</v>
      </c>
      <c r="AH255" s="18">
        <v>10.09</v>
      </c>
      <c r="AI255" s="16">
        <v>-3.2000000000000001E-2</v>
      </c>
      <c r="AJ255" s="18">
        <v>3.25</v>
      </c>
      <c r="AK255" s="16">
        <v>4.9000000000000002E-2</v>
      </c>
      <c r="AL255" s="15">
        <v>1050287</v>
      </c>
      <c r="AM255" s="16">
        <v>0.20200000000000001</v>
      </c>
      <c r="AN255" s="17">
        <v>97475</v>
      </c>
      <c r="AO255" s="16">
        <v>0.18</v>
      </c>
      <c r="AP255" s="17">
        <v>313180</v>
      </c>
      <c r="AQ255" s="16">
        <v>0.122</v>
      </c>
      <c r="AR255" s="18">
        <v>10.77</v>
      </c>
      <c r="AS255" s="16">
        <v>1.9E-2</v>
      </c>
      <c r="AT255" s="18">
        <v>3.35</v>
      </c>
      <c r="AU255" s="16">
        <v>7.0999999999999994E-2</v>
      </c>
    </row>
    <row r="256" spans="3:47" x14ac:dyDescent="0.2">
      <c r="C256" s="29"/>
      <c r="D256" s="29"/>
      <c r="E256" s="29"/>
      <c r="F256" s="29"/>
      <c r="G256" s="14" t="s">
        <v>279</v>
      </c>
      <c r="H256" s="15">
        <v>77565</v>
      </c>
      <c r="I256" s="16">
        <v>0.66900000000000004</v>
      </c>
      <c r="J256" s="17">
        <v>18001</v>
      </c>
      <c r="K256" s="16">
        <v>3.0270000000000001</v>
      </c>
      <c r="L256" s="17">
        <v>21394</v>
      </c>
      <c r="M256" s="16">
        <v>0.56699999999999995</v>
      </c>
      <c r="N256" s="18">
        <v>4.3099999999999996</v>
      </c>
      <c r="O256" s="16">
        <v>-0.58499999999999996</v>
      </c>
      <c r="P256" s="18">
        <v>3.63</v>
      </c>
      <c r="Q256" s="16">
        <v>6.5000000000000002E-2</v>
      </c>
      <c r="R256" s="15">
        <v>225822</v>
      </c>
      <c r="S256" s="16">
        <v>0.70599999999999996</v>
      </c>
      <c r="T256" s="17">
        <v>47943</v>
      </c>
      <c r="U256" s="16">
        <v>2.8780000000000001</v>
      </c>
      <c r="V256" s="17">
        <v>61328</v>
      </c>
      <c r="W256" s="16">
        <v>0.6</v>
      </c>
      <c r="X256" s="18">
        <v>4.71</v>
      </c>
      <c r="Y256" s="16">
        <v>-0.56000000000000005</v>
      </c>
      <c r="Z256" s="18">
        <v>3.68</v>
      </c>
      <c r="AA256" s="16">
        <v>6.6000000000000003E-2</v>
      </c>
      <c r="AB256" s="15">
        <v>480113</v>
      </c>
      <c r="AC256" s="16">
        <v>0.69</v>
      </c>
      <c r="AD256" s="17">
        <v>95299</v>
      </c>
      <c r="AE256" s="16">
        <v>2.6459999999999999</v>
      </c>
      <c r="AF256" s="17">
        <v>129615</v>
      </c>
      <c r="AG256" s="16">
        <v>0.61499999999999999</v>
      </c>
      <c r="AH256" s="18">
        <v>5.04</v>
      </c>
      <c r="AI256" s="16">
        <v>-0.53600000000000003</v>
      </c>
      <c r="AJ256" s="18">
        <v>3.7</v>
      </c>
      <c r="AK256" s="16">
        <v>4.5999999999999999E-2</v>
      </c>
      <c r="AL256" s="15">
        <v>1019673</v>
      </c>
      <c r="AM256" s="16">
        <v>0.53300000000000003</v>
      </c>
      <c r="AN256" s="17">
        <v>177670</v>
      </c>
      <c r="AO256" s="16">
        <v>1.9690000000000001</v>
      </c>
      <c r="AP256" s="17">
        <v>283100</v>
      </c>
      <c r="AQ256" s="16">
        <v>0.53</v>
      </c>
      <c r="AR256" s="18">
        <v>5.74</v>
      </c>
      <c r="AS256" s="16">
        <v>-0.48399999999999999</v>
      </c>
      <c r="AT256" s="18">
        <v>3.6</v>
      </c>
      <c r="AU256" s="16">
        <v>2E-3</v>
      </c>
    </row>
    <row r="257" spans="3:47" x14ac:dyDescent="0.2">
      <c r="C257" s="29"/>
      <c r="D257" s="29"/>
      <c r="E257" s="29"/>
      <c r="F257" s="29"/>
      <c r="G257" s="14" t="s">
        <v>280</v>
      </c>
      <c r="H257" s="15">
        <v>18718</v>
      </c>
      <c r="I257" s="16">
        <v>0.43</v>
      </c>
      <c r="J257" s="17">
        <v>1304</v>
      </c>
      <c r="K257" s="16">
        <v>0.107</v>
      </c>
      <c r="L257" s="17">
        <v>5036</v>
      </c>
      <c r="M257" s="16">
        <v>0.28499999999999998</v>
      </c>
      <c r="N257" s="18">
        <v>14.36</v>
      </c>
      <c r="O257" s="16">
        <v>0.29199999999999998</v>
      </c>
      <c r="P257" s="18">
        <v>3.72</v>
      </c>
      <c r="Q257" s="16">
        <v>0.113</v>
      </c>
      <c r="R257" s="15">
        <v>58627</v>
      </c>
      <c r="S257" s="16">
        <v>0.40400000000000003</v>
      </c>
      <c r="T257" s="17">
        <v>4142</v>
      </c>
      <c r="U257" s="16">
        <v>0.114</v>
      </c>
      <c r="V257" s="17">
        <v>15763</v>
      </c>
      <c r="W257" s="16">
        <v>0.26300000000000001</v>
      </c>
      <c r="X257" s="18">
        <v>14.15</v>
      </c>
      <c r="Y257" s="16">
        <v>0.26</v>
      </c>
      <c r="Z257" s="18">
        <v>3.72</v>
      </c>
      <c r="AA257" s="16">
        <v>0.111</v>
      </c>
      <c r="AB257" s="15">
        <v>118528</v>
      </c>
      <c r="AC257" s="16">
        <v>0.48499999999999999</v>
      </c>
      <c r="AD257" s="17">
        <v>8429</v>
      </c>
      <c r="AE257" s="16">
        <v>0.191</v>
      </c>
      <c r="AF257" s="17">
        <v>31945</v>
      </c>
      <c r="AG257" s="16">
        <v>0.34300000000000003</v>
      </c>
      <c r="AH257" s="18">
        <v>14.06</v>
      </c>
      <c r="AI257" s="16">
        <v>0.247</v>
      </c>
      <c r="AJ257" s="18">
        <v>3.71</v>
      </c>
      <c r="AK257" s="16">
        <v>0.106</v>
      </c>
      <c r="AL257" s="15">
        <v>255402</v>
      </c>
      <c r="AM257" s="16">
        <v>0.48</v>
      </c>
      <c r="AN257" s="17">
        <v>19382</v>
      </c>
      <c r="AO257" s="16">
        <v>0.373</v>
      </c>
      <c r="AP257" s="17">
        <v>72155</v>
      </c>
      <c r="AQ257" s="16">
        <v>0.437</v>
      </c>
      <c r="AR257" s="18">
        <v>13.18</v>
      </c>
      <c r="AS257" s="16">
        <v>7.8E-2</v>
      </c>
      <c r="AT257" s="18">
        <v>3.54</v>
      </c>
      <c r="AU257" s="16">
        <v>0.03</v>
      </c>
    </row>
    <row r="258" spans="3:47" x14ac:dyDescent="0.2">
      <c r="C258" s="29"/>
      <c r="D258" s="29"/>
      <c r="E258" s="29"/>
      <c r="F258" s="29"/>
      <c r="G258" s="14" t="s">
        <v>281</v>
      </c>
      <c r="H258" s="15">
        <v>71198</v>
      </c>
      <c r="I258" s="16">
        <v>8.5000000000000006E-2</v>
      </c>
      <c r="J258" s="17">
        <v>5789</v>
      </c>
      <c r="K258" s="16">
        <v>0.155</v>
      </c>
      <c r="L258" s="17">
        <v>19567</v>
      </c>
      <c r="M258" s="16">
        <v>0.108</v>
      </c>
      <c r="N258" s="18">
        <v>12.3</v>
      </c>
      <c r="O258" s="16">
        <v>-0.06</v>
      </c>
      <c r="P258" s="18">
        <v>3.64</v>
      </c>
      <c r="Q258" s="16">
        <v>-2.1000000000000001E-2</v>
      </c>
      <c r="R258" s="15">
        <v>208522</v>
      </c>
      <c r="S258" s="16">
        <v>0.11799999999999999</v>
      </c>
      <c r="T258" s="17">
        <v>16602</v>
      </c>
      <c r="U258" s="16">
        <v>0.16600000000000001</v>
      </c>
      <c r="V258" s="17">
        <v>56437</v>
      </c>
      <c r="W258" s="16">
        <v>0.13300000000000001</v>
      </c>
      <c r="X258" s="18">
        <v>12.56</v>
      </c>
      <c r="Y258" s="16">
        <v>-4.1000000000000002E-2</v>
      </c>
      <c r="Z258" s="18">
        <v>3.69</v>
      </c>
      <c r="AA258" s="16">
        <v>-1.4E-2</v>
      </c>
      <c r="AB258" s="15">
        <v>439823</v>
      </c>
      <c r="AC258" s="16">
        <v>0.16800000000000001</v>
      </c>
      <c r="AD258" s="17">
        <v>34738</v>
      </c>
      <c r="AE258" s="16">
        <v>0.2</v>
      </c>
      <c r="AF258" s="17">
        <v>117315</v>
      </c>
      <c r="AG258" s="16">
        <v>0.16500000000000001</v>
      </c>
      <c r="AH258" s="18">
        <v>12.66</v>
      </c>
      <c r="AI258" s="16">
        <v>-2.7E-2</v>
      </c>
      <c r="AJ258" s="18">
        <v>3.75</v>
      </c>
      <c r="AK258" s="16">
        <v>3.0000000000000001E-3</v>
      </c>
      <c r="AL258" s="15">
        <v>989983</v>
      </c>
      <c r="AM258" s="16">
        <v>0.186</v>
      </c>
      <c r="AN258" s="17">
        <v>77253</v>
      </c>
      <c r="AO258" s="16">
        <v>0.20699999999999999</v>
      </c>
      <c r="AP258" s="17">
        <v>264497</v>
      </c>
      <c r="AQ258" s="16">
        <v>0.17899999999999999</v>
      </c>
      <c r="AR258" s="18">
        <v>12.81</v>
      </c>
      <c r="AS258" s="16">
        <v>-1.7000000000000001E-2</v>
      </c>
      <c r="AT258" s="18">
        <v>3.74</v>
      </c>
      <c r="AU258" s="16">
        <v>6.0000000000000001E-3</v>
      </c>
    </row>
    <row r="259" spans="3:47" x14ac:dyDescent="0.2">
      <c r="C259" s="29"/>
      <c r="D259" s="29"/>
      <c r="E259" s="29"/>
      <c r="F259" s="29"/>
      <c r="G259" s="14" t="s">
        <v>282</v>
      </c>
      <c r="H259" s="15">
        <v>46434</v>
      </c>
      <c r="I259" s="16">
        <v>0.61</v>
      </c>
      <c r="J259" s="17">
        <v>3335</v>
      </c>
      <c r="K259" s="16">
        <v>0.30199999999999999</v>
      </c>
      <c r="L259" s="17">
        <v>12470</v>
      </c>
      <c r="M259" s="16">
        <v>0.29599999999999999</v>
      </c>
      <c r="N259" s="18">
        <v>13.92</v>
      </c>
      <c r="O259" s="16">
        <v>0.23699999999999999</v>
      </c>
      <c r="P259" s="18">
        <v>3.72</v>
      </c>
      <c r="Q259" s="16">
        <v>0.24199999999999999</v>
      </c>
      <c r="R259" s="15">
        <v>125588</v>
      </c>
      <c r="S259" s="16">
        <v>0.49299999999999999</v>
      </c>
      <c r="T259" s="17">
        <v>8748</v>
      </c>
      <c r="U259" s="16">
        <v>0.14199999999999999</v>
      </c>
      <c r="V259" s="17">
        <v>32697</v>
      </c>
      <c r="W259" s="16">
        <v>0.126</v>
      </c>
      <c r="X259" s="18">
        <v>14.36</v>
      </c>
      <c r="Y259" s="16">
        <v>0.307</v>
      </c>
      <c r="Z259" s="18">
        <v>3.84</v>
      </c>
      <c r="AA259" s="16">
        <v>0.32600000000000001</v>
      </c>
      <c r="AB259" s="15">
        <v>248034</v>
      </c>
      <c r="AC259" s="16">
        <v>0.52600000000000002</v>
      </c>
      <c r="AD259" s="17">
        <v>17172</v>
      </c>
      <c r="AE259" s="16">
        <v>0.20399999999999999</v>
      </c>
      <c r="AF259" s="17">
        <v>63864</v>
      </c>
      <c r="AG259" s="16">
        <v>0.16500000000000001</v>
      </c>
      <c r="AH259" s="18">
        <v>14.44</v>
      </c>
      <c r="AI259" s="16">
        <v>0.26800000000000002</v>
      </c>
      <c r="AJ259" s="18">
        <v>3.88</v>
      </c>
      <c r="AK259" s="16">
        <v>0.31</v>
      </c>
      <c r="AL259" s="15">
        <v>538703</v>
      </c>
      <c r="AM259" s="16">
        <v>0.59199999999999997</v>
      </c>
      <c r="AN259" s="17">
        <v>39279</v>
      </c>
      <c r="AO259" s="16">
        <v>0.34699999999999998</v>
      </c>
      <c r="AP259" s="17">
        <v>146819</v>
      </c>
      <c r="AQ259" s="16">
        <v>0.29099999999999998</v>
      </c>
      <c r="AR259" s="18">
        <v>13.71</v>
      </c>
      <c r="AS259" s="16">
        <v>0.182</v>
      </c>
      <c r="AT259" s="18">
        <v>3.67</v>
      </c>
      <c r="AU259" s="16">
        <v>0.23300000000000001</v>
      </c>
    </row>
    <row r="260" spans="3:47" x14ac:dyDescent="0.2">
      <c r="C260" s="29"/>
      <c r="D260" s="29"/>
      <c r="E260" s="29"/>
      <c r="F260" s="29"/>
      <c r="G260" s="14" t="s">
        <v>283</v>
      </c>
      <c r="H260" s="15">
        <v>16814</v>
      </c>
      <c r="I260" s="16">
        <v>6.5000000000000002E-2</v>
      </c>
      <c r="J260" s="17">
        <v>1527</v>
      </c>
      <c r="K260" s="16">
        <v>8.5999999999999993E-2</v>
      </c>
      <c r="L260" s="17">
        <v>5038</v>
      </c>
      <c r="M260" s="16">
        <v>6.9000000000000006E-2</v>
      </c>
      <c r="N260" s="18">
        <v>11.01</v>
      </c>
      <c r="O260" s="16">
        <v>-0.02</v>
      </c>
      <c r="P260" s="18">
        <v>3.34</v>
      </c>
      <c r="Q260" s="16">
        <v>-4.0000000000000001E-3</v>
      </c>
      <c r="R260" s="15">
        <v>48614</v>
      </c>
      <c r="S260" s="16">
        <v>2.7E-2</v>
      </c>
      <c r="T260" s="17">
        <v>4185</v>
      </c>
      <c r="U260" s="16">
        <v>1.4E-2</v>
      </c>
      <c r="V260" s="17">
        <v>13936</v>
      </c>
      <c r="W260" s="16">
        <v>-1.0999999999999999E-2</v>
      </c>
      <c r="X260" s="18">
        <v>11.62</v>
      </c>
      <c r="Y260" s="16">
        <v>1.2999999999999999E-2</v>
      </c>
      <c r="Z260" s="18">
        <v>3.49</v>
      </c>
      <c r="AA260" s="16">
        <v>3.7999999999999999E-2</v>
      </c>
      <c r="AB260" s="15">
        <v>94575</v>
      </c>
      <c r="AC260" s="16">
        <v>2.1000000000000001E-2</v>
      </c>
      <c r="AD260" s="17">
        <v>8190</v>
      </c>
      <c r="AE260" s="16">
        <v>1E-3</v>
      </c>
      <c r="AF260" s="17">
        <v>27490</v>
      </c>
      <c r="AG260" s="16">
        <v>-1.2999999999999999E-2</v>
      </c>
      <c r="AH260" s="18">
        <v>11.55</v>
      </c>
      <c r="AI260" s="16">
        <v>0.02</v>
      </c>
      <c r="AJ260" s="18">
        <v>3.44</v>
      </c>
      <c r="AK260" s="16">
        <v>3.5000000000000003E-2</v>
      </c>
      <c r="AL260" s="15">
        <v>210030</v>
      </c>
      <c r="AM260" s="16">
        <v>2E-3</v>
      </c>
      <c r="AN260" s="17">
        <v>18383</v>
      </c>
      <c r="AO260" s="16">
        <v>8.9999999999999993E-3</v>
      </c>
      <c r="AP260" s="17">
        <v>62519</v>
      </c>
      <c r="AQ260" s="16">
        <v>-8.0000000000000002E-3</v>
      </c>
      <c r="AR260" s="18">
        <v>11.43</v>
      </c>
      <c r="AS260" s="16">
        <v>-7.0000000000000001E-3</v>
      </c>
      <c r="AT260" s="18">
        <v>3.36</v>
      </c>
      <c r="AU260" s="16">
        <v>0.01</v>
      </c>
    </row>
    <row r="261" spans="3:47" x14ac:dyDescent="0.2">
      <c r="C261" s="29"/>
      <c r="D261" s="29"/>
      <c r="E261" s="29"/>
      <c r="F261" s="29"/>
      <c r="G261" s="14" t="s">
        <v>284</v>
      </c>
      <c r="H261" s="15">
        <v>20777</v>
      </c>
      <c r="I261" s="16">
        <v>0.22800000000000001</v>
      </c>
      <c r="J261" s="17">
        <v>1929</v>
      </c>
      <c r="K261" s="16">
        <v>0.158</v>
      </c>
      <c r="L261" s="17">
        <v>6781</v>
      </c>
      <c r="M261" s="16">
        <v>0.14599999999999999</v>
      </c>
      <c r="N261" s="18">
        <v>10.77</v>
      </c>
      <c r="O261" s="16">
        <v>0.06</v>
      </c>
      <c r="P261" s="18">
        <v>3.06</v>
      </c>
      <c r="Q261" s="16">
        <v>7.0999999999999994E-2</v>
      </c>
      <c r="R261" s="15">
        <v>59066</v>
      </c>
      <c r="S261" s="16">
        <v>0.155</v>
      </c>
      <c r="T261" s="17">
        <v>5396</v>
      </c>
      <c r="U261" s="16">
        <v>9.4E-2</v>
      </c>
      <c r="V261" s="17">
        <v>18883</v>
      </c>
      <c r="W261" s="16">
        <v>6.3E-2</v>
      </c>
      <c r="X261" s="18">
        <v>10.95</v>
      </c>
      <c r="Y261" s="16">
        <v>5.5E-2</v>
      </c>
      <c r="Z261" s="18">
        <v>3.13</v>
      </c>
      <c r="AA261" s="16">
        <v>8.6999999999999994E-2</v>
      </c>
      <c r="AB261" s="15">
        <v>115751</v>
      </c>
      <c r="AC261" s="16">
        <v>3.7999999999999999E-2</v>
      </c>
      <c r="AD261" s="17">
        <v>10665</v>
      </c>
      <c r="AE261" s="16">
        <v>2.1000000000000001E-2</v>
      </c>
      <c r="AF261" s="17">
        <v>37707</v>
      </c>
      <c r="AG261" s="16">
        <v>-8.0000000000000002E-3</v>
      </c>
      <c r="AH261" s="18">
        <v>10.85</v>
      </c>
      <c r="AI261" s="16">
        <v>1.6E-2</v>
      </c>
      <c r="AJ261" s="18">
        <v>3.07</v>
      </c>
      <c r="AK261" s="16">
        <v>4.5999999999999999E-2</v>
      </c>
      <c r="AL261" s="15">
        <v>267976</v>
      </c>
      <c r="AM261" s="16">
        <v>5.8000000000000003E-2</v>
      </c>
      <c r="AN261" s="17">
        <v>24819</v>
      </c>
      <c r="AO261" s="16">
        <v>6.2E-2</v>
      </c>
      <c r="AP261" s="17">
        <v>89163</v>
      </c>
      <c r="AQ261" s="16">
        <v>3.6999999999999998E-2</v>
      </c>
      <c r="AR261" s="18">
        <v>10.8</v>
      </c>
      <c r="AS261" s="16">
        <v>-4.0000000000000001E-3</v>
      </c>
      <c r="AT261" s="18">
        <v>3.01</v>
      </c>
      <c r="AU261" s="16">
        <v>2.1000000000000001E-2</v>
      </c>
    </row>
    <row r="262" spans="3:47" x14ac:dyDescent="0.2">
      <c r="C262" s="29"/>
      <c r="D262" s="29"/>
      <c r="E262" s="29"/>
      <c r="F262" s="29"/>
      <c r="G262" s="14" t="s">
        <v>285</v>
      </c>
      <c r="H262" s="15">
        <v>32764</v>
      </c>
      <c r="I262" s="16">
        <v>0.495</v>
      </c>
      <c r="J262" s="17">
        <v>2811</v>
      </c>
      <c r="K262" s="16">
        <v>0.374</v>
      </c>
      <c r="L262" s="17">
        <v>9042</v>
      </c>
      <c r="M262" s="16">
        <v>0.379</v>
      </c>
      <c r="N262" s="18">
        <v>11.66</v>
      </c>
      <c r="O262" s="16">
        <v>8.7999999999999995E-2</v>
      </c>
      <c r="P262" s="18">
        <v>3.62</v>
      </c>
      <c r="Q262" s="16">
        <v>8.4000000000000005E-2</v>
      </c>
      <c r="R262" s="15">
        <v>97297</v>
      </c>
      <c r="S262" s="16">
        <v>0.26900000000000002</v>
      </c>
      <c r="T262" s="17">
        <v>8412</v>
      </c>
      <c r="U262" s="16">
        <v>0.34200000000000003</v>
      </c>
      <c r="V262" s="17">
        <v>26717</v>
      </c>
      <c r="W262" s="16">
        <v>0.33400000000000002</v>
      </c>
      <c r="X262" s="18">
        <v>11.57</v>
      </c>
      <c r="Y262" s="16">
        <v>-5.3999999999999999E-2</v>
      </c>
      <c r="Z262" s="18">
        <v>3.64</v>
      </c>
      <c r="AA262" s="16">
        <v>-4.9000000000000002E-2</v>
      </c>
      <c r="AB262" s="15">
        <v>186739</v>
      </c>
      <c r="AC262" s="16">
        <v>0.25800000000000001</v>
      </c>
      <c r="AD262" s="17">
        <v>15887</v>
      </c>
      <c r="AE262" s="16">
        <v>0.36399999999999999</v>
      </c>
      <c r="AF262" s="17">
        <v>50633</v>
      </c>
      <c r="AG262" s="16">
        <v>0.35899999999999999</v>
      </c>
      <c r="AH262" s="18">
        <v>11.75</v>
      </c>
      <c r="AI262" s="16">
        <v>-7.8E-2</v>
      </c>
      <c r="AJ262" s="18">
        <v>3.69</v>
      </c>
      <c r="AK262" s="16">
        <v>-7.4999999999999997E-2</v>
      </c>
      <c r="AL262" s="15">
        <v>412851</v>
      </c>
      <c r="AM262" s="16">
        <v>0.314</v>
      </c>
      <c r="AN262" s="17">
        <v>37239</v>
      </c>
      <c r="AO262" s="16">
        <v>0.59299999999999997</v>
      </c>
      <c r="AP262" s="17">
        <v>115462</v>
      </c>
      <c r="AQ262" s="16">
        <v>0.51400000000000001</v>
      </c>
      <c r="AR262" s="18">
        <v>11.09</v>
      </c>
      <c r="AS262" s="16">
        <v>-0.17499999999999999</v>
      </c>
      <c r="AT262" s="18">
        <v>3.58</v>
      </c>
      <c r="AU262" s="16">
        <v>-0.13200000000000001</v>
      </c>
    </row>
    <row r="263" spans="3:47" x14ac:dyDescent="0.2">
      <c r="C263" s="29"/>
      <c r="D263" s="29"/>
      <c r="E263" s="29"/>
      <c r="F263" s="29"/>
      <c r="G263" s="14" t="s">
        <v>286</v>
      </c>
      <c r="H263" s="15">
        <v>52646</v>
      </c>
      <c r="I263" s="16">
        <v>0.85799999999999998</v>
      </c>
      <c r="J263" s="17">
        <v>4194</v>
      </c>
      <c r="K263" s="16">
        <v>0.67300000000000004</v>
      </c>
      <c r="L263" s="17">
        <v>13857</v>
      </c>
      <c r="M263" s="16">
        <v>0.67900000000000005</v>
      </c>
      <c r="N263" s="18">
        <v>12.55</v>
      </c>
      <c r="O263" s="16">
        <v>0.11</v>
      </c>
      <c r="P263" s="18">
        <v>3.8</v>
      </c>
      <c r="Q263" s="16">
        <v>0.106</v>
      </c>
      <c r="R263" s="15">
        <v>137336</v>
      </c>
      <c r="S263" s="16">
        <v>0.65500000000000003</v>
      </c>
      <c r="T263" s="17">
        <v>11042</v>
      </c>
      <c r="U263" s="16">
        <v>0.57499999999999996</v>
      </c>
      <c r="V263" s="17">
        <v>36211</v>
      </c>
      <c r="W263" s="16">
        <v>0.56100000000000005</v>
      </c>
      <c r="X263" s="18">
        <v>12.44</v>
      </c>
      <c r="Y263" s="16">
        <v>5.0999999999999997E-2</v>
      </c>
      <c r="Z263" s="18">
        <v>3.79</v>
      </c>
      <c r="AA263" s="16">
        <v>0.06</v>
      </c>
      <c r="AB263" s="15">
        <v>260378</v>
      </c>
      <c r="AC263" s="16">
        <v>0.58299999999999996</v>
      </c>
      <c r="AD263" s="17">
        <v>21324</v>
      </c>
      <c r="AE263" s="16">
        <v>0.56000000000000005</v>
      </c>
      <c r="AF263" s="17">
        <v>69114</v>
      </c>
      <c r="AG263" s="16">
        <v>0.52100000000000002</v>
      </c>
      <c r="AH263" s="18">
        <v>12.21</v>
      </c>
      <c r="AI263" s="16">
        <v>1.4999999999999999E-2</v>
      </c>
      <c r="AJ263" s="18">
        <v>3.77</v>
      </c>
      <c r="AK263" s="16">
        <v>4.1000000000000002E-2</v>
      </c>
      <c r="AL263" s="15">
        <v>529974</v>
      </c>
      <c r="AM263" s="16">
        <v>0.46700000000000003</v>
      </c>
      <c r="AN263" s="17">
        <v>44756</v>
      </c>
      <c r="AO263" s="16">
        <v>0.496</v>
      </c>
      <c r="AP263" s="17">
        <v>144221</v>
      </c>
      <c r="AQ263" s="16">
        <v>0.45400000000000001</v>
      </c>
      <c r="AR263" s="18">
        <v>11.84</v>
      </c>
      <c r="AS263" s="16">
        <v>-0.02</v>
      </c>
      <c r="AT263" s="18">
        <v>3.67</v>
      </c>
      <c r="AU263" s="16">
        <v>8.9999999999999993E-3</v>
      </c>
    </row>
    <row r="264" spans="3:47" x14ac:dyDescent="0.2">
      <c r="C264" s="29"/>
      <c r="D264" s="29"/>
      <c r="E264" s="29"/>
      <c r="F264" s="29"/>
      <c r="G264" s="14" t="s">
        <v>287</v>
      </c>
      <c r="H264" s="15">
        <v>36246</v>
      </c>
      <c r="I264" s="16">
        <v>0.40400000000000003</v>
      </c>
      <c r="J264" s="17">
        <v>3172</v>
      </c>
      <c r="K264" s="16">
        <v>0.40300000000000002</v>
      </c>
      <c r="L264" s="17">
        <v>13130</v>
      </c>
      <c r="M264" s="16">
        <v>0.39400000000000002</v>
      </c>
      <c r="N264" s="18">
        <v>11.43</v>
      </c>
      <c r="O264" s="16">
        <v>0</v>
      </c>
      <c r="P264" s="18">
        <v>2.76</v>
      </c>
      <c r="Q264" s="16">
        <v>7.0000000000000001E-3</v>
      </c>
      <c r="R264" s="15">
        <v>97905</v>
      </c>
      <c r="S264" s="16">
        <v>0.24</v>
      </c>
      <c r="T264" s="17">
        <v>8306</v>
      </c>
      <c r="U264" s="16">
        <v>0.17199999999999999</v>
      </c>
      <c r="V264" s="17">
        <v>34177</v>
      </c>
      <c r="W264" s="16">
        <v>0.16300000000000001</v>
      </c>
      <c r="X264" s="18">
        <v>11.79</v>
      </c>
      <c r="Y264" s="16">
        <v>5.8000000000000003E-2</v>
      </c>
      <c r="Z264" s="18">
        <v>2.86</v>
      </c>
      <c r="AA264" s="16">
        <v>6.6000000000000003E-2</v>
      </c>
      <c r="AB264" s="15">
        <v>201632</v>
      </c>
      <c r="AC264" s="16">
        <v>0.154</v>
      </c>
      <c r="AD264" s="17">
        <v>17175</v>
      </c>
      <c r="AE264" s="16">
        <v>0.12</v>
      </c>
      <c r="AF264" s="17">
        <v>70289</v>
      </c>
      <c r="AG264" s="16">
        <v>9.9000000000000005E-2</v>
      </c>
      <c r="AH264" s="18">
        <v>11.74</v>
      </c>
      <c r="AI264" s="16">
        <v>0.03</v>
      </c>
      <c r="AJ264" s="18">
        <v>2.87</v>
      </c>
      <c r="AK264" s="16">
        <v>0.05</v>
      </c>
      <c r="AL264" s="15">
        <v>460587</v>
      </c>
      <c r="AM264" s="16">
        <v>0.10299999999999999</v>
      </c>
      <c r="AN264" s="17">
        <v>39164</v>
      </c>
      <c r="AO264" s="16">
        <v>8.3000000000000004E-2</v>
      </c>
      <c r="AP264" s="17">
        <v>161397</v>
      </c>
      <c r="AQ264" s="16">
        <v>6.8000000000000005E-2</v>
      </c>
      <c r="AR264" s="18">
        <v>11.76</v>
      </c>
      <c r="AS264" s="16">
        <v>1.7999999999999999E-2</v>
      </c>
      <c r="AT264" s="18">
        <v>2.85</v>
      </c>
      <c r="AU264" s="16">
        <v>3.3000000000000002E-2</v>
      </c>
    </row>
    <row r="265" spans="3:47" x14ac:dyDescent="0.2">
      <c r="C265" s="29"/>
      <c r="D265" s="29"/>
      <c r="E265" s="29"/>
      <c r="F265" s="29"/>
      <c r="G265" s="14" t="s">
        <v>288</v>
      </c>
      <c r="H265" s="15">
        <v>12156</v>
      </c>
      <c r="I265" s="16">
        <v>9.6000000000000002E-2</v>
      </c>
      <c r="J265" s="17">
        <v>1080</v>
      </c>
      <c r="K265" s="16">
        <v>8.7999999999999995E-2</v>
      </c>
      <c r="L265" s="17">
        <v>4611</v>
      </c>
      <c r="M265" s="16">
        <v>8.5999999999999993E-2</v>
      </c>
      <c r="N265" s="18">
        <v>11.25</v>
      </c>
      <c r="O265" s="16">
        <v>7.0000000000000001E-3</v>
      </c>
      <c r="P265" s="18">
        <v>2.64</v>
      </c>
      <c r="Q265" s="16">
        <v>8.0000000000000002E-3</v>
      </c>
      <c r="R265" s="15">
        <v>37155</v>
      </c>
      <c r="S265" s="16">
        <v>0.156</v>
      </c>
      <c r="T265" s="17">
        <v>3253</v>
      </c>
      <c r="U265" s="16">
        <v>0.129</v>
      </c>
      <c r="V265" s="17">
        <v>13853</v>
      </c>
      <c r="W265" s="16">
        <v>0.128</v>
      </c>
      <c r="X265" s="18">
        <v>11.42</v>
      </c>
      <c r="Y265" s="16">
        <v>2.4E-2</v>
      </c>
      <c r="Z265" s="18">
        <v>2.68</v>
      </c>
      <c r="AA265" s="16">
        <v>2.5000000000000001E-2</v>
      </c>
      <c r="AB265" s="15">
        <v>98636</v>
      </c>
      <c r="AC265" s="16">
        <v>0.41199999999999998</v>
      </c>
      <c r="AD265" s="17">
        <v>8097</v>
      </c>
      <c r="AE265" s="16">
        <v>0.218</v>
      </c>
      <c r="AF265" s="17">
        <v>32804</v>
      </c>
      <c r="AG265" s="16">
        <v>0.23899999999999999</v>
      </c>
      <c r="AH265" s="18">
        <v>12.18</v>
      </c>
      <c r="AI265" s="16">
        <v>0.159</v>
      </c>
      <c r="AJ265" s="18">
        <v>3.01</v>
      </c>
      <c r="AK265" s="16">
        <v>0.14000000000000001</v>
      </c>
      <c r="AL265" s="15">
        <v>200840</v>
      </c>
      <c r="AM265" s="16">
        <v>0.23300000000000001</v>
      </c>
      <c r="AN265" s="17">
        <v>17125</v>
      </c>
      <c r="AO265" s="16">
        <v>0.13</v>
      </c>
      <c r="AP265" s="17">
        <v>71353</v>
      </c>
      <c r="AQ265" s="16">
        <v>0.13600000000000001</v>
      </c>
      <c r="AR265" s="18">
        <v>11.73</v>
      </c>
      <c r="AS265" s="16">
        <v>9.0999999999999998E-2</v>
      </c>
      <c r="AT265" s="18">
        <v>2.81</v>
      </c>
      <c r="AU265" s="16">
        <v>8.5999999999999993E-2</v>
      </c>
    </row>
    <row r="266" spans="3:47" x14ac:dyDescent="0.2">
      <c r="C266" s="29"/>
      <c r="D266" s="29"/>
      <c r="E266" s="29"/>
      <c r="F266" s="29"/>
      <c r="G266" s="14" t="s">
        <v>289</v>
      </c>
      <c r="H266" s="15">
        <v>38689</v>
      </c>
      <c r="I266" s="16">
        <v>0.18099999999999999</v>
      </c>
      <c r="J266" s="17">
        <v>6392</v>
      </c>
      <c r="K266" s="16">
        <v>0.57199999999999995</v>
      </c>
      <c r="L266" s="17">
        <v>11933</v>
      </c>
      <c r="M266" s="16">
        <v>4.9000000000000002E-2</v>
      </c>
      <c r="N266" s="18">
        <v>6.05</v>
      </c>
      <c r="O266" s="16">
        <v>-0.249</v>
      </c>
      <c r="P266" s="18">
        <v>3.24</v>
      </c>
      <c r="Q266" s="16">
        <v>0.125</v>
      </c>
      <c r="R266" s="15">
        <v>122323</v>
      </c>
      <c r="S266" s="16">
        <v>0.29499999999999998</v>
      </c>
      <c r="T266" s="17">
        <v>19335</v>
      </c>
      <c r="U266" s="16">
        <v>0.68700000000000006</v>
      </c>
      <c r="V266" s="17">
        <v>36486</v>
      </c>
      <c r="W266" s="16">
        <v>0.121</v>
      </c>
      <c r="X266" s="18">
        <v>6.33</v>
      </c>
      <c r="Y266" s="16">
        <v>-0.23200000000000001</v>
      </c>
      <c r="Z266" s="18">
        <v>3.35</v>
      </c>
      <c r="AA266" s="16">
        <v>0.155</v>
      </c>
      <c r="AB266" s="15">
        <v>266385</v>
      </c>
      <c r="AC266" s="16">
        <v>0.41899999999999998</v>
      </c>
      <c r="AD266" s="17">
        <v>39923</v>
      </c>
      <c r="AE266" s="16">
        <v>0.76400000000000001</v>
      </c>
      <c r="AF266" s="17">
        <v>78118</v>
      </c>
      <c r="AG266" s="16">
        <v>0.193</v>
      </c>
      <c r="AH266" s="18">
        <v>6.67</v>
      </c>
      <c r="AI266" s="16">
        <v>-0.19500000000000001</v>
      </c>
      <c r="AJ266" s="18">
        <v>3.41</v>
      </c>
      <c r="AK266" s="16">
        <v>0.19</v>
      </c>
      <c r="AL266" s="15">
        <v>579646</v>
      </c>
      <c r="AM266" s="16">
        <v>0.316</v>
      </c>
      <c r="AN266" s="17">
        <v>80878</v>
      </c>
      <c r="AO266" s="16">
        <v>0.59699999999999998</v>
      </c>
      <c r="AP266" s="17">
        <v>177517</v>
      </c>
      <c r="AQ266" s="16">
        <v>0.17899999999999999</v>
      </c>
      <c r="AR266" s="18">
        <v>7.17</v>
      </c>
      <c r="AS266" s="16">
        <v>-0.17599999999999999</v>
      </c>
      <c r="AT266" s="18">
        <v>3.27</v>
      </c>
      <c r="AU266" s="16">
        <v>0.11600000000000001</v>
      </c>
    </row>
    <row r="267" spans="3:47" x14ac:dyDescent="0.2">
      <c r="C267" s="29"/>
      <c r="D267" s="29"/>
      <c r="E267" s="29"/>
      <c r="F267" s="29"/>
      <c r="G267" s="14" t="s">
        <v>290</v>
      </c>
      <c r="H267" s="15">
        <v>26552</v>
      </c>
      <c r="I267" s="16">
        <v>-0.22700000000000001</v>
      </c>
      <c r="J267" s="17">
        <v>2592</v>
      </c>
      <c r="K267" s="16">
        <v>-0.17199999999999999</v>
      </c>
      <c r="L267" s="17">
        <v>8704</v>
      </c>
      <c r="M267" s="16">
        <v>-0.22600000000000001</v>
      </c>
      <c r="N267" s="18">
        <v>10.24</v>
      </c>
      <c r="O267" s="16">
        <v>-6.6000000000000003E-2</v>
      </c>
      <c r="P267" s="18">
        <v>3.05</v>
      </c>
      <c r="Q267" s="16">
        <v>-1E-3</v>
      </c>
      <c r="R267" s="15">
        <v>73928</v>
      </c>
      <c r="S267" s="16">
        <v>-0.22900000000000001</v>
      </c>
      <c r="T267" s="17">
        <v>7208</v>
      </c>
      <c r="U267" s="16">
        <v>-0.17699999999999999</v>
      </c>
      <c r="V267" s="17">
        <v>24514</v>
      </c>
      <c r="W267" s="16">
        <v>-0.221</v>
      </c>
      <c r="X267" s="18">
        <v>10.26</v>
      </c>
      <c r="Y267" s="16">
        <v>-6.3E-2</v>
      </c>
      <c r="Z267" s="18">
        <v>3.02</v>
      </c>
      <c r="AA267" s="16">
        <v>-1.0999999999999999E-2</v>
      </c>
      <c r="AB267" s="15">
        <v>150690</v>
      </c>
      <c r="AC267" s="16">
        <v>-0.245</v>
      </c>
      <c r="AD267" s="17">
        <v>14724</v>
      </c>
      <c r="AE267" s="16">
        <v>-0.19800000000000001</v>
      </c>
      <c r="AF267" s="17">
        <v>50467</v>
      </c>
      <c r="AG267" s="16">
        <v>-0.22900000000000001</v>
      </c>
      <c r="AH267" s="18">
        <v>10.23</v>
      </c>
      <c r="AI267" s="16">
        <v>-5.8999999999999997E-2</v>
      </c>
      <c r="AJ267" s="18">
        <v>2.99</v>
      </c>
      <c r="AK267" s="16">
        <v>-2.1000000000000001E-2</v>
      </c>
      <c r="AL267" s="15">
        <v>401702</v>
      </c>
      <c r="AM267" s="16">
        <v>-0.127</v>
      </c>
      <c r="AN267" s="17">
        <v>37659</v>
      </c>
      <c r="AO267" s="16">
        <v>-9.4E-2</v>
      </c>
      <c r="AP267" s="17">
        <v>131938</v>
      </c>
      <c r="AQ267" s="16">
        <v>-0.115</v>
      </c>
      <c r="AR267" s="18">
        <v>10.67</v>
      </c>
      <c r="AS267" s="16">
        <v>-3.6999999999999998E-2</v>
      </c>
      <c r="AT267" s="18">
        <v>3.04</v>
      </c>
      <c r="AU267" s="16">
        <v>-1.4E-2</v>
      </c>
    </row>
    <row r="268" spans="3:47" x14ac:dyDescent="0.2">
      <c r="C268" s="29"/>
      <c r="D268" s="29"/>
      <c r="E268" s="29"/>
      <c r="F268" s="29"/>
      <c r="G268" s="14" t="s">
        <v>291</v>
      </c>
      <c r="H268" s="15">
        <v>45188</v>
      </c>
      <c r="I268" s="16">
        <v>0.77400000000000002</v>
      </c>
      <c r="J268" s="17">
        <v>3786</v>
      </c>
      <c r="K268" s="16">
        <v>0.54400000000000004</v>
      </c>
      <c r="L268" s="17">
        <v>12183</v>
      </c>
      <c r="M268" s="16">
        <v>0.58899999999999997</v>
      </c>
      <c r="N268" s="18">
        <v>11.94</v>
      </c>
      <c r="O268" s="16">
        <v>0.14899999999999999</v>
      </c>
      <c r="P268" s="18">
        <v>3.71</v>
      </c>
      <c r="Q268" s="16">
        <v>0.11700000000000001</v>
      </c>
      <c r="R268" s="15">
        <v>133045</v>
      </c>
      <c r="S268" s="16">
        <v>0.33400000000000002</v>
      </c>
      <c r="T268" s="17">
        <v>11073</v>
      </c>
      <c r="U268" s="16">
        <v>0.36499999999999999</v>
      </c>
      <c r="V268" s="17">
        <v>35532</v>
      </c>
      <c r="W268" s="16">
        <v>0.41099999999999998</v>
      </c>
      <c r="X268" s="18">
        <v>12.02</v>
      </c>
      <c r="Y268" s="16">
        <v>-2.3E-2</v>
      </c>
      <c r="Z268" s="18">
        <v>3.74</v>
      </c>
      <c r="AA268" s="16">
        <v>-5.5E-2</v>
      </c>
      <c r="AB268" s="15">
        <v>251278</v>
      </c>
      <c r="AC268" s="16">
        <v>0.27300000000000002</v>
      </c>
      <c r="AD268" s="17">
        <v>20840</v>
      </c>
      <c r="AE268" s="16">
        <v>0.34399999999999997</v>
      </c>
      <c r="AF268" s="17">
        <v>66809</v>
      </c>
      <c r="AG268" s="16">
        <v>0.38500000000000001</v>
      </c>
      <c r="AH268" s="18">
        <v>12.06</v>
      </c>
      <c r="AI268" s="16">
        <v>-5.2999999999999999E-2</v>
      </c>
      <c r="AJ268" s="18">
        <v>3.76</v>
      </c>
      <c r="AK268" s="16">
        <v>-8.1000000000000003E-2</v>
      </c>
      <c r="AL268" s="15">
        <v>517020</v>
      </c>
      <c r="AM268" s="16">
        <v>0.25800000000000001</v>
      </c>
      <c r="AN268" s="17">
        <v>44988</v>
      </c>
      <c r="AO268" s="16">
        <v>0.45200000000000001</v>
      </c>
      <c r="AP268" s="17">
        <v>142137</v>
      </c>
      <c r="AQ268" s="16">
        <v>0.441</v>
      </c>
      <c r="AR268" s="18">
        <v>11.49</v>
      </c>
      <c r="AS268" s="16">
        <v>-0.13400000000000001</v>
      </c>
      <c r="AT268" s="18">
        <v>3.64</v>
      </c>
      <c r="AU268" s="16">
        <v>-0.127</v>
      </c>
    </row>
    <row r="269" spans="3:47" x14ac:dyDescent="0.2">
      <c r="C269" s="29"/>
      <c r="D269" s="29"/>
      <c r="E269" s="29"/>
      <c r="F269" s="29"/>
      <c r="G269" s="14" t="s">
        <v>292</v>
      </c>
      <c r="H269" s="15">
        <v>25647</v>
      </c>
      <c r="I269" s="16">
        <v>0.23400000000000001</v>
      </c>
      <c r="J269" s="17">
        <v>1954</v>
      </c>
      <c r="K269" s="16">
        <v>0.153</v>
      </c>
      <c r="L269" s="17">
        <v>6910</v>
      </c>
      <c r="M269" s="16">
        <v>9.7000000000000003E-2</v>
      </c>
      <c r="N269" s="18">
        <v>13.12</v>
      </c>
      <c r="O269" s="16">
        <v>7.0000000000000007E-2</v>
      </c>
      <c r="P269" s="18">
        <v>3.71</v>
      </c>
      <c r="Q269" s="16">
        <v>0.125</v>
      </c>
      <c r="R269" s="15">
        <v>74307</v>
      </c>
      <c r="S269" s="16">
        <v>0.27600000000000002</v>
      </c>
      <c r="T269" s="17">
        <v>5666</v>
      </c>
      <c r="U269" s="16">
        <v>0.17499999999999999</v>
      </c>
      <c r="V269" s="17">
        <v>19813</v>
      </c>
      <c r="W269" s="16">
        <v>0.11799999999999999</v>
      </c>
      <c r="X269" s="18">
        <v>13.11</v>
      </c>
      <c r="Y269" s="16">
        <v>8.5999999999999993E-2</v>
      </c>
      <c r="Z269" s="18">
        <v>3.75</v>
      </c>
      <c r="AA269" s="16">
        <v>0.14099999999999999</v>
      </c>
      <c r="AB269" s="15">
        <v>185186</v>
      </c>
      <c r="AC269" s="16">
        <v>0.51900000000000002</v>
      </c>
      <c r="AD269" s="17">
        <v>12752</v>
      </c>
      <c r="AE269" s="16">
        <v>0.30599999999999999</v>
      </c>
      <c r="AF269" s="17">
        <v>40497</v>
      </c>
      <c r="AG269" s="16">
        <v>0.17599999999999999</v>
      </c>
      <c r="AH269" s="18">
        <v>14.52</v>
      </c>
      <c r="AI269" s="16">
        <v>0.16300000000000001</v>
      </c>
      <c r="AJ269" s="18">
        <v>4.57</v>
      </c>
      <c r="AK269" s="16">
        <v>0.29199999999999998</v>
      </c>
      <c r="AL269" s="15">
        <v>367466</v>
      </c>
      <c r="AM269" s="16">
        <v>0.43099999999999999</v>
      </c>
      <c r="AN269" s="17">
        <v>27303</v>
      </c>
      <c r="AO269" s="16">
        <v>0.32100000000000001</v>
      </c>
      <c r="AP269" s="17">
        <v>91755</v>
      </c>
      <c r="AQ269" s="16">
        <v>0.24399999999999999</v>
      </c>
      <c r="AR269" s="18">
        <v>13.46</v>
      </c>
      <c r="AS269" s="16">
        <v>8.3000000000000004E-2</v>
      </c>
      <c r="AT269" s="18">
        <v>4</v>
      </c>
      <c r="AU269" s="16">
        <v>0.151</v>
      </c>
    </row>
    <row r="270" spans="3:47" x14ac:dyDescent="0.2">
      <c r="C270" s="29"/>
      <c r="D270" s="29"/>
      <c r="E270" s="29"/>
      <c r="F270" s="29"/>
      <c r="G270" s="14" t="s">
        <v>293</v>
      </c>
      <c r="H270" s="15">
        <v>14057</v>
      </c>
      <c r="I270" s="16">
        <v>-0.24399999999999999</v>
      </c>
      <c r="J270" s="17">
        <v>836</v>
      </c>
      <c r="K270" s="16">
        <v>-0.314</v>
      </c>
      <c r="L270" s="17">
        <v>3804</v>
      </c>
      <c r="M270" s="16">
        <v>-0.29099999999999998</v>
      </c>
      <c r="N270" s="18">
        <v>16.82</v>
      </c>
      <c r="O270" s="16">
        <v>0.10199999999999999</v>
      </c>
      <c r="P270" s="18">
        <v>3.7</v>
      </c>
      <c r="Q270" s="16">
        <v>6.6000000000000003E-2</v>
      </c>
      <c r="R270" s="15">
        <v>43535</v>
      </c>
      <c r="S270" s="16">
        <v>-0.11799999999999999</v>
      </c>
      <c r="T270" s="17">
        <v>2603</v>
      </c>
      <c r="U270" s="16">
        <v>-0.156</v>
      </c>
      <c r="V270" s="17">
        <v>11781</v>
      </c>
      <c r="W270" s="16">
        <v>-0.13300000000000001</v>
      </c>
      <c r="X270" s="18">
        <v>16.72</v>
      </c>
      <c r="Y270" s="16">
        <v>4.4999999999999998E-2</v>
      </c>
      <c r="Z270" s="18">
        <v>3.7</v>
      </c>
      <c r="AA270" s="16">
        <v>1.7000000000000001E-2</v>
      </c>
      <c r="AB270" s="15">
        <v>83720</v>
      </c>
      <c r="AC270" s="16">
        <v>-7.8E-2</v>
      </c>
      <c r="AD270" s="17">
        <v>5011</v>
      </c>
      <c r="AE270" s="16">
        <v>-0.10100000000000001</v>
      </c>
      <c r="AF270" s="17">
        <v>22788</v>
      </c>
      <c r="AG270" s="16">
        <v>-7.9000000000000001E-2</v>
      </c>
      <c r="AH270" s="18">
        <v>16.71</v>
      </c>
      <c r="AI270" s="16">
        <v>2.5999999999999999E-2</v>
      </c>
      <c r="AJ270" s="18">
        <v>3.67</v>
      </c>
      <c r="AK270" s="16">
        <v>2E-3</v>
      </c>
      <c r="AL270" s="15">
        <v>192624</v>
      </c>
      <c r="AM270" s="16">
        <v>-6.3E-2</v>
      </c>
      <c r="AN270" s="17">
        <v>11572</v>
      </c>
      <c r="AO270" s="16">
        <v>-0.13600000000000001</v>
      </c>
      <c r="AP270" s="17">
        <v>52816</v>
      </c>
      <c r="AQ270" s="16">
        <v>-0.122</v>
      </c>
      <c r="AR270" s="18">
        <v>16.649999999999999</v>
      </c>
      <c r="AS270" s="16">
        <v>8.5000000000000006E-2</v>
      </c>
      <c r="AT270" s="18">
        <v>3.65</v>
      </c>
      <c r="AU270" s="16">
        <v>6.8000000000000005E-2</v>
      </c>
    </row>
    <row r="271" spans="3:47" x14ac:dyDescent="0.2">
      <c r="C271" s="29"/>
      <c r="D271" s="29"/>
      <c r="E271" s="29"/>
      <c r="F271" s="29"/>
      <c r="G271" s="14" t="s">
        <v>294</v>
      </c>
      <c r="H271" s="15">
        <v>18453</v>
      </c>
      <c r="I271" s="16">
        <v>-3.9E-2</v>
      </c>
      <c r="J271" s="17">
        <v>1346</v>
      </c>
      <c r="K271" s="16">
        <v>0.154</v>
      </c>
      <c r="L271" s="17">
        <v>4083</v>
      </c>
      <c r="M271" s="16">
        <v>5.0999999999999997E-2</v>
      </c>
      <c r="N271" s="18">
        <v>13.71</v>
      </c>
      <c r="O271" s="16">
        <v>-0.16800000000000001</v>
      </c>
      <c r="P271" s="18">
        <v>4.5199999999999996</v>
      </c>
      <c r="Q271" s="16">
        <v>-8.5999999999999993E-2</v>
      </c>
      <c r="R271" s="15">
        <v>57854</v>
      </c>
      <c r="S271" s="16">
        <v>-2.1999999999999999E-2</v>
      </c>
      <c r="T271" s="17">
        <v>4135</v>
      </c>
      <c r="U271" s="16">
        <v>0.13300000000000001</v>
      </c>
      <c r="V271" s="17">
        <v>12707</v>
      </c>
      <c r="W271" s="16">
        <v>6.2E-2</v>
      </c>
      <c r="X271" s="18">
        <v>13.99</v>
      </c>
      <c r="Y271" s="16">
        <v>-0.13700000000000001</v>
      </c>
      <c r="Z271" s="18">
        <v>4.55</v>
      </c>
      <c r="AA271" s="16">
        <v>-7.9000000000000001E-2</v>
      </c>
      <c r="AB271" s="15">
        <v>115389</v>
      </c>
      <c r="AC271" s="16">
        <v>-2.9000000000000001E-2</v>
      </c>
      <c r="AD271" s="17">
        <v>8119</v>
      </c>
      <c r="AE271" s="16">
        <v>0.12</v>
      </c>
      <c r="AF271" s="17">
        <v>25210</v>
      </c>
      <c r="AG271" s="16">
        <v>4.8000000000000001E-2</v>
      </c>
      <c r="AH271" s="18">
        <v>14.21</v>
      </c>
      <c r="AI271" s="16">
        <v>-0.13300000000000001</v>
      </c>
      <c r="AJ271" s="18">
        <v>4.58</v>
      </c>
      <c r="AK271" s="16">
        <v>-7.3999999999999996E-2</v>
      </c>
      <c r="AL271" s="15">
        <v>265772</v>
      </c>
      <c r="AM271" s="16">
        <v>-3.5999999999999997E-2</v>
      </c>
      <c r="AN271" s="17">
        <v>17889</v>
      </c>
      <c r="AO271" s="16">
        <v>6.5000000000000002E-2</v>
      </c>
      <c r="AP271" s="17">
        <v>56618</v>
      </c>
      <c r="AQ271" s="16">
        <v>1.2999999999999999E-2</v>
      </c>
      <c r="AR271" s="18">
        <v>14.86</v>
      </c>
      <c r="AS271" s="16">
        <v>-9.5000000000000001E-2</v>
      </c>
      <c r="AT271" s="18">
        <v>4.6900000000000004</v>
      </c>
      <c r="AU271" s="16">
        <v>-4.8000000000000001E-2</v>
      </c>
    </row>
    <row r="272" spans="3:47" x14ac:dyDescent="0.2">
      <c r="C272" s="29"/>
      <c r="D272" s="29"/>
      <c r="E272" s="29"/>
      <c r="F272" s="29"/>
      <c r="G272" s="14" t="s">
        <v>295</v>
      </c>
      <c r="H272" s="15">
        <v>82007</v>
      </c>
      <c r="I272" s="16">
        <v>0.39500000000000002</v>
      </c>
      <c r="J272" s="17">
        <v>5796</v>
      </c>
      <c r="K272" s="16">
        <v>0.33700000000000002</v>
      </c>
      <c r="L272" s="17">
        <v>20242</v>
      </c>
      <c r="M272" s="16">
        <v>0.245</v>
      </c>
      <c r="N272" s="18">
        <v>14.15</v>
      </c>
      <c r="O272" s="16">
        <v>4.2999999999999997E-2</v>
      </c>
      <c r="P272" s="18">
        <v>4.05</v>
      </c>
      <c r="Q272" s="16">
        <v>0.12</v>
      </c>
      <c r="R272" s="15">
        <v>248409</v>
      </c>
      <c r="S272" s="16">
        <v>0.35899999999999999</v>
      </c>
      <c r="T272" s="17">
        <v>17532</v>
      </c>
      <c r="U272" s="16">
        <v>0.32700000000000001</v>
      </c>
      <c r="V272" s="17">
        <v>61329</v>
      </c>
      <c r="W272" s="16">
        <v>0.252</v>
      </c>
      <c r="X272" s="18">
        <v>14.17</v>
      </c>
      <c r="Y272" s="16">
        <v>2.4E-2</v>
      </c>
      <c r="Z272" s="18">
        <v>4.05</v>
      </c>
      <c r="AA272" s="16">
        <v>8.5000000000000006E-2</v>
      </c>
      <c r="AB272" s="15">
        <v>484005</v>
      </c>
      <c r="AC272" s="16">
        <v>0.24099999999999999</v>
      </c>
      <c r="AD272" s="17">
        <v>33977</v>
      </c>
      <c r="AE272" s="16">
        <v>0.23799999999999999</v>
      </c>
      <c r="AF272" s="17">
        <v>119541</v>
      </c>
      <c r="AG272" s="16">
        <v>0.17899999999999999</v>
      </c>
      <c r="AH272" s="18">
        <v>14.24</v>
      </c>
      <c r="AI272" s="16">
        <v>2E-3</v>
      </c>
      <c r="AJ272" s="18">
        <v>4.05</v>
      </c>
      <c r="AK272" s="16">
        <v>5.1999999999999998E-2</v>
      </c>
      <c r="AL272" s="15">
        <v>1089397</v>
      </c>
      <c r="AM272" s="16">
        <v>0.19600000000000001</v>
      </c>
      <c r="AN272" s="17">
        <v>76180</v>
      </c>
      <c r="AO272" s="16">
        <v>0.17</v>
      </c>
      <c r="AP272" s="17">
        <v>272441</v>
      </c>
      <c r="AQ272" s="16">
        <v>0.14299999999999999</v>
      </c>
      <c r="AR272" s="18">
        <v>14.3</v>
      </c>
      <c r="AS272" s="16">
        <v>2.1999999999999999E-2</v>
      </c>
      <c r="AT272" s="18">
        <v>4</v>
      </c>
      <c r="AU272" s="16">
        <v>4.5999999999999999E-2</v>
      </c>
    </row>
    <row r="273" spans="3:47" x14ac:dyDescent="0.2">
      <c r="C273" s="29"/>
      <c r="D273" s="29"/>
      <c r="E273" s="29"/>
      <c r="F273" s="29"/>
      <c r="G273" s="14" t="s">
        <v>296</v>
      </c>
      <c r="H273" s="15">
        <v>10775</v>
      </c>
      <c r="I273" s="16">
        <v>0.52</v>
      </c>
      <c r="J273" s="17">
        <v>807</v>
      </c>
      <c r="K273" s="16">
        <v>0.21299999999999999</v>
      </c>
      <c r="L273" s="17">
        <v>3021</v>
      </c>
      <c r="M273" s="16">
        <v>0.246</v>
      </c>
      <c r="N273" s="18">
        <v>13.36</v>
      </c>
      <c r="O273" s="16">
        <v>0.253</v>
      </c>
      <c r="P273" s="18">
        <v>3.57</v>
      </c>
      <c r="Q273" s="16">
        <v>0.22</v>
      </c>
      <c r="R273" s="15">
        <v>29388</v>
      </c>
      <c r="S273" s="16">
        <v>0.438</v>
      </c>
      <c r="T273" s="17">
        <v>2107</v>
      </c>
      <c r="U273" s="16">
        <v>0.17499999999999999</v>
      </c>
      <c r="V273" s="17">
        <v>7826</v>
      </c>
      <c r="W273" s="16">
        <v>0.21199999999999999</v>
      </c>
      <c r="X273" s="18">
        <v>13.95</v>
      </c>
      <c r="Y273" s="16">
        <v>0.224</v>
      </c>
      <c r="Z273" s="18">
        <v>3.76</v>
      </c>
      <c r="AA273" s="16">
        <v>0.186</v>
      </c>
      <c r="AB273" s="15">
        <v>59051</v>
      </c>
      <c r="AC273" s="16">
        <v>0.53900000000000003</v>
      </c>
      <c r="AD273" s="17">
        <v>4182</v>
      </c>
      <c r="AE273" s="16">
        <v>0.34799999999999998</v>
      </c>
      <c r="AF273" s="17">
        <v>15437</v>
      </c>
      <c r="AG273" s="16">
        <v>0.38200000000000001</v>
      </c>
      <c r="AH273" s="18">
        <v>14.12</v>
      </c>
      <c r="AI273" s="16">
        <v>0.14199999999999999</v>
      </c>
      <c r="AJ273" s="18">
        <v>3.83</v>
      </c>
      <c r="AK273" s="16">
        <v>0.114</v>
      </c>
      <c r="AL273" s="15">
        <v>125322</v>
      </c>
      <c r="AM273" s="16">
        <v>0.51700000000000002</v>
      </c>
      <c r="AN273" s="17">
        <v>9337</v>
      </c>
      <c r="AO273" s="16">
        <v>0.49199999999999999</v>
      </c>
      <c r="AP273" s="17">
        <v>34328</v>
      </c>
      <c r="AQ273" s="16">
        <v>0.51</v>
      </c>
      <c r="AR273" s="18">
        <v>13.42</v>
      </c>
      <c r="AS273" s="16">
        <v>1.6E-2</v>
      </c>
      <c r="AT273" s="18">
        <v>3.65</v>
      </c>
      <c r="AU273" s="16">
        <v>4.0000000000000001E-3</v>
      </c>
    </row>
    <row r="274" spans="3:47" x14ac:dyDescent="0.2">
      <c r="C274" s="29"/>
      <c r="D274" s="29"/>
      <c r="E274" s="29"/>
      <c r="F274" s="29"/>
      <c r="G274" s="14" t="s">
        <v>297</v>
      </c>
      <c r="H274" s="15">
        <v>56139</v>
      </c>
      <c r="I274" s="16">
        <v>-0.19500000000000001</v>
      </c>
      <c r="J274" s="17">
        <v>3346</v>
      </c>
      <c r="K274" s="16">
        <v>-0.247</v>
      </c>
      <c r="L274" s="17">
        <v>15205</v>
      </c>
      <c r="M274" s="16">
        <v>-0.23799999999999999</v>
      </c>
      <c r="N274" s="18">
        <v>16.78</v>
      </c>
      <c r="O274" s="16">
        <v>6.8000000000000005E-2</v>
      </c>
      <c r="P274" s="18">
        <v>3.69</v>
      </c>
      <c r="Q274" s="16">
        <v>5.6000000000000001E-2</v>
      </c>
      <c r="R274" s="15">
        <v>174446</v>
      </c>
      <c r="S274" s="16">
        <v>-7.0000000000000007E-2</v>
      </c>
      <c r="T274" s="17">
        <v>10414</v>
      </c>
      <c r="U274" s="16">
        <v>-9.2999999999999999E-2</v>
      </c>
      <c r="V274" s="17">
        <v>47261</v>
      </c>
      <c r="W274" s="16">
        <v>-9.1999999999999998E-2</v>
      </c>
      <c r="X274" s="18">
        <v>16.75</v>
      </c>
      <c r="Y274" s="16">
        <v>2.5999999999999999E-2</v>
      </c>
      <c r="Z274" s="18">
        <v>3.69</v>
      </c>
      <c r="AA274" s="16">
        <v>2.4E-2</v>
      </c>
      <c r="AB274" s="15">
        <v>339622</v>
      </c>
      <c r="AC274" s="16">
        <v>-3.4000000000000002E-2</v>
      </c>
      <c r="AD274" s="17">
        <v>20319</v>
      </c>
      <c r="AE274" s="16">
        <v>-4.5999999999999999E-2</v>
      </c>
      <c r="AF274" s="17">
        <v>92538</v>
      </c>
      <c r="AG274" s="16">
        <v>-4.2000000000000003E-2</v>
      </c>
      <c r="AH274" s="18">
        <v>16.71</v>
      </c>
      <c r="AI274" s="16">
        <v>1.2999999999999999E-2</v>
      </c>
      <c r="AJ274" s="18">
        <v>3.67</v>
      </c>
      <c r="AK274" s="16">
        <v>8.9999999999999993E-3</v>
      </c>
      <c r="AL274" s="15">
        <v>778462</v>
      </c>
      <c r="AM274" s="16">
        <v>-1.4999999999999999E-2</v>
      </c>
      <c r="AN274" s="17">
        <v>46552</v>
      </c>
      <c r="AO274" s="16">
        <v>-8.1000000000000003E-2</v>
      </c>
      <c r="AP274" s="17">
        <v>213084</v>
      </c>
      <c r="AQ274" s="16">
        <v>-7.6999999999999999E-2</v>
      </c>
      <c r="AR274" s="18">
        <v>16.72</v>
      </c>
      <c r="AS274" s="16">
        <v>7.1999999999999995E-2</v>
      </c>
      <c r="AT274" s="18">
        <v>3.65</v>
      </c>
      <c r="AU274" s="16">
        <v>6.8000000000000005E-2</v>
      </c>
    </row>
    <row r="275" spans="3:47" x14ac:dyDescent="0.2">
      <c r="C275" s="29"/>
      <c r="D275" s="29"/>
      <c r="E275" s="29"/>
      <c r="F275" s="29"/>
      <c r="G275" s="14" t="s">
        <v>298</v>
      </c>
      <c r="H275" s="15">
        <v>19871</v>
      </c>
      <c r="I275" s="16">
        <v>-1.4E-2</v>
      </c>
      <c r="J275" s="17">
        <v>1485</v>
      </c>
      <c r="K275" s="16">
        <v>3.9E-2</v>
      </c>
      <c r="L275" s="17">
        <v>4813</v>
      </c>
      <c r="M275" s="16">
        <v>5.1999999999999998E-2</v>
      </c>
      <c r="N275" s="18">
        <v>13.38</v>
      </c>
      <c r="O275" s="16">
        <v>-5.1999999999999998E-2</v>
      </c>
      <c r="P275" s="18">
        <v>4.13</v>
      </c>
      <c r="Q275" s="16">
        <v>-6.3E-2</v>
      </c>
      <c r="R275" s="15">
        <v>59221</v>
      </c>
      <c r="S275" s="16">
        <v>0.115</v>
      </c>
      <c r="T275" s="17">
        <v>4418</v>
      </c>
      <c r="U275" s="16">
        <v>0.14799999999999999</v>
      </c>
      <c r="V275" s="17">
        <v>14179</v>
      </c>
      <c r="W275" s="16">
        <v>0.14599999999999999</v>
      </c>
      <c r="X275" s="18">
        <v>13.4</v>
      </c>
      <c r="Y275" s="16">
        <v>-2.8000000000000001E-2</v>
      </c>
      <c r="Z275" s="18">
        <v>4.18</v>
      </c>
      <c r="AA275" s="16">
        <v>-2.7E-2</v>
      </c>
      <c r="AB275" s="15">
        <v>128609</v>
      </c>
      <c r="AC275" s="16">
        <v>0.189</v>
      </c>
      <c r="AD275" s="17">
        <v>9590</v>
      </c>
      <c r="AE275" s="16">
        <v>0.20599999999999999</v>
      </c>
      <c r="AF275" s="17">
        <v>31197</v>
      </c>
      <c r="AG275" s="16">
        <v>0.217</v>
      </c>
      <c r="AH275" s="18">
        <v>13.41</v>
      </c>
      <c r="AI275" s="16">
        <v>-1.4E-2</v>
      </c>
      <c r="AJ275" s="18">
        <v>4.12</v>
      </c>
      <c r="AK275" s="16">
        <v>-2.3E-2</v>
      </c>
      <c r="AL275" s="15">
        <v>294628</v>
      </c>
      <c r="AM275" s="16">
        <v>0.19500000000000001</v>
      </c>
      <c r="AN275" s="17">
        <v>22161</v>
      </c>
      <c r="AO275" s="16">
        <v>0.221</v>
      </c>
      <c r="AP275" s="17">
        <v>73018</v>
      </c>
      <c r="AQ275" s="16">
        <v>0.23599999999999999</v>
      </c>
      <c r="AR275" s="18">
        <v>13.3</v>
      </c>
      <c r="AS275" s="16">
        <v>-2.1999999999999999E-2</v>
      </c>
      <c r="AT275" s="18">
        <v>4.04</v>
      </c>
      <c r="AU275" s="16">
        <v>-3.3000000000000002E-2</v>
      </c>
    </row>
    <row r="276" spans="3:47" x14ac:dyDescent="0.2">
      <c r="C276" s="29"/>
      <c r="D276" s="29"/>
      <c r="E276" s="29"/>
      <c r="F276" s="29"/>
      <c r="G276" s="14" t="s">
        <v>299</v>
      </c>
      <c r="H276" s="15">
        <v>34285</v>
      </c>
      <c r="I276" s="16">
        <v>0.54600000000000004</v>
      </c>
      <c r="J276" s="17">
        <v>2381</v>
      </c>
      <c r="K276" s="16">
        <v>0.53</v>
      </c>
      <c r="L276" s="17">
        <v>8347</v>
      </c>
      <c r="M276" s="16">
        <v>0.504</v>
      </c>
      <c r="N276" s="18">
        <v>14.4</v>
      </c>
      <c r="O276" s="16">
        <v>0.01</v>
      </c>
      <c r="P276" s="18">
        <v>4.1100000000000003</v>
      </c>
      <c r="Q276" s="16">
        <v>2.8000000000000001E-2</v>
      </c>
      <c r="R276" s="15">
        <v>101342</v>
      </c>
      <c r="S276" s="16">
        <v>0.60199999999999998</v>
      </c>
      <c r="T276" s="17">
        <v>7002</v>
      </c>
      <c r="U276" s="16">
        <v>0.57999999999999996</v>
      </c>
      <c r="V276" s="17">
        <v>24341</v>
      </c>
      <c r="W276" s="16">
        <v>0.53500000000000003</v>
      </c>
      <c r="X276" s="18">
        <v>14.47</v>
      </c>
      <c r="Y276" s="16">
        <v>1.4E-2</v>
      </c>
      <c r="Z276" s="18">
        <v>4.16</v>
      </c>
      <c r="AA276" s="16">
        <v>4.3999999999999997E-2</v>
      </c>
      <c r="AB276" s="15">
        <v>212120</v>
      </c>
      <c r="AC276" s="16">
        <v>0.64300000000000002</v>
      </c>
      <c r="AD276" s="17">
        <v>14722</v>
      </c>
      <c r="AE276" s="16">
        <v>0.63</v>
      </c>
      <c r="AF276" s="17">
        <v>51664</v>
      </c>
      <c r="AG276" s="16">
        <v>0.58099999999999996</v>
      </c>
      <c r="AH276" s="18">
        <v>14.41</v>
      </c>
      <c r="AI276" s="16">
        <v>8.0000000000000002E-3</v>
      </c>
      <c r="AJ276" s="18">
        <v>4.1100000000000003</v>
      </c>
      <c r="AK276" s="16">
        <v>3.9E-2</v>
      </c>
      <c r="AL276" s="15">
        <v>416827</v>
      </c>
      <c r="AM276" s="16">
        <v>0.371</v>
      </c>
      <c r="AN276" s="17">
        <v>28992</v>
      </c>
      <c r="AO276" s="16">
        <v>0.38100000000000001</v>
      </c>
      <c r="AP276" s="17">
        <v>104192</v>
      </c>
      <c r="AQ276" s="16">
        <v>0.35599999999999998</v>
      </c>
      <c r="AR276" s="18">
        <v>14.38</v>
      </c>
      <c r="AS276" s="16">
        <v>-7.0000000000000001E-3</v>
      </c>
      <c r="AT276" s="18">
        <v>4</v>
      </c>
      <c r="AU276" s="16">
        <v>1.0999999999999999E-2</v>
      </c>
    </row>
    <row r="277" spans="3:47" x14ac:dyDescent="0.2">
      <c r="C277" s="29"/>
      <c r="D277" s="29"/>
      <c r="E277" s="29"/>
      <c r="F277" s="29"/>
      <c r="G277" s="14" t="s">
        <v>300</v>
      </c>
      <c r="H277" s="15">
        <v>15269</v>
      </c>
      <c r="I277" s="16">
        <v>0.216</v>
      </c>
      <c r="J277" s="17">
        <v>1018</v>
      </c>
      <c r="K277" s="16">
        <v>0.06</v>
      </c>
      <c r="L277" s="17">
        <v>4029</v>
      </c>
      <c r="M277" s="16">
        <v>6.6000000000000003E-2</v>
      </c>
      <c r="N277" s="18">
        <v>15</v>
      </c>
      <c r="O277" s="16">
        <v>0.14699999999999999</v>
      </c>
      <c r="P277" s="18">
        <v>3.79</v>
      </c>
      <c r="Q277" s="16">
        <v>0.14000000000000001</v>
      </c>
      <c r="R277" s="15">
        <v>44107</v>
      </c>
      <c r="S277" s="16">
        <v>0.26</v>
      </c>
      <c r="T277" s="17">
        <v>2848</v>
      </c>
      <c r="U277" s="16">
        <v>0.12</v>
      </c>
      <c r="V277" s="17">
        <v>11248</v>
      </c>
      <c r="W277" s="16">
        <v>0.13200000000000001</v>
      </c>
      <c r="X277" s="18">
        <v>15.49</v>
      </c>
      <c r="Y277" s="16">
        <v>0.125</v>
      </c>
      <c r="Z277" s="18">
        <v>3.92</v>
      </c>
      <c r="AA277" s="16">
        <v>0.114</v>
      </c>
      <c r="AB277" s="15">
        <v>86440</v>
      </c>
      <c r="AC277" s="16">
        <v>0.32800000000000001</v>
      </c>
      <c r="AD277" s="17">
        <v>5544</v>
      </c>
      <c r="AE277" s="16">
        <v>0.25600000000000001</v>
      </c>
      <c r="AF277" s="17">
        <v>21843</v>
      </c>
      <c r="AG277" s="16">
        <v>0.253</v>
      </c>
      <c r="AH277" s="18">
        <v>15.59</v>
      </c>
      <c r="AI277" s="16">
        <v>5.8000000000000003E-2</v>
      </c>
      <c r="AJ277" s="18">
        <v>3.96</v>
      </c>
      <c r="AK277" s="16">
        <v>0.06</v>
      </c>
      <c r="AL277" s="15">
        <v>188964</v>
      </c>
      <c r="AM277" s="16">
        <v>0.35299999999999998</v>
      </c>
      <c r="AN277" s="17">
        <v>12447</v>
      </c>
      <c r="AO277" s="16">
        <v>0.34499999999999997</v>
      </c>
      <c r="AP277" s="17">
        <v>49293</v>
      </c>
      <c r="AQ277" s="16">
        <v>0.32500000000000001</v>
      </c>
      <c r="AR277" s="18">
        <v>15.18</v>
      </c>
      <c r="AS277" s="16">
        <v>6.0000000000000001E-3</v>
      </c>
      <c r="AT277" s="18">
        <v>3.83</v>
      </c>
      <c r="AU277" s="16">
        <v>2.1000000000000001E-2</v>
      </c>
    </row>
    <row r="278" spans="3:47" x14ac:dyDescent="0.2">
      <c r="C278" s="29"/>
      <c r="D278" s="29"/>
      <c r="E278" s="29"/>
      <c r="F278" s="29"/>
      <c r="G278" s="14" t="s">
        <v>301</v>
      </c>
      <c r="H278" s="15">
        <v>4355</v>
      </c>
      <c r="I278" s="16">
        <v>2.5000000000000001E-2</v>
      </c>
      <c r="J278" s="17">
        <v>273</v>
      </c>
      <c r="K278" s="16">
        <v>-3.7999999999999999E-2</v>
      </c>
      <c r="L278" s="17">
        <v>1147</v>
      </c>
      <c r="M278" s="16">
        <v>-4.2000000000000003E-2</v>
      </c>
      <c r="N278" s="18">
        <v>15.95</v>
      </c>
      <c r="O278" s="16">
        <v>6.6000000000000003E-2</v>
      </c>
      <c r="P278" s="18">
        <v>3.8</v>
      </c>
      <c r="Q278" s="16">
        <v>7.0000000000000007E-2</v>
      </c>
      <c r="R278" s="15">
        <v>13352</v>
      </c>
      <c r="S278" s="16">
        <v>-0.40600000000000003</v>
      </c>
      <c r="T278" s="17">
        <v>820</v>
      </c>
      <c r="U278" s="16">
        <v>-0.441</v>
      </c>
      <c r="V278" s="17">
        <v>3545</v>
      </c>
      <c r="W278" s="16">
        <v>-0.34499999999999997</v>
      </c>
      <c r="X278" s="18">
        <v>16.28</v>
      </c>
      <c r="Y278" s="16">
        <v>6.2E-2</v>
      </c>
      <c r="Z278" s="18">
        <v>3.77</v>
      </c>
      <c r="AA278" s="16">
        <v>-9.1999999999999998E-2</v>
      </c>
      <c r="AB278" s="15">
        <v>25195</v>
      </c>
      <c r="AC278" s="16">
        <v>-0.41899999999999998</v>
      </c>
      <c r="AD278" s="17">
        <v>1545</v>
      </c>
      <c r="AE278" s="16">
        <v>-0.443</v>
      </c>
      <c r="AF278" s="17">
        <v>6727</v>
      </c>
      <c r="AG278" s="16">
        <v>-0.34399999999999997</v>
      </c>
      <c r="AH278" s="18">
        <v>16.3</v>
      </c>
      <c r="AI278" s="16">
        <v>4.2999999999999997E-2</v>
      </c>
      <c r="AJ278" s="18">
        <v>3.75</v>
      </c>
      <c r="AK278" s="16">
        <v>-0.113</v>
      </c>
      <c r="AL278" s="15">
        <v>56975</v>
      </c>
      <c r="AM278" s="16">
        <v>-0.24199999999999999</v>
      </c>
      <c r="AN278" s="17">
        <v>3620</v>
      </c>
      <c r="AO278" s="16">
        <v>-0.28499999999999998</v>
      </c>
      <c r="AP278" s="17">
        <v>16066</v>
      </c>
      <c r="AQ278" s="16">
        <v>-0.159</v>
      </c>
      <c r="AR278" s="18">
        <v>15.74</v>
      </c>
      <c r="AS278" s="16">
        <v>5.8999999999999997E-2</v>
      </c>
      <c r="AT278" s="18">
        <v>3.55</v>
      </c>
      <c r="AU278" s="16">
        <v>-9.9000000000000005E-2</v>
      </c>
    </row>
    <row r="279" spans="3:47" x14ac:dyDescent="0.2">
      <c r="C279" s="29"/>
      <c r="D279" s="29"/>
      <c r="E279" s="29"/>
      <c r="F279" s="29"/>
      <c r="G279" s="14" t="s">
        <v>302</v>
      </c>
      <c r="H279" s="15">
        <v>153150</v>
      </c>
      <c r="I279" s="16">
        <v>-0.123</v>
      </c>
      <c r="J279" s="17">
        <v>14759</v>
      </c>
      <c r="K279" s="16">
        <v>5.0000000000000001E-3</v>
      </c>
      <c r="L279" s="17">
        <v>40041</v>
      </c>
      <c r="M279" s="16">
        <v>-0.18099999999999999</v>
      </c>
      <c r="N279" s="18">
        <v>10.38</v>
      </c>
      <c r="O279" s="16">
        <v>-0.127</v>
      </c>
      <c r="P279" s="18">
        <v>3.82</v>
      </c>
      <c r="Q279" s="16">
        <v>7.0999999999999994E-2</v>
      </c>
      <c r="R279" s="15">
        <v>458450</v>
      </c>
      <c r="S279" s="16">
        <v>-4.1000000000000002E-2</v>
      </c>
      <c r="T279" s="17">
        <v>47513</v>
      </c>
      <c r="U279" s="16">
        <v>0.158</v>
      </c>
      <c r="V279" s="17">
        <v>125727</v>
      </c>
      <c r="W279" s="16">
        <v>-7.0999999999999994E-2</v>
      </c>
      <c r="X279" s="18">
        <v>9.65</v>
      </c>
      <c r="Y279" s="16">
        <v>-0.17199999999999999</v>
      </c>
      <c r="Z279" s="18">
        <v>3.65</v>
      </c>
      <c r="AA279" s="16">
        <v>3.3000000000000002E-2</v>
      </c>
      <c r="AB279" s="15">
        <v>964323</v>
      </c>
      <c r="AC279" s="16">
        <v>-3.1E-2</v>
      </c>
      <c r="AD279" s="17">
        <v>96605</v>
      </c>
      <c r="AE279" s="16">
        <v>0.13900000000000001</v>
      </c>
      <c r="AF279" s="17">
        <v>269133</v>
      </c>
      <c r="AG279" s="16">
        <v>-4.3999999999999997E-2</v>
      </c>
      <c r="AH279" s="18">
        <v>9.98</v>
      </c>
      <c r="AI279" s="16">
        <v>-0.14899999999999999</v>
      </c>
      <c r="AJ279" s="18">
        <v>3.58</v>
      </c>
      <c r="AK279" s="16">
        <v>1.2999999999999999E-2</v>
      </c>
      <c r="AL279" s="15">
        <v>2356460</v>
      </c>
      <c r="AM279" s="16">
        <v>2.3E-2</v>
      </c>
      <c r="AN279" s="17">
        <v>220818</v>
      </c>
      <c r="AO279" s="16">
        <v>0.11600000000000001</v>
      </c>
      <c r="AP279" s="17">
        <v>659288</v>
      </c>
      <c r="AQ279" s="16">
        <v>1.2999999999999999E-2</v>
      </c>
      <c r="AR279" s="18">
        <v>10.67</v>
      </c>
      <c r="AS279" s="16">
        <v>-8.3000000000000004E-2</v>
      </c>
      <c r="AT279" s="18">
        <v>3.57</v>
      </c>
      <c r="AU279" s="16">
        <v>1.0999999999999999E-2</v>
      </c>
    </row>
    <row r="280" spans="3:47" x14ac:dyDescent="0.2">
      <c r="C280" s="29"/>
      <c r="D280" s="29"/>
      <c r="E280" s="29"/>
      <c r="F280" s="29"/>
      <c r="G280" s="14" t="s">
        <v>303</v>
      </c>
      <c r="H280" s="15">
        <v>113954</v>
      </c>
      <c r="I280" s="16">
        <v>0.23499999999999999</v>
      </c>
      <c r="J280" s="17">
        <v>11981</v>
      </c>
      <c r="K280" s="16">
        <v>0.19700000000000001</v>
      </c>
      <c r="L280" s="17">
        <v>32139</v>
      </c>
      <c r="M280" s="16">
        <v>0.19500000000000001</v>
      </c>
      <c r="N280" s="18">
        <v>9.51</v>
      </c>
      <c r="O280" s="16">
        <v>3.2000000000000001E-2</v>
      </c>
      <c r="P280" s="18">
        <v>3.55</v>
      </c>
      <c r="Q280" s="16">
        <v>3.3000000000000002E-2</v>
      </c>
      <c r="R280" s="15">
        <v>340967</v>
      </c>
      <c r="S280" s="16">
        <v>0.221</v>
      </c>
      <c r="T280" s="17">
        <v>35796</v>
      </c>
      <c r="U280" s="16">
        <v>0.186</v>
      </c>
      <c r="V280" s="17">
        <v>96075</v>
      </c>
      <c r="W280" s="16">
        <v>0.17899999999999999</v>
      </c>
      <c r="X280" s="18">
        <v>9.5299999999999994</v>
      </c>
      <c r="Y280" s="16">
        <v>2.9000000000000001E-2</v>
      </c>
      <c r="Z280" s="18">
        <v>3.55</v>
      </c>
      <c r="AA280" s="16">
        <v>3.5000000000000003E-2</v>
      </c>
      <c r="AB280" s="15">
        <v>716127</v>
      </c>
      <c r="AC280" s="16">
        <v>0.21099999999999999</v>
      </c>
      <c r="AD280" s="17">
        <v>75086</v>
      </c>
      <c r="AE280" s="16">
        <v>0.16800000000000001</v>
      </c>
      <c r="AF280" s="17">
        <v>202728</v>
      </c>
      <c r="AG280" s="16">
        <v>0.17799999999999999</v>
      </c>
      <c r="AH280" s="18">
        <v>9.5399999999999991</v>
      </c>
      <c r="AI280" s="16">
        <v>3.6999999999999998E-2</v>
      </c>
      <c r="AJ280" s="18">
        <v>3.53</v>
      </c>
      <c r="AK280" s="16">
        <v>2.8000000000000001E-2</v>
      </c>
      <c r="AL280" s="15">
        <v>1551588</v>
      </c>
      <c r="AM280" s="16">
        <v>0.193</v>
      </c>
      <c r="AN280" s="17">
        <v>162229</v>
      </c>
      <c r="AO280" s="16">
        <v>0.14699999999999999</v>
      </c>
      <c r="AP280" s="17">
        <v>437572</v>
      </c>
      <c r="AQ280" s="16">
        <v>0.16300000000000001</v>
      </c>
      <c r="AR280" s="18">
        <v>9.56</v>
      </c>
      <c r="AS280" s="16">
        <v>0.04</v>
      </c>
      <c r="AT280" s="18">
        <v>3.55</v>
      </c>
      <c r="AU280" s="16">
        <v>2.5999999999999999E-2</v>
      </c>
    </row>
    <row r="281" spans="3:47" x14ac:dyDescent="0.2">
      <c r="C281" s="29"/>
      <c r="D281" s="29"/>
      <c r="E281" s="29"/>
      <c r="F281" s="29"/>
      <c r="G281" s="14" t="s">
        <v>304</v>
      </c>
      <c r="H281" s="15">
        <v>9169</v>
      </c>
      <c r="I281" s="16">
        <v>1.5209999999999999</v>
      </c>
      <c r="J281" s="17">
        <v>640</v>
      </c>
      <c r="K281" s="16">
        <v>1.147</v>
      </c>
      <c r="L281" s="17">
        <v>2116</v>
      </c>
      <c r="M281" s="16">
        <v>1.173</v>
      </c>
      <c r="N281" s="18">
        <v>14.33</v>
      </c>
      <c r="O281" s="16">
        <v>0.17399999999999999</v>
      </c>
      <c r="P281" s="18">
        <v>4.33</v>
      </c>
      <c r="Q281" s="16">
        <v>0.16</v>
      </c>
      <c r="R281" s="15">
        <v>25580</v>
      </c>
      <c r="S281" s="16">
        <v>1.1919999999999999</v>
      </c>
      <c r="T281" s="17">
        <v>1813</v>
      </c>
      <c r="U281" s="16">
        <v>0.84099999999999997</v>
      </c>
      <c r="V281" s="17">
        <v>5996</v>
      </c>
      <c r="W281" s="16">
        <v>0.82399999999999995</v>
      </c>
      <c r="X281" s="18">
        <v>14.11</v>
      </c>
      <c r="Y281" s="16">
        <v>0.19</v>
      </c>
      <c r="Z281" s="18">
        <v>4.2699999999999996</v>
      </c>
      <c r="AA281" s="16">
        <v>0.20100000000000001</v>
      </c>
      <c r="AB281" s="15">
        <v>59011</v>
      </c>
      <c r="AC281" s="16">
        <v>1.794</v>
      </c>
      <c r="AD281" s="17">
        <v>4246</v>
      </c>
      <c r="AE281" s="16">
        <v>1.47</v>
      </c>
      <c r="AF281" s="17">
        <v>14102</v>
      </c>
      <c r="AG281" s="16">
        <v>1.462</v>
      </c>
      <c r="AH281" s="18">
        <v>13.9</v>
      </c>
      <c r="AI281" s="16">
        <v>0.13100000000000001</v>
      </c>
      <c r="AJ281" s="18">
        <v>4.18</v>
      </c>
      <c r="AK281" s="16">
        <v>0.13500000000000001</v>
      </c>
      <c r="AL281" s="15">
        <v>100904</v>
      </c>
      <c r="AM281" s="16">
        <v>1.1579999999999999</v>
      </c>
      <c r="AN281" s="17">
        <v>7901</v>
      </c>
      <c r="AO281" s="16">
        <v>1.0669999999999999</v>
      </c>
      <c r="AP281" s="17">
        <v>25878</v>
      </c>
      <c r="AQ281" s="16">
        <v>0.98299999999999998</v>
      </c>
      <c r="AR281" s="18">
        <v>12.77</v>
      </c>
      <c r="AS281" s="16">
        <v>4.3999999999999997E-2</v>
      </c>
      <c r="AT281" s="18">
        <v>3.9</v>
      </c>
      <c r="AU281" s="16">
        <v>8.7999999999999995E-2</v>
      </c>
    </row>
    <row r="282" spans="3:47" x14ac:dyDescent="0.2">
      <c r="C282" s="29"/>
      <c r="D282" s="29"/>
      <c r="E282" s="29"/>
      <c r="F282" s="29"/>
      <c r="G282" s="14" t="s">
        <v>305</v>
      </c>
      <c r="H282" s="15">
        <v>24924</v>
      </c>
      <c r="I282" s="16">
        <v>-0.28599999999999998</v>
      </c>
      <c r="J282" s="17">
        <v>1483</v>
      </c>
      <c r="K282" s="16">
        <v>-0.35199999999999998</v>
      </c>
      <c r="L282" s="17">
        <v>6755</v>
      </c>
      <c r="M282" s="16">
        <v>-0.32800000000000001</v>
      </c>
      <c r="N282" s="18">
        <v>16.809999999999999</v>
      </c>
      <c r="O282" s="16">
        <v>0.10100000000000001</v>
      </c>
      <c r="P282" s="18">
        <v>3.69</v>
      </c>
      <c r="Q282" s="16">
        <v>6.2E-2</v>
      </c>
      <c r="R282" s="15">
        <v>78520</v>
      </c>
      <c r="S282" s="16">
        <v>-0.104</v>
      </c>
      <c r="T282" s="17">
        <v>4700</v>
      </c>
      <c r="U282" s="16">
        <v>-0.14000000000000001</v>
      </c>
      <c r="V282" s="17">
        <v>21275</v>
      </c>
      <c r="W282" s="16">
        <v>-0.128</v>
      </c>
      <c r="X282" s="18">
        <v>16.71</v>
      </c>
      <c r="Y282" s="16">
        <v>4.2000000000000003E-2</v>
      </c>
      <c r="Z282" s="18">
        <v>3.69</v>
      </c>
      <c r="AA282" s="16">
        <v>2.8000000000000001E-2</v>
      </c>
      <c r="AB282" s="15">
        <v>153653</v>
      </c>
      <c r="AC282" s="16">
        <v>-5.2999999999999999E-2</v>
      </c>
      <c r="AD282" s="17">
        <v>9227</v>
      </c>
      <c r="AE282" s="16">
        <v>-7.4999999999999997E-2</v>
      </c>
      <c r="AF282" s="17">
        <v>41880</v>
      </c>
      <c r="AG282" s="16">
        <v>-6.3E-2</v>
      </c>
      <c r="AH282" s="18">
        <v>16.649999999999999</v>
      </c>
      <c r="AI282" s="16">
        <v>2.3E-2</v>
      </c>
      <c r="AJ282" s="18">
        <v>3.67</v>
      </c>
      <c r="AK282" s="16">
        <v>0.01</v>
      </c>
      <c r="AL282" s="15">
        <v>358917</v>
      </c>
      <c r="AM282" s="16">
        <v>-2.9000000000000001E-2</v>
      </c>
      <c r="AN282" s="17">
        <v>21663</v>
      </c>
      <c r="AO282" s="16">
        <v>-0.10199999999999999</v>
      </c>
      <c r="AP282" s="17">
        <v>98616</v>
      </c>
      <c r="AQ282" s="16">
        <v>-0.09</v>
      </c>
      <c r="AR282" s="18">
        <v>16.57</v>
      </c>
      <c r="AS282" s="16">
        <v>0.08</v>
      </c>
      <c r="AT282" s="18">
        <v>3.64</v>
      </c>
      <c r="AU282" s="16">
        <v>6.7000000000000004E-2</v>
      </c>
    </row>
    <row r="283" spans="3:47" x14ac:dyDescent="0.2">
      <c r="C283" s="29"/>
      <c r="D283" s="29"/>
      <c r="E283" s="29"/>
      <c r="F283" s="29"/>
      <c r="G283" s="14" t="s">
        <v>306</v>
      </c>
      <c r="H283" s="15">
        <v>19259</v>
      </c>
      <c r="I283" s="16">
        <v>0.29399999999999998</v>
      </c>
      <c r="J283" s="17">
        <v>1487</v>
      </c>
      <c r="K283" s="16">
        <v>0.106</v>
      </c>
      <c r="L283" s="17">
        <v>5230</v>
      </c>
      <c r="M283" s="16">
        <v>8.6999999999999994E-2</v>
      </c>
      <c r="N283" s="18">
        <v>12.95</v>
      </c>
      <c r="O283" s="16">
        <v>0.17100000000000001</v>
      </c>
      <c r="P283" s="18">
        <v>3.68</v>
      </c>
      <c r="Q283" s="16">
        <v>0.191</v>
      </c>
      <c r="R283" s="15">
        <v>53572</v>
      </c>
      <c r="S283" s="16">
        <v>0.219</v>
      </c>
      <c r="T283" s="17">
        <v>4149</v>
      </c>
      <c r="U283" s="16">
        <v>4.5999999999999999E-2</v>
      </c>
      <c r="V283" s="17">
        <v>14611</v>
      </c>
      <c r="W283" s="16">
        <v>3.5999999999999997E-2</v>
      </c>
      <c r="X283" s="18">
        <v>12.91</v>
      </c>
      <c r="Y283" s="16">
        <v>0.16500000000000001</v>
      </c>
      <c r="Z283" s="18">
        <v>3.67</v>
      </c>
      <c r="AA283" s="16">
        <v>0.17699999999999999</v>
      </c>
      <c r="AB283" s="15">
        <v>111436</v>
      </c>
      <c r="AC283" s="16">
        <v>0.30299999999999999</v>
      </c>
      <c r="AD283" s="17">
        <v>8769</v>
      </c>
      <c r="AE283" s="16">
        <v>0.13500000000000001</v>
      </c>
      <c r="AF283" s="17">
        <v>31058</v>
      </c>
      <c r="AG283" s="16">
        <v>0.13200000000000001</v>
      </c>
      <c r="AH283" s="18">
        <v>12.71</v>
      </c>
      <c r="AI283" s="16">
        <v>0.14799999999999999</v>
      </c>
      <c r="AJ283" s="18">
        <v>3.59</v>
      </c>
      <c r="AK283" s="16">
        <v>0.152</v>
      </c>
      <c r="AL283" s="15">
        <v>258897</v>
      </c>
      <c r="AM283" s="16">
        <v>0.35799999999999998</v>
      </c>
      <c r="AN283" s="17">
        <v>21115</v>
      </c>
      <c r="AO283" s="16">
        <v>0.218</v>
      </c>
      <c r="AP283" s="17">
        <v>74568</v>
      </c>
      <c r="AQ283" s="16">
        <v>0.214</v>
      </c>
      <c r="AR283" s="18">
        <v>12.26</v>
      </c>
      <c r="AS283" s="16">
        <v>0.115</v>
      </c>
      <c r="AT283" s="18">
        <v>3.47</v>
      </c>
      <c r="AU283" s="16">
        <v>0.11899999999999999</v>
      </c>
    </row>
    <row r="284" spans="3:47" x14ac:dyDescent="0.2">
      <c r="C284" s="29"/>
      <c r="D284" s="29"/>
      <c r="E284" s="29"/>
      <c r="F284" s="29"/>
      <c r="G284" s="14" t="s">
        <v>307</v>
      </c>
      <c r="H284" s="15">
        <v>93304</v>
      </c>
      <c r="I284" s="16">
        <v>0.155</v>
      </c>
      <c r="J284" s="17">
        <v>12812</v>
      </c>
      <c r="K284" s="16">
        <v>0.36</v>
      </c>
      <c r="L284" s="17">
        <v>26811</v>
      </c>
      <c r="M284" s="16">
        <v>0.104</v>
      </c>
      <c r="N284" s="18">
        <v>7.28</v>
      </c>
      <c r="O284" s="16">
        <v>-0.15</v>
      </c>
      <c r="P284" s="18">
        <v>3.48</v>
      </c>
      <c r="Q284" s="16">
        <v>4.7E-2</v>
      </c>
      <c r="R284" s="15">
        <v>314184</v>
      </c>
      <c r="S284" s="16">
        <v>0.442</v>
      </c>
      <c r="T284" s="17">
        <v>65445</v>
      </c>
      <c r="U284" s="16">
        <v>1.552</v>
      </c>
      <c r="V284" s="17">
        <v>116784</v>
      </c>
      <c r="W284" s="16">
        <v>0.76900000000000002</v>
      </c>
      <c r="X284" s="18">
        <v>4.8</v>
      </c>
      <c r="Y284" s="16">
        <v>-0.435</v>
      </c>
      <c r="Z284" s="18">
        <v>2.69</v>
      </c>
      <c r="AA284" s="16">
        <v>-0.185</v>
      </c>
      <c r="AB284" s="15">
        <v>606595</v>
      </c>
      <c r="AC284" s="16">
        <v>0.34899999999999998</v>
      </c>
      <c r="AD284" s="17">
        <v>102127</v>
      </c>
      <c r="AE284" s="16">
        <v>0.96699999999999997</v>
      </c>
      <c r="AF284" s="17">
        <v>201644</v>
      </c>
      <c r="AG284" s="16">
        <v>0.50900000000000001</v>
      </c>
      <c r="AH284" s="18">
        <v>5.94</v>
      </c>
      <c r="AI284" s="16">
        <v>-0.314</v>
      </c>
      <c r="AJ284" s="18">
        <v>3.01</v>
      </c>
      <c r="AK284" s="16">
        <v>-0.106</v>
      </c>
      <c r="AL284" s="15">
        <v>1326459</v>
      </c>
      <c r="AM284" s="16">
        <v>0.247</v>
      </c>
      <c r="AN284" s="17">
        <v>188914</v>
      </c>
      <c r="AO284" s="16">
        <v>0.57799999999999996</v>
      </c>
      <c r="AP284" s="17">
        <v>410603</v>
      </c>
      <c r="AQ284" s="16">
        <v>0.30099999999999999</v>
      </c>
      <c r="AR284" s="18">
        <v>7.02</v>
      </c>
      <c r="AS284" s="16">
        <v>-0.21</v>
      </c>
      <c r="AT284" s="18">
        <v>3.23</v>
      </c>
      <c r="AU284" s="16">
        <v>-4.1000000000000002E-2</v>
      </c>
    </row>
    <row r="285" spans="3:47" x14ac:dyDescent="0.2">
      <c r="C285" s="29"/>
      <c r="D285" s="29"/>
      <c r="E285" s="29"/>
      <c r="F285" s="29"/>
      <c r="G285" s="14" t="s">
        <v>308</v>
      </c>
      <c r="H285" s="15">
        <v>37066</v>
      </c>
      <c r="I285" s="16">
        <v>1.4239999999999999</v>
      </c>
      <c r="J285" s="17">
        <v>2374</v>
      </c>
      <c r="K285" s="16">
        <v>1.1970000000000001</v>
      </c>
      <c r="L285" s="17">
        <v>8371</v>
      </c>
      <c r="M285" s="16">
        <v>1.2749999999999999</v>
      </c>
      <c r="N285" s="18">
        <v>15.61</v>
      </c>
      <c r="O285" s="16">
        <v>0.10299999999999999</v>
      </c>
      <c r="P285" s="18">
        <v>4.43</v>
      </c>
      <c r="Q285" s="16">
        <v>6.6000000000000003E-2</v>
      </c>
      <c r="R285" s="15">
        <v>85076</v>
      </c>
      <c r="S285" s="16">
        <v>0.89800000000000002</v>
      </c>
      <c r="T285" s="17">
        <v>5640</v>
      </c>
      <c r="U285" s="16">
        <v>0.78</v>
      </c>
      <c r="V285" s="17">
        <v>20388</v>
      </c>
      <c r="W285" s="16">
        <v>0.86</v>
      </c>
      <c r="X285" s="18">
        <v>15.08</v>
      </c>
      <c r="Y285" s="16">
        <v>6.7000000000000004E-2</v>
      </c>
      <c r="Z285" s="18">
        <v>4.17</v>
      </c>
      <c r="AA285" s="16">
        <v>2.1000000000000001E-2</v>
      </c>
      <c r="AB285" s="15">
        <v>135399</v>
      </c>
      <c r="AC285" s="16">
        <v>0.53</v>
      </c>
      <c r="AD285" s="17">
        <v>9093</v>
      </c>
      <c r="AE285" s="16">
        <v>0.47399999999999998</v>
      </c>
      <c r="AF285" s="17">
        <v>32818</v>
      </c>
      <c r="AG285" s="16">
        <v>0.54900000000000004</v>
      </c>
      <c r="AH285" s="18">
        <v>14.89</v>
      </c>
      <c r="AI285" s="16">
        <v>3.9E-2</v>
      </c>
      <c r="AJ285" s="18">
        <v>4.13</v>
      </c>
      <c r="AK285" s="16">
        <v>-1.2E-2</v>
      </c>
      <c r="AL285" s="15">
        <v>268235</v>
      </c>
      <c r="AM285" s="16">
        <v>0.26100000000000001</v>
      </c>
      <c r="AN285" s="17">
        <v>18650</v>
      </c>
      <c r="AO285" s="16">
        <v>0.245</v>
      </c>
      <c r="AP285" s="17">
        <v>66890</v>
      </c>
      <c r="AQ285" s="16">
        <v>0.33300000000000002</v>
      </c>
      <c r="AR285" s="18">
        <v>14.38</v>
      </c>
      <c r="AS285" s="16">
        <v>1.2999999999999999E-2</v>
      </c>
      <c r="AT285" s="18">
        <v>4.01</v>
      </c>
      <c r="AU285" s="16">
        <v>-5.3999999999999999E-2</v>
      </c>
    </row>
    <row r="286" spans="3:47" x14ac:dyDescent="0.2">
      <c r="C286" s="29"/>
      <c r="D286" s="29"/>
      <c r="E286" s="29"/>
      <c r="F286" s="29"/>
      <c r="G286" s="14" t="s">
        <v>309</v>
      </c>
      <c r="H286" s="15">
        <v>34365</v>
      </c>
      <c r="I286" s="16">
        <v>-7.0999999999999994E-2</v>
      </c>
      <c r="J286" s="17">
        <v>3009</v>
      </c>
      <c r="K286" s="16">
        <v>-6.5000000000000002E-2</v>
      </c>
      <c r="L286" s="17">
        <v>9954</v>
      </c>
      <c r="M286" s="16">
        <v>-7.9000000000000001E-2</v>
      </c>
      <c r="N286" s="18">
        <v>11.42</v>
      </c>
      <c r="O286" s="16">
        <v>-6.0000000000000001E-3</v>
      </c>
      <c r="P286" s="18">
        <v>3.45</v>
      </c>
      <c r="Q286" s="16">
        <v>8.0000000000000002E-3</v>
      </c>
      <c r="R286" s="15">
        <v>97280</v>
      </c>
      <c r="S286" s="16">
        <v>-8.5999999999999993E-2</v>
      </c>
      <c r="T286" s="17">
        <v>8196</v>
      </c>
      <c r="U286" s="16">
        <v>-8.6999999999999994E-2</v>
      </c>
      <c r="V286" s="17">
        <v>27572</v>
      </c>
      <c r="W286" s="16">
        <v>-8.2000000000000003E-2</v>
      </c>
      <c r="X286" s="18">
        <v>11.87</v>
      </c>
      <c r="Y286" s="16">
        <v>1E-3</v>
      </c>
      <c r="Z286" s="18">
        <v>3.53</v>
      </c>
      <c r="AA286" s="16">
        <v>-4.0000000000000001E-3</v>
      </c>
      <c r="AB286" s="15">
        <v>209467</v>
      </c>
      <c r="AC286" s="16">
        <v>-8.9999999999999993E-3</v>
      </c>
      <c r="AD286" s="17">
        <v>16759</v>
      </c>
      <c r="AE286" s="16">
        <v>-6.9000000000000006E-2</v>
      </c>
      <c r="AF286" s="17">
        <v>56869</v>
      </c>
      <c r="AG286" s="16">
        <v>-6.0999999999999999E-2</v>
      </c>
      <c r="AH286" s="18">
        <v>12.5</v>
      </c>
      <c r="AI286" s="16">
        <v>6.5000000000000002E-2</v>
      </c>
      <c r="AJ286" s="18">
        <v>3.68</v>
      </c>
      <c r="AK286" s="16">
        <v>5.5E-2</v>
      </c>
      <c r="AL286" s="15">
        <v>480456</v>
      </c>
      <c r="AM286" s="16">
        <v>3.2000000000000001E-2</v>
      </c>
      <c r="AN286" s="17">
        <v>39745</v>
      </c>
      <c r="AO286" s="16">
        <v>-3.0000000000000001E-3</v>
      </c>
      <c r="AP286" s="17">
        <v>136374</v>
      </c>
      <c r="AQ286" s="16">
        <v>1.0999999999999999E-2</v>
      </c>
      <c r="AR286" s="18">
        <v>12.09</v>
      </c>
      <c r="AS286" s="16">
        <v>3.5000000000000003E-2</v>
      </c>
      <c r="AT286" s="18">
        <v>3.52</v>
      </c>
      <c r="AU286" s="16">
        <v>0.02</v>
      </c>
    </row>
    <row r="287" spans="3:47" x14ac:dyDescent="0.2">
      <c r="C287" s="29"/>
      <c r="D287" s="29"/>
      <c r="E287" s="29"/>
      <c r="F287" s="29"/>
      <c r="G287" s="14" t="s">
        <v>310</v>
      </c>
      <c r="H287" s="15">
        <v>44558</v>
      </c>
      <c r="I287" s="16">
        <v>1.149</v>
      </c>
      <c r="J287" s="17">
        <v>2970</v>
      </c>
      <c r="K287" s="16">
        <v>1.341</v>
      </c>
      <c r="L287" s="17">
        <v>10847</v>
      </c>
      <c r="M287" s="16">
        <v>1.633</v>
      </c>
      <c r="N287" s="18">
        <v>15.01</v>
      </c>
      <c r="O287" s="16">
        <v>-8.2000000000000003E-2</v>
      </c>
      <c r="P287" s="18">
        <v>4.1100000000000003</v>
      </c>
      <c r="Q287" s="16">
        <v>-0.184</v>
      </c>
      <c r="R287" s="15">
        <v>123580</v>
      </c>
      <c r="S287" s="16">
        <v>0.92</v>
      </c>
      <c r="T287" s="17">
        <v>8324</v>
      </c>
      <c r="U287" s="16">
        <v>0.93100000000000005</v>
      </c>
      <c r="V287" s="17">
        <v>30303</v>
      </c>
      <c r="W287" s="16">
        <v>1.3089999999999999</v>
      </c>
      <c r="X287" s="18">
        <v>14.85</v>
      </c>
      <c r="Y287" s="16">
        <v>-6.0000000000000001E-3</v>
      </c>
      <c r="Z287" s="18">
        <v>4.08</v>
      </c>
      <c r="AA287" s="16">
        <v>-0.16900000000000001</v>
      </c>
      <c r="AB287" s="15">
        <v>242007</v>
      </c>
      <c r="AC287" s="16">
        <v>0.63500000000000001</v>
      </c>
      <c r="AD287" s="17">
        <v>16213</v>
      </c>
      <c r="AE287" s="16">
        <v>0.56399999999999995</v>
      </c>
      <c r="AF287" s="17">
        <v>59851</v>
      </c>
      <c r="AG287" s="16">
        <v>0.98399999999999999</v>
      </c>
      <c r="AH287" s="18">
        <v>14.93</v>
      </c>
      <c r="AI287" s="16">
        <v>4.4999999999999998E-2</v>
      </c>
      <c r="AJ287" s="18">
        <v>4.04</v>
      </c>
      <c r="AK287" s="16">
        <v>-0.17599999999999999</v>
      </c>
      <c r="AL287" s="15">
        <v>450012</v>
      </c>
      <c r="AM287" s="16">
        <v>0.20499999999999999</v>
      </c>
      <c r="AN287" s="17">
        <v>29172</v>
      </c>
      <c r="AO287" s="16">
        <v>0.10100000000000001</v>
      </c>
      <c r="AP287" s="17">
        <v>107039</v>
      </c>
      <c r="AQ287" s="16">
        <v>0.39900000000000002</v>
      </c>
      <c r="AR287" s="18">
        <v>15.43</v>
      </c>
      <c r="AS287" s="16">
        <v>9.5000000000000001E-2</v>
      </c>
      <c r="AT287" s="18">
        <v>4.2</v>
      </c>
      <c r="AU287" s="16">
        <v>-0.13900000000000001</v>
      </c>
    </row>
    <row r="288" spans="3:47" x14ac:dyDescent="0.2">
      <c r="C288" s="29"/>
      <c r="D288" s="29"/>
      <c r="E288" s="29"/>
      <c r="F288" s="29"/>
      <c r="G288" s="14" t="s">
        <v>311</v>
      </c>
      <c r="H288" s="15">
        <v>29285</v>
      </c>
      <c r="I288" s="16">
        <v>6.6000000000000003E-2</v>
      </c>
      <c r="J288" s="17">
        <v>2237</v>
      </c>
      <c r="K288" s="16">
        <v>-0.04</v>
      </c>
      <c r="L288" s="17">
        <v>8371</v>
      </c>
      <c r="M288" s="16">
        <v>-1.2999999999999999E-2</v>
      </c>
      <c r="N288" s="18">
        <v>13.09</v>
      </c>
      <c r="O288" s="16">
        <v>0.111</v>
      </c>
      <c r="P288" s="18">
        <v>3.5</v>
      </c>
      <c r="Q288" s="16">
        <v>0.08</v>
      </c>
      <c r="R288" s="15">
        <v>85730</v>
      </c>
      <c r="S288" s="16">
        <v>5.8000000000000003E-2</v>
      </c>
      <c r="T288" s="17">
        <v>6548</v>
      </c>
      <c r="U288" s="16">
        <v>-2.1999999999999999E-2</v>
      </c>
      <c r="V288" s="17">
        <v>24487</v>
      </c>
      <c r="W288" s="16">
        <v>-4.0000000000000001E-3</v>
      </c>
      <c r="X288" s="18">
        <v>13.09</v>
      </c>
      <c r="Y288" s="16">
        <v>8.2000000000000003E-2</v>
      </c>
      <c r="Z288" s="18">
        <v>3.5</v>
      </c>
      <c r="AA288" s="16">
        <v>6.2E-2</v>
      </c>
      <c r="AB288" s="15">
        <v>168921</v>
      </c>
      <c r="AC288" s="16">
        <v>9.1999999999999998E-2</v>
      </c>
      <c r="AD288" s="17">
        <v>12892</v>
      </c>
      <c r="AE288" s="16">
        <v>4.2999999999999997E-2</v>
      </c>
      <c r="AF288" s="17">
        <v>48351</v>
      </c>
      <c r="AG288" s="16">
        <v>6.2E-2</v>
      </c>
      <c r="AH288" s="18">
        <v>13.1</v>
      </c>
      <c r="AI288" s="16">
        <v>4.7E-2</v>
      </c>
      <c r="AJ288" s="18">
        <v>3.49</v>
      </c>
      <c r="AK288" s="16">
        <v>2.8000000000000001E-2</v>
      </c>
      <c r="AL288" s="15">
        <v>393194</v>
      </c>
      <c r="AM288" s="16">
        <v>0.13500000000000001</v>
      </c>
      <c r="AN288" s="17">
        <v>30222</v>
      </c>
      <c r="AO288" s="16">
        <v>0.11600000000000001</v>
      </c>
      <c r="AP288" s="17">
        <v>113433</v>
      </c>
      <c r="AQ288" s="16">
        <v>0.13200000000000001</v>
      </c>
      <c r="AR288" s="18">
        <v>13.01</v>
      </c>
      <c r="AS288" s="16">
        <v>1.7999999999999999E-2</v>
      </c>
      <c r="AT288" s="18">
        <v>3.47</v>
      </c>
      <c r="AU288" s="16">
        <v>3.0000000000000001E-3</v>
      </c>
    </row>
    <row r="289" spans="3:47" x14ac:dyDescent="0.2">
      <c r="C289" s="29"/>
      <c r="D289" s="29"/>
      <c r="E289" s="29"/>
      <c r="F289" s="29"/>
      <c r="G289" s="14" t="s">
        <v>312</v>
      </c>
      <c r="H289" s="15">
        <v>27054</v>
      </c>
      <c r="I289" s="16">
        <v>0.14899999999999999</v>
      </c>
      <c r="J289" s="17">
        <v>2347</v>
      </c>
      <c r="K289" s="16">
        <v>8.9999999999999993E-3</v>
      </c>
      <c r="L289" s="17">
        <v>8450</v>
      </c>
      <c r="M289" s="16">
        <v>3.1E-2</v>
      </c>
      <c r="N289" s="18">
        <v>11.53</v>
      </c>
      <c r="O289" s="16">
        <v>0.13900000000000001</v>
      </c>
      <c r="P289" s="18">
        <v>3.2</v>
      </c>
      <c r="Q289" s="16">
        <v>0.115</v>
      </c>
      <c r="R289" s="15">
        <v>77915</v>
      </c>
      <c r="S289" s="16">
        <v>0.13800000000000001</v>
      </c>
      <c r="T289" s="17">
        <v>6689</v>
      </c>
      <c r="U289" s="16">
        <v>0.01</v>
      </c>
      <c r="V289" s="17">
        <v>24091</v>
      </c>
      <c r="W289" s="16">
        <v>2.7E-2</v>
      </c>
      <c r="X289" s="18">
        <v>11.65</v>
      </c>
      <c r="Y289" s="16">
        <v>0.127</v>
      </c>
      <c r="Z289" s="18">
        <v>3.23</v>
      </c>
      <c r="AA289" s="16">
        <v>0.108</v>
      </c>
      <c r="AB289" s="15">
        <v>156342</v>
      </c>
      <c r="AC289" s="16">
        <v>0.115</v>
      </c>
      <c r="AD289" s="17">
        <v>13453</v>
      </c>
      <c r="AE289" s="16">
        <v>2.9000000000000001E-2</v>
      </c>
      <c r="AF289" s="17">
        <v>48378</v>
      </c>
      <c r="AG289" s="16">
        <v>4.8000000000000001E-2</v>
      </c>
      <c r="AH289" s="18">
        <v>11.62</v>
      </c>
      <c r="AI289" s="16">
        <v>8.3000000000000004E-2</v>
      </c>
      <c r="AJ289" s="18">
        <v>3.23</v>
      </c>
      <c r="AK289" s="16">
        <v>6.4000000000000001E-2</v>
      </c>
      <c r="AL289" s="15">
        <v>354914</v>
      </c>
      <c r="AM289" s="16">
        <v>0.115</v>
      </c>
      <c r="AN289" s="17">
        <v>30733</v>
      </c>
      <c r="AO289" s="16">
        <v>6.6000000000000003E-2</v>
      </c>
      <c r="AP289" s="17">
        <v>110604</v>
      </c>
      <c r="AQ289" s="16">
        <v>8.4000000000000005E-2</v>
      </c>
      <c r="AR289" s="18">
        <v>11.55</v>
      </c>
      <c r="AS289" s="16">
        <v>4.4999999999999998E-2</v>
      </c>
      <c r="AT289" s="18">
        <v>3.21</v>
      </c>
      <c r="AU289" s="16">
        <v>2.9000000000000001E-2</v>
      </c>
    </row>
    <row r="290" spans="3:47" x14ac:dyDescent="0.2">
      <c r="C290" s="29"/>
      <c r="D290" s="29"/>
      <c r="E290" s="29"/>
      <c r="F290" s="29"/>
      <c r="G290" s="14" t="s">
        <v>313</v>
      </c>
      <c r="H290" s="15">
        <v>22615</v>
      </c>
      <c r="I290" s="16">
        <v>9.6000000000000002E-2</v>
      </c>
      <c r="J290" s="17">
        <v>2157</v>
      </c>
      <c r="K290" s="16">
        <v>-0.127</v>
      </c>
      <c r="L290" s="17">
        <v>7324</v>
      </c>
      <c r="M290" s="16">
        <v>-8.6999999999999994E-2</v>
      </c>
      <c r="N290" s="18">
        <v>10.48</v>
      </c>
      <c r="O290" s="16">
        <v>0.25600000000000001</v>
      </c>
      <c r="P290" s="18">
        <v>3.09</v>
      </c>
      <c r="Q290" s="16">
        <v>0.2</v>
      </c>
      <c r="R290" s="15">
        <v>62663</v>
      </c>
      <c r="S290" s="16">
        <v>0.04</v>
      </c>
      <c r="T290" s="17">
        <v>5828</v>
      </c>
      <c r="U290" s="16">
        <v>-0.18099999999999999</v>
      </c>
      <c r="V290" s="17">
        <v>19700</v>
      </c>
      <c r="W290" s="16">
        <v>-0.151</v>
      </c>
      <c r="X290" s="18">
        <v>10.75</v>
      </c>
      <c r="Y290" s="16">
        <v>0.26900000000000002</v>
      </c>
      <c r="Z290" s="18">
        <v>3.18</v>
      </c>
      <c r="AA290" s="16">
        <v>0.22500000000000001</v>
      </c>
      <c r="AB290" s="15">
        <v>129642</v>
      </c>
      <c r="AC290" s="16">
        <v>6.9000000000000006E-2</v>
      </c>
      <c r="AD290" s="17">
        <v>12008</v>
      </c>
      <c r="AE290" s="16">
        <v>-9.6000000000000002E-2</v>
      </c>
      <c r="AF290" s="17">
        <v>40505</v>
      </c>
      <c r="AG290" s="16">
        <v>-6.8000000000000005E-2</v>
      </c>
      <c r="AH290" s="18">
        <v>10.8</v>
      </c>
      <c r="AI290" s="16">
        <v>0.182</v>
      </c>
      <c r="AJ290" s="18">
        <v>3.2</v>
      </c>
      <c r="AK290" s="16">
        <v>0.14699999999999999</v>
      </c>
      <c r="AL290" s="15">
        <v>305160</v>
      </c>
      <c r="AM290" s="16">
        <v>0.161</v>
      </c>
      <c r="AN290" s="17">
        <v>29360</v>
      </c>
      <c r="AO290" s="16">
        <v>8.4000000000000005E-2</v>
      </c>
      <c r="AP290" s="17">
        <v>98598</v>
      </c>
      <c r="AQ290" s="16">
        <v>9.8000000000000004E-2</v>
      </c>
      <c r="AR290" s="18">
        <v>10.39</v>
      </c>
      <c r="AS290" s="16">
        <v>7.0999999999999994E-2</v>
      </c>
      <c r="AT290" s="18">
        <v>3.09</v>
      </c>
      <c r="AU290" s="16">
        <v>5.7000000000000002E-2</v>
      </c>
    </row>
    <row r="291" spans="3:47" x14ac:dyDescent="0.2">
      <c r="C291" s="29"/>
      <c r="D291" s="29"/>
      <c r="E291" s="29"/>
      <c r="F291" s="29"/>
      <c r="G291" s="14" t="s">
        <v>314</v>
      </c>
      <c r="H291" s="15">
        <v>19369</v>
      </c>
      <c r="I291" s="16">
        <v>0.58699999999999997</v>
      </c>
      <c r="J291" s="17">
        <v>1349</v>
      </c>
      <c r="K291" s="16">
        <v>0.68799999999999994</v>
      </c>
      <c r="L291" s="17">
        <v>4859</v>
      </c>
      <c r="M291" s="16">
        <v>0.49399999999999999</v>
      </c>
      <c r="N291" s="18">
        <v>14.36</v>
      </c>
      <c r="O291" s="16">
        <v>-0.06</v>
      </c>
      <c r="P291" s="18">
        <v>3.99</v>
      </c>
      <c r="Q291" s="16">
        <v>6.2E-2</v>
      </c>
      <c r="R291" s="15">
        <v>56682</v>
      </c>
      <c r="S291" s="16">
        <v>0.48899999999999999</v>
      </c>
      <c r="T291" s="17">
        <v>3813</v>
      </c>
      <c r="U291" s="16">
        <v>0.58199999999999996</v>
      </c>
      <c r="V291" s="17">
        <v>13811</v>
      </c>
      <c r="W291" s="16">
        <v>0.38900000000000001</v>
      </c>
      <c r="X291" s="18">
        <v>14.86</v>
      </c>
      <c r="Y291" s="16">
        <v>-5.8999999999999997E-2</v>
      </c>
      <c r="Z291" s="18">
        <v>4.0999999999999996</v>
      </c>
      <c r="AA291" s="16">
        <v>7.1999999999999995E-2</v>
      </c>
      <c r="AB291" s="15">
        <v>111642</v>
      </c>
      <c r="AC291" s="16">
        <v>0.435</v>
      </c>
      <c r="AD291" s="17">
        <v>8229</v>
      </c>
      <c r="AE291" s="16">
        <v>0.64100000000000001</v>
      </c>
      <c r="AF291" s="17">
        <v>28425</v>
      </c>
      <c r="AG291" s="16">
        <v>0.375</v>
      </c>
      <c r="AH291" s="18">
        <v>13.57</v>
      </c>
      <c r="AI291" s="16">
        <v>-0.125</v>
      </c>
      <c r="AJ291" s="18">
        <v>3.93</v>
      </c>
      <c r="AK291" s="16">
        <v>4.3999999999999997E-2</v>
      </c>
      <c r="AL291" s="15">
        <v>221022</v>
      </c>
      <c r="AM291" s="16">
        <v>0.13400000000000001</v>
      </c>
      <c r="AN291" s="17">
        <v>16178</v>
      </c>
      <c r="AO291" s="16">
        <v>0.223</v>
      </c>
      <c r="AP291" s="17">
        <v>56478</v>
      </c>
      <c r="AQ291" s="16">
        <v>3.5999999999999997E-2</v>
      </c>
      <c r="AR291" s="18">
        <v>13.66</v>
      </c>
      <c r="AS291" s="16">
        <v>-7.2999999999999995E-2</v>
      </c>
      <c r="AT291" s="18">
        <v>3.91</v>
      </c>
      <c r="AU291" s="16">
        <v>9.5000000000000001E-2</v>
      </c>
    </row>
    <row r="292" spans="3:47" x14ac:dyDescent="0.2">
      <c r="C292" s="29"/>
      <c r="D292" s="29"/>
      <c r="E292" s="29"/>
      <c r="F292" s="29"/>
      <c r="G292" s="14" t="s">
        <v>315</v>
      </c>
      <c r="H292" s="15">
        <v>9021</v>
      </c>
      <c r="I292" s="16">
        <v>0.875</v>
      </c>
      <c r="J292" s="17">
        <v>474</v>
      </c>
      <c r="K292" s="16">
        <v>0.66600000000000004</v>
      </c>
      <c r="L292" s="17">
        <v>1810</v>
      </c>
      <c r="M292" s="16">
        <v>0.751</v>
      </c>
      <c r="N292" s="18">
        <v>19.02</v>
      </c>
      <c r="O292" s="16">
        <v>0.125</v>
      </c>
      <c r="P292" s="18">
        <v>4.9800000000000004</v>
      </c>
      <c r="Q292" s="16">
        <v>7.0999999999999994E-2</v>
      </c>
      <c r="R292" s="15">
        <v>24142</v>
      </c>
      <c r="S292" s="16">
        <v>0.73099999999999998</v>
      </c>
      <c r="T292" s="17">
        <v>1278</v>
      </c>
      <c r="U292" s="16">
        <v>0.66700000000000004</v>
      </c>
      <c r="V292" s="17">
        <v>4863</v>
      </c>
      <c r="W292" s="16">
        <v>0.66400000000000003</v>
      </c>
      <c r="X292" s="18">
        <v>18.89</v>
      </c>
      <c r="Y292" s="16">
        <v>3.7999999999999999E-2</v>
      </c>
      <c r="Z292" s="18">
        <v>4.96</v>
      </c>
      <c r="AA292" s="16">
        <v>0.04</v>
      </c>
      <c r="AB292" s="15">
        <v>46771</v>
      </c>
      <c r="AC292" s="16">
        <v>0.629</v>
      </c>
      <c r="AD292" s="17">
        <v>2526</v>
      </c>
      <c r="AE292" s="16">
        <v>0.58599999999999997</v>
      </c>
      <c r="AF292" s="17">
        <v>9598</v>
      </c>
      <c r="AG292" s="16">
        <v>0.57199999999999995</v>
      </c>
      <c r="AH292" s="18">
        <v>18.510000000000002</v>
      </c>
      <c r="AI292" s="16">
        <v>2.7E-2</v>
      </c>
      <c r="AJ292" s="18">
        <v>4.87</v>
      </c>
      <c r="AK292" s="16">
        <v>3.5999999999999997E-2</v>
      </c>
      <c r="AL292" s="15">
        <v>93570</v>
      </c>
      <c r="AM292" s="16">
        <v>0.39600000000000002</v>
      </c>
      <c r="AN292" s="17">
        <v>5069</v>
      </c>
      <c r="AO292" s="16">
        <v>0.442</v>
      </c>
      <c r="AP292" s="17">
        <v>19349</v>
      </c>
      <c r="AQ292" s="16">
        <v>0.36399999999999999</v>
      </c>
      <c r="AR292" s="18">
        <v>18.46</v>
      </c>
      <c r="AS292" s="16">
        <v>-3.2000000000000001E-2</v>
      </c>
      <c r="AT292" s="18">
        <v>4.84</v>
      </c>
      <c r="AU292" s="16">
        <v>2.4E-2</v>
      </c>
    </row>
    <row r="293" spans="3:47" x14ac:dyDescent="0.2">
      <c r="C293" s="29"/>
      <c r="D293" s="29"/>
      <c r="E293" s="29"/>
      <c r="F293" s="29"/>
      <c r="G293" s="14" t="s">
        <v>316</v>
      </c>
      <c r="H293" s="15">
        <v>19281</v>
      </c>
      <c r="I293" s="16">
        <v>0.28199999999999997</v>
      </c>
      <c r="J293" s="17">
        <v>1373</v>
      </c>
      <c r="K293" s="16">
        <v>0.122</v>
      </c>
      <c r="L293" s="17">
        <v>4933</v>
      </c>
      <c r="M293" s="16">
        <v>0.16700000000000001</v>
      </c>
      <c r="N293" s="18">
        <v>14.05</v>
      </c>
      <c r="O293" s="16">
        <v>0.14299999999999999</v>
      </c>
      <c r="P293" s="18">
        <v>3.91</v>
      </c>
      <c r="Q293" s="16">
        <v>9.9000000000000005E-2</v>
      </c>
      <c r="R293" s="15">
        <v>58289</v>
      </c>
      <c r="S293" s="16">
        <v>0.21099999999999999</v>
      </c>
      <c r="T293" s="17">
        <v>4167</v>
      </c>
      <c r="U293" s="16">
        <v>8.5999999999999993E-2</v>
      </c>
      <c r="V293" s="17">
        <v>14708</v>
      </c>
      <c r="W293" s="16">
        <v>0.122</v>
      </c>
      <c r="X293" s="18">
        <v>13.99</v>
      </c>
      <c r="Y293" s="16">
        <v>0.115</v>
      </c>
      <c r="Z293" s="18">
        <v>3.96</v>
      </c>
      <c r="AA293" s="16">
        <v>0.08</v>
      </c>
      <c r="AB293" s="15">
        <v>110620</v>
      </c>
      <c r="AC293" s="16">
        <v>0.08</v>
      </c>
      <c r="AD293" s="17">
        <v>8018</v>
      </c>
      <c r="AE293" s="16">
        <v>2.4E-2</v>
      </c>
      <c r="AF293" s="17">
        <v>28616</v>
      </c>
      <c r="AG293" s="16">
        <v>6.6000000000000003E-2</v>
      </c>
      <c r="AH293" s="18">
        <v>13.8</v>
      </c>
      <c r="AI293" s="16">
        <v>5.5E-2</v>
      </c>
      <c r="AJ293" s="18">
        <v>3.87</v>
      </c>
      <c r="AK293" s="16">
        <v>1.4E-2</v>
      </c>
      <c r="AL293" s="15">
        <v>249764</v>
      </c>
      <c r="AM293" s="16">
        <v>0.13</v>
      </c>
      <c r="AN293" s="17">
        <v>18225</v>
      </c>
      <c r="AO293" s="16">
        <v>5.3999999999999999E-2</v>
      </c>
      <c r="AP293" s="17">
        <v>65046</v>
      </c>
      <c r="AQ293" s="16">
        <v>9.9000000000000005E-2</v>
      </c>
      <c r="AR293" s="18">
        <v>13.7</v>
      </c>
      <c r="AS293" s="16">
        <v>7.1999999999999995E-2</v>
      </c>
      <c r="AT293" s="18">
        <v>3.84</v>
      </c>
      <c r="AU293" s="16">
        <v>2.9000000000000001E-2</v>
      </c>
    </row>
    <row r="294" spans="3:47" x14ac:dyDescent="0.2">
      <c r="C294" s="29"/>
      <c r="D294" s="29"/>
      <c r="E294" s="29"/>
      <c r="F294" s="29"/>
      <c r="G294" s="14" t="s">
        <v>317</v>
      </c>
      <c r="H294" s="15">
        <v>59780</v>
      </c>
      <c r="I294" s="16">
        <v>0.60299999999999998</v>
      </c>
      <c r="J294" s="17">
        <v>3694</v>
      </c>
      <c r="K294" s="16">
        <v>0.69399999999999995</v>
      </c>
      <c r="L294" s="17">
        <v>13829</v>
      </c>
      <c r="M294" s="16">
        <v>0.55100000000000005</v>
      </c>
      <c r="N294" s="18">
        <v>16.18</v>
      </c>
      <c r="O294" s="16">
        <v>-5.2999999999999999E-2</v>
      </c>
      <c r="P294" s="18">
        <v>4.32</v>
      </c>
      <c r="Q294" s="16">
        <v>3.3000000000000002E-2</v>
      </c>
      <c r="R294" s="15">
        <v>167485</v>
      </c>
      <c r="S294" s="16">
        <v>0.436</v>
      </c>
      <c r="T294" s="17">
        <v>9692</v>
      </c>
      <c r="U294" s="16">
        <v>0.42399999999999999</v>
      </c>
      <c r="V294" s="17">
        <v>37993</v>
      </c>
      <c r="W294" s="16">
        <v>0.36199999999999999</v>
      </c>
      <c r="X294" s="18">
        <v>17.28</v>
      </c>
      <c r="Y294" s="16">
        <v>8.9999999999999993E-3</v>
      </c>
      <c r="Z294" s="18">
        <v>4.41</v>
      </c>
      <c r="AA294" s="16">
        <v>5.5E-2</v>
      </c>
      <c r="AB294" s="15">
        <v>312392</v>
      </c>
      <c r="AC294" s="16">
        <v>0.35599999999999998</v>
      </c>
      <c r="AD294" s="17">
        <v>18457</v>
      </c>
      <c r="AE294" s="16">
        <v>0.34300000000000003</v>
      </c>
      <c r="AF294" s="17">
        <v>73049</v>
      </c>
      <c r="AG294" s="16">
        <v>0.28999999999999998</v>
      </c>
      <c r="AH294" s="18">
        <v>16.93</v>
      </c>
      <c r="AI294" s="16">
        <v>0.01</v>
      </c>
      <c r="AJ294" s="18">
        <v>4.28</v>
      </c>
      <c r="AK294" s="16">
        <v>5.0999999999999997E-2</v>
      </c>
      <c r="AL294" s="15">
        <v>642274</v>
      </c>
      <c r="AM294" s="16">
        <v>0.21099999999999999</v>
      </c>
      <c r="AN294" s="17">
        <v>37959</v>
      </c>
      <c r="AO294" s="16">
        <v>0.16900000000000001</v>
      </c>
      <c r="AP294" s="17">
        <v>152136</v>
      </c>
      <c r="AQ294" s="16">
        <v>0.13</v>
      </c>
      <c r="AR294" s="18">
        <v>16.920000000000002</v>
      </c>
      <c r="AS294" s="16">
        <v>3.5999999999999997E-2</v>
      </c>
      <c r="AT294" s="18">
        <v>4.22</v>
      </c>
      <c r="AU294" s="16">
        <v>7.1999999999999995E-2</v>
      </c>
    </row>
    <row r="295" spans="3:47" x14ac:dyDescent="0.2">
      <c r="C295" s="29"/>
      <c r="D295" s="29"/>
      <c r="E295" s="29"/>
      <c r="F295" s="29"/>
      <c r="G295" s="14" t="s">
        <v>318</v>
      </c>
      <c r="H295" s="15">
        <v>64351</v>
      </c>
      <c r="I295" s="16">
        <v>1.081</v>
      </c>
      <c r="J295" s="17">
        <v>4177</v>
      </c>
      <c r="K295" s="16">
        <v>0.80200000000000005</v>
      </c>
      <c r="L295" s="17">
        <v>14359</v>
      </c>
      <c r="M295" s="16">
        <v>1.0649999999999999</v>
      </c>
      <c r="N295" s="18">
        <v>15.41</v>
      </c>
      <c r="O295" s="16">
        <v>0.155</v>
      </c>
      <c r="P295" s="18">
        <v>4.4800000000000004</v>
      </c>
      <c r="Q295" s="16">
        <v>8.0000000000000002E-3</v>
      </c>
      <c r="R295" s="15">
        <v>170178</v>
      </c>
      <c r="S295" s="16">
        <v>0.88500000000000001</v>
      </c>
      <c r="T295" s="17">
        <v>11154</v>
      </c>
      <c r="U295" s="16">
        <v>0.64100000000000001</v>
      </c>
      <c r="V295" s="17">
        <v>38492</v>
      </c>
      <c r="W295" s="16">
        <v>0.90300000000000002</v>
      </c>
      <c r="X295" s="18">
        <v>15.26</v>
      </c>
      <c r="Y295" s="16">
        <v>0.14899999999999999</v>
      </c>
      <c r="Z295" s="18">
        <v>4.42</v>
      </c>
      <c r="AA295" s="16">
        <v>-0.01</v>
      </c>
      <c r="AB295" s="15">
        <v>325354</v>
      </c>
      <c r="AC295" s="16">
        <v>0.66600000000000004</v>
      </c>
      <c r="AD295" s="17">
        <v>21269</v>
      </c>
      <c r="AE295" s="16">
        <v>0.42799999999999999</v>
      </c>
      <c r="AF295" s="17">
        <v>73633</v>
      </c>
      <c r="AG295" s="16">
        <v>0.66900000000000004</v>
      </c>
      <c r="AH295" s="18">
        <v>15.3</v>
      </c>
      <c r="AI295" s="16">
        <v>0.16700000000000001</v>
      </c>
      <c r="AJ295" s="18">
        <v>4.42</v>
      </c>
      <c r="AK295" s="16">
        <v>-2E-3</v>
      </c>
      <c r="AL295" s="15">
        <v>626589</v>
      </c>
      <c r="AM295" s="16">
        <v>0.29099999999999998</v>
      </c>
      <c r="AN295" s="17">
        <v>42589</v>
      </c>
      <c r="AO295" s="16">
        <v>0.129</v>
      </c>
      <c r="AP295" s="17">
        <v>141425</v>
      </c>
      <c r="AQ295" s="16">
        <v>0.253</v>
      </c>
      <c r="AR295" s="18">
        <v>14.71</v>
      </c>
      <c r="AS295" s="16">
        <v>0.14399999999999999</v>
      </c>
      <c r="AT295" s="18">
        <v>4.43</v>
      </c>
      <c r="AU295" s="16">
        <v>3.1E-2</v>
      </c>
    </row>
    <row r="296" spans="3:47" x14ac:dyDescent="0.2">
      <c r="C296" s="29"/>
      <c r="D296" s="29"/>
      <c r="E296" s="29"/>
      <c r="F296" s="29"/>
      <c r="G296" s="14" t="s">
        <v>319</v>
      </c>
      <c r="H296" s="15">
        <v>34080</v>
      </c>
      <c r="I296" s="16">
        <v>3.9E-2</v>
      </c>
      <c r="J296" s="17">
        <v>2295</v>
      </c>
      <c r="K296" s="16">
        <v>-0.19800000000000001</v>
      </c>
      <c r="L296" s="17">
        <v>9388</v>
      </c>
      <c r="M296" s="16">
        <v>-8.5000000000000006E-2</v>
      </c>
      <c r="N296" s="18">
        <v>14.85</v>
      </c>
      <c r="O296" s="16">
        <v>0.29599999999999999</v>
      </c>
      <c r="P296" s="18">
        <v>3.63</v>
      </c>
      <c r="Q296" s="16">
        <v>0.13500000000000001</v>
      </c>
      <c r="R296" s="15">
        <v>107154</v>
      </c>
      <c r="S296" s="16">
        <v>0.188</v>
      </c>
      <c r="T296" s="17">
        <v>7236</v>
      </c>
      <c r="U296" s="16">
        <v>-6.0999999999999999E-2</v>
      </c>
      <c r="V296" s="17">
        <v>29366</v>
      </c>
      <c r="W296" s="16">
        <v>6.2E-2</v>
      </c>
      <c r="X296" s="18">
        <v>14.81</v>
      </c>
      <c r="Y296" s="16">
        <v>0.26500000000000001</v>
      </c>
      <c r="Z296" s="18">
        <v>3.65</v>
      </c>
      <c r="AA296" s="16">
        <v>0.11799999999999999</v>
      </c>
      <c r="AB296" s="15">
        <v>212328</v>
      </c>
      <c r="AC296" s="16">
        <v>0.216</v>
      </c>
      <c r="AD296" s="17">
        <v>14359</v>
      </c>
      <c r="AE296" s="16">
        <v>-3.4000000000000002E-2</v>
      </c>
      <c r="AF296" s="17">
        <v>58354</v>
      </c>
      <c r="AG296" s="16">
        <v>9.7000000000000003E-2</v>
      </c>
      <c r="AH296" s="18">
        <v>14.79</v>
      </c>
      <c r="AI296" s="16">
        <v>0.25900000000000001</v>
      </c>
      <c r="AJ296" s="18">
        <v>3.64</v>
      </c>
      <c r="AK296" s="16">
        <v>0.108</v>
      </c>
      <c r="AL296" s="15">
        <v>475094</v>
      </c>
      <c r="AM296" s="16">
        <v>0.24399999999999999</v>
      </c>
      <c r="AN296" s="17">
        <v>34865</v>
      </c>
      <c r="AO296" s="16">
        <v>0.13800000000000001</v>
      </c>
      <c r="AP296" s="17">
        <v>136916</v>
      </c>
      <c r="AQ296" s="16">
        <v>0.17399999999999999</v>
      </c>
      <c r="AR296" s="18">
        <v>13.63</v>
      </c>
      <c r="AS296" s="16">
        <v>9.2999999999999999E-2</v>
      </c>
      <c r="AT296" s="18">
        <v>3.47</v>
      </c>
      <c r="AU296" s="16">
        <v>5.8999999999999997E-2</v>
      </c>
    </row>
    <row r="297" spans="3:47" x14ac:dyDescent="0.2">
      <c r="C297" s="29"/>
      <c r="D297" s="29"/>
      <c r="E297" s="29"/>
      <c r="F297" s="29"/>
      <c r="G297" s="14" t="s">
        <v>320</v>
      </c>
      <c r="H297" s="15">
        <v>26655</v>
      </c>
      <c r="I297" s="16">
        <v>-3.7999999999999999E-2</v>
      </c>
      <c r="J297" s="17">
        <v>2138</v>
      </c>
      <c r="K297" s="16">
        <v>-7.9000000000000001E-2</v>
      </c>
      <c r="L297" s="17">
        <v>6499</v>
      </c>
      <c r="M297" s="16">
        <v>-0.10199999999999999</v>
      </c>
      <c r="N297" s="18">
        <v>12.47</v>
      </c>
      <c r="O297" s="16">
        <v>4.4999999999999998E-2</v>
      </c>
      <c r="P297" s="18">
        <v>4.0999999999999996</v>
      </c>
      <c r="Q297" s="16">
        <v>7.0999999999999994E-2</v>
      </c>
      <c r="R297" s="15">
        <v>76645</v>
      </c>
      <c r="S297" s="16">
        <v>-4.1000000000000002E-2</v>
      </c>
      <c r="T297" s="17">
        <v>6190</v>
      </c>
      <c r="U297" s="16">
        <v>-9.5000000000000001E-2</v>
      </c>
      <c r="V297" s="17">
        <v>19002</v>
      </c>
      <c r="W297" s="16">
        <v>-0.106</v>
      </c>
      <c r="X297" s="18">
        <v>12.38</v>
      </c>
      <c r="Y297" s="16">
        <v>0.06</v>
      </c>
      <c r="Z297" s="18">
        <v>4.03</v>
      </c>
      <c r="AA297" s="16">
        <v>7.3999999999999996E-2</v>
      </c>
      <c r="AB297" s="15">
        <v>163232</v>
      </c>
      <c r="AC297" s="16">
        <v>0.122</v>
      </c>
      <c r="AD297" s="17">
        <v>12874</v>
      </c>
      <c r="AE297" s="16">
        <v>-0.02</v>
      </c>
      <c r="AF297" s="17">
        <v>39363</v>
      </c>
      <c r="AG297" s="16">
        <v>-2.5000000000000001E-2</v>
      </c>
      <c r="AH297" s="18">
        <v>12.68</v>
      </c>
      <c r="AI297" s="16">
        <v>0.14499999999999999</v>
      </c>
      <c r="AJ297" s="18">
        <v>4.1500000000000004</v>
      </c>
      <c r="AK297" s="16">
        <v>0.151</v>
      </c>
      <c r="AL297" s="15">
        <v>384483</v>
      </c>
      <c r="AM297" s="16">
        <v>0.2</v>
      </c>
      <c r="AN297" s="17">
        <v>31580</v>
      </c>
      <c r="AO297" s="16">
        <v>5.8999999999999997E-2</v>
      </c>
      <c r="AP297" s="17">
        <v>97955</v>
      </c>
      <c r="AQ297" s="16">
        <v>6.7000000000000004E-2</v>
      </c>
      <c r="AR297" s="18">
        <v>12.17</v>
      </c>
      <c r="AS297" s="16">
        <v>0.13300000000000001</v>
      </c>
      <c r="AT297" s="18">
        <v>3.93</v>
      </c>
      <c r="AU297" s="16">
        <v>0.125</v>
      </c>
    </row>
    <row r="298" spans="3:47" x14ac:dyDescent="0.2">
      <c r="C298" s="29"/>
      <c r="D298" s="29"/>
      <c r="E298" s="29"/>
      <c r="F298" s="29"/>
      <c r="G298" s="14" t="s">
        <v>321</v>
      </c>
      <c r="H298" s="15">
        <v>37595</v>
      </c>
      <c r="I298" s="16">
        <v>-0.23599999999999999</v>
      </c>
      <c r="J298" s="17">
        <v>2343</v>
      </c>
      <c r="K298" s="16">
        <v>-0.28999999999999998</v>
      </c>
      <c r="L298" s="17">
        <v>10095</v>
      </c>
      <c r="M298" s="16">
        <v>-0.27900000000000003</v>
      </c>
      <c r="N298" s="18">
        <v>16.04</v>
      </c>
      <c r="O298" s="16">
        <v>7.6999999999999999E-2</v>
      </c>
      <c r="P298" s="18">
        <v>3.72</v>
      </c>
      <c r="Q298" s="16">
        <v>6.0999999999999999E-2</v>
      </c>
      <c r="R298" s="15">
        <v>117378</v>
      </c>
      <c r="S298" s="16">
        <v>-6.9000000000000006E-2</v>
      </c>
      <c r="T298" s="17">
        <v>7314</v>
      </c>
      <c r="U298" s="16">
        <v>-0.10100000000000001</v>
      </c>
      <c r="V298" s="17">
        <v>31539</v>
      </c>
      <c r="W298" s="16">
        <v>-9.1999999999999998E-2</v>
      </c>
      <c r="X298" s="18">
        <v>16.05</v>
      </c>
      <c r="Y298" s="16">
        <v>3.5999999999999997E-2</v>
      </c>
      <c r="Z298" s="18">
        <v>3.72</v>
      </c>
      <c r="AA298" s="16">
        <v>2.5999999999999999E-2</v>
      </c>
      <c r="AB298" s="15">
        <v>223531</v>
      </c>
      <c r="AC298" s="16">
        <v>-2.5000000000000001E-2</v>
      </c>
      <c r="AD298" s="17">
        <v>13970</v>
      </c>
      <c r="AE298" s="16">
        <v>-4.8000000000000001E-2</v>
      </c>
      <c r="AF298" s="17">
        <v>60350</v>
      </c>
      <c r="AG298" s="16">
        <v>-3.4000000000000002E-2</v>
      </c>
      <c r="AH298" s="18">
        <v>16</v>
      </c>
      <c r="AI298" s="16">
        <v>2.4E-2</v>
      </c>
      <c r="AJ298" s="18">
        <v>3.7</v>
      </c>
      <c r="AK298" s="16">
        <v>8.9999999999999993E-3</v>
      </c>
      <c r="AL298" s="15">
        <v>517025</v>
      </c>
      <c r="AM298" s="16">
        <v>-1.4999999999999999E-2</v>
      </c>
      <c r="AN298" s="17">
        <v>32371</v>
      </c>
      <c r="AO298" s="16">
        <v>-8.3000000000000004E-2</v>
      </c>
      <c r="AP298" s="17">
        <v>140430</v>
      </c>
      <c r="AQ298" s="16">
        <v>-7.1999999999999995E-2</v>
      </c>
      <c r="AR298" s="18">
        <v>15.97</v>
      </c>
      <c r="AS298" s="16">
        <v>7.3999999999999996E-2</v>
      </c>
      <c r="AT298" s="18">
        <v>3.68</v>
      </c>
      <c r="AU298" s="16">
        <v>6.2E-2</v>
      </c>
    </row>
    <row r="299" spans="3:47" x14ac:dyDescent="0.2">
      <c r="C299" s="29"/>
      <c r="D299" s="29"/>
      <c r="E299" s="29"/>
      <c r="F299" s="29"/>
      <c r="G299" s="14" t="s">
        <v>347</v>
      </c>
      <c r="H299" s="15">
        <v>9895</v>
      </c>
      <c r="I299" s="16">
        <v>0.20300000000000001</v>
      </c>
      <c r="J299" s="17">
        <v>925</v>
      </c>
      <c r="K299" s="16">
        <v>0.191</v>
      </c>
      <c r="L299" s="17">
        <v>3543</v>
      </c>
      <c r="M299" s="16">
        <v>0.186</v>
      </c>
      <c r="N299" s="17">
        <v>10.69</v>
      </c>
      <c r="O299" s="16">
        <v>0.01</v>
      </c>
      <c r="P299" s="18">
        <v>2.79</v>
      </c>
      <c r="Q299" s="16">
        <v>1.4E-2</v>
      </c>
      <c r="R299" s="15">
        <v>27890</v>
      </c>
      <c r="S299" s="16">
        <v>0.17699999999999999</v>
      </c>
      <c r="T299" s="17">
        <v>2601</v>
      </c>
      <c r="U299" s="16">
        <v>0.105</v>
      </c>
      <c r="V299" s="17">
        <v>9909</v>
      </c>
      <c r="W299" s="16">
        <v>7.1999999999999995E-2</v>
      </c>
      <c r="X299" s="17">
        <v>10.72</v>
      </c>
      <c r="Y299" s="16">
        <v>6.6000000000000003E-2</v>
      </c>
      <c r="Z299" s="18">
        <v>2.81</v>
      </c>
      <c r="AA299" s="16">
        <v>9.8000000000000004E-2</v>
      </c>
      <c r="AB299" s="15">
        <v>57485</v>
      </c>
      <c r="AC299" s="16">
        <v>0.13700000000000001</v>
      </c>
      <c r="AD299" s="17">
        <v>5335</v>
      </c>
      <c r="AE299" s="16">
        <v>7.5999999999999998E-2</v>
      </c>
      <c r="AF299" s="17">
        <v>20496</v>
      </c>
      <c r="AG299" s="16">
        <v>4.5999999999999999E-2</v>
      </c>
      <c r="AH299" s="17">
        <v>10.77</v>
      </c>
      <c r="AI299" s="16">
        <v>5.7000000000000002E-2</v>
      </c>
      <c r="AJ299" s="18">
        <v>2.8</v>
      </c>
      <c r="AK299" s="16">
        <v>8.6999999999999994E-2</v>
      </c>
      <c r="AL299" s="15">
        <v>137135</v>
      </c>
      <c r="AM299" s="16">
        <v>0.19900000000000001</v>
      </c>
      <c r="AN299" s="17">
        <v>12690</v>
      </c>
      <c r="AO299" s="16">
        <v>0.14799999999999999</v>
      </c>
      <c r="AP299" s="17">
        <v>49409</v>
      </c>
      <c r="AQ299" s="16">
        <v>0.122</v>
      </c>
      <c r="AR299" s="17">
        <v>10.81</v>
      </c>
      <c r="AS299" s="16">
        <v>4.4999999999999998E-2</v>
      </c>
      <c r="AT299" s="18">
        <v>2.78</v>
      </c>
      <c r="AU299" s="16">
        <v>6.8000000000000005E-2</v>
      </c>
    </row>
    <row r="300" spans="3:47" x14ac:dyDescent="0.2">
      <c r="C300" s="29"/>
      <c r="D300" s="29"/>
      <c r="E300" s="29"/>
      <c r="F300" s="29"/>
      <c r="G300" s="14" t="s">
        <v>348</v>
      </c>
      <c r="H300" s="15">
        <v>13109</v>
      </c>
      <c r="I300" s="16">
        <v>0.42199999999999999</v>
      </c>
      <c r="J300" s="17">
        <v>1042</v>
      </c>
      <c r="K300" s="16">
        <v>0.41599999999999998</v>
      </c>
      <c r="L300" s="17">
        <v>3649</v>
      </c>
      <c r="M300" s="16">
        <v>0.26</v>
      </c>
      <c r="N300" s="17">
        <v>12.59</v>
      </c>
      <c r="O300" s="16">
        <v>4.0000000000000001E-3</v>
      </c>
      <c r="P300" s="18">
        <v>3.59</v>
      </c>
      <c r="Q300" s="16">
        <v>0.128</v>
      </c>
      <c r="R300" s="15">
        <v>38067</v>
      </c>
      <c r="S300" s="16">
        <v>0.29399999999999998</v>
      </c>
      <c r="T300" s="17">
        <v>3093</v>
      </c>
      <c r="U300" s="16">
        <v>0.32300000000000001</v>
      </c>
      <c r="V300" s="17">
        <v>11005</v>
      </c>
      <c r="W300" s="16">
        <v>0.20799999999999999</v>
      </c>
      <c r="X300" s="17">
        <v>12.31</v>
      </c>
      <c r="Y300" s="16">
        <v>-2.1999999999999999E-2</v>
      </c>
      <c r="Z300" s="18">
        <v>3.46</v>
      </c>
      <c r="AA300" s="16">
        <v>7.0999999999999994E-2</v>
      </c>
      <c r="AB300" s="15">
        <v>72720</v>
      </c>
      <c r="AC300" s="16">
        <v>0.24399999999999999</v>
      </c>
      <c r="AD300" s="17">
        <v>5942</v>
      </c>
      <c r="AE300" s="16">
        <v>0.25600000000000001</v>
      </c>
      <c r="AF300" s="17">
        <v>21737</v>
      </c>
      <c r="AG300" s="16">
        <v>0.19400000000000001</v>
      </c>
      <c r="AH300" s="17">
        <v>12.24</v>
      </c>
      <c r="AI300" s="16">
        <v>-0.01</v>
      </c>
      <c r="AJ300" s="18">
        <v>3.35</v>
      </c>
      <c r="AK300" s="16">
        <v>4.2000000000000003E-2</v>
      </c>
      <c r="AL300" s="15">
        <v>154800</v>
      </c>
      <c r="AM300" s="16">
        <v>0.16700000000000001</v>
      </c>
      <c r="AN300" s="17">
        <v>12342</v>
      </c>
      <c r="AO300" s="16">
        <v>0.13900000000000001</v>
      </c>
      <c r="AP300" s="17">
        <v>47663</v>
      </c>
      <c r="AQ300" s="16">
        <v>0.151</v>
      </c>
      <c r="AR300" s="17">
        <v>12.54</v>
      </c>
      <c r="AS300" s="16">
        <v>2.4E-2</v>
      </c>
      <c r="AT300" s="18">
        <v>3.25</v>
      </c>
      <c r="AU300" s="16">
        <v>1.4E-2</v>
      </c>
    </row>
    <row r="301" spans="3:47" x14ac:dyDescent="0.2">
      <c r="C301" s="28" t="s">
        <v>19</v>
      </c>
      <c r="D301" s="28" t="s">
        <v>20</v>
      </c>
      <c r="E301" s="28"/>
      <c r="F301" s="28" t="s">
        <v>85</v>
      </c>
      <c r="G301" s="14" t="s">
        <v>322</v>
      </c>
      <c r="H301" s="15">
        <v>234734</v>
      </c>
      <c r="I301" s="16">
        <v>0.46500000000000002</v>
      </c>
      <c r="J301" s="17">
        <v>15999</v>
      </c>
      <c r="K301" s="16">
        <v>0.443</v>
      </c>
      <c r="L301" s="17">
        <v>57050</v>
      </c>
      <c r="M301" s="16">
        <v>0.35299999999999998</v>
      </c>
      <c r="N301" s="18">
        <v>14.67</v>
      </c>
      <c r="O301" s="16">
        <v>1.4999999999999999E-2</v>
      </c>
      <c r="P301" s="18">
        <v>4.1100000000000003</v>
      </c>
      <c r="Q301" s="16">
        <v>8.3000000000000004E-2</v>
      </c>
      <c r="R301" s="15">
        <v>690344</v>
      </c>
      <c r="S301" s="16">
        <v>0.36799999999999999</v>
      </c>
      <c r="T301" s="17">
        <v>45890</v>
      </c>
      <c r="U301" s="16">
        <v>0.33400000000000002</v>
      </c>
      <c r="V301" s="17">
        <v>165558</v>
      </c>
      <c r="W301" s="16">
        <v>0.27300000000000002</v>
      </c>
      <c r="X301" s="18">
        <v>15.04</v>
      </c>
      <c r="Y301" s="16">
        <v>2.5000000000000001E-2</v>
      </c>
      <c r="Z301" s="18">
        <v>4.17</v>
      </c>
      <c r="AA301" s="16">
        <v>7.3999999999999996E-2</v>
      </c>
      <c r="AB301" s="15">
        <v>1333407</v>
      </c>
      <c r="AC301" s="16">
        <v>0.27100000000000002</v>
      </c>
      <c r="AD301" s="17">
        <v>90578</v>
      </c>
      <c r="AE301" s="16">
        <v>0.27100000000000002</v>
      </c>
      <c r="AF301" s="17">
        <v>326650</v>
      </c>
      <c r="AG301" s="16">
        <v>0.214</v>
      </c>
      <c r="AH301" s="18">
        <v>14.72</v>
      </c>
      <c r="AI301" s="16">
        <v>0</v>
      </c>
      <c r="AJ301" s="18">
        <v>4.08</v>
      </c>
      <c r="AK301" s="16">
        <v>4.7E-2</v>
      </c>
      <c r="AL301" s="15">
        <v>2866702</v>
      </c>
      <c r="AM301" s="16">
        <v>0.17699999999999999</v>
      </c>
      <c r="AN301" s="17">
        <v>195231</v>
      </c>
      <c r="AO301" s="16">
        <v>0.154</v>
      </c>
      <c r="AP301" s="17">
        <v>711501</v>
      </c>
      <c r="AQ301" s="16">
        <v>0.112</v>
      </c>
      <c r="AR301" s="18">
        <v>14.68</v>
      </c>
      <c r="AS301" s="16">
        <v>0.02</v>
      </c>
      <c r="AT301" s="18">
        <v>4.03</v>
      </c>
      <c r="AU301" s="16">
        <v>5.8000000000000003E-2</v>
      </c>
    </row>
    <row r="302" spans="3:47" x14ac:dyDescent="0.2">
      <c r="C302" s="29"/>
      <c r="D302" s="29"/>
      <c r="E302" s="29"/>
      <c r="F302" s="29"/>
      <c r="G302" s="14" t="s">
        <v>323</v>
      </c>
      <c r="H302" s="15">
        <v>378183</v>
      </c>
      <c r="I302" s="16">
        <v>0.21</v>
      </c>
      <c r="J302" s="17">
        <v>31048</v>
      </c>
      <c r="K302" s="16">
        <v>0.16800000000000001</v>
      </c>
      <c r="L302" s="17">
        <v>113071</v>
      </c>
      <c r="M302" s="16">
        <v>0.157</v>
      </c>
      <c r="N302" s="18">
        <v>12.18</v>
      </c>
      <c r="O302" s="16">
        <v>3.5999999999999997E-2</v>
      </c>
      <c r="P302" s="18">
        <v>3.34</v>
      </c>
      <c r="Q302" s="16">
        <v>4.5999999999999999E-2</v>
      </c>
      <c r="R302" s="15">
        <v>1080449</v>
      </c>
      <c r="S302" s="16">
        <v>0.189</v>
      </c>
      <c r="T302" s="17">
        <v>87166</v>
      </c>
      <c r="U302" s="16">
        <v>0.11700000000000001</v>
      </c>
      <c r="V302" s="17">
        <v>316478</v>
      </c>
      <c r="W302" s="16">
        <v>9.9000000000000005E-2</v>
      </c>
      <c r="X302" s="18">
        <v>12.4</v>
      </c>
      <c r="Y302" s="16">
        <v>6.5000000000000002E-2</v>
      </c>
      <c r="Z302" s="18">
        <v>3.41</v>
      </c>
      <c r="AA302" s="16">
        <v>8.1000000000000003E-2</v>
      </c>
      <c r="AB302" s="15">
        <v>2329322</v>
      </c>
      <c r="AC302" s="16">
        <v>0.249</v>
      </c>
      <c r="AD302" s="17">
        <v>183918</v>
      </c>
      <c r="AE302" s="16">
        <v>0.156</v>
      </c>
      <c r="AF302" s="17">
        <v>659796</v>
      </c>
      <c r="AG302" s="16">
        <v>0.128</v>
      </c>
      <c r="AH302" s="18">
        <v>12.66</v>
      </c>
      <c r="AI302" s="16">
        <v>0.08</v>
      </c>
      <c r="AJ302" s="18">
        <v>3.53</v>
      </c>
      <c r="AK302" s="16">
        <v>0.107</v>
      </c>
      <c r="AL302" s="15">
        <v>5132610</v>
      </c>
      <c r="AM302" s="16">
        <v>0.23799999999999999</v>
      </c>
      <c r="AN302" s="17">
        <v>415343</v>
      </c>
      <c r="AO302" s="16">
        <v>0.185</v>
      </c>
      <c r="AP302" s="17">
        <v>1515227</v>
      </c>
      <c r="AQ302" s="16">
        <v>0.16200000000000001</v>
      </c>
      <c r="AR302" s="18">
        <v>12.36</v>
      </c>
      <c r="AS302" s="16">
        <v>4.3999999999999997E-2</v>
      </c>
      <c r="AT302" s="18">
        <v>3.39</v>
      </c>
      <c r="AU302" s="16">
        <v>6.6000000000000003E-2</v>
      </c>
    </row>
    <row r="303" spans="3:47" x14ac:dyDescent="0.2">
      <c r="C303" s="29"/>
      <c r="D303" s="29"/>
      <c r="E303" s="29"/>
      <c r="F303" s="29"/>
      <c r="G303" s="14" t="s">
        <v>324</v>
      </c>
      <c r="H303" s="15">
        <v>375431</v>
      </c>
      <c r="I303" s="16">
        <v>0.188</v>
      </c>
      <c r="J303" s="17">
        <v>36066</v>
      </c>
      <c r="K303" s="16">
        <v>0.114</v>
      </c>
      <c r="L303" s="17">
        <v>107153</v>
      </c>
      <c r="M303" s="16">
        <v>2.9000000000000001E-2</v>
      </c>
      <c r="N303" s="18">
        <v>10.41</v>
      </c>
      <c r="O303" s="16">
        <v>6.7000000000000004E-2</v>
      </c>
      <c r="P303" s="18">
        <v>3.5</v>
      </c>
      <c r="Q303" s="16">
        <v>0.155</v>
      </c>
      <c r="R303" s="15">
        <v>1116061</v>
      </c>
      <c r="S303" s="16">
        <v>0.188</v>
      </c>
      <c r="T303" s="17">
        <v>111589</v>
      </c>
      <c r="U303" s="16">
        <v>0.192</v>
      </c>
      <c r="V303" s="17">
        <v>320306</v>
      </c>
      <c r="W303" s="16">
        <v>5.8000000000000003E-2</v>
      </c>
      <c r="X303" s="18">
        <v>10</v>
      </c>
      <c r="Y303" s="16">
        <v>-3.0000000000000001E-3</v>
      </c>
      <c r="Z303" s="18">
        <v>3.48</v>
      </c>
      <c r="AA303" s="16">
        <v>0.123</v>
      </c>
      <c r="AB303" s="15">
        <v>2254395</v>
      </c>
      <c r="AC303" s="16">
        <v>0.21199999999999999</v>
      </c>
      <c r="AD303" s="17">
        <v>219168</v>
      </c>
      <c r="AE303" s="16">
        <v>0.21</v>
      </c>
      <c r="AF303" s="17">
        <v>638415</v>
      </c>
      <c r="AG303" s="16">
        <v>0.09</v>
      </c>
      <c r="AH303" s="18">
        <v>10.29</v>
      </c>
      <c r="AI303" s="16">
        <v>1E-3</v>
      </c>
      <c r="AJ303" s="18">
        <v>3.53</v>
      </c>
      <c r="AK303" s="16">
        <v>0.112</v>
      </c>
      <c r="AL303" s="15">
        <v>5040998</v>
      </c>
      <c r="AM303" s="16">
        <v>0.24099999999999999</v>
      </c>
      <c r="AN303" s="17">
        <v>492816</v>
      </c>
      <c r="AO303" s="16">
        <v>0.33100000000000002</v>
      </c>
      <c r="AP303" s="17">
        <v>1480212</v>
      </c>
      <c r="AQ303" s="16">
        <v>0.19500000000000001</v>
      </c>
      <c r="AR303" s="18">
        <v>10.23</v>
      </c>
      <c r="AS303" s="16">
        <v>-6.8000000000000005E-2</v>
      </c>
      <c r="AT303" s="18">
        <v>3.41</v>
      </c>
      <c r="AU303" s="16">
        <v>3.7999999999999999E-2</v>
      </c>
    </row>
    <row r="304" spans="3:47" x14ac:dyDescent="0.2">
      <c r="C304" s="29"/>
      <c r="D304" s="29"/>
      <c r="E304" s="29"/>
      <c r="F304" s="29"/>
      <c r="G304" s="14" t="s">
        <v>325</v>
      </c>
      <c r="H304" s="15">
        <v>760456</v>
      </c>
      <c r="I304" s="16">
        <v>0.11899999999999999</v>
      </c>
      <c r="J304" s="17">
        <v>101477</v>
      </c>
      <c r="K304" s="16">
        <v>0.49</v>
      </c>
      <c r="L304" s="17">
        <v>217159</v>
      </c>
      <c r="M304" s="16">
        <v>6.5000000000000002E-2</v>
      </c>
      <c r="N304" s="18">
        <v>7.49</v>
      </c>
      <c r="O304" s="16">
        <v>-0.249</v>
      </c>
      <c r="P304" s="18">
        <v>3.5</v>
      </c>
      <c r="Q304" s="16">
        <v>0.05</v>
      </c>
      <c r="R304" s="15">
        <v>2284496</v>
      </c>
      <c r="S304" s="16">
        <v>0.184</v>
      </c>
      <c r="T304" s="17">
        <v>321668</v>
      </c>
      <c r="U304" s="16">
        <v>0.66600000000000004</v>
      </c>
      <c r="V304" s="17">
        <v>682344</v>
      </c>
      <c r="W304" s="16">
        <v>0.17599999999999999</v>
      </c>
      <c r="X304" s="18">
        <v>7.1</v>
      </c>
      <c r="Y304" s="16">
        <v>-0.28899999999999998</v>
      </c>
      <c r="Z304" s="18">
        <v>3.35</v>
      </c>
      <c r="AA304" s="16">
        <v>7.0000000000000001E-3</v>
      </c>
      <c r="AB304" s="15">
        <v>4756964</v>
      </c>
      <c r="AC304" s="16">
        <v>0.183</v>
      </c>
      <c r="AD304" s="17">
        <v>624341</v>
      </c>
      <c r="AE304" s="16">
        <v>0.55900000000000005</v>
      </c>
      <c r="AF304" s="17">
        <v>1393299</v>
      </c>
      <c r="AG304" s="16">
        <v>0.159</v>
      </c>
      <c r="AH304" s="18">
        <v>7.62</v>
      </c>
      <c r="AI304" s="16">
        <v>-0.24099999999999999</v>
      </c>
      <c r="AJ304" s="18">
        <v>3.41</v>
      </c>
      <c r="AK304" s="16">
        <v>0.02</v>
      </c>
      <c r="AL304" s="15">
        <v>10766478</v>
      </c>
      <c r="AM304" s="16">
        <v>0.17499999999999999</v>
      </c>
      <c r="AN304" s="17">
        <v>1283703</v>
      </c>
      <c r="AO304" s="16">
        <v>0.41899999999999998</v>
      </c>
      <c r="AP304" s="17">
        <v>3134705</v>
      </c>
      <c r="AQ304" s="16">
        <v>0.152</v>
      </c>
      <c r="AR304" s="18">
        <v>8.39</v>
      </c>
      <c r="AS304" s="16">
        <v>-0.17199999999999999</v>
      </c>
      <c r="AT304" s="18">
        <v>3.43</v>
      </c>
      <c r="AU304" s="16">
        <v>0.02</v>
      </c>
    </row>
    <row r="305" spans="3:47" x14ac:dyDescent="0.2">
      <c r="C305" s="29"/>
      <c r="D305" s="29"/>
      <c r="E305" s="29"/>
      <c r="F305" s="29"/>
      <c r="G305" s="14" t="s">
        <v>326</v>
      </c>
      <c r="H305" s="15">
        <v>196277</v>
      </c>
      <c r="I305" s="16">
        <v>0.376</v>
      </c>
      <c r="J305" s="17">
        <v>14495</v>
      </c>
      <c r="K305" s="16">
        <v>0.311</v>
      </c>
      <c r="L305" s="17">
        <v>47827</v>
      </c>
      <c r="M305" s="16">
        <v>0.30499999999999999</v>
      </c>
      <c r="N305" s="18">
        <v>13.54</v>
      </c>
      <c r="O305" s="16">
        <v>0.05</v>
      </c>
      <c r="P305" s="18">
        <v>4.0999999999999996</v>
      </c>
      <c r="Q305" s="16">
        <v>5.3999999999999999E-2</v>
      </c>
      <c r="R305" s="15">
        <v>565513</v>
      </c>
      <c r="S305" s="16">
        <v>0.36699999999999999</v>
      </c>
      <c r="T305" s="17">
        <v>41701</v>
      </c>
      <c r="U305" s="16">
        <v>0.30599999999999999</v>
      </c>
      <c r="V305" s="17">
        <v>137306</v>
      </c>
      <c r="W305" s="16">
        <v>0.29599999999999999</v>
      </c>
      <c r="X305" s="18">
        <v>13.56</v>
      </c>
      <c r="Y305" s="16">
        <v>4.7E-2</v>
      </c>
      <c r="Z305" s="18">
        <v>4.12</v>
      </c>
      <c r="AA305" s="16">
        <v>5.5E-2</v>
      </c>
      <c r="AB305" s="15">
        <v>1169947</v>
      </c>
      <c r="AC305" s="16">
        <v>0.48</v>
      </c>
      <c r="AD305" s="17">
        <v>85616</v>
      </c>
      <c r="AE305" s="16">
        <v>0.38900000000000001</v>
      </c>
      <c r="AF305" s="17">
        <v>282568</v>
      </c>
      <c r="AG305" s="16">
        <v>0.373</v>
      </c>
      <c r="AH305" s="18">
        <v>13.67</v>
      </c>
      <c r="AI305" s="16">
        <v>6.6000000000000003E-2</v>
      </c>
      <c r="AJ305" s="18">
        <v>4.1399999999999997</v>
      </c>
      <c r="AK305" s="16">
        <v>7.8E-2</v>
      </c>
      <c r="AL305" s="15">
        <v>2478070</v>
      </c>
      <c r="AM305" s="16">
        <v>0.40300000000000002</v>
      </c>
      <c r="AN305" s="17">
        <v>188114</v>
      </c>
      <c r="AO305" s="16">
        <v>0.35199999999999998</v>
      </c>
      <c r="AP305" s="17">
        <v>624828</v>
      </c>
      <c r="AQ305" s="16">
        <v>0.34</v>
      </c>
      <c r="AR305" s="18">
        <v>13.17</v>
      </c>
      <c r="AS305" s="16">
        <v>3.7999999999999999E-2</v>
      </c>
      <c r="AT305" s="18">
        <v>3.97</v>
      </c>
      <c r="AU305" s="16">
        <v>4.7E-2</v>
      </c>
    </row>
    <row r="306" spans="3:47" x14ac:dyDescent="0.2">
      <c r="C306" s="29"/>
      <c r="D306" s="29"/>
      <c r="E306" s="29"/>
      <c r="F306" s="29"/>
      <c r="G306" s="14" t="s">
        <v>327</v>
      </c>
      <c r="H306" s="15">
        <v>191927</v>
      </c>
      <c r="I306" s="16">
        <v>0.50800000000000001</v>
      </c>
      <c r="J306" s="17">
        <v>19120</v>
      </c>
      <c r="K306" s="16">
        <v>0.33900000000000002</v>
      </c>
      <c r="L306" s="17">
        <v>57197</v>
      </c>
      <c r="M306" s="16">
        <v>0.34599999999999997</v>
      </c>
      <c r="N306" s="18">
        <v>10.039999999999999</v>
      </c>
      <c r="O306" s="16">
        <v>0.126</v>
      </c>
      <c r="P306" s="18">
        <v>3.36</v>
      </c>
      <c r="Q306" s="16">
        <v>0.121</v>
      </c>
      <c r="R306" s="15">
        <v>576631</v>
      </c>
      <c r="S306" s="16">
        <v>0.25800000000000001</v>
      </c>
      <c r="T306" s="17">
        <v>58828</v>
      </c>
      <c r="U306" s="16">
        <v>0.29899999999999999</v>
      </c>
      <c r="V306" s="17">
        <v>173633</v>
      </c>
      <c r="W306" s="16">
        <v>0.29299999999999998</v>
      </c>
      <c r="X306" s="18">
        <v>9.8000000000000007</v>
      </c>
      <c r="Y306" s="16">
        <v>-3.2000000000000001E-2</v>
      </c>
      <c r="Z306" s="18">
        <v>3.32</v>
      </c>
      <c r="AA306" s="16">
        <v>-2.7E-2</v>
      </c>
      <c r="AB306" s="15">
        <v>1106488</v>
      </c>
      <c r="AC306" s="16">
        <v>0.246</v>
      </c>
      <c r="AD306" s="17">
        <v>110969</v>
      </c>
      <c r="AE306" s="16">
        <v>0.36499999999999999</v>
      </c>
      <c r="AF306" s="17">
        <v>329999</v>
      </c>
      <c r="AG306" s="16">
        <v>0.35099999999999998</v>
      </c>
      <c r="AH306" s="18">
        <v>9.9700000000000006</v>
      </c>
      <c r="AI306" s="16">
        <v>-8.6999999999999994E-2</v>
      </c>
      <c r="AJ306" s="18">
        <v>3.35</v>
      </c>
      <c r="AK306" s="16">
        <v>-7.6999999999999999E-2</v>
      </c>
      <c r="AL306" s="15">
        <v>2372821</v>
      </c>
      <c r="AM306" s="16">
        <v>0.30199999999999999</v>
      </c>
      <c r="AN306" s="17">
        <v>243063</v>
      </c>
      <c r="AO306" s="16">
        <v>0.63200000000000001</v>
      </c>
      <c r="AP306" s="17">
        <v>723032</v>
      </c>
      <c r="AQ306" s="16">
        <v>0.54500000000000004</v>
      </c>
      <c r="AR306" s="18">
        <v>9.76</v>
      </c>
      <c r="AS306" s="16">
        <v>-0.20200000000000001</v>
      </c>
      <c r="AT306" s="18">
        <v>3.28</v>
      </c>
      <c r="AU306" s="16">
        <v>-0.157</v>
      </c>
    </row>
    <row r="307" spans="3:47" x14ac:dyDescent="0.2">
      <c r="C307" s="29"/>
      <c r="D307" s="29"/>
      <c r="E307" s="29"/>
      <c r="F307" s="29"/>
      <c r="G307" s="14" t="s">
        <v>328</v>
      </c>
      <c r="H307" s="15">
        <v>320292</v>
      </c>
      <c r="I307" s="16">
        <v>-0.13700000000000001</v>
      </c>
      <c r="J307" s="17">
        <v>20383</v>
      </c>
      <c r="K307" s="16">
        <v>-0.23899999999999999</v>
      </c>
      <c r="L307" s="17">
        <v>86913</v>
      </c>
      <c r="M307" s="16">
        <v>-0.21</v>
      </c>
      <c r="N307" s="18">
        <v>15.71</v>
      </c>
      <c r="O307" s="16">
        <v>0.13400000000000001</v>
      </c>
      <c r="P307" s="18">
        <v>3.69</v>
      </c>
      <c r="Q307" s="16">
        <v>9.1999999999999998E-2</v>
      </c>
      <c r="R307" s="15">
        <v>1000258</v>
      </c>
      <c r="S307" s="16">
        <v>0.01</v>
      </c>
      <c r="T307" s="17">
        <v>63391</v>
      </c>
      <c r="U307" s="16">
        <v>-7.6999999999999999E-2</v>
      </c>
      <c r="V307" s="17">
        <v>270670</v>
      </c>
      <c r="W307" s="16">
        <v>-4.2000000000000003E-2</v>
      </c>
      <c r="X307" s="18">
        <v>15.78</v>
      </c>
      <c r="Y307" s="16">
        <v>9.4E-2</v>
      </c>
      <c r="Z307" s="18">
        <v>3.7</v>
      </c>
      <c r="AA307" s="16">
        <v>5.5E-2</v>
      </c>
      <c r="AB307" s="15">
        <v>1910996</v>
      </c>
      <c r="AC307" s="16">
        <v>4.1000000000000002E-2</v>
      </c>
      <c r="AD307" s="17">
        <v>120729</v>
      </c>
      <c r="AE307" s="16">
        <v>-0.04</v>
      </c>
      <c r="AF307" s="17">
        <v>519209</v>
      </c>
      <c r="AG307" s="16">
        <v>3.0000000000000001E-3</v>
      </c>
      <c r="AH307" s="18">
        <v>15.83</v>
      </c>
      <c r="AI307" s="16">
        <v>8.4000000000000005E-2</v>
      </c>
      <c r="AJ307" s="18">
        <v>3.68</v>
      </c>
      <c r="AK307" s="16">
        <v>3.6999999999999998E-2</v>
      </c>
      <c r="AL307" s="15">
        <v>4353159</v>
      </c>
      <c r="AM307" s="16">
        <v>6.0999999999999999E-2</v>
      </c>
      <c r="AN307" s="17">
        <v>282412</v>
      </c>
      <c r="AO307" s="16">
        <v>-3.0000000000000001E-3</v>
      </c>
      <c r="AP307" s="17">
        <v>1205524</v>
      </c>
      <c r="AQ307" s="16">
        <v>1E-3</v>
      </c>
      <c r="AR307" s="18">
        <v>15.41</v>
      </c>
      <c r="AS307" s="16">
        <v>6.5000000000000002E-2</v>
      </c>
      <c r="AT307" s="18">
        <v>3.61</v>
      </c>
      <c r="AU307" s="16">
        <v>0.06</v>
      </c>
    </row>
    <row r="308" spans="3:47" x14ac:dyDescent="0.2">
      <c r="C308" s="29"/>
      <c r="D308" s="29"/>
      <c r="E308" s="29"/>
      <c r="F308" s="29"/>
      <c r="G308" s="14" t="s">
        <v>329</v>
      </c>
      <c r="H308" s="15">
        <v>327744</v>
      </c>
      <c r="I308" s="16">
        <v>0.96699999999999997</v>
      </c>
      <c r="J308" s="17">
        <v>23145</v>
      </c>
      <c r="K308" s="16">
        <v>0.80600000000000005</v>
      </c>
      <c r="L308" s="17">
        <v>79767</v>
      </c>
      <c r="M308" s="16">
        <v>0.92600000000000005</v>
      </c>
      <c r="N308" s="18">
        <v>14.16</v>
      </c>
      <c r="O308" s="16">
        <v>8.8999999999999996E-2</v>
      </c>
      <c r="P308" s="18">
        <v>4.1100000000000003</v>
      </c>
      <c r="Q308" s="16">
        <v>2.1000000000000001E-2</v>
      </c>
      <c r="R308" s="15">
        <v>894411</v>
      </c>
      <c r="S308" s="16">
        <v>0.753</v>
      </c>
      <c r="T308" s="17">
        <v>64292</v>
      </c>
      <c r="U308" s="16">
        <v>0.63900000000000001</v>
      </c>
      <c r="V308" s="17">
        <v>221761</v>
      </c>
      <c r="W308" s="16">
        <v>0.755</v>
      </c>
      <c r="X308" s="18">
        <v>13.91</v>
      </c>
      <c r="Y308" s="16">
        <v>7.0000000000000007E-2</v>
      </c>
      <c r="Z308" s="18">
        <v>4.03</v>
      </c>
      <c r="AA308" s="16">
        <v>-1E-3</v>
      </c>
      <c r="AB308" s="15">
        <v>1671092</v>
      </c>
      <c r="AC308" s="16">
        <v>0.57099999999999995</v>
      </c>
      <c r="AD308" s="17">
        <v>122130</v>
      </c>
      <c r="AE308" s="16">
        <v>0.48699999999999999</v>
      </c>
      <c r="AF308" s="17">
        <v>419651</v>
      </c>
      <c r="AG308" s="16">
        <v>0.60299999999999998</v>
      </c>
      <c r="AH308" s="18">
        <v>13.68</v>
      </c>
      <c r="AI308" s="16">
        <v>5.6000000000000001E-2</v>
      </c>
      <c r="AJ308" s="18">
        <v>3.98</v>
      </c>
      <c r="AK308" s="16">
        <v>-0.02</v>
      </c>
      <c r="AL308" s="15">
        <v>3293357</v>
      </c>
      <c r="AM308" s="16">
        <v>0.307</v>
      </c>
      <c r="AN308" s="17">
        <v>246188</v>
      </c>
      <c r="AO308" s="16">
        <v>0.26100000000000001</v>
      </c>
      <c r="AP308" s="17">
        <v>833328</v>
      </c>
      <c r="AQ308" s="16">
        <v>0.34399999999999997</v>
      </c>
      <c r="AR308" s="18">
        <v>13.38</v>
      </c>
      <c r="AS308" s="16">
        <v>3.6999999999999998E-2</v>
      </c>
      <c r="AT308" s="18">
        <v>3.95</v>
      </c>
      <c r="AU308" s="16">
        <v>-2.7E-2</v>
      </c>
    </row>
    <row r="309" spans="3:47" ht="12" customHeight="1" x14ac:dyDescent="0.2">
      <c r="C309" s="29"/>
      <c r="D309" s="29"/>
      <c r="E309" s="30"/>
      <c r="F309" s="29"/>
      <c r="G309" s="14" t="s">
        <v>330</v>
      </c>
      <c r="H309" s="15">
        <v>2785043</v>
      </c>
      <c r="I309" s="16">
        <v>0.223</v>
      </c>
      <c r="J309" s="17">
        <v>261733</v>
      </c>
      <c r="K309" s="16">
        <v>0.28899999999999998</v>
      </c>
      <c r="L309" s="17">
        <v>766136</v>
      </c>
      <c r="M309" s="16">
        <v>0.129</v>
      </c>
      <c r="N309" s="18">
        <v>10.64</v>
      </c>
      <c r="O309" s="16">
        <v>-5.0999999999999997E-2</v>
      </c>
      <c r="P309" s="18">
        <v>3.64</v>
      </c>
      <c r="Q309" s="16">
        <v>8.4000000000000005E-2</v>
      </c>
      <c r="R309" s="15">
        <v>8208163</v>
      </c>
      <c r="S309" s="16">
        <v>0.23300000000000001</v>
      </c>
      <c r="T309" s="17">
        <v>794526</v>
      </c>
      <c r="U309" s="16">
        <v>0.36</v>
      </c>
      <c r="V309" s="17">
        <v>2288056</v>
      </c>
      <c r="W309" s="16">
        <v>0.17299999999999999</v>
      </c>
      <c r="X309" s="18">
        <v>10.33</v>
      </c>
      <c r="Y309" s="16">
        <v>-9.2999999999999999E-2</v>
      </c>
      <c r="Z309" s="18">
        <v>3.59</v>
      </c>
      <c r="AA309" s="16">
        <v>5.0999999999999997E-2</v>
      </c>
      <c r="AB309" s="15">
        <v>16532611</v>
      </c>
      <c r="AC309" s="16">
        <v>0.23599999999999999</v>
      </c>
      <c r="AD309" s="17">
        <v>1557449</v>
      </c>
      <c r="AE309" s="16">
        <v>0.33900000000000002</v>
      </c>
      <c r="AF309" s="17">
        <v>4569588</v>
      </c>
      <c r="AG309" s="16">
        <v>0.18</v>
      </c>
      <c r="AH309" s="18">
        <v>10.62</v>
      </c>
      <c r="AI309" s="16">
        <v>-7.6999999999999999E-2</v>
      </c>
      <c r="AJ309" s="18">
        <v>3.62</v>
      </c>
      <c r="AK309" s="16">
        <v>4.7E-2</v>
      </c>
      <c r="AL309" s="15">
        <v>36304197</v>
      </c>
      <c r="AM309" s="16">
        <v>0.21</v>
      </c>
      <c r="AN309" s="17">
        <v>3346870</v>
      </c>
      <c r="AO309" s="16">
        <v>0.307</v>
      </c>
      <c r="AP309" s="17">
        <v>10228358</v>
      </c>
      <c r="AQ309" s="16">
        <v>0.18099999999999999</v>
      </c>
      <c r="AR309" s="18">
        <v>10.85</v>
      </c>
      <c r="AS309" s="16">
        <v>-7.3999999999999996E-2</v>
      </c>
      <c r="AT309" s="18">
        <v>3.55</v>
      </c>
      <c r="AU309" s="16">
        <v>2.4E-2</v>
      </c>
    </row>
    <row r="310" spans="3:47" x14ac:dyDescent="0.2">
      <c r="C310" s="28" t="s">
        <v>19</v>
      </c>
      <c r="D310" s="28" t="s">
        <v>12</v>
      </c>
      <c r="E310" s="28" t="s">
        <v>0</v>
      </c>
      <c r="F310" s="28" t="s">
        <v>84</v>
      </c>
      <c r="G310" s="14" t="s">
        <v>274</v>
      </c>
      <c r="H310" s="15">
        <v>373273</v>
      </c>
      <c r="I310" s="16">
        <v>0.158</v>
      </c>
      <c r="J310" s="143">
        <v>84492</v>
      </c>
      <c r="K310" s="142">
        <v>6.3E-2</v>
      </c>
      <c r="L310" s="17">
        <v>141906</v>
      </c>
      <c r="M310" s="16">
        <v>9.0999999999999998E-2</v>
      </c>
      <c r="N310" s="18">
        <v>4.42</v>
      </c>
      <c r="O310" s="16">
        <v>8.8999999999999996E-2</v>
      </c>
      <c r="P310" s="18">
        <v>2.63</v>
      </c>
      <c r="Q310" s="16">
        <v>6.0999999999999999E-2</v>
      </c>
      <c r="R310" s="15">
        <v>1054501</v>
      </c>
      <c r="S310" s="16">
        <v>7.9000000000000001E-2</v>
      </c>
      <c r="T310" s="17">
        <v>255928</v>
      </c>
      <c r="U310" s="16">
        <v>0.04</v>
      </c>
      <c r="V310" s="17">
        <v>425958</v>
      </c>
      <c r="W310" s="16">
        <v>5.8999999999999997E-2</v>
      </c>
      <c r="X310" s="18">
        <v>4.12</v>
      </c>
      <c r="Y310" s="16">
        <v>3.7999999999999999E-2</v>
      </c>
      <c r="Z310" s="18">
        <v>2.48</v>
      </c>
      <c r="AA310" s="16">
        <v>1.9E-2</v>
      </c>
      <c r="AB310" s="15">
        <v>2158695</v>
      </c>
      <c r="AC310" s="16">
        <v>5.8999999999999997E-2</v>
      </c>
      <c r="AD310" s="17">
        <v>530900</v>
      </c>
      <c r="AE310" s="16">
        <v>4.5999999999999999E-2</v>
      </c>
      <c r="AF310" s="17">
        <v>881830</v>
      </c>
      <c r="AG310" s="16">
        <v>6.6000000000000003E-2</v>
      </c>
      <c r="AH310" s="18">
        <v>4.07</v>
      </c>
      <c r="AI310" s="16">
        <v>1.2E-2</v>
      </c>
      <c r="AJ310" s="18">
        <v>2.4500000000000002</v>
      </c>
      <c r="AK310" s="16">
        <v>-7.0000000000000001E-3</v>
      </c>
      <c r="AL310" s="15">
        <v>4525554</v>
      </c>
      <c r="AM310" s="16">
        <v>3.9E-2</v>
      </c>
      <c r="AN310" s="17">
        <v>1129682</v>
      </c>
      <c r="AO310" s="16">
        <v>2.1999999999999999E-2</v>
      </c>
      <c r="AP310" s="17">
        <v>1823893</v>
      </c>
      <c r="AQ310" s="16">
        <v>3.7999999999999999E-2</v>
      </c>
      <c r="AR310" s="18">
        <v>4.01</v>
      </c>
      <c r="AS310" s="16">
        <v>1.7000000000000001E-2</v>
      </c>
      <c r="AT310" s="18">
        <v>2.48</v>
      </c>
      <c r="AU310" s="16">
        <v>1E-3</v>
      </c>
    </row>
    <row r="311" spans="3:47" x14ac:dyDescent="0.2">
      <c r="C311" s="29"/>
      <c r="D311" s="29"/>
      <c r="E311" s="29"/>
      <c r="F311" s="29"/>
      <c r="G311" s="14" t="s">
        <v>275</v>
      </c>
      <c r="H311" s="15">
        <v>722942</v>
      </c>
      <c r="I311" s="16">
        <v>-5.6000000000000001E-2</v>
      </c>
      <c r="J311" s="143">
        <v>201098</v>
      </c>
      <c r="K311" s="142">
        <v>-2.7E-2</v>
      </c>
      <c r="L311" s="17">
        <v>329026</v>
      </c>
      <c r="M311" s="16">
        <v>-5.8000000000000003E-2</v>
      </c>
      <c r="N311" s="18">
        <v>3.59</v>
      </c>
      <c r="O311" s="16">
        <v>-3.1E-2</v>
      </c>
      <c r="P311" s="18">
        <v>2.2000000000000002</v>
      </c>
      <c r="Q311" s="16">
        <v>1E-3</v>
      </c>
      <c r="R311" s="15">
        <v>2382544</v>
      </c>
      <c r="S311" s="16">
        <v>-8.9999999999999993E-3</v>
      </c>
      <c r="T311" s="17">
        <v>640187</v>
      </c>
      <c r="U311" s="16">
        <v>-8.9999999999999993E-3</v>
      </c>
      <c r="V311" s="17">
        <v>1040417</v>
      </c>
      <c r="W311" s="16">
        <v>-4.5999999999999999E-2</v>
      </c>
      <c r="X311" s="18">
        <v>3.72</v>
      </c>
      <c r="Y311" s="16">
        <v>0</v>
      </c>
      <c r="Z311" s="18">
        <v>2.29</v>
      </c>
      <c r="AA311" s="16">
        <v>3.9E-2</v>
      </c>
      <c r="AB311" s="15">
        <v>4820688</v>
      </c>
      <c r="AC311" s="16">
        <v>0.01</v>
      </c>
      <c r="AD311" s="17">
        <v>1292904</v>
      </c>
      <c r="AE311" s="16">
        <v>8.0000000000000002E-3</v>
      </c>
      <c r="AF311" s="17">
        <v>2128351</v>
      </c>
      <c r="AG311" s="16">
        <v>-1.2E-2</v>
      </c>
      <c r="AH311" s="18">
        <v>3.73</v>
      </c>
      <c r="AI311" s="16">
        <v>1E-3</v>
      </c>
      <c r="AJ311" s="18">
        <v>2.2599999999999998</v>
      </c>
      <c r="AK311" s="16">
        <v>2.1999999999999999E-2</v>
      </c>
      <c r="AL311" s="15">
        <v>9637184</v>
      </c>
      <c r="AM311" s="16">
        <v>-2.4E-2</v>
      </c>
      <c r="AN311" s="17">
        <v>2570336</v>
      </c>
      <c r="AO311" s="16">
        <v>-3.4000000000000002E-2</v>
      </c>
      <c r="AP311" s="17">
        <v>4194371</v>
      </c>
      <c r="AQ311" s="16">
        <v>-0.06</v>
      </c>
      <c r="AR311" s="18">
        <v>3.75</v>
      </c>
      <c r="AS311" s="16">
        <v>0.01</v>
      </c>
      <c r="AT311" s="18">
        <v>2.2999999999999998</v>
      </c>
      <c r="AU311" s="16">
        <v>3.7999999999999999E-2</v>
      </c>
    </row>
    <row r="312" spans="3:47" x14ac:dyDescent="0.2">
      <c r="C312" s="29"/>
      <c r="D312" s="29"/>
      <c r="E312" s="29"/>
      <c r="F312" s="29"/>
      <c r="G312" s="14" t="s">
        <v>276</v>
      </c>
      <c r="H312" s="15">
        <v>1220367</v>
      </c>
      <c r="I312" s="16">
        <v>-8.2000000000000003E-2</v>
      </c>
      <c r="J312" s="143">
        <v>326893</v>
      </c>
      <c r="K312" s="142">
        <v>-8.8999999999999996E-2</v>
      </c>
      <c r="L312" s="17">
        <v>575440</v>
      </c>
      <c r="M312" s="16">
        <v>-0.121</v>
      </c>
      <c r="N312" s="18">
        <v>3.73</v>
      </c>
      <c r="O312" s="16">
        <v>8.0000000000000002E-3</v>
      </c>
      <c r="P312" s="18">
        <v>2.12</v>
      </c>
      <c r="Q312" s="16">
        <v>4.3999999999999997E-2</v>
      </c>
      <c r="R312" s="15">
        <v>3791286</v>
      </c>
      <c r="S312" s="16">
        <v>-6.2E-2</v>
      </c>
      <c r="T312" s="17">
        <v>1029096</v>
      </c>
      <c r="U312" s="16">
        <v>-0.06</v>
      </c>
      <c r="V312" s="17">
        <v>1804078</v>
      </c>
      <c r="W312" s="16">
        <v>-9.1999999999999998E-2</v>
      </c>
      <c r="X312" s="18">
        <v>3.68</v>
      </c>
      <c r="Y312" s="16">
        <v>-2E-3</v>
      </c>
      <c r="Z312" s="18">
        <v>2.1</v>
      </c>
      <c r="AA312" s="16">
        <v>3.3000000000000002E-2</v>
      </c>
      <c r="AB312" s="15">
        <v>7747389</v>
      </c>
      <c r="AC312" s="16">
        <v>-0.04</v>
      </c>
      <c r="AD312" s="17">
        <v>2119814</v>
      </c>
      <c r="AE312" s="16">
        <v>-1.0999999999999999E-2</v>
      </c>
      <c r="AF312" s="17">
        <v>3731331</v>
      </c>
      <c r="AG312" s="16">
        <v>-3.6999999999999998E-2</v>
      </c>
      <c r="AH312" s="18">
        <v>3.65</v>
      </c>
      <c r="AI312" s="16">
        <v>-2.9000000000000001E-2</v>
      </c>
      <c r="AJ312" s="18">
        <v>2.08</v>
      </c>
      <c r="AK312" s="16">
        <v>-3.0000000000000001E-3</v>
      </c>
      <c r="AL312" s="15">
        <v>16341306</v>
      </c>
      <c r="AM312" s="16">
        <v>-2.8000000000000001E-2</v>
      </c>
      <c r="AN312" s="17">
        <v>4456100</v>
      </c>
      <c r="AO312" s="16">
        <v>-4.0000000000000001E-3</v>
      </c>
      <c r="AP312" s="17">
        <v>7816319</v>
      </c>
      <c r="AQ312" s="16">
        <v>-0.03</v>
      </c>
      <c r="AR312" s="18">
        <v>3.67</v>
      </c>
      <c r="AS312" s="16">
        <v>-2.4E-2</v>
      </c>
      <c r="AT312" s="18">
        <v>2.09</v>
      </c>
      <c r="AU312" s="16">
        <v>2E-3</v>
      </c>
    </row>
    <row r="313" spans="3:47" x14ac:dyDescent="0.2">
      <c r="C313" s="29"/>
      <c r="D313" s="29"/>
      <c r="E313" s="29"/>
      <c r="F313" s="29"/>
      <c r="G313" s="14" t="s">
        <v>277</v>
      </c>
      <c r="H313" s="15">
        <v>443215</v>
      </c>
      <c r="I313" s="16">
        <v>-4.7E-2</v>
      </c>
      <c r="J313" s="143">
        <v>121581</v>
      </c>
      <c r="K313" s="142">
        <v>-0.06</v>
      </c>
      <c r="L313" s="17">
        <v>196048</v>
      </c>
      <c r="M313" s="16">
        <v>-7.1999999999999995E-2</v>
      </c>
      <c r="N313" s="18">
        <v>3.65</v>
      </c>
      <c r="O313" s="16">
        <v>1.4E-2</v>
      </c>
      <c r="P313" s="18">
        <v>2.2599999999999998</v>
      </c>
      <c r="Q313" s="16">
        <v>2.7E-2</v>
      </c>
      <c r="R313" s="15">
        <v>1434802</v>
      </c>
      <c r="S313" s="16">
        <v>-1.7000000000000001E-2</v>
      </c>
      <c r="T313" s="17">
        <v>388161</v>
      </c>
      <c r="U313" s="16">
        <v>-3.5000000000000003E-2</v>
      </c>
      <c r="V313" s="17">
        <v>621850</v>
      </c>
      <c r="W313" s="16">
        <v>-5.2999999999999999E-2</v>
      </c>
      <c r="X313" s="18">
        <v>3.7</v>
      </c>
      <c r="Y313" s="16">
        <v>1.9E-2</v>
      </c>
      <c r="Z313" s="18">
        <v>2.31</v>
      </c>
      <c r="AA313" s="16">
        <v>3.7999999999999999E-2</v>
      </c>
      <c r="AB313" s="15">
        <v>2950120</v>
      </c>
      <c r="AC313" s="16">
        <v>-2E-3</v>
      </c>
      <c r="AD313" s="17">
        <v>804460</v>
      </c>
      <c r="AE313" s="16">
        <v>-1.4E-2</v>
      </c>
      <c r="AF313" s="17">
        <v>1301703</v>
      </c>
      <c r="AG313" s="16">
        <v>-0.02</v>
      </c>
      <c r="AH313" s="18">
        <v>3.67</v>
      </c>
      <c r="AI313" s="16">
        <v>1.2999999999999999E-2</v>
      </c>
      <c r="AJ313" s="18">
        <v>2.27</v>
      </c>
      <c r="AK313" s="16">
        <v>1.9E-2</v>
      </c>
      <c r="AL313" s="15">
        <v>6018288</v>
      </c>
      <c r="AM313" s="16">
        <v>-1.2E-2</v>
      </c>
      <c r="AN313" s="17">
        <v>1635706</v>
      </c>
      <c r="AO313" s="16">
        <v>-2.9000000000000001E-2</v>
      </c>
      <c r="AP313" s="17">
        <v>2633333</v>
      </c>
      <c r="AQ313" s="16">
        <v>-4.1000000000000002E-2</v>
      </c>
      <c r="AR313" s="18">
        <v>3.68</v>
      </c>
      <c r="AS313" s="16">
        <v>1.7000000000000001E-2</v>
      </c>
      <c r="AT313" s="18">
        <v>2.29</v>
      </c>
      <c r="AU313" s="16">
        <v>0.03</v>
      </c>
    </row>
    <row r="314" spans="3:47" x14ac:dyDescent="0.2">
      <c r="C314" s="29"/>
      <c r="D314" s="29"/>
      <c r="E314" s="29"/>
      <c r="F314" s="29"/>
      <c r="G314" s="14" t="s">
        <v>278</v>
      </c>
      <c r="H314" s="15">
        <v>1243868</v>
      </c>
      <c r="I314" s="16">
        <v>3.2000000000000001E-2</v>
      </c>
      <c r="J314" s="143">
        <v>372509</v>
      </c>
      <c r="K314" s="142">
        <v>7.1999999999999995E-2</v>
      </c>
      <c r="L314" s="17">
        <v>620130</v>
      </c>
      <c r="M314" s="16">
        <v>8.6999999999999994E-2</v>
      </c>
      <c r="N314" s="18">
        <v>3.34</v>
      </c>
      <c r="O314" s="16">
        <v>-3.6999999999999998E-2</v>
      </c>
      <c r="P314" s="18">
        <v>2.0099999999999998</v>
      </c>
      <c r="Q314" s="16">
        <v>-5.0999999999999997E-2</v>
      </c>
      <c r="R314" s="15">
        <v>3800916</v>
      </c>
      <c r="S314" s="16">
        <v>4.2999999999999997E-2</v>
      </c>
      <c r="T314" s="17">
        <v>1123720</v>
      </c>
      <c r="U314" s="16">
        <v>5.5E-2</v>
      </c>
      <c r="V314" s="17">
        <v>1853872</v>
      </c>
      <c r="W314" s="16">
        <v>5.1999999999999998E-2</v>
      </c>
      <c r="X314" s="18">
        <v>3.38</v>
      </c>
      <c r="Y314" s="16">
        <v>-1.0999999999999999E-2</v>
      </c>
      <c r="Z314" s="18">
        <v>2.0499999999999998</v>
      </c>
      <c r="AA314" s="16">
        <v>-8.0000000000000002E-3</v>
      </c>
      <c r="AB314" s="15">
        <v>7771592</v>
      </c>
      <c r="AC314" s="16">
        <v>3.1E-2</v>
      </c>
      <c r="AD314" s="17">
        <v>2298125</v>
      </c>
      <c r="AE314" s="16">
        <v>5.6000000000000001E-2</v>
      </c>
      <c r="AF314" s="17">
        <v>3779856</v>
      </c>
      <c r="AG314" s="16">
        <v>5.5E-2</v>
      </c>
      <c r="AH314" s="18">
        <v>3.38</v>
      </c>
      <c r="AI314" s="16">
        <v>-2.3E-2</v>
      </c>
      <c r="AJ314" s="18">
        <v>2.06</v>
      </c>
      <c r="AK314" s="16">
        <v>-2.3E-2</v>
      </c>
      <c r="AL314" s="15">
        <v>16518589</v>
      </c>
      <c r="AM314" s="16">
        <v>1.0999999999999999E-2</v>
      </c>
      <c r="AN314" s="17">
        <v>4839339</v>
      </c>
      <c r="AO314" s="16">
        <v>2.5000000000000001E-2</v>
      </c>
      <c r="AP314" s="17">
        <v>7832073</v>
      </c>
      <c r="AQ314" s="16">
        <v>2.1999999999999999E-2</v>
      </c>
      <c r="AR314" s="18">
        <v>3.41</v>
      </c>
      <c r="AS314" s="16">
        <v>-1.4E-2</v>
      </c>
      <c r="AT314" s="18">
        <v>2.11</v>
      </c>
      <c r="AU314" s="16">
        <v>-0.01</v>
      </c>
    </row>
    <row r="315" spans="3:47" x14ac:dyDescent="0.2">
      <c r="C315" s="29"/>
      <c r="D315" s="29"/>
      <c r="E315" s="29"/>
      <c r="F315" s="29"/>
      <c r="G315" s="14" t="s">
        <v>279</v>
      </c>
      <c r="H315" s="15">
        <v>479856</v>
      </c>
      <c r="I315" s="16">
        <v>-1.4999999999999999E-2</v>
      </c>
      <c r="J315" s="143">
        <v>129550</v>
      </c>
      <c r="K315" s="142">
        <v>-2.5999999999999999E-2</v>
      </c>
      <c r="L315" s="17">
        <v>209873</v>
      </c>
      <c r="M315" s="16">
        <v>-7.0000000000000001E-3</v>
      </c>
      <c r="N315" s="18">
        <v>3.7</v>
      </c>
      <c r="O315" s="16">
        <v>1.0999999999999999E-2</v>
      </c>
      <c r="P315" s="18">
        <v>2.29</v>
      </c>
      <c r="Q315" s="16">
        <v>-8.0000000000000002E-3</v>
      </c>
      <c r="R315" s="15">
        <v>1523207</v>
      </c>
      <c r="S315" s="16">
        <v>1.6E-2</v>
      </c>
      <c r="T315" s="17">
        <v>424383</v>
      </c>
      <c r="U315" s="16">
        <v>3.5000000000000003E-2</v>
      </c>
      <c r="V315" s="17">
        <v>675226</v>
      </c>
      <c r="W315" s="16">
        <v>5.7000000000000002E-2</v>
      </c>
      <c r="X315" s="18">
        <v>3.59</v>
      </c>
      <c r="Y315" s="16">
        <v>-1.7999999999999999E-2</v>
      </c>
      <c r="Z315" s="18">
        <v>2.2599999999999998</v>
      </c>
      <c r="AA315" s="16">
        <v>-3.9E-2</v>
      </c>
      <c r="AB315" s="15">
        <v>3211485</v>
      </c>
      <c r="AC315" s="16">
        <v>2.5999999999999999E-2</v>
      </c>
      <c r="AD315" s="17">
        <v>901430</v>
      </c>
      <c r="AE315" s="16">
        <v>5.8999999999999997E-2</v>
      </c>
      <c r="AF315" s="17">
        <v>1417497</v>
      </c>
      <c r="AG315" s="16">
        <v>7.3999999999999996E-2</v>
      </c>
      <c r="AH315" s="18">
        <v>3.56</v>
      </c>
      <c r="AI315" s="16">
        <v>-3.2000000000000001E-2</v>
      </c>
      <c r="AJ315" s="18">
        <v>2.27</v>
      </c>
      <c r="AK315" s="16">
        <v>-4.3999999999999997E-2</v>
      </c>
      <c r="AL315" s="15">
        <v>6856581</v>
      </c>
      <c r="AM315" s="16">
        <v>1.2E-2</v>
      </c>
      <c r="AN315" s="17">
        <v>1918779</v>
      </c>
      <c r="AO315" s="16">
        <v>3.1E-2</v>
      </c>
      <c r="AP315" s="17">
        <v>2936698</v>
      </c>
      <c r="AQ315" s="16">
        <v>1.4999999999999999E-2</v>
      </c>
      <c r="AR315" s="18">
        <v>3.57</v>
      </c>
      <c r="AS315" s="16">
        <v>-1.7999999999999999E-2</v>
      </c>
      <c r="AT315" s="18">
        <v>2.33</v>
      </c>
      <c r="AU315" s="16">
        <v>-3.0000000000000001E-3</v>
      </c>
    </row>
    <row r="316" spans="3:47" x14ac:dyDescent="0.2">
      <c r="C316" s="29"/>
      <c r="D316" s="29"/>
      <c r="E316" s="29"/>
      <c r="F316" s="29"/>
      <c r="G316" s="14" t="s">
        <v>280</v>
      </c>
      <c r="H316" s="15">
        <v>319704</v>
      </c>
      <c r="I316" s="16">
        <v>-7.3999999999999996E-2</v>
      </c>
      <c r="J316" s="143">
        <v>93768</v>
      </c>
      <c r="K316" s="142">
        <v>-0.115</v>
      </c>
      <c r="L316" s="17">
        <v>159464</v>
      </c>
      <c r="M316" s="16">
        <v>-0.158</v>
      </c>
      <c r="N316" s="18">
        <v>3.41</v>
      </c>
      <c r="O316" s="16">
        <v>4.5999999999999999E-2</v>
      </c>
      <c r="P316" s="18">
        <v>2</v>
      </c>
      <c r="Q316" s="16">
        <v>9.9000000000000005E-2</v>
      </c>
      <c r="R316" s="15">
        <v>1025017</v>
      </c>
      <c r="S316" s="16">
        <v>-7.0999999999999994E-2</v>
      </c>
      <c r="T316" s="17">
        <v>295130</v>
      </c>
      <c r="U316" s="16">
        <v>-7.3999999999999996E-2</v>
      </c>
      <c r="V316" s="17">
        <v>498279</v>
      </c>
      <c r="W316" s="16">
        <v>-0.105</v>
      </c>
      <c r="X316" s="18">
        <v>3.47</v>
      </c>
      <c r="Y316" s="16">
        <v>3.0000000000000001E-3</v>
      </c>
      <c r="Z316" s="18">
        <v>2.06</v>
      </c>
      <c r="AA316" s="16">
        <v>3.9E-2</v>
      </c>
      <c r="AB316" s="15">
        <v>2124503</v>
      </c>
      <c r="AC316" s="16">
        <v>-6.8000000000000005E-2</v>
      </c>
      <c r="AD316" s="17">
        <v>610895</v>
      </c>
      <c r="AE316" s="16">
        <v>-6.2E-2</v>
      </c>
      <c r="AF316" s="17">
        <v>1027829</v>
      </c>
      <c r="AG316" s="16">
        <v>-8.3000000000000004E-2</v>
      </c>
      <c r="AH316" s="18">
        <v>3.48</v>
      </c>
      <c r="AI316" s="16">
        <v>-7.0000000000000001E-3</v>
      </c>
      <c r="AJ316" s="18">
        <v>2.0699999999999998</v>
      </c>
      <c r="AK316" s="16">
        <v>1.6E-2</v>
      </c>
      <c r="AL316" s="15">
        <v>4501383</v>
      </c>
      <c r="AM316" s="16">
        <v>-6.9000000000000006E-2</v>
      </c>
      <c r="AN316" s="17">
        <v>1297380</v>
      </c>
      <c r="AO316" s="16">
        <v>-4.8000000000000001E-2</v>
      </c>
      <c r="AP316" s="17">
        <v>2196207</v>
      </c>
      <c r="AQ316" s="16">
        <v>-5.1999999999999998E-2</v>
      </c>
      <c r="AR316" s="18">
        <v>3.47</v>
      </c>
      <c r="AS316" s="16">
        <v>-2.1999999999999999E-2</v>
      </c>
      <c r="AT316" s="18">
        <v>2.0499999999999998</v>
      </c>
      <c r="AU316" s="16">
        <v>-1.7000000000000001E-2</v>
      </c>
    </row>
    <row r="317" spans="3:47" x14ac:dyDescent="0.2">
      <c r="C317" s="29"/>
      <c r="D317" s="29"/>
      <c r="E317" s="29"/>
      <c r="F317" s="29"/>
      <c r="G317" s="14" t="s">
        <v>281</v>
      </c>
      <c r="H317" s="15">
        <v>1181288</v>
      </c>
      <c r="I317" s="16">
        <v>-2.3E-2</v>
      </c>
      <c r="J317" s="143">
        <v>329966</v>
      </c>
      <c r="K317" s="142">
        <v>-2.1000000000000001E-2</v>
      </c>
      <c r="L317" s="17">
        <v>540592</v>
      </c>
      <c r="M317" s="16">
        <v>-1.2999999999999999E-2</v>
      </c>
      <c r="N317" s="18">
        <v>3.58</v>
      </c>
      <c r="O317" s="16">
        <v>-2E-3</v>
      </c>
      <c r="P317" s="18">
        <v>2.19</v>
      </c>
      <c r="Q317" s="16">
        <v>-0.01</v>
      </c>
      <c r="R317" s="15">
        <v>3768789</v>
      </c>
      <c r="S317" s="16">
        <v>3.4000000000000002E-2</v>
      </c>
      <c r="T317" s="17">
        <v>1054107</v>
      </c>
      <c r="U317" s="16">
        <v>3.5999999999999997E-2</v>
      </c>
      <c r="V317" s="17">
        <v>1705962</v>
      </c>
      <c r="W317" s="16">
        <v>3.6999999999999998E-2</v>
      </c>
      <c r="X317" s="18">
        <v>3.58</v>
      </c>
      <c r="Y317" s="16">
        <v>-2E-3</v>
      </c>
      <c r="Z317" s="18">
        <v>2.21</v>
      </c>
      <c r="AA317" s="16">
        <v>-3.0000000000000001E-3</v>
      </c>
      <c r="AB317" s="15">
        <v>7649363</v>
      </c>
      <c r="AC317" s="16">
        <v>2.4E-2</v>
      </c>
      <c r="AD317" s="17">
        <v>2137251</v>
      </c>
      <c r="AE317" s="16">
        <v>1.9E-2</v>
      </c>
      <c r="AF317" s="17">
        <v>3457831</v>
      </c>
      <c r="AG317" s="16">
        <v>2.5000000000000001E-2</v>
      </c>
      <c r="AH317" s="18">
        <v>3.58</v>
      </c>
      <c r="AI317" s="16">
        <v>5.0000000000000001E-3</v>
      </c>
      <c r="AJ317" s="18">
        <v>2.21</v>
      </c>
      <c r="AK317" s="16">
        <v>-1E-3</v>
      </c>
      <c r="AL317" s="15">
        <v>15634730</v>
      </c>
      <c r="AM317" s="16">
        <v>-1.2999999999999999E-2</v>
      </c>
      <c r="AN317" s="17">
        <v>4384939</v>
      </c>
      <c r="AO317" s="16">
        <v>-0.02</v>
      </c>
      <c r="AP317" s="17">
        <v>7142388</v>
      </c>
      <c r="AQ317" s="16">
        <v>-8.9999999999999993E-3</v>
      </c>
      <c r="AR317" s="18">
        <v>3.57</v>
      </c>
      <c r="AS317" s="16">
        <v>7.0000000000000001E-3</v>
      </c>
      <c r="AT317" s="18">
        <v>2.19</v>
      </c>
      <c r="AU317" s="16">
        <v>-5.0000000000000001E-3</v>
      </c>
    </row>
    <row r="318" spans="3:47" x14ac:dyDescent="0.2">
      <c r="C318" s="29"/>
      <c r="D318" s="29"/>
      <c r="E318" s="29"/>
      <c r="F318" s="29"/>
      <c r="G318" s="14" t="s">
        <v>282</v>
      </c>
      <c r="H318" s="15">
        <v>486963</v>
      </c>
      <c r="I318" s="16">
        <v>4.5999999999999999E-2</v>
      </c>
      <c r="J318" s="143">
        <v>136252</v>
      </c>
      <c r="K318" s="142">
        <v>4.2000000000000003E-2</v>
      </c>
      <c r="L318" s="17">
        <v>215499</v>
      </c>
      <c r="M318" s="16">
        <v>-2.3E-2</v>
      </c>
      <c r="N318" s="18">
        <v>3.57</v>
      </c>
      <c r="O318" s="16">
        <v>4.0000000000000001E-3</v>
      </c>
      <c r="P318" s="18">
        <v>2.2599999999999998</v>
      </c>
      <c r="Q318" s="16">
        <v>7.0999999999999994E-2</v>
      </c>
      <c r="R318" s="15">
        <v>1606134</v>
      </c>
      <c r="S318" s="16">
        <v>1.4E-2</v>
      </c>
      <c r="T318" s="17">
        <v>445568</v>
      </c>
      <c r="U318" s="16">
        <v>-8.0000000000000002E-3</v>
      </c>
      <c r="V318" s="17">
        <v>701599</v>
      </c>
      <c r="W318" s="16">
        <v>-8.5000000000000006E-2</v>
      </c>
      <c r="X318" s="18">
        <v>3.6</v>
      </c>
      <c r="Y318" s="16">
        <v>2.3E-2</v>
      </c>
      <c r="Z318" s="18">
        <v>2.29</v>
      </c>
      <c r="AA318" s="16">
        <v>0.108</v>
      </c>
      <c r="AB318" s="15">
        <v>3324677</v>
      </c>
      <c r="AC318" s="16">
        <v>2.5000000000000001E-2</v>
      </c>
      <c r="AD318" s="17">
        <v>915856</v>
      </c>
      <c r="AE318" s="16">
        <v>-3.0000000000000001E-3</v>
      </c>
      <c r="AF318" s="17">
        <v>1449537</v>
      </c>
      <c r="AG318" s="16">
        <v>-7.0999999999999994E-2</v>
      </c>
      <c r="AH318" s="18">
        <v>3.63</v>
      </c>
      <c r="AI318" s="16">
        <v>2.7E-2</v>
      </c>
      <c r="AJ318" s="18">
        <v>2.29</v>
      </c>
      <c r="AK318" s="16">
        <v>0.10299999999999999</v>
      </c>
      <c r="AL318" s="15">
        <v>6212616</v>
      </c>
      <c r="AM318" s="16">
        <v>-4.2000000000000003E-2</v>
      </c>
      <c r="AN318" s="17">
        <v>1762415</v>
      </c>
      <c r="AO318" s="16">
        <v>-4.2000000000000003E-2</v>
      </c>
      <c r="AP318" s="17">
        <v>2746411</v>
      </c>
      <c r="AQ318" s="16">
        <v>-0.121</v>
      </c>
      <c r="AR318" s="18">
        <v>3.53</v>
      </c>
      <c r="AS318" s="16">
        <v>1E-3</v>
      </c>
      <c r="AT318" s="18">
        <v>2.2599999999999998</v>
      </c>
      <c r="AU318" s="16">
        <v>0.09</v>
      </c>
    </row>
    <row r="319" spans="3:47" x14ac:dyDescent="0.2">
      <c r="C319" s="29"/>
      <c r="D319" s="29"/>
      <c r="E319" s="29"/>
      <c r="F319" s="29"/>
      <c r="G319" s="14" t="s">
        <v>283</v>
      </c>
      <c r="H319" s="15">
        <v>377613</v>
      </c>
      <c r="I319" s="16">
        <v>-0.127</v>
      </c>
      <c r="J319" s="143">
        <v>94920</v>
      </c>
      <c r="K319" s="142">
        <v>-0.35099999999999998</v>
      </c>
      <c r="L319" s="17">
        <v>173239</v>
      </c>
      <c r="M319" s="16">
        <v>-0.376</v>
      </c>
      <c r="N319" s="18">
        <v>3.98</v>
      </c>
      <c r="O319" s="16">
        <v>0.34599999999999997</v>
      </c>
      <c r="P319" s="18">
        <v>2.1800000000000002</v>
      </c>
      <c r="Q319" s="16">
        <v>0.4</v>
      </c>
      <c r="R319" s="15">
        <v>1224837</v>
      </c>
      <c r="S319" s="16">
        <v>-6.6000000000000003E-2</v>
      </c>
      <c r="T319" s="17">
        <v>303804</v>
      </c>
      <c r="U319" s="16">
        <v>-0.17699999999999999</v>
      </c>
      <c r="V319" s="17">
        <v>546701</v>
      </c>
      <c r="W319" s="16">
        <v>-0.193</v>
      </c>
      <c r="X319" s="18">
        <v>4.03</v>
      </c>
      <c r="Y319" s="16">
        <v>0.13500000000000001</v>
      </c>
      <c r="Z319" s="18">
        <v>2.2400000000000002</v>
      </c>
      <c r="AA319" s="16">
        <v>0.157</v>
      </c>
      <c r="AB319" s="15">
        <v>2564870</v>
      </c>
      <c r="AC319" s="16">
        <v>-5.1999999999999998E-2</v>
      </c>
      <c r="AD319" s="17">
        <v>626527</v>
      </c>
      <c r="AE319" s="16">
        <v>-0.14399999999999999</v>
      </c>
      <c r="AF319" s="17">
        <v>1112987</v>
      </c>
      <c r="AG319" s="16">
        <v>-0.159</v>
      </c>
      <c r="AH319" s="18">
        <v>4.09</v>
      </c>
      <c r="AI319" s="16">
        <v>0.107</v>
      </c>
      <c r="AJ319" s="18">
        <v>2.2999999999999998</v>
      </c>
      <c r="AK319" s="16">
        <v>0.127</v>
      </c>
      <c r="AL319" s="15">
        <v>5306553</v>
      </c>
      <c r="AM319" s="16">
        <v>2.5000000000000001E-2</v>
      </c>
      <c r="AN319" s="17">
        <v>1336404</v>
      </c>
      <c r="AO319" s="16">
        <v>-7.5999999999999998E-2</v>
      </c>
      <c r="AP319" s="17">
        <v>2382485</v>
      </c>
      <c r="AQ319" s="16">
        <v>-8.1000000000000003E-2</v>
      </c>
      <c r="AR319" s="18">
        <v>3.97</v>
      </c>
      <c r="AS319" s="16">
        <v>0.109</v>
      </c>
      <c r="AT319" s="18">
        <v>2.23</v>
      </c>
      <c r="AU319" s="16">
        <v>0.115</v>
      </c>
    </row>
    <row r="320" spans="3:47" x14ac:dyDescent="0.2">
      <c r="C320" s="29"/>
      <c r="D320" s="29"/>
      <c r="E320" s="29"/>
      <c r="F320" s="29"/>
      <c r="G320" s="14" t="s">
        <v>284</v>
      </c>
      <c r="H320" s="15">
        <v>352380</v>
      </c>
      <c r="I320" s="16">
        <v>-4.2000000000000003E-2</v>
      </c>
      <c r="J320" s="143">
        <v>96527</v>
      </c>
      <c r="K320" s="142">
        <v>-8.8999999999999996E-2</v>
      </c>
      <c r="L320" s="17">
        <v>163652</v>
      </c>
      <c r="M320" s="16">
        <v>-0.128</v>
      </c>
      <c r="N320" s="18">
        <v>3.65</v>
      </c>
      <c r="O320" s="16">
        <v>5.1999999999999998E-2</v>
      </c>
      <c r="P320" s="18">
        <v>2.15</v>
      </c>
      <c r="Q320" s="16">
        <v>9.9000000000000005E-2</v>
      </c>
      <c r="R320" s="15">
        <v>1148710</v>
      </c>
      <c r="S320" s="16">
        <v>-5.7000000000000002E-2</v>
      </c>
      <c r="T320" s="17">
        <v>308229</v>
      </c>
      <c r="U320" s="16">
        <v>-8.7999999999999995E-2</v>
      </c>
      <c r="V320" s="17">
        <v>516515</v>
      </c>
      <c r="W320" s="16">
        <v>-0.124</v>
      </c>
      <c r="X320" s="18">
        <v>3.73</v>
      </c>
      <c r="Y320" s="16">
        <v>3.4000000000000002E-2</v>
      </c>
      <c r="Z320" s="18">
        <v>2.2200000000000002</v>
      </c>
      <c r="AA320" s="16">
        <v>7.6999999999999999E-2</v>
      </c>
      <c r="AB320" s="15">
        <v>2416071</v>
      </c>
      <c r="AC320" s="16">
        <v>-4.1000000000000002E-2</v>
      </c>
      <c r="AD320" s="17">
        <v>646625</v>
      </c>
      <c r="AE320" s="16">
        <v>-6.9000000000000006E-2</v>
      </c>
      <c r="AF320" s="17">
        <v>1081330</v>
      </c>
      <c r="AG320" s="16">
        <v>-0.10299999999999999</v>
      </c>
      <c r="AH320" s="18">
        <v>3.74</v>
      </c>
      <c r="AI320" s="16">
        <v>0.03</v>
      </c>
      <c r="AJ320" s="18">
        <v>2.23</v>
      </c>
      <c r="AK320" s="16">
        <v>6.9000000000000006E-2</v>
      </c>
      <c r="AL320" s="15">
        <v>4978772</v>
      </c>
      <c r="AM320" s="16">
        <v>-3.0000000000000001E-3</v>
      </c>
      <c r="AN320" s="17">
        <v>1337874</v>
      </c>
      <c r="AO320" s="16">
        <v>-4.4999999999999998E-2</v>
      </c>
      <c r="AP320" s="17">
        <v>2270811</v>
      </c>
      <c r="AQ320" s="16">
        <v>-6.5000000000000002E-2</v>
      </c>
      <c r="AR320" s="18">
        <v>3.72</v>
      </c>
      <c r="AS320" s="16">
        <v>4.3999999999999997E-2</v>
      </c>
      <c r="AT320" s="18">
        <v>2.19</v>
      </c>
      <c r="AU320" s="16">
        <v>6.7000000000000004E-2</v>
      </c>
    </row>
    <row r="321" spans="3:47" x14ac:dyDescent="0.2">
      <c r="C321" s="29"/>
      <c r="D321" s="29"/>
      <c r="E321" s="29"/>
      <c r="F321" s="29"/>
      <c r="G321" s="14" t="s">
        <v>285</v>
      </c>
      <c r="H321" s="15">
        <v>888718</v>
      </c>
      <c r="I321" s="16">
        <v>-7.8E-2</v>
      </c>
      <c r="J321" s="143">
        <v>232710</v>
      </c>
      <c r="K321" s="142">
        <v>-0.11799999999999999</v>
      </c>
      <c r="L321" s="17">
        <v>380857</v>
      </c>
      <c r="M321" s="16">
        <v>-0.115</v>
      </c>
      <c r="N321" s="18">
        <v>3.82</v>
      </c>
      <c r="O321" s="16">
        <v>4.4999999999999998E-2</v>
      </c>
      <c r="P321" s="18">
        <v>2.33</v>
      </c>
      <c r="Q321" s="16">
        <v>4.1000000000000002E-2</v>
      </c>
      <c r="R321" s="15">
        <v>2811561</v>
      </c>
      <c r="S321" s="16">
        <v>-8.6999999999999994E-2</v>
      </c>
      <c r="T321" s="17">
        <v>749705</v>
      </c>
      <c r="U321" s="16">
        <v>-0.11</v>
      </c>
      <c r="V321" s="17">
        <v>1233846</v>
      </c>
      <c r="W321" s="16">
        <v>-0.104</v>
      </c>
      <c r="X321" s="18">
        <v>3.75</v>
      </c>
      <c r="Y321" s="16">
        <v>2.5999999999999999E-2</v>
      </c>
      <c r="Z321" s="18">
        <v>2.2799999999999998</v>
      </c>
      <c r="AA321" s="16">
        <v>1.9E-2</v>
      </c>
      <c r="AB321" s="15">
        <v>5717887</v>
      </c>
      <c r="AC321" s="16">
        <v>-7.0999999999999994E-2</v>
      </c>
      <c r="AD321" s="17">
        <v>1539580</v>
      </c>
      <c r="AE321" s="16">
        <v>-8.1000000000000003E-2</v>
      </c>
      <c r="AF321" s="17">
        <v>2526541</v>
      </c>
      <c r="AG321" s="16">
        <v>-7.3999999999999996E-2</v>
      </c>
      <c r="AH321" s="18">
        <v>3.71</v>
      </c>
      <c r="AI321" s="16">
        <v>1.0999999999999999E-2</v>
      </c>
      <c r="AJ321" s="18">
        <v>2.2599999999999998</v>
      </c>
      <c r="AK321" s="16">
        <v>2E-3</v>
      </c>
      <c r="AL321" s="15">
        <v>11785206</v>
      </c>
      <c r="AM321" s="16">
        <v>-7.8E-2</v>
      </c>
      <c r="AN321" s="17">
        <v>3168713</v>
      </c>
      <c r="AO321" s="16">
        <v>-9.7000000000000003E-2</v>
      </c>
      <c r="AP321" s="17">
        <v>5185479</v>
      </c>
      <c r="AQ321" s="16">
        <v>-8.3000000000000004E-2</v>
      </c>
      <c r="AR321" s="18">
        <v>3.72</v>
      </c>
      <c r="AS321" s="16">
        <v>2.1000000000000001E-2</v>
      </c>
      <c r="AT321" s="18">
        <v>2.27</v>
      </c>
      <c r="AU321" s="16">
        <v>6.0000000000000001E-3</v>
      </c>
    </row>
    <row r="322" spans="3:47" x14ac:dyDescent="0.2">
      <c r="C322" s="29"/>
      <c r="D322" s="29"/>
      <c r="E322" s="29"/>
      <c r="F322" s="29"/>
      <c r="G322" s="14" t="s">
        <v>286</v>
      </c>
      <c r="H322" s="15">
        <v>852468</v>
      </c>
      <c r="I322" s="16">
        <v>-9.0999999999999998E-2</v>
      </c>
      <c r="J322" s="143">
        <v>227945</v>
      </c>
      <c r="K322" s="142">
        <v>-6.6000000000000003E-2</v>
      </c>
      <c r="L322" s="17">
        <v>373797</v>
      </c>
      <c r="M322" s="16">
        <v>-0.129</v>
      </c>
      <c r="N322" s="18">
        <v>3.74</v>
      </c>
      <c r="O322" s="16">
        <v>-2.7E-2</v>
      </c>
      <c r="P322" s="18">
        <v>2.2799999999999998</v>
      </c>
      <c r="Q322" s="16">
        <v>4.3999999999999997E-2</v>
      </c>
      <c r="R322" s="15">
        <v>2730859</v>
      </c>
      <c r="S322" s="16">
        <v>-0.08</v>
      </c>
      <c r="T322" s="17">
        <v>740348</v>
      </c>
      <c r="U322" s="16">
        <v>-3.1E-2</v>
      </c>
      <c r="V322" s="17">
        <v>1215566</v>
      </c>
      <c r="W322" s="16">
        <v>-8.6999999999999994E-2</v>
      </c>
      <c r="X322" s="18">
        <v>3.69</v>
      </c>
      <c r="Y322" s="16">
        <v>-0.05</v>
      </c>
      <c r="Z322" s="18">
        <v>2.25</v>
      </c>
      <c r="AA322" s="16">
        <v>8.0000000000000002E-3</v>
      </c>
      <c r="AB322" s="15">
        <v>5657930</v>
      </c>
      <c r="AC322" s="16">
        <v>-3.9E-2</v>
      </c>
      <c r="AD322" s="17">
        <v>1548553</v>
      </c>
      <c r="AE322" s="16">
        <v>-2E-3</v>
      </c>
      <c r="AF322" s="17">
        <v>2568376</v>
      </c>
      <c r="AG322" s="16">
        <v>-5.0999999999999997E-2</v>
      </c>
      <c r="AH322" s="18">
        <v>3.65</v>
      </c>
      <c r="AI322" s="16">
        <v>-3.6999999999999998E-2</v>
      </c>
      <c r="AJ322" s="18">
        <v>2.2000000000000002</v>
      </c>
      <c r="AK322" s="16">
        <v>1.2E-2</v>
      </c>
      <c r="AL322" s="15">
        <v>11632922</v>
      </c>
      <c r="AM322" s="16">
        <v>-4.4999999999999998E-2</v>
      </c>
      <c r="AN322" s="17">
        <v>3152678</v>
      </c>
      <c r="AO322" s="16">
        <v>-4.1000000000000002E-2</v>
      </c>
      <c r="AP322" s="17">
        <v>5367730</v>
      </c>
      <c r="AQ322" s="16">
        <v>-0.05</v>
      </c>
      <c r="AR322" s="18">
        <v>3.69</v>
      </c>
      <c r="AS322" s="16">
        <v>-4.0000000000000001E-3</v>
      </c>
      <c r="AT322" s="18">
        <v>2.17</v>
      </c>
      <c r="AU322" s="16">
        <v>6.0000000000000001E-3</v>
      </c>
    </row>
    <row r="323" spans="3:47" x14ac:dyDescent="0.2">
      <c r="C323" s="29"/>
      <c r="D323" s="29"/>
      <c r="E323" s="29"/>
      <c r="F323" s="29"/>
      <c r="G323" s="14" t="s">
        <v>287</v>
      </c>
      <c r="H323" s="15">
        <v>826319</v>
      </c>
      <c r="I323" s="16">
        <v>0</v>
      </c>
      <c r="J323" s="143">
        <v>233567</v>
      </c>
      <c r="K323" s="142">
        <v>4.7E-2</v>
      </c>
      <c r="L323" s="17">
        <v>399324</v>
      </c>
      <c r="M323" s="16">
        <v>2.4E-2</v>
      </c>
      <c r="N323" s="18">
        <v>3.54</v>
      </c>
      <c r="O323" s="16">
        <v>-4.4999999999999998E-2</v>
      </c>
      <c r="P323" s="18">
        <v>2.0699999999999998</v>
      </c>
      <c r="Q323" s="16">
        <v>-2.4E-2</v>
      </c>
      <c r="R323" s="15">
        <v>2731034</v>
      </c>
      <c r="S323" s="16">
        <v>2.1000000000000001E-2</v>
      </c>
      <c r="T323" s="17">
        <v>738761</v>
      </c>
      <c r="U323" s="16">
        <v>3.0000000000000001E-3</v>
      </c>
      <c r="V323" s="17">
        <v>1244728</v>
      </c>
      <c r="W323" s="16">
        <v>-2.5999999999999999E-2</v>
      </c>
      <c r="X323" s="18">
        <v>3.7</v>
      </c>
      <c r="Y323" s="16">
        <v>1.7999999999999999E-2</v>
      </c>
      <c r="Z323" s="18">
        <v>2.19</v>
      </c>
      <c r="AA323" s="16">
        <v>4.8000000000000001E-2</v>
      </c>
      <c r="AB323" s="15">
        <v>5716717</v>
      </c>
      <c r="AC323" s="16">
        <v>2.7E-2</v>
      </c>
      <c r="AD323" s="17">
        <v>1544974</v>
      </c>
      <c r="AE323" s="16">
        <v>1.2E-2</v>
      </c>
      <c r="AF323" s="17">
        <v>2603078</v>
      </c>
      <c r="AG323" s="16">
        <v>-1.6E-2</v>
      </c>
      <c r="AH323" s="18">
        <v>3.7</v>
      </c>
      <c r="AI323" s="16">
        <v>1.4999999999999999E-2</v>
      </c>
      <c r="AJ323" s="18">
        <v>2.2000000000000002</v>
      </c>
      <c r="AK323" s="16">
        <v>4.3999999999999997E-2</v>
      </c>
      <c r="AL323" s="15">
        <v>11477999</v>
      </c>
      <c r="AM323" s="16">
        <v>1.7999999999999999E-2</v>
      </c>
      <c r="AN323" s="17">
        <v>3138847</v>
      </c>
      <c r="AO323" s="16">
        <v>1.2999999999999999E-2</v>
      </c>
      <c r="AP323" s="17">
        <v>5371675</v>
      </c>
      <c r="AQ323" s="16">
        <v>1E-3</v>
      </c>
      <c r="AR323" s="18">
        <v>3.66</v>
      </c>
      <c r="AS323" s="16">
        <v>5.0000000000000001E-3</v>
      </c>
      <c r="AT323" s="18">
        <v>2.14</v>
      </c>
      <c r="AU323" s="16">
        <v>1.7000000000000001E-2</v>
      </c>
    </row>
    <row r="324" spans="3:47" x14ac:dyDescent="0.2">
      <c r="C324" s="29"/>
      <c r="D324" s="29"/>
      <c r="E324" s="29"/>
      <c r="F324" s="29"/>
      <c r="G324" s="14" t="s">
        <v>288</v>
      </c>
      <c r="H324" s="15">
        <v>358060</v>
      </c>
      <c r="I324" s="16">
        <v>-4.5999999999999999E-2</v>
      </c>
      <c r="J324" s="143">
        <v>109135</v>
      </c>
      <c r="K324" s="142">
        <v>3.3000000000000002E-2</v>
      </c>
      <c r="L324" s="17">
        <v>202008</v>
      </c>
      <c r="M324" s="16">
        <v>2.3E-2</v>
      </c>
      <c r="N324" s="18">
        <v>3.28</v>
      </c>
      <c r="O324" s="16">
        <v>-7.6999999999999999E-2</v>
      </c>
      <c r="P324" s="18">
        <v>1.77</v>
      </c>
      <c r="Q324" s="16">
        <v>-6.8000000000000005E-2</v>
      </c>
      <c r="R324" s="15">
        <v>1226701</v>
      </c>
      <c r="S324" s="16">
        <v>-2.7E-2</v>
      </c>
      <c r="T324" s="17">
        <v>367033</v>
      </c>
      <c r="U324" s="16">
        <v>4.0000000000000001E-3</v>
      </c>
      <c r="V324" s="17">
        <v>669827</v>
      </c>
      <c r="W324" s="16">
        <v>-1.4999999999999999E-2</v>
      </c>
      <c r="X324" s="18">
        <v>3.34</v>
      </c>
      <c r="Y324" s="16">
        <v>-3.2000000000000001E-2</v>
      </c>
      <c r="Z324" s="18">
        <v>1.83</v>
      </c>
      <c r="AA324" s="16">
        <v>-1.2E-2</v>
      </c>
      <c r="AB324" s="15">
        <v>2672820</v>
      </c>
      <c r="AC324" s="16">
        <v>-7.0000000000000001E-3</v>
      </c>
      <c r="AD324" s="17">
        <v>758444</v>
      </c>
      <c r="AE324" s="16">
        <v>-1.2999999999999999E-2</v>
      </c>
      <c r="AF324" s="17">
        <v>1361739</v>
      </c>
      <c r="AG324" s="16">
        <v>-4.2000000000000003E-2</v>
      </c>
      <c r="AH324" s="18">
        <v>3.52</v>
      </c>
      <c r="AI324" s="16">
        <v>7.0000000000000001E-3</v>
      </c>
      <c r="AJ324" s="18">
        <v>1.96</v>
      </c>
      <c r="AK324" s="16">
        <v>3.6999999999999998E-2</v>
      </c>
      <c r="AL324" s="15">
        <v>5416231</v>
      </c>
      <c r="AM324" s="16">
        <v>-4.0000000000000001E-3</v>
      </c>
      <c r="AN324" s="17">
        <v>1589193</v>
      </c>
      <c r="AO324" s="16">
        <v>1.7999999999999999E-2</v>
      </c>
      <c r="AP324" s="17">
        <v>2940246</v>
      </c>
      <c r="AQ324" s="16">
        <v>1.2999999999999999E-2</v>
      </c>
      <c r="AR324" s="18">
        <v>3.41</v>
      </c>
      <c r="AS324" s="16">
        <v>-2.1999999999999999E-2</v>
      </c>
      <c r="AT324" s="18">
        <v>1.84</v>
      </c>
      <c r="AU324" s="16">
        <v>-1.7000000000000001E-2</v>
      </c>
    </row>
    <row r="325" spans="3:47" x14ac:dyDescent="0.2">
      <c r="C325" s="29"/>
      <c r="D325" s="29"/>
      <c r="E325" s="29"/>
      <c r="F325" s="29"/>
      <c r="G325" s="14" t="s">
        <v>289</v>
      </c>
      <c r="H325" s="15">
        <v>570725</v>
      </c>
      <c r="I325" s="16">
        <v>-8.0000000000000002E-3</v>
      </c>
      <c r="J325" s="143">
        <v>153515</v>
      </c>
      <c r="K325" s="142">
        <v>-8.0000000000000002E-3</v>
      </c>
      <c r="L325" s="17">
        <v>257199</v>
      </c>
      <c r="M325" s="16">
        <v>-2.5999999999999999E-2</v>
      </c>
      <c r="N325" s="18">
        <v>3.72</v>
      </c>
      <c r="O325" s="16">
        <v>0</v>
      </c>
      <c r="P325" s="18">
        <v>2.2200000000000002</v>
      </c>
      <c r="Q325" s="16">
        <v>1.7999999999999999E-2</v>
      </c>
      <c r="R325" s="15">
        <v>1863823</v>
      </c>
      <c r="S325" s="16">
        <v>1.4E-2</v>
      </c>
      <c r="T325" s="17">
        <v>518529</v>
      </c>
      <c r="U325" s="16">
        <v>3.3000000000000002E-2</v>
      </c>
      <c r="V325" s="17">
        <v>867944</v>
      </c>
      <c r="W325" s="16">
        <v>0.02</v>
      </c>
      <c r="X325" s="18">
        <v>3.59</v>
      </c>
      <c r="Y325" s="16">
        <v>-1.7999999999999999E-2</v>
      </c>
      <c r="Z325" s="18">
        <v>2.15</v>
      </c>
      <c r="AA325" s="16">
        <v>-5.0000000000000001E-3</v>
      </c>
      <c r="AB325" s="15">
        <v>3909054</v>
      </c>
      <c r="AC325" s="16">
        <v>4.0000000000000001E-3</v>
      </c>
      <c r="AD325" s="17">
        <v>1084098</v>
      </c>
      <c r="AE325" s="16">
        <v>8.9999999999999993E-3</v>
      </c>
      <c r="AF325" s="17">
        <v>1820383</v>
      </c>
      <c r="AG325" s="16">
        <v>1E-3</v>
      </c>
      <c r="AH325" s="18">
        <v>3.61</v>
      </c>
      <c r="AI325" s="16">
        <v>-5.0000000000000001E-3</v>
      </c>
      <c r="AJ325" s="18">
        <v>2.15</v>
      </c>
      <c r="AK325" s="16">
        <v>3.0000000000000001E-3</v>
      </c>
      <c r="AL325" s="15">
        <v>8009105</v>
      </c>
      <c r="AM325" s="16">
        <v>-4.4999999999999998E-2</v>
      </c>
      <c r="AN325" s="17">
        <v>2227512</v>
      </c>
      <c r="AO325" s="16">
        <v>-4.1000000000000002E-2</v>
      </c>
      <c r="AP325" s="17">
        <v>3671145</v>
      </c>
      <c r="AQ325" s="16">
        <v>-0.04</v>
      </c>
      <c r="AR325" s="18">
        <v>3.6</v>
      </c>
      <c r="AS325" s="16">
        <v>-4.0000000000000001E-3</v>
      </c>
      <c r="AT325" s="18">
        <v>2.1800000000000002</v>
      </c>
      <c r="AU325" s="16">
        <v>-6.0000000000000001E-3</v>
      </c>
    </row>
    <row r="326" spans="3:47" x14ac:dyDescent="0.2">
      <c r="C326" s="29"/>
      <c r="D326" s="29"/>
      <c r="E326" s="29"/>
      <c r="F326" s="29"/>
      <c r="G326" s="14" t="s">
        <v>290</v>
      </c>
      <c r="H326" s="15">
        <v>652675</v>
      </c>
      <c r="I326" s="16">
        <v>-4.8000000000000001E-2</v>
      </c>
      <c r="J326" s="143">
        <v>172011</v>
      </c>
      <c r="K326" s="142">
        <v>-0.105</v>
      </c>
      <c r="L326" s="17">
        <v>297032</v>
      </c>
      <c r="M326" s="16">
        <v>-0.13100000000000001</v>
      </c>
      <c r="N326" s="18">
        <v>3.79</v>
      </c>
      <c r="O326" s="16">
        <v>6.4000000000000001E-2</v>
      </c>
      <c r="P326" s="18">
        <v>2.2000000000000002</v>
      </c>
      <c r="Q326" s="16">
        <v>9.6000000000000002E-2</v>
      </c>
      <c r="R326" s="15">
        <v>2102012</v>
      </c>
      <c r="S326" s="16">
        <v>5.0999999999999997E-2</v>
      </c>
      <c r="T326" s="17">
        <v>580319</v>
      </c>
      <c r="U326" s="16">
        <v>1.9E-2</v>
      </c>
      <c r="V326" s="17">
        <v>1001933</v>
      </c>
      <c r="W326" s="16">
        <v>2E-3</v>
      </c>
      <c r="X326" s="18">
        <v>3.62</v>
      </c>
      <c r="Y326" s="16">
        <v>3.1E-2</v>
      </c>
      <c r="Z326" s="18">
        <v>2.1</v>
      </c>
      <c r="AA326" s="16">
        <v>4.9000000000000002E-2</v>
      </c>
      <c r="AB326" s="15">
        <v>4347599</v>
      </c>
      <c r="AC326" s="16">
        <v>2.4E-2</v>
      </c>
      <c r="AD326" s="17">
        <v>1211523</v>
      </c>
      <c r="AE326" s="16">
        <v>2.9000000000000001E-2</v>
      </c>
      <c r="AF326" s="17">
        <v>2108928</v>
      </c>
      <c r="AG326" s="16">
        <v>2.7E-2</v>
      </c>
      <c r="AH326" s="18">
        <v>3.59</v>
      </c>
      <c r="AI326" s="16">
        <v>-5.0000000000000001E-3</v>
      </c>
      <c r="AJ326" s="18">
        <v>2.06</v>
      </c>
      <c r="AK326" s="16">
        <v>-3.0000000000000001E-3</v>
      </c>
      <c r="AL326" s="15">
        <v>9329670</v>
      </c>
      <c r="AM326" s="16">
        <v>-6.0000000000000001E-3</v>
      </c>
      <c r="AN326" s="17">
        <v>2615020</v>
      </c>
      <c r="AO326" s="16">
        <v>0</v>
      </c>
      <c r="AP326" s="17">
        <v>4388919</v>
      </c>
      <c r="AQ326" s="16">
        <v>-1.2E-2</v>
      </c>
      <c r="AR326" s="18">
        <v>3.57</v>
      </c>
      <c r="AS326" s="16">
        <v>-7.0000000000000001E-3</v>
      </c>
      <c r="AT326" s="18">
        <v>2.13</v>
      </c>
      <c r="AU326" s="16">
        <v>6.0000000000000001E-3</v>
      </c>
    </row>
    <row r="327" spans="3:47" x14ac:dyDescent="0.2">
      <c r="C327" s="29"/>
      <c r="D327" s="29"/>
      <c r="E327" s="29"/>
      <c r="F327" s="29"/>
      <c r="G327" s="14" t="s">
        <v>291</v>
      </c>
      <c r="H327" s="15">
        <v>793007</v>
      </c>
      <c r="I327" s="16">
        <v>-2.1999999999999999E-2</v>
      </c>
      <c r="J327" s="143">
        <v>212915</v>
      </c>
      <c r="K327" s="142">
        <v>-7.6999999999999999E-2</v>
      </c>
      <c r="L327" s="17">
        <v>338586</v>
      </c>
      <c r="M327" s="16">
        <v>-7.5999999999999998E-2</v>
      </c>
      <c r="N327" s="18">
        <v>3.72</v>
      </c>
      <c r="O327" s="16">
        <v>0.06</v>
      </c>
      <c r="P327" s="18">
        <v>2.34</v>
      </c>
      <c r="Q327" s="16">
        <v>5.8999999999999997E-2</v>
      </c>
      <c r="R327" s="15">
        <v>2491116</v>
      </c>
      <c r="S327" s="16">
        <v>-4.8000000000000001E-2</v>
      </c>
      <c r="T327" s="17">
        <v>680069</v>
      </c>
      <c r="U327" s="16">
        <v>-0.08</v>
      </c>
      <c r="V327" s="17">
        <v>1086500</v>
      </c>
      <c r="W327" s="16">
        <v>-6.9000000000000006E-2</v>
      </c>
      <c r="X327" s="18">
        <v>3.66</v>
      </c>
      <c r="Y327" s="16">
        <v>3.5000000000000003E-2</v>
      </c>
      <c r="Z327" s="18">
        <v>2.29</v>
      </c>
      <c r="AA327" s="16">
        <v>2.3E-2</v>
      </c>
      <c r="AB327" s="15">
        <v>4980180</v>
      </c>
      <c r="AC327" s="16">
        <v>-4.8000000000000001E-2</v>
      </c>
      <c r="AD327" s="17">
        <v>1390528</v>
      </c>
      <c r="AE327" s="16">
        <v>-0.06</v>
      </c>
      <c r="AF327" s="17">
        <v>2197734</v>
      </c>
      <c r="AG327" s="16">
        <v>-0.05</v>
      </c>
      <c r="AH327" s="18">
        <v>3.58</v>
      </c>
      <c r="AI327" s="16">
        <v>1.2999999999999999E-2</v>
      </c>
      <c r="AJ327" s="18">
        <v>2.27</v>
      </c>
      <c r="AK327" s="16">
        <v>2E-3</v>
      </c>
      <c r="AL327" s="15">
        <v>10157551</v>
      </c>
      <c r="AM327" s="16">
        <v>-0.05</v>
      </c>
      <c r="AN327" s="17">
        <v>2846099</v>
      </c>
      <c r="AO327" s="16">
        <v>-6.2E-2</v>
      </c>
      <c r="AP327" s="17">
        <v>4449716</v>
      </c>
      <c r="AQ327" s="16">
        <v>-5.7000000000000002E-2</v>
      </c>
      <c r="AR327" s="18">
        <v>3.57</v>
      </c>
      <c r="AS327" s="16">
        <v>1.2999999999999999E-2</v>
      </c>
      <c r="AT327" s="18">
        <v>2.2799999999999998</v>
      </c>
      <c r="AU327" s="16">
        <v>8.0000000000000002E-3</v>
      </c>
    </row>
    <row r="328" spans="3:47" x14ac:dyDescent="0.2">
      <c r="C328" s="29"/>
      <c r="D328" s="29"/>
      <c r="E328" s="29"/>
      <c r="F328" s="29"/>
      <c r="G328" s="14" t="s">
        <v>292</v>
      </c>
      <c r="H328" s="15">
        <v>330430</v>
      </c>
      <c r="I328" s="16">
        <v>-7.0000000000000001E-3</v>
      </c>
      <c r="J328" s="143">
        <v>90876</v>
      </c>
      <c r="K328" s="142">
        <v>5.0000000000000001E-3</v>
      </c>
      <c r="L328" s="17">
        <v>148087</v>
      </c>
      <c r="M328" s="16">
        <v>-5.7000000000000002E-2</v>
      </c>
      <c r="N328" s="18">
        <v>3.64</v>
      </c>
      <c r="O328" s="16">
        <v>-1.2E-2</v>
      </c>
      <c r="P328" s="18">
        <v>2.23</v>
      </c>
      <c r="Q328" s="16">
        <v>5.2999999999999999E-2</v>
      </c>
      <c r="R328" s="15">
        <v>1121673</v>
      </c>
      <c r="S328" s="16">
        <v>1E-3</v>
      </c>
      <c r="T328" s="17">
        <v>304060</v>
      </c>
      <c r="U328" s="16">
        <v>6.0000000000000001E-3</v>
      </c>
      <c r="V328" s="17">
        <v>489260</v>
      </c>
      <c r="W328" s="16">
        <v>-6.6000000000000003E-2</v>
      </c>
      <c r="X328" s="18">
        <v>3.69</v>
      </c>
      <c r="Y328" s="16">
        <v>-5.0000000000000001E-3</v>
      </c>
      <c r="Z328" s="18">
        <v>2.29</v>
      </c>
      <c r="AA328" s="16">
        <v>7.0999999999999994E-2</v>
      </c>
      <c r="AB328" s="15">
        <v>2331222</v>
      </c>
      <c r="AC328" s="16">
        <v>2E-3</v>
      </c>
      <c r="AD328" s="17">
        <v>631011</v>
      </c>
      <c r="AE328" s="16">
        <v>2E-3</v>
      </c>
      <c r="AF328" s="17">
        <v>1021684</v>
      </c>
      <c r="AG328" s="16">
        <v>-5.8999999999999997E-2</v>
      </c>
      <c r="AH328" s="18">
        <v>3.69</v>
      </c>
      <c r="AI328" s="16">
        <v>0</v>
      </c>
      <c r="AJ328" s="18">
        <v>2.2799999999999998</v>
      </c>
      <c r="AK328" s="16">
        <v>6.5000000000000002E-2</v>
      </c>
      <c r="AL328" s="15">
        <v>4554565</v>
      </c>
      <c r="AM328" s="16">
        <v>-3.1E-2</v>
      </c>
      <c r="AN328" s="17">
        <v>1238629</v>
      </c>
      <c r="AO328" s="16">
        <v>-4.4999999999999998E-2</v>
      </c>
      <c r="AP328" s="17">
        <v>2019550</v>
      </c>
      <c r="AQ328" s="16">
        <v>-9.7000000000000003E-2</v>
      </c>
      <c r="AR328" s="18">
        <v>3.68</v>
      </c>
      <c r="AS328" s="16">
        <v>1.4999999999999999E-2</v>
      </c>
      <c r="AT328" s="18">
        <v>2.2599999999999998</v>
      </c>
      <c r="AU328" s="16">
        <v>7.2999999999999995E-2</v>
      </c>
    </row>
    <row r="329" spans="3:47" x14ac:dyDescent="0.2">
      <c r="C329" s="29"/>
      <c r="D329" s="29"/>
      <c r="E329" s="29"/>
      <c r="F329" s="29"/>
      <c r="G329" s="14" t="s">
        <v>293</v>
      </c>
      <c r="H329" s="15">
        <v>314782</v>
      </c>
      <c r="I329" s="16">
        <v>-6.3E-2</v>
      </c>
      <c r="J329" s="143">
        <v>87824</v>
      </c>
      <c r="K329" s="142">
        <v>-8.3000000000000004E-2</v>
      </c>
      <c r="L329" s="17">
        <v>139652</v>
      </c>
      <c r="M329" s="16">
        <v>-0.10100000000000001</v>
      </c>
      <c r="N329" s="18">
        <v>3.58</v>
      </c>
      <c r="O329" s="16">
        <v>2.1999999999999999E-2</v>
      </c>
      <c r="P329" s="18">
        <v>2.25</v>
      </c>
      <c r="Q329" s="16">
        <v>4.2000000000000003E-2</v>
      </c>
      <c r="R329" s="15">
        <v>969789</v>
      </c>
      <c r="S329" s="16">
        <v>-3.5000000000000003E-2</v>
      </c>
      <c r="T329" s="17">
        <v>267216</v>
      </c>
      <c r="U329" s="16">
        <v>-5.5E-2</v>
      </c>
      <c r="V329" s="17">
        <v>423084</v>
      </c>
      <c r="W329" s="16">
        <v>-7.0999999999999994E-2</v>
      </c>
      <c r="X329" s="18">
        <v>3.63</v>
      </c>
      <c r="Y329" s="16">
        <v>2.1000000000000001E-2</v>
      </c>
      <c r="Z329" s="18">
        <v>2.29</v>
      </c>
      <c r="AA329" s="16">
        <v>3.9E-2</v>
      </c>
      <c r="AB329" s="15">
        <v>1941319</v>
      </c>
      <c r="AC329" s="16">
        <v>-7.0000000000000001E-3</v>
      </c>
      <c r="AD329" s="17">
        <v>542918</v>
      </c>
      <c r="AE329" s="16">
        <v>-1.4999999999999999E-2</v>
      </c>
      <c r="AF329" s="17">
        <v>871315</v>
      </c>
      <c r="AG329" s="16">
        <v>-1.4999999999999999E-2</v>
      </c>
      <c r="AH329" s="18">
        <v>3.58</v>
      </c>
      <c r="AI329" s="16">
        <v>8.0000000000000002E-3</v>
      </c>
      <c r="AJ329" s="18">
        <v>2.23</v>
      </c>
      <c r="AK329" s="16">
        <v>8.9999999999999993E-3</v>
      </c>
      <c r="AL329" s="15">
        <v>4068551</v>
      </c>
      <c r="AM329" s="16">
        <v>1.0999999999999999E-2</v>
      </c>
      <c r="AN329" s="17">
        <v>1134304</v>
      </c>
      <c r="AO329" s="16">
        <v>1E-3</v>
      </c>
      <c r="AP329" s="17">
        <v>1802223</v>
      </c>
      <c r="AQ329" s="16">
        <v>-1.4E-2</v>
      </c>
      <c r="AR329" s="18">
        <v>3.59</v>
      </c>
      <c r="AS329" s="16">
        <v>0.01</v>
      </c>
      <c r="AT329" s="18">
        <v>2.2599999999999998</v>
      </c>
      <c r="AU329" s="16">
        <v>2.5000000000000001E-2</v>
      </c>
    </row>
    <row r="330" spans="3:47" x14ac:dyDescent="0.2">
      <c r="C330" s="29"/>
      <c r="D330" s="29"/>
      <c r="E330" s="29"/>
      <c r="F330" s="29"/>
      <c r="G330" s="14" t="s">
        <v>294</v>
      </c>
      <c r="H330" s="15">
        <v>319181</v>
      </c>
      <c r="I330" s="16">
        <v>9.2999999999999999E-2</v>
      </c>
      <c r="J330" s="143">
        <v>82991</v>
      </c>
      <c r="K330" s="142">
        <v>0.13200000000000001</v>
      </c>
      <c r="L330" s="17">
        <v>143934</v>
      </c>
      <c r="M330" s="16">
        <v>0.13500000000000001</v>
      </c>
      <c r="N330" s="18">
        <v>3.85</v>
      </c>
      <c r="O330" s="16">
        <v>-3.5000000000000003E-2</v>
      </c>
      <c r="P330" s="18">
        <v>2.2200000000000002</v>
      </c>
      <c r="Q330" s="16">
        <v>-3.6999999999999998E-2</v>
      </c>
      <c r="R330" s="15">
        <v>1021791</v>
      </c>
      <c r="S330" s="16">
        <v>8.5000000000000006E-2</v>
      </c>
      <c r="T330" s="17">
        <v>266834</v>
      </c>
      <c r="U330" s="16">
        <v>9.0999999999999998E-2</v>
      </c>
      <c r="V330" s="17">
        <v>455661</v>
      </c>
      <c r="W330" s="16">
        <v>8.3000000000000004E-2</v>
      </c>
      <c r="X330" s="18">
        <v>3.83</v>
      </c>
      <c r="Y330" s="16">
        <v>-6.0000000000000001E-3</v>
      </c>
      <c r="Z330" s="18">
        <v>2.2400000000000002</v>
      </c>
      <c r="AA330" s="16">
        <v>2E-3</v>
      </c>
      <c r="AB330" s="15">
        <v>2034324</v>
      </c>
      <c r="AC330" s="16">
        <v>5.6000000000000001E-2</v>
      </c>
      <c r="AD330" s="17">
        <v>534211</v>
      </c>
      <c r="AE330" s="16">
        <v>4.8000000000000001E-2</v>
      </c>
      <c r="AF330" s="17">
        <v>905206</v>
      </c>
      <c r="AG330" s="16">
        <v>2.3E-2</v>
      </c>
      <c r="AH330" s="18">
        <v>3.81</v>
      </c>
      <c r="AI330" s="16">
        <v>7.0000000000000001E-3</v>
      </c>
      <c r="AJ330" s="18">
        <v>2.25</v>
      </c>
      <c r="AK330" s="16">
        <v>3.2000000000000001E-2</v>
      </c>
      <c r="AL330" s="15">
        <v>4199631</v>
      </c>
      <c r="AM330" s="16">
        <v>0.04</v>
      </c>
      <c r="AN330" s="17">
        <v>1098803</v>
      </c>
      <c r="AO330" s="16">
        <v>0.03</v>
      </c>
      <c r="AP330" s="17">
        <v>1887400</v>
      </c>
      <c r="AQ330" s="16">
        <v>1.2E-2</v>
      </c>
      <c r="AR330" s="18">
        <v>3.82</v>
      </c>
      <c r="AS330" s="16">
        <v>0.01</v>
      </c>
      <c r="AT330" s="18">
        <v>2.23</v>
      </c>
      <c r="AU330" s="16">
        <v>2.8000000000000001E-2</v>
      </c>
    </row>
    <row r="331" spans="3:47" x14ac:dyDescent="0.2">
      <c r="C331" s="29"/>
      <c r="D331" s="29"/>
      <c r="E331" s="29"/>
      <c r="F331" s="29"/>
      <c r="G331" s="14" t="s">
        <v>295</v>
      </c>
      <c r="H331" s="15">
        <v>2371385</v>
      </c>
      <c r="I331" s="16">
        <v>3.6999999999999998E-2</v>
      </c>
      <c r="J331" s="143">
        <v>600184</v>
      </c>
      <c r="K331" s="142">
        <v>4.1000000000000002E-2</v>
      </c>
      <c r="L331" s="17">
        <v>1104324</v>
      </c>
      <c r="M331" s="16">
        <v>4.3999999999999997E-2</v>
      </c>
      <c r="N331" s="18">
        <v>3.95</v>
      </c>
      <c r="O331" s="16">
        <v>-4.0000000000000001E-3</v>
      </c>
      <c r="P331" s="18">
        <v>2.15</v>
      </c>
      <c r="Q331" s="16">
        <v>-7.0000000000000001E-3</v>
      </c>
      <c r="R331" s="15">
        <v>7476266</v>
      </c>
      <c r="S331" s="16">
        <v>3.9E-2</v>
      </c>
      <c r="T331" s="17">
        <v>1901359</v>
      </c>
      <c r="U331" s="16">
        <v>5.6000000000000001E-2</v>
      </c>
      <c r="V331" s="17">
        <v>3486714</v>
      </c>
      <c r="W331" s="16">
        <v>5.6000000000000001E-2</v>
      </c>
      <c r="X331" s="18">
        <v>3.93</v>
      </c>
      <c r="Y331" s="16">
        <v>-1.6E-2</v>
      </c>
      <c r="Z331" s="18">
        <v>2.14</v>
      </c>
      <c r="AA331" s="16">
        <v>-1.6E-2</v>
      </c>
      <c r="AB331" s="15">
        <v>15027841</v>
      </c>
      <c r="AC331" s="16">
        <v>1.9E-2</v>
      </c>
      <c r="AD331" s="17">
        <v>3828671</v>
      </c>
      <c r="AE331" s="16">
        <v>5.6000000000000001E-2</v>
      </c>
      <c r="AF331" s="17">
        <v>7009114</v>
      </c>
      <c r="AG331" s="16">
        <v>5.3999999999999999E-2</v>
      </c>
      <c r="AH331" s="18">
        <v>3.93</v>
      </c>
      <c r="AI331" s="16">
        <v>-3.5000000000000003E-2</v>
      </c>
      <c r="AJ331" s="18">
        <v>2.14</v>
      </c>
      <c r="AK331" s="16">
        <v>-3.3000000000000002E-2</v>
      </c>
      <c r="AL331" s="15">
        <v>31391922</v>
      </c>
      <c r="AM331" s="16">
        <v>3.0000000000000001E-3</v>
      </c>
      <c r="AN331" s="17">
        <v>7930000</v>
      </c>
      <c r="AO331" s="16">
        <v>7.1999999999999995E-2</v>
      </c>
      <c r="AP331" s="17">
        <v>14533010</v>
      </c>
      <c r="AQ331" s="16">
        <v>7.9000000000000001E-2</v>
      </c>
      <c r="AR331" s="18">
        <v>3.96</v>
      </c>
      <c r="AS331" s="16">
        <v>-6.4000000000000001E-2</v>
      </c>
      <c r="AT331" s="18">
        <v>2.16</v>
      </c>
      <c r="AU331" s="16">
        <v>-7.0999999999999994E-2</v>
      </c>
    </row>
    <row r="332" spans="3:47" x14ac:dyDescent="0.2">
      <c r="C332" s="29"/>
      <c r="D332" s="29"/>
      <c r="E332" s="29"/>
      <c r="F332" s="29"/>
      <c r="G332" s="14" t="s">
        <v>296</v>
      </c>
      <c r="H332" s="15">
        <v>166727</v>
      </c>
      <c r="I332" s="16">
        <v>1.4E-2</v>
      </c>
      <c r="J332" s="143">
        <v>46044</v>
      </c>
      <c r="K332" s="142">
        <v>2.9000000000000001E-2</v>
      </c>
      <c r="L332" s="17">
        <v>71456</v>
      </c>
      <c r="M332" s="16">
        <v>-1.2E-2</v>
      </c>
      <c r="N332" s="18">
        <v>3.62</v>
      </c>
      <c r="O332" s="16">
        <v>-1.4999999999999999E-2</v>
      </c>
      <c r="P332" s="18">
        <v>2.33</v>
      </c>
      <c r="Q332" s="16">
        <v>2.5999999999999999E-2</v>
      </c>
      <c r="R332" s="15">
        <v>568914</v>
      </c>
      <c r="S332" s="16">
        <v>2.1999999999999999E-2</v>
      </c>
      <c r="T332" s="17">
        <v>155245</v>
      </c>
      <c r="U332" s="16">
        <v>1.2E-2</v>
      </c>
      <c r="V332" s="17">
        <v>237122</v>
      </c>
      <c r="W332" s="16">
        <v>-4.9000000000000002E-2</v>
      </c>
      <c r="X332" s="18">
        <v>3.66</v>
      </c>
      <c r="Y332" s="16">
        <v>0.01</v>
      </c>
      <c r="Z332" s="18">
        <v>2.4</v>
      </c>
      <c r="AA332" s="16">
        <v>7.3999999999999996E-2</v>
      </c>
      <c r="AB332" s="15">
        <v>1195160</v>
      </c>
      <c r="AC332" s="16">
        <v>2.5999999999999999E-2</v>
      </c>
      <c r="AD332" s="17">
        <v>330847</v>
      </c>
      <c r="AE332" s="16">
        <v>2.8000000000000001E-2</v>
      </c>
      <c r="AF332" s="17">
        <v>511096</v>
      </c>
      <c r="AG332" s="16">
        <v>-2.5000000000000001E-2</v>
      </c>
      <c r="AH332" s="18">
        <v>3.61</v>
      </c>
      <c r="AI332" s="16">
        <v>-2E-3</v>
      </c>
      <c r="AJ332" s="18">
        <v>2.34</v>
      </c>
      <c r="AK332" s="16">
        <v>5.1999999999999998E-2</v>
      </c>
      <c r="AL332" s="15">
        <v>2316804</v>
      </c>
      <c r="AM332" s="16">
        <v>-1.4E-2</v>
      </c>
      <c r="AN332" s="17">
        <v>641882</v>
      </c>
      <c r="AO332" s="16">
        <v>-0.02</v>
      </c>
      <c r="AP332" s="17">
        <v>990169</v>
      </c>
      <c r="AQ332" s="16">
        <v>-7.1999999999999995E-2</v>
      </c>
      <c r="AR332" s="18">
        <v>3.61</v>
      </c>
      <c r="AS332" s="16">
        <v>5.0000000000000001E-3</v>
      </c>
      <c r="AT332" s="18">
        <v>2.34</v>
      </c>
      <c r="AU332" s="16">
        <v>6.3E-2</v>
      </c>
    </row>
    <row r="333" spans="3:47" x14ac:dyDescent="0.2">
      <c r="C333" s="29"/>
      <c r="D333" s="29"/>
      <c r="E333" s="29"/>
      <c r="F333" s="29"/>
      <c r="G333" s="14" t="s">
        <v>297</v>
      </c>
      <c r="H333" s="15">
        <v>935140</v>
      </c>
      <c r="I333" s="16">
        <v>-5.8999999999999997E-2</v>
      </c>
      <c r="J333" s="143">
        <v>255504</v>
      </c>
      <c r="K333" s="142">
        <v>-7.0999999999999994E-2</v>
      </c>
      <c r="L333" s="17">
        <v>404589</v>
      </c>
      <c r="M333" s="16">
        <v>-8.3000000000000004E-2</v>
      </c>
      <c r="N333" s="18">
        <v>3.66</v>
      </c>
      <c r="O333" s="16">
        <v>1.2E-2</v>
      </c>
      <c r="P333" s="18">
        <v>2.31</v>
      </c>
      <c r="Q333" s="16">
        <v>2.5000000000000001E-2</v>
      </c>
      <c r="R333" s="15">
        <v>2932663</v>
      </c>
      <c r="S333" s="16">
        <v>-0.01</v>
      </c>
      <c r="T333" s="17">
        <v>791420</v>
      </c>
      <c r="U333" s="16">
        <v>-2.5999999999999999E-2</v>
      </c>
      <c r="V333" s="17">
        <v>1245886</v>
      </c>
      <c r="W333" s="16">
        <v>-3.5000000000000003E-2</v>
      </c>
      <c r="X333" s="18">
        <v>3.71</v>
      </c>
      <c r="Y333" s="16">
        <v>1.7000000000000001E-2</v>
      </c>
      <c r="Z333" s="18">
        <v>2.35</v>
      </c>
      <c r="AA333" s="16">
        <v>2.5999999999999999E-2</v>
      </c>
      <c r="AB333" s="15">
        <v>5784585</v>
      </c>
      <c r="AC333" s="16">
        <v>1.4999999999999999E-2</v>
      </c>
      <c r="AD333" s="17">
        <v>1584505</v>
      </c>
      <c r="AE333" s="16">
        <v>1.2E-2</v>
      </c>
      <c r="AF333" s="17">
        <v>2525352</v>
      </c>
      <c r="AG333" s="16">
        <v>1.9E-2</v>
      </c>
      <c r="AH333" s="18">
        <v>3.65</v>
      </c>
      <c r="AI333" s="16">
        <v>3.0000000000000001E-3</v>
      </c>
      <c r="AJ333" s="18">
        <v>2.29</v>
      </c>
      <c r="AK333" s="16">
        <v>-3.0000000000000001E-3</v>
      </c>
      <c r="AL333" s="15">
        <v>12341549</v>
      </c>
      <c r="AM333" s="16">
        <v>1.7000000000000001E-2</v>
      </c>
      <c r="AN333" s="17">
        <v>3374061</v>
      </c>
      <c r="AO333" s="16">
        <v>6.0000000000000001E-3</v>
      </c>
      <c r="AP333" s="17">
        <v>5286533</v>
      </c>
      <c r="AQ333" s="16">
        <v>-6.0000000000000001E-3</v>
      </c>
      <c r="AR333" s="18">
        <v>3.66</v>
      </c>
      <c r="AS333" s="16">
        <v>0.01</v>
      </c>
      <c r="AT333" s="18">
        <v>2.33</v>
      </c>
      <c r="AU333" s="16">
        <v>2.3E-2</v>
      </c>
    </row>
    <row r="334" spans="3:47" x14ac:dyDescent="0.2">
      <c r="C334" s="29"/>
      <c r="D334" s="29"/>
      <c r="E334" s="29"/>
      <c r="F334" s="29"/>
      <c r="G334" s="14" t="s">
        <v>298</v>
      </c>
      <c r="H334" s="15">
        <v>540056</v>
      </c>
      <c r="I334" s="16">
        <v>-1.7000000000000001E-2</v>
      </c>
      <c r="J334" s="143">
        <v>166977</v>
      </c>
      <c r="K334" s="142">
        <v>0.02</v>
      </c>
      <c r="L334" s="17">
        <v>271701</v>
      </c>
      <c r="M334" s="16">
        <v>-8.0000000000000002E-3</v>
      </c>
      <c r="N334" s="18">
        <v>3.23</v>
      </c>
      <c r="O334" s="16">
        <v>-3.6999999999999998E-2</v>
      </c>
      <c r="P334" s="18">
        <v>1.99</v>
      </c>
      <c r="Q334" s="16">
        <v>-0.01</v>
      </c>
      <c r="R334" s="15">
        <v>1799471</v>
      </c>
      <c r="S334" s="16">
        <v>2.1999999999999999E-2</v>
      </c>
      <c r="T334" s="17">
        <v>579497</v>
      </c>
      <c r="U334" s="16">
        <v>-1.2999999999999999E-2</v>
      </c>
      <c r="V334" s="17">
        <v>968352</v>
      </c>
      <c r="W334" s="16">
        <v>-0.05</v>
      </c>
      <c r="X334" s="18">
        <v>3.11</v>
      </c>
      <c r="Y334" s="16">
        <v>3.5000000000000003E-2</v>
      </c>
      <c r="Z334" s="18">
        <v>1.86</v>
      </c>
      <c r="AA334" s="16">
        <v>7.5999999999999998E-2</v>
      </c>
      <c r="AB334" s="15">
        <v>3809978</v>
      </c>
      <c r="AC334" s="16">
        <v>0.28899999999999998</v>
      </c>
      <c r="AD334" s="17">
        <v>1238655</v>
      </c>
      <c r="AE334" s="16">
        <v>0.28299999999999997</v>
      </c>
      <c r="AF334" s="17">
        <v>2039449</v>
      </c>
      <c r="AG334" s="16">
        <v>0.223</v>
      </c>
      <c r="AH334" s="18">
        <v>3.08</v>
      </c>
      <c r="AI334" s="16">
        <v>5.0000000000000001E-3</v>
      </c>
      <c r="AJ334" s="18">
        <v>1.87</v>
      </c>
      <c r="AK334" s="16">
        <v>5.3999999999999999E-2</v>
      </c>
      <c r="AL334" s="15">
        <v>7861673</v>
      </c>
      <c r="AM334" s="16">
        <v>0.14599999999999999</v>
      </c>
      <c r="AN334" s="17">
        <v>2593232</v>
      </c>
      <c r="AO334" s="16">
        <v>0.17699999999999999</v>
      </c>
      <c r="AP334" s="17">
        <v>4331125</v>
      </c>
      <c r="AQ334" s="16">
        <v>0.158</v>
      </c>
      <c r="AR334" s="18">
        <v>3.03</v>
      </c>
      <c r="AS334" s="16">
        <v>-2.5999999999999999E-2</v>
      </c>
      <c r="AT334" s="18">
        <v>1.82</v>
      </c>
      <c r="AU334" s="16">
        <v>-1.0999999999999999E-2</v>
      </c>
    </row>
    <row r="335" spans="3:47" x14ac:dyDescent="0.2">
      <c r="C335" s="29"/>
      <c r="D335" s="29"/>
      <c r="E335" s="29"/>
      <c r="F335" s="29"/>
      <c r="G335" s="14" t="s">
        <v>299</v>
      </c>
      <c r="H335" s="15">
        <v>517361</v>
      </c>
      <c r="I335" s="16">
        <v>-3.5000000000000003E-2</v>
      </c>
      <c r="J335" s="143">
        <v>153414</v>
      </c>
      <c r="K335" s="142">
        <v>-2.4E-2</v>
      </c>
      <c r="L335" s="17">
        <v>271395</v>
      </c>
      <c r="M335" s="16">
        <v>-3.5000000000000003E-2</v>
      </c>
      <c r="N335" s="18">
        <v>3.37</v>
      </c>
      <c r="O335" s="16">
        <v>-1.0999999999999999E-2</v>
      </c>
      <c r="P335" s="18">
        <v>1.91</v>
      </c>
      <c r="Q335" s="16">
        <v>0</v>
      </c>
      <c r="R335" s="15">
        <v>1799187</v>
      </c>
      <c r="S335" s="16">
        <v>-0.01</v>
      </c>
      <c r="T335" s="17">
        <v>547249</v>
      </c>
      <c r="U335" s="16">
        <v>-0.05</v>
      </c>
      <c r="V335" s="17">
        <v>969672</v>
      </c>
      <c r="W335" s="16">
        <v>-6.9000000000000006E-2</v>
      </c>
      <c r="X335" s="18">
        <v>3.29</v>
      </c>
      <c r="Y335" s="16">
        <v>4.2000000000000003E-2</v>
      </c>
      <c r="Z335" s="18">
        <v>1.86</v>
      </c>
      <c r="AA335" s="16">
        <v>6.4000000000000001E-2</v>
      </c>
      <c r="AB335" s="15">
        <v>3807657</v>
      </c>
      <c r="AC335" s="16">
        <v>8.2000000000000003E-2</v>
      </c>
      <c r="AD335" s="17">
        <v>1181970</v>
      </c>
      <c r="AE335" s="16">
        <v>6.9000000000000006E-2</v>
      </c>
      <c r="AF335" s="17">
        <v>2085493</v>
      </c>
      <c r="AG335" s="16">
        <v>4.5999999999999999E-2</v>
      </c>
      <c r="AH335" s="18">
        <v>3.22</v>
      </c>
      <c r="AI335" s="16">
        <v>1.2E-2</v>
      </c>
      <c r="AJ335" s="18">
        <v>1.83</v>
      </c>
      <c r="AK335" s="16">
        <v>3.4000000000000002E-2</v>
      </c>
      <c r="AL335" s="15">
        <v>7923383</v>
      </c>
      <c r="AM335" s="16">
        <v>3.2000000000000001E-2</v>
      </c>
      <c r="AN335" s="17">
        <v>2511018</v>
      </c>
      <c r="AO335" s="16">
        <v>7.3999999999999996E-2</v>
      </c>
      <c r="AP335" s="17">
        <v>4489457</v>
      </c>
      <c r="AQ335" s="16">
        <v>6.8000000000000005E-2</v>
      </c>
      <c r="AR335" s="18">
        <v>3.16</v>
      </c>
      <c r="AS335" s="16">
        <v>-3.9E-2</v>
      </c>
      <c r="AT335" s="18">
        <v>1.76</v>
      </c>
      <c r="AU335" s="16">
        <v>-3.4000000000000002E-2</v>
      </c>
    </row>
    <row r="336" spans="3:47" x14ac:dyDescent="0.2">
      <c r="C336" s="29"/>
      <c r="D336" s="29"/>
      <c r="E336" s="29"/>
      <c r="F336" s="29"/>
      <c r="G336" s="14" t="s">
        <v>300</v>
      </c>
      <c r="H336" s="15">
        <v>229643</v>
      </c>
      <c r="I336" s="16">
        <v>-1.7999999999999999E-2</v>
      </c>
      <c r="J336" s="143">
        <v>63821</v>
      </c>
      <c r="K336" s="142">
        <v>-1.6E-2</v>
      </c>
      <c r="L336" s="17">
        <v>98255</v>
      </c>
      <c r="M336" s="16">
        <v>-5.2999999999999999E-2</v>
      </c>
      <c r="N336" s="18">
        <v>3.6</v>
      </c>
      <c r="O336" s="16">
        <v>-2E-3</v>
      </c>
      <c r="P336" s="18">
        <v>2.34</v>
      </c>
      <c r="Q336" s="16">
        <v>3.6999999999999998E-2</v>
      </c>
      <c r="R336" s="15">
        <v>766006</v>
      </c>
      <c r="S336" s="16">
        <v>-3.0000000000000001E-3</v>
      </c>
      <c r="T336" s="17">
        <v>212417</v>
      </c>
      <c r="U336" s="16">
        <v>5.0000000000000001E-3</v>
      </c>
      <c r="V336" s="17">
        <v>324583</v>
      </c>
      <c r="W336" s="16">
        <v>-3.5000000000000003E-2</v>
      </c>
      <c r="X336" s="18">
        <v>3.61</v>
      </c>
      <c r="Y336" s="16">
        <v>-8.0000000000000002E-3</v>
      </c>
      <c r="Z336" s="18">
        <v>2.36</v>
      </c>
      <c r="AA336" s="16">
        <v>3.4000000000000002E-2</v>
      </c>
      <c r="AB336" s="15">
        <v>1568048</v>
      </c>
      <c r="AC336" s="16">
        <v>-8.0000000000000002E-3</v>
      </c>
      <c r="AD336" s="17">
        <v>438372</v>
      </c>
      <c r="AE336" s="16">
        <v>8.0000000000000002E-3</v>
      </c>
      <c r="AF336" s="17">
        <v>675920</v>
      </c>
      <c r="AG336" s="16">
        <v>-2.4E-2</v>
      </c>
      <c r="AH336" s="18">
        <v>3.58</v>
      </c>
      <c r="AI336" s="16">
        <v>-1.6E-2</v>
      </c>
      <c r="AJ336" s="18">
        <v>2.3199999999999998</v>
      </c>
      <c r="AK336" s="16">
        <v>1.6E-2</v>
      </c>
      <c r="AL336" s="15">
        <v>3137526</v>
      </c>
      <c r="AM336" s="16">
        <v>-3.5000000000000003E-2</v>
      </c>
      <c r="AN336" s="17">
        <v>871735</v>
      </c>
      <c r="AO336" s="16">
        <v>-0.03</v>
      </c>
      <c r="AP336" s="17">
        <v>1337558</v>
      </c>
      <c r="AQ336" s="16">
        <v>-6.6000000000000003E-2</v>
      </c>
      <c r="AR336" s="18">
        <v>3.6</v>
      </c>
      <c r="AS336" s="16">
        <v>-6.0000000000000001E-3</v>
      </c>
      <c r="AT336" s="18">
        <v>2.35</v>
      </c>
      <c r="AU336" s="16">
        <v>3.3000000000000002E-2</v>
      </c>
    </row>
    <row r="337" spans="3:47" x14ac:dyDescent="0.2">
      <c r="C337" s="29"/>
      <c r="D337" s="29"/>
      <c r="E337" s="29"/>
      <c r="F337" s="29"/>
      <c r="G337" s="14" t="s">
        <v>301</v>
      </c>
      <c r="H337" s="15">
        <v>455448</v>
      </c>
      <c r="I337" s="16">
        <v>-3.4000000000000002E-2</v>
      </c>
      <c r="J337" s="143">
        <v>125911</v>
      </c>
      <c r="K337" s="142">
        <v>-4.9000000000000002E-2</v>
      </c>
      <c r="L337" s="17">
        <v>193681</v>
      </c>
      <c r="M337" s="16">
        <v>-7.3999999999999996E-2</v>
      </c>
      <c r="N337" s="18">
        <v>3.62</v>
      </c>
      <c r="O337" s="16">
        <v>1.7000000000000001E-2</v>
      </c>
      <c r="P337" s="18">
        <v>2.35</v>
      </c>
      <c r="Q337" s="16">
        <v>4.2999999999999997E-2</v>
      </c>
      <c r="R337" s="15">
        <v>1526635</v>
      </c>
      <c r="S337" s="16">
        <v>0.02</v>
      </c>
      <c r="T337" s="17">
        <v>419293</v>
      </c>
      <c r="U337" s="16">
        <v>8.9999999999999993E-3</v>
      </c>
      <c r="V337" s="17">
        <v>636797</v>
      </c>
      <c r="W337" s="16">
        <v>-0.03</v>
      </c>
      <c r="X337" s="18">
        <v>3.64</v>
      </c>
      <c r="Y337" s="16">
        <v>1.0999999999999999E-2</v>
      </c>
      <c r="Z337" s="18">
        <v>2.4</v>
      </c>
      <c r="AA337" s="16">
        <v>5.0999999999999997E-2</v>
      </c>
      <c r="AB337" s="15">
        <v>3382537</v>
      </c>
      <c r="AC337" s="16">
        <v>2.3E-2</v>
      </c>
      <c r="AD337" s="17">
        <v>943614</v>
      </c>
      <c r="AE337" s="16">
        <v>1.7999999999999999E-2</v>
      </c>
      <c r="AF337" s="17">
        <v>1424564</v>
      </c>
      <c r="AG337" s="16">
        <v>-0.01</v>
      </c>
      <c r="AH337" s="18">
        <v>3.58</v>
      </c>
      <c r="AI337" s="16">
        <v>4.0000000000000001E-3</v>
      </c>
      <c r="AJ337" s="18">
        <v>2.37</v>
      </c>
      <c r="AK337" s="16">
        <v>3.3000000000000002E-2</v>
      </c>
      <c r="AL337" s="15">
        <v>6691745</v>
      </c>
      <c r="AM337" s="16">
        <v>3.3000000000000002E-2</v>
      </c>
      <c r="AN337" s="17">
        <v>1864501</v>
      </c>
      <c r="AO337" s="16">
        <v>2.7E-2</v>
      </c>
      <c r="AP337" s="17">
        <v>2841151</v>
      </c>
      <c r="AQ337" s="16">
        <v>-2E-3</v>
      </c>
      <c r="AR337" s="18">
        <v>3.59</v>
      </c>
      <c r="AS337" s="16">
        <v>6.0000000000000001E-3</v>
      </c>
      <c r="AT337" s="18">
        <v>2.36</v>
      </c>
      <c r="AU337" s="16">
        <v>3.5999999999999997E-2</v>
      </c>
    </row>
    <row r="338" spans="3:47" x14ac:dyDescent="0.2">
      <c r="C338" s="29"/>
      <c r="D338" s="29"/>
      <c r="E338" s="29"/>
      <c r="F338" s="29"/>
      <c r="G338" s="14" t="s">
        <v>302</v>
      </c>
      <c r="H338" s="15">
        <v>2510817</v>
      </c>
      <c r="I338" s="16">
        <v>-2.5000000000000001E-2</v>
      </c>
      <c r="J338" s="143">
        <v>715432</v>
      </c>
      <c r="K338" s="142">
        <v>9.9000000000000005E-2</v>
      </c>
      <c r="L338" s="17">
        <v>1076768</v>
      </c>
      <c r="M338" s="16">
        <v>-1.6E-2</v>
      </c>
      <c r="N338" s="18">
        <v>3.51</v>
      </c>
      <c r="O338" s="16">
        <v>-0.113</v>
      </c>
      <c r="P338" s="18">
        <v>2.33</v>
      </c>
      <c r="Q338" s="16">
        <v>-8.9999999999999993E-3</v>
      </c>
      <c r="R338" s="15">
        <v>7690315</v>
      </c>
      <c r="S338" s="16">
        <v>6.0000000000000001E-3</v>
      </c>
      <c r="T338" s="17">
        <v>2224099</v>
      </c>
      <c r="U338" s="16">
        <v>0.13200000000000001</v>
      </c>
      <c r="V338" s="17">
        <v>3344455</v>
      </c>
      <c r="W338" s="16">
        <v>8.9999999999999993E-3</v>
      </c>
      <c r="X338" s="18">
        <v>3.46</v>
      </c>
      <c r="Y338" s="16">
        <v>-0.111</v>
      </c>
      <c r="Z338" s="18">
        <v>2.2999999999999998</v>
      </c>
      <c r="AA338" s="16">
        <v>-2E-3</v>
      </c>
      <c r="AB338" s="15">
        <v>15830091</v>
      </c>
      <c r="AC338" s="16">
        <v>-0.01</v>
      </c>
      <c r="AD338" s="17">
        <v>4552877</v>
      </c>
      <c r="AE338" s="16">
        <v>0.108</v>
      </c>
      <c r="AF338" s="17">
        <v>6828542</v>
      </c>
      <c r="AG338" s="16">
        <v>-2E-3</v>
      </c>
      <c r="AH338" s="18">
        <v>3.48</v>
      </c>
      <c r="AI338" s="16">
        <v>-0.106</v>
      </c>
      <c r="AJ338" s="18">
        <v>2.3199999999999998</v>
      </c>
      <c r="AK338" s="16">
        <v>-7.0000000000000001E-3</v>
      </c>
      <c r="AL338" s="15">
        <v>35285591</v>
      </c>
      <c r="AM338" s="16">
        <v>-3.5000000000000003E-2</v>
      </c>
      <c r="AN338" s="17">
        <v>10174200</v>
      </c>
      <c r="AO338" s="16">
        <v>8.9999999999999993E-3</v>
      </c>
      <c r="AP338" s="17">
        <v>14372867</v>
      </c>
      <c r="AQ338" s="16">
        <v>-4.2000000000000003E-2</v>
      </c>
      <c r="AR338" s="18">
        <v>3.47</v>
      </c>
      <c r="AS338" s="16">
        <v>-4.3999999999999997E-2</v>
      </c>
      <c r="AT338" s="18">
        <v>2.46</v>
      </c>
      <c r="AU338" s="16">
        <v>7.0000000000000001E-3</v>
      </c>
    </row>
    <row r="339" spans="3:47" x14ac:dyDescent="0.2">
      <c r="C339" s="29"/>
      <c r="D339" s="29"/>
      <c r="E339" s="29"/>
      <c r="F339" s="29"/>
      <c r="G339" s="14" t="s">
        <v>303</v>
      </c>
      <c r="H339" s="15">
        <v>1176165</v>
      </c>
      <c r="I339" s="16">
        <v>5.8999999999999997E-2</v>
      </c>
      <c r="J339" s="143">
        <v>336526</v>
      </c>
      <c r="K339" s="142">
        <v>8.2000000000000003E-2</v>
      </c>
      <c r="L339" s="17">
        <v>561269</v>
      </c>
      <c r="M339" s="16">
        <v>0.106</v>
      </c>
      <c r="N339" s="18">
        <v>3.5</v>
      </c>
      <c r="O339" s="16">
        <v>-2.1000000000000001E-2</v>
      </c>
      <c r="P339" s="18">
        <v>2.1</v>
      </c>
      <c r="Q339" s="16">
        <v>-4.2000000000000003E-2</v>
      </c>
      <c r="R339" s="15">
        <v>3836735</v>
      </c>
      <c r="S339" s="16">
        <v>4.3999999999999997E-2</v>
      </c>
      <c r="T339" s="17">
        <v>1069680</v>
      </c>
      <c r="U339" s="16">
        <v>4.9000000000000002E-2</v>
      </c>
      <c r="V339" s="17">
        <v>1771808</v>
      </c>
      <c r="W339" s="16">
        <v>5.6000000000000001E-2</v>
      </c>
      <c r="X339" s="18">
        <v>3.59</v>
      </c>
      <c r="Y339" s="16">
        <v>-5.0000000000000001E-3</v>
      </c>
      <c r="Z339" s="18">
        <v>2.17</v>
      </c>
      <c r="AA339" s="16">
        <v>-1.2E-2</v>
      </c>
      <c r="AB339" s="15">
        <v>7987873</v>
      </c>
      <c r="AC339" s="16">
        <v>3.5999999999999997E-2</v>
      </c>
      <c r="AD339" s="17">
        <v>2223463</v>
      </c>
      <c r="AE339" s="16">
        <v>4.1000000000000002E-2</v>
      </c>
      <c r="AF339" s="17">
        <v>3664457</v>
      </c>
      <c r="AG339" s="16">
        <v>4.2999999999999997E-2</v>
      </c>
      <c r="AH339" s="18">
        <v>3.59</v>
      </c>
      <c r="AI339" s="16">
        <v>-5.0000000000000001E-3</v>
      </c>
      <c r="AJ339" s="18">
        <v>2.1800000000000002</v>
      </c>
      <c r="AK339" s="16">
        <v>-7.0000000000000001E-3</v>
      </c>
      <c r="AL339" s="15">
        <v>16532304</v>
      </c>
      <c r="AM339" s="16">
        <v>3.7999999999999999E-2</v>
      </c>
      <c r="AN339" s="17">
        <v>4615901</v>
      </c>
      <c r="AO339" s="16">
        <v>3.6999999999999998E-2</v>
      </c>
      <c r="AP339" s="17">
        <v>7546775</v>
      </c>
      <c r="AQ339" s="16">
        <v>3.7999999999999999E-2</v>
      </c>
      <c r="AR339" s="18">
        <v>3.58</v>
      </c>
      <c r="AS339" s="16">
        <v>1E-3</v>
      </c>
      <c r="AT339" s="18">
        <v>2.19</v>
      </c>
      <c r="AU339" s="16">
        <v>0</v>
      </c>
    </row>
    <row r="340" spans="3:47" x14ac:dyDescent="0.2">
      <c r="C340" s="29"/>
      <c r="D340" s="29"/>
      <c r="E340" s="29"/>
      <c r="F340" s="29"/>
      <c r="G340" s="14" t="s">
        <v>304</v>
      </c>
      <c r="H340" s="15">
        <v>185744</v>
      </c>
      <c r="I340" s="16">
        <v>7.0000000000000001E-3</v>
      </c>
      <c r="J340" s="143">
        <v>49601</v>
      </c>
      <c r="K340" s="142">
        <v>-1E-3</v>
      </c>
      <c r="L340" s="17">
        <v>80487</v>
      </c>
      <c r="M340" s="16">
        <v>-0.01</v>
      </c>
      <c r="N340" s="18">
        <v>3.74</v>
      </c>
      <c r="O340" s="16">
        <v>7.0000000000000001E-3</v>
      </c>
      <c r="P340" s="18">
        <v>2.31</v>
      </c>
      <c r="Q340" s="16">
        <v>1.7000000000000001E-2</v>
      </c>
      <c r="R340" s="15">
        <v>610925</v>
      </c>
      <c r="S340" s="16">
        <v>4.0000000000000001E-3</v>
      </c>
      <c r="T340" s="17">
        <v>164762</v>
      </c>
      <c r="U340" s="16">
        <v>8.0000000000000002E-3</v>
      </c>
      <c r="V340" s="17">
        <v>263514</v>
      </c>
      <c r="W340" s="16">
        <v>-2.1999999999999999E-2</v>
      </c>
      <c r="X340" s="18">
        <v>3.71</v>
      </c>
      <c r="Y340" s="16">
        <v>-3.0000000000000001E-3</v>
      </c>
      <c r="Z340" s="18">
        <v>2.3199999999999998</v>
      </c>
      <c r="AA340" s="16">
        <v>2.7E-2</v>
      </c>
      <c r="AB340" s="15">
        <v>1235236</v>
      </c>
      <c r="AC340" s="16">
        <v>2E-3</v>
      </c>
      <c r="AD340" s="17">
        <v>331899</v>
      </c>
      <c r="AE340" s="16">
        <v>-3.0000000000000001E-3</v>
      </c>
      <c r="AF340" s="17">
        <v>529353</v>
      </c>
      <c r="AG340" s="16">
        <v>-2.5999999999999999E-2</v>
      </c>
      <c r="AH340" s="18">
        <v>3.72</v>
      </c>
      <c r="AI340" s="16">
        <v>5.0000000000000001E-3</v>
      </c>
      <c r="AJ340" s="18">
        <v>2.33</v>
      </c>
      <c r="AK340" s="16">
        <v>2.9000000000000001E-2</v>
      </c>
      <c r="AL340" s="15">
        <v>2331059</v>
      </c>
      <c r="AM340" s="16">
        <v>-4.2000000000000003E-2</v>
      </c>
      <c r="AN340" s="17">
        <v>626612</v>
      </c>
      <c r="AO340" s="16">
        <v>-4.5999999999999999E-2</v>
      </c>
      <c r="AP340" s="17">
        <v>992402</v>
      </c>
      <c r="AQ340" s="16">
        <v>-7.5999999999999998E-2</v>
      </c>
      <c r="AR340" s="18">
        <v>3.72</v>
      </c>
      <c r="AS340" s="16">
        <v>4.0000000000000001E-3</v>
      </c>
      <c r="AT340" s="18">
        <v>2.35</v>
      </c>
      <c r="AU340" s="16">
        <v>3.5999999999999997E-2</v>
      </c>
    </row>
    <row r="341" spans="3:47" x14ac:dyDescent="0.2">
      <c r="C341" s="29"/>
      <c r="D341" s="29"/>
      <c r="E341" s="29"/>
      <c r="F341" s="29"/>
      <c r="G341" s="14" t="s">
        <v>305</v>
      </c>
      <c r="H341" s="15">
        <v>594372</v>
      </c>
      <c r="I341" s="16">
        <v>-6.0999999999999999E-2</v>
      </c>
      <c r="J341" s="143">
        <v>165837</v>
      </c>
      <c r="K341" s="142">
        <v>-8.1000000000000003E-2</v>
      </c>
      <c r="L341" s="17">
        <v>259261</v>
      </c>
      <c r="M341" s="16">
        <v>-9.8000000000000004E-2</v>
      </c>
      <c r="N341" s="18">
        <v>3.58</v>
      </c>
      <c r="O341" s="16">
        <v>2.1999999999999999E-2</v>
      </c>
      <c r="P341" s="18">
        <v>2.29</v>
      </c>
      <c r="Q341" s="16">
        <v>4.1000000000000002E-2</v>
      </c>
      <c r="R341" s="15">
        <v>1871022</v>
      </c>
      <c r="S341" s="16">
        <v>-2.9000000000000001E-2</v>
      </c>
      <c r="T341" s="17">
        <v>517351</v>
      </c>
      <c r="U341" s="16">
        <v>-5.0999999999999997E-2</v>
      </c>
      <c r="V341" s="17">
        <v>804541</v>
      </c>
      <c r="W341" s="16">
        <v>-6.4000000000000001E-2</v>
      </c>
      <c r="X341" s="18">
        <v>3.62</v>
      </c>
      <c r="Y341" s="16">
        <v>2.3E-2</v>
      </c>
      <c r="Z341" s="18">
        <v>2.33</v>
      </c>
      <c r="AA341" s="16">
        <v>3.6999999999999998E-2</v>
      </c>
      <c r="AB341" s="15">
        <v>3754625</v>
      </c>
      <c r="AC341" s="16">
        <v>-0.01</v>
      </c>
      <c r="AD341" s="17">
        <v>1053924</v>
      </c>
      <c r="AE341" s="16">
        <v>-2.1999999999999999E-2</v>
      </c>
      <c r="AF341" s="17">
        <v>1657526</v>
      </c>
      <c r="AG341" s="16">
        <v>-0.02</v>
      </c>
      <c r="AH341" s="18">
        <v>3.56</v>
      </c>
      <c r="AI341" s="16">
        <v>1.2E-2</v>
      </c>
      <c r="AJ341" s="18">
        <v>2.27</v>
      </c>
      <c r="AK341" s="16">
        <v>0.01</v>
      </c>
      <c r="AL341" s="15">
        <v>8016580</v>
      </c>
      <c r="AM341" s="16">
        <v>0</v>
      </c>
      <c r="AN341" s="17">
        <v>2250324</v>
      </c>
      <c r="AO341" s="16">
        <v>-1.4999999999999999E-2</v>
      </c>
      <c r="AP341" s="17">
        <v>3488793</v>
      </c>
      <c r="AQ341" s="16">
        <v>-3.2000000000000001E-2</v>
      </c>
      <c r="AR341" s="18">
        <v>3.56</v>
      </c>
      <c r="AS341" s="16">
        <v>1.4999999999999999E-2</v>
      </c>
      <c r="AT341" s="18">
        <v>2.2999999999999998</v>
      </c>
      <c r="AU341" s="16">
        <v>3.3000000000000002E-2</v>
      </c>
    </row>
    <row r="342" spans="3:47" x14ac:dyDescent="0.2">
      <c r="C342" s="29"/>
      <c r="D342" s="29"/>
      <c r="E342" s="29"/>
      <c r="F342" s="29"/>
      <c r="G342" s="14" t="s">
        <v>306</v>
      </c>
      <c r="H342" s="15">
        <v>316099</v>
      </c>
      <c r="I342" s="16">
        <v>-0.03</v>
      </c>
      <c r="J342" s="143">
        <v>90241</v>
      </c>
      <c r="K342" s="142">
        <v>-1.7999999999999999E-2</v>
      </c>
      <c r="L342" s="17">
        <v>136005</v>
      </c>
      <c r="M342" s="16">
        <v>-6.0999999999999999E-2</v>
      </c>
      <c r="N342" s="18">
        <v>3.5</v>
      </c>
      <c r="O342" s="16">
        <v>-1.2E-2</v>
      </c>
      <c r="P342" s="18">
        <v>2.3199999999999998</v>
      </c>
      <c r="Q342" s="16">
        <v>3.3000000000000002E-2</v>
      </c>
      <c r="R342" s="15">
        <v>1064991</v>
      </c>
      <c r="S342" s="16">
        <v>0</v>
      </c>
      <c r="T342" s="17">
        <v>300451</v>
      </c>
      <c r="U342" s="16">
        <v>1.0999999999999999E-2</v>
      </c>
      <c r="V342" s="17">
        <v>446687</v>
      </c>
      <c r="W342" s="16">
        <v>-4.5999999999999999E-2</v>
      </c>
      <c r="X342" s="18">
        <v>3.54</v>
      </c>
      <c r="Y342" s="16">
        <v>-0.01</v>
      </c>
      <c r="Z342" s="18">
        <v>2.38</v>
      </c>
      <c r="AA342" s="16">
        <v>4.9000000000000002E-2</v>
      </c>
      <c r="AB342" s="15">
        <v>2228179</v>
      </c>
      <c r="AC342" s="16">
        <v>3.0000000000000001E-3</v>
      </c>
      <c r="AD342" s="17">
        <v>625562</v>
      </c>
      <c r="AE342" s="16">
        <v>-2E-3</v>
      </c>
      <c r="AF342" s="17">
        <v>925315</v>
      </c>
      <c r="AG342" s="16">
        <v>-0.06</v>
      </c>
      <c r="AH342" s="18">
        <v>3.56</v>
      </c>
      <c r="AI342" s="16">
        <v>5.0000000000000001E-3</v>
      </c>
      <c r="AJ342" s="18">
        <v>2.41</v>
      </c>
      <c r="AK342" s="16">
        <v>6.7000000000000004E-2</v>
      </c>
      <c r="AL342" s="15">
        <v>4399393</v>
      </c>
      <c r="AM342" s="16">
        <v>-2.3E-2</v>
      </c>
      <c r="AN342" s="17">
        <v>1245756</v>
      </c>
      <c r="AO342" s="16">
        <v>-3.5999999999999997E-2</v>
      </c>
      <c r="AP342" s="17">
        <v>1852064</v>
      </c>
      <c r="AQ342" s="16">
        <v>-8.6999999999999994E-2</v>
      </c>
      <c r="AR342" s="18">
        <v>3.53</v>
      </c>
      <c r="AS342" s="16">
        <v>1.4E-2</v>
      </c>
      <c r="AT342" s="18">
        <v>2.38</v>
      </c>
      <c r="AU342" s="16">
        <v>7.0000000000000007E-2</v>
      </c>
    </row>
    <row r="343" spans="3:47" x14ac:dyDescent="0.2">
      <c r="C343" s="29"/>
      <c r="D343" s="29"/>
      <c r="E343" s="29"/>
      <c r="F343" s="29"/>
      <c r="G343" s="14" t="s">
        <v>307</v>
      </c>
      <c r="H343" s="15">
        <v>987610</v>
      </c>
      <c r="I343" s="16">
        <v>-8.4000000000000005E-2</v>
      </c>
      <c r="J343" s="143">
        <v>272999</v>
      </c>
      <c r="K343" s="142">
        <v>-3.5999999999999997E-2</v>
      </c>
      <c r="L343" s="17">
        <v>454156</v>
      </c>
      <c r="M343" s="16">
        <v>-8.2000000000000003E-2</v>
      </c>
      <c r="N343" s="18">
        <v>3.62</v>
      </c>
      <c r="O343" s="16">
        <v>-0.05</v>
      </c>
      <c r="P343" s="18">
        <v>2.17</v>
      </c>
      <c r="Q343" s="16">
        <v>-3.0000000000000001E-3</v>
      </c>
      <c r="R343" s="15">
        <v>3007382</v>
      </c>
      <c r="S343" s="16">
        <v>-0.06</v>
      </c>
      <c r="T343" s="17">
        <v>843860</v>
      </c>
      <c r="U343" s="16">
        <v>-1E-3</v>
      </c>
      <c r="V343" s="17">
        <v>1401588</v>
      </c>
      <c r="W343" s="16">
        <v>-4.7E-2</v>
      </c>
      <c r="X343" s="18">
        <v>3.56</v>
      </c>
      <c r="Y343" s="16">
        <v>-5.8999999999999997E-2</v>
      </c>
      <c r="Z343" s="18">
        <v>2.15</v>
      </c>
      <c r="AA343" s="16">
        <v>-1.4E-2</v>
      </c>
      <c r="AB343" s="15">
        <v>6264673</v>
      </c>
      <c r="AC343" s="16">
        <v>-5.6000000000000001E-2</v>
      </c>
      <c r="AD343" s="17">
        <v>1756383</v>
      </c>
      <c r="AE343" s="16">
        <v>-5.0000000000000001E-3</v>
      </c>
      <c r="AF343" s="17">
        <v>2917251</v>
      </c>
      <c r="AG343" s="16">
        <v>-4.8000000000000001E-2</v>
      </c>
      <c r="AH343" s="18">
        <v>3.57</v>
      </c>
      <c r="AI343" s="16">
        <v>-5.0999999999999997E-2</v>
      </c>
      <c r="AJ343" s="18">
        <v>2.15</v>
      </c>
      <c r="AK343" s="16">
        <v>-8.0000000000000002E-3</v>
      </c>
      <c r="AL343" s="15">
        <v>13700017</v>
      </c>
      <c r="AM343" s="16">
        <v>-0.06</v>
      </c>
      <c r="AN343" s="17">
        <v>3833810</v>
      </c>
      <c r="AO343" s="16">
        <v>-3.6999999999999998E-2</v>
      </c>
      <c r="AP343" s="17">
        <v>6265093</v>
      </c>
      <c r="AQ343" s="16">
        <v>-6.5000000000000002E-2</v>
      </c>
      <c r="AR343" s="18">
        <v>3.57</v>
      </c>
      <c r="AS343" s="16">
        <v>-2.4E-2</v>
      </c>
      <c r="AT343" s="18">
        <v>2.19</v>
      </c>
      <c r="AU343" s="16">
        <v>4.0000000000000001E-3</v>
      </c>
    </row>
    <row r="344" spans="3:47" x14ac:dyDescent="0.2">
      <c r="C344" s="29"/>
      <c r="D344" s="29"/>
      <c r="E344" s="29"/>
      <c r="F344" s="29"/>
      <c r="G344" s="14" t="s">
        <v>308</v>
      </c>
      <c r="H344" s="15">
        <v>925895</v>
      </c>
      <c r="I344" s="16">
        <v>3.6999999999999998E-2</v>
      </c>
      <c r="J344" s="143">
        <v>238339</v>
      </c>
      <c r="K344" s="142">
        <v>4.9000000000000002E-2</v>
      </c>
      <c r="L344" s="17">
        <v>410848</v>
      </c>
      <c r="M344" s="16">
        <v>-2.5000000000000001E-2</v>
      </c>
      <c r="N344" s="18">
        <v>3.88</v>
      </c>
      <c r="O344" s="16">
        <v>-1.0999999999999999E-2</v>
      </c>
      <c r="P344" s="18">
        <v>2.25</v>
      </c>
      <c r="Q344" s="16">
        <v>6.4000000000000001E-2</v>
      </c>
      <c r="R344" s="15">
        <v>2946422</v>
      </c>
      <c r="S344" s="16">
        <v>4.9000000000000002E-2</v>
      </c>
      <c r="T344" s="17">
        <v>748089</v>
      </c>
      <c r="U344" s="16">
        <v>3.7999999999999999E-2</v>
      </c>
      <c r="V344" s="17">
        <v>1340126</v>
      </c>
      <c r="W344" s="16">
        <v>-3.0000000000000001E-3</v>
      </c>
      <c r="X344" s="18">
        <v>3.94</v>
      </c>
      <c r="Y344" s="16">
        <v>1.0999999999999999E-2</v>
      </c>
      <c r="Z344" s="18">
        <v>2.2000000000000002</v>
      </c>
      <c r="AA344" s="16">
        <v>5.2999999999999999E-2</v>
      </c>
      <c r="AB344" s="15">
        <v>5794616</v>
      </c>
      <c r="AC344" s="16">
        <v>5.3999999999999999E-2</v>
      </c>
      <c r="AD344" s="17">
        <v>1476968</v>
      </c>
      <c r="AE344" s="16">
        <v>5.5E-2</v>
      </c>
      <c r="AF344" s="17">
        <v>2680041</v>
      </c>
      <c r="AG344" s="16">
        <v>2.5000000000000001E-2</v>
      </c>
      <c r="AH344" s="18">
        <v>3.92</v>
      </c>
      <c r="AI344" s="16">
        <v>0</v>
      </c>
      <c r="AJ344" s="18">
        <v>2.16</v>
      </c>
      <c r="AK344" s="16">
        <v>2.9000000000000001E-2</v>
      </c>
      <c r="AL344" s="15">
        <v>12333569</v>
      </c>
      <c r="AM344" s="16">
        <v>2.8000000000000001E-2</v>
      </c>
      <c r="AN344" s="17">
        <v>3157496</v>
      </c>
      <c r="AO344" s="16">
        <v>-1.7000000000000001E-2</v>
      </c>
      <c r="AP344" s="17">
        <v>5793498</v>
      </c>
      <c r="AQ344" s="16">
        <v>6.0000000000000001E-3</v>
      </c>
      <c r="AR344" s="18">
        <v>3.91</v>
      </c>
      <c r="AS344" s="16">
        <v>4.5999999999999999E-2</v>
      </c>
      <c r="AT344" s="18">
        <v>2.13</v>
      </c>
      <c r="AU344" s="16">
        <v>2.1999999999999999E-2</v>
      </c>
    </row>
    <row r="345" spans="3:47" x14ac:dyDescent="0.2">
      <c r="C345" s="29"/>
      <c r="D345" s="29"/>
      <c r="E345" s="29"/>
      <c r="F345" s="29"/>
      <c r="G345" s="14" t="s">
        <v>309</v>
      </c>
      <c r="H345" s="15">
        <v>605800</v>
      </c>
      <c r="I345" s="16">
        <v>-0.11700000000000001</v>
      </c>
      <c r="J345" s="143">
        <v>160810</v>
      </c>
      <c r="K345" s="142">
        <v>-0.314</v>
      </c>
      <c r="L345" s="17">
        <v>283803</v>
      </c>
      <c r="M345" s="16">
        <v>-0.34699999999999998</v>
      </c>
      <c r="N345" s="18">
        <v>3.77</v>
      </c>
      <c r="O345" s="16">
        <v>0.28699999999999998</v>
      </c>
      <c r="P345" s="18">
        <v>2.13</v>
      </c>
      <c r="Q345" s="16">
        <v>0.35299999999999998</v>
      </c>
      <c r="R345" s="15">
        <v>1921011</v>
      </c>
      <c r="S345" s="16">
        <v>-5.3999999999999999E-2</v>
      </c>
      <c r="T345" s="17">
        <v>503156</v>
      </c>
      <c r="U345" s="16">
        <v>-0.14699999999999999</v>
      </c>
      <c r="V345" s="17">
        <v>868964</v>
      </c>
      <c r="W345" s="16">
        <v>-0.17299999999999999</v>
      </c>
      <c r="X345" s="18">
        <v>3.82</v>
      </c>
      <c r="Y345" s="16">
        <v>0.109</v>
      </c>
      <c r="Z345" s="18">
        <v>2.21</v>
      </c>
      <c r="AA345" s="16">
        <v>0.14299999999999999</v>
      </c>
      <c r="AB345" s="15">
        <v>4027161</v>
      </c>
      <c r="AC345" s="16">
        <v>-4.7E-2</v>
      </c>
      <c r="AD345" s="17">
        <v>1039122</v>
      </c>
      <c r="AE345" s="16">
        <v>-0.122</v>
      </c>
      <c r="AF345" s="17">
        <v>1766488</v>
      </c>
      <c r="AG345" s="16">
        <v>-0.14899999999999999</v>
      </c>
      <c r="AH345" s="18">
        <v>3.88</v>
      </c>
      <c r="AI345" s="16">
        <v>8.5999999999999993E-2</v>
      </c>
      <c r="AJ345" s="18">
        <v>2.2799999999999998</v>
      </c>
      <c r="AK345" s="16">
        <v>0.12</v>
      </c>
      <c r="AL345" s="15">
        <v>8571211</v>
      </c>
      <c r="AM345" s="16">
        <v>1.2999999999999999E-2</v>
      </c>
      <c r="AN345" s="17">
        <v>2269450</v>
      </c>
      <c r="AO345" s="16">
        <v>-4.2999999999999997E-2</v>
      </c>
      <c r="AP345" s="17">
        <v>3886677</v>
      </c>
      <c r="AQ345" s="16">
        <v>-0.05</v>
      </c>
      <c r="AR345" s="18">
        <v>3.78</v>
      </c>
      <c r="AS345" s="16">
        <v>5.8999999999999997E-2</v>
      </c>
      <c r="AT345" s="18">
        <v>2.21</v>
      </c>
      <c r="AU345" s="16">
        <v>6.6000000000000003E-2</v>
      </c>
    </row>
    <row r="346" spans="3:47" x14ac:dyDescent="0.2">
      <c r="C346" s="29"/>
      <c r="D346" s="29"/>
      <c r="E346" s="29"/>
      <c r="F346" s="29"/>
      <c r="G346" s="14" t="s">
        <v>310</v>
      </c>
      <c r="H346" s="15">
        <v>611205</v>
      </c>
      <c r="I346" s="16">
        <v>0.107</v>
      </c>
      <c r="J346" s="143">
        <v>174195</v>
      </c>
      <c r="K346" s="142">
        <v>0.107</v>
      </c>
      <c r="L346" s="17">
        <v>319848</v>
      </c>
      <c r="M346" s="16">
        <v>6.4000000000000001E-2</v>
      </c>
      <c r="N346" s="18">
        <v>3.51</v>
      </c>
      <c r="O346" s="16">
        <v>0</v>
      </c>
      <c r="P346" s="18">
        <v>1.91</v>
      </c>
      <c r="Q346" s="16">
        <v>0.04</v>
      </c>
      <c r="R346" s="15">
        <v>1906987</v>
      </c>
      <c r="S346" s="16">
        <v>9.0999999999999998E-2</v>
      </c>
      <c r="T346" s="17">
        <v>546361</v>
      </c>
      <c r="U346" s="16">
        <v>0.1</v>
      </c>
      <c r="V346" s="17">
        <v>1007915</v>
      </c>
      <c r="W346" s="16">
        <v>6.2E-2</v>
      </c>
      <c r="X346" s="18">
        <v>3.49</v>
      </c>
      <c r="Y346" s="16">
        <v>-8.0000000000000002E-3</v>
      </c>
      <c r="Z346" s="18">
        <v>1.89</v>
      </c>
      <c r="AA346" s="16">
        <v>2.7E-2</v>
      </c>
      <c r="AB346" s="15">
        <v>3898502</v>
      </c>
      <c r="AC346" s="16">
        <v>3.1E-2</v>
      </c>
      <c r="AD346" s="17">
        <v>1122241</v>
      </c>
      <c r="AE346" s="16">
        <v>6.8000000000000005E-2</v>
      </c>
      <c r="AF346" s="17">
        <v>2070009</v>
      </c>
      <c r="AG346" s="16">
        <v>3.2000000000000001E-2</v>
      </c>
      <c r="AH346" s="18">
        <v>3.47</v>
      </c>
      <c r="AI346" s="16">
        <v>-3.5000000000000003E-2</v>
      </c>
      <c r="AJ346" s="18">
        <v>1.88</v>
      </c>
      <c r="AK346" s="16">
        <v>-1E-3</v>
      </c>
      <c r="AL346" s="15">
        <v>7877130</v>
      </c>
      <c r="AM346" s="16">
        <v>1.9E-2</v>
      </c>
      <c r="AN346" s="17">
        <v>2259896</v>
      </c>
      <c r="AO346" s="16">
        <v>0.06</v>
      </c>
      <c r="AP346" s="17">
        <v>4223851</v>
      </c>
      <c r="AQ346" s="16">
        <v>3.7999999999999999E-2</v>
      </c>
      <c r="AR346" s="18">
        <v>3.49</v>
      </c>
      <c r="AS346" s="16">
        <v>-3.9E-2</v>
      </c>
      <c r="AT346" s="18">
        <v>1.86</v>
      </c>
      <c r="AU346" s="16">
        <v>-1.7999999999999999E-2</v>
      </c>
    </row>
    <row r="347" spans="3:47" x14ac:dyDescent="0.2">
      <c r="C347" s="29"/>
      <c r="D347" s="29"/>
      <c r="E347" s="29"/>
      <c r="F347" s="29"/>
      <c r="G347" s="14" t="s">
        <v>311</v>
      </c>
      <c r="H347" s="15">
        <v>448081</v>
      </c>
      <c r="I347" s="16">
        <v>-0.11899999999999999</v>
      </c>
      <c r="J347" s="143">
        <v>128126</v>
      </c>
      <c r="K347" s="142">
        <v>-0.16500000000000001</v>
      </c>
      <c r="L347" s="17">
        <v>218961</v>
      </c>
      <c r="M347" s="16">
        <v>-0.19</v>
      </c>
      <c r="N347" s="18">
        <v>3.5</v>
      </c>
      <c r="O347" s="16">
        <v>5.3999999999999999E-2</v>
      </c>
      <c r="P347" s="18">
        <v>2.0499999999999998</v>
      </c>
      <c r="Q347" s="16">
        <v>8.6999999999999994E-2</v>
      </c>
      <c r="R347" s="15">
        <v>1438753</v>
      </c>
      <c r="S347" s="16">
        <v>-0.104</v>
      </c>
      <c r="T347" s="17">
        <v>405763</v>
      </c>
      <c r="U347" s="16">
        <v>-0.114</v>
      </c>
      <c r="V347" s="17">
        <v>692805</v>
      </c>
      <c r="W347" s="16">
        <v>-0.13200000000000001</v>
      </c>
      <c r="X347" s="18">
        <v>3.55</v>
      </c>
      <c r="Y347" s="16">
        <v>1.0999999999999999E-2</v>
      </c>
      <c r="Z347" s="18">
        <v>2.08</v>
      </c>
      <c r="AA347" s="16">
        <v>3.2000000000000001E-2</v>
      </c>
      <c r="AB347" s="15">
        <v>2942512</v>
      </c>
      <c r="AC347" s="16">
        <v>-8.5999999999999993E-2</v>
      </c>
      <c r="AD347" s="17">
        <v>828076</v>
      </c>
      <c r="AE347" s="16">
        <v>-9.0999999999999998E-2</v>
      </c>
      <c r="AF347" s="17">
        <v>1409808</v>
      </c>
      <c r="AG347" s="16">
        <v>-0.105</v>
      </c>
      <c r="AH347" s="18">
        <v>3.55</v>
      </c>
      <c r="AI347" s="16">
        <v>5.0000000000000001E-3</v>
      </c>
      <c r="AJ347" s="18">
        <v>2.09</v>
      </c>
      <c r="AK347" s="16">
        <v>2.1999999999999999E-2</v>
      </c>
      <c r="AL347" s="15">
        <v>6342569</v>
      </c>
      <c r="AM347" s="16">
        <v>-6.7000000000000004E-2</v>
      </c>
      <c r="AN347" s="17">
        <v>1795547</v>
      </c>
      <c r="AO347" s="16">
        <v>-5.1999999999999998E-2</v>
      </c>
      <c r="AP347" s="17">
        <v>3055175</v>
      </c>
      <c r="AQ347" s="16">
        <v>-0.06</v>
      </c>
      <c r="AR347" s="18">
        <v>3.53</v>
      </c>
      <c r="AS347" s="16">
        <v>-1.4999999999999999E-2</v>
      </c>
      <c r="AT347" s="18">
        <v>2.08</v>
      </c>
      <c r="AU347" s="16">
        <v>-8.0000000000000002E-3</v>
      </c>
    </row>
    <row r="348" spans="3:47" x14ac:dyDescent="0.2">
      <c r="C348" s="29"/>
      <c r="D348" s="29"/>
      <c r="E348" s="29"/>
      <c r="F348" s="29"/>
      <c r="G348" s="14" t="s">
        <v>312</v>
      </c>
      <c r="H348" s="15">
        <v>403576</v>
      </c>
      <c r="I348" s="16">
        <v>-0.107</v>
      </c>
      <c r="J348" s="143">
        <v>107308</v>
      </c>
      <c r="K348" s="142">
        <v>-0.16300000000000001</v>
      </c>
      <c r="L348" s="17">
        <v>189420</v>
      </c>
      <c r="M348" s="16">
        <v>-0.188</v>
      </c>
      <c r="N348" s="18">
        <v>3.76</v>
      </c>
      <c r="O348" s="16">
        <v>6.6000000000000003E-2</v>
      </c>
      <c r="P348" s="18">
        <v>2.13</v>
      </c>
      <c r="Q348" s="16">
        <v>0.1</v>
      </c>
      <c r="R348" s="15">
        <v>1317561</v>
      </c>
      <c r="S348" s="16">
        <v>-8.4000000000000005E-2</v>
      </c>
      <c r="T348" s="17">
        <v>353543</v>
      </c>
      <c r="U348" s="16">
        <v>-0.109</v>
      </c>
      <c r="V348" s="17">
        <v>625097</v>
      </c>
      <c r="W348" s="16">
        <v>-0.129</v>
      </c>
      <c r="X348" s="18">
        <v>3.73</v>
      </c>
      <c r="Y348" s="16">
        <v>2.8000000000000001E-2</v>
      </c>
      <c r="Z348" s="18">
        <v>2.11</v>
      </c>
      <c r="AA348" s="16">
        <v>5.0999999999999997E-2</v>
      </c>
      <c r="AB348" s="15">
        <v>2743187</v>
      </c>
      <c r="AC348" s="16">
        <v>-7.1999999999999995E-2</v>
      </c>
      <c r="AD348" s="17">
        <v>739886</v>
      </c>
      <c r="AE348" s="16">
        <v>-8.8999999999999996E-2</v>
      </c>
      <c r="AF348" s="17">
        <v>1305833</v>
      </c>
      <c r="AG348" s="16">
        <v>-0.109</v>
      </c>
      <c r="AH348" s="18">
        <v>3.71</v>
      </c>
      <c r="AI348" s="16">
        <v>1.7999999999999999E-2</v>
      </c>
      <c r="AJ348" s="18">
        <v>2.1</v>
      </c>
      <c r="AK348" s="16">
        <v>4.2000000000000003E-2</v>
      </c>
      <c r="AL348" s="15">
        <v>5803386</v>
      </c>
      <c r="AM348" s="16">
        <v>-6.0999999999999999E-2</v>
      </c>
      <c r="AN348" s="17">
        <v>1575831</v>
      </c>
      <c r="AO348" s="16">
        <v>-6.2E-2</v>
      </c>
      <c r="AP348" s="17">
        <v>2803419</v>
      </c>
      <c r="AQ348" s="16">
        <v>-7.1999999999999995E-2</v>
      </c>
      <c r="AR348" s="18">
        <v>3.68</v>
      </c>
      <c r="AS348" s="16">
        <v>1E-3</v>
      </c>
      <c r="AT348" s="18">
        <v>2.0699999999999998</v>
      </c>
      <c r="AU348" s="16">
        <v>1.0999999999999999E-2</v>
      </c>
    </row>
    <row r="349" spans="3:47" x14ac:dyDescent="0.2">
      <c r="C349" s="29"/>
      <c r="D349" s="29"/>
      <c r="E349" s="29"/>
      <c r="F349" s="29"/>
      <c r="G349" s="14" t="s">
        <v>313</v>
      </c>
      <c r="H349" s="15">
        <v>313232</v>
      </c>
      <c r="I349" s="16">
        <v>-7.4999999999999997E-2</v>
      </c>
      <c r="J349" s="143">
        <v>81988</v>
      </c>
      <c r="K349" s="142">
        <v>-0.105</v>
      </c>
      <c r="L349" s="17">
        <v>142420</v>
      </c>
      <c r="M349" s="16">
        <v>-0.121</v>
      </c>
      <c r="N349" s="18">
        <v>3.82</v>
      </c>
      <c r="O349" s="16">
        <v>3.3000000000000002E-2</v>
      </c>
      <c r="P349" s="18">
        <v>2.2000000000000002</v>
      </c>
      <c r="Q349" s="16">
        <v>5.0999999999999997E-2</v>
      </c>
      <c r="R349" s="15">
        <v>1055504</v>
      </c>
      <c r="S349" s="16">
        <v>-6.2E-2</v>
      </c>
      <c r="T349" s="17">
        <v>277588</v>
      </c>
      <c r="U349" s="16">
        <v>-7.1999999999999995E-2</v>
      </c>
      <c r="V349" s="17">
        <v>481888</v>
      </c>
      <c r="W349" s="16">
        <v>-0.09</v>
      </c>
      <c r="X349" s="18">
        <v>3.8</v>
      </c>
      <c r="Y349" s="16">
        <v>1.0999999999999999E-2</v>
      </c>
      <c r="Z349" s="18">
        <v>2.19</v>
      </c>
      <c r="AA349" s="16">
        <v>3.1E-2</v>
      </c>
      <c r="AB349" s="15">
        <v>2245707</v>
      </c>
      <c r="AC349" s="16">
        <v>-3.3000000000000002E-2</v>
      </c>
      <c r="AD349" s="17">
        <v>592470</v>
      </c>
      <c r="AE349" s="16">
        <v>-4.7E-2</v>
      </c>
      <c r="AF349" s="17">
        <v>1025282</v>
      </c>
      <c r="AG349" s="16">
        <v>-7.1999999999999995E-2</v>
      </c>
      <c r="AH349" s="18">
        <v>3.79</v>
      </c>
      <c r="AI349" s="16">
        <v>1.4E-2</v>
      </c>
      <c r="AJ349" s="18">
        <v>2.19</v>
      </c>
      <c r="AK349" s="16">
        <v>4.1000000000000002E-2</v>
      </c>
      <c r="AL349" s="15">
        <v>4609255</v>
      </c>
      <c r="AM349" s="16">
        <v>-2.9000000000000001E-2</v>
      </c>
      <c r="AN349" s="17">
        <v>1236343</v>
      </c>
      <c r="AO349" s="16">
        <v>-2.5999999999999999E-2</v>
      </c>
      <c r="AP349" s="17">
        <v>2154442</v>
      </c>
      <c r="AQ349" s="16">
        <v>-4.1000000000000002E-2</v>
      </c>
      <c r="AR349" s="18">
        <v>3.73</v>
      </c>
      <c r="AS349" s="16">
        <v>-3.0000000000000001E-3</v>
      </c>
      <c r="AT349" s="18">
        <v>2.14</v>
      </c>
      <c r="AU349" s="16">
        <v>1.2999999999999999E-2</v>
      </c>
    </row>
    <row r="350" spans="3:47" x14ac:dyDescent="0.2">
      <c r="C350" s="29"/>
      <c r="D350" s="29"/>
      <c r="E350" s="29"/>
      <c r="F350" s="29"/>
      <c r="G350" s="14" t="s">
        <v>314</v>
      </c>
      <c r="H350" s="15">
        <v>643759</v>
      </c>
      <c r="I350" s="16">
        <v>8.1000000000000003E-2</v>
      </c>
      <c r="J350" s="143">
        <v>212427</v>
      </c>
      <c r="K350" s="142">
        <v>1.4999999999999999E-2</v>
      </c>
      <c r="L350" s="17">
        <v>234612</v>
      </c>
      <c r="M350" s="16">
        <v>-2.5000000000000001E-2</v>
      </c>
      <c r="N350" s="18">
        <v>3.03</v>
      </c>
      <c r="O350" s="16">
        <v>6.6000000000000003E-2</v>
      </c>
      <c r="P350" s="18">
        <v>2.74</v>
      </c>
      <c r="Q350" s="16">
        <v>0.109</v>
      </c>
      <c r="R350" s="15">
        <v>2031682</v>
      </c>
      <c r="S350" s="16">
        <v>5.8000000000000003E-2</v>
      </c>
      <c r="T350" s="17">
        <v>671626</v>
      </c>
      <c r="U350" s="16">
        <v>1.4999999999999999E-2</v>
      </c>
      <c r="V350" s="17">
        <v>749886</v>
      </c>
      <c r="W350" s="16">
        <v>8.0000000000000002E-3</v>
      </c>
      <c r="X350" s="18">
        <v>3.03</v>
      </c>
      <c r="Y350" s="16">
        <v>4.2999999999999997E-2</v>
      </c>
      <c r="Z350" s="18">
        <v>2.71</v>
      </c>
      <c r="AA350" s="16">
        <v>0.05</v>
      </c>
      <c r="AB350" s="15">
        <v>4081600</v>
      </c>
      <c r="AC350" s="16">
        <v>4.9000000000000002E-2</v>
      </c>
      <c r="AD350" s="17">
        <v>1354163</v>
      </c>
      <c r="AE350" s="16">
        <v>1.9E-2</v>
      </c>
      <c r="AF350" s="17">
        <v>1532272</v>
      </c>
      <c r="AG350" s="16">
        <v>2.4E-2</v>
      </c>
      <c r="AH350" s="18">
        <v>3.01</v>
      </c>
      <c r="AI350" s="16">
        <v>2.9000000000000001E-2</v>
      </c>
      <c r="AJ350" s="18">
        <v>2.66</v>
      </c>
      <c r="AK350" s="16">
        <v>2.4E-2</v>
      </c>
      <c r="AL350" s="15">
        <v>8639928</v>
      </c>
      <c r="AM350" s="16">
        <v>5.8000000000000003E-2</v>
      </c>
      <c r="AN350" s="17">
        <v>2904217</v>
      </c>
      <c r="AO350" s="16">
        <v>2.5999999999999999E-2</v>
      </c>
      <c r="AP350" s="17">
        <v>3292918</v>
      </c>
      <c r="AQ350" s="16">
        <v>3.4000000000000002E-2</v>
      </c>
      <c r="AR350" s="18">
        <v>2.97</v>
      </c>
      <c r="AS350" s="16">
        <v>3.1E-2</v>
      </c>
      <c r="AT350" s="18">
        <v>2.62</v>
      </c>
      <c r="AU350" s="16">
        <v>2.4E-2</v>
      </c>
    </row>
    <row r="351" spans="3:47" x14ac:dyDescent="0.2">
      <c r="C351" s="29"/>
      <c r="D351" s="29"/>
      <c r="E351" s="29"/>
      <c r="F351" s="29"/>
      <c r="G351" s="14" t="s">
        <v>315</v>
      </c>
      <c r="H351" s="15">
        <v>368435</v>
      </c>
      <c r="I351" s="16">
        <v>-2E-3</v>
      </c>
      <c r="J351" s="143">
        <v>101275</v>
      </c>
      <c r="K351" s="142">
        <v>-2E-3</v>
      </c>
      <c r="L351" s="17">
        <v>163757</v>
      </c>
      <c r="M351" s="16">
        <v>-7.1999999999999995E-2</v>
      </c>
      <c r="N351" s="18">
        <v>3.64</v>
      </c>
      <c r="O351" s="16">
        <v>0</v>
      </c>
      <c r="P351" s="18">
        <v>2.25</v>
      </c>
      <c r="Q351" s="16">
        <v>7.5999999999999998E-2</v>
      </c>
      <c r="R351" s="15">
        <v>1157387</v>
      </c>
      <c r="S351" s="16">
        <v>-1.2E-2</v>
      </c>
      <c r="T351" s="17">
        <v>320402</v>
      </c>
      <c r="U351" s="16">
        <v>-1.0999999999999999E-2</v>
      </c>
      <c r="V351" s="17">
        <v>513081</v>
      </c>
      <c r="W351" s="16">
        <v>-8.5999999999999993E-2</v>
      </c>
      <c r="X351" s="18">
        <v>3.61</v>
      </c>
      <c r="Y351" s="16">
        <v>0</v>
      </c>
      <c r="Z351" s="18">
        <v>2.2599999999999998</v>
      </c>
      <c r="AA351" s="16">
        <v>8.1000000000000003E-2</v>
      </c>
      <c r="AB351" s="15">
        <v>2397492</v>
      </c>
      <c r="AC351" s="16">
        <v>5.0000000000000001E-3</v>
      </c>
      <c r="AD351" s="17">
        <v>668040</v>
      </c>
      <c r="AE351" s="16">
        <v>1E-3</v>
      </c>
      <c r="AF351" s="17">
        <v>1076506</v>
      </c>
      <c r="AG351" s="16">
        <v>-6.8000000000000005E-2</v>
      </c>
      <c r="AH351" s="18">
        <v>3.59</v>
      </c>
      <c r="AI351" s="16">
        <v>4.0000000000000001E-3</v>
      </c>
      <c r="AJ351" s="18">
        <v>2.23</v>
      </c>
      <c r="AK351" s="16">
        <v>7.8E-2</v>
      </c>
      <c r="AL351" s="15">
        <v>4843637</v>
      </c>
      <c r="AM351" s="16">
        <v>1.4E-2</v>
      </c>
      <c r="AN351" s="17">
        <v>1339971</v>
      </c>
      <c r="AO351" s="16">
        <v>1.4999999999999999E-2</v>
      </c>
      <c r="AP351" s="17">
        <v>2193285</v>
      </c>
      <c r="AQ351" s="16">
        <v>-5.3999999999999999E-2</v>
      </c>
      <c r="AR351" s="18">
        <v>3.61</v>
      </c>
      <c r="AS351" s="16">
        <v>-1E-3</v>
      </c>
      <c r="AT351" s="18">
        <v>2.21</v>
      </c>
      <c r="AU351" s="16">
        <v>7.1999999999999995E-2</v>
      </c>
    </row>
    <row r="352" spans="3:47" x14ac:dyDescent="0.2">
      <c r="C352" s="29"/>
      <c r="D352" s="29"/>
      <c r="E352" s="29"/>
      <c r="F352" s="29"/>
      <c r="G352" s="14" t="s">
        <v>316</v>
      </c>
      <c r="H352" s="15">
        <v>535182</v>
      </c>
      <c r="I352" s="16">
        <v>2.5000000000000001E-2</v>
      </c>
      <c r="J352" s="143">
        <v>136257</v>
      </c>
      <c r="K352" s="142">
        <v>1.4999999999999999E-2</v>
      </c>
      <c r="L352" s="17">
        <v>254648</v>
      </c>
      <c r="M352" s="16">
        <v>2.3E-2</v>
      </c>
      <c r="N352" s="18">
        <v>3.93</v>
      </c>
      <c r="O352" s="16">
        <v>0.01</v>
      </c>
      <c r="P352" s="18">
        <v>2.1</v>
      </c>
      <c r="Q352" s="16">
        <v>2E-3</v>
      </c>
      <c r="R352" s="15">
        <v>1691866</v>
      </c>
      <c r="S352" s="16">
        <v>6.0000000000000001E-3</v>
      </c>
      <c r="T352" s="17">
        <v>432971</v>
      </c>
      <c r="U352" s="16">
        <v>2.9000000000000001E-2</v>
      </c>
      <c r="V352" s="17">
        <v>807384</v>
      </c>
      <c r="W352" s="16">
        <v>3.7999999999999999E-2</v>
      </c>
      <c r="X352" s="18">
        <v>3.91</v>
      </c>
      <c r="Y352" s="16">
        <v>-2.1999999999999999E-2</v>
      </c>
      <c r="Z352" s="18">
        <v>2.1</v>
      </c>
      <c r="AA352" s="16">
        <v>-3.1E-2</v>
      </c>
      <c r="AB352" s="15">
        <v>3412145</v>
      </c>
      <c r="AC352" s="16">
        <v>-2.5000000000000001E-2</v>
      </c>
      <c r="AD352" s="17">
        <v>872441</v>
      </c>
      <c r="AE352" s="16">
        <v>2.9000000000000001E-2</v>
      </c>
      <c r="AF352" s="17">
        <v>1622221</v>
      </c>
      <c r="AG352" s="16">
        <v>3.5999999999999997E-2</v>
      </c>
      <c r="AH352" s="18">
        <v>3.91</v>
      </c>
      <c r="AI352" s="16">
        <v>-5.1999999999999998E-2</v>
      </c>
      <c r="AJ352" s="18">
        <v>2.1</v>
      </c>
      <c r="AK352" s="16">
        <v>-5.8999999999999997E-2</v>
      </c>
      <c r="AL352" s="15">
        <v>7250154</v>
      </c>
      <c r="AM352" s="16">
        <v>-2.5000000000000001E-2</v>
      </c>
      <c r="AN352" s="17">
        <v>1834273</v>
      </c>
      <c r="AO352" s="16">
        <v>0.06</v>
      </c>
      <c r="AP352" s="17">
        <v>3408296</v>
      </c>
      <c r="AQ352" s="16">
        <v>7.3999999999999996E-2</v>
      </c>
      <c r="AR352" s="18">
        <v>3.95</v>
      </c>
      <c r="AS352" s="16">
        <v>-0.08</v>
      </c>
      <c r="AT352" s="18">
        <v>2.13</v>
      </c>
      <c r="AU352" s="16">
        <v>-9.1999999999999998E-2</v>
      </c>
    </row>
    <row r="353" spans="3:47" x14ac:dyDescent="0.2">
      <c r="C353" s="29"/>
      <c r="D353" s="29"/>
      <c r="E353" s="29"/>
      <c r="F353" s="29"/>
      <c r="G353" s="14" t="s">
        <v>317</v>
      </c>
      <c r="H353" s="15">
        <v>1487685</v>
      </c>
      <c r="I353" s="16">
        <v>6.4000000000000001E-2</v>
      </c>
      <c r="J353" s="143">
        <v>346838</v>
      </c>
      <c r="K353" s="142">
        <v>-3.7999999999999999E-2</v>
      </c>
      <c r="L353" s="17">
        <v>555453</v>
      </c>
      <c r="M353" s="16">
        <v>-6.4000000000000001E-2</v>
      </c>
      <c r="N353" s="18">
        <v>4.29</v>
      </c>
      <c r="O353" s="16">
        <v>0.106</v>
      </c>
      <c r="P353" s="18">
        <v>2.68</v>
      </c>
      <c r="Q353" s="16">
        <v>0.13700000000000001</v>
      </c>
      <c r="R353" s="15">
        <v>4687175</v>
      </c>
      <c r="S353" s="16">
        <v>6.0999999999999999E-2</v>
      </c>
      <c r="T353" s="17">
        <v>1111271</v>
      </c>
      <c r="U353" s="16">
        <v>1.2999999999999999E-2</v>
      </c>
      <c r="V353" s="17">
        <v>1781596</v>
      </c>
      <c r="W353" s="16">
        <v>-1.0999999999999999E-2</v>
      </c>
      <c r="X353" s="18">
        <v>4.22</v>
      </c>
      <c r="Y353" s="16">
        <v>4.7E-2</v>
      </c>
      <c r="Z353" s="18">
        <v>2.63</v>
      </c>
      <c r="AA353" s="16">
        <v>7.2999999999999995E-2</v>
      </c>
      <c r="AB353" s="15">
        <v>9371697</v>
      </c>
      <c r="AC353" s="16">
        <v>5.7000000000000002E-2</v>
      </c>
      <c r="AD353" s="17">
        <v>2252370</v>
      </c>
      <c r="AE353" s="16">
        <v>3.7999999999999999E-2</v>
      </c>
      <c r="AF353" s="17">
        <v>3627617</v>
      </c>
      <c r="AG353" s="16">
        <v>2.1000000000000001E-2</v>
      </c>
      <c r="AH353" s="18">
        <v>4.16</v>
      </c>
      <c r="AI353" s="16">
        <v>1.9E-2</v>
      </c>
      <c r="AJ353" s="18">
        <v>2.58</v>
      </c>
      <c r="AK353" s="16">
        <v>3.5000000000000003E-2</v>
      </c>
      <c r="AL353" s="15">
        <v>19712432</v>
      </c>
      <c r="AM353" s="16">
        <v>6.4000000000000001E-2</v>
      </c>
      <c r="AN353" s="17">
        <v>4746727</v>
      </c>
      <c r="AO353" s="16">
        <v>4.2000000000000003E-2</v>
      </c>
      <c r="AP353" s="17">
        <v>7682089</v>
      </c>
      <c r="AQ353" s="16">
        <v>3.5000000000000003E-2</v>
      </c>
      <c r="AR353" s="18">
        <v>4.1500000000000004</v>
      </c>
      <c r="AS353" s="16">
        <v>2.1000000000000001E-2</v>
      </c>
      <c r="AT353" s="18">
        <v>2.57</v>
      </c>
      <c r="AU353" s="16">
        <v>2.9000000000000001E-2</v>
      </c>
    </row>
    <row r="354" spans="3:47" x14ac:dyDescent="0.2">
      <c r="C354" s="29"/>
      <c r="D354" s="29"/>
      <c r="E354" s="29"/>
      <c r="F354" s="29"/>
      <c r="G354" s="14" t="s">
        <v>318</v>
      </c>
      <c r="H354" s="15">
        <v>806853</v>
      </c>
      <c r="I354" s="16">
        <v>2.1999999999999999E-2</v>
      </c>
      <c r="J354" s="143">
        <v>227175</v>
      </c>
      <c r="K354" s="142">
        <v>5.6000000000000001E-2</v>
      </c>
      <c r="L354" s="17">
        <v>405765</v>
      </c>
      <c r="M354" s="16">
        <v>2E-3</v>
      </c>
      <c r="N354" s="18">
        <v>3.55</v>
      </c>
      <c r="O354" s="16">
        <v>-3.2000000000000001E-2</v>
      </c>
      <c r="P354" s="18">
        <v>1.99</v>
      </c>
      <c r="Q354" s="16">
        <v>0.02</v>
      </c>
      <c r="R354" s="15">
        <v>2526833</v>
      </c>
      <c r="S354" s="16">
        <v>1.2E-2</v>
      </c>
      <c r="T354" s="17">
        <v>710437</v>
      </c>
      <c r="U354" s="16">
        <v>4.4999999999999998E-2</v>
      </c>
      <c r="V354" s="17">
        <v>1275201</v>
      </c>
      <c r="W354" s="16">
        <v>-1E-3</v>
      </c>
      <c r="X354" s="18">
        <v>3.56</v>
      </c>
      <c r="Y354" s="16">
        <v>-3.1E-2</v>
      </c>
      <c r="Z354" s="18">
        <v>1.98</v>
      </c>
      <c r="AA354" s="16">
        <v>1.2999999999999999E-2</v>
      </c>
      <c r="AB354" s="15">
        <v>5177903</v>
      </c>
      <c r="AC354" s="16">
        <v>-5.2999999999999999E-2</v>
      </c>
      <c r="AD354" s="17">
        <v>1463232</v>
      </c>
      <c r="AE354" s="16">
        <v>4.9000000000000002E-2</v>
      </c>
      <c r="AF354" s="17">
        <v>2628562</v>
      </c>
      <c r="AG354" s="16">
        <v>1E-3</v>
      </c>
      <c r="AH354" s="18">
        <v>3.54</v>
      </c>
      <c r="AI354" s="16">
        <v>-9.8000000000000004E-2</v>
      </c>
      <c r="AJ354" s="18">
        <v>1.97</v>
      </c>
      <c r="AK354" s="16">
        <v>-5.3999999999999999E-2</v>
      </c>
      <c r="AL354" s="15">
        <v>10967372</v>
      </c>
      <c r="AM354" s="16">
        <v>-0.04</v>
      </c>
      <c r="AN354" s="17">
        <v>3020969</v>
      </c>
      <c r="AO354" s="16">
        <v>7.1999999999999995E-2</v>
      </c>
      <c r="AP354" s="17">
        <v>5527931</v>
      </c>
      <c r="AQ354" s="16">
        <v>3.7999999999999999E-2</v>
      </c>
      <c r="AR354" s="18">
        <v>3.63</v>
      </c>
      <c r="AS354" s="16">
        <v>-0.105</v>
      </c>
      <c r="AT354" s="18">
        <v>1.98</v>
      </c>
      <c r="AU354" s="16">
        <v>-7.4999999999999997E-2</v>
      </c>
    </row>
    <row r="355" spans="3:47" x14ac:dyDescent="0.2">
      <c r="C355" s="29"/>
      <c r="D355" s="29"/>
      <c r="E355" s="29"/>
      <c r="F355" s="29"/>
      <c r="G355" s="14" t="s">
        <v>319</v>
      </c>
      <c r="H355" s="15">
        <v>670770</v>
      </c>
      <c r="I355" s="16">
        <v>2.9000000000000001E-2</v>
      </c>
      <c r="J355" s="143">
        <v>185839</v>
      </c>
      <c r="K355" s="142">
        <v>3.6999999999999998E-2</v>
      </c>
      <c r="L355" s="17">
        <v>307888</v>
      </c>
      <c r="M355" s="16">
        <v>-1.4999999999999999E-2</v>
      </c>
      <c r="N355" s="18">
        <v>3.61</v>
      </c>
      <c r="O355" s="16">
        <v>-7.0000000000000001E-3</v>
      </c>
      <c r="P355" s="18">
        <v>2.1800000000000002</v>
      </c>
      <c r="Q355" s="16">
        <v>4.4999999999999998E-2</v>
      </c>
      <c r="R355" s="15">
        <v>2163807</v>
      </c>
      <c r="S355" s="16">
        <v>3.7999999999999999E-2</v>
      </c>
      <c r="T355" s="17">
        <v>590073</v>
      </c>
      <c r="U355" s="16">
        <v>4.7E-2</v>
      </c>
      <c r="V355" s="17">
        <v>968283</v>
      </c>
      <c r="W355" s="16">
        <v>-6.0000000000000001E-3</v>
      </c>
      <c r="X355" s="18">
        <v>3.67</v>
      </c>
      <c r="Y355" s="16">
        <v>-8.9999999999999993E-3</v>
      </c>
      <c r="Z355" s="18">
        <v>2.23</v>
      </c>
      <c r="AA355" s="16">
        <v>4.3999999999999997E-2</v>
      </c>
      <c r="AB355" s="15">
        <v>4443764</v>
      </c>
      <c r="AC355" s="16">
        <v>8.9999999999999993E-3</v>
      </c>
      <c r="AD355" s="17">
        <v>1217029</v>
      </c>
      <c r="AE355" s="16">
        <v>1.4999999999999999E-2</v>
      </c>
      <c r="AF355" s="17">
        <v>2011496</v>
      </c>
      <c r="AG355" s="16">
        <v>-2.3E-2</v>
      </c>
      <c r="AH355" s="18">
        <v>3.65</v>
      </c>
      <c r="AI355" s="16">
        <v>-6.0000000000000001E-3</v>
      </c>
      <c r="AJ355" s="18">
        <v>2.21</v>
      </c>
      <c r="AK355" s="16">
        <v>3.2000000000000001E-2</v>
      </c>
      <c r="AL355" s="15">
        <v>9107302</v>
      </c>
      <c r="AM355" s="16">
        <v>-0.02</v>
      </c>
      <c r="AN355" s="17">
        <v>2482476</v>
      </c>
      <c r="AO355" s="16">
        <v>-1.7999999999999999E-2</v>
      </c>
      <c r="AP355" s="17">
        <v>4127743</v>
      </c>
      <c r="AQ355" s="16">
        <v>-3.9E-2</v>
      </c>
      <c r="AR355" s="18">
        <v>3.67</v>
      </c>
      <c r="AS355" s="16">
        <v>-2E-3</v>
      </c>
      <c r="AT355" s="18">
        <v>2.21</v>
      </c>
      <c r="AU355" s="16">
        <v>0.02</v>
      </c>
    </row>
    <row r="356" spans="3:47" x14ac:dyDescent="0.2">
      <c r="C356" s="29"/>
      <c r="D356" s="29"/>
      <c r="E356" s="29"/>
      <c r="F356" s="29"/>
      <c r="G356" s="14" t="s">
        <v>320</v>
      </c>
      <c r="H356" s="15">
        <v>488621</v>
      </c>
      <c r="I356" s="16">
        <v>-4.2000000000000003E-2</v>
      </c>
      <c r="J356" s="143">
        <v>149169</v>
      </c>
      <c r="K356" s="142">
        <v>-2.5999999999999999E-2</v>
      </c>
      <c r="L356" s="17">
        <v>218303</v>
      </c>
      <c r="M356" s="16">
        <v>-2.4E-2</v>
      </c>
      <c r="N356" s="18">
        <v>3.28</v>
      </c>
      <c r="O356" s="16">
        <v>-1.6E-2</v>
      </c>
      <c r="P356" s="18">
        <v>2.2400000000000002</v>
      </c>
      <c r="Q356" s="16">
        <v>-1.7999999999999999E-2</v>
      </c>
      <c r="R356" s="15">
        <v>1594291</v>
      </c>
      <c r="S356" s="16">
        <v>-1.2E-2</v>
      </c>
      <c r="T356" s="17">
        <v>484970</v>
      </c>
      <c r="U356" s="16">
        <v>2.4E-2</v>
      </c>
      <c r="V356" s="17">
        <v>707592</v>
      </c>
      <c r="W356" s="16">
        <v>1.4E-2</v>
      </c>
      <c r="X356" s="18">
        <v>3.29</v>
      </c>
      <c r="Y356" s="16">
        <v>-3.5000000000000003E-2</v>
      </c>
      <c r="Z356" s="18">
        <v>2.25</v>
      </c>
      <c r="AA356" s="16">
        <v>-2.5999999999999999E-2</v>
      </c>
      <c r="AB356" s="15">
        <v>3211550</v>
      </c>
      <c r="AC356" s="16">
        <v>8.0000000000000002E-3</v>
      </c>
      <c r="AD356" s="17">
        <v>955259</v>
      </c>
      <c r="AE356" s="16">
        <v>0.01</v>
      </c>
      <c r="AF356" s="17">
        <v>1372577</v>
      </c>
      <c r="AG356" s="16">
        <v>-1.4999999999999999E-2</v>
      </c>
      <c r="AH356" s="18">
        <v>3.36</v>
      </c>
      <c r="AI356" s="16">
        <v>-2E-3</v>
      </c>
      <c r="AJ356" s="18">
        <v>2.34</v>
      </c>
      <c r="AK356" s="16">
        <v>2.3E-2</v>
      </c>
      <c r="AL356" s="15">
        <v>6750679</v>
      </c>
      <c r="AM356" s="16">
        <v>2E-3</v>
      </c>
      <c r="AN356" s="17">
        <v>2014079</v>
      </c>
      <c r="AO356" s="16">
        <v>-4.0000000000000001E-3</v>
      </c>
      <c r="AP356" s="17">
        <v>2930468</v>
      </c>
      <c r="AQ356" s="16">
        <v>-8.0000000000000002E-3</v>
      </c>
      <c r="AR356" s="18">
        <v>3.35</v>
      </c>
      <c r="AS356" s="16">
        <v>6.0000000000000001E-3</v>
      </c>
      <c r="AT356" s="18">
        <v>2.2999999999999998</v>
      </c>
      <c r="AU356" s="16">
        <v>0.01</v>
      </c>
    </row>
    <row r="357" spans="3:47" x14ac:dyDescent="0.2">
      <c r="C357" s="136"/>
      <c r="D357" s="136"/>
      <c r="E357" s="136"/>
      <c r="F357" s="29"/>
      <c r="G357" s="14" t="s">
        <v>321</v>
      </c>
      <c r="H357" s="15">
        <v>760140</v>
      </c>
      <c r="I357" s="16">
        <v>-8.4000000000000005E-2</v>
      </c>
      <c r="J357" s="143">
        <v>212258</v>
      </c>
      <c r="K357" s="142">
        <v>-0.107</v>
      </c>
      <c r="L357" s="17">
        <v>334226</v>
      </c>
      <c r="M357" s="16">
        <v>-0.125</v>
      </c>
      <c r="N357" s="18">
        <v>3.58</v>
      </c>
      <c r="O357" s="16">
        <v>2.5000000000000001E-2</v>
      </c>
      <c r="P357" s="18">
        <v>2.27</v>
      </c>
      <c r="Q357" s="16">
        <v>4.7E-2</v>
      </c>
      <c r="R357" s="15">
        <v>2374624</v>
      </c>
      <c r="S357" s="16">
        <v>-5.7000000000000002E-2</v>
      </c>
      <c r="T357" s="17">
        <v>662672</v>
      </c>
      <c r="U357" s="16">
        <v>-6.7000000000000004E-2</v>
      </c>
      <c r="V357" s="17">
        <v>1035732</v>
      </c>
      <c r="W357" s="16">
        <v>-8.6999999999999994E-2</v>
      </c>
      <c r="X357" s="18">
        <v>3.58</v>
      </c>
      <c r="Y357" s="16">
        <v>1.0999999999999999E-2</v>
      </c>
      <c r="Z357" s="18">
        <v>2.29</v>
      </c>
      <c r="AA357" s="16">
        <v>3.3000000000000002E-2</v>
      </c>
      <c r="AB357" s="15">
        <v>4726595</v>
      </c>
      <c r="AC357" s="16">
        <v>-2.8000000000000001E-2</v>
      </c>
      <c r="AD357" s="17">
        <v>1334617</v>
      </c>
      <c r="AE357" s="16">
        <v>-0.03</v>
      </c>
      <c r="AF357" s="17">
        <v>2113930</v>
      </c>
      <c r="AG357" s="16">
        <v>-3.5999999999999997E-2</v>
      </c>
      <c r="AH357" s="18">
        <v>3.54</v>
      </c>
      <c r="AI357" s="16">
        <v>2E-3</v>
      </c>
      <c r="AJ357" s="18">
        <v>2.2400000000000002</v>
      </c>
      <c r="AK357" s="16">
        <v>8.0000000000000002E-3</v>
      </c>
      <c r="AL357" s="15">
        <v>10275830</v>
      </c>
      <c r="AM357" s="16">
        <v>-1.0999999999999999E-2</v>
      </c>
      <c r="AN357" s="17">
        <v>2899661</v>
      </c>
      <c r="AO357" s="16">
        <v>-1.4999999999999999E-2</v>
      </c>
      <c r="AP357" s="17">
        <v>4541856</v>
      </c>
      <c r="AQ357" s="16">
        <v>-3.5000000000000003E-2</v>
      </c>
      <c r="AR357" s="18">
        <v>3.54</v>
      </c>
      <c r="AS357" s="16">
        <v>5.0000000000000001E-3</v>
      </c>
      <c r="AT357" s="18">
        <v>2.2599999999999998</v>
      </c>
      <c r="AU357" s="16">
        <v>2.5000000000000001E-2</v>
      </c>
    </row>
    <row r="358" spans="3:47" x14ac:dyDescent="0.2">
      <c r="C358" s="29"/>
      <c r="D358" s="29"/>
      <c r="E358" s="29"/>
      <c r="F358" s="29"/>
      <c r="G358" s="14" t="s">
        <v>347</v>
      </c>
      <c r="H358" s="18">
        <v>281494</v>
      </c>
      <c r="I358" s="16">
        <v>-6.5000000000000002E-2</v>
      </c>
      <c r="J358" s="143">
        <v>80123</v>
      </c>
      <c r="K358" s="142">
        <v>-2.8000000000000001E-2</v>
      </c>
      <c r="L358" s="18">
        <v>134811</v>
      </c>
      <c r="M358" s="16">
        <v>-7.0000000000000007E-2</v>
      </c>
      <c r="N358" s="18">
        <v>3.51</v>
      </c>
      <c r="O358" s="16">
        <v>-3.7999999999999999E-2</v>
      </c>
      <c r="P358" s="18">
        <v>2.09</v>
      </c>
      <c r="Q358" s="16">
        <v>6.0000000000000001E-3</v>
      </c>
      <c r="R358" s="18">
        <v>957794</v>
      </c>
      <c r="S358" s="16">
        <v>-0.06</v>
      </c>
      <c r="T358" s="18">
        <v>262075</v>
      </c>
      <c r="U358" s="16">
        <v>-7.8E-2</v>
      </c>
      <c r="V358" s="18">
        <v>434893</v>
      </c>
      <c r="W358" s="16">
        <v>-0.129</v>
      </c>
      <c r="X358" s="18">
        <v>3.65</v>
      </c>
      <c r="Y358" s="16">
        <v>0.02</v>
      </c>
      <c r="Z358" s="18">
        <v>2.2000000000000002</v>
      </c>
      <c r="AA358" s="16">
        <v>0.08</v>
      </c>
      <c r="AB358" s="18">
        <v>2064101</v>
      </c>
      <c r="AC358" s="16">
        <v>-4.5999999999999999E-2</v>
      </c>
      <c r="AD358" s="18">
        <v>564514</v>
      </c>
      <c r="AE358" s="16">
        <v>-6.3E-2</v>
      </c>
      <c r="AF358" s="18">
        <v>940323</v>
      </c>
      <c r="AG358" s="16">
        <v>-0.109</v>
      </c>
      <c r="AH358" s="18">
        <v>3.66</v>
      </c>
      <c r="AI358" s="16">
        <v>1.7999999999999999E-2</v>
      </c>
      <c r="AJ358" s="18">
        <v>2.2000000000000002</v>
      </c>
      <c r="AK358" s="16">
        <v>7.0000000000000007E-2</v>
      </c>
      <c r="AL358" s="18">
        <v>4215364</v>
      </c>
      <c r="AM358" s="16">
        <v>-2.5000000000000001E-2</v>
      </c>
      <c r="AN358" s="18">
        <v>1154127</v>
      </c>
      <c r="AO358" s="16">
        <v>-5.0999999999999997E-2</v>
      </c>
      <c r="AP358" s="18">
        <v>1961930</v>
      </c>
      <c r="AQ358" s="16">
        <v>-7.9000000000000001E-2</v>
      </c>
      <c r="AR358" s="18">
        <v>3.65</v>
      </c>
      <c r="AS358" s="16">
        <v>2.7E-2</v>
      </c>
      <c r="AT358" s="18">
        <v>2.15</v>
      </c>
      <c r="AU358" s="16">
        <v>5.8999999999999997E-2</v>
      </c>
    </row>
    <row r="359" spans="3:47" x14ac:dyDescent="0.2">
      <c r="C359" s="29"/>
      <c r="D359" s="29"/>
      <c r="E359" s="29"/>
      <c r="F359" s="29"/>
      <c r="G359" s="14" t="s">
        <v>348</v>
      </c>
      <c r="H359" s="18">
        <v>637147</v>
      </c>
      <c r="I359" s="16">
        <v>-8.0000000000000002E-3</v>
      </c>
      <c r="J359" s="143">
        <v>166640</v>
      </c>
      <c r="K359" s="142">
        <v>-6.0000000000000001E-3</v>
      </c>
      <c r="L359" s="18">
        <v>273354</v>
      </c>
      <c r="M359" s="16">
        <v>-4.5999999999999999E-2</v>
      </c>
      <c r="N359" s="18">
        <v>3.82</v>
      </c>
      <c r="O359" s="16">
        <v>-2E-3</v>
      </c>
      <c r="P359" s="18">
        <v>2.33</v>
      </c>
      <c r="Q359" s="16">
        <v>0.04</v>
      </c>
      <c r="R359" s="18">
        <v>2078152</v>
      </c>
      <c r="S359" s="16">
        <v>7.0000000000000001E-3</v>
      </c>
      <c r="T359" s="18">
        <v>544731</v>
      </c>
      <c r="U359" s="16">
        <v>1.2999999999999999E-2</v>
      </c>
      <c r="V359" s="18">
        <v>906635</v>
      </c>
      <c r="W359" s="16">
        <v>-1.0999999999999999E-2</v>
      </c>
      <c r="X359" s="18">
        <v>3.82</v>
      </c>
      <c r="Y359" s="16">
        <v>-6.0000000000000001E-3</v>
      </c>
      <c r="Z359" s="18">
        <v>2.29</v>
      </c>
      <c r="AA359" s="16">
        <v>1.7999999999999999E-2</v>
      </c>
      <c r="AB359" s="18">
        <v>4301491</v>
      </c>
      <c r="AC359" s="16">
        <v>2.1000000000000001E-2</v>
      </c>
      <c r="AD359" s="18">
        <v>1132200</v>
      </c>
      <c r="AE359" s="16">
        <v>3.9E-2</v>
      </c>
      <c r="AF359" s="18">
        <v>1900491</v>
      </c>
      <c r="AG359" s="16">
        <v>1.6E-2</v>
      </c>
      <c r="AH359" s="18">
        <v>3.8</v>
      </c>
      <c r="AI359" s="16">
        <v>-1.7000000000000001E-2</v>
      </c>
      <c r="AJ359" s="18">
        <v>2.2599999999999998</v>
      </c>
      <c r="AK359" s="16">
        <v>5.0000000000000001E-3</v>
      </c>
      <c r="AL359" s="18">
        <v>8863885</v>
      </c>
      <c r="AM359" s="16">
        <v>8.9999999999999993E-3</v>
      </c>
      <c r="AN359" s="18">
        <v>2318058</v>
      </c>
      <c r="AO359" s="16">
        <v>-7.5999999999999998E-2</v>
      </c>
      <c r="AP359" s="18">
        <v>3917976</v>
      </c>
      <c r="AQ359" s="16">
        <v>1.2E-2</v>
      </c>
      <c r="AR359" s="18">
        <v>3.82</v>
      </c>
      <c r="AS359" s="16">
        <v>9.1999999999999998E-2</v>
      </c>
      <c r="AT359" s="18">
        <v>2.2599999999999998</v>
      </c>
      <c r="AU359" s="16">
        <v>-3.0000000000000001E-3</v>
      </c>
    </row>
    <row r="360" spans="3:47" x14ac:dyDescent="0.2">
      <c r="C360" s="28" t="s">
        <v>19</v>
      </c>
      <c r="D360" s="28" t="s">
        <v>12</v>
      </c>
      <c r="E360" s="28" t="s">
        <v>0</v>
      </c>
      <c r="F360" s="28" t="s">
        <v>85</v>
      </c>
      <c r="G360" s="14" t="s">
        <v>322</v>
      </c>
      <c r="H360" s="15">
        <v>6780614</v>
      </c>
      <c r="I360" s="16">
        <v>5.0999999999999997E-2</v>
      </c>
      <c r="J360" s="143">
        <v>1769255</v>
      </c>
      <c r="K360" s="142">
        <v>8.9999999999999993E-3</v>
      </c>
      <c r="L360" s="17">
        <v>2839400</v>
      </c>
      <c r="M360" s="16">
        <v>-4.0000000000000001E-3</v>
      </c>
      <c r="N360" s="18">
        <v>3.83</v>
      </c>
      <c r="O360" s="16">
        <v>4.2000000000000003E-2</v>
      </c>
      <c r="P360" s="18">
        <v>2.39</v>
      </c>
      <c r="Q360" s="16">
        <v>5.6000000000000001E-2</v>
      </c>
      <c r="R360" s="15">
        <v>21391609</v>
      </c>
      <c r="S360" s="16">
        <v>4.3999999999999997E-2</v>
      </c>
      <c r="T360" s="17">
        <v>5623249</v>
      </c>
      <c r="U360" s="16">
        <v>0.03</v>
      </c>
      <c r="V360" s="17">
        <v>9029338</v>
      </c>
      <c r="W360" s="16">
        <v>2.3E-2</v>
      </c>
      <c r="X360" s="18">
        <v>3.8</v>
      </c>
      <c r="Y360" s="16">
        <v>1.4E-2</v>
      </c>
      <c r="Z360" s="18">
        <v>2.37</v>
      </c>
      <c r="AA360" s="16">
        <v>2.1000000000000001E-2</v>
      </c>
      <c r="AB360" s="15">
        <v>43030493</v>
      </c>
      <c r="AC360" s="16">
        <v>3.1E-2</v>
      </c>
      <c r="AD360" s="17">
        <v>11381213</v>
      </c>
      <c r="AE360" s="16">
        <v>3.7999999999999999E-2</v>
      </c>
      <c r="AF360" s="17">
        <v>18302757</v>
      </c>
      <c r="AG360" s="16">
        <v>3.4000000000000002E-2</v>
      </c>
      <c r="AH360" s="18">
        <v>3.78</v>
      </c>
      <c r="AI360" s="16">
        <v>-7.0000000000000001E-3</v>
      </c>
      <c r="AJ360" s="18">
        <v>2.35</v>
      </c>
      <c r="AK360" s="16">
        <v>-3.0000000000000001E-3</v>
      </c>
      <c r="AL360" s="15">
        <v>90589666</v>
      </c>
      <c r="AM360" s="16">
        <v>0.03</v>
      </c>
      <c r="AN360" s="17">
        <v>23935836</v>
      </c>
      <c r="AO360" s="16">
        <v>4.9000000000000002E-2</v>
      </c>
      <c r="AP360" s="17">
        <v>38522508</v>
      </c>
      <c r="AQ360" s="16">
        <v>5.2999999999999999E-2</v>
      </c>
      <c r="AR360" s="18">
        <v>3.78</v>
      </c>
      <c r="AS360" s="16">
        <v>-1.7999999999999999E-2</v>
      </c>
      <c r="AT360" s="18">
        <v>2.35</v>
      </c>
      <c r="AU360" s="16">
        <v>-2.1999999999999999E-2</v>
      </c>
    </row>
    <row r="361" spans="3:47" x14ac:dyDescent="0.2">
      <c r="C361" s="29"/>
      <c r="D361" s="29"/>
      <c r="E361" s="29"/>
      <c r="F361" s="29"/>
      <c r="G361" s="14" t="s">
        <v>323</v>
      </c>
      <c r="H361" s="15">
        <v>7313362</v>
      </c>
      <c r="I361" s="16">
        <v>-3.2000000000000001E-2</v>
      </c>
      <c r="J361" s="143">
        <v>2077463</v>
      </c>
      <c r="K361" s="142">
        <v>-3.7999999999999999E-2</v>
      </c>
      <c r="L361" s="17">
        <v>3461677</v>
      </c>
      <c r="M361" s="16">
        <v>-6.8000000000000005E-2</v>
      </c>
      <c r="N361" s="18">
        <v>3.52</v>
      </c>
      <c r="O361" s="16">
        <v>7.0000000000000001E-3</v>
      </c>
      <c r="P361" s="18">
        <v>2.11</v>
      </c>
      <c r="Q361" s="16">
        <v>3.9E-2</v>
      </c>
      <c r="R361" s="15">
        <v>24402871</v>
      </c>
      <c r="S361" s="16">
        <v>-5.0000000000000001E-3</v>
      </c>
      <c r="T361" s="17">
        <v>6840174</v>
      </c>
      <c r="U361" s="16">
        <v>-2.1999999999999999E-2</v>
      </c>
      <c r="V361" s="17">
        <v>11282723</v>
      </c>
      <c r="W361" s="16">
        <v>-5.8000000000000003E-2</v>
      </c>
      <c r="X361" s="18">
        <v>3.57</v>
      </c>
      <c r="Y361" s="16">
        <v>1.7000000000000001E-2</v>
      </c>
      <c r="Z361" s="18">
        <v>2.16</v>
      </c>
      <c r="AA361" s="16">
        <v>5.6000000000000001E-2</v>
      </c>
      <c r="AB361" s="15">
        <v>51219657</v>
      </c>
      <c r="AC361" s="16">
        <v>1.9E-2</v>
      </c>
      <c r="AD361" s="17">
        <v>14281506</v>
      </c>
      <c r="AE361" s="16">
        <v>5.0000000000000001E-3</v>
      </c>
      <c r="AF361" s="17">
        <v>23461058</v>
      </c>
      <c r="AG361" s="16">
        <v>-3.1E-2</v>
      </c>
      <c r="AH361" s="18">
        <v>3.59</v>
      </c>
      <c r="AI361" s="16">
        <v>1.4E-2</v>
      </c>
      <c r="AJ361" s="18">
        <v>2.1800000000000002</v>
      </c>
      <c r="AK361" s="16">
        <v>5.1999999999999998E-2</v>
      </c>
      <c r="AL361" s="15">
        <v>102867266</v>
      </c>
      <c r="AM361" s="16">
        <v>0</v>
      </c>
      <c r="AN361" s="17">
        <v>29083489</v>
      </c>
      <c r="AO361" s="16">
        <v>-0.01</v>
      </c>
      <c r="AP361" s="17">
        <v>48394082</v>
      </c>
      <c r="AQ361" s="16">
        <v>-0.03</v>
      </c>
      <c r="AR361" s="18">
        <v>3.54</v>
      </c>
      <c r="AS361" s="16">
        <v>8.9999999999999993E-3</v>
      </c>
      <c r="AT361" s="18">
        <v>2.13</v>
      </c>
      <c r="AU361" s="16">
        <v>3.1E-2</v>
      </c>
    </row>
    <row r="362" spans="3:47" x14ac:dyDescent="0.2">
      <c r="C362" s="29"/>
      <c r="D362" s="29"/>
      <c r="E362" s="29"/>
      <c r="F362" s="29"/>
      <c r="G362" s="14" t="s">
        <v>324</v>
      </c>
      <c r="H362" s="15">
        <v>4942381</v>
      </c>
      <c r="I362" s="16">
        <v>-0.08</v>
      </c>
      <c r="J362" s="143">
        <v>1353010</v>
      </c>
      <c r="K362" s="142">
        <v>-9.6000000000000002E-2</v>
      </c>
      <c r="L362" s="17">
        <v>2292852</v>
      </c>
      <c r="M362" s="16">
        <v>-0.13400000000000001</v>
      </c>
      <c r="N362" s="18">
        <v>3.65</v>
      </c>
      <c r="O362" s="16">
        <v>1.7999999999999999E-2</v>
      </c>
      <c r="P362" s="18">
        <v>2.16</v>
      </c>
      <c r="Q362" s="16">
        <v>6.2E-2</v>
      </c>
      <c r="R362" s="15">
        <v>16126114</v>
      </c>
      <c r="S362" s="16">
        <v>-6.6000000000000003E-2</v>
      </c>
      <c r="T362" s="17">
        <v>4422350</v>
      </c>
      <c r="U362" s="16">
        <v>-6.4000000000000001E-2</v>
      </c>
      <c r="V362" s="17">
        <v>7453920</v>
      </c>
      <c r="W362" s="16">
        <v>-0.10199999999999999</v>
      </c>
      <c r="X362" s="18">
        <v>3.65</v>
      </c>
      <c r="Y362" s="16">
        <v>-2E-3</v>
      </c>
      <c r="Z362" s="18">
        <v>2.16</v>
      </c>
      <c r="AA362" s="16">
        <v>0.04</v>
      </c>
      <c r="AB362" s="15">
        <v>33507665</v>
      </c>
      <c r="AC362" s="16">
        <v>-5.1999999999999998E-2</v>
      </c>
      <c r="AD362" s="17">
        <v>9225089</v>
      </c>
      <c r="AE362" s="16">
        <v>-4.2000000000000003E-2</v>
      </c>
      <c r="AF362" s="17">
        <v>15579723</v>
      </c>
      <c r="AG362" s="16">
        <v>-7.5999999999999998E-2</v>
      </c>
      <c r="AH362" s="18">
        <v>3.63</v>
      </c>
      <c r="AI362" s="16">
        <v>-1.0999999999999999E-2</v>
      </c>
      <c r="AJ362" s="18">
        <v>2.15</v>
      </c>
      <c r="AK362" s="16">
        <v>2.5999999999999999E-2</v>
      </c>
      <c r="AL362" s="15">
        <v>69805053</v>
      </c>
      <c r="AM362" s="16">
        <v>-4.8000000000000001E-2</v>
      </c>
      <c r="AN362" s="17">
        <v>19235945</v>
      </c>
      <c r="AO362" s="16">
        <v>-3.5000000000000003E-2</v>
      </c>
      <c r="AP362" s="17">
        <v>32624464</v>
      </c>
      <c r="AQ362" s="16">
        <v>-0.06</v>
      </c>
      <c r="AR362" s="18">
        <v>3.63</v>
      </c>
      <c r="AS362" s="16">
        <v>-1.4E-2</v>
      </c>
      <c r="AT362" s="18">
        <v>2.14</v>
      </c>
      <c r="AU362" s="16">
        <v>1.2E-2</v>
      </c>
    </row>
    <row r="363" spans="3:47" x14ac:dyDescent="0.2">
      <c r="C363" s="29"/>
      <c r="D363" s="29"/>
      <c r="E363" s="29"/>
      <c r="F363" s="29"/>
      <c r="G363" s="14" t="s">
        <v>325</v>
      </c>
      <c r="H363" s="15">
        <v>10065890</v>
      </c>
      <c r="I363" s="16">
        <v>0</v>
      </c>
      <c r="J363" s="143">
        <v>2775392</v>
      </c>
      <c r="K363" s="142">
        <v>1.0999999999999999E-2</v>
      </c>
      <c r="L363" s="17">
        <v>4539949</v>
      </c>
      <c r="M363" s="16">
        <v>-1.9E-2</v>
      </c>
      <c r="N363" s="18">
        <v>3.63</v>
      </c>
      <c r="O363" s="16">
        <v>-1.0999999999999999E-2</v>
      </c>
      <c r="P363" s="18">
        <v>2.2200000000000002</v>
      </c>
      <c r="Q363" s="16">
        <v>1.9E-2</v>
      </c>
      <c r="R363" s="15">
        <v>31529620</v>
      </c>
      <c r="S363" s="16">
        <v>1.9E-2</v>
      </c>
      <c r="T363" s="17">
        <v>8806933</v>
      </c>
      <c r="U363" s="16">
        <v>4.7E-2</v>
      </c>
      <c r="V363" s="17">
        <v>14323564</v>
      </c>
      <c r="W363" s="16">
        <v>1.4E-2</v>
      </c>
      <c r="X363" s="18">
        <v>3.58</v>
      </c>
      <c r="Y363" s="16">
        <v>-2.5999999999999999E-2</v>
      </c>
      <c r="Z363" s="18">
        <v>2.2000000000000002</v>
      </c>
      <c r="AA363" s="16">
        <v>5.0000000000000001E-3</v>
      </c>
      <c r="AB363" s="15">
        <v>65292688</v>
      </c>
      <c r="AC363" s="16">
        <v>8.9999999999999993E-3</v>
      </c>
      <c r="AD363" s="17">
        <v>18238640</v>
      </c>
      <c r="AE363" s="16">
        <v>4.2999999999999997E-2</v>
      </c>
      <c r="AF363" s="17">
        <v>29587454</v>
      </c>
      <c r="AG363" s="16">
        <v>1.4E-2</v>
      </c>
      <c r="AH363" s="18">
        <v>3.58</v>
      </c>
      <c r="AI363" s="16">
        <v>-3.3000000000000002E-2</v>
      </c>
      <c r="AJ363" s="18">
        <v>2.21</v>
      </c>
      <c r="AK363" s="16">
        <v>-5.0000000000000001E-3</v>
      </c>
      <c r="AL363" s="15">
        <v>139307066</v>
      </c>
      <c r="AM363" s="16">
        <v>-8.0000000000000002E-3</v>
      </c>
      <c r="AN363" s="17">
        <v>39065878</v>
      </c>
      <c r="AO363" s="16">
        <v>6.0000000000000001E-3</v>
      </c>
      <c r="AP363" s="17">
        <v>61524673</v>
      </c>
      <c r="AQ363" s="16">
        <v>-1.2E-2</v>
      </c>
      <c r="AR363" s="18">
        <v>3.57</v>
      </c>
      <c r="AS363" s="16">
        <v>-1.4E-2</v>
      </c>
      <c r="AT363" s="18">
        <v>2.2599999999999998</v>
      </c>
      <c r="AU363" s="16">
        <v>4.0000000000000001E-3</v>
      </c>
    </row>
    <row r="364" spans="3:47" x14ac:dyDescent="0.2">
      <c r="C364" s="29"/>
      <c r="D364" s="29"/>
      <c r="E364" s="29"/>
      <c r="F364" s="29"/>
      <c r="G364" s="14" t="s">
        <v>326</v>
      </c>
      <c r="H364" s="15">
        <v>3469866</v>
      </c>
      <c r="I364" s="16">
        <v>-2.4E-2</v>
      </c>
      <c r="J364" s="143">
        <v>994869</v>
      </c>
      <c r="K364" s="142">
        <v>-1.7999999999999999E-2</v>
      </c>
      <c r="L364" s="17">
        <v>1634096</v>
      </c>
      <c r="M364" s="16">
        <v>-0.03</v>
      </c>
      <c r="N364" s="18">
        <v>3.49</v>
      </c>
      <c r="O364" s="16">
        <v>-5.0000000000000001E-3</v>
      </c>
      <c r="P364" s="18">
        <v>2.12</v>
      </c>
      <c r="Q364" s="16">
        <v>7.0000000000000001E-3</v>
      </c>
      <c r="R364" s="15">
        <v>11684822</v>
      </c>
      <c r="S364" s="16">
        <v>6.0000000000000001E-3</v>
      </c>
      <c r="T364" s="17">
        <v>3389476</v>
      </c>
      <c r="U364" s="16">
        <v>1E-3</v>
      </c>
      <c r="V364" s="17">
        <v>5562626</v>
      </c>
      <c r="W364" s="16">
        <v>-2.1000000000000001E-2</v>
      </c>
      <c r="X364" s="18">
        <v>3.45</v>
      </c>
      <c r="Y364" s="16">
        <v>5.0000000000000001E-3</v>
      </c>
      <c r="Z364" s="18">
        <v>2.1</v>
      </c>
      <c r="AA364" s="16">
        <v>2.8000000000000001E-2</v>
      </c>
      <c r="AB364" s="15">
        <v>23984051</v>
      </c>
      <c r="AC364" s="16">
        <v>3.9E-2</v>
      </c>
      <c r="AD364" s="17">
        <v>6968849</v>
      </c>
      <c r="AE364" s="16">
        <v>3.5999999999999997E-2</v>
      </c>
      <c r="AF364" s="17">
        <v>11388122</v>
      </c>
      <c r="AG364" s="16">
        <v>1.0999999999999999E-2</v>
      </c>
      <c r="AH364" s="18">
        <v>3.44</v>
      </c>
      <c r="AI364" s="16">
        <v>3.0000000000000001E-3</v>
      </c>
      <c r="AJ364" s="18">
        <v>2.11</v>
      </c>
      <c r="AK364" s="16">
        <v>2.7E-2</v>
      </c>
      <c r="AL364" s="15">
        <v>48772398</v>
      </c>
      <c r="AM364" s="16">
        <v>1.2E-2</v>
      </c>
      <c r="AN364" s="17">
        <v>14316499</v>
      </c>
      <c r="AO364" s="16">
        <v>2.5999999999999999E-2</v>
      </c>
      <c r="AP364" s="17">
        <v>23592321</v>
      </c>
      <c r="AQ364" s="16">
        <v>0.01</v>
      </c>
      <c r="AR364" s="18">
        <v>3.41</v>
      </c>
      <c r="AS364" s="16">
        <v>-1.2999999999999999E-2</v>
      </c>
      <c r="AT364" s="18">
        <v>2.0699999999999998</v>
      </c>
      <c r="AU364" s="16">
        <v>2E-3</v>
      </c>
    </row>
    <row r="365" spans="3:47" x14ac:dyDescent="0.2">
      <c r="C365" s="29"/>
      <c r="D365" s="29"/>
      <c r="E365" s="29"/>
      <c r="F365" s="29"/>
      <c r="G365" s="14" t="s">
        <v>327</v>
      </c>
      <c r="H365" s="15">
        <v>4800767</v>
      </c>
      <c r="I365" s="16">
        <v>-4.5999999999999999E-2</v>
      </c>
      <c r="J365" s="143">
        <v>1257370</v>
      </c>
      <c r="K365" s="142">
        <v>-8.4000000000000005E-2</v>
      </c>
      <c r="L365" s="17">
        <v>2029894</v>
      </c>
      <c r="M365" s="16">
        <v>-8.1000000000000003E-2</v>
      </c>
      <c r="N365" s="18">
        <v>3.82</v>
      </c>
      <c r="O365" s="16">
        <v>4.2000000000000003E-2</v>
      </c>
      <c r="P365" s="18">
        <v>2.37</v>
      </c>
      <c r="Q365" s="16">
        <v>3.9E-2</v>
      </c>
      <c r="R365" s="15">
        <v>15394726</v>
      </c>
      <c r="S365" s="16">
        <v>-4.7E-2</v>
      </c>
      <c r="T365" s="17">
        <v>4092291</v>
      </c>
      <c r="U365" s="16">
        <v>-7.1999999999999995E-2</v>
      </c>
      <c r="V365" s="17">
        <v>6605472</v>
      </c>
      <c r="W365" s="16">
        <v>-7.0000000000000007E-2</v>
      </c>
      <c r="X365" s="18">
        <v>3.76</v>
      </c>
      <c r="Y365" s="16">
        <v>2.7E-2</v>
      </c>
      <c r="Z365" s="18">
        <v>2.33</v>
      </c>
      <c r="AA365" s="16">
        <v>2.5000000000000001E-2</v>
      </c>
      <c r="AB365" s="15">
        <v>31613937</v>
      </c>
      <c r="AC365" s="16">
        <v>-3.7999999999999999E-2</v>
      </c>
      <c r="AD365" s="17">
        <v>8539360</v>
      </c>
      <c r="AE365" s="16">
        <v>-0.05</v>
      </c>
      <c r="AF365" s="17">
        <v>13685985</v>
      </c>
      <c r="AG365" s="16">
        <v>-4.8000000000000001E-2</v>
      </c>
      <c r="AH365" s="18">
        <v>3.7</v>
      </c>
      <c r="AI365" s="16">
        <v>1.2E-2</v>
      </c>
      <c r="AJ365" s="18">
        <v>2.31</v>
      </c>
      <c r="AK365" s="16">
        <v>0.01</v>
      </c>
      <c r="AL365" s="15">
        <v>64324753</v>
      </c>
      <c r="AM365" s="16">
        <v>-4.3999999999999997E-2</v>
      </c>
      <c r="AN365" s="17">
        <v>17414801</v>
      </c>
      <c r="AO365" s="16">
        <v>-6.2E-2</v>
      </c>
      <c r="AP365" s="17">
        <v>27805072</v>
      </c>
      <c r="AQ365" s="16">
        <v>-5.8999999999999997E-2</v>
      </c>
      <c r="AR365" s="18">
        <v>3.69</v>
      </c>
      <c r="AS365" s="16">
        <v>0.02</v>
      </c>
      <c r="AT365" s="18">
        <v>2.31</v>
      </c>
      <c r="AU365" s="16">
        <v>1.6E-2</v>
      </c>
    </row>
    <row r="366" spans="3:47" x14ac:dyDescent="0.2">
      <c r="C366" s="29"/>
      <c r="D366" s="29"/>
      <c r="E366" s="29"/>
      <c r="F366" s="29"/>
      <c r="G366" s="14" t="s">
        <v>328</v>
      </c>
      <c r="H366" s="15">
        <v>6359224</v>
      </c>
      <c r="I366" s="16">
        <v>-4.5999999999999999E-2</v>
      </c>
      <c r="J366" s="143">
        <v>1760745</v>
      </c>
      <c r="K366" s="142">
        <v>-5.3999999999999999E-2</v>
      </c>
      <c r="L366" s="17">
        <v>2812777</v>
      </c>
      <c r="M366" s="16">
        <v>-7.6999999999999999E-2</v>
      </c>
      <c r="N366" s="18">
        <v>3.61</v>
      </c>
      <c r="O366" s="16">
        <v>8.9999999999999993E-3</v>
      </c>
      <c r="P366" s="18">
        <v>2.2599999999999998</v>
      </c>
      <c r="Q366" s="16">
        <v>3.4000000000000002E-2</v>
      </c>
      <c r="R366" s="15">
        <v>20237831</v>
      </c>
      <c r="S366" s="16">
        <v>-1.4999999999999999E-2</v>
      </c>
      <c r="T366" s="17">
        <v>5531742</v>
      </c>
      <c r="U366" s="16">
        <v>-2.5999999999999999E-2</v>
      </c>
      <c r="V366" s="17">
        <v>8775268</v>
      </c>
      <c r="W366" s="16">
        <v>-5.0999999999999997E-2</v>
      </c>
      <c r="X366" s="18">
        <v>3.66</v>
      </c>
      <c r="Y366" s="16">
        <v>1.2E-2</v>
      </c>
      <c r="Z366" s="18">
        <v>2.31</v>
      </c>
      <c r="AA366" s="16">
        <v>3.7999999999999999E-2</v>
      </c>
      <c r="AB366" s="15">
        <v>40785644</v>
      </c>
      <c r="AC366" s="16">
        <v>1E-3</v>
      </c>
      <c r="AD366" s="17">
        <v>11260071</v>
      </c>
      <c r="AE366" s="16">
        <v>-4.0000000000000001E-3</v>
      </c>
      <c r="AF366" s="17">
        <v>18047387</v>
      </c>
      <c r="AG366" s="16">
        <v>-1.4999999999999999E-2</v>
      </c>
      <c r="AH366" s="18">
        <v>3.62</v>
      </c>
      <c r="AI366" s="16">
        <v>4.0000000000000001E-3</v>
      </c>
      <c r="AJ366" s="18">
        <v>2.2599999999999998</v>
      </c>
      <c r="AK366" s="16">
        <v>1.4999999999999999E-2</v>
      </c>
      <c r="AL366" s="15">
        <v>85693235</v>
      </c>
      <c r="AM366" s="16">
        <v>-4.0000000000000001E-3</v>
      </c>
      <c r="AN366" s="17">
        <v>23613735</v>
      </c>
      <c r="AO366" s="16">
        <v>-1.2E-2</v>
      </c>
      <c r="AP366" s="17">
        <v>37523641</v>
      </c>
      <c r="AQ366" s="16">
        <v>-3.3000000000000002E-2</v>
      </c>
      <c r="AR366" s="18">
        <v>3.63</v>
      </c>
      <c r="AS366" s="16">
        <v>8.0000000000000002E-3</v>
      </c>
      <c r="AT366" s="18">
        <v>2.2799999999999998</v>
      </c>
      <c r="AU366" s="16">
        <v>2.9000000000000001E-2</v>
      </c>
    </row>
    <row r="367" spans="3:47" x14ac:dyDescent="0.2">
      <c r="C367" s="29"/>
      <c r="D367" s="29"/>
      <c r="E367" s="29"/>
      <c r="F367" s="29"/>
      <c r="G367" s="14" t="s">
        <v>329</v>
      </c>
      <c r="H367" s="15">
        <v>6858069</v>
      </c>
      <c r="I367" s="16">
        <v>-5.0000000000000001E-3</v>
      </c>
      <c r="J367" s="143">
        <v>1844007</v>
      </c>
      <c r="K367" s="142">
        <v>1.2E-2</v>
      </c>
      <c r="L367" s="17">
        <v>3122594</v>
      </c>
      <c r="M367" s="16">
        <v>-3.4000000000000002E-2</v>
      </c>
      <c r="N367" s="18">
        <v>3.72</v>
      </c>
      <c r="O367" s="16">
        <v>-1.7000000000000001E-2</v>
      </c>
      <c r="P367" s="18">
        <v>2.2000000000000002</v>
      </c>
      <c r="Q367" s="16">
        <v>0.03</v>
      </c>
      <c r="R367" s="15">
        <v>22174266</v>
      </c>
      <c r="S367" s="16">
        <v>1E-3</v>
      </c>
      <c r="T367" s="17">
        <v>5954284</v>
      </c>
      <c r="U367" s="16">
        <v>1.7999999999999999E-2</v>
      </c>
      <c r="V367" s="17">
        <v>10159599</v>
      </c>
      <c r="W367" s="16">
        <v>-1.9E-2</v>
      </c>
      <c r="X367" s="18">
        <v>3.72</v>
      </c>
      <c r="Y367" s="16">
        <v>-1.6E-2</v>
      </c>
      <c r="Z367" s="18">
        <v>2.1800000000000002</v>
      </c>
      <c r="AA367" s="16">
        <v>0.02</v>
      </c>
      <c r="AB367" s="15">
        <v>45277370</v>
      </c>
      <c r="AC367" s="16">
        <v>-4.0000000000000001E-3</v>
      </c>
      <c r="AD367" s="17">
        <v>12214860</v>
      </c>
      <c r="AE367" s="16">
        <v>2.9000000000000001E-2</v>
      </c>
      <c r="AF367" s="17">
        <v>20952780</v>
      </c>
      <c r="AG367" s="16">
        <v>-5.0000000000000001E-3</v>
      </c>
      <c r="AH367" s="18">
        <v>3.71</v>
      </c>
      <c r="AI367" s="16">
        <v>-3.2000000000000001E-2</v>
      </c>
      <c r="AJ367" s="18">
        <v>2.16</v>
      </c>
      <c r="AK367" s="16">
        <v>1E-3</v>
      </c>
      <c r="AL367" s="15">
        <v>94009816</v>
      </c>
      <c r="AM367" s="16">
        <v>-1E-3</v>
      </c>
      <c r="AN367" s="17">
        <v>25178869</v>
      </c>
      <c r="AO367" s="16">
        <v>1.7999999999999999E-2</v>
      </c>
      <c r="AP367" s="17">
        <v>43827625</v>
      </c>
      <c r="AQ367" s="16">
        <v>6.0000000000000001E-3</v>
      </c>
      <c r="AR367" s="18">
        <v>3.73</v>
      </c>
      <c r="AS367" s="16">
        <v>-1.9E-2</v>
      </c>
      <c r="AT367" s="18">
        <v>2.14</v>
      </c>
      <c r="AU367" s="16">
        <v>-7.0000000000000001E-3</v>
      </c>
    </row>
    <row r="368" spans="3:47" x14ac:dyDescent="0.2">
      <c r="C368" s="29"/>
      <c r="D368" s="29"/>
      <c r="E368" s="30"/>
      <c r="F368" s="29"/>
      <c r="G368" s="14" t="s">
        <v>330</v>
      </c>
      <c r="H368" s="15">
        <v>50590173</v>
      </c>
      <c r="I368" s="16">
        <v>-1.9E-2</v>
      </c>
      <c r="J368" s="143">
        <v>13832110</v>
      </c>
      <c r="K368" s="142">
        <v>-2.8000000000000001E-2</v>
      </c>
      <c r="L368" s="17">
        <v>22733240</v>
      </c>
      <c r="M368" s="16">
        <v>-5.2999999999999999E-2</v>
      </c>
      <c r="N368" s="18">
        <v>3.66</v>
      </c>
      <c r="O368" s="16">
        <v>8.9999999999999993E-3</v>
      </c>
      <c r="P368" s="18">
        <v>2.23</v>
      </c>
      <c r="Q368" s="16">
        <v>3.5999999999999997E-2</v>
      </c>
      <c r="R368" s="15">
        <v>162941859</v>
      </c>
      <c r="S368" s="16">
        <v>-4.0000000000000001E-3</v>
      </c>
      <c r="T368" s="17">
        <v>44660497</v>
      </c>
      <c r="U368" s="16">
        <v>-6.0000000000000001E-3</v>
      </c>
      <c r="V368" s="17">
        <v>73192510</v>
      </c>
      <c r="W368" s="16">
        <v>-3.2000000000000001E-2</v>
      </c>
      <c r="X368" s="18">
        <v>3.65</v>
      </c>
      <c r="Y368" s="16">
        <v>1E-3</v>
      </c>
      <c r="Z368" s="18">
        <v>2.23</v>
      </c>
      <c r="AA368" s="16">
        <v>2.9000000000000001E-2</v>
      </c>
      <c r="AB368" s="15">
        <v>334711505</v>
      </c>
      <c r="AC368" s="16">
        <v>1E-3</v>
      </c>
      <c r="AD368" s="17">
        <v>92109586</v>
      </c>
      <c r="AE368" s="16">
        <v>0.01</v>
      </c>
      <c r="AF368" s="17">
        <v>151005266</v>
      </c>
      <c r="AG368" s="16">
        <v>-1.2999999999999999E-2</v>
      </c>
      <c r="AH368" s="18">
        <v>3.63</v>
      </c>
      <c r="AI368" s="16">
        <v>-8.9999999999999993E-3</v>
      </c>
      <c r="AJ368" s="18">
        <v>2.2200000000000002</v>
      </c>
      <c r="AK368" s="16">
        <v>1.4E-2</v>
      </c>
      <c r="AL368" s="15">
        <v>695369255</v>
      </c>
      <c r="AM368" s="16">
        <v>-7.0000000000000001E-3</v>
      </c>
      <c r="AN368" s="17">
        <v>191845049</v>
      </c>
      <c r="AO368" s="16">
        <v>-1E-3</v>
      </c>
      <c r="AP368" s="17">
        <v>313814386</v>
      </c>
      <c r="AQ368" s="16">
        <v>-1.4999999999999999E-2</v>
      </c>
      <c r="AR368" s="18">
        <v>3.62</v>
      </c>
      <c r="AS368" s="16">
        <v>-6.0000000000000001E-3</v>
      </c>
      <c r="AT368" s="18">
        <v>2.2200000000000002</v>
      </c>
      <c r="AU368" s="16">
        <v>8.0000000000000002E-3</v>
      </c>
    </row>
    <row r="370" spans="1:47" s="27" customFormat="1" x14ac:dyDescent="0.2">
      <c r="A370" s="26" t="s">
        <v>112</v>
      </c>
      <c r="G370" s="31">
        <v>1</v>
      </c>
      <c r="H370" s="31">
        <v>2</v>
      </c>
      <c r="I370" s="31">
        <v>3</v>
      </c>
      <c r="J370" s="31">
        <v>4</v>
      </c>
      <c r="K370" s="31">
        <v>5</v>
      </c>
      <c r="L370" s="31">
        <v>6</v>
      </c>
      <c r="M370" s="31">
        <v>7</v>
      </c>
      <c r="N370" s="31">
        <v>8</v>
      </c>
      <c r="O370" s="31">
        <v>9</v>
      </c>
      <c r="P370" s="31">
        <v>10</v>
      </c>
      <c r="Q370" s="31">
        <v>11</v>
      </c>
      <c r="R370" s="31">
        <v>12</v>
      </c>
      <c r="S370" s="31">
        <v>13</v>
      </c>
      <c r="T370" s="31">
        <v>14</v>
      </c>
      <c r="U370" s="31">
        <v>15</v>
      </c>
      <c r="V370" s="31">
        <v>16</v>
      </c>
      <c r="W370" s="31">
        <v>17</v>
      </c>
      <c r="X370" s="31">
        <v>18</v>
      </c>
      <c r="Y370" s="31">
        <v>19</v>
      </c>
      <c r="Z370" s="31">
        <v>20</v>
      </c>
      <c r="AA370" s="31">
        <v>21</v>
      </c>
      <c r="AB370" s="31">
        <v>22</v>
      </c>
      <c r="AC370" s="31">
        <v>23</v>
      </c>
      <c r="AD370" s="31">
        <v>24</v>
      </c>
      <c r="AE370" s="31">
        <v>25</v>
      </c>
      <c r="AF370" s="31">
        <v>26</v>
      </c>
      <c r="AG370" s="31">
        <v>27</v>
      </c>
      <c r="AH370" s="31">
        <v>28</v>
      </c>
      <c r="AI370" s="31">
        <v>29</v>
      </c>
      <c r="AJ370" s="31">
        <v>30</v>
      </c>
      <c r="AK370" s="31">
        <v>31</v>
      </c>
      <c r="AL370" s="31">
        <v>32</v>
      </c>
      <c r="AM370" s="31">
        <v>33</v>
      </c>
      <c r="AN370" s="31">
        <v>34</v>
      </c>
      <c r="AO370" s="31">
        <v>35</v>
      </c>
      <c r="AP370" s="31">
        <v>36</v>
      </c>
      <c r="AQ370" s="31">
        <v>37</v>
      </c>
      <c r="AR370" s="31">
        <v>38</v>
      </c>
      <c r="AS370" s="31">
        <v>39</v>
      </c>
      <c r="AT370" s="31">
        <v>40</v>
      </c>
      <c r="AU370" s="31">
        <v>41</v>
      </c>
    </row>
    <row r="371" spans="1:47" x14ac:dyDescent="0.2">
      <c r="B371" s="5" t="s">
        <v>110</v>
      </c>
      <c r="C371" s="6"/>
      <c r="D371" s="6"/>
      <c r="E371" s="6"/>
      <c r="F371" s="6"/>
      <c r="G371" s="7"/>
      <c r="H371" s="8" t="s">
        <v>70</v>
      </c>
      <c r="I371" s="9"/>
      <c r="P371" s="9"/>
      <c r="R371" s="8" t="s">
        <v>71</v>
      </c>
      <c r="S371" s="9"/>
      <c r="AB371" s="8" t="s">
        <v>72</v>
      </c>
      <c r="AC371" s="9"/>
      <c r="AL371" s="8" t="s">
        <v>73</v>
      </c>
      <c r="AM371" s="9"/>
    </row>
    <row r="372" spans="1:47" ht="56.25" x14ac:dyDescent="0.2">
      <c r="B372" s="10"/>
      <c r="C372" s="11"/>
      <c r="D372" s="11"/>
      <c r="E372" s="11"/>
      <c r="F372" s="11"/>
      <c r="G372" s="12"/>
      <c r="H372" s="141" t="s">
        <v>409</v>
      </c>
      <c r="I372" s="141" t="s">
        <v>410</v>
      </c>
      <c r="J372" s="141" t="s">
        <v>411</v>
      </c>
      <c r="K372" s="141" t="s">
        <v>412</v>
      </c>
      <c r="L372" s="141" t="s">
        <v>413</v>
      </c>
      <c r="M372" s="141" t="s">
        <v>414</v>
      </c>
      <c r="N372" s="141" t="s">
        <v>415</v>
      </c>
      <c r="O372" s="141" t="s">
        <v>416</v>
      </c>
      <c r="P372" s="141" t="s">
        <v>417</v>
      </c>
      <c r="Q372" s="141" t="s">
        <v>418</v>
      </c>
      <c r="R372" s="141" t="s">
        <v>409</v>
      </c>
      <c r="S372" s="141" t="s">
        <v>410</v>
      </c>
      <c r="T372" s="141" t="s">
        <v>411</v>
      </c>
      <c r="U372" s="141" t="s">
        <v>412</v>
      </c>
      <c r="V372" s="141" t="s">
        <v>413</v>
      </c>
      <c r="W372" s="141" t="s">
        <v>414</v>
      </c>
      <c r="X372" s="141" t="s">
        <v>415</v>
      </c>
      <c r="Y372" s="141" t="s">
        <v>416</v>
      </c>
      <c r="Z372" s="141" t="s">
        <v>417</v>
      </c>
      <c r="AA372" s="141" t="s">
        <v>418</v>
      </c>
      <c r="AB372" s="141" t="s">
        <v>409</v>
      </c>
      <c r="AC372" s="141" t="s">
        <v>410</v>
      </c>
      <c r="AD372" s="141" t="s">
        <v>411</v>
      </c>
      <c r="AE372" s="141" t="s">
        <v>412</v>
      </c>
      <c r="AF372" s="141" t="s">
        <v>413</v>
      </c>
      <c r="AG372" s="141" t="s">
        <v>414</v>
      </c>
      <c r="AH372" s="141" t="s">
        <v>415</v>
      </c>
      <c r="AI372" s="141" t="s">
        <v>416</v>
      </c>
      <c r="AJ372" s="141" t="s">
        <v>417</v>
      </c>
      <c r="AK372" s="141" t="s">
        <v>418</v>
      </c>
      <c r="AL372" s="141" t="s">
        <v>409</v>
      </c>
      <c r="AM372" s="141" t="s">
        <v>410</v>
      </c>
      <c r="AN372" s="141" t="s">
        <v>411</v>
      </c>
      <c r="AO372" s="141" t="s">
        <v>412</v>
      </c>
      <c r="AP372" s="141" t="s">
        <v>413</v>
      </c>
      <c r="AQ372" s="141" t="s">
        <v>414</v>
      </c>
      <c r="AR372" s="141" t="s">
        <v>415</v>
      </c>
      <c r="AS372" s="141" t="s">
        <v>416</v>
      </c>
      <c r="AT372" s="141" t="s">
        <v>417</v>
      </c>
      <c r="AU372" s="141" t="s">
        <v>418</v>
      </c>
    </row>
    <row r="373" spans="1:47" x14ac:dyDescent="0.2">
      <c r="B373" s="28" t="s">
        <v>19</v>
      </c>
      <c r="C373" s="28" t="s">
        <v>11</v>
      </c>
      <c r="D373" s="28" t="s">
        <v>23</v>
      </c>
      <c r="E373" s="28" t="s">
        <v>0</v>
      </c>
      <c r="F373" s="28" t="s">
        <v>84</v>
      </c>
      <c r="G373" s="14" t="s">
        <v>274</v>
      </c>
      <c r="H373" s="15">
        <v>60468</v>
      </c>
      <c r="I373" s="16">
        <v>1E-3</v>
      </c>
      <c r="J373" s="17">
        <v>13273</v>
      </c>
      <c r="K373" s="16">
        <v>0.13800000000000001</v>
      </c>
      <c r="L373" s="17">
        <v>25838</v>
      </c>
      <c r="M373" s="16">
        <v>0.13700000000000001</v>
      </c>
      <c r="N373" s="18">
        <v>4.5599999999999996</v>
      </c>
      <c r="O373" s="16">
        <v>-0.12</v>
      </c>
      <c r="P373" s="18">
        <v>2.34</v>
      </c>
      <c r="Q373" s="16">
        <v>-0.11899999999999999</v>
      </c>
      <c r="R373" s="15">
        <v>192589</v>
      </c>
      <c r="S373" s="16">
        <v>-0.10199999999999999</v>
      </c>
      <c r="T373" s="17">
        <v>39539</v>
      </c>
      <c r="U373" s="16">
        <v>-5.8999999999999997E-2</v>
      </c>
      <c r="V373" s="17">
        <v>74526</v>
      </c>
      <c r="W373" s="16">
        <v>-4.8000000000000001E-2</v>
      </c>
      <c r="X373" s="18">
        <v>4.87</v>
      </c>
      <c r="Y373" s="16">
        <v>-4.5999999999999999E-2</v>
      </c>
      <c r="Z373" s="18">
        <v>2.58</v>
      </c>
      <c r="AA373" s="16">
        <v>-5.7000000000000002E-2</v>
      </c>
      <c r="AB373" s="15">
        <v>410625</v>
      </c>
      <c r="AC373" s="16">
        <v>-0.127</v>
      </c>
      <c r="AD373" s="17">
        <v>84152</v>
      </c>
      <c r="AE373" s="16">
        <v>-9.6000000000000002E-2</v>
      </c>
      <c r="AF373" s="17">
        <v>154326</v>
      </c>
      <c r="AG373" s="16">
        <v>-7.5999999999999998E-2</v>
      </c>
      <c r="AH373" s="18">
        <v>4.88</v>
      </c>
      <c r="AI373" s="16">
        <v>-3.5000000000000003E-2</v>
      </c>
      <c r="AJ373" s="18">
        <v>2.66</v>
      </c>
      <c r="AK373" s="16">
        <v>-5.5E-2</v>
      </c>
      <c r="AL373" s="15">
        <v>827266</v>
      </c>
      <c r="AM373" s="16">
        <v>-5.8000000000000003E-2</v>
      </c>
      <c r="AN373" s="17">
        <v>167450</v>
      </c>
      <c r="AO373" s="16">
        <v>-2.9000000000000001E-2</v>
      </c>
      <c r="AP373" s="17">
        <v>316562</v>
      </c>
      <c r="AQ373" s="16">
        <v>-1.6E-2</v>
      </c>
      <c r="AR373" s="18">
        <v>4.9400000000000004</v>
      </c>
      <c r="AS373" s="16">
        <v>-0.03</v>
      </c>
      <c r="AT373" s="18">
        <v>2.61</v>
      </c>
      <c r="AU373" s="16">
        <v>-4.2999999999999997E-2</v>
      </c>
    </row>
    <row r="374" spans="1:47" x14ac:dyDescent="0.2">
      <c r="B374" s="29"/>
      <c r="C374" s="29"/>
      <c r="D374" s="29"/>
      <c r="E374" s="29"/>
      <c r="F374" s="29"/>
      <c r="G374" s="14" t="s">
        <v>275</v>
      </c>
      <c r="H374" s="15">
        <v>253502</v>
      </c>
      <c r="I374" s="16">
        <v>0.16600000000000001</v>
      </c>
      <c r="J374" s="17">
        <v>55950</v>
      </c>
      <c r="K374" s="16">
        <v>0.24</v>
      </c>
      <c r="L374" s="17">
        <v>110041</v>
      </c>
      <c r="M374" s="16">
        <v>0.215</v>
      </c>
      <c r="N374" s="18">
        <v>4.53</v>
      </c>
      <c r="O374" s="16">
        <v>-0.06</v>
      </c>
      <c r="P374" s="18">
        <v>2.2999999999999998</v>
      </c>
      <c r="Q374" s="16">
        <v>-4.1000000000000002E-2</v>
      </c>
      <c r="R374" s="15">
        <v>830363</v>
      </c>
      <c r="S374" s="16">
        <v>9.7000000000000003E-2</v>
      </c>
      <c r="T374" s="17">
        <v>181972</v>
      </c>
      <c r="U374" s="16">
        <v>9.8000000000000004E-2</v>
      </c>
      <c r="V374" s="17">
        <v>358073</v>
      </c>
      <c r="W374" s="16">
        <v>8.5999999999999993E-2</v>
      </c>
      <c r="X374" s="18">
        <v>4.5599999999999996</v>
      </c>
      <c r="Y374" s="16">
        <v>-1E-3</v>
      </c>
      <c r="Z374" s="18">
        <v>2.3199999999999998</v>
      </c>
      <c r="AA374" s="16">
        <v>0.01</v>
      </c>
      <c r="AB374" s="15">
        <v>1690916</v>
      </c>
      <c r="AC374" s="16">
        <v>0.13700000000000001</v>
      </c>
      <c r="AD374" s="17">
        <v>370943</v>
      </c>
      <c r="AE374" s="16">
        <v>0.152</v>
      </c>
      <c r="AF374" s="17">
        <v>730473</v>
      </c>
      <c r="AG374" s="16">
        <v>0.13300000000000001</v>
      </c>
      <c r="AH374" s="18">
        <v>4.5599999999999996</v>
      </c>
      <c r="AI374" s="16">
        <v>-1.2999999999999999E-2</v>
      </c>
      <c r="AJ374" s="18">
        <v>2.31</v>
      </c>
      <c r="AK374" s="16">
        <v>4.0000000000000001E-3</v>
      </c>
      <c r="AL374" s="15">
        <v>3395239</v>
      </c>
      <c r="AM374" s="16">
        <v>0.156</v>
      </c>
      <c r="AN374" s="17">
        <v>750048</v>
      </c>
      <c r="AO374" s="16">
        <v>0.17399999999999999</v>
      </c>
      <c r="AP374" s="17">
        <v>1471162</v>
      </c>
      <c r="AQ374" s="16">
        <v>0.13800000000000001</v>
      </c>
      <c r="AR374" s="18">
        <v>4.53</v>
      </c>
      <c r="AS374" s="16">
        <v>-1.4999999999999999E-2</v>
      </c>
      <c r="AT374" s="18">
        <v>2.31</v>
      </c>
      <c r="AU374" s="16">
        <v>1.6E-2</v>
      </c>
    </row>
    <row r="375" spans="1:47" x14ac:dyDescent="0.2">
      <c r="B375" s="29"/>
      <c r="C375" s="29"/>
      <c r="D375" s="29"/>
      <c r="E375" s="29"/>
      <c r="F375" s="29"/>
      <c r="G375" s="14" t="s">
        <v>276</v>
      </c>
      <c r="H375" s="15">
        <v>406656</v>
      </c>
      <c r="I375" s="16">
        <v>7.1999999999999995E-2</v>
      </c>
      <c r="J375" s="17">
        <v>93655</v>
      </c>
      <c r="K375" s="16">
        <v>0.108</v>
      </c>
      <c r="L375" s="17">
        <v>180116</v>
      </c>
      <c r="M375" s="16">
        <v>5.8000000000000003E-2</v>
      </c>
      <c r="N375" s="18">
        <v>4.34</v>
      </c>
      <c r="O375" s="16">
        <v>-3.2000000000000001E-2</v>
      </c>
      <c r="P375" s="18">
        <v>2.2599999999999998</v>
      </c>
      <c r="Q375" s="16">
        <v>1.2999999999999999E-2</v>
      </c>
      <c r="R375" s="15">
        <v>1192687</v>
      </c>
      <c r="S375" s="16">
        <v>5.2999999999999999E-2</v>
      </c>
      <c r="T375" s="17">
        <v>261743</v>
      </c>
      <c r="U375" s="16">
        <v>4.8000000000000001E-2</v>
      </c>
      <c r="V375" s="17">
        <v>523243</v>
      </c>
      <c r="W375" s="16">
        <v>0.04</v>
      </c>
      <c r="X375" s="18">
        <v>4.5599999999999996</v>
      </c>
      <c r="Y375" s="16">
        <v>6.0000000000000001E-3</v>
      </c>
      <c r="Z375" s="18">
        <v>2.2799999999999998</v>
      </c>
      <c r="AA375" s="16">
        <v>1.2999999999999999E-2</v>
      </c>
      <c r="AB375" s="15">
        <v>2400421</v>
      </c>
      <c r="AC375" s="16">
        <v>5.2999999999999999E-2</v>
      </c>
      <c r="AD375" s="17">
        <v>522693</v>
      </c>
      <c r="AE375" s="16">
        <v>0.05</v>
      </c>
      <c r="AF375" s="17">
        <v>1058174</v>
      </c>
      <c r="AG375" s="16">
        <v>4.7E-2</v>
      </c>
      <c r="AH375" s="18">
        <v>4.59</v>
      </c>
      <c r="AI375" s="16">
        <v>2E-3</v>
      </c>
      <c r="AJ375" s="18">
        <v>2.27</v>
      </c>
      <c r="AK375" s="16">
        <v>6.0000000000000001E-3</v>
      </c>
      <c r="AL375" s="15">
        <v>4807219</v>
      </c>
      <c r="AM375" s="16">
        <v>1.4E-2</v>
      </c>
      <c r="AN375" s="17">
        <v>1039154</v>
      </c>
      <c r="AO375" s="16">
        <v>2E-3</v>
      </c>
      <c r="AP375" s="17">
        <v>2117031</v>
      </c>
      <c r="AQ375" s="16">
        <v>1E-3</v>
      </c>
      <c r="AR375" s="18">
        <v>4.63</v>
      </c>
      <c r="AS375" s="16">
        <v>1.2E-2</v>
      </c>
      <c r="AT375" s="18">
        <v>2.27</v>
      </c>
      <c r="AU375" s="16">
        <v>1.2999999999999999E-2</v>
      </c>
    </row>
    <row r="376" spans="1:47" x14ac:dyDescent="0.2">
      <c r="B376" s="29"/>
      <c r="C376" s="29"/>
      <c r="D376" s="29"/>
      <c r="E376" s="29"/>
      <c r="F376" s="29"/>
      <c r="G376" s="14" t="s">
        <v>277</v>
      </c>
      <c r="H376" s="15">
        <v>163176</v>
      </c>
      <c r="I376" s="16">
        <v>0.16200000000000001</v>
      </c>
      <c r="J376" s="17">
        <v>35724</v>
      </c>
      <c r="K376" s="16">
        <v>0.25800000000000001</v>
      </c>
      <c r="L376" s="17">
        <v>68384</v>
      </c>
      <c r="M376" s="16">
        <v>0.22900000000000001</v>
      </c>
      <c r="N376" s="18">
        <v>4.57</v>
      </c>
      <c r="O376" s="16">
        <v>-7.5999999999999998E-2</v>
      </c>
      <c r="P376" s="18">
        <v>2.39</v>
      </c>
      <c r="Q376" s="16">
        <v>-5.3999999999999999E-2</v>
      </c>
      <c r="R376" s="15">
        <v>540041</v>
      </c>
      <c r="S376" s="16">
        <v>9.0999999999999998E-2</v>
      </c>
      <c r="T376" s="17">
        <v>117878</v>
      </c>
      <c r="U376" s="16">
        <v>0.10299999999999999</v>
      </c>
      <c r="V376" s="17">
        <v>225761</v>
      </c>
      <c r="W376" s="16">
        <v>9.4E-2</v>
      </c>
      <c r="X376" s="18">
        <v>4.58</v>
      </c>
      <c r="Y376" s="16">
        <v>-1.0999999999999999E-2</v>
      </c>
      <c r="Z376" s="18">
        <v>2.39</v>
      </c>
      <c r="AA376" s="16">
        <v>-3.0000000000000001E-3</v>
      </c>
      <c r="AB376" s="15">
        <v>1099114</v>
      </c>
      <c r="AC376" s="16">
        <v>0.13100000000000001</v>
      </c>
      <c r="AD376" s="17">
        <v>240590</v>
      </c>
      <c r="AE376" s="16">
        <v>0.157</v>
      </c>
      <c r="AF376" s="17">
        <v>460778</v>
      </c>
      <c r="AG376" s="16">
        <v>0.13800000000000001</v>
      </c>
      <c r="AH376" s="18">
        <v>4.57</v>
      </c>
      <c r="AI376" s="16">
        <v>-2.3E-2</v>
      </c>
      <c r="AJ376" s="18">
        <v>2.39</v>
      </c>
      <c r="AK376" s="16">
        <v>-6.0000000000000001E-3</v>
      </c>
      <c r="AL376" s="15">
        <v>2202908</v>
      </c>
      <c r="AM376" s="16">
        <v>0.16900000000000001</v>
      </c>
      <c r="AN376" s="17">
        <v>486865</v>
      </c>
      <c r="AO376" s="16">
        <v>0.20499999999999999</v>
      </c>
      <c r="AP376" s="17">
        <v>928712</v>
      </c>
      <c r="AQ376" s="16">
        <v>0.155</v>
      </c>
      <c r="AR376" s="18">
        <v>4.5199999999999996</v>
      </c>
      <c r="AS376" s="16">
        <v>-0.03</v>
      </c>
      <c r="AT376" s="18">
        <v>2.37</v>
      </c>
      <c r="AU376" s="16">
        <v>1.2E-2</v>
      </c>
    </row>
    <row r="377" spans="1:47" x14ac:dyDescent="0.2">
      <c r="B377" s="29"/>
      <c r="C377" s="29"/>
      <c r="D377" s="29"/>
      <c r="E377" s="29"/>
      <c r="F377" s="29"/>
      <c r="G377" s="14" t="s">
        <v>278</v>
      </c>
      <c r="H377" s="15">
        <v>335135</v>
      </c>
      <c r="I377" s="16">
        <v>9.5000000000000001E-2</v>
      </c>
      <c r="J377" s="17">
        <v>90678</v>
      </c>
      <c r="K377" s="16">
        <v>0.217</v>
      </c>
      <c r="L377" s="17">
        <v>151130</v>
      </c>
      <c r="M377" s="16">
        <v>0.17199999999999999</v>
      </c>
      <c r="N377" s="18">
        <v>3.7</v>
      </c>
      <c r="O377" s="16">
        <v>-0.10100000000000001</v>
      </c>
      <c r="P377" s="18">
        <v>2.2200000000000002</v>
      </c>
      <c r="Q377" s="16">
        <v>-6.6000000000000003E-2</v>
      </c>
      <c r="R377" s="15">
        <v>952377</v>
      </c>
      <c r="S377" s="16">
        <v>7.6999999999999999E-2</v>
      </c>
      <c r="T377" s="17">
        <v>245470</v>
      </c>
      <c r="U377" s="16">
        <v>0.155</v>
      </c>
      <c r="V377" s="17">
        <v>412313</v>
      </c>
      <c r="W377" s="16">
        <v>0.13100000000000001</v>
      </c>
      <c r="X377" s="18">
        <v>3.88</v>
      </c>
      <c r="Y377" s="16">
        <v>-6.7000000000000004E-2</v>
      </c>
      <c r="Z377" s="18">
        <v>2.31</v>
      </c>
      <c r="AA377" s="16">
        <v>-4.7E-2</v>
      </c>
      <c r="AB377" s="15">
        <v>1935624</v>
      </c>
      <c r="AC377" s="16">
        <v>8.1000000000000003E-2</v>
      </c>
      <c r="AD377" s="17">
        <v>485796</v>
      </c>
      <c r="AE377" s="16">
        <v>0.13400000000000001</v>
      </c>
      <c r="AF377" s="17">
        <v>826187</v>
      </c>
      <c r="AG377" s="16">
        <v>0.11899999999999999</v>
      </c>
      <c r="AH377" s="18">
        <v>3.98</v>
      </c>
      <c r="AI377" s="16">
        <v>-4.7E-2</v>
      </c>
      <c r="AJ377" s="18">
        <v>2.34</v>
      </c>
      <c r="AK377" s="16">
        <v>-3.4000000000000002E-2</v>
      </c>
      <c r="AL377" s="15">
        <v>4009827</v>
      </c>
      <c r="AM377" s="16">
        <v>9.4E-2</v>
      </c>
      <c r="AN377" s="17">
        <v>1004077</v>
      </c>
      <c r="AO377" s="16">
        <v>0.13600000000000001</v>
      </c>
      <c r="AP377" s="17">
        <v>1693623</v>
      </c>
      <c r="AQ377" s="16">
        <v>0.104</v>
      </c>
      <c r="AR377" s="18">
        <v>3.99</v>
      </c>
      <c r="AS377" s="16">
        <v>-3.6999999999999998E-2</v>
      </c>
      <c r="AT377" s="18">
        <v>2.37</v>
      </c>
      <c r="AU377" s="16">
        <v>-8.9999999999999993E-3</v>
      </c>
    </row>
    <row r="378" spans="1:47" x14ac:dyDescent="0.2">
      <c r="B378" s="29"/>
      <c r="C378" s="29"/>
      <c r="D378" s="29"/>
      <c r="E378" s="29"/>
      <c r="F378" s="29"/>
      <c r="G378" s="14" t="s">
        <v>279</v>
      </c>
      <c r="H378" s="15">
        <v>154234</v>
      </c>
      <c r="I378" s="16">
        <v>-0.13100000000000001</v>
      </c>
      <c r="J378" s="17">
        <v>36396</v>
      </c>
      <c r="K378" s="16">
        <v>-0.13800000000000001</v>
      </c>
      <c r="L378" s="17">
        <v>73496</v>
      </c>
      <c r="M378" s="16">
        <v>-7.3999999999999996E-2</v>
      </c>
      <c r="N378" s="18">
        <v>4.24</v>
      </c>
      <c r="O378" s="16">
        <v>8.9999999999999993E-3</v>
      </c>
      <c r="P378" s="18">
        <v>2.1</v>
      </c>
      <c r="Q378" s="16">
        <v>-6.2E-2</v>
      </c>
      <c r="R378" s="15">
        <v>466536</v>
      </c>
      <c r="S378" s="16">
        <v>-0.14399999999999999</v>
      </c>
      <c r="T378" s="17">
        <v>109256</v>
      </c>
      <c r="U378" s="16">
        <v>-0.159</v>
      </c>
      <c r="V378" s="17">
        <v>221042</v>
      </c>
      <c r="W378" s="16">
        <v>-9.1999999999999998E-2</v>
      </c>
      <c r="X378" s="18">
        <v>4.2699999999999996</v>
      </c>
      <c r="Y378" s="16">
        <v>1.7999999999999999E-2</v>
      </c>
      <c r="Z378" s="18">
        <v>2.11</v>
      </c>
      <c r="AA378" s="16">
        <v>-5.7000000000000002E-2</v>
      </c>
      <c r="AB378" s="15">
        <v>982139</v>
      </c>
      <c r="AC378" s="16">
        <v>-0.13200000000000001</v>
      </c>
      <c r="AD378" s="17">
        <v>229006</v>
      </c>
      <c r="AE378" s="16">
        <v>-0.14899999999999999</v>
      </c>
      <c r="AF378" s="17">
        <v>463834</v>
      </c>
      <c r="AG378" s="16">
        <v>-8.3000000000000004E-2</v>
      </c>
      <c r="AH378" s="18">
        <v>4.29</v>
      </c>
      <c r="AI378" s="16">
        <v>2.1000000000000001E-2</v>
      </c>
      <c r="AJ378" s="18">
        <v>2.12</v>
      </c>
      <c r="AK378" s="16">
        <v>-5.2999999999999999E-2</v>
      </c>
      <c r="AL378" s="15">
        <v>2095306</v>
      </c>
      <c r="AM378" s="16">
        <v>-0.1</v>
      </c>
      <c r="AN378" s="17">
        <v>494079</v>
      </c>
      <c r="AO378" s="16">
        <v>-0.12</v>
      </c>
      <c r="AP378" s="17">
        <v>998350</v>
      </c>
      <c r="AQ378" s="16">
        <v>-5.2999999999999999E-2</v>
      </c>
      <c r="AR378" s="18">
        <v>4.24</v>
      </c>
      <c r="AS378" s="16">
        <v>2.3E-2</v>
      </c>
      <c r="AT378" s="18">
        <v>2.1</v>
      </c>
      <c r="AU378" s="16">
        <v>-4.9000000000000002E-2</v>
      </c>
    </row>
    <row r="379" spans="1:47" x14ac:dyDescent="0.2">
      <c r="B379" s="29"/>
      <c r="C379" s="29"/>
      <c r="D379" s="29"/>
      <c r="E379" s="29"/>
      <c r="F379" s="29"/>
      <c r="G379" s="14" t="s">
        <v>280</v>
      </c>
      <c r="H379" s="15">
        <v>81870</v>
      </c>
      <c r="I379" s="16">
        <v>-2.1999999999999999E-2</v>
      </c>
      <c r="J379" s="17">
        <v>16409</v>
      </c>
      <c r="K379" s="16">
        <v>1.0999999999999999E-2</v>
      </c>
      <c r="L379" s="17">
        <v>33512</v>
      </c>
      <c r="M379" s="16">
        <v>-3.0000000000000001E-3</v>
      </c>
      <c r="N379" s="18">
        <v>4.99</v>
      </c>
      <c r="O379" s="16">
        <v>-3.2000000000000001E-2</v>
      </c>
      <c r="P379" s="18">
        <v>2.44</v>
      </c>
      <c r="Q379" s="16">
        <v>-1.9E-2</v>
      </c>
      <c r="R379" s="15">
        <v>259611</v>
      </c>
      <c r="S379" s="16">
        <v>-5.8999999999999997E-2</v>
      </c>
      <c r="T379" s="17">
        <v>51275</v>
      </c>
      <c r="U379" s="16">
        <v>-3.1E-2</v>
      </c>
      <c r="V379" s="17">
        <v>107501</v>
      </c>
      <c r="W379" s="16">
        <v>-0.04</v>
      </c>
      <c r="X379" s="18">
        <v>5.0599999999999996</v>
      </c>
      <c r="Y379" s="16">
        <v>-2.8000000000000001E-2</v>
      </c>
      <c r="Z379" s="18">
        <v>2.41</v>
      </c>
      <c r="AA379" s="16">
        <v>-1.9E-2</v>
      </c>
      <c r="AB379" s="15">
        <v>548260</v>
      </c>
      <c r="AC379" s="16">
        <v>-6.5000000000000002E-2</v>
      </c>
      <c r="AD379" s="17">
        <v>106540</v>
      </c>
      <c r="AE379" s="16">
        <v>-2.4E-2</v>
      </c>
      <c r="AF379" s="17">
        <v>225739</v>
      </c>
      <c r="AG379" s="16">
        <v>-2.8000000000000001E-2</v>
      </c>
      <c r="AH379" s="18">
        <v>5.15</v>
      </c>
      <c r="AI379" s="16">
        <v>-4.2000000000000003E-2</v>
      </c>
      <c r="AJ379" s="18">
        <v>2.4300000000000002</v>
      </c>
      <c r="AK379" s="16">
        <v>-3.7999999999999999E-2</v>
      </c>
      <c r="AL379" s="15">
        <v>1168845</v>
      </c>
      <c r="AM379" s="16">
        <v>-2.5000000000000001E-2</v>
      </c>
      <c r="AN379" s="17">
        <v>224127</v>
      </c>
      <c r="AO379" s="16">
        <v>0.01</v>
      </c>
      <c r="AP379" s="17">
        <v>467470</v>
      </c>
      <c r="AQ379" s="16">
        <v>-7.0000000000000001E-3</v>
      </c>
      <c r="AR379" s="18">
        <v>5.22</v>
      </c>
      <c r="AS379" s="16">
        <v>-3.5000000000000003E-2</v>
      </c>
      <c r="AT379" s="18">
        <v>2.5</v>
      </c>
      <c r="AU379" s="16">
        <v>-1.9E-2</v>
      </c>
    </row>
    <row r="380" spans="1:47" x14ac:dyDescent="0.2">
      <c r="B380" s="29"/>
      <c r="C380" s="29"/>
      <c r="D380" s="29"/>
      <c r="E380" s="29"/>
      <c r="F380" s="29"/>
      <c r="G380" s="14" t="s">
        <v>281</v>
      </c>
      <c r="H380" s="15">
        <v>179304</v>
      </c>
      <c r="I380" s="16">
        <v>8.9999999999999993E-3</v>
      </c>
      <c r="J380" s="17">
        <v>34588</v>
      </c>
      <c r="K380" s="16">
        <v>-7.6999999999999999E-2</v>
      </c>
      <c r="L380" s="17">
        <v>67918</v>
      </c>
      <c r="M380" s="16">
        <v>-9.5000000000000001E-2</v>
      </c>
      <c r="N380" s="18">
        <v>5.18</v>
      </c>
      <c r="O380" s="16">
        <v>9.2999999999999999E-2</v>
      </c>
      <c r="P380" s="18">
        <v>2.64</v>
      </c>
      <c r="Q380" s="16">
        <v>0.11600000000000001</v>
      </c>
      <c r="R380" s="15">
        <v>585140</v>
      </c>
      <c r="S380" s="16">
        <v>9.6000000000000002E-2</v>
      </c>
      <c r="T380" s="17">
        <v>114150</v>
      </c>
      <c r="U380" s="16">
        <v>2.5000000000000001E-2</v>
      </c>
      <c r="V380" s="17">
        <v>225062</v>
      </c>
      <c r="W380" s="16">
        <v>1E-3</v>
      </c>
      <c r="X380" s="18">
        <v>5.13</v>
      </c>
      <c r="Y380" s="16">
        <v>7.0000000000000007E-2</v>
      </c>
      <c r="Z380" s="18">
        <v>2.6</v>
      </c>
      <c r="AA380" s="16">
        <v>9.5000000000000001E-2</v>
      </c>
      <c r="AB380" s="15">
        <v>1215451</v>
      </c>
      <c r="AC380" s="16">
        <v>0.12</v>
      </c>
      <c r="AD380" s="17">
        <v>237146</v>
      </c>
      <c r="AE380" s="16">
        <v>7.0999999999999994E-2</v>
      </c>
      <c r="AF380" s="17">
        <v>469573</v>
      </c>
      <c r="AG380" s="16">
        <v>4.9000000000000002E-2</v>
      </c>
      <c r="AH380" s="18">
        <v>5.13</v>
      </c>
      <c r="AI380" s="16">
        <v>4.4999999999999998E-2</v>
      </c>
      <c r="AJ380" s="18">
        <v>2.59</v>
      </c>
      <c r="AK380" s="16">
        <v>6.7000000000000004E-2</v>
      </c>
      <c r="AL380" s="15">
        <v>2495675</v>
      </c>
      <c r="AM380" s="16">
        <v>0.19500000000000001</v>
      </c>
      <c r="AN380" s="17">
        <v>496603</v>
      </c>
      <c r="AO380" s="16">
        <v>0.17299999999999999</v>
      </c>
      <c r="AP380" s="17">
        <v>979431</v>
      </c>
      <c r="AQ380" s="16">
        <v>0.14399999999999999</v>
      </c>
      <c r="AR380" s="18">
        <v>5.03</v>
      </c>
      <c r="AS380" s="16">
        <v>1.9E-2</v>
      </c>
      <c r="AT380" s="18">
        <v>2.5499999999999998</v>
      </c>
      <c r="AU380" s="16">
        <v>4.3999999999999997E-2</v>
      </c>
    </row>
    <row r="381" spans="1:47" x14ac:dyDescent="0.2">
      <c r="B381" s="29"/>
      <c r="C381" s="29"/>
      <c r="D381" s="29"/>
      <c r="E381" s="29"/>
      <c r="F381" s="29"/>
      <c r="G381" s="14" t="s">
        <v>282</v>
      </c>
      <c r="H381" s="15">
        <v>96763</v>
      </c>
      <c r="I381" s="16">
        <v>0.106</v>
      </c>
      <c r="J381" s="17">
        <v>20901</v>
      </c>
      <c r="K381" s="16">
        <v>0.125</v>
      </c>
      <c r="L381" s="17">
        <v>41788</v>
      </c>
      <c r="M381" s="16">
        <v>0.10199999999999999</v>
      </c>
      <c r="N381" s="18">
        <v>4.63</v>
      </c>
      <c r="O381" s="16">
        <v>-1.7000000000000001E-2</v>
      </c>
      <c r="P381" s="18">
        <v>2.3199999999999998</v>
      </c>
      <c r="Q381" s="16">
        <v>3.0000000000000001E-3</v>
      </c>
      <c r="R381" s="15">
        <v>315490</v>
      </c>
      <c r="S381" s="16">
        <v>0.14199999999999999</v>
      </c>
      <c r="T381" s="17">
        <v>68551</v>
      </c>
      <c r="U381" s="16">
        <v>0.154</v>
      </c>
      <c r="V381" s="17">
        <v>137044</v>
      </c>
      <c r="W381" s="16">
        <v>0.128</v>
      </c>
      <c r="X381" s="18">
        <v>4.5999999999999996</v>
      </c>
      <c r="Y381" s="16">
        <v>-1.0999999999999999E-2</v>
      </c>
      <c r="Z381" s="18">
        <v>2.2999999999999998</v>
      </c>
      <c r="AA381" s="16">
        <v>1.2999999999999999E-2</v>
      </c>
      <c r="AB381" s="15">
        <v>647297</v>
      </c>
      <c r="AC381" s="16">
        <v>0.14399999999999999</v>
      </c>
      <c r="AD381" s="17">
        <v>139758</v>
      </c>
      <c r="AE381" s="16">
        <v>0.16300000000000001</v>
      </c>
      <c r="AF381" s="17">
        <v>279402</v>
      </c>
      <c r="AG381" s="16">
        <v>0.13100000000000001</v>
      </c>
      <c r="AH381" s="18">
        <v>4.63</v>
      </c>
      <c r="AI381" s="16">
        <v>-1.6E-2</v>
      </c>
      <c r="AJ381" s="18">
        <v>2.3199999999999998</v>
      </c>
      <c r="AK381" s="16">
        <v>1.2E-2</v>
      </c>
      <c r="AL381" s="15">
        <v>1244000</v>
      </c>
      <c r="AM381" s="16">
        <v>0.10199999999999999</v>
      </c>
      <c r="AN381" s="17">
        <v>279687</v>
      </c>
      <c r="AO381" s="16">
        <v>0.14299999999999999</v>
      </c>
      <c r="AP381" s="17">
        <v>559384</v>
      </c>
      <c r="AQ381" s="16">
        <v>0.11600000000000001</v>
      </c>
      <c r="AR381" s="18">
        <v>4.45</v>
      </c>
      <c r="AS381" s="16">
        <v>-3.6999999999999998E-2</v>
      </c>
      <c r="AT381" s="18">
        <v>2.2200000000000002</v>
      </c>
      <c r="AU381" s="16">
        <v>-1.2999999999999999E-2</v>
      </c>
    </row>
    <row r="382" spans="1:47" x14ac:dyDescent="0.2">
      <c r="B382" s="29"/>
      <c r="C382" s="29"/>
      <c r="D382" s="29"/>
      <c r="E382" s="29"/>
      <c r="F382" s="29"/>
      <c r="G382" s="14" t="s">
        <v>283</v>
      </c>
      <c r="H382" s="15">
        <v>94915</v>
      </c>
      <c r="I382" s="16">
        <v>6.9000000000000006E-2</v>
      </c>
      <c r="J382" s="17">
        <v>17118</v>
      </c>
      <c r="K382" s="16">
        <v>7.8E-2</v>
      </c>
      <c r="L382" s="17">
        <v>35062</v>
      </c>
      <c r="M382" s="16">
        <v>7.5999999999999998E-2</v>
      </c>
      <c r="N382" s="18">
        <v>5.54</v>
      </c>
      <c r="O382" s="16">
        <v>-8.0000000000000002E-3</v>
      </c>
      <c r="P382" s="18">
        <v>2.71</v>
      </c>
      <c r="Q382" s="16">
        <v>-7.0000000000000001E-3</v>
      </c>
      <c r="R382" s="15">
        <v>298217</v>
      </c>
      <c r="S382" s="16">
        <v>8.6999999999999994E-2</v>
      </c>
      <c r="T382" s="17">
        <v>52496</v>
      </c>
      <c r="U382" s="16">
        <v>0.106</v>
      </c>
      <c r="V382" s="17">
        <v>107483</v>
      </c>
      <c r="W382" s="16">
        <v>0.1</v>
      </c>
      <c r="X382" s="18">
        <v>5.68</v>
      </c>
      <c r="Y382" s="16">
        <v>-1.7999999999999999E-2</v>
      </c>
      <c r="Z382" s="18">
        <v>2.77</v>
      </c>
      <c r="AA382" s="16">
        <v>-1.2E-2</v>
      </c>
      <c r="AB382" s="15">
        <v>616456</v>
      </c>
      <c r="AC382" s="16">
        <v>0.13800000000000001</v>
      </c>
      <c r="AD382" s="17">
        <v>105189</v>
      </c>
      <c r="AE382" s="16">
        <v>0.12</v>
      </c>
      <c r="AF382" s="17">
        <v>216734</v>
      </c>
      <c r="AG382" s="16">
        <v>0.114</v>
      </c>
      <c r="AH382" s="18">
        <v>5.86</v>
      </c>
      <c r="AI382" s="16">
        <v>1.6E-2</v>
      </c>
      <c r="AJ382" s="18">
        <v>2.84</v>
      </c>
      <c r="AK382" s="16">
        <v>2.1999999999999999E-2</v>
      </c>
      <c r="AL382" s="15">
        <v>1183911</v>
      </c>
      <c r="AM382" s="16">
        <v>0.11600000000000001</v>
      </c>
      <c r="AN382" s="17">
        <v>201820</v>
      </c>
      <c r="AO382" s="16">
        <v>0.10299999999999999</v>
      </c>
      <c r="AP382" s="17">
        <v>414556</v>
      </c>
      <c r="AQ382" s="16">
        <v>9.9000000000000005E-2</v>
      </c>
      <c r="AR382" s="18">
        <v>5.87</v>
      </c>
      <c r="AS382" s="16">
        <v>1.2E-2</v>
      </c>
      <c r="AT382" s="18">
        <v>2.86</v>
      </c>
      <c r="AU382" s="16">
        <v>1.6E-2</v>
      </c>
    </row>
    <row r="383" spans="1:47" x14ac:dyDescent="0.2">
      <c r="B383" s="29"/>
      <c r="C383" s="29"/>
      <c r="D383" s="29"/>
      <c r="E383" s="29"/>
      <c r="F383" s="29"/>
      <c r="G383" s="14" t="s">
        <v>284</v>
      </c>
      <c r="H383" s="15">
        <v>87912</v>
      </c>
      <c r="I383" s="16">
        <v>0.12</v>
      </c>
      <c r="J383" s="17">
        <v>16367</v>
      </c>
      <c r="K383" s="16">
        <v>4.2000000000000003E-2</v>
      </c>
      <c r="L383" s="17">
        <v>33092</v>
      </c>
      <c r="M383" s="16">
        <v>2.9000000000000001E-2</v>
      </c>
      <c r="N383" s="18">
        <v>5.37</v>
      </c>
      <c r="O383" s="16">
        <v>7.4999999999999997E-2</v>
      </c>
      <c r="P383" s="18">
        <v>2.66</v>
      </c>
      <c r="Q383" s="16">
        <v>8.8999999999999996E-2</v>
      </c>
      <c r="R383" s="15">
        <v>275804</v>
      </c>
      <c r="S383" s="16">
        <v>0.122</v>
      </c>
      <c r="T383" s="17">
        <v>50961</v>
      </c>
      <c r="U383" s="16">
        <v>3.9E-2</v>
      </c>
      <c r="V383" s="17">
        <v>103058</v>
      </c>
      <c r="W383" s="16">
        <v>2.3E-2</v>
      </c>
      <c r="X383" s="18">
        <v>5.41</v>
      </c>
      <c r="Y383" s="16">
        <v>0.08</v>
      </c>
      <c r="Z383" s="18">
        <v>2.68</v>
      </c>
      <c r="AA383" s="16">
        <v>9.7000000000000003E-2</v>
      </c>
      <c r="AB383" s="15">
        <v>554642</v>
      </c>
      <c r="AC383" s="16">
        <v>0.129</v>
      </c>
      <c r="AD383" s="17">
        <v>103109</v>
      </c>
      <c r="AE383" s="16">
        <v>6.7000000000000004E-2</v>
      </c>
      <c r="AF383" s="17">
        <v>209069</v>
      </c>
      <c r="AG383" s="16">
        <v>4.8000000000000001E-2</v>
      </c>
      <c r="AH383" s="18">
        <v>5.38</v>
      </c>
      <c r="AI383" s="16">
        <v>5.8000000000000003E-2</v>
      </c>
      <c r="AJ383" s="18">
        <v>2.65</v>
      </c>
      <c r="AK383" s="16">
        <v>7.6999999999999999E-2</v>
      </c>
      <c r="AL383" s="15">
        <v>1099537</v>
      </c>
      <c r="AM383" s="16">
        <v>0.14499999999999999</v>
      </c>
      <c r="AN383" s="17">
        <v>207875</v>
      </c>
      <c r="AO383" s="16">
        <v>6.4000000000000001E-2</v>
      </c>
      <c r="AP383" s="17">
        <v>422671</v>
      </c>
      <c r="AQ383" s="16">
        <v>5.1999999999999998E-2</v>
      </c>
      <c r="AR383" s="18">
        <v>5.29</v>
      </c>
      <c r="AS383" s="16">
        <v>7.5999999999999998E-2</v>
      </c>
      <c r="AT383" s="18">
        <v>2.6</v>
      </c>
      <c r="AU383" s="16">
        <v>8.7999999999999995E-2</v>
      </c>
    </row>
    <row r="384" spans="1:47" x14ac:dyDescent="0.2">
      <c r="B384" s="29"/>
      <c r="C384" s="29"/>
      <c r="D384" s="29"/>
      <c r="E384" s="29"/>
      <c r="F384" s="29"/>
      <c r="G384" s="14" t="s">
        <v>285</v>
      </c>
      <c r="H384" s="15">
        <v>207969</v>
      </c>
      <c r="I384" s="16">
        <v>0.21099999999999999</v>
      </c>
      <c r="J384" s="17">
        <v>40354</v>
      </c>
      <c r="K384" s="16">
        <v>0.193</v>
      </c>
      <c r="L384" s="17">
        <v>73462</v>
      </c>
      <c r="M384" s="16">
        <v>0.183</v>
      </c>
      <c r="N384" s="18">
        <v>5.15</v>
      </c>
      <c r="O384" s="16">
        <v>1.4999999999999999E-2</v>
      </c>
      <c r="P384" s="18">
        <v>2.83</v>
      </c>
      <c r="Q384" s="16">
        <v>2.4E-2</v>
      </c>
      <c r="R384" s="15">
        <v>643894</v>
      </c>
      <c r="S384" s="16">
        <v>0.20499999999999999</v>
      </c>
      <c r="T384" s="17">
        <v>125163</v>
      </c>
      <c r="U384" s="16">
        <v>0.19500000000000001</v>
      </c>
      <c r="V384" s="17">
        <v>227681</v>
      </c>
      <c r="W384" s="16">
        <v>0.17799999999999999</v>
      </c>
      <c r="X384" s="18">
        <v>5.14</v>
      </c>
      <c r="Y384" s="16">
        <v>8.9999999999999993E-3</v>
      </c>
      <c r="Z384" s="18">
        <v>2.83</v>
      </c>
      <c r="AA384" s="16">
        <v>2.3E-2</v>
      </c>
      <c r="AB384" s="15">
        <v>1262972</v>
      </c>
      <c r="AC384" s="16">
        <v>0.189</v>
      </c>
      <c r="AD384" s="17">
        <v>245495</v>
      </c>
      <c r="AE384" s="16">
        <v>0.19600000000000001</v>
      </c>
      <c r="AF384" s="17">
        <v>444861</v>
      </c>
      <c r="AG384" s="16">
        <v>0.17299999999999999</v>
      </c>
      <c r="AH384" s="18">
        <v>5.14</v>
      </c>
      <c r="AI384" s="16">
        <v>-6.0000000000000001E-3</v>
      </c>
      <c r="AJ384" s="18">
        <v>2.84</v>
      </c>
      <c r="AK384" s="16">
        <v>1.4E-2</v>
      </c>
      <c r="AL384" s="15">
        <v>2509490</v>
      </c>
      <c r="AM384" s="16">
        <v>0.16600000000000001</v>
      </c>
      <c r="AN384" s="17">
        <v>492998</v>
      </c>
      <c r="AO384" s="16">
        <v>0.19800000000000001</v>
      </c>
      <c r="AP384" s="17">
        <v>890043</v>
      </c>
      <c r="AQ384" s="16">
        <v>0.157</v>
      </c>
      <c r="AR384" s="18">
        <v>5.09</v>
      </c>
      <c r="AS384" s="16">
        <v>-2.5999999999999999E-2</v>
      </c>
      <c r="AT384" s="18">
        <v>2.82</v>
      </c>
      <c r="AU384" s="16">
        <v>8.0000000000000002E-3</v>
      </c>
    </row>
    <row r="385" spans="2:47" x14ac:dyDescent="0.2">
      <c r="B385" s="29"/>
      <c r="C385" s="29"/>
      <c r="D385" s="29"/>
      <c r="E385" s="29"/>
      <c r="F385" s="29"/>
      <c r="G385" s="14" t="s">
        <v>286</v>
      </c>
      <c r="H385" s="15">
        <v>129439</v>
      </c>
      <c r="I385" s="16">
        <v>0.39</v>
      </c>
      <c r="J385" s="17">
        <v>24576</v>
      </c>
      <c r="K385" s="16">
        <v>0.40100000000000002</v>
      </c>
      <c r="L385" s="17">
        <v>47041</v>
      </c>
      <c r="M385" s="16">
        <v>0.41399999999999998</v>
      </c>
      <c r="N385" s="18">
        <v>5.27</v>
      </c>
      <c r="O385" s="16">
        <v>-8.0000000000000002E-3</v>
      </c>
      <c r="P385" s="18">
        <v>2.75</v>
      </c>
      <c r="Q385" s="16">
        <v>-1.7000000000000001E-2</v>
      </c>
      <c r="R385" s="15">
        <v>375034</v>
      </c>
      <c r="S385" s="16">
        <v>0.39900000000000002</v>
      </c>
      <c r="T385" s="17">
        <v>71057</v>
      </c>
      <c r="U385" s="16">
        <v>0.40799999999999997</v>
      </c>
      <c r="V385" s="17">
        <v>135603</v>
      </c>
      <c r="W385" s="16">
        <v>0.40300000000000002</v>
      </c>
      <c r="X385" s="18">
        <v>5.28</v>
      </c>
      <c r="Y385" s="16">
        <v>-6.0000000000000001E-3</v>
      </c>
      <c r="Z385" s="18">
        <v>2.77</v>
      </c>
      <c r="AA385" s="16">
        <v>-3.0000000000000001E-3</v>
      </c>
      <c r="AB385" s="15">
        <v>731682</v>
      </c>
      <c r="AC385" s="16">
        <v>0.48399999999999999</v>
      </c>
      <c r="AD385" s="17">
        <v>138731</v>
      </c>
      <c r="AE385" s="16">
        <v>0.50700000000000001</v>
      </c>
      <c r="AF385" s="17">
        <v>265059</v>
      </c>
      <c r="AG385" s="16">
        <v>0.46400000000000002</v>
      </c>
      <c r="AH385" s="18">
        <v>5.27</v>
      </c>
      <c r="AI385" s="16">
        <v>-1.4999999999999999E-2</v>
      </c>
      <c r="AJ385" s="18">
        <v>2.76</v>
      </c>
      <c r="AK385" s="16">
        <v>1.4E-2</v>
      </c>
      <c r="AL385" s="15">
        <v>1413171</v>
      </c>
      <c r="AM385" s="16">
        <v>0.505</v>
      </c>
      <c r="AN385" s="17">
        <v>271706</v>
      </c>
      <c r="AO385" s="16">
        <v>0.55400000000000005</v>
      </c>
      <c r="AP385" s="17">
        <v>513214</v>
      </c>
      <c r="AQ385" s="16">
        <v>0.46700000000000003</v>
      </c>
      <c r="AR385" s="18">
        <v>5.2</v>
      </c>
      <c r="AS385" s="16">
        <v>-3.1E-2</v>
      </c>
      <c r="AT385" s="18">
        <v>2.75</v>
      </c>
      <c r="AU385" s="16">
        <v>2.5999999999999999E-2</v>
      </c>
    </row>
    <row r="386" spans="2:47" x14ac:dyDescent="0.2">
      <c r="B386" s="29"/>
      <c r="C386" s="29"/>
      <c r="D386" s="29"/>
      <c r="E386" s="29"/>
      <c r="F386" s="29"/>
      <c r="G386" s="14" t="s">
        <v>287</v>
      </c>
      <c r="H386" s="15">
        <v>135405</v>
      </c>
      <c r="I386" s="16">
        <v>0.06</v>
      </c>
      <c r="J386" s="17">
        <v>27707</v>
      </c>
      <c r="K386" s="16">
        <v>-1.9E-2</v>
      </c>
      <c r="L386" s="17">
        <v>55622</v>
      </c>
      <c r="M386" s="16">
        <v>-2.1999999999999999E-2</v>
      </c>
      <c r="N386" s="18">
        <v>4.8899999999999997</v>
      </c>
      <c r="O386" s="16">
        <v>0.08</v>
      </c>
      <c r="P386" s="18">
        <v>2.4300000000000002</v>
      </c>
      <c r="Q386" s="16">
        <v>8.3000000000000004E-2</v>
      </c>
      <c r="R386" s="15">
        <v>413869</v>
      </c>
      <c r="S386" s="16">
        <v>3.3000000000000002E-2</v>
      </c>
      <c r="T386" s="17">
        <v>82898</v>
      </c>
      <c r="U386" s="16">
        <v>-7.0000000000000007E-2</v>
      </c>
      <c r="V386" s="17">
        <v>166507</v>
      </c>
      <c r="W386" s="16">
        <v>-8.3000000000000004E-2</v>
      </c>
      <c r="X386" s="18">
        <v>4.99</v>
      </c>
      <c r="Y386" s="16">
        <v>0.111</v>
      </c>
      <c r="Z386" s="18">
        <v>2.4900000000000002</v>
      </c>
      <c r="AA386" s="16">
        <v>0.127</v>
      </c>
      <c r="AB386" s="15">
        <v>817877</v>
      </c>
      <c r="AC386" s="16">
        <v>6.0000000000000001E-3</v>
      </c>
      <c r="AD386" s="17">
        <v>163861</v>
      </c>
      <c r="AE386" s="16">
        <v>-6.2E-2</v>
      </c>
      <c r="AF386" s="17">
        <v>329672</v>
      </c>
      <c r="AG386" s="16">
        <v>-8.1000000000000003E-2</v>
      </c>
      <c r="AH386" s="18">
        <v>4.99</v>
      </c>
      <c r="AI386" s="16">
        <v>7.1999999999999995E-2</v>
      </c>
      <c r="AJ386" s="18">
        <v>2.48</v>
      </c>
      <c r="AK386" s="16">
        <v>9.4E-2</v>
      </c>
      <c r="AL386" s="15">
        <v>1645585</v>
      </c>
      <c r="AM386" s="16">
        <v>-3.2000000000000001E-2</v>
      </c>
      <c r="AN386" s="17">
        <v>340567</v>
      </c>
      <c r="AO386" s="16">
        <v>-9.7000000000000003E-2</v>
      </c>
      <c r="AP386" s="17">
        <v>684478</v>
      </c>
      <c r="AQ386" s="16">
        <v>-0.115</v>
      </c>
      <c r="AR386" s="18">
        <v>4.83</v>
      </c>
      <c r="AS386" s="16">
        <v>7.1999999999999995E-2</v>
      </c>
      <c r="AT386" s="18">
        <v>2.4</v>
      </c>
      <c r="AU386" s="16">
        <v>9.2999999999999999E-2</v>
      </c>
    </row>
    <row r="387" spans="2:47" x14ac:dyDescent="0.2">
      <c r="B387" s="29"/>
      <c r="C387" s="29"/>
      <c r="D387" s="29"/>
      <c r="E387" s="29"/>
      <c r="F387" s="29"/>
      <c r="G387" s="14" t="s">
        <v>288</v>
      </c>
      <c r="H387" s="15">
        <v>81865</v>
      </c>
      <c r="I387" s="16">
        <v>7.0000000000000001E-3</v>
      </c>
      <c r="J387" s="17">
        <v>23358</v>
      </c>
      <c r="K387" s="16">
        <v>7.4999999999999997E-2</v>
      </c>
      <c r="L387" s="17">
        <v>46716</v>
      </c>
      <c r="M387" s="16">
        <v>8.5000000000000006E-2</v>
      </c>
      <c r="N387" s="18">
        <v>3.5</v>
      </c>
      <c r="O387" s="16">
        <v>-6.4000000000000001E-2</v>
      </c>
      <c r="P387" s="18">
        <v>1.75</v>
      </c>
      <c r="Q387" s="16">
        <v>-7.1999999999999995E-2</v>
      </c>
      <c r="R387" s="15">
        <v>255060</v>
      </c>
      <c r="S387" s="16">
        <v>-4.0000000000000001E-3</v>
      </c>
      <c r="T387" s="17">
        <v>73919</v>
      </c>
      <c r="U387" s="16">
        <v>6.5000000000000002E-2</v>
      </c>
      <c r="V387" s="17">
        <v>147846</v>
      </c>
      <c r="W387" s="16">
        <v>6.7000000000000004E-2</v>
      </c>
      <c r="X387" s="18">
        <v>3.45</v>
      </c>
      <c r="Y387" s="16">
        <v>-6.5000000000000002E-2</v>
      </c>
      <c r="Z387" s="18">
        <v>1.73</v>
      </c>
      <c r="AA387" s="16">
        <v>-6.7000000000000004E-2</v>
      </c>
      <c r="AB387" s="15">
        <v>508967</v>
      </c>
      <c r="AC387" s="16">
        <v>-1.2E-2</v>
      </c>
      <c r="AD387" s="17">
        <v>132418</v>
      </c>
      <c r="AE387" s="16">
        <v>-1.6E-2</v>
      </c>
      <c r="AF387" s="17">
        <v>264851</v>
      </c>
      <c r="AG387" s="16">
        <v>-1.7000000000000001E-2</v>
      </c>
      <c r="AH387" s="18">
        <v>3.84</v>
      </c>
      <c r="AI387" s="16">
        <v>5.0000000000000001E-3</v>
      </c>
      <c r="AJ387" s="18">
        <v>1.92</v>
      </c>
      <c r="AK387" s="16">
        <v>6.0000000000000001E-3</v>
      </c>
      <c r="AL387" s="15">
        <v>1012847</v>
      </c>
      <c r="AM387" s="16">
        <v>-6.3E-2</v>
      </c>
      <c r="AN387" s="17">
        <v>253026</v>
      </c>
      <c r="AO387" s="16">
        <v>-0.13100000000000001</v>
      </c>
      <c r="AP387" s="17">
        <v>503029</v>
      </c>
      <c r="AQ387" s="16">
        <v>-0.13800000000000001</v>
      </c>
      <c r="AR387" s="18">
        <v>4</v>
      </c>
      <c r="AS387" s="16">
        <v>7.9000000000000001E-2</v>
      </c>
      <c r="AT387" s="18">
        <v>2.0099999999999998</v>
      </c>
      <c r="AU387" s="16">
        <v>8.6999999999999994E-2</v>
      </c>
    </row>
    <row r="388" spans="2:47" x14ac:dyDescent="0.2">
      <c r="B388" s="29"/>
      <c r="C388" s="29"/>
      <c r="D388" s="29"/>
      <c r="E388" s="29"/>
      <c r="F388" s="29"/>
      <c r="G388" s="14" t="s">
        <v>289</v>
      </c>
      <c r="H388" s="15">
        <v>223237</v>
      </c>
      <c r="I388" s="16">
        <v>-0.01</v>
      </c>
      <c r="J388" s="17">
        <v>57147</v>
      </c>
      <c r="K388" s="16">
        <v>6.2E-2</v>
      </c>
      <c r="L388" s="17">
        <v>109724</v>
      </c>
      <c r="M388" s="16">
        <v>2.5000000000000001E-2</v>
      </c>
      <c r="N388" s="18">
        <v>3.91</v>
      </c>
      <c r="O388" s="16">
        <v>-6.8000000000000005E-2</v>
      </c>
      <c r="P388" s="18">
        <v>2.0299999999999998</v>
      </c>
      <c r="Q388" s="16">
        <v>-3.4000000000000002E-2</v>
      </c>
      <c r="R388" s="15">
        <v>671807</v>
      </c>
      <c r="S388" s="16">
        <v>-3.6999999999999998E-2</v>
      </c>
      <c r="T388" s="17">
        <v>163541</v>
      </c>
      <c r="U388" s="16">
        <v>-1.4E-2</v>
      </c>
      <c r="V388" s="17">
        <v>323183</v>
      </c>
      <c r="W388" s="16">
        <v>-1.7000000000000001E-2</v>
      </c>
      <c r="X388" s="18">
        <v>4.1100000000000003</v>
      </c>
      <c r="Y388" s="16">
        <v>-2.4E-2</v>
      </c>
      <c r="Z388" s="18">
        <v>2.08</v>
      </c>
      <c r="AA388" s="16">
        <v>-0.02</v>
      </c>
      <c r="AB388" s="15">
        <v>1405871</v>
      </c>
      <c r="AC388" s="16">
        <v>0.01</v>
      </c>
      <c r="AD388" s="17">
        <v>339640</v>
      </c>
      <c r="AE388" s="16">
        <v>3.6999999999999998E-2</v>
      </c>
      <c r="AF388" s="17">
        <v>676032</v>
      </c>
      <c r="AG388" s="16">
        <v>0.04</v>
      </c>
      <c r="AH388" s="18">
        <v>4.1399999999999997</v>
      </c>
      <c r="AI388" s="16">
        <v>-2.5999999999999999E-2</v>
      </c>
      <c r="AJ388" s="18">
        <v>2.08</v>
      </c>
      <c r="AK388" s="16">
        <v>-2.9000000000000001E-2</v>
      </c>
      <c r="AL388" s="15">
        <v>2691838</v>
      </c>
      <c r="AM388" s="16">
        <v>-3.7999999999999999E-2</v>
      </c>
      <c r="AN388" s="17">
        <v>643479</v>
      </c>
      <c r="AO388" s="16">
        <v>-3.5999999999999997E-2</v>
      </c>
      <c r="AP388" s="17">
        <v>1287374</v>
      </c>
      <c r="AQ388" s="16">
        <v>-2.9000000000000001E-2</v>
      </c>
      <c r="AR388" s="18">
        <v>4.18</v>
      </c>
      <c r="AS388" s="16">
        <v>-3.0000000000000001E-3</v>
      </c>
      <c r="AT388" s="18">
        <v>2.09</v>
      </c>
      <c r="AU388" s="16">
        <v>-0.01</v>
      </c>
    </row>
    <row r="389" spans="2:47" x14ac:dyDescent="0.2">
      <c r="B389" s="29"/>
      <c r="C389" s="29"/>
      <c r="D389" s="29"/>
      <c r="E389" s="29"/>
      <c r="F389" s="29"/>
      <c r="G389" s="14" t="s">
        <v>290</v>
      </c>
      <c r="H389" s="15">
        <v>198828</v>
      </c>
      <c r="I389" s="16">
        <v>0.04</v>
      </c>
      <c r="J389" s="17">
        <v>52944</v>
      </c>
      <c r="K389" s="16">
        <v>0.22900000000000001</v>
      </c>
      <c r="L389" s="17">
        <v>99004</v>
      </c>
      <c r="M389" s="16">
        <v>0.13200000000000001</v>
      </c>
      <c r="N389" s="18">
        <v>3.76</v>
      </c>
      <c r="O389" s="16">
        <v>-0.154</v>
      </c>
      <c r="P389" s="18">
        <v>2.0099999999999998</v>
      </c>
      <c r="Q389" s="16">
        <v>-8.1000000000000003E-2</v>
      </c>
      <c r="R389" s="15">
        <v>556761</v>
      </c>
      <c r="S389" s="16">
        <v>-3.3000000000000002E-2</v>
      </c>
      <c r="T389" s="17">
        <v>133555</v>
      </c>
      <c r="U389" s="16">
        <v>6.9000000000000006E-2</v>
      </c>
      <c r="V389" s="17">
        <v>262262</v>
      </c>
      <c r="W389" s="16">
        <v>3.3000000000000002E-2</v>
      </c>
      <c r="X389" s="18">
        <v>4.17</v>
      </c>
      <c r="Y389" s="16">
        <v>-9.5000000000000001E-2</v>
      </c>
      <c r="Z389" s="18">
        <v>2.12</v>
      </c>
      <c r="AA389" s="16">
        <v>-6.3E-2</v>
      </c>
      <c r="AB389" s="15">
        <v>1273987</v>
      </c>
      <c r="AC389" s="16">
        <v>6.4000000000000001E-2</v>
      </c>
      <c r="AD389" s="17">
        <v>293824</v>
      </c>
      <c r="AE389" s="16">
        <v>0.13600000000000001</v>
      </c>
      <c r="AF389" s="17">
        <v>586730</v>
      </c>
      <c r="AG389" s="16">
        <v>0.11799999999999999</v>
      </c>
      <c r="AH389" s="18">
        <v>4.34</v>
      </c>
      <c r="AI389" s="16">
        <v>-6.4000000000000001E-2</v>
      </c>
      <c r="AJ389" s="18">
        <v>2.17</v>
      </c>
      <c r="AK389" s="16">
        <v>-4.8000000000000001E-2</v>
      </c>
      <c r="AL389" s="15">
        <v>2606428</v>
      </c>
      <c r="AM389" s="16">
        <v>2.7E-2</v>
      </c>
      <c r="AN389" s="17">
        <v>590162</v>
      </c>
      <c r="AO389" s="16">
        <v>4.9000000000000002E-2</v>
      </c>
      <c r="AP389" s="17">
        <v>1187202</v>
      </c>
      <c r="AQ389" s="16">
        <v>0.04</v>
      </c>
      <c r="AR389" s="18">
        <v>4.42</v>
      </c>
      <c r="AS389" s="16">
        <v>-2.1000000000000001E-2</v>
      </c>
      <c r="AT389" s="18">
        <v>2.2000000000000002</v>
      </c>
      <c r="AU389" s="16">
        <v>-1.2E-2</v>
      </c>
    </row>
    <row r="390" spans="2:47" x14ac:dyDescent="0.2">
      <c r="B390" s="29"/>
      <c r="C390" s="29"/>
      <c r="D390" s="29"/>
      <c r="E390" s="29"/>
      <c r="F390" s="29"/>
      <c r="G390" s="14" t="s">
        <v>291</v>
      </c>
      <c r="H390" s="15">
        <v>136685</v>
      </c>
      <c r="I390" s="16">
        <v>0.16800000000000001</v>
      </c>
      <c r="J390" s="17">
        <v>26587</v>
      </c>
      <c r="K390" s="16">
        <v>0.161</v>
      </c>
      <c r="L390" s="17">
        <v>49007</v>
      </c>
      <c r="M390" s="16">
        <v>0.14000000000000001</v>
      </c>
      <c r="N390" s="18">
        <v>5.14</v>
      </c>
      <c r="O390" s="16">
        <v>6.0000000000000001E-3</v>
      </c>
      <c r="P390" s="18">
        <v>2.79</v>
      </c>
      <c r="Q390" s="16">
        <v>2.4E-2</v>
      </c>
      <c r="R390" s="15">
        <v>409809</v>
      </c>
      <c r="S390" s="16">
        <v>0.112</v>
      </c>
      <c r="T390" s="17">
        <v>79618</v>
      </c>
      <c r="U390" s="16">
        <v>0.1</v>
      </c>
      <c r="V390" s="17">
        <v>147462</v>
      </c>
      <c r="W390" s="16">
        <v>8.5999999999999993E-2</v>
      </c>
      <c r="X390" s="18">
        <v>5.15</v>
      </c>
      <c r="Y390" s="16">
        <v>1.0999999999999999E-2</v>
      </c>
      <c r="Z390" s="18">
        <v>2.78</v>
      </c>
      <c r="AA390" s="16">
        <v>2.4E-2</v>
      </c>
      <c r="AB390" s="15">
        <v>791738</v>
      </c>
      <c r="AC390" s="16">
        <v>8.2000000000000003E-2</v>
      </c>
      <c r="AD390" s="17">
        <v>155036</v>
      </c>
      <c r="AE390" s="16">
        <v>0.09</v>
      </c>
      <c r="AF390" s="17">
        <v>284785</v>
      </c>
      <c r="AG390" s="16">
        <v>9.1999999999999998E-2</v>
      </c>
      <c r="AH390" s="18">
        <v>5.1100000000000003</v>
      </c>
      <c r="AI390" s="16">
        <v>-7.0000000000000001E-3</v>
      </c>
      <c r="AJ390" s="18">
        <v>2.78</v>
      </c>
      <c r="AK390" s="16">
        <v>-8.9999999999999993E-3</v>
      </c>
      <c r="AL390" s="15">
        <v>1597037</v>
      </c>
      <c r="AM390" s="16">
        <v>5.2999999999999999E-2</v>
      </c>
      <c r="AN390" s="17">
        <v>315729</v>
      </c>
      <c r="AO390" s="16">
        <v>6.9000000000000006E-2</v>
      </c>
      <c r="AP390" s="17">
        <v>577329</v>
      </c>
      <c r="AQ390" s="16">
        <v>7.8E-2</v>
      </c>
      <c r="AR390" s="18">
        <v>5.0599999999999996</v>
      </c>
      <c r="AS390" s="16">
        <v>-1.4999999999999999E-2</v>
      </c>
      <c r="AT390" s="18">
        <v>2.77</v>
      </c>
      <c r="AU390" s="16">
        <v>-2.3E-2</v>
      </c>
    </row>
    <row r="391" spans="2:47" x14ac:dyDescent="0.2">
      <c r="B391" s="29"/>
      <c r="C391" s="29"/>
      <c r="D391" s="29"/>
      <c r="E391" s="29"/>
      <c r="F391" s="29"/>
      <c r="G391" s="14" t="s">
        <v>292</v>
      </c>
      <c r="H391" s="15">
        <v>80831</v>
      </c>
      <c r="I391" s="16">
        <v>-2.3E-2</v>
      </c>
      <c r="J391" s="17">
        <v>16257</v>
      </c>
      <c r="K391" s="16">
        <v>-5.2999999999999999E-2</v>
      </c>
      <c r="L391" s="17">
        <v>32567</v>
      </c>
      <c r="M391" s="16">
        <v>-7.6999999999999999E-2</v>
      </c>
      <c r="N391" s="18">
        <v>4.97</v>
      </c>
      <c r="O391" s="16">
        <v>3.2000000000000001E-2</v>
      </c>
      <c r="P391" s="18">
        <v>2.48</v>
      </c>
      <c r="Q391" s="16">
        <v>5.8000000000000003E-2</v>
      </c>
      <c r="R391" s="15">
        <v>255675</v>
      </c>
      <c r="S391" s="16">
        <v>-2.1000000000000001E-2</v>
      </c>
      <c r="T391" s="17">
        <v>50787</v>
      </c>
      <c r="U391" s="16">
        <v>-5.6000000000000001E-2</v>
      </c>
      <c r="V391" s="17">
        <v>101697</v>
      </c>
      <c r="W391" s="16">
        <v>-8.3000000000000004E-2</v>
      </c>
      <c r="X391" s="18">
        <v>5.03</v>
      </c>
      <c r="Y391" s="16">
        <v>3.7999999999999999E-2</v>
      </c>
      <c r="Z391" s="18">
        <v>2.5099999999999998</v>
      </c>
      <c r="AA391" s="16">
        <v>6.8000000000000005E-2</v>
      </c>
      <c r="AB391" s="15">
        <v>523421</v>
      </c>
      <c r="AC391" s="16">
        <v>-4.2000000000000003E-2</v>
      </c>
      <c r="AD391" s="17">
        <v>103935</v>
      </c>
      <c r="AE391" s="16">
        <v>-6.2E-2</v>
      </c>
      <c r="AF391" s="17">
        <v>208302</v>
      </c>
      <c r="AG391" s="16">
        <v>-9.5000000000000001E-2</v>
      </c>
      <c r="AH391" s="18">
        <v>5.04</v>
      </c>
      <c r="AI391" s="16">
        <v>2.1000000000000001E-2</v>
      </c>
      <c r="AJ391" s="18">
        <v>2.5099999999999998</v>
      </c>
      <c r="AK391" s="16">
        <v>5.8000000000000003E-2</v>
      </c>
      <c r="AL391" s="15">
        <v>1046375</v>
      </c>
      <c r="AM391" s="16">
        <v>-1.9E-2</v>
      </c>
      <c r="AN391" s="17">
        <v>213020</v>
      </c>
      <c r="AO391" s="16">
        <v>-3.4000000000000002E-2</v>
      </c>
      <c r="AP391" s="17">
        <v>428794</v>
      </c>
      <c r="AQ391" s="16">
        <v>-6.0999999999999999E-2</v>
      </c>
      <c r="AR391" s="18">
        <v>4.91</v>
      </c>
      <c r="AS391" s="16">
        <v>1.6E-2</v>
      </c>
      <c r="AT391" s="18">
        <v>2.44</v>
      </c>
      <c r="AU391" s="16">
        <v>4.4999999999999998E-2</v>
      </c>
    </row>
    <row r="392" spans="2:47" x14ac:dyDescent="0.2">
      <c r="B392" s="29"/>
      <c r="C392" s="29"/>
      <c r="D392" s="29"/>
      <c r="E392" s="29"/>
      <c r="F392" s="29"/>
      <c r="G392" s="14" t="s">
        <v>293</v>
      </c>
      <c r="H392" s="15">
        <v>113143</v>
      </c>
      <c r="I392" s="16">
        <v>0.185</v>
      </c>
      <c r="J392" s="17">
        <v>25364</v>
      </c>
      <c r="K392" s="16">
        <v>0.30599999999999999</v>
      </c>
      <c r="L392" s="17">
        <v>49890</v>
      </c>
      <c r="M392" s="16">
        <v>0.30299999999999999</v>
      </c>
      <c r="N392" s="18">
        <v>4.46</v>
      </c>
      <c r="O392" s="16">
        <v>-9.1999999999999998E-2</v>
      </c>
      <c r="P392" s="18">
        <v>2.27</v>
      </c>
      <c r="Q392" s="16">
        <v>-0.09</v>
      </c>
      <c r="R392" s="15">
        <v>372738</v>
      </c>
      <c r="S392" s="16">
        <v>0.11</v>
      </c>
      <c r="T392" s="17">
        <v>83177</v>
      </c>
      <c r="U392" s="16">
        <v>0.12</v>
      </c>
      <c r="V392" s="17">
        <v>163676</v>
      </c>
      <c r="W392" s="16">
        <v>0.113</v>
      </c>
      <c r="X392" s="18">
        <v>4.4800000000000004</v>
      </c>
      <c r="Y392" s="16">
        <v>-8.9999999999999993E-3</v>
      </c>
      <c r="Z392" s="18">
        <v>2.2799999999999998</v>
      </c>
      <c r="AA392" s="16">
        <v>-2E-3</v>
      </c>
      <c r="AB392" s="15">
        <v>748077</v>
      </c>
      <c r="AC392" s="16">
        <v>0.13400000000000001</v>
      </c>
      <c r="AD392" s="17">
        <v>167510</v>
      </c>
      <c r="AE392" s="16">
        <v>0.154</v>
      </c>
      <c r="AF392" s="17">
        <v>329998</v>
      </c>
      <c r="AG392" s="16">
        <v>0.14099999999999999</v>
      </c>
      <c r="AH392" s="18">
        <v>4.47</v>
      </c>
      <c r="AI392" s="16">
        <v>-1.7000000000000001E-2</v>
      </c>
      <c r="AJ392" s="18">
        <v>2.27</v>
      </c>
      <c r="AK392" s="16">
        <v>-6.0000000000000001E-3</v>
      </c>
      <c r="AL392" s="15">
        <v>1533982</v>
      </c>
      <c r="AM392" s="16">
        <v>0.16</v>
      </c>
      <c r="AN392" s="17">
        <v>346613</v>
      </c>
      <c r="AO392" s="16">
        <v>0.18</v>
      </c>
      <c r="AP392" s="17">
        <v>681668</v>
      </c>
      <c r="AQ392" s="16">
        <v>0.153</v>
      </c>
      <c r="AR392" s="18">
        <v>4.43</v>
      </c>
      <c r="AS392" s="16">
        <v>-1.7000000000000001E-2</v>
      </c>
      <c r="AT392" s="18">
        <v>2.25</v>
      </c>
      <c r="AU392" s="16">
        <v>6.0000000000000001E-3</v>
      </c>
    </row>
    <row r="393" spans="2:47" x14ac:dyDescent="0.2">
      <c r="B393" s="29"/>
      <c r="C393" s="29"/>
      <c r="D393" s="29"/>
      <c r="E393" s="29"/>
      <c r="F393" s="29"/>
      <c r="G393" s="14" t="s">
        <v>294</v>
      </c>
      <c r="H393" s="15">
        <v>24734</v>
      </c>
      <c r="I393" s="16">
        <v>0.1</v>
      </c>
      <c r="J393" s="17">
        <v>4772</v>
      </c>
      <c r="K393" s="16">
        <v>7.1999999999999995E-2</v>
      </c>
      <c r="L393" s="17">
        <v>8623</v>
      </c>
      <c r="M393" s="16">
        <v>9.6000000000000002E-2</v>
      </c>
      <c r="N393" s="18">
        <v>5.18</v>
      </c>
      <c r="O393" s="16">
        <v>2.5999999999999999E-2</v>
      </c>
      <c r="P393" s="18">
        <v>2.87</v>
      </c>
      <c r="Q393" s="16">
        <v>4.0000000000000001E-3</v>
      </c>
      <c r="R393" s="15">
        <v>79563</v>
      </c>
      <c r="S393" s="16">
        <v>-0.46899999999999997</v>
      </c>
      <c r="T393" s="17">
        <v>15133</v>
      </c>
      <c r="U393" s="16">
        <v>-0.42199999999999999</v>
      </c>
      <c r="V393" s="17">
        <v>27501</v>
      </c>
      <c r="W393" s="16">
        <v>-0.44400000000000001</v>
      </c>
      <c r="X393" s="18">
        <v>5.26</v>
      </c>
      <c r="Y393" s="16">
        <v>-8.2000000000000003E-2</v>
      </c>
      <c r="Z393" s="18">
        <v>2.89</v>
      </c>
      <c r="AA393" s="16">
        <v>-4.4999999999999998E-2</v>
      </c>
      <c r="AB393" s="15">
        <v>157401</v>
      </c>
      <c r="AC393" s="16">
        <v>-0.53600000000000003</v>
      </c>
      <c r="AD393" s="17">
        <v>29743</v>
      </c>
      <c r="AE393" s="16">
        <v>-0.47399999999999998</v>
      </c>
      <c r="AF393" s="17">
        <v>54237</v>
      </c>
      <c r="AG393" s="16">
        <v>-0.50800000000000001</v>
      </c>
      <c r="AH393" s="18">
        <v>5.29</v>
      </c>
      <c r="AI393" s="16">
        <v>-0.11899999999999999</v>
      </c>
      <c r="AJ393" s="18">
        <v>2.9</v>
      </c>
      <c r="AK393" s="16">
        <v>-5.7000000000000002E-2</v>
      </c>
      <c r="AL393" s="15">
        <v>310196</v>
      </c>
      <c r="AM393" s="16">
        <v>-0.58599999999999997</v>
      </c>
      <c r="AN393" s="17">
        <v>59989</v>
      </c>
      <c r="AO393" s="16">
        <v>-0.52600000000000002</v>
      </c>
      <c r="AP393" s="17">
        <v>106138</v>
      </c>
      <c r="AQ393" s="16">
        <v>-0.57999999999999996</v>
      </c>
      <c r="AR393" s="18">
        <v>5.17</v>
      </c>
      <c r="AS393" s="16">
        <v>-0.128</v>
      </c>
      <c r="AT393" s="18">
        <v>2.92</v>
      </c>
      <c r="AU393" s="16">
        <v>-1.4999999999999999E-2</v>
      </c>
    </row>
    <row r="394" spans="2:47" x14ac:dyDescent="0.2">
      <c r="B394" s="29"/>
      <c r="C394" s="29"/>
      <c r="D394" s="29"/>
      <c r="E394" s="29"/>
      <c r="F394" s="29"/>
      <c r="G394" s="14" t="s">
        <v>295</v>
      </c>
      <c r="H394" s="15">
        <v>381678</v>
      </c>
      <c r="I394" s="16">
        <v>2.5999999999999999E-2</v>
      </c>
      <c r="J394" s="17">
        <v>70636</v>
      </c>
      <c r="K394" s="16">
        <v>4.2000000000000003E-2</v>
      </c>
      <c r="L394" s="17">
        <v>137541</v>
      </c>
      <c r="M394" s="16">
        <v>0.02</v>
      </c>
      <c r="N394" s="18">
        <v>5.4</v>
      </c>
      <c r="O394" s="16">
        <v>-1.6E-2</v>
      </c>
      <c r="P394" s="18">
        <v>2.78</v>
      </c>
      <c r="Q394" s="16">
        <v>6.0000000000000001E-3</v>
      </c>
      <c r="R394" s="15">
        <v>1197905</v>
      </c>
      <c r="S394" s="16">
        <v>0.02</v>
      </c>
      <c r="T394" s="17">
        <v>221857</v>
      </c>
      <c r="U394" s="16">
        <v>0.03</v>
      </c>
      <c r="V394" s="17">
        <v>434801</v>
      </c>
      <c r="W394" s="16">
        <v>8.9999999999999993E-3</v>
      </c>
      <c r="X394" s="18">
        <v>5.4</v>
      </c>
      <c r="Y394" s="16">
        <v>-8.9999999999999993E-3</v>
      </c>
      <c r="Z394" s="18">
        <v>2.76</v>
      </c>
      <c r="AA394" s="16">
        <v>1.0999999999999999E-2</v>
      </c>
      <c r="AB394" s="15">
        <v>2373236</v>
      </c>
      <c r="AC394" s="16">
        <v>1E-3</v>
      </c>
      <c r="AD394" s="17">
        <v>441844</v>
      </c>
      <c r="AE394" s="16">
        <v>2.7E-2</v>
      </c>
      <c r="AF394" s="17">
        <v>867863</v>
      </c>
      <c r="AG394" s="16">
        <v>1.2999999999999999E-2</v>
      </c>
      <c r="AH394" s="18">
        <v>5.37</v>
      </c>
      <c r="AI394" s="16">
        <v>-2.5000000000000001E-2</v>
      </c>
      <c r="AJ394" s="18">
        <v>2.73</v>
      </c>
      <c r="AK394" s="16">
        <v>-1.2E-2</v>
      </c>
      <c r="AL394" s="15">
        <v>5027782</v>
      </c>
      <c r="AM394" s="16">
        <v>1E-3</v>
      </c>
      <c r="AN394" s="17">
        <v>938287</v>
      </c>
      <c r="AO394" s="16">
        <v>0.04</v>
      </c>
      <c r="AP394" s="17">
        <v>1854140</v>
      </c>
      <c r="AQ394" s="16">
        <v>3.6999999999999998E-2</v>
      </c>
      <c r="AR394" s="18">
        <v>5.36</v>
      </c>
      <c r="AS394" s="16">
        <v>-3.6999999999999998E-2</v>
      </c>
      <c r="AT394" s="18">
        <v>2.71</v>
      </c>
      <c r="AU394" s="16">
        <v>-3.5000000000000003E-2</v>
      </c>
    </row>
    <row r="395" spans="2:47" x14ac:dyDescent="0.2">
      <c r="B395" s="29"/>
      <c r="C395" s="29"/>
      <c r="D395" s="29"/>
      <c r="E395" s="29"/>
      <c r="F395" s="29"/>
      <c r="G395" s="14" t="s">
        <v>296</v>
      </c>
      <c r="H395" s="15">
        <v>37650</v>
      </c>
      <c r="I395" s="16">
        <v>7.2999999999999995E-2</v>
      </c>
      <c r="J395" s="17">
        <v>7963</v>
      </c>
      <c r="K395" s="16">
        <v>0.216</v>
      </c>
      <c r="L395" s="17">
        <v>15298</v>
      </c>
      <c r="M395" s="16">
        <v>0.17699999999999999</v>
      </c>
      <c r="N395" s="18">
        <v>4.7300000000000004</v>
      </c>
      <c r="O395" s="16">
        <v>-0.11700000000000001</v>
      </c>
      <c r="P395" s="18">
        <v>2.46</v>
      </c>
      <c r="Q395" s="16">
        <v>-8.7999999999999995E-2</v>
      </c>
      <c r="R395" s="15">
        <v>117780</v>
      </c>
      <c r="S395" s="16">
        <v>3.9E-2</v>
      </c>
      <c r="T395" s="17">
        <v>24117</v>
      </c>
      <c r="U395" s="16">
        <v>0.04</v>
      </c>
      <c r="V395" s="17">
        <v>45991</v>
      </c>
      <c r="W395" s="16">
        <v>1.7999999999999999E-2</v>
      </c>
      <c r="X395" s="18">
        <v>4.88</v>
      </c>
      <c r="Y395" s="16">
        <v>-1E-3</v>
      </c>
      <c r="Z395" s="18">
        <v>2.56</v>
      </c>
      <c r="AA395" s="16">
        <v>0.02</v>
      </c>
      <c r="AB395" s="15">
        <v>239519</v>
      </c>
      <c r="AC395" s="16">
        <v>4.4999999999999998E-2</v>
      </c>
      <c r="AD395" s="17">
        <v>47436</v>
      </c>
      <c r="AE395" s="16">
        <v>1.2999999999999999E-2</v>
      </c>
      <c r="AF395" s="17">
        <v>90015</v>
      </c>
      <c r="AG395" s="16">
        <v>-2.5000000000000001E-2</v>
      </c>
      <c r="AH395" s="18">
        <v>5.05</v>
      </c>
      <c r="AI395" s="16">
        <v>3.1E-2</v>
      </c>
      <c r="AJ395" s="18">
        <v>2.66</v>
      </c>
      <c r="AK395" s="16">
        <v>7.1999999999999995E-2</v>
      </c>
      <c r="AL395" s="15">
        <v>504762</v>
      </c>
      <c r="AM395" s="16">
        <v>0.17100000000000001</v>
      </c>
      <c r="AN395" s="17">
        <v>90678</v>
      </c>
      <c r="AO395" s="16">
        <v>1.9E-2</v>
      </c>
      <c r="AP395" s="17">
        <v>170990</v>
      </c>
      <c r="AQ395" s="16">
        <v>-4.4999999999999998E-2</v>
      </c>
      <c r="AR395" s="18">
        <v>5.57</v>
      </c>
      <c r="AS395" s="16">
        <v>0.14899999999999999</v>
      </c>
      <c r="AT395" s="18">
        <v>2.95</v>
      </c>
      <c r="AU395" s="16">
        <v>0.22600000000000001</v>
      </c>
    </row>
    <row r="396" spans="2:47" x14ac:dyDescent="0.2">
      <c r="B396" s="29"/>
      <c r="C396" s="29"/>
      <c r="D396" s="29"/>
      <c r="E396" s="29"/>
      <c r="F396" s="29"/>
      <c r="G396" s="14" t="s">
        <v>297</v>
      </c>
      <c r="H396" s="15">
        <v>342648</v>
      </c>
      <c r="I396" s="16">
        <v>0.20200000000000001</v>
      </c>
      <c r="J396" s="17">
        <v>75200</v>
      </c>
      <c r="K396" s="16">
        <v>0.35099999999999998</v>
      </c>
      <c r="L396" s="17">
        <v>149577</v>
      </c>
      <c r="M396" s="16">
        <v>0.34200000000000003</v>
      </c>
      <c r="N396" s="18">
        <v>4.5599999999999996</v>
      </c>
      <c r="O396" s="16">
        <v>-0.11</v>
      </c>
      <c r="P396" s="18">
        <v>2.29</v>
      </c>
      <c r="Q396" s="16">
        <v>-0.104</v>
      </c>
      <c r="R396" s="15">
        <v>1124299</v>
      </c>
      <c r="S396" s="16">
        <v>0.14399999999999999</v>
      </c>
      <c r="T396" s="17">
        <v>244125</v>
      </c>
      <c r="U396" s="16">
        <v>0.157</v>
      </c>
      <c r="V396" s="17">
        <v>486965</v>
      </c>
      <c r="W396" s="16">
        <v>0.14899999999999999</v>
      </c>
      <c r="X396" s="18">
        <v>4.6100000000000003</v>
      </c>
      <c r="Y396" s="16">
        <v>-1.0999999999999999E-2</v>
      </c>
      <c r="Z396" s="18">
        <v>2.31</v>
      </c>
      <c r="AA396" s="16">
        <v>-4.0000000000000001E-3</v>
      </c>
      <c r="AB396" s="15">
        <v>2214310</v>
      </c>
      <c r="AC396" s="16">
        <v>0.16900000000000001</v>
      </c>
      <c r="AD396" s="17">
        <v>482896</v>
      </c>
      <c r="AE396" s="16">
        <v>0.19500000000000001</v>
      </c>
      <c r="AF396" s="17">
        <v>964445</v>
      </c>
      <c r="AG396" s="16">
        <v>0.18099999999999999</v>
      </c>
      <c r="AH396" s="18">
        <v>4.59</v>
      </c>
      <c r="AI396" s="16">
        <v>-2.1000000000000001E-2</v>
      </c>
      <c r="AJ396" s="18">
        <v>2.2999999999999998</v>
      </c>
      <c r="AK396" s="16">
        <v>-0.01</v>
      </c>
      <c r="AL396" s="15">
        <v>4453830</v>
      </c>
      <c r="AM396" s="16">
        <v>0.17599999999999999</v>
      </c>
      <c r="AN396" s="17">
        <v>975983</v>
      </c>
      <c r="AO396" s="16">
        <v>0.19600000000000001</v>
      </c>
      <c r="AP396" s="17">
        <v>1947698</v>
      </c>
      <c r="AQ396" s="16">
        <v>0.17100000000000001</v>
      </c>
      <c r="AR396" s="18">
        <v>4.5599999999999996</v>
      </c>
      <c r="AS396" s="16">
        <v>-1.6E-2</v>
      </c>
      <c r="AT396" s="18">
        <v>2.29</v>
      </c>
      <c r="AU396" s="16">
        <v>5.0000000000000001E-3</v>
      </c>
    </row>
    <row r="397" spans="2:47" x14ac:dyDescent="0.2">
      <c r="B397" s="29"/>
      <c r="C397" s="29"/>
      <c r="D397" s="29"/>
      <c r="E397" s="29"/>
      <c r="F397" s="29"/>
      <c r="G397" s="14" t="s">
        <v>298</v>
      </c>
      <c r="H397" s="15">
        <v>18412</v>
      </c>
      <c r="I397" s="16">
        <v>0.159</v>
      </c>
      <c r="J397" s="17">
        <v>4242</v>
      </c>
      <c r="K397" s="16">
        <v>7.0999999999999994E-2</v>
      </c>
      <c r="L397" s="17">
        <v>6944</v>
      </c>
      <c r="M397" s="16">
        <v>2.5999999999999999E-2</v>
      </c>
      <c r="N397" s="18">
        <v>4.34</v>
      </c>
      <c r="O397" s="16">
        <v>8.2000000000000003E-2</v>
      </c>
      <c r="P397" s="18">
        <v>2.65</v>
      </c>
      <c r="Q397" s="16">
        <v>0.129</v>
      </c>
      <c r="R397" s="15">
        <v>55533</v>
      </c>
      <c r="S397" s="16">
        <v>0.105</v>
      </c>
      <c r="T397" s="17">
        <v>12745</v>
      </c>
      <c r="U397" s="16">
        <v>6.6000000000000003E-2</v>
      </c>
      <c r="V397" s="17">
        <v>20731</v>
      </c>
      <c r="W397" s="16">
        <v>-0.03</v>
      </c>
      <c r="X397" s="18">
        <v>4.3600000000000003</v>
      </c>
      <c r="Y397" s="16">
        <v>3.6999999999999998E-2</v>
      </c>
      <c r="Z397" s="18">
        <v>2.68</v>
      </c>
      <c r="AA397" s="16">
        <v>0.14000000000000001</v>
      </c>
      <c r="AB397" s="15">
        <v>110066</v>
      </c>
      <c r="AC397" s="16">
        <v>-0.23899999999999999</v>
      </c>
      <c r="AD397" s="17">
        <v>25239</v>
      </c>
      <c r="AE397" s="16">
        <v>-0.16900000000000001</v>
      </c>
      <c r="AF397" s="17">
        <v>41226</v>
      </c>
      <c r="AG397" s="16">
        <v>-0.307</v>
      </c>
      <c r="AH397" s="18">
        <v>4.3600000000000003</v>
      </c>
      <c r="AI397" s="16">
        <v>-8.4000000000000005E-2</v>
      </c>
      <c r="AJ397" s="18">
        <v>2.67</v>
      </c>
      <c r="AK397" s="16">
        <v>9.8000000000000004E-2</v>
      </c>
      <c r="AL397" s="15">
        <v>230123</v>
      </c>
      <c r="AM397" s="16">
        <v>-0.69</v>
      </c>
      <c r="AN397" s="17">
        <v>53696</v>
      </c>
      <c r="AO397" s="16">
        <v>-0.68300000000000005</v>
      </c>
      <c r="AP397" s="17">
        <v>86128</v>
      </c>
      <c r="AQ397" s="16">
        <v>-0.749</v>
      </c>
      <c r="AR397" s="18">
        <v>4.29</v>
      </c>
      <c r="AS397" s="16">
        <v>-2.5000000000000001E-2</v>
      </c>
      <c r="AT397" s="18">
        <v>2.67</v>
      </c>
      <c r="AU397" s="16">
        <v>0.23300000000000001</v>
      </c>
    </row>
    <row r="398" spans="2:47" x14ac:dyDescent="0.2">
      <c r="B398" s="29"/>
      <c r="C398" s="29"/>
      <c r="D398" s="29"/>
      <c r="E398" s="29"/>
      <c r="F398" s="29"/>
      <c r="G398" s="14" t="s">
        <v>299</v>
      </c>
      <c r="H398" s="15">
        <v>37862</v>
      </c>
      <c r="I398" s="16">
        <v>-0.60599999999999998</v>
      </c>
      <c r="J398" s="17">
        <v>8207</v>
      </c>
      <c r="K398" s="16">
        <v>-0.628</v>
      </c>
      <c r="L398" s="17">
        <v>15711</v>
      </c>
      <c r="M398" s="16">
        <v>-0.63900000000000001</v>
      </c>
      <c r="N398" s="18">
        <v>4.6100000000000003</v>
      </c>
      <c r="O398" s="16">
        <v>5.8999999999999997E-2</v>
      </c>
      <c r="P398" s="18">
        <v>2.41</v>
      </c>
      <c r="Q398" s="16">
        <v>9.1999999999999998E-2</v>
      </c>
      <c r="R398" s="15">
        <v>116098</v>
      </c>
      <c r="S398" s="16">
        <v>-0.55700000000000005</v>
      </c>
      <c r="T398" s="17">
        <v>24869</v>
      </c>
      <c r="U398" s="16">
        <v>-0.57799999999999996</v>
      </c>
      <c r="V398" s="17">
        <v>47335</v>
      </c>
      <c r="W398" s="16">
        <v>-0.59499999999999997</v>
      </c>
      <c r="X398" s="18">
        <v>4.67</v>
      </c>
      <c r="Y398" s="16">
        <v>4.9000000000000002E-2</v>
      </c>
      <c r="Z398" s="18">
        <v>2.4500000000000002</v>
      </c>
      <c r="AA398" s="16">
        <v>9.1999999999999998E-2</v>
      </c>
      <c r="AB398" s="15">
        <v>233828</v>
      </c>
      <c r="AC398" s="16">
        <v>-0.56899999999999995</v>
      </c>
      <c r="AD398" s="17">
        <v>49763</v>
      </c>
      <c r="AE398" s="16">
        <v>-0.59499999999999997</v>
      </c>
      <c r="AF398" s="17">
        <v>94989</v>
      </c>
      <c r="AG398" s="16">
        <v>-0.61399999999999999</v>
      </c>
      <c r="AH398" s="18">
        <v>4.7</v>
      </c>
      <c r="AI398" s="16">
        <v>6.5000000000000002E-2</v>
      </c>
      <c r="AJ398" s="18">
        <v>2.46</v>
      </c>
      <c r="AK398" s="16">
        <v>0.11600000000000001</v>
      </c>
      <c r="AL398" s="15">
        <v>860825</v>
      </c>
      <c r="AM398" s="16">
        <v>-0.35399999999999998</v>
      </c>
      <c r="AN398" s="17">
        <v>190788</v>
      </c>
      <c r="AO398" s="16">
        <v>-0.36599999999999999</v>
      </c>
      <c r="AP398" s="17">
        <v>369837</v>
      </c>
      <c r="AQ398" s="16">
        <v>-0.39</v>
      </c>
      <c r="AR398" s="18">
        <v>4.51</v>
      </c>
      <c r="AS398" s="16">
        <v>1.9E-2</v>
      </c>
      <c r="AT398" s="18">
        <v>2.33</v>
      </c>
      <c r="AU398" s="16">
        <v>5.8999999999999997E-2</v>
      </c>
    </row>
    <row r="399" spans="2:47" x14ac:dyDescent="0.2">
      <c r="B399" s="29"/>
      <c r="C399" s="29"/>
      <c r="D399" s="29"/>
      <c r="E399" s="29"/>
      <c r="F399" s="29"/>
      <c r="G399" s="14" t="s">
        <v>300</v>
      </c>
      <c r="H399" s="15">
        <v>73884</v>
      </c>
      <c r="I399" s="16">
        <v>0.107</v>
      </c>
      <c r="J399" s="17">
        <v>15889</v>
      </c>
      <c r="K399" s="16">
        <v>0.25800000000000001</v>
      </c>
      <c r="L399" s="17">
        <v>30666</v>
      </c>
      <c r="M399" s="16">
        <v>0.217</v>
      </c>
      <c r="N399" s="18">
        <v>4.6500000000000004</v>
      </c>
      <c r="O399" s="16">
        <v>-0.121</v>
      </c>
      <c r="P399" s="18">
        <v>2.41</v>
      </c>
      <c r="Q399" s="16">
        <v>-0.09</v>
      </c>
      <c r="R399" s="15">
        <v>233154</v>
      </c>
      <c r="S399" s="16">
        <v>2.8000000000000001E-2</v>
      </c>
      <c r="T399" s="17">
        <v>49555</v>
      </c>
      <c r="U399" s="16">
        <v>5.7000000000000002E-2</v>
      </c>
      <c r="V399" s="17">
        <v>95701</v>
      </c>
      <c r="W399" s="16">
        <v>3.9E-2</v>
      </c>
      <c r="X399" s="18">
        <v>4.7</v>
      </c>
      <c r="Y399" s="16">
        <v>-2.8000000000000001E-2</v>
      </c>
      <c r="Z399" s="18">
        <v>2.44</v>
      </c>
      <c r="AA399" s="16">
        <v>-1.0999999999999999E-2</v>
      </c>
      <c r="AB399" s="15">
        <v>472809</v>
      </c>
      <c r="AC399" s="16">
        <v>0.05</v>
      </c>
      <c r="AD399" s="17">
        <v>98885</v>
      </c>
      <c r="AE399" s="16">
        <v>6.5000000000000002E-2</v>
      </c>
      <c r="AF399" s="17">
        <v>190786</v>
      </c>
      <c r="AG399" s="16">
        <v>3.6999999999999998E-2</v>
      </c>
      <c r="AH399" s="18">
        <v>4.78</v>
      </c>
      <c r="AI399" s="16">
        <v>-1.4E-2</v>
      </c>
      <c r="AJ399" s="18">
        <v>2.48</v>
      </c>
      <c r="AK399" s="16">
        <v>1.2999999999999999E-2</v>
      </c>
      <c r="AL399" s="15">
        <v>987831</v>
      </c>
      <c r="AM399" s="16">
        <v>0.14899999999999999</v>
      </c>
      <c r="AN399" s="17">
        <v>194909</v>
      </c>
      <c r="AO399" s="16">
        <v>9.6000000000000002E-2</v>
      </c>
      <c r="AP399" s="17">
        <v>374192</v>
      </c>
      <c r="AQ399" s="16">
        <v>4.4999999999999998E-2</v>
      </c>
      <c r="AR399" s="18">
        <v>5.07</v>
      </c>
      <c r="AS399" s="16">
        <v>4.8000000000000001E-2</v>
      </c>
      <c r="AT399" s="18">
        <v>2.64</v>
      </c>
      <c r="AU399" s="16">
        <v>9.9000000000000005E-2</v>
      </c>
    </row>
    <row r="400" spans="2:47" x14ac:dyDescent="0.2">
      <c r="B400" s="29"/>
      <c r="C400" s="29"/>
      <c r="D400" s="29"/>
      <c r="E400" s="29"/>
      <c r="F400" s="29"/>
      <c r="G400" s="14" t="s">
        <v>301</v>
      </c>
      <c r="H400" s="15">
        <v>109354</v>
      </c>
      <c r="I400" s="16">
        <v>0.10299999999999999</v>
      </c>
      <c r="J400" s="17">
        <v>22005</v>
      </c>
      <c r="K400" s="16">
        <v>0.14199999999999999</v>
      </c>
      <c r="L400" s="17">
        <v>41088</v>
      </c>
      <c r="M400" s="16">
        <v>0.16600000000000001</v>
      </c>
      <c r="N400" s="18">
        <v>4.97</v>
      </c>
      <c r="O400" s="16">
        <v>-3.4000000000000002E-2</v>
      </c>
      <c r="P400" s="18">
        <v>2.66</v>
      </c>
      <c r="Q400" s="16">
        <v>-5.3999999999999999E-2</v>
      </c>
      <c r="R400" s="15">
        <v>345736</v>
      </c>
      <c r="S400" s="16">
        <v>0.11799999999999999</v>
      </c>
      <c r="T400" s="17">
        <v>69572</v>
      </c>
      <c r="U400" s="16">
        <v>0.13400000000000001</v>
      </c>
      <c r="V400" s="17">
        <v>131385</v>
      </c>
      <c r="W400" s="16">
        <v>0.16300000000000001</v>
      </c>
      <c r="X400" s="18">
        <v>4.97</v>
      </c>
      <c r="Y400" s="16">
        <v>-1.4E-2</v>
      </c>
      <c r="Z400" s="18">
        <v>2.63</v>
      </c>
      <c r="AA400" s="16">
        <v>-3.9E-2</v>
      </c>
      <c r="AB400" s="15">
        <v>690487</v>
      </c>
      <c r="AC400" s="16">
        <v>0.16600000000000001</v>
      </c>
      <c r="AD400" s="17">
        <v>139011</v>
      </c>
      <c r="AE400" s="16">
        <v>0.19600000000000001</v>
      </c>
      <c r="AF400" s="17">
        <v>261506</v>
      </c>
      <c r="AG400" s="16">
        <v>0.19500000000000001</v>
      </c>
      <c r="AH400" s="18">
        <v>4.97</v>
      </c>
      <c r="AI400" s="16">
        <v>-2.5000000000000001E-2</v>
      </c>
      <c r="AJ400" s="18">
        <v>2.64</v>
      </c>
      <c r="AK400" s="16">
        <v>-2.4E-2</v>
      </c>
      <c r="AL400" s="15">
        <v>1374757</v>
      </c>
      <c r="AM400" s="16">
        <v>0.255</v>
      </c>
      <c r="AN400" s="17">
        <v>279713</v>
      </c>
      <c r="AO400" s="16">
        <v>0.32</v>
      </c>
      <c r="AP400" s="17">
        <v>519376</v>
      </c>
      <c r="AQ400" s="16">
        <v>0.25600000000000001</v>
      </c>
      <c r="AR400" s="18">
        <v>4.91</v>
      </c>
      <c r="AS400" s="16">
        <v>-4.9000000000000002E-2</v>
      </c>
      <c r="AT400" s="18">
        <v>2.65</v>
      </c>
      <c r="AU400" s="16">
        <v>0</v>
      </c>
    </row>
    <row r="401" spans="2:47" x14ac:dyDescent="0.2">
      <c r="B401" s="29"/>
      <c r="C401" s="29"/>
      <c r="D401" s="29"/>
      <c r="E401" s="29"/>
      <c r="F401" s="29"/>
      <c r="G401" s="14" t="s">
        <v>302</v>
      </c>
      <c r="H401" s="15">
        <v>506409</v>
      </c>
      <c r="I401" s="16">
        <v>9.8000000000000004E-2</v>
      </c>
      <c r="J401" s="17">
        <v>124503</v>
      </c>
      <c r="K401" s="16">
        <v>0.40600000000000003</v>
      </c>
      <c r="L401" s="17">
        <v>223319</v>
      </c>
      <c r="M401" s="16">
        <v>0.219</v>
      </c>
      <c r="N401" s="18">
        <v>4.07</v>
      </c>
      <c r="O401" s="16">
        <v>-0.219</v>
      </c>
      <c r="P401" s="18">
        <v>2.27</v>
      </c>
      <c r="Q401" s="16">
        <v>-9.9000000000000005E-2</v>
      </c>
      <c r="R401" s="15">
        <v>1502887</v>
      </c>
      <c r="S401" s="16">
        <v>7.5999999999999998E-2</v>
      </c>
      <c r="T401" s="17">
        <v>344493</v>
      </c>
      <c r="U401" s="16">
        <v>0.32300000000000001</v>
      </c>
      <c r="V401" s="17">
        <v>629151</v>
      </c>
      <c r="W401" s="16">
        <v>0.158</v>
      </c>
      <c r="X401" s="18">
        <v>4.3600000000000003</v>
      </c>
      <c r="Y401" s="16">
        <v>-0.187</v>
      </c>
      <c r="Z401" s="18">
        <v>2.39</v>
      </c>
      <c r="AA401" s="16">
        <v>-7.0999999999999994E-2</v>
      </c>
      <c r="AB401" s="15">
        <v>3123572</v>
      </c>
      <c r="AC401" s="16">
        <v>4.4999999999999998E-2</v>
      </c>
      <c r="AD401" s="17">
        <v>705560</v>
      </c>
      <c r="AE401" s="16">
        <v>0.23300000000000001</v>
      </c>
      <c r="AF401" s="17">
        <v>1294189</v>
      </c>
      <c r="AG401" s="16">
        <v>0.115</v>
      </c>
      <c r="AH401" s="18">
        <v>4.43</v>
      </c>
      <c r="AI401" s="16">
        <v>-0.152</v>
      </c>
      <c r="AJ401" s="18">
        <v>2.41</v>
      </c>
      <c r="AK401" s="16">
        <v>-6.3E-2</v>
      </c>
      <c r="AL401" s="15">
        <v>5986497</v>
      </c>
      <c r="AM401" s="16">
        <v>-3.5000000000000003E-2</v>
      </c>
      <c r="AN401" s="17">
        <v>1298398</v>
      </c>
      <c r="AO401" s="16">
        <v>2.1999999999999999E-2</v>
      </c>
      <c r="AP401" s="17">
        <v>2460131</v>
      </c>
      <c r="AQ401" s="16">
        <v>-1E-3</v>
      </c>
      <c r="AR401" s="18">
        <v>4.6100000000000003</v>
      </c>
      <c r="AS401" s="16">
        <v>-5.6000000000000001E-2</v>
      </c>
      <c r="AT401" s="18">
        <v>2.4300000000000002</v>
      </c>
      <c r="AU401" s="16">
        <v>-3.4000000000000002E-2</v>
      </c>
    </row>
    <row r="402" spans="2:47" x14ac:dyDescent="0.2">
      <c r="B402" s="29"/>
      <c r="C402" s="29"/>
      <c r="D402" s="29"/>
      <c r="E402" s="29"/>
      <c r="F402" s="29"/>
      <c r="G402" s="14" t="s">
        <v>303</v>
      </c>
      <c r="H402" s="15">
        <v>205782</v>
      </c>
      <c r="I402" s="16">
        <v>1.7999999999999999E-2</v>
      </c>
      <c r="J402" s="17">
        <v>48693</v>
      </c>
      <c r="K402" s="16">
        <v>9.1999999999999998E-2</v>
      </c>
      <c r="L402" s="17">
        <v>82588</v>
      </c>
      <c r="M402" s="16">
        <v>8.2000000000000003E-2</v>
      </c>
      <c r="N402" s="18">
        <v>4.2300000000000004</v>
      </c>
      <c r="O402" s="16">
        <v>-6.8000000000000005E-2</v>
      </c>
      <c r="P402" s="18">
        <v>2.4900000000000002</v>
      </c>
      <c r="Q402" s="16">
        <v>-0.06</v>
      </c>
      <c r="R402" s="15">
        <v>669194</v>
      </c>
      <c r="S402" s="16">
        <v>0.03</v>
      </c>
      <c r="T402" s="17">
        <v>155492</v>
      </c>
      <c r="U402" s="16">
        <v>6.5000000000000002E-2</v>
      </c>
      <c r="V402" s="17">
        <v>261155</v>
      </c>
      <c r="W402" s="16">
        <v>5.3999999999999999E-2</v>
      </c>
      <c r="X402" s="18">
        <v>4.3</v>
      </c>
      <c r="Y402" s="16">
        <v>-3.3000000000000002E-2</v>
      </c>
      <c r="Z402" s="18">
        <v>2.56</v>
      </c>
      <c r="AA402" s="16">
        <v>-2.3E-2</v>
      </c>
      <c r="AB402" s="15">
        <v>1383624</v>
      </c>
      <c r="AC402" s="16">
        <v>2.9000000000000001E-2</v>
      </c>
      <c r="AD402" s="17">
        <v>318745</v>
      </c>
      <c r="AE402" s="16">
        <v>4.2999999999999997E-2</v>
      </c>
      <c r="AF402" s="17">
        <v>537544</v>
      </c>
      <c r="AG402" s="16">
        <v>3.5000000000000003E-2</v>
      </c>
      <c r="AH402" s="18">
        <v>4.34</v>
      </c>
      <c r="AI402" s="16">
        <v>-1.2999999999999999E-2</v>
      </c>
      <c r="AJ402" s="18">
        <v>2.57</v>
      </c>
      <c r="AK402" s="16">
        <v>-5.0000000000000001E-3</v>
      </c>
      <c r="AL402" s="15">
        <v>2903931</v>
      </c>
      <c r="AM402" s="16">
        <v>8.5000000000000006E-2</v>
      </c>
      <c r="AN402" s="17">
        <v>673822</v>
      </c>
      <c r="AO402" s="16">
        <v>0.10100000000000001</v>
      </c>
      <c r="AP402" s="17">
        <v>1134699</v>
      </c>
      <c r="AQ402" s="16">
        <v>7.4999999999999997E-2</v>
      </c>
      <c r="AR402" s="18">
        <v>4.3099999999999996</v>
      </c>
      <c r="AS402" s="16">
        <v>-1.4999999999999999E-2</v>
      </c>
      <c r="AT402" s="18">
        <v>2.56</v>
      </c>
      <c r="AU402" s="16">
        <v>8.9999999999999993E-3</v>
      </c>
    </row>
    <row r="403" spans="2:47" x14ac:dyDescent="0.2">
      <c r="B403" s="29"/>
      <c r="C403" s="29"/>
      <c r="D403" s="29"/>
      <c r="E403" s="29"/>
      <c r="F403" s="29"/>
      <c r="G403" s="14" t="s">
        <v>304</v>
      </c>
      <c r="H403" s="15">
        <v>34288</v>
      </c>
      <c r="I403" s="16">
        <v>0.32300000000000001</v>
      </c>
      <c r="J403" s="17">
        <v>6494</v>
      </c>
      <c r="K403" s="16">
        <v>0.29799999999999999</v>
      </c>
      <c r="L403" s="17">
        <v>12268</v>
      </c>
      <c r="M403" s="16">
        <v>0.26500000000000001</v>
      </c>
      <c r="N403" s="18">
        <v>5.28</v>
      </c>
      <c r="O403" s="16">
        <v>0.02</v>
      </c>
      <c r="P403" s="18">
        <v>2.79</v>
      </c>
      <c r="Q403" s="16">
        <v>4.5999999999999999E-2</v>
      </c>
      <c r="R403" s="15">
        <v>105618</v>
      </c>
      <c r="S403" s="16">
        <v>0.31</v>
      </c>
      <c r="T403" s="17">
        <v>19772</v>
      </c>
      <c r="U403" s="16">
        <v>0.27600000000000002</v>
      </c>
      <c r="V403" s="17">
        <v>37299</v>
      </c>
      <c r="W403" s="16">
        <v>0.22900000000000001</v>
      </c>
      <c r="X403" s="18">
        <v>5.34</v>
      </c>
      <c r="Y403" s="16">
        <v>2.7E-2</v>
      </c>
      <c r="Z403" s="18">
        <v>2.83</v>
      </c>
      <c r="AA403" s="16">
        <v>6.6000000000000003E-2</v>
      </c>
      <c r="AB403" s="15">
        <v>208204</v>
      </c>
      <c r="AC403" s="16">
        <v>0.23699999999999999</v>
      </c>
      <c r="AD403" s="17">
        <v>38651</v>
      </c>
      <c r="AE403" s="16">
        <v>0.189</v>
      </c>
      <c r="AF403" s="17">
        <v>73161</v>
      </c>
      <c r="AG403" s="16">
        <v>0.14199999999999999</v>
      </c>
      <c r="AH403" s="18">
        <v>5.39</v>
      </c>
      <c r="AI403" s="16">
        <v>4.1000000000000002E-2</v>
      </c>
      <c r="AJ403" s="18">
        <v>2.85</v>
      </c>
      <c r="AK403" s="16">
        <v>8.3000000000000004E-2</v>
      </c>
      <c r="AL403" s="15">
        <v>422339</v>
      </c>
      <c r="AM403" s="16">
        <v>0.26100000000000001</v>
      </c>
      <c r="AN403" s="17">
        <v>78759</v>
      </c>
      <c r="AO403" s="16">
        <v>0.22600000000000001</v>
      </c>
      <c r="AP403" s="17">
        <v>148525</v>
      </c>
      <c r="AQ403" s="16">
        <v>0.154</v>
      </c>
      <c r="AR403" s="18">
        <v>5.36</v>
      </c>
      <c r="AS403" s="16">
        <v>2.8000000000000001E-2</v>
      </c>
      <c r="AT403" s="18">
        <v>2.84</v>
      </c>
      <c r="AU403" s="16">
        <v>9.1999999999999998E-2</v>
      </c>
    </row>
    <row r="404" spans="2:47" x14ac:dyDescent="0.2">
      <c r="B404" s="29"/>
      <c r="C404" s="29"/>
      <c r="D404" s="29"/>
      <c r="E404" s="29"/>
      <c r="F404" s="29"/>
      <c r="G404" s="14" t="s">
        <v>305</v>
      </c>
      <c r="H404" s="15">
        <v>205190</v>
      </c>
      <c r="I404" s="16">
        <v>0.18099999999999999</v>
      </c>
      <c r="J404" s="17">
        <v>45971</v>
      </c>
      <c r="K404" s="16">
        <v>0.30499999999999999</v>
      </c>
      <c r="L404" s="17">
        <v>89666</v>
      </c>
      <c r="M404" s="16">
        <v>0.308</v>
      </c>
      <c r="N404" s="18">
        <v>4.46</v>
      </c>
      <c r="O404" s="16">
        <v>-9.5000000000000001E-2</v>
      </c>
      <c r="P404" s="18">
        <v>2.29</v>
      </c>
      <c r="Q404" s="16">
        <v>-9.7000000000000003E-2</v>
      </c>
      <c r="R404" s="15">
        <v>688889</v>
      </c>
      <c r="S404" s="16">
        <v>0.10299999999999999</v>
      </c>
      <c r="T404" s="17">
        <v>153327</v>
      </c>
      <c r="U404" s="16">
        <v>0.114</v>
      </c>
      <c r="V404" s="17">
        <v>299179</v>
      </c>
      <c r="W404" s="16">
        <v>0.106</v>
      </c>
      <c r="X404" s="18">
        <v>4.49</v>
      </c>
      <c r="Y404" s="16">
        <v>-0.01</v>
      </c>
      <c r="Z404" s="18">
        <v>2.2999999999999998</v>
      </c>
      <c r="AA404" s="16">
        <v>-3.0000000000000001E-3</v>
      </c>
      <c r="AB404" s="15">
        <v>1370218</v>
      </c>
      <c r="AC404" s="16">
        <v>0.14599999999999999</v>
      </c>
      <c r="AD404" s="17">
        <v>305998</v>
      </c>
      <c r="AE404" s="16">
        <v>0.17</v>
      </c>
      <c r="AF404" s="17">
        <v>598653</v>
      </c>
      <c r="AG404" s="16">
        <v>0.155</v>
      </c>
      <c r="AH404" s="18">
        <v>4.4800000000000004</v>
      </c>
      <c r="AI404" s="16">
        <v>-2.1000000000000001E-2</v>
      </c>
      <c r="AJ404" s="18">
        <v>2.29</v>
      </c>
      <c r="AK404" s="16">
        <v>-8.0000000000000002E-3</v>
      </c>
      <c r="AL404" s="15">
        <v>2776760</v>
      </c>
      <c r="AM404" s="16">
        <v>0.17899999999999999</v>
      </c>
      <c r="AN404" s="17">
        <v>627114</v>
      </c>
      <c r="AO404" s="16">
        <v>0.20499999999999999</v>
      </c>
      <c r="AP404" s="17">
        <v>1223438</v>
      </c>
      <c r="AQ404" s="16">
        <v>0.16900000000000001</v>
      </c>
      <c r="AR404" s="18">
        <v>4.43</v>
      </c>
      <c r="AS404" s="16">
        <v>-2.1999999999999999E-2</v>
      </c>
      <c r="AT404" s="18">
        <v>2.27</v>
      </c>
      <c r="AU404" s="16">
        <v>8.0000000000000002E-3</v>
      </c>
    </row>
    <row r="405" spans="2:47" x14ac:dyDescent="0.2">
      <c r="B405" s="29"/>
      <c r="C405" s="29"/>
      <c r="D405" s="29"/>
      <c r="E405" s="29"/>
      <c r="F405" s="29"/>
      <c r="G405" s="14" t="s">
        <v>306</v>
      </c>
      <c r="H405" s="15">
        <v>54496</v>
      </c>
      <c r="I405" s="16">
        <v>3.3000000000000002E-2</v>
      </c>
      <c r="J405" s="17">
        <v>10993</v>
      </c>
      <c r="K405" s="16">
        <v>1.7999999999999999E-2</v>
      </c>
      <c r="L405" s="17">
        <v>20251</v>
      </c>
      <c r="M405" s="16">
        <v>-2.1000000000000001E-2</v>
      </c>
      <c r="N405" s="18">
        <v>4.96</v>
      </c>
      <c r="O405" s="16">
        <v>1.4E-2</v>
      </c>
      <c r="P405" s="18">
        <v>2.69</v>
      </c>
      <c r="Q405" s="16">
        <v>5.5E-2</v>
      </c>
      <c r="R405" s="15">
        <v>175811</v>
      </c>
      <c r="S405" s="16">
        <v>3.7999999999999999E-2</v>
      </c>
      <c r="T405" s="17">
        <v>35118</v>
      </c>
      <c r="U405" s="16">
        <v>-5.0000000000000001E-3</v>
      </c>
      <c r="V405" s="17">
        <v>65011</v>
      </c>
      <c r="W405" s="16">
        <v>-3.6999999999999998E-2</v>
      </c>
      <c r="X405" s="18">
        <v>5.01</v>
      </c>
      <c r="Y405" s="16">
        <v>4.2999999999999997E-2</v>
      </c>
      <c r="Z405" s="18">
        <v>2.7</v>
      </c>
      <c r="AA405" s="16">
        <v>7.8E-2</v>
      </c>
      <c r="AB405" s="15">
        <v>373475</v>
      </c>
      <c r="AC405" s="16">
        <v>5.6000000000000001E-2</v>
      </c>
      <c r="AD405" s="17">
        <v>74437</v>
      </c>
      <c r="AE405" s="16">
        <v>2.9000000000000001E-2</v>
      </c>
      <c r="AF405" s="17">
        <v>138511</v>
      </c>
      <c r="AG405" s="16">
        <v>-6.0000000000000001E-3</v>
      </c>
      <c r="AH405" s="18">
        <v>5.0199999999999996</v>
      </c>
      <c r="AI405" s="16">
        <v>2.5999999999999999E-2</v>
      </c>
      <c r="AJ405" s="18">
        <v>2.7</v>
      </c>
      <c r="AK405" s="16">
        <v>6.2E-2</v>
      </c>
      <c r="AL405" s="15">
        <v>750915</v>
      </c>
      <c r="AM405" s="16">
        <v>0.104</v>
      </c>
      <c r="AN405" s="17">
        <v>152984</v>
      </c>
      <c r="AO405" s="16">
        <v>8.5000000000000006E-2</v>
      </c>
      <c r="AP405" s="17">
        <v>284346</v>
      </c>
      <c r="AQ405" s="16">
        <v>3.1E-2</v>
      </c>
      <c r="AR405" s="18">
        <v>4.91</v>
      </c>
      <c r="AS405" s="16">
        <v>1.7999999999999999E-2</v>
      </c>
      <c r="AT405" s="18">
        <v>2.64</v>
      </c>
      <c r="AU405" s="16">
        <v>7.0999999999999994E-2</v>
      </c>
    </row>
    <row r="406" spans="2:47" x14ac:dyDescent="0.2">
      <c r="B406" s="29"/>
      <c r="C406" s="29"/>
      <c r="D406" s="29"/>
      <c r="E406" s="29"/>
      <c r="F406" s="29"/>
      <c r="G406" s="14" t="s">
        <v>307</v>
      </c>
      <c r="H406" s="15">
        <v>268007</v>
      </c>
      <c r="I406" s="16">
        <v>1.9E-2</v>
      </c>
      <c r="J406" s="17">
        <v>63083</v>
      </c>
      <c r="K406" s="16">
        <v>0.11</v>
      </c>
      <c r="L406" s="17">
        <v>121817</v>
      </c>
      <c r="M406" s="16">
        <v>6.4000000000000001E-2</v>
      </c>
      <c r="N406" s="18">
        <v>4.25</v>
      </c>
      <c r="O406" s="16">
        <v>-8.3000000000000004E-2</v>
      </c>
      <c r="P406" s="18">
        <v>2.2000000000000002</v>
      </c>
      <c r="Q406" s="16">
        <v>-4.2999999999999997E-2</v>
      </c>
      <c r="R406" s="15">
        <v>788681</v>
      </c>
      <c r="S406" s="16">
        <v>1.4999999999999999E-2</v>
      </c>
      <c r="T406" s="17">
        <v>178435</v>
      </c>
      <c r="U406" s="16">
        <v>8.2000000000000003E-2</v>
      </c>
      <c r="V406" s="17">
        <v>351407</v>
      </c>
      <c r="W406" s="16">
        <v>5.5E-2</v>
      </c>
      <c r="X406" s="18">
        <v>4.42</v>
      </c>
      <c r="Y406" s="16">
        <v>-6.2E-2</v>
      </c>
      <c r="Z406" s="18">
        <v>2.2400000000000002</v>
      </c>
      <c r="AA406" s="16">
        <v>-3.7999999999999999E-2</v>
      </c>
      <c r="AB406" s="15">
        <v>1638348</v>
      </c>
      <c r="AC406" s="16">
        <v>5.0999999999999997E-2</v>
      </c>
      <c r="AD406" s="17">
        <v>369163</v>
      </c>
      <c r="AE406" s="16">
        <v>0.13700000000000001</v>
      </c>
      <c r="AF406" s="17">
        <v>731649</v>
      </c>
      <c r="AG406" s="16">
        <v>0.11600000000000001</v>
      </c>
      <c r="AH406" s="18">
        <v>4.4400000000000004</v>
      </c>
      <c r="AI406" s="16">
        <v>-7.5999999999999998E-2</v>
      </c>
      <c r="AJ406" s="18">
        <v>2.2400000000000002</v>
      </c>
      <c r="AK406" s="16">
        <v>-5.8999999999999997E-2</v>
      </c>
      <c r="AL406" s="15">
        <v>3171525</v>
      </c>
      <c r="AM406" s="16">
        <v>7.0000000000000001E-3</v>
      </c>
      <c r="AN406" s="17">
        <v>706803</v>
      </c>
      <c r="AO406" s="16">
        <v>5.8999999999999997E-2</v>
      </c>
      <c r="AP406" s="17">
        <v>1413085</v>
      </c>
      <c r="AQ406" s="16">
        <v>5.8999999999999997E-2</v>
      </c>
      <c r="AR406" s="18">
        <v>4.49</v>
      </c>
      <c r="AS406" s="16">
        <v>-4.8000000000000001E-2</v>
      </c>
      <c r="AT406" s="18">
        <v>2.2400000000000002</v>
      </c>
      <c r="AU406" s="16">
        <v>-4.9000000000000002E-2</v>
      </c>
    </row>
    <row r="407" spans="2:47" x14ac:dyDescent="0.2">
      <c r="B407" s="29"/>
      <c r="C407" s="29"/>
      <c r="D407" s="29"/>
      <c r="E407" s="29"/>
      <c r="F407" s="29"/>
      <c r="G407" s="14" t="s">
        <v>308</v>
      </c>
      <c r="H407" s="15">
        <v>133776</v>
      </c>
      <c r="I407" s="16">
        <v>7.2999999999999995E-2</v>
      </c>
      <c r="J407" s="17">
        <v>22351</v>
      </c>
      <c r="K407" s="16">
        <v>1E-3</v>
      </c>
      <c r="L407" s="17">
        <v>42198</v>
      </c>
      <c r="M407" s="16">
        <v>-7.8E-2</v>
      </c>
      <c r="N407" s="18">
        <v>5.99</v>
      </c>
      <c r="O407" s="16">
        <v>7.1999999999999995E-2</v>
      </c>
      <c r="P407" s="18">
        <v>3.17</v>
      </c>
      <c r="Q407" s="16">
        <v>0.16400000000000001</v>
      </c>
      <c r="R407" s="15">
        <v>408284</v>
      </c>
      <c r="S407" s="16">
        <v>5.1999999999999998E-2</v>
      </c>
      <c r="T407" s="17">
        <v>72216</v>
      </c>
      <c r="U407" s="16">
        <v>1E-3</v>
      </c>
      <c r="V407" s="17">
        <v>136852</v>
      </c>
      <c r="W407" s="16">
        <v>-6.3E-2</v>
      </c>
      <c r="X407" s="18">
        <v>5.65</v>
      </c>
      <c r="Y407" s="16">
        <v>5.0999999999999997E-2</v>
      </c>
      <c r="Z407" s="18">
        <v>2.98</v>
      </c>
      <c r="AA407" s="16">
        <v>0.123</v>
      </c>
      <c r="AB407" s="15">
        <v>787491</v>
      </c>
      <c r="AC407" s="16">
        <v>2.5000000000000001E-2</v>
      </c>
      <c r="AD407" s="17">
        <v>144785</v>
      </c>
      <c r="AE407" s="16">
        <v>6.0000000000000001E-3</v>
      </c>
      <c r="AF407" s="17">
        <v>274687</v>
      </c>
      <c r="AG407" s="16">
        <v>-5.3999999999999999E-2</v>
      </c>
      <c r="AH407" s="18">
        <v>5.44</v>
      </c>
      <c r="AI407" s="16">
        <v>1.9E-2</v>
      </c>
      <c r="AJ407" s="18">
        <v>2.87</v>
      </c>
      <c r="AK407" s="16">
        <v>8.3000000000000004E-2</v>
      </c>
      <c r="AL407" s="15">
        <v>1747208</v>
      </c>
      <c r="AM407" s="16">
        <v>0.12</v>
      </c>
      <c r="AN407" s="17">
        <v>325640</v>
      </c>
      <c r="AO407" s="16">
        <v>0.11899999999999999</v>
      </c>
      <c r="AP407" s="17">
        <v>611432</v>
      </c>
      <c r="AQ407" s="16">
        <v>0.02</v>
      </c>
      <c r="AR407" s="18">
        <v>5.37</v>
      </c>
      <c r="AS407" s="16">
        <v>2E-3</v>
      </c>
      <c r="AT407" s="18">
        <v>2.86</v>
      </c>
      <c r="AU407" s="16">
        <v>9.8000000000000004E-2</v>
      </c>
    </row>
    <row r="408" spans="2:47" x14ac:dyDescent="0.2">
      <c r="B408" s="29"/>
      <c r="C408" s="29"/>
      <c r="D408" s="29"/>
      <c r="E408" s="29"/>
      <c r="F408" s="29"/>
      <c r="G408" s="14" t="s">
        <v>309</v>
      </c>
      <c r="H408" s="15">
        <v>157511</v>
      </c>
      <c r="I408" s="16">
        <v>7.6999999999999999E-2</v>
      </c>
      <c r="J408" s="17">
        <v>29071</v>
      </c>
      <c r="K408" s="16">
        <v>9.4E-2</v>
      </c>
      <c r="L408" s="17">
        <v>59202</v>
      </c>
      <c r="M408" s="16">
        <v>8.5000000000000006E-2</v>
      </c>
      <c r="N408" s="18">
        <v>5.42</v>
      </c>
      <c r="O408" s="16">
        <v>-1.4999999999999999E-2</v>
      </c>
      <c r="P408" s="18">
        <v>2.66</v>
      </c>
      <c r="Q408" s="16">
        <v>-7.0000000000000001E-3</v>
      </c>
      <c r="R408" s="15">
        <v>476516</v>
      </c>
      <c r="S408" s="16">
        <v>7.2999999999999995E-2</v>
      </c>
      <c r="T408" s="17">
        <v>85810</v>
      </c>
      <c r="U408" s="16">
        <v>9.5000000000000001E-2</v>
      </c>
      <c r="V408" s="17">
        <v>174509</v>
      </c>
      <c r="W408" s="16">
        <v>8.2000000000000003E-2</v>
      </c>
      <c r="X408" s="18">
        <v>5.55</v>
      </c>
      <c r="Y408" s="16">
        <v>-0.02</v>
      </c>
      <c r="Z408" s="18">
        <v>2.73</v>
      </c>
      <c r="AA408" s="16">
        <v>-8.0000000000000002E-3</v>
      </c>
      <c r="AB408" s="15">
        <v>1002033</v>
      </c>
      <c r="AC408" s="16">
        <v>0.09</v>
      </c>
      <c r="AD408" s="17">
        <v>174237</v>
      </c>
      <c r="AE408" s="16">
        <v>8.1000000000000003E-2</v>
      </c>
      <c r="AF408" s="17">
        <v>357793</v>
      </c>
      <c r="AG408" s="16">
        <v>7.1999999999999995E-2</v>
      </c>
      <c r="AH408" s="18">
        <v>5.75</v>
      </c>
      <c r="AI408" s="16">
        <v>8.0000000000000002E-3</v>
      </c>
      <c r="AJ408" s="18">
        <v>2.8</v>
      </c>
      <c r="AK408" s="16">
        <v>1.7000000000000001E-2</v>
      </c>
      <c r="AL408" s="15">
        <v>1969626</v>
      </c>
      <c r="AM408" s="16">
        <v>5.8000000000000003E-2</v>
      </c>
      <c r="AN408" s="17">
        <v>342888</v>
      </c>
      <c r="AO408" s="16">
        <v>5.8000000000000003E-2</v>
      </c>
      <c r="AP408" s="17">
        <v>702127</v>
      </c>
      <c r="AQ408" s="16">
        <v>5.0999999999999997E-2</v>
      </c>
      <c r="AR408" s="18">
        <v>5.74</v>
      </c>
      <c r="AS408" s="16">
        <v>1E-3</v>
      </c>
      <c r="AT408" s="18">
        <v>2.81</v>
      </c>
      <c r="AU408" s="16">
        <v>7.0000000000000001E-3</v>
      </c>
    </row>
    <row r="409" spans="2:47" x14ac:dyDescent="0.2">
      <c r="B409" s="29"/>
      <c r="C409" s="29"/>
      <c r="D409" s="29"/>
      <c r="E409" s="29"/>
      <c r="F409" s="29"/>
      <c r="G409" s="14" t="s">
        <v>310</v>
      </c>
      <c r="H409" s="15">
        <v>108527</v>
      </c>
      <c r="I409" s="16">
        <v>0.127</v>
      </c>
      <c r="J409" s="17">
        <v>25584</v>
      </c>
      <c r="K409" s="16">
        <v>0.188</v>
      </c>
      <c r="L409" s="17">
        <v>50241</v>
      </c>
      <c r="M409" s="16">
        <v>0.157</v>
      </c>
      <c r="N409" s="18">
        <v>4.24</v>
      </c>
      <c r="O409" s="16">
        <v>-5.0999999999999997E-2</v>
      </c>
      <c r="P409" s="18">
        <v>2.16</v>
      </c>
      <c r="Q409" s="16">
        <v>-2.5999999999999999E-2</v>
      </c>
      <c r="R409" s="15">
        <v>328402</v>
      </c>
      <c r="S409" s="16">
        <v>0.105</v>
      </c>
      <c r="T409" s="17">
        <v>77040</v>
      </c>
      <c r="U409" s="16">
        <v>0.13800000000000001</v>
      </c>
      <c r="V409" s="17">
        <v>151406</v>
      </c>
      <c r="W409" s="16">
        <v>0.111</v>
      </c>
      <c r="X409" s="18">
        <v>4.26</v>
      </c>
      <c r="Y409" s="16">
        <v>-0.03</v>
      </c>
      <c r="Z409" s="18">
        <v>2.17</v>
      </c>
      <c r="AA409" s="16">
        <v>-5.0000000000000001E-3</v>
      </c>
      <c r="AB409" s="15">
        <v>682534</v>
      </c>
      <c r="AC409" s="16">
        <v>5.0000000000000001E-3</v>
      </c>
      <c r="AD409" s="17">
        <v>158755</v>
      </c>
      <c r="AE409" s="16">
        <v>2.4E-2</v>
      </c>
      <c r="AF409" s="17">
        <v>312859</v>
      </c>
      <c r="AG409" s="16">
        <v>1E-3</v>
      </c>
      <c r="AH409" s="18">
        <v>4.3</v>
      </c>
      <c r="AI409" s="16">
        <v>-1.7999999999999999E-2</v>
      </c>
      <c r="AJ409" s="18">
        <v>2.1800000000000002</v>
      </c>
      <c r="AK409" s="16">
        <v>4.0000000000000001E-3</v>
      </c>
      <c r="AL409" s="15">
        <v>1391730</v>
      </c>
      <c r="AM409" s="16">
        <v>-0.04</v>
      </c>
      <c r="AN409" s="17">
        <v>319200</v>
      </c>
      <c r="AO409" s="16">
        <v>-3.5999999999999997E-2</v>
      </c>
      <c r="AP409" s="17">
        <v>634834</v>
      </c>
      <c r="AQ409" s="16">
        <v>-5.0999999999999997E-2</v>
      </c>
      <c r="AR409" s="18">
        <v>4.3600000000000003</v>
      </c>
      <c r="AS409" s="16">
        <v>-4.0000000000000001E-3</v>
      </c>
      <c r="AT409" s="18">
        <v>2.19</v>
      </c>
      <c r="AU409" s="16">
        <v>1.2999999999999999E-2</v>
      </c>
    </row>
    <row r="410" spans="2:47" x14ac:dyDescent="0.2">
      <c r="B410" s="29"/>
      <c r="C410" s="29"/>
      <c r="D410" s="29"/>
      <c r="E410" s="29"/>
      <c r="F410" s="29"/>
      <c r="G410" s="14" t="s">
        <v>311</v>
      </c>
      <c r="H410" s="15">
        <v>128176</v>
      </c>
      <c r="I410" s="16">
        <v>-4.0000000000000001E-3</v>
      </c>
      <c r="J410" s="17">
        <v>25574</v>
      </c>
      <c r="K410" s="16">
        <v>7.2999999999999995E-2</v>
      </c>
      <c r="L410" s="17">
        <v>52031</v>
      </c>
      <c r="M410" s="16">
        <v>2.5000000000000001E-2</v>
      </c>
      <c r="N410" s="18">
        <v>5.01</v>
      </c>
      <c r="O410" s="16">
        <v>-7.1999999999999995E-2</v>
      </c>
      <c r="P410" s="18">
        <v>2.46</v>
      </c>
      <c r="Q410" s="16">
        <v>-2.9000000000000001E-2</v>
      </c>
      <c r="R410" s="15">
        <v>402022</v>
      </c>
      <c r="S410" s="16">
        <v>3.2000000000000001E-2</v>
      </c>
      <c r="T410" s="17">
        <v>78953</v>
      </c>
      <c r="U410" s="16">
        <v>0.104</v>
      </c>
      <c r="V410" s="17">
        <v>164437</v>
      </c>
      <c r="W410" s="16">
        <v>7.0000000000000007E-2</v>
      </c>
      <c r="X410" s="18">
        <v>5.09</v>
      </c>
      <c r="Y410" s="16">
        <v>-6.5000000000000002E-2</v>
      </c>
      <c r="Z410" s="18">
        <v>2.44</v>
      </c>
      <c r="AA410" s="16">
        <v>-3.5999999999999997E-2</v>
      </c>
      <c r="AB410" s="15">
        <v>793361</v>
      </c>
      <c r="AC410" s="16">
        <v>6.0000000000000001E-3</v>
      </c>
      <c r="AD410" s="17">
        <v>151984</v>
      </c>
      <c r="AE410" s="16">
        <v>6.6000000000000003E-2</v>
      </c>
      <c r="AF410" s="17">
        <v>321009</v>
      </c>
      <c r="AG410" s="16">
        <v>4.7E-2</v>
      </c>
      <c r="AH410" s="18">
        <v>5.22</v>
      </c>
      <c r="AI410" s="16">
        <v>-5.7000000000000002E-2</v>
      </c>
      <c r="AJ410" s="18">
        <v>2.4700000000000002</v>
      </c>
      <c r="AK410" s="16">
        <v>-3.9E-2</v>
      </c>
      <c r="AL410" s="15">
        <v>1680908</v>
      </c>
      <c r="AM410" s="16">
        <v>1.4999999999999999E-2</v>
      </c>
      <c r="AN410" s="17">
        <v>314443</v>
      </c>
      <c r="AO410" s="16">
        <v>5.0999999999999997E-2</v>
      </c>
      <c r="AP410" s="17">
        <v>664880</v>
      </c>
      <c r="AQ410" s="16">
        <v>0.04</v>
      </c>
      <c r="AR410" s="18">
        <v>5.35</v>
      </c>
      <c r="AS410" s="16">
        <v>-3.4000000000000002E-2</v>
      </c>
      <c r="AT410" s="18">
        <v>2.5299999999999998</v>
      </c>
      <c r="AU410" s="16">
        <v>-2.4E-2</v>
      </c>
    </row>
    <row r="411" spans="2:47" x14ac:dyDescent="0.2">
      <c r="B411" s="29"/>
      <c r="C411" s="29"/>
      <c r="D411" s="29"/>
      <c r="E411" s="29"/>
      <c r="F411" s="29"/>
      <c r="G411" s="14" t="s">
        <v>312</v>
      </c>
      <c r="H411" s="15">
        <v>105123</v>
      </c>
      <c r="I411" s="16">
        <v>-1.7999999999999999E-2</v>
      </c>
      <c r="J411" s="17">
        <v>21842</v>
      </c>
      <c r="K411" s="16">
        <v>3.3000000000000002E-2</v>
      </c>
      <c r="L411" s="17">
        <v>43601</v>
      </c>
      <c r="M411" s="16">
        <v>-4.5999999999999999E-2</v>
      </c>
      <c r="N411" s="18">
        <v>4.8099999999999996</v>
      </c>
      <c r="O411" s="16">
        <v>-0.05</v>
      </c>
      <c r="P411" s="18">
        <v>2.41</v>
      </c>
      <c r="Q411" s="16">
        <v>2.9000000000000001E-2</v>
      </c>
      <c r="R411" s="15">
        <v>314640</v>
      </c>
      <c r="S411" s="16">
        <v>-4.5999999999999999E-2</v>
      </c>
      <c r="T411" s="17">
        <v>61756</v>
      </c>
      <c r="U411" s="16">
        <v>-4.9000000000000002E-2</v>
      </c>
      <c r="V411" s="17">
        <v>128592</v>
      </c>
      <c r="W411" s="16">
        <v>-8.4000000000000005E-2</v>
      </c>
      <c r="X411" s="18">
        <v>5.09</v>
      </c>
      <c r="Y411" s="16">
        <v>3.0000000000000001E-3</v>
      </c>
      <c r="Z411" s="18">
        <v>2.4500000000000002</v>
      </c>
      <c r="AA411" s="16">
        <v>4.1000000000000002E-2</v>
      </c>
      <c r="AB411" s="15">
        <v>632594</v>
      </c>
      <c r="AC411" s="16">
        <v>-1.6E-2</v>
      </c>
      <c r="AD411" s="17">
        <v>120947</v>
      </c>
      <c r="AE411" s="16">
        <v>-2.9000000000000001E-2</v>
      </c>
      <c r="AF411" s="17">
        <v>257328</v>
      </c>
      <c r="AG411" s="16">
        <v>-4.8000000000000001E-2</v>
      </c>
      <c r="AH411" s="18">
        <v>5.23</v>
      </c>
      <c r="AI411" s="16">
        <v>1.2999999999999999E-2</v>
      </c>
      <c r="AJ411" s="18">
        <v>2.46</v>
      </c>
      <c r="AK411" s="16">
        <v>3.3000000000000002E-2</v>
      </c>
      <c r="AL411" s="15">
        <v>1255307</v>
      </c>
      <c r="AM411" s="16">
        <v>-4.3999999999999997E-2</v>
      </c>
      <c r="AN411" s="17">
        <v>237235</v>
      </c>
      <c r="AO411" s="16">
        <v>-4.4999999999999998E-2</v>
      </c>
      <c r="AP411" s="17">
        <v>512416</v>
      </c>
      <c r="AQ411" s="16">
        <v>-4.9000000000000002E-2</v>
      </c>
      <c r="AR411" s="18">
        <v>5.29</v>
      </c>
      <c r="AS411" s="16">
        <v>1E-3</v>
      </c>
      <c r="AT411" s="18">
        <v>2.4500000000000002</v>
      </c>
      <c r="AU411" s="16">
        <v>5.0000000000000001E-3</v>
      </c>
    </row>
    <row r="412" spans="2:47" x14ac:dyDescent="0.2">
      <c r="B412" s="29"/>
      <c r="C412" s="29"/>
      <c r="D412" s="29"/>
      <c r="E412" s="29"/>
      <c r="F412" s="29"/>
      <c r="G412" s="14" t="s">
        <v>313</v>
      </c>
      <c r="H412" s="15">
        <v>61911</v>
      </c>
      <c r="I412" s="16">
        <v>0.159</v>
      </c>
      <c r="J412" s="17">
        <v>11704</v>
      </c>
      <c r="K412" s="16">
        <v>0.316</v>
      </c>
      <c r="L412" s="17">
        <v>23056</v>
      </c>
      <c r="M412" s="16">
        <v>0.21299999999999999</v>
      </c>
      <c r="N412" s="18">
        <v>5.29</v>
      </c>
      <c r="O412" s="16">
        <v>-0.12</v>
      </c>
      <c r="P412" s="18">
        <v>2.69</v>
      </c>
      <c r="Q412" s="16">
        <v>-4.4999999999999998E-2</v>
      </c>
      <c r="R412" s="15">
        <v>186405</v>
      </c>
      <c r="S412" s="16">
        <v>8.2000000000000003E-2</v>
      </c>
      <c r="T412" s="17">
        <v>33208</v>
      </c>
      <c r="U412" s="16">
        <v>0.15</v>
      </c>
      <c r="V412" s="17">
        <v>67225</v>
      </c>
      <c r="W412" s="16">
        <v>9.1999999999999998E-2</v>
      </c>
      <c r="X412" s="18">
        <v>5.61</v>
      </c>
      <c r="Y412" s="16">
        <v>-5.8999999999999997E-2</v>
      </c>
      <c r="Z412" s="18">
        <v>2.77</v>
      </c>
      <c r="AA412" s="16">
        <v>-8.9999999999999993E-3</v>
      </c>
      <c r="AB412" s="15">
        <v>378703</v>
      </c>
      <c r="AC412" s="16">
        <v>9.0999999999999998E-2</v>
      </c>
      <c r="AD412" s="17">
        <v>65709</v>
      </c>
      <c r="AE412" s="16">
        <v>0.13300000000000001</v>
      </c>
      <c r="AF412" s="17">
        <v>135045</v>
      </c>
      <c r="AG412" s="16">
        <v>8.1000000000000003E-2</v>
      </c>
      <c r="AH412" s="18">
        <v>5.76</v>
      </c>
      <c r="AI412" s="16">
        <v>-3.6999999999999998E-2</v>
      </c>
      <c r="AJ412" s="18">
        <v>2.8</v>
      </c>
      <c r="AK412" s="16">
        <v>0.01</v>
      </c>
      <c r="AL412" s="15">
        <v>725929</v>
      </c>
      <c r="AM412" s="16">
        <v>6.7000000000000004E-2</v>
      </c>
      <c r="AN412" s="17">
        <v>124536</v>
      </c>
      <c r="AO412" s="16">
        <v>9.9000000000000005E-2</v>
      </c>
      <c r="AP412" s="17">
        <v>258022</v>
      </c>
      <c r="AQ412" s="16">
        <v>0.05</v>
      </c>
      <c r="AR412" s="18">
        <v>5.83</v>
      </c>
      <c r="AS412" s="16">
        <v>-2.9000000000000001E-2</v>
      </c>
      <c r="AT412" s="18">
        <v>2.81</v>
      </c>
      <c r="AU412" s="16">
        <v>1.6E-2</v>
      </c>
    </row>
    <row r="413" spans="2:47" x14ac:dyDescent="0.2">
      <c r="B413" s="29"/>
      <c r="C413" s="29"/>
      <c r="D413" s="29"/>
      <c r="E413" s="29"/>
      <c r="F413" s="29"/>
      <c r="G413" s="14" t="s">
        <v>314</v>
      </c>
      <c r="H413" s="15">
        <v>156523</v>
      </c>
      <c r="I413" s="16">
        <v>0.23599999999999999</v>
      </c>
      <c r="J413" s="17">
        <v>29492</v>
      </c>
      <c r="K413" s="16">
        <v>0.159</v>
      </c>
      <c r="L413" s="17">
        <v>53398</v>
      </c>
      <c r="M413" s="16">
        <v>0.16500000000000001</v>
      </c>
      <c r="N413" s="18">
        <v>5.31</v>
      </c>
      <c r="O413" s="16">
        <v>6.6000000000000003E-2</v>
      </c>
      <c r="P413" s="18">
        <v>2.93</v>
      </c>
      <c r="Q413" s="16">
        <v>6.0999999999999999E-2</v>
      </c>
      <c r="R413" s="15">
        <v>478198</v>
      </c>
      <c r="S413" s="16">
        <v>0.19</v>
      </c>
      <c r="T413" s="17">
        <v>90700</v>
      </c>
      <c r="U413" s="16">
        <v>0.16600000000000001</v>
      </c>
      <c r="V413" s="17">
        <v>164031</v>
      </c>
      <c r="W413" s="16">
        <v>0.17699999999999999</v>
      </c>
      <c r="X413" s="18">
        <v>5.27</v>
      </c>
      <c r="Y413" s="16">
        <v>2.1000000000000001E-2</v>
      </c>
      <c r="Z413" s="18">
        <v>2.92</v>
      </c>
      <c r="AA413" s="16">
        <v>1.0999999999999999E-2</v>
      </c>
      <c r="AB413" s="15">
        <v>932741</v>
      </c>
      <c r="AC413" s="16">
        <v>0.16400000000000001</v>
      </c>
      <c r="AD413" s="17">
        <v>177628</v>
      </c>
      <c r="AE413" s="16">
        <v>0.13700000000000001</v>
      </c>
      <c r="AF413" s="17">
        <v>319242</v>
      </c>
      <c r="AG413" s="16">
        <v>0.129</v>
      </c>
      <c r="AH413" s="18">
        <v>5.25</v>
      </c>
      <c r="AI413" s="16">
        <v>2.3E-2</v>
      </c>
      <c r="AJ413" s="18">
        <v>2.92</v>
      </c>
      <c r="AK413" s="16">
        <v>3.1E-2</v>
      </c>
      <c r="AL413" s="15">
        <v>1940894</v>
      </c>
      <c r="AM413" s="16">
        <v>0.16700000000000001</v>
      </c>
      <c r="AN413" s="17">
        <v>373737</v>
      </c>
      <c r="AO413" s="16">
        <v>0.13100000000000001</v>
      </c>
      <c r="AP413" s="17">
        <v>671576</v>
      </c>
      <c r="AQ413" s="16">
        <v>0.121</v>
      </c>
      <c r="AR413" s="18">
        <v>5.19</v>
      </c>
      <c r="AS413" s="16">
        <v>3.3000000000000002E-2</v>
      </c>
      <c r="AT413" s="18">
        <v>2.89</v>
      </c>
      <c r="AU413" s="16">
        <v>4.2000000000000003E-2</v>
      </c>
    </row>
    <row r="414" spans="2:47" x14ac:dyDescent="0.2">
      <c r="B414" s="29"/>
      <c r="C414" s="29"/>
      <c r="D414" s="29"/>
      <c r="E414" s="29"/>
      <c r="F414" s="29"/>
      <c r="G414" s="14" t="s">
        <v>315</v>
      </c>
      <c r="H414" s="15">
        <v>35577</v>
      </c>
      <c r="I414" s="16">
        <v>0.48899999999999999</v>
      </c>
      <c r="J414" s="17">
        <v>7428</v>
      </c>
      <c r="K414" s="16">
        <v>0.50900000000000001</v>
      </c>
      <c r="L414" s="17">
        <v>13199</v>
      </c>
      <c r="M414" s="16">
        <v>0.625</v>
      </c>
      <c r="N414" s="18">
        <v>4.79</v>
      </c>
      <c r="O414" s="16">
        <v>-1.2999999999999999E-2</v>
      </c>
      <c r="P414" s="18">
        <v>2.7</v>
      </c>
      <c r="Q414" s="16">
        <v>-8.4000000000000005E-2</v>
      </c>
      <c r="R414" s="15">
        <v>109333</v>
      </c>
      <c r="S414" s="16">
        <v>0.47199999999999998</v>
      </c>
      <c r="T414" s="17">
        <v>22710</v>
      </c>
      <c r="U414" s="16">
        <v>0.52400000000000002</v>
      </c>
      <c r="V414" s="17">
        <v>40311</v>
      </c>
      <c r="W414" s="16">
        <v>0.64600000000000002</v>
      </c>
      <c r="X414" s="18">
        <v>4.8099999999999996</v>
      </c>
      <c r="Y414" s="16">
        <v>-3.4000000000000002E-2</v>
      </c>
      <c r="Z414" s="18">
        <v>2.71</v>
      </c>
      <c r="AA414" s="16">
        <v>-0.106</v>
      </c>
      <c r="AB414" s="15">
        <v>212747</v>
      </c>
      <c r="AC414" s="16">
        <v>0.45600000000000002</v>
      </c>
      <c r="AD414" s="17">
        <v>43945</v>
      </c>
      <c r="AE414" s="16">
        <v>0.54200000000000004</v>
      </c>
      <c r="AF414" s="17">
        <v>77667</v>
      </c>
      <c r="AG414" s="16">
        <v>0.60499999999999998</v>
      </c>
      <c r="AH414" s="18">
        <v>4.84</v>
      </c>
      <c r="AI414" s="16">
        <v>-5.5E-2</v>
      </c>
      <c r="AJ414" s="18">
        <v>2.74</v>
      </c>
      <c r="AK414" s="16">
        <v>-9.2999999999999999E-2</v>
      </c>
      <c r="AL414" s="15">
        <v>426397</v>
      </c>
      <c r="AM414" s="16">
        <v>0.41499999999999998</v>
      </c>
      <c r="AN414" s="17">
        <v>88850</v>
      </c>
      <c r="AO414" s="16">
        <v>0.626</v>
      </c>
      <c r="AP414" s="17">
        <v>152144</v>
      </c>
      <c r="AQ414" s="16">
        <v>0.496</v>
      </c>
      <c r="AR414" s="18">
        <v>4.8</v>
      </c>
      <c r="AS414" s="16">
        <v>-0.13</v>
      </c>
      <c r="AT414" s="18">
        <v>2.8</v>
      </c>
      <c r="AU414" s="16">
        <v>-5.3999999999999999E-2</v>
      </c>
    </row>
    <row r="415" spans="2:47" x14ac:dyDescent="0.2">
      <c r="B415" s="29"/>
      <c r="C415" s="29"/>
      <c r="D415" s="29"/>
      <c r="E415" s="29"/>
      <c r="F415" s="29"/>
      <c r="G415" s="14" t="s">
        <v>316</v>
      </c>
      <c r="H415" s="15">
        <v>111962</v>
      </c>
      <c r="I415" s="16">
        <v>6.5000000000000002E-2</v>
      </c>
      <c r="J415" s="17">
        <v>21630</v>
      </c>
      <c r="K415" s="16">
        <v>9.0999999999999998E-2</v>
      </c>
      <c r="L415" s="17">
        <v>40306</v>
      </c>
      <c r="M415" s="16">
        <v>7.8E-2</v>
      </c>
      <c r="N415" s="18">
        <v>5.18</v>
      </c>
      <c r="O415" s="16">
        <v>-2.4E-2</v>
      </c>
      <c r="P415" s="18">
        <v>2.78</v>
      </c>
      <c r="Q415" s="16">
        <v>-1.2E-2</v>
      </c>
      <c r="R415" s="15">
        <v>345001</v>
      </c>
      <c r="S415" s="16">
        <v>1.2E-2</v>
      </c>
      <c r="T415" s="17">
        <v>67626</v>
      </c>
      <c r="U415" s="16">
        <v>0.05</v>
      </c>
      <c r="V415" s="17">
        <v>126382</v>
      </c>
      <c r="W415" s="16">
        <v>3.6999999999999998E-2</v>
      </c>
      <c r="X415" s="18">
        <v>5.0999999999999996</v>
      </c>
      <c r="Y415" s="16">
        <v>-3.5999999999999997E-2</v>
      </c>
      <c r="Z415" s="18">
        <v>2.73</v>
      </c>
      <c r="AA415" s="16">
        <v>-2.4E-2</v>
      </c>
      <c r="AB415" s="15">
        <v>668422</v>
      </c>
      <c r="AC415" s="16">
        <v>-0.04</v>
      </c>
      <c r="AD415" s="17">
        <v>130814</v>
      </c>
      <c r="AE415" s="16">
        <v>2E-3</v>
      </c>
      <c r="AF415" s="17">
        <v>244491</v>
      </c>
      <c r="AG415" s="16">
        <v>-8.0000000000000002E-3</v>
      </c>
      <c r="AH415" s="18">
        <v>5.1100000000000003</v>
      </c>
      <c r="AI415" s="16">
        <v>-4.2000000000000003E-2</v>
      </c>
      <c r="AJ415" s="18">
        <v>2.73</v>
      </c>
      <c r="AK415" s="16">
        <v>-3.2000000000000001E-2</v>
      </c>
      <c r="AL415" s="15">
        <v>1424447</v>
      </c>
      <c r="AM415" s="16">
        <v>-1.2E-2</v>
      </c>
      <c r="AN415" s="17">
        <v>278370</v>
      </c>
      <c r="AO415" s="16">
        <v>3.9E-2</v>
      </c>
      <c r="AP415" s="17">
        <v>523812</v>
      </c>
      <c r="AQ415" s="16">
        <v>4.2000000000000003E-2</v>
      </c>
      <c r="AR415" s="18">
        <v>5.12</v>
      </c>
      <c r="AS415" s="16">
        <v>-4.9000000000000002E-2</v>
      </c>
      <c r="AT415" s="18">
        <v>2.72</v>
      </c>
      <c r="AU415" s="16">
        <v>-5.1999999999999998E-2</v>
      </c>
    </row>
    <row r="416" spans="2:47" x14ac:dyDescent="0.2">
      <c r="B416" s="29"/>
      <c r="C416" s="29"/>
      <c r="D416" s="29"/>
      <c r="E416" s="29"/>
      <c r="F416" s="29"/>
      <c r="G416" s="14" t="s">
        <v>317</v>
      </c>
      <c r="H416" s="15">
        <v>298741</v>
      </c>
      <c r="I416" s="16">
        <v>0.23899999999999999</v>
      </c>
      <c r="J416" s="17">
        <v>55005</v>
      </c>
      <c r="K416" s="16">
        <v>0.20799999999999999</v>
      </c>
      <c r="L416" s="17">
        <v>97661</v>
      </c>
      <c r="M416" s="16">
        <v>0.222</v>
      </c>
      <c r="N416" s="18">
        <v>5.43</v>
      </c>
      <c r="O416" s="16">
        <v>2.5999999999999999E-2</v>
      </c>
      <c r="P416" s="18">
        <v>3.06</v>
      </c>
      <c r="Q416" s="16">
        <v>1.4E-2</v>
      </c>
      <c r="R416" s="15">
        <v>945709</v>
      </c>
      <c r="S416" s="16">
        <v>0.22</v>
      </c>
      <c r="T416" s="17">
        <v>174079</v>
      </c>
      <c r="U416" s="16">
        <v>0.20599999999999999</v>
      </c>
      <c r="V416" s="17">
        <v>310683</v>
      </c>
      <c r="W416" s="16">
        <v>0.23100000000000001</v>
      </c>
      <c r="X416" s="18">
        <v>5.43</v>
      </c>
      <c r="Y416" s="16">
        <v>1.0999999999999999E-2</v>
      </c>
      <c r="Z416" s="18">
        <v>3.04</v>
      </c>
      <c r="AA416" s="16">
        <v>-8.9999999999999993E-3</v>
      </c>
      <c r="AB416" s="15">
        <v>1849501</v>
      </c>
      <c r="AC416" s="16">
        <v>0.16500000000000001</v>
      </c>
      <c r="AD416" s="17">
        <v>336167</v>
      </c>
      <c r="AE416" s="16">
        <v>0.13900000000000001</v>
      </c>
      <c r="AF416" s="17">
        <v>596041</v>
      </c>
      <c r="AG416" s="16">
        <v>0.14299999999999999</v>
      </c>
      <c r="AH416" s="18">
        <v>5.5</v>
      </c>
      <c r="AI416" s="16">
        <v>2.3E-2</v>
      </c>
      <c r="AJ416" s="18">
        <v>3.1</v>
      </c>
      <c r="AK416" s="16">
        <v>1.9E-2</v>
      </c>
      <c r="AL416" s="15">
        <v>3765959</v>
      </c>
      <c r="AM416" s="16">
        <v>0.14499999999999999</v>
      </c>
      <c r="AN416" s="17">
        <v>676271</v>
      </c>
      <c r="AO416" s="16">
        <v>0.10100000000000001</v>
      </c>
      <c r="AP416" s="17">
        <v>1196586</v>
      </c>
      <c r="AQ416" s="16">
        <v>0.106</v>
      </c>
      <c r="AR416" s="18">
        <v>5.57</v>
      </c>
      <c r="AS416" s="16">
        <v>0.04</v>
      </c>
      <c r="AT416" s="18">
        <v>3.15</v>
      </c>
      <c r="AU416" s="16">
        <v>3.5000000000000003E-2</v>
      </c>
    </row>
    <row r="417" spans="2:47" x14ac:dyDescent="0.2">
      <c r="B417" s="29"/>
      <c r="C417" s="29"/>
      <c r="D417" s="29"/>
      <c r="E417" s="29"/>
      <c r="F417" s="29"/>
      <c r="G417" s="14" t="s">
        <v>318</v>
      </c>
      <c r="H417" s="15">
        <v>152739</v>
      </c>
      <c r="I417" s="16">
        <v>0.25800000000000001</v>
      </c>
      <c r="J417" s="17">
        <v>30999</v>
      </c>
      <c r="K417" s="16">
        <v>0.30399999999999999</v>
      </c>
      <c r="L417" s="17">
        <v>61157</v>
      </c>
      <c r="M417" s="16">
        <v>0.28399999999999997</v>
      </c>
      <c r="N417" s="18">
        <v>4.93</v>
      </c>
      <c r="O417" s="16">
        <v>-3.5999999999999997E-2</v>
      </c>
      <c r="P417" s="18">
        <v>2.5</v>
      </c>
      <c r="Q417" s="16">
        <v>-0.02</v>
      </c>
      <c r="R417" s="15">
        <v>440293</v>
      </c>
      <c r="S417" s="16">
        <v>0.222</v>
      </c>
      <c r="T417" s="17">
        <v>87795</v>
      </c>
      <c r="U417" s="16">
        <v>0.23699999999999999</v>
      </c>
      <c r="V417" s="17">
        <v>173295</v>
      </c>
      <c r="W417" s="16">
        <v>0.216</v>
      </c>
      <c r="X417" s="18">
        <v>5.0199999999999996</v>
      </c>
      <c r="Y417" s="16">
        <v>-1.2E-2</v>
      </c>
      <c r="Z417" s="18">
        <v>2.54</v>
      </c>
      <c r="AA417" s="16">
        <v>5.0000000000000001E-3</v>
      </c>
      <c r="AB417" s="15">
        <v>896297</v>
      </c>
      <c r="AC417" s="16">
        <v>0.17799999999999999</v>
      </c>
      <c r="AD417" s="17">
        <v>177994</v>
      </c>
      <c r="AE417" s="16">
        <v>0.24399999999999999</v>
      </c>
      <c r="AF417" s="17">
        <v>351621</v>
      </c>
      <c r="AG417" s="16">
        <v>0.215</v>
      </c>
      <c r="AH417" s="18">
        <v>5.04</v>
      </c>
      <c r="AI417" s="16">
        <v>-5.2999999999999999E-2</v>
      </c>
      <c r="AJ417" s="18">
        <v>2.5499999999999998</v>
      </c>
      <c r="AK417" s="16">
        <v>-3.1E-2</v>
      </c>
      <c r="AL417" s="15">
        <v>1832870</v>
      </c>
      <c r="AM417" s="16">
        <v>0.104</v>
      </c>
      <c r="AN417" s="17">
        <v>358259</v>
      </c>
      <c r="AO417" s="16">
        <v>0.17100000000000001</v>
      </c>
      <c r="AP417" s="17">
        <v>709323</v>
      </c>
      <c r="AQ417" s="16">
        <v>0.14099999999999999</v>
      </c>
      <c r="AR417" s="18">
        <v>5.12</v>
      </c>
      <c r="AS417" s="16">
        <v>-5.8000000000000003E-2</v>
      </c>
      <c r="AT417" s="18">
        <v>2.58</v>
      </c>
      <c r="AU417" s="16">
        <v>-3.3000000000000002E-2</v>
      </c>
    </row>
    <row r="418" spans="2:47" x14ac:dyDescent="0.2">
      <c r="B418" s="29"/>
      <c r="C418" s="29"/>
      <c r="D418" s="29"/>
      <c r="E418" s="29"/>
      <c r="F418" s="29"/>
      <c r="G418" s="14" t="s">
        <v>319</v>
      </c>
      <c r="H418" s="15">
        <v>204225</v>
      </c>
      <c r="I418" s="16">
        <v>0.20699999999999999</v>
      </c>
      <c r="J418" s="17">
        <v>43028</v>
      </c>
      <c r="K418" s="16">
        <v>0.29499999999999998</v>
      </c>
      <c r="L418" s="17">
        <v>85814</v>
      </c>
      <c r="M418" s="16">
        <v>0.28199999999999997</v>
      </c>
      <c r="N418" s="18">
        <v>4.75</v>
      </c>
      <c r="O418" s="16">
        <v>-6.8000000000000005E-2</v>
      </c>
      <c r="P418" s="18">
        <v>2.38</v>
      </c>
      <c r="Q418" s="16">
        <v>-5.8000000000000003E-2</v>
      </c>
      <c r="R418" s="15">
        <v>679392</v>
      </c>
      <c r="S418" s="16">
        <v>0.11799999999999999</v>
      </c>
      <c r="T418" s="17">
        <v>141450</v>
      </c>
      <c r="U418" s="16">
        <v>0.13100000000000001</v>
      </c>
      <c r="V418" s="17">
        <v>285871</v>
      </c>
      <c r="W418" s="16">
        <v>0.121</v>
      </c>
      <c r="X418" s="18">
        <v>4.8</v>
      </c>
      <c r="Y418" s="16">
        <v>-1.2E-2</v>
      </c>
      <c r="Z418" s="18">
        <v>2.38</v>
      </c>
      <c r="AA418" s="16">
        <v>-3.0000000000000001E-3</v>
      </c>
      <c r="AB418" s="15">
        <v>1405019</v>
      </c>
      <c r="AC418" s="16">
        <v>0.15</v>
      </c>
      <c r="AD418" s="17">
        <v>292004</v>
      </c>
      <c r="AE418" s="16">
        <v>0.187</v>
      </c>
      <c r="AF418" s="17">
        <v>593100</v>
      </c>
      <c r="AG418" s="16">
        <v>0.16800000000000001</v>
      </c>
      <c r="AH418" s="18">
        <v>4.8099999999999996</v>
      </c>
      <c r="AI418" s="16">
        <v>-3.1E-2</v>
      </c>
      <c r="AJ418" s="18">
        <v>2.37</v>
      </c>
      <c r="AK418" s="16">
        <v>-1.4999999999999999E-2</v>
      </c>
      <c r="AL418" s="15">
        <v>2794376</v>
      </c>
      <c r="AM418" s="16">
        <v>0.154</v>
      </c>
      <c r="AN418" s="17">
        <v>583611</v>
      </c>
      <c r="AO418" s="16">
        <v>0.19600000000000001</v>
      </c>
      <c r="AP418" s="17">
        <v>1172018</v>
      </c>
      <c r="AQ418" s="16">
        <v>0.154</v>
      </c>
      <c r="AR418" s="18">
        <v>4.79</v>
      </c>
      <c r="AS418" s="16">
        <v>-3.5999999999999997E-2</v>
      </c>
      <c r="AT418" s="18">
        <v>2.38</v>
      </c>
      <c r="AU418" s="16">
        <v>0</v>
      </c>
    </row>
    <row r="419" spans="2:47" x14ac:dyDescent="0.2">
      <c r="B419" s="29"/>
      <c r="C419" s="29"/>
      <c r="D419" s="29"/>
      <c r="E419" s="29"/>
      <c r="F419" s="29"/>
      <c r="G419" s="14" t="s">
        <v>320</v>
      </c>
      <c r="H419" s="15">
        <v>109770</v>
      </c>
      <c r="I419" s="16">
        <v>0.17</v>
      </c>
      <c r="J419" s="17">
        <v>19253</v>
      </c>
      <c r="K419" s="16">
        <v>0.25600000000000001</v>
      </c>
      <c r="L419" s="17">
        <v>36175</v>
      </c>
      <c r="M419" s="16">
        <v>0.17699999999999999</v>
      </c>
      <c r="N419" s="18">
        <v>5.7</v>
      </c>
      <c r="O419" s="16">
        <v>-6.9000000000000006E-2</v>
      </c>
      <c r="P419" s="18">
        <v>3.03</v>
      </c>
      <c r="Q419" s="16">
        <v>-7.0000000000000001E-3</v>
      </c>
      <c r="R419" s="15">
        <v>350607</v>
      </c>
      <c r="S419" s="16">
        <v>0.17499999999999999</v>
      </c>
      <c r="T419" s="17">
        <v>61553</v>
      </c>
      <c r="U419" s="16">
        <v>0.153</v>
      </c>
      <c r="V419" s="17">
        <v>115368</v>
      </c>
      <c r="W419" s="16">
        <v>0.10199999999999999</v>
      </c>
      <c r="X419" s="18">
        <v>5.7</v>
      </c>
      <c r="Y419" s="16">
        <v>1.9E-2</v>
      </c>
      <c r="Z419" s="18">
        <v>3.04</v>
      </c>
      <c r="AA419" s="16">
        <v>6.7000000000000004E-2</v>
      </c>
      <c r="AB419" s="15">
        <v>709082</v>
      </c>
      <c r="AC419" s="16">
        <v>0.20300000000000001</v>
      </c>
      <c r="AD419" s="17">
        <v>125245</v>
      </c>
      <c r="AE419" s="16">
        <v>0.17399999999999999</v>
      </c>
      <c r="AF419" s="17">
        <v>239477</v>
      </c>
      <c r="AG419" s="16">
        <v>0.14699999999999999</v>
      </c>
      <c r="AH419" s="18">
        <v>5.66</v>
      </c>
      <c r="AI419" s="16">
        <v>2.5000000000000001E-2</v>
      </c>
      <c r="AJ419" s="18">
        <v>2.96</v>
      </c>
      <c r="AK419" s="16">
        <v>4.9000000000000002E-2</v>
      </c>
      <c r="AL419" s="15">
        <v>1425761</v>
      </c>
      <c r="AM419" s="16">
        <v>0.24</v>
      </c>
      <c r="AN419" s="17">
        <v>249722</v>
      </c>
      <c r="AO419" s="16">
        <v>0.19</v>
      </c>
      <c r="AP419" s="17">
        <v>478045</v>
      </c>
      <c r="AQ419" s="16">
        <v>0.13900000000000001</v>
      </c>
      <c r="AR419" s="18">
        <v>5.71</v>
      </c>
      <c r="AS419" s="16">
        <v>4.2000000000000003E-2</v>
      </c>
      <c r="AT419" s="18">
        <v>2.98</v>
      </c>
      <c r="AU419" s="16">
        <v>8.8999999999999996E-2</v>
      </c>
    </row>
    <row r="420" spans="2:47" x14ac:dyDescent="0.2">
      <c r="B420" s="136"/>
      <c r="C420" s="136"/>
      <c r="D420" s="136"/>
      <c r="E420" s="136"/>
      <c r="F420" s="29"/>
      <c r="G420" s="14" t="s">
        <v>321</v>
      </c>
      <c r="H420" s="15">
        <v>262382</v>
      </c>
      <c r="I420" s="16">
        <v>0.16200000000000001</v>
      </c>
      <c r="J420" s="17">
        <v>58836</v>
      </c>
      <c r="K420" s="16">
        <v>0.28000000000000003</v>
      </c>
      <c r="L420" s="17">
        <v>115842</v>
      </c>
      <c r="M420" s="16">
        <v>0.27400000000000002</v>
      </c>
      <c r="N420" s="18">
        <v>4.46</v>
      </c>
      <c r="O420" s="16">
        <v>-9.1999999999999998E-2</v>
      </c>
      <c r="P420" s="18">
        <v>2.27</v>
      </c>
      <c r="Q420" s="16">
        <v>-8.7999999999999995E-2</v>
      </c>
      <c r="R420" s="15">
        <v>876358</v>
      </c>
      <c r="S420" s="16">
        <v>5.7000000000000002E-2</v>
      </c>
      <c r="T420" s="17">
        <v>195272</v>
      </c>
      <c r="U420" s="16">
        <v>5.8999999999999997E-2</v>
      </c>
      <c r="V420" s="17">
        <v>385379</v>
      </c>
      <c r="W420" s="16">
        <v>5.0999999999999997E-2</v>
      </c>
      <c r="X420" s="18">
        <v>4.49</v>
      </c>
      <c r="Y420" s="16">
        <v>-2E-3</v>
      </c>
      <c r="Z420" s="18">
        <v>2.27</v>
      </c>
      <c r="AA420" s="16">
        <v>6.0000000000000001E-3</v>
      </c>
      <c r="AB420" s="15">
        <v>1740321</v>
      </c>
      <c r="AC420" s="16">
        <v>0.104</v>
      </c>
      <c r="AD420" s="17">
        <v>388653</v>
      </c>
      <c r="AE420" s="16">
        <v>0.11799999999999999</v>
      </c>
      <c r="AF420" s="17">
        <v>768424</v>
      </c>
      <c r="AG420" s="16">
        <v>0.105</v>
      </c>
      <c r="AH420" s="18">
        <v>4.4800000000000004</v>
      </c>
      <c r="AI420" s="16">
        <v>-1.2999999999999999E-2</v>
      </c>
      <c r="AJ420" s="18">
        <v>2.2599999999999998</v>
      </c>
      <c r="AK420" s="16">
        <v>-1E-3</v>
      </c>
      <c r="AL420" s="15">
        <v>3583371</v>
      </c>
      <c r="AM420" s="16">
        <v>0.13900000000000001</v>
      </c>
      <c r="AN420" s="17">
        <v>808240</v>
      </c>
      <c r="AO420" s="16">
        <v>0.155</v>
      </c>
      <c r="AP420" s="17">
        <v>1595022</v>
      </c>
      <c r="AQ420" s="16">
        <v>0.127</v>
      </c>
      <c r="AR420" s="18">
        <v>4.43</v>
      </c>
      <c r="AS420" s="16">
        <v>-1.4E-2</v>
      </c>
      <c r="AT420" s="18">
        <v>2.25</v>
      </c>
      <c r="AU420" s="16">
        <v>1.0999999999999999E-2</v>
      </c>
    </row>
    <row r="421" spans="2:47" x14ac:dyDescent="0.2">
      <c r="C421" s="29"/>
      <c r="D421" s="29"/>
      <c r="E421" s="29"/>
      <c r="F421" s="29"/>
      <c r="G421" s="14" t="s">
        <v>347</v>
      </c>
      <c r="H421" s="15">
        <v>49530</v>
      </c>
      <c r="I421" s="16">
        <v>0.106</v>
      </c>
      <c r="J421" s="18">
        <v>9835</v>
      </c>
      <c r="K421" s="16">
        <v>1.2999999999999999E-2</v>
      </c>
      <c r="L421" s="15">
        <v>19591</v>
      </c>
      <c r="M421" s="16">
        <v>3.0000000000000001E-3</v>
      </c>
      <c r="N421" s="18">
        <v>5.04</v>
      </c>
      <c r="O421" s="16">
        <v>9.1999999999999998E-2</v>
      </c>
      <c r="P421" s="18">
        <v>2.5299999999999998</v>
      </c>
      <c r="Q421" s="16">
        <v>0.10299999999999999</v>
      </c>
      <c r="R421" s="18">
        <v>155573</v>
      </c>
      <c r="S421" s="16">
        <v>0.08</v>
      </c>
      <c r="T421" s="18">
        <v>30420</v>
      </c>
      <c r="U421" s="16">
        <v>-3.1E-2</v>
      </c>
      <c r="V421" s="18">
        <v>60564</v>
      </c>
      <c r="W421" s="16">
        <v>-5.5E-2</v>
      </c>
      <c r="X421" s="18">
        <v>5.1100000000000003</v>
      </c>
      <c r="Y421" s="16">
        <v>0.115</v>
      </c>
      <c r="Z421" s="18">
        <v>2.57</v>
      </c>
      <c r="AA421" s="16">
        <v>0.14299999999999999</v>
      </c>
      <c r="AB421" s="18">
        <v>314116</v>
      </c>
      <c r="AC421" s="16">
        <v>6.4000000000000001E-2</v>
      </c>
      <c r="AD421" s="18">
        <v>62348</v>
      </c>
      <c r="AE421" s="16">
        <v>1E-3</v>
      </c>
      <c r="AF421" s="18">
        <v>124282</v>
      </c>
      <c r="AG421" s="16">
        <v>-3.3000000000000002E-2</v>
      </c>
      <c r="AH421" s="18">
        <v>5.04</v>
      </c>
      <c r="AI421" s="16">
        <v>6.3E-2</v>
      </c>
      <c r="AJ421" s="18">
        <v>2.5299999999999998</v>
      </c>
      <c r="AK421" s="16">
        <v>0.10100000000000001</v>
      </c>
      <c r="AL421" s="18">
        <v>613798</v>
      </c>
      <c r="AM421" s="16">
        <v>4.4999999999999998E-2</v>
      </c>
      <c r="AN421" s="18">
        <v>125243</v>
      </c>
      <c r="AO421" s="16">
        <v>-3.2000000000000001E-2</v>
      </c>
      <c r="AP421" s="18">
        <v>249326</v>
      </c>
      <c r="AQ421" s="16">
        <v>-6.4000000000000001E-2</v>
      </c>
      <c r="AR421" s="18">
        <v>4.9000000000000004</v>
      </c>
      <c r="AS421" s="16">
        <v>7.9000000000000001E-2</v>
      </c>
      <c r="AT421" s="18">
        <v>2.46</v>
      </c>
      <c r="AU421" s="16">
        <v>0.11600000000000001</v>
      </c>
    </row>
    <row r="422" spans="2:47" x14ac:dyDescent="0.2">
      <c r="C422" s="29"/>
      <c r="D422" s="29"/>
      <c r="E422" s="29"/>
      <c r="F422" s="29"/>
      <c r="G422" s="14" t="s">
        <v>348</v>
      </c>
      <c r="H422" s="15">
        <v>101897</v>
      </c>
      <c r="I422" s="16">
        <v>1.6E-2</v>
      </c>
      <c r="J422" s="18">
        <v>20010</v>
      </c>
      <c r="K422" s="16">
        <v>-0.05</v>
      </c>
      <c r="L422" s="15">
        <v>36457</v>
      </c>
      <c r="M422" s="16">
        <v>-4.4999999999999998E-2</v>
      </c>
      <c r="N422" s="18">
        <v>5.09</v>
      </c>
      <c r="O422" s="16">
        <v>6.9000000000000006E-2</v>
      </c>
      <c r="P422" s="18">
        <v>2.8</v>
      </c>
      <c r="Q422" s="16">
        <v>6.4000000000000001E-2</v>
      </c>
      <c r="R422" s="18">
        <v>293328</v>
      </c>
      <c r="S422" s="16">
        <v>-8.2000000000000003E-2</v>
      </c>
      <c r="T422" s="18">
        <v>57811</v>
      </c>
      <c r="U422" s="16">
        <v>-0.13400000000000001</v>
      </c>
      <c r="V422" s="18">
        <v>107933</v>
      </c>
      <c r="W422" s="16">
        <v>-0.105</v>
      </c>
      <c r="X422" s="18">
        <v>5.07</v>
      </c>
      <c r="Y422" s="16">
        <v>6.0999999999999999E-2</v>
      </c>
      <c r="Z422" s="18">
        <v>2.72</v>
      </c>
      <c r="AA422" s="16">
        <v>2.5000000000000001E-2</v>
      </c>
      <c r="AB422" s="18">
        <v>585792</v>
      </c>
      <c r="AC422" s="16">
        <v>-9.2999999999999999E-2</v>
      </c>
      <c r="AD422" s="18">
        <v>118067</v>
      </c>
      <c r="AE422" s="16">
        <v>-0.11</v>
      </c>
      <c r="AF422" s="18">
        <v>220185</v>
      </c>
      <c r="AG422" s="16">
        <v>-0.107</v>
      </c>
      <c r="AH422" s="18">
        <v>4.96</v>
      </c>
      <c r="AI422" s="16">
        <v>0.02</v>
      </c>
      <c r="AJ422" s="18">
        <v>2.66</v>
      </c>
      <c r="AK422" s="16">
        <v>1.6E-2</v>
      </c>
      <c r="AL422" s="18">
        <v>1237832</v>
      </c>
      <c r="AM422" s="16">
        <v>-2.5999999999999999E-2</v>
      </c>
      <c r="AN422" s="18">
        <v>255951</v>
      </c>
      <c r="AO422" s="16">
        <v>-0.01</v>
      </c>
      <c r="AP422" s="18">
        <v>466463</v>
      </c>
      <c r="AQ422" s="16">
        <v>-6.0999999999999999E-2</v>
      </c>
      <c r="AR422" s="18">
        <v>4.84</v>
      </c>
      <c r="AS422" s="16">
        <v>-1.7000000000000001E-2</v>
      </c>
      <c r="AT422" s="18">
        <v>2.65</v>
      </c>
      <c r="AU422" s="16">
        <v>3.7999999999999999E-2</v>
      </c>
    </row>
    <row r="423" spans="2:47" x14ac:dyDescent="0.2">
      <c r="B423" s="28" t="s">
        <v>19</v>
      </c>
      <c r="C423" s="28" t="s">
        <v>11</v>
      </c>
      <c r="D423" s="28" t="s">
        <v>23</v>
      </c>
      <c r="E423" s="28" t="s">
        <v>0</v>
      </c>
      <c r="F423" s="28" t="s">
        <v>85</v>
      </c>
      <c r="G423" s="14" t="s">
        <v>322</v>
      </c>
      <c r="H423" s="15">
        <v>1289505</v>
      </c>
      <c r="I423" s="16">
        <v>0.13500000000000001</v>
      </c>
      <c r="J423" s="17">
        <v>241341</v>
      </c>
      <c r="K423" s="16">
        <v>0.11799999999999999</v>
      </c>
      <c r="L423" s="17">
        <v>444313</v>
      </c>
      <c r="M423" s="16">
        <v>0.113</v>
      </c>
      <c r="N423" s="18">
        <v>5.34</v>
      </c>
      <c r="O423" s="16">
        <v>1.6E-2</v>
      </c>
      <c r="P423" s="18">
        <v>2.9</v>
      </c>
      <c r="Q423" s="16">
        <v>0.02</v>
      </c>
      <c r="R423" s="15">
        <v>4015181</v>
      </c>
      <c r="S423" s="16">
        <v>0.11</v>
      </c>
      <c r="T423" s="17">
        <v>754622</v>
      </c>
      <c r="U423" s="16">
        <v>0.11</v>
      </c>
      <c r="V423" s="17">
        <v>1394240</v>
      </c>
      <c r="W423" s="16">
        <v>0.107</v>
      </c>
      <c r="X423" s="18">
        <v>5.32</v>
      </c>
      <c r="Y423" s="16">
        <v>0</v>
      </c>
      <c r="Z423" s="18">
        <v>2.88</v>
      </c>
      <c r="AA423" s="16">
        <v>2E-3</v>
      </c>
      <c r="AB423" s="15">
        <v>7892648</v>
      </c>
      <c r="AC423" s="16">
        <v>7.2999999999999995E-2</v>
      </c>
      <c r="AD423" s="17">
        <v>1480550</v>
      </c>
      <c r="AE423" s="16">
        <v>7.3999999999999996E-2</v>
      </c>
      <c r="AF423" s="17">
        <v>2727361</v>
      </c>
      <c r="AG423" s="16">
        <v>6.5000000000000002E-2</v>
      </c>
      <c r="AH423" s="18">
        <v>5.33</v>
      </c>
      <c r="AI423" s="16">
        <v>-1E-3</v>
      </c>
      <c r="AJ423" s="18">
        <v>2.89</v>
      </c>
      <c r="AK423" s="16">
        <v>7.0000000000000001E-3</v>
      </c>
      <c r="AL423" s="15">
        <v>16452592</v>
      </c>
      <c r="AM423" s="16">
        <v>7.0999999999999994E-2</v>
      </c>
      <c r="AN423" s="17">
        <v>3085340</v>
      </c>
      <c r="AO423" s="16">
        <v>7.0000000000000007E-2</v>
      </c>
      <c r="AP423" s="17">
        <v>5698506</v>
      </c>
      <c r="AQ423" s="16">
        <v>6.7000000000000004E-2</v>
      </c>
      <c r="AR423" s="18">
        <v>5.33</v>
      </c>
      <c r="AS423" s="16">
        <v>1E-3</v>
      </c>
      <c r="AT423" s="18">
        <v>2.89</v>
      </c>
      <c r="AU423" s="16">
        <v>4.0000000000000001E-3</v>
      </c>
    </row>
    <row r="424" spans="2:47" x14ac:dyDescent="0.2">
      <c r="B424" s="29"/>
      <c r="C424" s="29"/>
      <c r="D424" s="29"/>
      <c r="E424" s="29"/>
      <c r="F424" s="29"/>
      <c r="G424" s="14" t="s">
        <v>323</v>
      </c>
      <c r="H424" s="15">
        <v>1348184</v>
      </c>
      <c r="I424" s="16">
        <v>5.8999999999999997E-2</v>
      </c>
      <c r="J424" s="17">
        <v>281741</v>
      </c>
      <c r="K424" s="16">
        <v>3.1E-2</v>
      </c>
      <c r="L424" s="17">
        <v>555451</v>
      </c>
      <c r="M424" s="16">
        <v>1.7999999999999999E-2</v>
      </c>
      <c r="N424" s="18">
        <v>4.79</v>
      </c>
      <c r="O424" s="16">
        <v>2.8000000000000001E-2</v>
      </c>
      <c r="P424" s="18">
        <v>2.4300000000000002</v>
      </c>
      <c r="Q424" s="16">
        <v>4.1000000000000002E-2</v>
      </c>
      <c r="R424" s="15">
        <v>4278217</v>
      </c>
      <c r="S424" s="16">
        <v>6.9000000000000006E-2</v>
      </c>
      <c r="T424" s="17">
        <v>886878</v>
      </c>
      <c r="U424" s="16">
        <v>3.1E-2</v>
      </c>
      <c r="V424" s="17">
        <v>1748550</v>
      </c>
      <c r="W424" s="16">
        <v>1.0999999999999999E-2</v>
      </c>
      <c r="X424" s="18">
        <v>4.82</v>
      </c>
      <c r="Y424" s="16">
        <v>3.7999999999999999E-2</v>
      </c>
      <c r="Z424" s="18">
        <v>2.4500000000000002</v>
      </c>
      <c r="AA424" s="16">
        <v>5.8000000000000003E-2</v>
      </c>
      <c r="AB424" s="15">
        <v>8696112</v>
      </c>
      <c r="AC424" s="16">
        <v>5.8999999999999997E-2</v>
      </c>
      <c r="AD424" s="17">
        <v>1769372</v>
      </c>
      <c r="AE424" s="16">
        <v>2.5999999999999999E-2</v>
      </c>
      <c r="AF424" s="17">
        <v>3496840</v>
      </c>
      <c r="AG424" s="16">
        <v>2E-3</v>
      </c>
      <c r="AH424" s="18">
        <v>4.91</v>
      </c>
      <c r="AI424" s="16">
        <v>3.2000000000000001E-2</v>
      </c>
      <c r="AJ424" s="18">
        <v>2.4900000000000002</v>
      </c>
      <c r="AK424" s="16">
        <v>5.7000000000000002E-2</v>
      </c>
      <c r="AL424" s="15">
        <v>17271691</v>
      </c>
      <c r="AM424" s="16">
        <v>2.7E-2</v>
      </c>
      <c r="AN424" s="17">
        <v>3559699</v>
      </c>
      <c r="AO424" s="16">
        <v>-1.4999999999999999E-2</v>
      </c>
      <c r="AP424" s="17">
        <v>7013511</v>
      </c>
      <c r="AQ424" s="16">
        <v>-4.3999999999999997E-2</v>
      </c>
      <c r="AR424" s="18">
        <v>4.8499999999999996</v>
      </c>
      <c r="AS424" s="16">
        <v>4.2000000000000003E-2</v>
      </c>
      <c r="AT424" s="18">
        <v>2.46</v>
      </c>
      <c r="AU424" s="16">
        <v>7.3999999999999996E-2</v>
      </c>
    </row>
    <row r="425" spans="2:47" x14ac:dyDescent="0.2">
      <c r="B425" s="29"/>
      <c r="C425" s="29"/>
      <c r="D425" s="29"/>
      <c r="E425" s="29"/>
      <c r="F425" s="29"/>
      <c r="G425" s="14" t="s">
        <v>324</v>
      </c>
      <c r="H425" s="15">
        <v>1368244</v>
      </c>
      <c r="I425" s="16">
        <v>6.0999999999999999E-2</v>
      </c>
      <c r="J425" s="17">
        <v>292522</v>
      </c>
      <c r="K425" s="16">
        <v>0.13900000000000001</v>
      </c>
      <c r="L425" s="17">
        <v>570507</v>
      </c>
      <c r="M425" s="16">
        <v>7.5999999999999998E-2</v>
      </c>
      <c r="N425" s="18">
        <v>4.68</v>
      </c>
      <c r="O425" s="16">
        <v>-6.8000000000000005E-2</v>
      </c>
      <c r="P425" s="18">
        <v>2.4</v>
      </c>
      <c r="Q425" s="16">
        <v>-1.4E-2</v>
      </c>
      <c r="R425" s="15">
        <v>4200756</v>
      </c>
      <c r="S425" s="16">
        <v>2.9000000000000001E-2</v>
      </c>
      <c r="T425" s="17">
        <v>864667</v>
      </c>
      <c r="U425" s="16">
        <v>5.8000000000000003E-2</v>
      </c>
      <c r="V425" s="17">
        <v>1736995</v>
      </c>
      <c r="W425" s="16">
        <v>3.2000000000000001E-2</v>
      </c>
      <c r="X425" s="18">
        <v>4.8600000000000003</v>
      </c>
      <c r="Y425" s="16">
        <v>-2.7E-2</v>
      </c>
      <c r="Z425" s="18">
        <v>2.42</v>
      </c>
      <c r="AA425" s="16">
        <v>-3.0000000000000001E-3</v>
      </c>
      <c r="AB425" s="15">
        <v>8575608</v>
      </c>
      <c r="AC425" s="16">
        <v>3.7999999999999999E-2</v>
      </c>
      <c r="AD425" s="17">
        <v>1737064</v>
      </c>
      <c r="AE425" s="16">
        <v>6.3E-2</v>
      </c>
      <c r="AF425" s="17">
        <v>3530231</v>
      </c>
      <c r="AG425" s="16">
        <v>4.1000000000000002E-2</v>
      </c>
      <c r="AH425" s="18">
        <v>4.9400000000000004</v>
      </c>
      <c r="AI425" s="16">
        <v>-2.4E-2</v>
      </c>
      <c r="AJ425" s="18">
        <v>2.4300000000000002</v>
      </c>
      <c r="AK425" s="16">
        <v>-3.0000000000000001E-3</v>
      </c>
      <c r="AL425" s="15">
        <v>17419100</v>
      </c>
      <c r="AM425" s="16">
        <v>4.5999999999999999E-2</v>
      </c>
      <c r="AN425" s="17">
        <v>3457279</v>
      </c>
      <c r="AO425" s="16">
        <v>5.0999999999999997E-2</v>
      </c>
      <c r="AP425" s="17">
        <v>7051091</v>
      </c>
      <c r="AQ425" s="16">
        <v>2.7E-2</v>
      </c>
      <c r="AR425" s="18">
        <v>5.04</v>
      </c>
      <c r="AS425" s="16">
        <v>-4.0000000000000001E-3</v>
      </c>
      <c r="AT425" s="18">
        <v>2.4700000000000002</v>
      </c>
      <c r="AU425" s="16">
        <v>1.9E-2</v>
      </c>
    </row>
    <row r="426" spans="2:47" x14ac:dyDescent="0.2">
      <c r="B426" s="29"/>
      <c r="C426" s="29"/>
      <c r="D426" s="29"/>
      <c r="E426" s="29"/>
      <c r="F426" s="29"/>
      <c r="G426" s="14" t="s">
        <v>325</v>
      </c>
      <c r="H426" s="15">
        <v>2483831</v>
      </c>
      <c r="I426" s="16">
        <v>3.6999999999999998E-2</v>
      </c>
      <c r="J426" s="17">
        <v>606332</v>
      </c>
      <c r="K426" s="16">
        <v>0.155</v>
      </c>
      <c r="L426" s="17">
        <v>1118579</v>
      </c>
      <c r="M426" s="16">
        <v>0.105</v>
      </c>
      <c r="N426" s="18">
        <v>4.0999999999999996</v>
      </c>
      <c r="O426" s="16">
        <v>-0.10199999999999999</v>
      </c>
      <c r="P426" s="18">
        <v>2.2200000000000002</v>
      </c>
      <c r="Q426" s="16">
        <v>-6.0999999999999999E-2</v>
      </c>
      <c r="R426" s="15">
        <v>7464116</v>
      </c>
      <c r="S426" s="16">
        <v>1.0999999999999999E-2</v>
      </c>
      <c r="T426" s="17">
        <v>1728625</v>
      </c>
      <c r="U426" s="16">
        <v>8.4000000000000005E-2</v>
      </c>
      <c r="V426" s="17">
        <v>3235856</v>
      </c>
      <c r="W426" s="16">
        <v>5.6000000000000001E-2</v>
      </c>
      <c r="X426" s="18">
        <v>4.32</v>
      </c>
      <c r="Y426" s="16">
        <v>-6.7000000000000004E-2</v>
      </c>
      <c r="Z426" s="18">
        <v>2.31</v>
      </c>
      <c r="AA426" s="16">
        <v>-4.2000000000000003E-2</v>
      </c>
      <c r="AB426" s="15">
        <v>15642227</v>
      </c>
      <c r="AC426" s="16">
        <v>0.02</v>
      </c>
      <c r="AD426" s="17">
        <v>3568760</v>
      </c>
      <c r="AE426" s="16">
        <v>7.8E-2</v>
      </c>
      <c r="AF426" s="17">
        <v>6726086</v>
      </c>
      <c r="AG426" s="16">
        <v>6.2E-2</v>
      </c>
      <c r="AH426" s="18">
        <v>4.38</v>
      </c>
      <c r="AI426" s="16">
        <v>-5.3999999999999999E-2</v>
      </c>
      <c r="AJ426" s="18">
        <v>2.33</v>
      </c>
      <c r="AK426" s="16">
        <v>-3.9E-2</v>
      </c>
      <c r="AL426" s="15">
        <v>31182690</v>
      </c>
      <c r="AM426" s="16">
        <v>2E-3</v>
      </c>
      <c r="AN426" s="17">
        <v>7053447</v>
      </c>
      <c r="AO426" s="16">
        <v>2.8000000000000001E-2</v>
      </c>
      <c r="AP426" s="17">
        <v>13382075</v>
      </c>
      <c r="AQ426" s="16">
        <v>2.3E-2</v>
      </c>
      <c r="AR426" s="18">
        <v>4.42</v>
      </c>
      <c r="AS426" s="16">
        <v>-2.5000000000000001E-2</v>
      </c>
      <c r="AT426" s="18">
        <v>2.33</v>
      </c>
      <c r="AU426" s="16">
        <v>-0.02</v>
      </c>
    </row>
    <row r="427" spans="2:47" x14ac:dyDescent="0.2">
      <c r="B427" s="29"/>
      <c r="C427" s="29"/>
      <c r="D427" s="29"/>
      <c r="E427" s="29"/>
      <c r="F427" s="29"/>
      <c r="G427" s="14" t="s">
        <v>326</v>
      </c>
      <c r="H427" s="15">
        <v>557074</v>
      </c>
      <c r="I427" s="16">
        <v>-0.11</v>
      </c>
      <c r="J427" s="17">
        <v>104561</v>
      </c>
      <c r="K427" s="16">
        <v>-0.16300000000000001</v>
      </c>
      <c r="L427" s="17">
        <v>193524</v>
      </c>
      <c r="M427" s="16">
        <v>-0.19700000000000001</v>
      </c>
      <c r="N427" s="18">
        <v>5.33</v>
      </c>
      <c r="O427" s="16">
        <v>6.3E-2</v>
      </c>
      <c r="P427" s="18">
        <v>2.88</v>
      </c>
      <c r="Q427" s="16">
        <v>0.108</v>
      </c>
      <c r="R427" s="15">
        <v>1751744</v>
      </c>
      <c r="S427" s="16">
        <v>-0.104</v>
      </c>
      <c r="T427" s="17">
        <v>327796</v>
      </c>
      <c r="U427" s="16">
        <v>-0.16200000000000001</v>
      </c>
      <c r="V427" s="17">
        <v>604998</v>
      </c>
      <c r="W427" s="16">
        <v>-0.19600000000000001</v>
      </c>
      <c r="X427" s="18">
        <v>5.34</v>
      </c>
      <c r="Y427" s="16">
        <v>6.9000000000000006E-2</v>
      </c>
      <c r="Z427" s="18">
        <v>2.9</v>
      </c>
      <c r="AA427" s="16">
        <v>0.115</v>
      </c>
      <c r="AB427" s="15">
        <v>3514439</v>
      </c>
      <c r="AC427" s="16">
        <v>-0.11600000000000001</v>
      </c>
      <c r="AD427" s="17">
        <v>657809</v>
      </c>
      <c r="AE427" s="16">
        <v>-0.17399999999999999</v>
      </c>
      <c r="AF427" s="17">
        <v>1224329</v>
      </c>
      <c r="AG427" s="16">
        <v>-0.21099999999999999</v>
      </c>
      <c r="AH427" s="18">
        <v>5.34</v>
      </c>
      <c r="AI427" s="16">
        <v>7.0000000000000007E-2</v>
      </c>
      <c r="AJ427" s="18">
        <v>2.87</v>
      </c>
      <c r="AK427" s="16">
        <v>0.12</v>
      </c>
      <c r="AL427" s="15">
        <v>8038179</v>
      </c>
      <c r="AM427" s="16">
        <v>-2.7E-2</v>
      </c>
      <c r="AN427" s="17">
        <v>1555699</v>
      </c>
      <c r="AO427" s="16">
        <v>-6.3E-2</v>
      </c>
      <c r="AP427" s="17">
        <v>2902279</v>
      </c>
      <c r="AQ427" s="16">
        <v>-0.123</v>
      </c>
      <c r="AR427" s="18">
        <v>5.17</v>
      </c>
      <c r="AS427" s="16">
        <v>3.9E-2</v>
      </c>
      <c r="AT427" s="18">
        <v>2.77</v>
      </c>
      <c r="AU427" s="16">
        <v>0.11</v>
      </c>
    </row>
    <row r="428" spans="2:47" x14ac:dyDescent="0.2">
      <c r="B428" s="29"/>
      <c r="C428" s="29"/>
      <c r="D428" s="29"/>
      <c r="E428" s="29"/>
      <c r="F428" s="29"/>
      <c r="G428" s="14" t="s">
        <v>327</v>
      </c>
      <c r="H428" s="15">
        <v>958042</v>
      </c>
      <c r="I428" s="16">
        <v>0.14499999999999999</v>
      </c>
      <c r="J428" s="17">
        <v>185461</v>
      </c>
      <c r="K428" s="16">
        <v>0.13700000000000001</v>
      </c>
      <c r="L428" s="17">
        <v>338188</v>
      </c>
      <c r="M428" s="16">
        <v>0.13600000000000001</v>
      </c>
      <c r="N428" s="18">
        <v>5.17</v>
      </c>
      <c r="O428" s="16">
        <v>7.0000000000000001E-3</v>
      </c>
      <c r="P428" s="18">
        <v>2.83</v>
      </c>
      <c r="Q428" s="16">
        <v>8.0000000000000002E-3</v>
      </c>
      <c r="R428" s="15">
        <v>2890695</v>
      </c>
      <c r="S428" s="16">
        <v>9.0999999999999998E-2</v>
      </c>
      <c r="T428" s="17">
        <v>559214</v>
      </c>
      <c r="U428" s="16">
        <v>7.8E-2</v>
      </c>
      <c r="V428" s="17">
        <v>1025670</v>
      </c>
      <c r="W428" s="16">
        <v>8.6999999999999994E-2</v>
      </c>
      <c r="X428" s="18">
        <v>5.17</v>
      </c>
      <c r="Y428" s="16">
        <v>1.2E-2</v>
      </c>
      <c r="Z428" s="18">
        <v>2.82</v>
      </c>
      <c r="AA428" s="16">
        <v>4.0000000000000001E-3</v>
      </c>
      <c r="AB428" s="15">
        <v>5685598</v>
      </c>
      <c r="AC428" s="16">
        <v>9.0999999999999998E-2</v>
      </c>
      <c r="AD428" s="17">
        <v>1104188</v>
      </c>
      <c r="AE428" s="16">
        <v>0.1</v>
      </c>
      <c r="AF428" s="17">
        <v>2011291</v>
      </c>
      <c r="AG428" s="16">
        <v>9.4E-2</v>
      </c>
      <c r="AH428" s="18">
        <v>5.15</v>
      </c>
      <c r="AI428" s="16">
        <v>-8.0000000000000002E-3</v>
      </c>
      <c r="AJ428" s="18">
        <v>2.83</v>
      </c>
      <c r="AK428" s="16">
        <v>-2E-3</v>
      </c>
      <c r="AL428" s="15">
        <v>11399726</v>
      </c>
      <c r="AM428" s="16">
        <v>0.111</v>
      </c>
      <c r="AN428" s="17">
        <v>2239446</v>
      </c>
      <c r="AO428" s="16">
        <v>0.14799999999999999</v>
      </c>
      <c r="AP428" s="17">
        <v>4034556</v>
      </c>
      <c r="AQ428" s="16">
        <v>0.107</v>
      </c>
      <c r="AR428" s="18">
        <v>5.09</v>
      </c>
      <c r="AS428" s="16">
        <v>-3.2000000000000001E-2</v>
      </c>
      <c r="AT428" s="18">
        <v>2.83</v>
      </c>
      <c r="AU428" s="16">
        <v>3.0000000000000001E-3</v>
      </c>
    </row>
    <row r="429" spans="2:47" x14ac:dyDescent="0.2">
      <c r="B429" s="29"/>
      <c r="C429" s="29"/>
      <c r="D429" s="29"/>
      <c r="E429" s="29"/>
      <c r="F429" s="29"/>
      <c r="G429" s="14" t="s">
        <v>328</v>
      </c>
      <c r="H429" s="15">
        <v>2161316</v>
      </c>
      <c r="I429" s="16">
        <v>0.191</v>
      </c>
      <c r="J429" s="17">
        <v>475565</v>
      </c>
      <c r="K429" s="16">
        <v>0.30399999999999999</v>
      </c>
      <c r="L429" s="17">
        <v>931667</v>
      </c>
      <c r="M429" s="16">
        <v>0.29199999999999998</v>
      </c>
      <c r="N429" s="18">
        <v>4.54</v>
      </c>
      <c r="O429" s="16">
        <v>-8.6999999999999994E-2</v>
      </c>
      <c r="P429" s="18">
        <v>2.3199999999999998</v>
      </c>
      <c r="Q429" s="16">
        <v>-7.8E-2</v>
      </c>
      <c r="R429" s="15">
        <v>7175169</v>
      </c>
      <c r="S429" s="16">
        <v>0.111</v>
      </c>
      <c r="T429" s="17">
        <v>1568334</v>
      </c>
      <c r="U429" s="16">
        <v>0.122</v>
      </c>
      <c r="V429" s="17">
        <v>3081007</v>
      </c>
      <c r="W429" s="16">
        <v>0.114</v>
      </c>
      <c r="X429" s="18">
        <v>4.58</v>
      </c>
      <c r="Y429" s="16">
        <v>-0.01</v>
      </c>
      <c r="Z429" s="18">
        <v>2.33</v>
      </c>
      <c r="AA429" s="16">
        <v>-3.0000000000000001E-3</v>
      </c>
      <c r="AB429" s="15">
        <v>14375991</v>
      </c>
      <c r="AC429" s="16">
        <v>0.14799999999999999</v>
      </c>
      <c r="AD429" s="17">
        <v>3149852</v>
      </c>
      <c r="AE429" s="16">
        <v>0.17299999999999999</v>
      </c>
      <c r="AF429" s="17">
        <v>6195008</v>
      </c>
      <c r="AG429" s="16">
        <v>0.156</v>
      </c>
      <c r="AH429" s="18">
        <v>4.5599999999999996</v>
      </c>
      <c r="AI429" s="16">
        <v>-2.1999999999999999E-2</v>
      </c>
      <c r="AJ429" s="18">
        <v>2.3199999999999998</v>
      </c>
      <c r="AK429" s="16">
        <v>-8.0000000000000002E-3</v>
      </c>
      <c r="AL429" s="15">
        <v>29029532</v>
      </c>
      <c r="AM429" s="16">
        <v>0.17199999999999999</v>
      </c>
      <c r="AN429" s="17">
        <v>6403893</v>
      </c>
      <c r="AO429" s="16">
        <v>0.19900000000000001</v>
      </c>
      <c r="AP429" s="17">
        <v>12548604</v>
      </c>
      <c r="AQ429" s="16">
        <v>0.16200000000000001</v>
      </c>
      <c r="AR429" s="18">
        <v>4.53</v>
      </c>
      <c r="AS429" s="16">
        <v>-2.3E-2</v>
      </c>
      <c r="AT429" s="18">
        <v>2.31</v>
      </c>
      <c r="AU429" s="16">
        <v>8.9999999999999993E-3</v>
      </c>
    </row>
    <row r="430" spans="2:47" x14ac:dyDescent="0.2">
      <c r="B430" s="29"/>
      <c r="C430" s="29"/>
      <c r="D430" s="29"/>
      <c r="E430" s="29"/>
      <c r="F430" s="29"/>
      <c r="G430" s="14" t="s">
        <v>329</v>
      </c>
      <c r="H430" s="15">
        <v>1063227</v>
      </c>
      <c r="I430" s="16">
        <v>0.153</v>
      </c>
      <c r="J430" s="17">
        <v>209738</v>
      </c>
      <c r="K430" s="16">
        <v>0.16200000000000001</v>
      </c>
      <c r="L430" s="17">
        <v>394836</v>
      </c>
      <c r="M430" s="16">
        <v>0.14000000000000001</v>
      </c>
      <c r="N430" s="18">
        <v>5.07</v>
      </c>
      <c r="O430" s="16">
        <v>-8.0000000000000002E-3</v>
      </c>
      <c r="P430" s="18">
        <v>2.69</v>
      </c>
      <c r="Q430" s="16">
        <v>1.0999999999999999E-2</v>
      </c>
      <c r="R430" s="15">
        <v>3179756</v>
      </c>
      <c r="S430" s="16">
        <v>0.12</v>
      </c>
      <c r="T430" s="17">
        <v>628143</v>
      </c>
      <c r="U430" s="16">
        <v>0.125</v>
      </c>
      <c r="V430" s="17">
        <v>1181480</v>
      </c>
      <c r="W430" s="16">
        <v>0.10100000000000001</v>
      </c>
      <c r="X430" s="18">
        <v>5.0599999999999996</v>
      </c>
      <c r="Y430" s="16">
        <v>-4.0000000000000001E-3</v>
      </c>
      <c r="Z430" s="18">
        <v>2.69</v>
      </c>
      <c r="AA430" s="16">
        <v>1.7999999999999999E-2</v>
      </c>
      <c r="AB430" s="15">
        <v>6322067</v>
      </c>
      <c r="AC430" s="16">
        <v>0.10299999999999999</v>
      </c>
      <c r="AD430" s="17">
        <v>1257277</v>
      </c>
      <c r="AE430" s="16">
        <v>0.129</v>
      </c>
      <c r="AF430" s="17">
        <v>2366512</v>
      </c>
      <c r="AG430" s="16">
        <v>8.8999999999999996E-2</v>
      </c>
      <c r="AH430" s="18">
        <v>5.03</v>
      </c>
      <c r="AI430" s="16">
        <v>-2.1999999999999999E-2</v>
      </c>
      <c r="AJ430" s="18">
        <v>2.67</v>
      </c>
      <c r="AK430" s="16">
        <v>1.2999999999999999E-2</v>
      </c>
      <c r="AL430" s="15">
        <v>13120514</v>
      </c>
      <c r="AM430" s="16">
        <v>0.128</v>
      </c>
      <c r="AN430" s="17">
        <v>2618400</v>
      </c>
      <c r="AO430" s="16">
        <v>0.16800000000000001</v>
      </c>
      <c r="AP430" s="17">
        <v>4893308</v>
      </c>
      <c r="AQ430" s="16">
        <v>9.2999999999999999E-2</v>
      </c>
      <c r="AR430" s="18">
        <v>5.01</v>
      </c>
      <c r="AS430" s="16">
        <v>-3.4000000000000002E-2</v>
      </c>
      <c r="AT430" s="18">
        <v>2.68</v>
      </c>
      <c r="AU430" s="16">
        <v>3.2000000000000001E-2</v>
      </c>
    </row>
    <row r="431" spans="2:47" x14ac:dyDescent="0.2">
      <c r="B431" s="29"/>
      <c r="C431" s="29"/>
      <c r="D431" s="29"/>
      <c r="E431" s="30"/>
      <c r="F431" s="29"/>
      <c r="G431" s="14" t="s">
        <v>330</v>
      </c>
      <c r="H431" s="15">
        <v>11229423</v>
      </c>
      <c r="I431" s="16">
        <v>9.0999999999999998E-2</v>
      </c>
      <c r="J431" s="17">
        <v>2397261</v>
      </c>
      <c r="K431" s="16">
        <v>0.13900000000000001</v>
      </c>
      <c r="L431" s="17">
        <v>4547065</v>
      </c>
      <c r="M431" s="16">
        <v>0.111</v>
      </c>
      <c r="N431" s="18">
        <v>4.68</v>
      </c>
      <c r="O431" s="16">
        <v>-4.2000000000000003E-2</v>
      </c>
      <c r="P431" s="18">
        <v>2.4700000000000002</v>
      </c>
      <c r="Q431" s="16">
        <v>-1.7999999999999999E-2</v>
      </c>
      <c r="R431" s="15">
        <v>34955635</v>
      </c>
      <c r="S431" s="16">
        <v>0.06</v>
      </c>
      <c r="T431" s="17">
        <v>7318279</v>
      </c>
      <c r="U431" s="16">
        <v>7.2999999999999995E-2</v>
      </c>
      <c r="V431" s="17">
        <v>14008796</v>
      </c>
      <c r="W431" s="16">
        <v>5.5E-2</v>
      </c>
      <c r="X431" s="18">
        <v>4.78</v>
      </c>
      <c r="Y431" s="16">
        <v>-1.2999999999999999E-2</v>
      </c>
      <c r="Z431" s="18">
        <v>2.5</v>
      </c>
      <c r="AA431" s="16">
        <v>4.0000000000000001E-3</v>
      </c>
      <c r="AB431" s="15">
        <v>70704689</v>
      </c>
      <c r="AC431" s="16">
        <v>6.0999999999999999E-2</v>
      </c>
      <c r="AD431" s="17">
        <v>14724873</v>
      </c>
      <c r="AE431" s="16">
        <v>7.9000000000000001E-2</v>
      </c>
      <c r="AF431" s="17">
        <v>28277658</v>
      </c>
      <c r="AG431" s="16">
        <v>5.8999999999999997E-2</v>
      </c>
      <c r="AH431" s="18">
        <v>4.8</v>
      </c>
      <c r="AI431" s="16">
        <v>-1.6E-2</v>
      </c>
      <c r="AJ431" s="18">
        <v>2.5</v>
      </c>
      <c r="AK431" s="16">
        <v>2E-3</v>
      </c>
      <c r="AL431" s="15">
        <v>143914025</v>
      </c>
      <c r="AM431" s="16">
        <v>6.7000000000000004E-2</v>
      </c>
      <c r="AN431" s="17">
        <v>29973202</v>
      </c>
      <c r="AO431" s="16">
        <v>7.5999999999999998E-2</v>
      </c>
      <c r="AP431" s="17">
        <v>57523932</v>
      </c>
      <c r="AQ431" s="16">
        <v>4.9000000000000002E-2</v>
      </c>
      <c r="AR431" s="18">
        <v>4.8</v>
      </c>
      <c r="AS431" s="16">
        <v>-8.9999999999999993E-3</v>
      </c>
      <c r="AT431" s="18">
        <v>2.5</v>
      </c>
      <c r="AU431" s="16">
        <v>1.7000000000000001E-2</v>
      </c>
    </row>
    <row r="432" spans="2:47" x14ac:dyDescent="0.2">
      <c r="B432" s="28" t="s">
        <v>19</v>
      </c>
      <c r="C432" s="28" t="s">
        <v>11</v>
      </c>
      <c r="D432" s="28" t="s">
        <v>24</v>
      </c>
      <c r="E432" s="28" t="s">
        <v>0</v>
      </c>
      <c r="F432" s="28" t="s">
        <v>84</v>
      </c>
      <c r="G432" s="14" t="s">
        <v>274</v>
      </c>
      <c r="H432" s="15">
        <v>72291</v>
      </c>
      <c r="I432" s="16">
        <v>0.17100000000000001</v>
      </c>
      <c r="J432" s="17">
        <v>16028</v>
      </c>
      <c r="K432" s="16">
        <v>0.152</v>
      </c>
      <c r="L432" s="17">
        <v>23292</v>
      </c>
      <c r="M432" s="16">
        <v>0.112</v>
      </c>
      <c r="N432" s="18">
        <v>4.51</v>
      </c>
      <c r="O432" s="16">
        <v>1.7000000000000001E-2</v>
      </c>
      <c r="P432" s="18">
        <v>3.1</v>
      </c>
      <c r="Q432" s="16">
        <v>5.2999999999999999E-2</v>
      </c>
      <c r="R432" s="15">
        <v>229443</v>
      </c>
      <c r="S432" s="16">
        <v>0.14499999999999999</v>
      </c>
      <c r="T432" s="17">
        <v>52290</v>
      </c>
      <c r="U432" s="16">
        <v>0.16700000000000001</v>
      </c>
      <c r="V432" s="17">
        <v>76062</v>
      </c>
      <c r="W432" s="16">
        <v>0.111</v>
      </c>
      <c r="X432" s="18">
        <v>4.3899999999999997</v>
      </c>
      <c r="Y432" s="16">
        <v>-1.9E-2</v>
      </c>
      <c r="Z432" s="18">
        <v>3.02</v>
      </c>
      <c r="AA432" s="16">
        <v>0.03</v>
      </c>
      <c r="AB432" s="15">
        <v>494855</v>
      </c>
      <c r="AC432" s="16">
        <v>0.193</v>
      </c>
      <c r="AD432" s="17">
        <v>115062</v>
      </c>
      <c r="AE432" s="16">
        <v>0.248</v>
      </c>
      <c r="AF432" s="17">
        <v>168961</v>
      </c>
      <c r="AG432" s="16">
        <v>0.184</v>
      </c>
      <c r="AH432" s="18">
        <v>4.3</v>
      </c>
      <c r="AI432" s="16">
        <v>-4.4999999999999998E-2</v>
      </c>
      <c r="AJ432" s="18">
        <v>2.93</v>
      </c>
      <c r="AK432" s="16">
        <v>7.0000000000000001E-3</v>
      </c>
      <c r="AL432" s="15">
        <v>968698</v>
      </c>
      <c r="AM432" s="16">
        <v>0.17899999999999999</v>
      </c>
      <c r="AN432" s="17">
        <v>221041</v>
      </c>
      <c r="AO432" s="16">
        <v>0.24099999999999999</v>
      </c>
      <c r="AP432" s="17">
        <v>326593</v>
      </c>
      <c r="AQ432" s="16">
        <v>0.13800000000000001</v>
      </c>
      <c r="AR432" s="18">
        <v>4.38</v>
      </c>
      <c r="AS432" s="16">
        <v>-5.0999999999999997E-2</v>
      </c>
      <c r="AT432" s="18">
        <v>2.97</v>
      </c>
      <c r="AU432" s="16">
        <v>3.5999999999999997E-2</v>
      </c>
    </row>
    <row r="433" spans="2:47" x14ac:dyDescent="0.2">
      <c r="B433" s="29"/>
      <c r="C433" s="29"/>
      <c r="D433" s="29"/>
      <c r="E433" s="29"/>
      <c r="F433" s="29"/>
      <c r="G433" s="14" t="s">
        <v>275</v>
      </c>
      <c r="H433" s="15">
        <v>175754</v>
      </c>
      <c r="I433" s="16">
        <v>0.245</v>
      </c>
      <c r="J433" s="17">
        <v>34665</v>
      </c>
      <c r="K433" s="16">
        <v>0.34899999999999998</v>
      </c>
      <c r="L433" s="17">
        <v>66678</v>
      </c>
      <c r="M433" s="16">
        <v>0.30099999999999999</v>
      </c>
      <c r="N433" s="18">
        <v>5.07</v>
      </c>
      <c r="O433" s="16">
        <v>-7.6999999999999999E-2</v>
      </c>
      <c r="P433" s="18">
        <v>2.64</v>
      </c>
      <c r="Q433" s="16">
        <v>-4.2999999999999997E-2</v>
      </c>
      <c r="R433" s="15">
        <v>581602</v>
      </c>
      <c r="S433" s="16">
        <v>0.221</v>
      </c>
      <c r="T433" s="17">
        <v>111716</v>
      </c>
      <c r="U433" s="16">
        <v>0.214</v>
      </c>
      <c r="V433" s="17">
        <v>220156</v>
      </c>
      <c r="W433" s="16">
        <v>0.19</v>
      </c>
      <c r="X433" s="18">
        <v>5.21</v>
      </c>
      <c r="Y433" s="16">
        <v>6.0000000000000001E-3</v>
      </c>
      <c r="Z433" s="18">
        <v>2.64</v>
      </c>
      <c r="AA433" s="16">
        <v>2.5999999999999999E-2</v>
      </c>
      <c r="AB433" s="15">
        <v>1177669</v>
      </c>
      <c r="AC433" s="16">
        <v>0.214</v>
      </c>
      <c r="AD433" s="17">
        <v>224441</v>
      </c>
      <c r="AE433" s="16">
        <v>0.214</v>
      </c>
      <c r="AF433" s="17">
        <v>444642</v>
      </c>
      <c r="AG433" s="16">
        <v>0.186</v>
      </c>
      <c r="AH433" s="18">
        <v>5.25</v>
      </c>
      <c r="AI433" s="16">
        <v>1E-3</v>
      </c>
      <c r="AJ433" s="18">
        <v>2.65</v>
      </c>
      <c r="AK433" s="16">
        <v>2.4E-2</v>
      </c>
      <c r="AL433" s="15">
        <v>2222259</v>
      </c>
      <c r="AM433" s="16">
        <v>0.19400000000000001</v>
      </c>
      <c r="AN433" s="17">
        <v>426388</v>
      </c>
      <c r="AO433" s="16">
        <v>0.189</v>
      </c>
      <c r="AP433" s="17">
        <v>845396</v>
      </c>
      <c r="AQ433" s="16">
        <v>0.152</v>
      </c>
      <c r="AR433" s="18">
        <v>5.21</v>
      </c>
      <c r="AS433" s="16">
        <v>4.0000000000000001E-3</v>
      </c>
      <c r="AT433" s="18">
        <v>2.63</v>
      </c>
      <c r="AU433" s="16">
        <v>3.6999999999999998E-2</v>
      </c>
    </row>
    <row r="434" spans="2:47" x14ac:dyDescent="0.2">
      <c r="B434" s="29"/>
      <c r="C434" s="29"/>
      <c r="D434" s="29"/>
      <c r="E434" s="29"/>
      <c r="F434" s="29"/>
      <c r="G434" s="14" t="s">
        <v>276</v>
      </c>
      <c r="H434" s="15">
        <v>330236</v>
      </c>
      <c r="I434" s="16">
        <v>-1.2E-2</v>
      </c>
      <c r="J434" s="17">
        <v>70881</v>
      </c>
      <c r="K434" s="16">
        <v>-7.0000000000000007E-2</v>
      </c>
      <c r="L434" s="17">
        <v>125825</v>
      </c>
      <c r="M434" s="16">
        <v>-9.5000000000000001E-2</v>
      </c>
      <c r="N434" s="18">
        <v>4.66</v>
      </c>
      <c r="O434" s="16">
        <v>6.2E-2</v>
      </c>
      <c r="P434" s="18">
        <v>2.62</v>
      </c>
      <c r="Q434" s="16">
        <v>9.1999999999999998E-2</v>
      </c>
      <c r="R434" s="15">
        <v>1056882</v>
      </c>
      <c r="S434" s="16">
        <v>4.0000000000000001E-3</v>
      </c>
      <c r="T434" s="17">
        <v>225709</v>
      </c>
      <c r="U434" s="16">
        <v>-5.8000000000000003E-2</v>
      </c>
      <c r="V434" s="17">
        <v>399949</v>
      </c>
      <c r="W434" s="16">
        <v>-8.2000000000000003E-2</v>
      </c>
      <c r="X434" s="18">
        <v>4.68</v>
      </c>
      <c r="Y434" s="16">
        <v>6.5000000000000002E-2</v>
      </c>
      <c r="Z434" s="18">
        <v>2.64</v>
      </c>
      <c r="AA434" s="16">
        <v>9.4E-2</v>
      </c>
      <c r="AB434" s="15">
        <v>2124678</v>
      </c>
      <c r="AC434" s="16">
        <v>-3.4000000000000002E-2</v>
      </c>
      <c r="AD434" s="17">
        <v>454865</v>
      </c>
      <c r="AE434" s="16">
        <v>-8.5999999999999993E-2</v>
      </c>
      <c r="AF434" s="17">
        <v>803491</v>
      </c>
      <c r="AG434" s="16">
        <v>-0.129</v>
      </c>
      <c r="AH434" s="18">
        <v>4.67</v>
      </c>
      <c r="AI434" s="16">
        <v>5.7000000000000002E-2</v>
      </c>
      <c r="AJ434" s="18">
        <v>2.64</v>
      </c>
      <c r="AK434" s="16">
        <v>0.109</v>
      </c>
      <c r="AL434" s="15">
        <v>4393956</v>
      </c>
      <c r="AM434" s="16">
        <v>2.3E-2</v>
      </c>
      <c r="AN434" s="17">
        <v>980582</v>
      </c>
      <c r="AO434" s="16">
        <v>0.02</v>
      </c>
      <c r="AP434" s="17">
        <v>1751649</v>
      </c>
      <c r="AQ434" s="16">
        <v>-3.9E-2</v>
      </c>
      <c r="AR434" s="18">
        <v>4.4800000000000004</v>
      </c>
      <c r="AS434" s="16">
        <v>3.0000000000000001E-3</v>
      </c>
      <c r="AT434" s="18">
        <v>2.5099999999999998</v>
      </c>
      <c r="AU434" s="16">
        <v>6.5000000000000002E-2</v>
      </c>
    </row>
    <row r="435" spans="2:47" x14ac:dyDescent="0.2">
      <c r="B435" s="29"/>
      <c r="C435" s="29"/>
      <c r="D435" s="29"/>
      <c r="E435" s="29"/>
      <c r="F435" s="29"/>
      <c r="G435" s="14" t="s">
        <v>277</v>
      </c>
      <c r="H435" s="15">
        <v>116399</v>
      </c>
      <c r="I435" s="16">
        <v>0.20200000000000001</v>
      </c>
      <c r="J435" s="17">
        <v>25999</v>
      </c>
      <c r="K435" s="16">
        <v>0.42099999999999999</v>
      </c>
      <c r="L435" s="17">
        <v>43319</v>
      </c>
      <c r="M435" s="16">
        <v>0.25</v>
      </c>
      <c r="N435" s="18">
        <v>4.4800000000000004</v>
      </c>
      <c r="O435" s="16">
        <v>-0.154</v>
      </c>
      <c r="P435" s="18">
        <v>2.69</v>
      </c>
      <c r="Q435" s="16">
        <v>-3.7999999999999999E-2</v>
      </c>
      <c r="R435" s="15">
        <v>393657</v>
      </c>
      <c r="S435" s="16">
        <v>0.18099999999999999</v>
      </c>
      <c r="T435" s="17">
        <v>87098</v>
      </c>
      <c r="U435" s="16">
        <v>0.32100000000000001</v>
      </c>
      <c r="V435" s="17">
        <v>147255</v>
      </c>
      <c r="W435" s="16">
        <v>0.155</v>
      </c>
      <c r="X435" s="18">
        <v>4.5199999999999996</v>
      </c>
      <c r="Y435" s="16">
        <v>-0.106</v>
      </c>
      <c r="Z435" s="18">
        <v>2.67</v>
      </c>
      <c r="AA435" s="16">
        <v>2.1999999999999999E-2</v>
      </c>
      <c r="AB435" s="15">
        <v>820274</v>
      </c>
      <c r="AC435" s="16">
        <v>0.19500000000000001</v>
      </c>
      <c r="AD435" s="17">
        <v>180614</v>
      </c>
      <c r="AE435" s="16">
        <v>0.36</v>
      </c>
      <c r="AF435" s="17">
        <v>306697</v>
      </c>
      <c r="AG435" s="16">
        <v>0.16900000000000001</v>
      </c>
      <c r="AH435" s="18">
        <v>4.54</v>
      </c>
      <c r="AI435" s="16">
        <v>-0.121</v>
      </c>
      <c r="AJ435" s="18">
        <v>2.67</v>
      </c>
      <c r="AK435" s="16">
        <v>2.3E-2</v>
      </c>
      <c r="AL435" s="15">
        <v>1578432</v>
      </c>
      <c r="AM435" s="16">
        <v>0.19900000000000001</v>
      </c>
      <c r="AN435" s="17">
        <v>342754</v>
      </c>
      <c r="AO435" s="16">
        <v>0.35099999999999998</v>
      </c>
      <c r="AP435" s="17">
        <v>596881</v>
      </c>
      <c r="AQ435" s="16">
        <v>0.16300000000000001</v>
      </c>
      <c r="AR435" s="18">
        <v>4.6100000000000003</v>
      </c>
      <c r="AS435" s="16">
        <v>-0.112</v>
      </c>
      <c r="AT435" s="18">
        <v>2.64</v>
      </c>
      <c r="AU435" s="16">
        <v>3.1E-2</v>
      </c>
    </row>
    <row r="436" spans="2:47" x14ac:dyDescent="0.2">
      <c r="B436" s="29"/>
      <c r="C436" s="29"/>
      <c r="D436" s="29"/>
      <c r="E436" s="29"/>
      <c r="F436" s="29"/>
      <c r="G436" s="14" t="s">
        <v>278</v>
      </c>
      <c r="H436" s="15">
        <v>286741</v>
      </c>
      <c r="I436" s="16">
        <v>-0.126</v>
      </c>
      <c r="J436" s="17">
        <v>67267</v>
      </c>
      <c r="K436" s="16">
        <v>-0.13900000000000001</v>
      </c>
      <c r="L436" s="17">
        <v>100706</v>
      </c>
      <c r="M436" s="16">
        <v>-0.19</v>
      </c>
      <c r="N436" s="18">
        <v>4.26</v>
      </c>
      <c r="O436" s="16">
        <v>1.4999999999999999E-2</v>
      </c>
      <c r="P436" s="18">
        <v>2.85</v>
      </c>
      <c r="Q436" s="16">
        <v>0.08</v>
      </c>
      <c r="R436" s="15">
        <v>972047</v>
      </c>
      <c r="S436" s="16">
        <v>-0.108</v>
      </c>
      <c r="T436" s="17">
        <v>225007</v>
      </c>
      <c r="U436" s="16">
        <v>-0.112</v>
      </c>
      <c r="V436" s="17">
        <v>335475</v>
      </c>
      <c r="W436" s="16">
        <v>-0.16700000000000001</v>
      </c>
      <c r="X436" s="18">
        <v>4.32</v>
      </c>
      <c r="Y436" s="16">
        <v>4.0000000000000001E-3</v>
      </c>
      <c r="Z436" s="18">
        <v>2.9</v>
      </c>
      <c r="AA436" s="16">
        <v>7.0999999999999994E-2</v>
      </c>
      <c r="AB436" s="15">
        <v>2033665</v>
      </c>
      <c r="AC436" s="16">
        <v>-8.5999999999999993E-2</v>
      </c>
      <c r="AD436" s="17">
        <v>472043</v>
      </c>
      <c r="AE436" s="16">
        <v>-8.4000000000000005E-2</v>
      </c>
      <c r="AF436" s="17">
        <v>699109</v>
      </c>
      <c r="AG436" s="16">
        <v>-0.16500000000000001</v>
      </c>
      <c r="AH436" s="18">
        <v>4.3099999999999996</v>
      </c>
      <c r="AI436" s="16">
        <v>-3.0000000000000001E-3</v>
      </c>
      <c r="AJ436" s="18">
        <v>2.91</v>
      </c>
      <c r="AK436" s="16">
        <v>9.4E-2</v>
      </c>
      <c r="AL436" s="15">
        <v>4168919</v>
      </c>
      <c r="AM436" s="16">
        <v>8.9999999999999993E-3</v>
      </c>
      <c r="AN436" s="17">
        <v>1003126</v>
      </c>
      <c r="AO436" s="16">
        <v>5.3999999999999999E-2</v>
      </c>
      <c r="AP436" s="17">
        <v>1512258</v>
      </c>
      <c r="AQ436" s="16">
        <v>-3.9E-2</v>
      </c>
      <c r="AR436" s="18">
        <v>4.16</v>
      </c>
      <c r="AS436" s="16">
        <v>-4.2000000000000003E-2</v>
      </c>
      <c r="AT436" s="18">
        <v>2.76</v>
      </c>
      <c r="AU436" s="16">
        <v>5.0999999999999997E-2</v>
      </c>
    </row>
    <row r="437" spans="2:47" x14ac:dyDescent="0.2">
      <c r="B437" s="29"/>
      <c r="C437" s="29"/>
      <c r="D437" s="29"/>
      <c r="E437" s="29"/>
      <c r="F437" s="29"/>
      <c r="G437" s="14" t="s">
        <v>279</v>
      </c>
      <c r="H437" s="15">
        <v>139903</v>
      </c>
      <c r="I437" s="16">
        <v>-3.7999999999999999E-2</v>
      </c>
      <c r="J437" s="17">
        <v>31406</v>
      </c>
      <c r="K437" s="16">
        <v>-2.7E-2</v>
      </c>
      <c r="L437" s="17">
        <v>55692</v>
      </c>
      <c r="M437" s="16">
        <v>-2.8000000000000001E-2</v>
      </c>
      <c r="N437" s="18">
        <v>4.45</v>
      </c>
      <c r="O437" s="16">
        <v>-1.0999999999999999E-2</v>
      </c>
      <c r="P437" s="18">
        <v>2.5099999999999998</v>
      </c>
      <c r="Q437" s="16">
        <v>-0.01</v>
      </c>
      <c r="R437" s="15">
        <v>495328</v>
      </c>
      <c r="S437" s="16">
        <v>-6.4000000000000001E-2</v>
      </c>
      <c r="T437" s="17">
        <v>106707</v>
      </c>
      <c r="U437" s="16">
        <v>-6.0999999999999999E-2</v>
      </c>
      <c r="V437" s="17">
        <v>190017</v>
      </c>
      <c r="W437" s="16">
        <v>-6.2E-2</v>
      </c>
      <c r="X437" s="18">
        <v>4.6399999999999997</v>
      </c>
      <c r="Y437" s="16">
        <v>-3.0000000000000001E-3</v>
      </c>
      <c r="Z437" s="18">
        <v>2.61</v>
      </c>
      <c r="AA437" s="16">
        <v>-2E-3</v>
      </c>
      <c r="AB437" s="15">
        <v>1105009</v>
      </c>
      <c r="AC437" s="16">
        <v>-1.9E-2</v>
      </c>
      <c r="AD437" s="17">
        <v>236800</v>
      </c>
      <c r="AE437" s="16">
        <v>-3.5000000000000003E-2</v>
      </c>
      <c r="AF437" s="17">
        <v>416931</v>
      </c>
      <c r="AG437" s="16">
        <v>-4.5999999999999999E-2</v>
      </c>
      <c r="AH437" s="18">
        <v>4.67</v>
      </c>
      <c r="AI437" s="16">
        <v>1.7000000000000001E-2</v>
      </c>
      <c r="AJ437" s="18">
        <v>2.65</v>
      </c>
      <c r="AK437" s="16">
        <v>2.8000000000000001E-2</v>
      </c>
      <c r="AL437" s="15">
        <v>2101815</v>
      </c>
      <c r="AM437" s="16">
        <v>6.2E-2</v>
      </c>
      <c r="AN437" s="17">
        <v>462409</v>
      </c>
      <c r="AO437" s="16">
        <v>5.5E-2</v>
      </c>
      <c r="AP437" s="17">
        <v>811579</v>
      </c>
      <c r="AQ437" s="16">
        <v>1.7999999999999999E-2</v>
      </c>
      <c r="AR437" s="18">
        <v>4.55</v>
      </c>
      <c r="AS437" s="16">
        <v>6.0000000000000001E-3</v>
      </c>
      <c r="AT437" s="18">
        <v>2.59</v>
      </c>
      <c r="AU437" s="16">
        <v>4.2999999999999997E-2</v>
      </c>
    </row>
    <row r="438" spans="2:47" x14ac:dyDescent="0.2">
      <c r="B438" s="29"/>
      <c r="C438" s="29"/>
      <c r="D438" s="29"/>
      <c r="E438" s="29"/>
      <c r="F438" s="29"/>
      <c r="G438" s="14" t="s">
        <v>280</v>
      </c>
      <c r="H438" s="15">
        <v>79217</v>
      </c>
      <c r="I438" s="16">
        <v>0.109</v>
      </c>
      <c r="J438" s="17">
        <v>16170</v>
      </c>
      <c r="K438" s="16">
        <v>0.14499999999999999</v>
      </c>
      <c r="L438" s="17">
        <v>28682</v>
      </c>
      <c r="M438" s="16">
        <v>0.161</v>
      </c>
      <c r="N438" s="18">
        <v>4.9000000000000004</v>
      </c>
      <c r="O438" s="16">
        <v>-3.1E-2</v>
      </c>
      <c r="P438" s="18">
        <v>2.76</v>
      </c>
      <c r="Q438" s="16">
        <v>-4.4999999999999998E-2</v>
      </c>
      <c r="R438" s="15">
        <v>259689</v>
      </c>
      <c r="S438" s="16">
        <v>0.10100000000000001</v>
      </c>
      <c r="T438" s="17">
        <v>53157</v>
      </c>
      <c r="U438" s="16">
        <v>0.16200000000000001</v>
      </c>
      <c r="V438" s="17">
        <v>95171</v>
      </c>
      <c r="W438" s="16">
        <v>0.17899999999999999</v>
      </c>
      <c r="X438" s="18">
        <v>4.8899999999999997</v>
      </c>
      <c r="Y438" s="16">
        <v>-5.1999999999999998E-2</v>
      </c>
      <c r="Z438" s="18">
        <v>2.73</v>
      </c>
      <c r="AA438" s="16">
        <v>-6.7000000000000004E-2</v>
      </c>
      <c r="AB438" s="15">
        <v>523212</v>
      </c>
      <c r="AC438" s="16">
        <v>0.107</v>
      </c>
      <c r="AD438" s="17">
        <v>105979</v>
      </c>
      <c r="AE438" s="16">
        <v>0.158</v>
      </c>
      <c r="AF438" s="17">
        <v>185370</v>
      </c>
      <c r="AG438" s="16">
        <v>0.17599999999999999</v>
      </c>
      <c r="AH438" s="18">
        <v>4.9400000000000004</v>
      </c>
      <c r="AI438" s="16">
        <v>-4.3999999999999997E-2</v>
      </c>
      <c r="AJ438" s="18">
        <v>2.82</v>
      </c>
      <c r="AK438" s="16">
        <v>-5.8999999999999997E-2</v>
      </c>
      <c r="AL438" s="15">
        <v>1033750</v>
      </c>
      <c r="AM438" s="16">
        <v>0.23100000000000001</v>
      </c>
      <c r="AN438" s="17">
        <v>211690</v>
      </c>
      <c r="AO438" s="16">
        <v>0.307</v>
      </c>
      <c r="AP438" s="17">
        <v>360477</v>
      </c>
      <c r="AQ438" s="16">
        <v>0.26900000000000002</v>
      </c>
      <c r="AR438" s="18">
        <v>4.88</v>
      </c>
      <c r="AS438" s="16">
        <v>-5.8000000000000003E-2</v>
      </c>
      <c r="AT438" s="18">
        <v>2.87</v>
      </c>
      <c r="AU438" s="16">
        <v>-3.1E-2</v>
      </c>
    </row>
    <row r="439" spans="2:47" x14ac:dyDescent="0.2">
      <c r="B439" s="29"/>
      <c r="C439" s="29"/>
      <c r="D439" s="29"/>
      <c r="E439" s="29"/>
      <c r="F439" s="29"/>
      <c r="G439" s="14" t="s">
        <v>281</v>
      </c>
      <c r="H439" s="15">
        <v>239819</v>
      </c>
      <c r="I439" s="16">
        <v>4.3999999999999997E-2</v>
      </c>
      <c r="J439" s="17">
        <v>54618</v>
      </c>
      <c r="K439" s="16">
        <v>0.11799999999999999</v>
      </c>
      <c r="L439" s="17">
        <v>98444</v>
      </c>
      <c r="M439" s="16">
        <v>9.9000000000000005E-2</v>
      </c>
      <c r="N439" s="18">
        <v>4.3899999999999997</v>
      </c>
      <c r="O439" s="16">
        <v>-6.6000000000000003E-2</v>
      </c>
      <c r="P439" s="18">
        <v>2.44</v>
      </c>
      <c r="Q439" s="16">
        <v>-0.05</v>
      </c>
      <c r="R439" s="15">
        <v>773941</v>
      </c>
      <c r="S439" s="16">
        <v>7.0999999999999994E-2</v>
      </c>
      <c r="T439" s="17">
        <v>161240</v>
      </c>
      <c r="U439" s="16">
        <v>0.03</v>
      </c>
      <c r="V439" s="17">
        <v>301426</v>
      </c>
      <c r="W439" s="16">
        <v>1.4999999999999999E-2</v>
      </c>
      <c r="X439" s="18">
        <v>4.8</v>
      </c>
      <c r="Y439" s="16">
        <v>0.04</v>
      </c>
      <c r="Z439" s="18">
        <v>2.57</v>
      </c>
      <c r="AA439" s="16">
        <v>5.5E-2</v>
      </c>
      <c r="AB439" s="15">
        <v>1664139</v>
      </c>
      <c r="AC439" s="16">
        <v>8.8999999999999996E-2</v>
      </c>
      <c r="AD439" s="17">
        <v>343978</v>
      </c>
      <c r="AE439" s="16">
        <v>4.4999999999999998E-2</v>
      </c>
      <c r="AF439" s="17">
        <v>636051</v>
      </c>
      <c r="AG439" s="16">
        <v>3.7999999999999999E-2</v>
      </c>
      <c r="AH439" s="18">
        <v>4.84</v>
      </c>
      <c r="AI439" s="16">
        <v>4.2000000000000003E-2</v>
      </c>
      <c r="AJ439" s="18">
        <v>2.62</v>
      </c>
      <c r="AK439" s="16">
        <v>4.9000000000000002E-2</v>
      </c>
      <c r="AL439" s="15">
        <v>3361204</v>
      </c>
      <c r="AM439" s="16">
        <v>0.14499999999999999</v>
      </c>
      <c r="AN439" s="17">
        <v>717233</v>
      </c>
      <c r="AO439" s="16">
        <v>0.106</v>
      </c>
      <c r="AP439" s="17">
        <v>1281442</v>
      </c>
      <c r="AQ439" s="16">
        <v>7.3999999999999996E-2</v>
      </c>
      <c r="AR439" s="18">
        <v>4.6900000000000004</v>
      </c>
      <c r="AS439" s="16">
        <v>3.5000000000000003E-2</v>
      </c>
      <c r="AT439" s="18">
        <v>2.62</v>
      </c>
      <c r="AU439" s="16">
        <v>6.6000000000000003E-2</v>
      </c>
    </row>
    <row r="440" spans="2:47" x14ac:dyDescent="0.2">
      <c r="B440" s="29"/>
      <c r="C440" s="29"/>
      <c r="D440" s="29"/>
      <c r="E440" s="29"/>
      <c r="F440" s="29"/>
      <c r="G440" s="14" t="s">
        <v>282</v>
      </c>
      <c r="H440" s="15">
        <v>151971</v>
      </c>
      <c r="I440" s="16">
        <v>0.67</v>
      </c>
      <c r="J440" s="17">
        <v>38657</v>
      </c>
      <c r="K440" s="16">
        <v>0.54600000000000004</v>
      </c>
      <c r="L440" s="17">
        <v>60956</v>
      </c>
      <c r="M440" s="16">
        <v>0.48499999999999999</v>
      </c>
      <c r="N440" s="18">
        <v>3.93</v>
      </c>
      <c r="O440" s="16">
        <v>0.08</v>
      </c>
      <c r="P440" s="18">
        <v>2.4900000000000002</v>
      </c>
      <c r="Q440" s="16">
        <v>0.124</v>
      </c>
      <c r="R440" s="15">
        <v>494403</v>
      </c>
      <c r="S440" s="16">
        <v>0.64700000000000002</v>
      </c>
      <c r="T440" s="17">
        <v>111940</v>
      </c>
      <c r="U440" s="16">
        <v>0.27200000000000002</v>
      </c>
      <c r="V440" s="17">
        <v>185439</v>
      </c>
      <c r="W440" s="16">
        <v>0.25900000000000001</v>
      </c>
      <c r="X440" s="18">
        <v>4.42</v>
      </c>
      <c r="Y440" s="16">
        <v>0.29499999999999998</v>
      </c>
      <c r="Z440" s="18">
        <v>2.67</v>
      </c>
      <c r="AA440" s="16">
        <v>0.308</v>
      </c>
      <c r="AB440" s="15">
        <v>1031183</v>
      </c>
      <c r="AC440" s="16">
        <v>0.63100000000000001</v>
      </c>
      <c r="AD440" s="17">
        <v>233062</v>
      </c>
      <c r="AE440" s="16">
        <v>0.26100000000000001</v>
      </c>
      <c r="AF440" s="17">
        <v>383710</v>
      </c>
      <c r="AG440" s="16">
        <v>0.248</v>
      </c>
      <c r="AH440" s="18">
        <v>4.42</v>
      </c>
      <c r="AI440" s="16">
        <v>0.29399999999999998</v>
      </c>
      <c r="AJ440" s="18">
        <v>2.69</v>
      </c>
      <c r="AK440" s="16">
        <v>0.308</v>
      </c>
      <c r="AL440" s="15">
        <v>1871737</v>
      </c>
      <c r="AM440" s="16">
        <v>0.55300000000000005</v>
      </c>
      <c r="AN440" s="17">
        <v>454261</v>
      </c>
      <c r="AO440" s="16">
        <v>0.27900000000000003</v>
      </c>
      <c r="AP440" s="17">
        <v>730895</v>
      </c>
      <c r="AQ440" s="16">
        <v>0.23699999999999999</v>
      </c>
      <c r="AR440" s="18">
        <v>4.12</v>
      </c>
      <c r="AS440" s="16">
        <v>0.214</v>
      </c>
      <c r="AT440" s="18">
        <v>2.56</v>
      </c>
      <c r="AU440" s="16">
        <v>0.255</v>
      </c>
    </row>
    <row r="441" spans="2:47" x14ac:dyDescent="0.2">
      <c r="B441" s="29"/>
      <c r="C441" s="29"/>
      <c r="D441" s="29"/>
      <c r="E441" s="29"/>
      <c r="F441" s="29"/>
      <c r="G441" s="14" t="s">
        <v>283</v>
      </c>
      <c r="H441" s="15">
        <v>64156</v>
      </c>
      <c r="I441" s="16">
        <v>0.191</v>
      </c>
      <c r="J441" s="17">
        <v>12402</v>
      </c>
      <c r="K441" s="16">
        <v>0.20100000000000001</v>
      </c>
      <c r="L441" s="17">
        <v>21669</v>
      </c>
      <c r="M441" s="16">
        <v>0.20399999999999999</v>
      </c>
      <c r="N441" s="18">
        <v>5.17</v>
      </c>
      <c r="O441" s="16">
        <v>-8.9999999999999993E-3</v>
      </c>
      <c r="P441" s="18">
        <v>2.96</v>
      </c>
      <c r="Q441" s="16">
        <v>-1.0999999999999999E-2</v>
      </c>
      <c r="R441" s="15">
        <v>239102</v>
      </c>
      <c r="S441" s="16">
        <v>0.19400000000000001</v>
      </c>
      <c r="T441" s="17">
        <v>45393</v>
      </c>
      <c r="U441" s="16">
        <v>0.21299999999999999</v>
      </c>
      <c r="V441" s="17">
        <v>80160</v>
      </c>
      <c r="W441" s="16">
        <v>0.182</v>
      </c>
      <c r="X441" s="18">
        <v>5.27</v>
      </c>
      <c r="Y441" s="16">
        <v>-1.4999999999999999E-2</v>
      </c>
      <c r="Z441" s="18">
        <v>2.98</v>
      </c>
      <c r="AA441" s="16">
        <v>0.01</v>
      </c>
      <c r="AB441" s="15">
        <v>543873</v>
      </c>
      <c r="AC441" s="16">
        <v>0.22600000000000001</v>
      </c>
      <c r="AD441" s="17">
        <v>103872</v>
      </c>
      <c r="AE441" s="16">
        <v>0.29699999999999999</v>
      </c>
      <c r="AF441" s="17">
        <v>181874</v>
      </c>
      <c r="AG441" s="16">
        <v>0.20100000000000001</v>
      </c>
      <c r="AH441" s="18">
        <v>5.24</v>
      </c>
      <c r="AI441" s="16">
        <v>-5.5E-2</v>
      </c>
      <c r="AJ441" s="18">
        <v>2.99</v>
      </c>
      <c r="AK441" s="16">
        <v>2.1000000000000001E-2</v>
      </c>
      <c r="AL441" s="15">
        <v>1000545</v>
      </c>
      <c r="AM441" s="16">
        <v>0.26500000000000001</v>
      </c>
      <c r="AN441" s="17">
        <v>196847</v>
      </c>
      <c r="AO441" s="16">
        <v>0.33</v>
      </c>
      <c r="AP441" s="17">
        <v>337876</v>
      </c>
      <c r="AQ441" s="16">
        <v>0.214</v>
      </c>
      <c r="AR441" s="18">
        <v>5.08</v>
      </c>
      <c r="AS441" s="16">
        <v>-4.8000000000000001E-2</v>
      </c>
      <c r="AT441" s="18">
        <v>2.96</v>
      </c>
      <c r="AU441" s="16">
        <v>4.2999999999999997E-2</v>
      </c>
    </row>
    <row r="442" spans="2:47" x14ac:dyDescent="0.2">
      <c r="B442" s="29"/>
      <c r="C442" s="29"/>
      <c r="D442" s="29"/>
      <c r="E442" s="29"/>
      <c r="F442" s="29"/>
      <c r="G442" s="14" t="s">
        <v>284</v>
      </c>
      <c r="H442" s="15">
        <v>89309</v>
      </c>
      <c r="I442" s="16">
        <v>0.30399999999999999</v>
      </c>
      <c r="J442" s="17">
        <v>22713</v>
      </c>
      <c r="K442" s="16">
        <v>0.373</v>
      </c>
      <c r="L442" s="17">
        <v>39921</v>
      </c>
      <c r="M442" s="16">
        <v>0.39700000000000002</v>
      </c>
      <c r="N442" s="18">
        <v>3.93</v>
      </c>
      <c r="O442" s="16">
        <v>-0.05</v>
      </c>
      <c r="P442" s="18">
        <v>2.2400000000000002</v>
      </c>
      <c r="Q442" s="16">
        <v>-6.6000000000000003E-2</v>
      </c>
      <c r="R442" s="15">
        <v>304267</v>
      </c>
      <c r="S442" s="16">
        <v>0.308</v>
      </c>
      <c r="T442" s="17">
        <v>69102</v>
      </c>
      <c r="U442" s="16">
        <v>0.14099999999999999</v>
      </c>
      <c r="V442" s="17">
        <v>125336</v>
      </c>
      <c r="W442" s="16">
        <v>0.17799999999999999</v>
      </c>
      <c r="X442" s="18">
        <v>4.4000000000000004</v>
      </c>
      <c r="Y442" s="16">
        <v>0.14699999999999999</v>
      </c>
      <c r="Z442" s="18">
        <v>2.4300000000000002</v>
      </c>
      <c r="AA442" s="16">
        <v>0.111</v>
      </c>
      <c r="AB442" s="15">
        <v>670574</v>
      </c>
      <c r="AC442" s="16">
        <v>0.34599999999999997</v>
      </c>
      <c r="AD442" s="17">
        <v>155394</v>
      </c>
      <c r="AE442" s="16">
        <v>0.21</v>
      </c>
      <c r="AF442" s="17">
        <v>278866</v>
      </c>
      <c r="AG442" s="16">
        <v>0.23200000000000001</v>
      </c>
      <c r="AH442" s="18">
        <v>4.32</v>
      </c>
      <c r="AI442" s="16">
        <v>0.112</v>
      </c>
      <c r="AJ442" s="18">
        <v>2.4</v>
      </c>
      <c r="AK442" s="16">
        <v>9.2999999999999999E-2</v>
      </c>
      <c r="AL442" s="15">
        <v>1253777</v>
      </c>
      <c r="AM442" s="16">
        <v>0.34699999999999998</v>
      </c>
      <c r="AN442" s="17">
        <v>307264</v>
      </c>
      <c r="AO442" s="16">
        <v>0.26</v>
      </c>
      <c r="AP442" s="17">
        <v>534469</v>
      </c>
      <c r="AQ442" s="16">
        <v>0.24</v>
      </c>
      <c r="AR442" s="18">
        <v>4.08</v>
      </c>
      <c r="AS442" s="16">
        <v>6.9000000000000006E-2</v>
      </c>
      <c r="AT442" s="18">
        <v>2.35</v>
      </c>
      <c r="AU442" s="16">
        <v>8.6999999999999994E-2</v>
      </c>
    </row>
    <row r="443" spans="2:47" x14ac:dyDescent="0.2">
      <c r="B443" s="29"/>
      <c r="C443" s="29"/>
      <c r="D443" s="29"/>
      <c r="E443" s="29"/>
      <c r="F443" s="29"/>
      <c r="G443" s="14" t="s">
        <v>285</v>
      </c>
      <c r="H443" s="15">
        <v>220236</v>
      </c>
      <c r="I443" s="16">
        <v>0.29099999999999998</v>
      </c>
      <c r="J443" s="17">
        <v>46066</v>
      </c>
      <c r="K443" s="16">
        <v>0.42599999999999999</v>
      </c>
      <c r="L443" s="17">
        <v>71457</v>
      </c>
      <c r="M443" s="16">
        <v>0.192</v>
      </c>
      <c r="N443" s="18">
        <v>4.78</v>
      </c>
      <c r="O443" s="16">
        <v>-9.5000000000000001E-2</v>
      </c>
      <c r="P443" s="18">
        <v>3.08</v>
      </c>
      <c r="Q443" s="16">
        <v>8.4000000000000005E-2</v>
      </c>
      <c r="R443" s="15">
        <v>721908</v>
      </c>
      <c r="S443" s="16">
        <v>0.33200000000000002</v>
      </c>
      <c r="T443" s="17">
        <v>151941</v>
      </c>
      <c r="U443" s="16">
        <v>0.49299999999999999</v>
      </c>
      <c r="V443" s="17">
        <v>235547</v>
      </c>
      <c r="W443" s="16">
        <v>0.20799999999999999</v>
      </c>
      <c r="X443" s="18">
        <v>4.75</v>
      </c>
      <c r="Y443" s="16">
        <v>-0.107</v>
      </c>
      <c r="Z443" s="18">
        <v>3.06</v>
      </c>
      <c r="AA443" s="16">
        <v>0.10299999999999999</v>
      </c>
      <c r="AB443" s="15">
        <v>1497528</v>
      </c>
      <c r="AC443" s="16">
        <v>0.36299999999999999</v>
      </c>
      <c r="AD443" s="17">
        <v>312455</v>
      </c>
      <c r="AE443" s="16">
        <v>0.505</v>
      </c>
      <c r="AF443" s="17">
        <v>485238</v>
      </c>
      <c r="AG443" s="16">
        <v>0.22600000000000001</v>
      </c>
      <c r="AH443" s="18">
        <v>4.79</v>
      </c>
      <c r="AI443" s="16">
        <v>-9.4E-2</v>
      </c>
      <c r="AJ443" s="18">
        <v>3.09</v>
      </c>
      <c r="AK443" s="16">
        <v>0.112</v>
      </c>
      <c r="AL443" s="15">
        <v>2881527</v>
      </c>
      <c r="AM443" s="16">
        <v>0.374</v>
      </c>
      <c r="AN443" s="17">
        <v>604873</v>
      </c>
      <c r="AO443" s="16">
        <v>0.52200000000000002</v>
      </c>
      <c r="AP443" s="17">
        <v>952187</v>
      </c>
      <c r="AQ443" s="16">
        <v>0.252</v>
      </c>
      <c r="AR443" s="18">
        <v>4.76</v>
      </c>
      <c r="AS443" s="16">
        <v>-9.7000000000000003E-2</v>
      </c>
      <c r="AT443" s="18">
        <v>3.03</v>
      </c>
      <c r="AU443" s="16">
        <v>9.7000000000000003E-2</v>
      </c>
    </row>
    <row r="444" spans="2:47" x14ac:dyDescent="0.2">
      <c r="B444" s="29"/>
      <c r="C444" s="29"/>
      <c r="D444" s="29"/>
      <c r="E444" s="29"/>
      <c r="F444" s="29"/>
      <c r="G444" s="14" t="s">
        <v>286</v>
      </c>
      <c r="H444" s="15">
        <v>245785</v>
      </c>
      <c r="I444" s="16">
        <v>0.35499999999999998</v>
      </c>
      <c r="J444" s="17">
        <v>48838</v>
      </c>
      <c r="K444" s="16">
        <v>0.122</v>
      </c>
      <c r="L444" s="17">
        <v>87906</v>
      </c>
      <c r="M444" s="16">
        <v>0.28299999999999997</v>
      </c>
      <c r="N444" s="18">
        <v>5.03</v>
      </c>
      <c r="O444" s="16">
        <v>0.20699999999999999</v>
      </c>
      <c r="P444" s="18">
        <v>2.8</v>
      </c>
      <c r="Q444" s="16">
        <v>5.6000000000000001E-2</v>
      </c>
      <c r="R444" s="15">
        <v>789310</v>
      </c>
      <c r="S444" s="16">
        <v>0.35699999999999998</v>
      </c>
      <c r="T444" s="17">
        <v>170699</v>
      </c>
      <c r="U444" s="16">
        <v>0.23899999999999999</v>
      </c>
      <c r="V444" s="17">
        <v>278784</v>
      </c>
      <c r="W444" s="16">
        <v>0.27800000000000002</v>
      </c>
      <c r="X444" s="18">
        <v>4.62</v>
      </c>
      <c r="Y444" s="16">
        <v>9.5000000000000001E-2</v>
      </c>
      <c r="Z444" s="18">
        <v>2.83</v>
      </c>
      <c r="AA444" s="16">
        <v>6.2E-2</v>
      </c>
      <c r="AB444" s="15">
        <v>1595011</v>
      </c>
      <c r="AC444" s="16">
        <v>0.314</v>
      </c>
      <c r="AD444" s="17">
        <v>354819</v>
      </c>
      <c r="AE444" s="16">
        <v>0.193</v>
      </c>
      <c r="AF444" s="17">
        <v>567772</v>
      </c>
      <c r="AG444" s="16">
        <v>0.245</v>
      </c>
      <c r="AH444" s="18">
        <v>4.5</v>
      </c>
      <c r="AI444" s="16">
        <v>0.10199999999999999</v>
      </c>
      <c r="AJ444" s="18">
        <v>2.81</v>
      </c>
      <c r="AK444" s="16">
        <v>5.5E-2</v>
      </c>
      <c r="AL444" s="15">
        <v>2981626</v>
      </c>
      <c r="AM444" s="16">
        <v>0.252</v>
      </c>
      <c r="AN444" s="17">
        <v>682815</v>
      </c>
      <c r="AO444" s="16">
        <v>0.23100000000000001</v>
      </c>
      <c r="AP444" s="17">
        <v>1092006</v>
      </c>
      <c r="AQ444" s="16">
        <v>0.20899999999999999</v>
      </c>
      <c r="AR444" s="18">
        <v>4.37</v>
      </c>
      <c r="AS444" s="16">
        <v>1.7000000000000001E-2</v>
      </c>
      <c r="AT444" s="18">
        <v>2.73</v>
      </c>
      <c r="AU444" s="16">
        <v>3.5000000000000003E-2</v>
      </c>
    </row>
    <row r="445" spans="2:47" x14ac:dyDescent="0.2">
      <c r="B445" s="29"/>
      <c r="C445" s="29"/>
      <c r="D445" s="29"/>
      <c r="E445" s="29"/>
      <c r="F445" s="29"/>
      <c r="G445" s="14" t="s">
        <v>287</v>
      </c>
      <c r="H445" s="15">
        <v>173197</v>
      </c>
      <c r="I445" s="16">
        <v>0.29899999999999999</v>
      </c>
      <c r="J445" s="17">
        <v>55442</v>
      </c>
      <c r="K445" s="16">
        <v>0.47799999999999998</v>
      </c>
      <c r="L445" s="17">
        <v>92208</v>
      </c>
      <c r="M445" s="16">
        <v>0.501</v>
      </c>
      <c r="N445" s="18">
        <v>3.12</v>
      </c>
      <c r="O445" s="16">
        <v>-0.121</v>
      </c>
      <c r="P445" s="18">
        <v>1.88</v>
      </c>
      <c r="Q445" s="16">
        <v>-0.13400000000000001</v>
      </c>
      <c r="R445" s="15">
        <v>574570</v>
      </c>
      <c r="S445" s="16">
        <v>0.309</v>
      </c>
      <c r="T445" s="17">
        <v>151210</v>
      </c>
      <c r="U445" s="16">
        <v>6.0999999999999999E-2</v>
      </c>
      <c r="V445" s="17">
        <v>260241</v>
      </c>
      <c r="W445" s="16">
        <v>9.2999999999999999E-2</v>
      </c>
      <c r="X445" s="18">
        <v>3.8</v>
      </c>
      <c r="Y445" s="16">
        <v>0.23400000000000001</v>
      </c>
      <c r="Z445" s="18">
        <v>2.21</v>
      </c>
      <c r="AA445" s="16">
        <v>0.19800000000000001</v>
      </c>
      <c r="AB445" s="15">
        <v>1236842</v>
      </c>
      <c r="AC445" s="16">
        <v>0.32700000000000001</v>
      </c>
      <c r="AD445" s="17">
        <v>331929</v>
      </c>
      <c r="AE445" s="16">
        <v>0.09</v>
      </c>
      <c r="AF445" s="17">
        <v>562190</v>
      </c>
      <c r="AG445" s="16">
        <v>0.12</v>
      </c>
      <c r="AH445" s="18">
        <v>3.73</v>
      </c>
      <c r="AI445" s="16">
        <v>0.217</v>
      </c>
      <c r="AJ445" s="18">
        <v>2.2000000000000002</v>
      </c>
      <c r="AK445" s="16">
        <v>0.185</v>
      </c>
      <c r="AL445" s="15">
        <v>2374148</v>
      </c>
      <c r="AM445" s="16">
        <v>0.30099999999999999</v>
      </c>
      <c r="AN445" s="17">
        <v>669874</v>
      </c>
      <c r="AO445" s="16">
        <v>0.11899999999999999</v>
      </c>
      <c r="AP445" s="17">
        <v>1103564</v>
      </c>
      <c r="AQ445" s="16">
        <v>0.125</v>
      </c>
      <c r="AR445" s="18">
        <v>3.54</v>
      </c>
      <c r="AS445" s="16">
        <v>0.16300000000000001</v>
      </c>
      <c r="AT445" s="18">
        <v>2.15</v>
      </c>
      <c r="AU445" s="16">
        <v>0.156</v>
      </c>
    </row>
    <row r="446" spans="2:47" x14ac:dyDescent="0.2">
      <c r="B446" s="29"/>
      <c r="C446" s="29"/>
      <c r="D446" s="29"/>
      <c r="E446" s="29"/>
      <c r="F446" s="29"/>
      <c r="G446" s="14" t="s">
        <v>288</v>
      </c>
      <c r="H446" s="15">
        <v>94413</v>
      </c>
      <c r="I446" s="16">
        <v>0.26800000000000002</v>
      </c>
      <c r="J446" s="17">
        <v>38878</v>
      </c>
      <c r="K446" s="16">
        <v>0.621</v>
      </c>
      <c r="L446" s="17">
        <v>63466</v>
      </c>
      <c r="M446" s="16">
        <v>0.61199999999999999</v>
      </c>
      <c r="N446" s="18">
        <v>2.4300000000000002</v>
      </c>
      <c r="O446" s="16">
        <v>-0.218</v>
      </c>
      <c r="P446" s="18">
        <v>1.49</v>
      </c>
      <c r="Q446" s="16">
        <v>-0.21299999999999999</v>
      </c>
      <c r="R446" s="15">
        <v>303789</v>
      </c>
      <c r="S446" s="16">
        <v>0.122</v>
      </c>
      <c r="T446" s="17">
        <v>111880</v>
      </c>
      <c r="U446" s="16">
        <v>7.4999999999999997E-2</v>
      </c>
      <c r="V446" s="17">
        <v>184506</v>
      </c>
      <c r="W446" s="16">
        <v>6.9000000000000006E-2</v>
      </c>
      <c r="X446" s="18">
        <v>2.72</v>
      </c>
      <c r="Y446" s="16">
        <v>4.3999999999999997E-2</v>
      </c>
      <c r="Z446" s="18">
        <v>1.65</v>
      </c>
      <c r="AA446" s="16">
        <v>4.9000000000000002E-2</v>
      </c>
      <c r="AB446" s="15">
        <v>662802</v>
      </c>
      <c r="AC446" s="16">
        <v>0.14299999999999999</v>
      </c>
      <c r="AD446" s="17">
        <v>231247</v>
      </c>
      <c r="AE446" s="16">
        <v>4.1000000000000002E-2</v>
      </c>
      <c r="AF446" s="17">
        <v>376540</v>
      </c>
      <c r="AG446" s="16">
        <v>3.2000000000000001E-2</v>
      </c>
      <c r="AH446" s="18">
        <v>2.87</v>
      </c>
      <c r="AI446" s="16">
        <v>9.9000000000000005E-2</v>
      </c>
      <c r="AJ446" s="18">
        <v>1.76</v>
      </c>
      <c r="AK446" s="16">
        <v>0.108</v>
      </c>
      <c r="AL446" s="15">
        <v>1232295</v>
      </c>
      <c r="AM446" s="16">
        <v>0.124</v>
      </c>
      <c r="AN446" s="17">
        <v>431459</v>
      </c>
      <c r="AO446" s="16">
        <v>3.1E-2</v>
      </c>
      <c r="AP446" s="17">
        <v>697814</v>
      </c>
      <c r="AQ446" s="16">
        <v>1.4E-2</v>
      </c>
      <c r="AR446" s="18">
        <v>2.86</v>
      </c>
      <c r="AS446" s="16">
        <v>0.09</v>
      </c>
      <c r="AT446" s="18">
        <v>1.77</v>
      </c>
      <c r="AU446" s="16">
        <v>0.108</v>
      </c>
    </row>
    <row r="447" spans="2:47" x14ac:dyDescent="0.2">
      <c r="B447" s="29"/>
      <c r="C447" s="29"/>
      <c r="D447" s="29"/>
      <c r="E447" s="29"/>
      <c r="F447" s="29"/>
      <c r="G447" s="14" t="s">
        <v>289</v>
      </c>
      <c r="H447" s="15">
        <v>154414</v>
      </c>
      <c r="I447" s="16">
        <v>-0.224</v>
      </c>
      <c r="J447" s="17">
        <v>36041</v>
      </c>
      <c r="K447" s="16">
        <v>-0.23499999999999999</v>
      </c>
      <c r="L447" s="17">
        <v>55218</v>
      </c>
      <c r="M447" s="16">
        <v>-0.29699999999999999</v>
      </c>
      <c r="N447" s="18">
        <v>4.28</v>
      </c>
      <c r="O447" s="16">
        <v>1.4999999999999999E-2</v>
      </c>
      <c r="P447" s="18">
        <v>2.8</v>
      </c>
      <c r="Q447" s="16">
        <v>0.104</v>
      </c>
      <c r="R447" s="15">
        <v>546404</v>
      </c>
      <c r="S447" s="16">
        <v>-0.19500000000000001</v>
      </c>
      <c r="T447" s="17">
        <v>125070</v>
      </c>
      <c r="U447" s="16">
        <v>-0.19500000000000001</v>
      </c>
      <c r="V447" s="17">
        <v>192508</v>
      </c>
      <c r="W447" s="16">
        <v>-0.26500000000000001</v>
      </c>
      <c r="X447" s="18">
        <v>4.37</v>
      </c>
      <c r="Y447" s="16">
        <v>0</v>
      </c>
      <c r="Z447" s="18">
        <v>2.84</v>
      </c>
      <c r="AA447" s="16">
        <v>9.5000000000000001E-2</v>
      </c>
      <c r="AB447" s="15">
        <v>1163552</v>
      </c>
      <c r="AC447" s="16">
        <v>-0.16900000000000001</v>
      </c>
      <c r="AD447" s="17">
        <v>264680</v>
      </c>
      <c r="AE447" s="16">
        <v>-0.186</v>
      </c>
      <c r="AF447" s="17">
        <v>405216</v>
      </c>
      <c r="AG447" s="16">
        <v>-0.26300000000000001</v>
      </c>
      <c r="AH447" s="18">
        <v>4.4000000000000004</v>
      </c>
      <c r="AI447" s="16">
        <v>0.02</v>
      </c>
      <c r="AJ447" s="18">
        <v>2.87</v>
      </c>
      <c r="AK447" s="16">
        <v>0.126</v>
      </c>
      <c r="AL447" s="15">
        <v>2396645</v>
      </c>
      <c r="AM447" s="16">
        <v>-6.6000000000000003E-2</v>
      </c>
      <c r="AN447" s="17">
        <v>566793</v>
      </c>
      <c r="AO447" s="16">
        <v>-5.8999999999999997E-2</v>
      </c>
      <c r="AP447" s="17">
        <v>893194</v>
      </c>
      <c r="AQ447" s="16">
        <v>-0.14199999999999999</v>
      </c>
      <c r="AR447" s="18">
        <v>4.2300000000000004</v>
      </c>
      <c r="AS447" s="16">
        <v>-8.0000000000000002E-3</v>
      </c>
      <c r="AT447" s="18">
        <v>2.68</v>
      </c>
      <c r="AU447" s="16">
        <v>8.7999999999999995E-2</v>
      </c>
    </row>
    <row r="448" spans="2:47" x14ac:dyDescent="0.2">
      <c r="B448" s="29"/>
      <c r="C448" s="29"/>
      <c r="D448" s="29"/>
      <c r="E448" s="29"/>
      <c r="F448" s="29"/>
      <c r="G448" s="14" t="s">
        <v>290</v>
      </c>
      <c r="H448" s="15">
        <v>203874</v>
      </c>
      <c r="I448" s="16">
        <v>-0.113</v>
      </c>
      <c r="J448" s="17">
        <v>48313</v>
      </c>
      <c r="K448" s="16">
        <v>-0.17100000000000001</v>
      </c>
      <c r="L448" s="17">
        <v>68603</v>
      </c>
      <c r="M448" s="16">
        <v>-0.27800000000000002</v>
      </c>
      <c r="N448" s="18">
        <v>4.22</v>
      </c>
      <c r="O448" s="16">
        <v>6.9000000000000006E-2</v>
      </c>
      <c r="P448" s="18">
        <v>2.97</v>
      </c>
      <c r="Q448" s="16">
        <v>0.22900000000000001</v>
      </c>
      <c r="R448" s="15">
        <v>614667</v>
      </c>
      <c r="S448" s="16">
        <v>-0.192</v>
      </c>
      <c r="T448" s="17">
        <v>146131</v>
      </c>
      <c r="U448" s="16">
        <v>-0.221</v>
      </c>
      <c r="V448" s="17">
        <v>206210</v>
      </c>
      <c r="W448" s="16">
        <v>-0.32900000000000001</v>
      </c>
      <c r="X448" s="18">
        <v>4.21</v>
      </c>
      <c r="Y448" s="16">
        <v>3.7999999999999999E-2</v>
      </c>
      <c r="Z448" s="18">
        <v>2.98</v>
      </c>
      <c r="AA448" s="16">
        <v>0.20499999999999999</v>
      </c>
      <c r="AB448" s="15">
        <v>1302276</v>
      </c>
      <c r="AC448" s="16">
        <v>-0.19900000000000001</v>
      </c>
      <c r="AD448" s="17">
        <v>312845</v>
      </c>
      <c r="AE448" s="16">
        <v>-0.23400000000000001</v>
      </c>
      <c r="AF448" s="17">
        <v>447101</v>
      </c>
      <c r="AG448" s="16">
        <v>-0.33200000000000002</v>
      </c>
      <c r="AH448" s="18">
        <v>4.16</v>
      </c>
      <c r="AI448" s="16">
        <v>4.5999999999999999E-2</v>
      </c>
      <c r="AJ448" s="18">
        <v>2.91</v>
      </c>
      <c r="AK448" s="16">
        <v>0.19900000000000001</v>
      </c>
      <c r="AL448" s="15">
        <v>2631570</v>
      </c>
      <c r="AM448" s="16">
        <v>-0.112</v>
      </c>
      <c r="AN448" s="17">
        <v>649734</v>
      </c>
      <c r="AO448" s="16">
        <v>-0.11700000000000001</v>
      </c>
      <c r="AP448" s="17">
        <v>986161</v>
      </c>
      <c r="AQ448" s="16">
        <v>-0.191</v>
      </c>
      <c r="AR448" s="18">
        <v>4.05</v>
      </c>
      <c r="AS448" s="16">
        <v>5.0000000000000001E-3</v>
      </c>
      <c r="AT448" s="18">
        <v>2.67</v>
      </c>
      <c r="AU448" s="16">
        <v>9.7000000000000003E-2</v>
      </c>
    </row>
    <row r="449" spans="2:47" x14ac:dyDescent="0.2">
      <c r="B449" s="29"/>
      <c r="C449" s="29"/>
      <c r="D449" s="29"/>
      <c r="E449" s="29"/>
      <c r="F449" s="29"/>
      <c r="G449" s="14" t="s">
        <v>291</v>
      </c>
      <c r="H449" s="15">
        <v>191740</v>
      </c>
      <c r="I449" s="16">
        <v>0.443</v>
      </c>
      <c r="J449" s="17">
        <v>38237</v>
      </c>
      <c r="K449" s="16">
        <v>0.51900000000000002</v>
      </c>
      <c r="L449" s="17">
        <v>62390</v>
      </c>
      <c r="M449" s="16">
        <v>0.31900000000000001</v>
      </c>
      <c r="N449" s="18">
        <v>5.01</v>
      </c>
      <c r="O449" s="16">
        <v>-0.05</v>
      </c>
      <c r="P449" s="18">
        <v>3.07</v>
      </c>
      <c r="Q449" s="16">
        <v>9.4E-2</v>
      </c>
      <c r="R449" s="15">
        <v>617070</v>
      </c>
      <c r="S449" s="16">
        <v>0.52</v>
      </c>
      <c r="T449" s="17">
        <v>122348</v>
      </c>
      <c r="U449" s="16">
        <v>0.61399999999999999</v>
      </c>
      <c r="V449" s="17">
        <v>200659</v>
      </c>
      <c r="W449" s="16">
        <v>0.36299999999999999</v>
      </c>
      <c r="X449" s="18">
        <v>5.04</v>
      </c>
      <c r="Y449" s="16">
        <v>-5.8000000000000003E-2</v>
      </c>
      <c r="Z449" s="18">
        <v>3.08</v>
      </c>
      <c r="AA449" s="16">
        <v>0.115</v>
      </c>
      <c r="AB449" s="15">
        <v>1261026</v>
      </c>
      <c r="AC449" s="16">
        <v>0.53400000000000003</v>
      </c>
      <c r="AD449" s="17">
        <v>247930</v>
      </c>
      <c r="AE449" s="16">
        <v>0.57699999999999996</v>
      </c>
      <c r="AF449" s="17">
        <v>406705</v>
      </c>
      <c r="AG449" s="16">
        <v>0.38200000000000001</v>
      </c>
      <c r="AH449" s="18">
        <v>5.09</v>
      </c>
      <c r="AI449" s="16">
        <v>-2.8000000000000001E-2</v>
      </c>
      <c r="AJ449" s="18">
        <v>3.1</v>
      </c>
      <c r="AK449" s="16">
        <v>0.11</v>
      </c>
      <c r="AL449" s="15">
        <v>2362289</v>
      </c>
      <c r="AM449" s="16">
        <v>0.42699999999999999</v>
      </c>
      <c r="AN449" s="17">
        <v>467704</v>
      </c>
      <c r="AO449" s="16">
        <v>0.41299999999999998</v>
      </c>
      <c r="AP449" s="17">
        <v>777574</v>
      </c>
      <c r="AQ449" s="16">
        <v>0.313</v>
      </c>
      <c r="AR449" s="18">
        <v>5.05</v>
      </c>
      <c r="AS449" s="16">
        <v>0.01</v>
      </c>
      <c r="AT449" s="18">
        <v>3.04</v>
      </c>
      <c r="AU449" s="16">
        <v>8.5999999999999993E-2</v>
      </c>
    </row>
    <row r="450" spans="2:47" x14ac:dyDescent="0.2">
      <c r="B450" s="29"/>
      <c r="C450" s="29"/>
      <c r="D450" s="29"/>
      <c r="E450" s="29"/>
      <c r="F450" s="29"/>
      <c r="G450" s="14" t="s">
        <v>292</v>
      </c>
      <c r="H450" s="15">
        <v>99428</v>
      </c>
      <c r="I450" s="16">
        <v>0.47899999999999998</v>
      </c>
      <c r="J450" s="17">
        <v>27020</v>
      </c>
      <c r="K450" s="16">
        <v>0.48699999999999999</v>
      </c>
      <c r="L450" s="17">
        <v>42243</v>
      </c>
      <c r="M450" s="16">
        <v>0.53300000000000003</v>
      </c>
      <c r="N450" s="18">
        <v>3.68</v>
      </c>
      <c r="O450" s="16">
        <v>-6.0000000000000001E-3</v>
      </c>
      <c r="P450" s="18">
        <v>2.35</v>
      </c>
      <c r="Q450" s="16">
        <v>-3.5000000000000003E-2</v>
      </c>
      <c r="R450" s="15">
        <v>316676</v>
      </c>
      <c r="S450" s="16">
        <v>0.40699999999999997</v>
      </c>
      <c r="T450" s="17">
        <v>77999</v>
      </c>
      <c r="U450" s="16">
        <v>0.214</v>
      </c>
      <c r="V450" s="17">
        <v>124207</v>
      </c>
      <c r="W450" s="16">
        <v>0.224</v>
      </c>
      <c r="X450" s="18">
        <v>4.0599999999999996</v>
      </c>
      <c r="Y450" s="16">
        <v>0.159</v>
      </c>
      <c r="Z450" s="18">
        <v>2.5499999999999998</v>
      </c>
      <c r="AA450" s="16">
        <v>0.14899999999999999</v>
      </c>
      <c r="AB450" s="15">
        <v>674376</v>
      </c>
      <c r="AC450" s="16">
        <v>0.433</v>
      </c>
      <c r="AD450" s="17">
        <v>165789</v>
      </c>
      <c r="AE450" s="16">
        <v>0.23499999999999999</v>
      </c>
      <c r="AF450" s="17">
        <v>263461</v>
      </c>
      <c r="AG450" s="16">
        <v>0.23300000000000001</v>
      </c>
      <c r="AH450" s="18">
        <v>4.07</v>
      </c>
      <c r="AI450" s="16">
        <v>0.161</v>
      </c>
      <c r="AJ450" s="18">
        <v>2.56</v>
      </c>
      <c r="AK450" s="16">
        <v>0.16200000000000001</v>
      </c>
      <c r="AL450" s="15">
        <v>1262481</v>
      </c>
      <c r="AM450" s="16">
        <v>0.42799999999999999</v>
      </c>
      <c r="AN450" s="17">
        <v>324216</v>
      </c>
      <c r="AO450" s="16">
        <v>0.28599999999999998</v>
      </c>
      <c r="AP450" s="17">
        <v>500727</v>
      </c>
      <c r="AQ450" s="16">
        <v>0.24099999999999999</v>
      </c>
      <c r="AR450" s="18">
        <v>3.89</v>
      </c>
      <c r="AS450" s="16">
        <v>0.11</v>
      </c>
      <c r="AT450" s="18">
        <v>2.52</v>
      </c>
      <c r="AU450" s="16">
        <v>0.151</v>
      </c>
    </row>
    <row r="451" spans="2:47" x14ac:dyDescent="0.2">
      <c r="B451" s="29"/>
      <c r="C451" s="29"/>
      <c r="D451" s="29"/>
      <c r="E451" s="29"/>
      <c r="F451" s="29"/>
      <c r="G451" s="14" t="s">
        <v>293</v>
      </c>
      <c r="H451" s="15">
        <v>79865</v>
      </c>
      <c r="I451" s="16">
        <v>0.14299999999999999</v>
      </c>
      <c r="J451" s="17">
        <v>17304</v>
      </c>
      <c r="K451" s="16">
        <v>0.33</v>
      </c>
      <c r="L451" s="17">
        <v>30692</v>
      </c>
      <c r="M451" s="16">
        <v>0.23599999999999999</v>
      </c>
      <c r="N451" s="18">
        <v>4.62</v>
      </c>
      <c r="O451" s="16">
        <v>-0.14000000000000001</v>
      </c>
      <c r="P451" s="18">
        <v>2.6</v>
      </c>
      <c r="Q451" s="16">
        <v>-7.4999999999999997E-2</v>
      </c>
      <c r="R451" s="15">
        <v>268973</v>
      </c>
      <c r="S451" s="16">
        <v>0.11</v>
      </c>
      <c r="T451" s="17">
        <v>57840</v>
      </c>
      <c r="U451" s="16">
        <v>0.20100000000000001</v>
      </c>
      <c r="V451" s="17">
        <v>103232</v>
      </c>
      <c r="W451" s="16">
        <v>0.09</v>
      </c>
      <c r="X451" s="18">
        <v>4.6500000000000004</v>
      </c>
      <c r="Y451" s="16">
        <v>-7.5999999999999998E-2</v>
      </c>
      <c r="Z451" s="18">
        <v>2.61</v>
      </c>
      <c r="AA451" s="16">
        <v>1.9E-2</v>
      </c>
      <c r="AB451" s="15">
        <v>551857</v>
      </c>
      <c r="AC451" s="16">
        <v>0.14199999999999999</v>
      </c>
      <c r="AD451" s="17">
        <v>120567</v>
      </c>
      <c r="AE451" s="16">
        <v>0.27800000000000002</v>
      </c>
      <c r="AF451" s="17">
        <v>213154</v>
      </c>
      <c r="AG451" s="16">
        <v>0.13300000000000001</v>
      </c>
      <c r="AH451" s="18">
        <v>4.58</v>
      </c>
      <c r="AI451" s="16">
        <v>-0.107</v>
      </c>
      <c r="AJ451" s="18">
        <v>2.59</v>
      </c>
      <c r="AK451" s="16">
        <v>8.0000000000000002E-3</v>
      </c>
      <c r="AL451" s="15">
        <v>1111488</v>
      </c>
      <c r="AM451" s="16">
        <v>0.16800000000000001</v>
      </c>
      <c r="AN451" s="17">
        <v>244708</v>
      </c>
      <c r="AO451" s="16">
        <v>0.30199999999999999</v>
      </c>
      <c r="AP451" s="17">
        <v>434356</v>
      </c>
      <c r="AQ451" s="16">
        <v>0.14899999999999999</v>
      </c>
      <c r="AR451" s="18">
        <v>4.54</v>
      </c>
      <c r="AS451" s="16">
        <v>-0.10299999999999999</v>
      </c>
      <c r="AT451" s="18">
        <v>2.56</v>
      </c>
      <c r="AU451" s="16">
        <v>1.7000000000000001E-2</v>
      </c>
    </row>
    <row r="452" spans="2:47" x14ac:dyDescent="0.2">
      <c r="B452" s="29"/>
      <c r="C452" s="29"/>
      <c r="D452" s="29"/>
      <c r="E452" s="29"/>
      <c r="F452" s="29"/>
      <c r="G452" s="14" t="s">
        <v>294</v>
      </c>
      <c r="H452" s="15">
        <v>138946</v>
      </c>
      <c r="I452" s="16">
        <v>0.13100000000000001</v>
      </c>
      <c r="J452" s="17">
        <v>24037</v>
      </c>
      <c r="K452" s="16">
        <v>0.156</v>
      </c>
      <c r="L452" s="17">
        <v>47166</v>
      </c>
      <c r="M452" s="16">
        <v>0.14699999999999999</v>
      </c>
      <c r="N452" s="18">
        <v>5.78</v>
      </c>
      <c r="O452" s="16">
        <v>-2.1000000000000001E-2</v>
      </c>
      <c r="P452" s="18">
        <v>2.95</v>
      </c>
      <c r="Q452" s="16">
        <v>-1.4E-2</v>
      </c>
      <c r="R452" s="15">
        <v>489982</v>
      </c>
      <c r="S452" s="16">
        <v>0.79400000000000004</v>
      </c>
      <c r="T452" s="17">
        <v>88471</v>
      </c>
      <c r="U452" s="16">
        <v>0.85699999999999998</v>
      </c>
      <c r="V452" s="17">
        <v>178549</v>
      </c>
      <c r="W452" s="16">
        <v>0.876</v>
      </c>
      <c r="X452" s="18">
        <v>5.54</v>
      </c>
      <c r="Y452" s="16">
        <v>-3.4000000000000002E-2</v>
      </c>
      <c r="Z452" s="18">
        <v>2.74</v>
      </c>
      <c r="AA452" s="16">
        <v>-4.3999999999999997E-2</v>
      </c>
      <c r="AB452" s="15">
        <v>979101</v>
      </c>
      <c r="AC452" s="16">
        <v>0.95</v>
      </c>
      <c r="AD452" s="17">
        <v>182145</v>
      </c>
      <c r="AE452" s="16">
        <v>0.999</v>
      </c>
      <c r="AF452" s="17">
        <v>364505</v>
      </c>
      <c r="AG452" s="16">
        <v>1.083</v>
      </c>
      <c r="AH452" s="18">
        <v>5.38</v>
      </c>
      <c r="AI452" s="16">
        <v>-2.4E-2</v>
      </c>
      <c r="AJ452" s="18">
        <v>2.69</v>
      </c>
      <c r="AK452" s="16">
        <v>-6.4000000000000001E-2</v>
      </c>
      <c r="AL452" s="15">
        <v>1833832</v>
      </c>
      <c r="AM452" s="16">
        <v>0.90500000000000003</v>
      </c>
      <c r="AN452" s="17">
        <v>335742</v>
      </c>
      <c r="AO452" s="16">
        <v>0.82</v>
      </c>
      <c r="AP452" s="17">
        <v>653521</v>
      </c>
      <c r="AQ452" s="16">
        <v>0.92</v>
      </c>
      <c r="AR452" s="18">
        <v>5.46</v>
      </c>
      <c r="AS452" s="16">
        <v>4.7E-2</v>
      </c>
      <c r="AT452" s="18">
        <v>2.81</v>
      </c>
      <c r="AU452" s="16">
        <v>-7.0000000000000001E-3</v>
      </c>
    </row>
    <row r="453" spans="2:47" x14ac:dyDescent="0.2">
      <c r="B453" s="29"/>
      <c r="C453" s="29"/>
      <c r="D453" s="29"/>
      <c r="E453" s="29"/>
      <c r="F453" s="29"/>
      <c r="G453" s="14" t="s">
        <v>295</v>
      </c>
      <c r="H453" s="15">
        <v>475567</v>
      </c>
      <c r="I453" s="16">
        <v>7.5999999999999998E-2</v>
      </c>
      <c r="J453" s="17">
        <v>93332</v>
      </c>
      <c r="K453" s="16">
        <v>7.2999999999999995E-2</v>
      </c>
      <c r="L453" s="17">
        <v>190942</v>
      </c>
      <c r="M453" s="16">
        <v>7.9000000000000001E-2</v>
      </c>
      <c r="N453" s="18">
        <v>5.0999999999999996</v>
      </c>
      <c r="O453" s="16">
        <v>2E-3</v>
      </c>
      <c r="P453" s="18">
        <v>2.4900000000000002</v>
      </c>
      <c r="Q453" s="16">
        <v>-3.0000000000000001E-3</v>
      </c>
      <c r="R453" s="15">
        <v>1554833</v>
      </c>
      <c r="S453" s="16">
        <v>0.113</v>
      </c>
      <c r="T453" s="17">
        <v>303742</v>
      </c>
      <c r="U453" s="16">
        <v>0.113</v>
      </c>
      <c r="V453" s="17">
        <v>632090</v>
      </c>
      <c r="W453" s="16">
        <v>0.115</v>
      </c>
      <c r="X453" s="18">
        <v>5.12</v>
      </c>
      <c r="Y453" s="16">
        <v>1E-3</v>
      </c>
      <c r="Z453" s="18">
        <v>2.46</v>
      </c>
      <c r="AA453" s="16">
        <v>-1E-3</v>
      </c>
      <c r="AB453" s="15">
        <v>3216423</v>
      </c>
      <c r="AC453" s="16">
        <v>0.125</v>
      </c>
      <c r="AD453" s="17">
        <v>625407</v>
      </c>
      <c r="AE453" s="16">
        <v>0.125</v>
      </c>
      <c r="AF453" s="17">
        <v>1295001</v>
      </c>
      <c r="AG453" s="16">
        <v>0.13100000000000001</v>
      </c>
      <c r="AH453" s="18">
        <v>5.14</v>
      </c>
      <c r="AI453" s="16">
        <v>0</v>
      </c>
      <c r="AJ453" s="18">
        <v>2.48</v>
      </c>
      <c r="AK453" s="16">
        <v>-6.0000000000000001E-3</v>
      </c>
      <c r="AL453" s="15">
        <v>6667899</v>
      </c>
      <c r="AM453" s="16">
        <v>0.15</v>
      </c>
      <c r="AN453" s="17">
        <v>1298376</v>
      </c>
      <c r="AO453" s="16">
        <v>0.156</v>
      </c>
      <c r="AP453" s="17">
        <v>2642588</v>
      </c>
      <c r="AQ453" s="16">
        <v>0.14599999999999999</v>
      </c>
      <c r="AR453" s="18">
        <v>5.14</v>
      </c>
      <c r="AS453" s="16">
        <v>-6.0000000000000001E-3</v>
      </c>
      <c r="AT453" s="18">
        <v>2.52</v>
      </c>
      <c r="AU453" s="16">
        <v>3.0000000000000001E-3</v>
      </c>
    </row>
    <row r="454" spans="2:47" x14ac:dyDescent="0.2">
      <c r="B454" s="29"/>
      <c r="C454" s="29"/>
      <c r="D454" s="29"/>
      <c r="E454" s="29"/>
      <c r="F454" s="29"/>
      <c r="G454" s="14" t="s">
        <v>296</v>
      </c>
      <c r="H454" s="15">
        <v>48387</v>
      </c>
      <c r="I454" s="16">
        <v>0.47799999999999998</v>
      </c>
      <c r="J454" s="17">
        <v>12215</v>
      </c>
      <c r="K454" s="16">
        <v>0.66400000000000003</v>
      </c>
      <c r="L454" s="17">
        <v>20350</v>
      </c>
      <c r="M454" s="16">
        <v>0.621</v>
      </c>
      <c r="N454" s="18">
        <v>3.96</v>
      </c>
      <c r="O454" s="16">
        <v>-0.112</v>
      </c>
      <c r="P454" s="18">
        <v>2.38</v>
      </c>
      <c r="Q454" s="16">
        <v>-8.7999999999999995E-2</v>
      </c>
      <c r="R454" s="15">
        <v>151851</v>
      </c>
      <c r="S454" s="16">
        <v>0.49299999999999999</v>
      </c>
      <c r="T454" s="17">
        <v>34170</v>
      </c>
      <c r="U454" s="16">
        <v>0.33200000000000002</v>
      </c>
      <c r="V454" s="17">
        <v>58225</v>
      </c>
      <c r="W454" s="16">
        <v>0.27600000000000002</v>
      </c>
      <c r="X454" s="18">
        <v>4.4400000000000004</v>
      </c>
      <c r="Y454" s="16">
        <v>0.121</v>
      </c>
      <c r="Z454" s="18">
        <v>2.61</v>
      </c>
      <c r="AA454" s="16">
        <v>0.17</v>
      </c>
      <c r="AB454" s="15">
        <v>316411</v>
      </c>
      <c r="AC454" s="16">
        <v>0.46200000000000002</v>
      </c>
      <c r="AD454" s="17">
        <v>70907</v>
      </c>
      <c r="AE454" s="16">
        <v>0.28100000000000003</v>
      </c>
      <c r="AF454" s="17">
        <v>118940</v>
      </c>
      <c r="AG454" s="16">
        <v>0.224</v>
      </c>
      <c r="AH454" s="18">
        <v>4.46</v>
      </c>
      <c r="AI454" s="16">
        <v>0.14099999999999999</v>
      </c>
      <c r="AJ454" s="18">
        <v>2.66</v>
      </c>
      <c r="AK454" s="16">
        <v>0.19400000000000001</v>
      </c>
      <c r="AL454" s="15">
        <v>581861</v>
      </c>
      <c r="AM454" s="16">
        <v>0.36099999999999999</v>
      </c>
      <c r="AN454" s="17">
        <v>130362</v>
      </c>
      <c r="AO454" s="16">
        <v>0.186</v>
      </c>
      <c r="AP454" s="17">
        <v>212851</v>
      </c>
      <c r="AQ454" s="16">
        <v>0.108</v>
      </c>
      <c r="AR454" s="18">
        <v>4.46</v>
      </c>
      <c r="AS454" s="16">
        <v>0.14799999999999999</v>
      </c>
      <c r="AT454" s="18">
        <v>2.73</v>
      </c>
      <c r="AU454" s="16">
        <v>0.22800000000000001</v>
      </c>
    </row>
    <row r="455" spans="2:47" x14ac:dyDescent="0.2">
      <c r="B455" s="29"/>
      <c r="C455" s="29"/>
      <c r="D455" s="29"/>
      <c r="E455" s="29"/>
      <c r="F455" s="29"/>
      <c r="G455" s="14" t="s">
        <v>297</v>
      </c>
      <c r="H455" s="15">
        <v>262207</v>
      </c>
      <c r="I455" s="16">
        <v>0.13500000000000001</v>
      </c>
      <c r="J455" s="17">
        <v>54847</v>
      </c>
      <c r="K455" s="16">
        <v>0.28399999999999997</v>
      </c>
      <c r="L455" s="17">
        <v>102041</v>
      </c>
      <c r="M455" s="16">
        <v>0.246</v>
      </c>
      <c r="N455" s="18">
        <v>4.78</v>
      </c>
      <c r="O455" s="16">
        <v>-0.11600000000000001</v>
      </c>
      <c r="P455" s="18">
        <v>2.57</v>
      </c>
      <c r="Q455" s="16">
        <v>-8.8999999999999996E-2</v>
      </c>
      <c r="R455" s="15">
        <v>873581</v>
      </c>
      <c r="S455" s="16">
        <v>0.114</v>
      </c>
      <c r="T455" s="17">
        <v>179589</v>
      </c>
      <c r="U455" s="16">
        <v>0.158</v>
      </c>
      <c r="V455" s="17">
        <v>337613</v>
      </c>
      <c r="W455" s="16">
        <v>0.112</v>
      </c>
      <c r="X455" s="18">
        <v>4.8600000000000003</v>
      </c>
      <c r="Y455" s="16">
        <v>-3.7999999999999999E-2</v>
      </c>
      <c r="Z455" s="18">
        <v>2.59</v>
      </c>
      <c r="AA455" s="16">
        <v>1E-3</v>
      </c>
      <c r="AB455" s="15">
        <v>1747573</v>
      </c>
      <c r="AC455" s="16">
        <v>0.14299999999999999</v>
      </c>
      <c r="AD455" s="17">
        <v>361323</v>
      </c>
      <c r="AE455" s="16">
        <v>0.21299999999999999</v>
      </c>
      <c r="AF455" s="17">
        <v>678611</v>
      </c>
      <c r="AG455" s="16">
        <v>0.154</v>
      </c>
      <c r="AH455" s="18">
        <v>4.84</v>
      </c>
      <c r="AI455" s="16">
        <v>-5.7000000000000002E-2</v>
      </c>
      <c r="AJ455" s="18">
        <v>2.58</v>
      </c>
      <c r="AK455" s="16">
        <v>-8.9999999999999993E-3</v>
      </c>
      <c r="AL455" s="15">
        <v>3583455</v>
      </c>
      <c r="AM455" s="16">
        <v>0.16</v>
      </c>
      <c r="AN455" s="17">
        <v>740955</v>
      </c>
      <c r="AO455" s="16">
        <v>0.218</v>
      </c>
      <c r="AP455" s="17">
        <v>1397287</v>
      </c>
      <c r="AQ455" s="16">
        <v>0.151</v>
      </c>
      <c r="AR455" s="18">
        <v>4.84</v>
      </c>
      <c r="AS455" s="16">
        <v>-4.8000000000000001E-2</v>
      </c>
      <c r="AT455" s="18">
        <v>2.56</v>
      </c>
      <c r="AU455" s="16">
        <v>7.0000000000000001E-3</v>
      </c>
    </row>
    <row r="456" spans="2:47" x14ac:dyDescent="0.2">
      <c r="B456" s="29"/>
      <c r="C456" s="29"/>
      <c r="D456" s="29"/>
      <c r="E456" s="29"/>
      <c r="F456" s="29"/>
      <c r="G456" s="14" t="s">
        <v>298</v>
      </c>
      <c r="H456" s="15">
        <v>244164</v>
      </c>
      <c r="I456" s="16">
        <v>0.47299999999999998</v>
      </c>
      <c r="J456" s="17">
        <v>65220</v>
      </c>
      <c r="K456" s="16">
        <v>0.67500000000000004</v>
      </c>
      <c r="L456" s="17">
        <v>130435</v>
      </c>
      <c r="M456" s="16">
        <v>0.68700000000000006</v>
      </c>
      <c r="N456" s="18">
        <v>3.74</v>
      </c>
      <c r="O456" s="16">
        <v>-0.121</v>
      </c>
      <c r="P456" s="18">
        <v>1.87</v>
      </c>
      <c r="Q456" s="16">
        <v>-0.127</v>
      </c>
      <c r="R456" s="15">
        <v>672803</v>
      </c>
      <c r="S456" s="16">
        <v>0.36699999999999999</v>
      </c>
      <c r="T456" s="17">
        <v>168947</v>
      </c>
      <c r="U456" s="16">
        <v>0.41499999999999998</v>
      </c>
      <c r="V456" s="17">
        <v>338847</v>
      </c>
      <c r="W456" s="16">
        <v>0.41299999999999998</v>
      </c>
      <c r="X456" s="18">
        <v>3.98</v>
      </c>
      <c r="Y456" s="16">
        <v>-3.4000000000000002E-2</v>
      </c>
      <c r="Z456" s="18">
        <v>1.99</v>
      </c>
      <c r="AA456" s="16">
        <v>-3.3000000000000002E-2</v>
      </c>
      <c r="AB456" s="15">
        <v>1322768</v>
      </c>
      <c r="AC456" s="16">
        <v>0.61499999999999999</v>
      </c>
      <c r="AD456" s="17">
        <v>322228</v>
      </c>
      <c r="AE456" s="16">
        <v>0.624</v>
      </c>
      <c r="AF456" s="17">
        <v>643533</v>
      </c>
      <c r="AG456" s="16">
        <v>0.63</v>
      </c>
      <c r="AH456" s="18">
        <v>4.1100000000000003</v>
      </c>
      <c r="AI456" s="16">
        <v>-5.0000000000000001E-3</v>
      </c>
      <c r="AJ456" s="18">
        <v>2.06</v>
      </c>
      <c r="AK456" s="16">
        <v>-8.9999999999999993E-3</v>
      </c>
      <c r="AL456" s="15">
        <v>2648685</v>
      </c>
      <c r="AM456" s="16">
        <v>0.85</v>
      </c>
      <c r="AN456" s="17">
        <v>656583</v>
      </c>
      <c r="AO456" s="16">
        <v>0.92</v>
      </c>
      <c r="AP456" s="17">
        <v>1295775</v>
      </c>
      <c r="AQ456" s="16">
        <v>0.91700000000000004</v>
      </c>
      <c r="AR456" s="18">
        <v>4.03</v>
      </c>
      <c r="AS456" s="16">
        <v>-3.5999999999999997E-2</v>
      </c>
      <c r="AT456" s="18">
        <v>2.04</v>
      </c>
      <c r="AU456" s="16">
        <v>-3.5000000000000003E-2</v>
      </c>
    </row>
    <row r="457" spans="2:47" x14ac:dyDescent="0.2">
      <c r="B457" s="29"/>
      <c r="C457" s="29"/>
      <c r="D457" s="29"/>
      <c r="E457" s="29"/>
      <c r="F457" s="29"/>
      <c r="G457" s="14" t="s">
        <v>299</v>
      </c>
      <c r="H457" s="15">
        <v>260837</v>
      </c>
      <c r="I457" s="16">
        <v>0.27500000000000002</v>
      </c>
      <c r="J457" s="17">
        <v>65719</v>
      </c>
      <c r="K457" s="16">
        <v>0.11700000000000001</v>
      </c>
      <c r="L457" s="17">
        <v>126258</v>
      </c>
      <c r="M457" s="16">
        <v>0.111</v>
      </c>
      <c r="N457" s="18">
        <v>3.97</v>
      </c>
      <c r="O457" s="16">
        <v>0.14099999999999999</v>
      </c>
      <c r="P457" s="18">
        <v>2.0699999999999998</v>
      </c>
      <c r="Q457" s="16">
        <v>0.14799999999999999</v>
      </c>
      <c r="R457" s="15">
        <v>730629</v>
      </c>
      <c r="S457" s="16">
        <v>0.38400000000000001</v>
      </c>
      <c r="T457" s="17">
        <v>174095</v>
      </c>
      <c r="U457" s="16">
        <v>0.27300000000000002</v>
      </c>
      <c r="V457" s="17">
        <v>336593</v>
      </c>
      <c r="W457" s="16">
        <v>0.247</v>
      </c>
      <c r="X457" s="18">
        <v>4.2</v>
      </c>
      <c r="Y457" s="16">
        <v>8.6999999999999994E-2</v>
      </c>
      <c r="Z457" s="18">
        <v>2.17</v>
      </c>
      <c r="AA457" s="16">
        <v>0.109</v>
      </c>
      <c r="AB457" s="15">
        <v>1474332</v>
      </c>
      <c r="AC457" s="16">
        <v>0.57099999999999995</v>
      </c>
      <c r="AD457" s="17">
        <v>347488</v>
      </c>
      <c r="AE457" s="16">
        <v>0.498</v>
      </c>
      <c r="AF457" s="17">
        <v>665016</v>
      </c>
      <c r="AG457" s="16">
        <v>0.49099999999999999</v>
      </c>
      <c r="AH457" s="18">
        <v>4.24</v>
      </c>
      <c r="AI457" s="16">
        <v>4.9000000000000002E-2</v>
      </c>
      <c r="AJ457" s="18">
        <v>2.2200000000000002</v>
      </c>
      <c r="AK457" s="16">
        <v>5.2999999999999999E-2</v>
      </c>
      <c r="AL457" s="15">
        <v>2678975</v>
      </c>
      <c r="AM457" s="16">
        <v>0.53200000000000003</v>
      </c>
      <c r="AN457" s="17">
        <v>654097</v>
      </c>
      <c r="AO457" s="16">
        <v>0.56000000000000005</v>
      </c>
      <c r="AP457" s="17">
        <v>1214572</v>
      </c>
      <c r="AQ457" s="16">
        <v>0.54400000000000004</v>
      </c>
      <c r="AR457" s="18">
        <v>4.0999999999999996</v>
      </c>
      <c r="AS457" s="16">
        <v>-1.7999999999999999E-2</v>
      </c>
      <c r="AT457" s="18">
        <v>2.21</v>
      </c>
      <c r="AU457" s="16">
        <v>-7.0000000000000001E-3</v>
      </c>
    </row>
    <row r="458" spans="2:47" x14ac:dyDescent="0.2">
      <c r="B458" s="29"/>
      <c r="C458" s="29"/>
      <c r="D458" s="29"/>
      <c r="E458" s="29"/>
      <c r="F458" s="29"/>
      <c r="G458" s="14" t="s">
        <v>300</v>
      </c>
      <c r="H458" s="15">
        <v>67331</v>
      </c>
      <c r="I458" s="16">
        <v>0.37</v>
      </c>
      <c r="J458" s="17">
        <v>13754</v>
      </c>
      <c r="K458" s="16">
        <v>0.46300000000000002</v>
      </c>
      <c r="L458" s="17">
        <v>24184</v>
      </c>
      <c r="M458" s="16">
        <v>0.38400000000000001</v>
      </c>
      <c r="N458" s="18">
        <v>4.9000000000000004</v>
      </c>
      <c r="O458" s="16">
        <v>-6.3E-2</v>
      </c>
      <c r="P458" s="18">
        <v>2.78</v>
      </c>
      <c r="Q458" s="16">
        <v>-0.01</v>
      </c>
      <c r="R458" s="15">
        <v>221058</v>
      </c>
      <c r="S458" s="16">
        <v>0.38400000000000001</v>
      </c>
      <c r="T458" s="17">
        <v>43944</v>
      </c>
      <c r="U458" s="16">
        <v>0.38800000000000001</v>
      </c>
      <c r="V458" s="17">
        <v>79751</v>
      </c>
      <c r="W458" s="16">
        <v>0.29899999999999999</v>
      </c>
      <c r="X458" s="18">
        <v>5.03</v>
      </c>
      <c r="Y458" s="16">
        <v>-3.0000000000000001E-3</v>
      </c>
      <c r="Z458" s="18">
        <v>2.77</v>
      </c>
      <c r="AA458" s="16">
        <v>6.6000000000000003E-2</v>
      </c>
      <c r="AB458" s="15">
        <v>450849</v>
      </c>
      <c r="AC458" s="16">
        <v>0.35799999999999998</v>
      </c>
      <c r="AD458" s="17">
        <v>88961</v>
      </c>
      <c r="AE458" s="16">
        <v>0.33600000000000002</v>
      </c>
      <c r="AF458" s="17">
        <v>160248</v>
      </c>
      <c r="AG458" s="16">
        <v>0.26100000000000001</v>
      </c>
      <c r="AH458" s="18">
        <v>5.07</v>
      </c>
      <c r="AI458" s="16">
        <v>1.6E-2</v>
      </c>
      <c r="AJ458" s="18">
        <v>2.81</v>
      </c>
      <c r="AK458" s="16">
        <v>7.5999999999999998E-2</v>
      </c>
      <c r="AL458" s="15">
        <v>827257</v>
      </c>
      <c r="AM458" s="16">
        <v>0.28399999999999997</v>
      </c>
      <c r="AN458" s="17">
        <v>161283</v>
      </c>
      <c r="AO458" s="16">
        <v>0.22800000000000001</v>
      </c>
      <c r="AP458" s="17">
        <v>284502</v>
      </c>
      <c r="AQ458" s="16">
        <v>0.14599999999999999</v>
      </c>
      <c r="AR458" s="18">
        <v>5.13</v>
      </c>
      <c r="AS458" s="16">
        <v>4.4999999999999998E-2</v>
      </c>
      <c r="AT458" s="18">
        <v>2.91</v>
      </c>
      <c r="AU458" s="16">
        <v>0.121</v>
      </c>
    </row>
    <row r="459" spans="2:47" x14ac:dyDescent="0.2">
      <c r="B459" s="29"/>
      <c r="C459" s="29"/>
      <c r="D459" s="29"/>
      <c r="E459" s="29"/>
      <c r="F459" s="29"/>
      <c r="G459" s="14" t="s">
        <v>301</v>
      </c>
      <c r="H459" s="15">
        <v>109520</v>
      </c>
      <c r="I459" s="16">
        <v>5.8999999999999997E-2</v>
      </c>
      <c r="J459" s="17">
        <v>26323</v>
      </c>
      <c r="K459" s="16">
        <v>0.28799999999999998</v>
      </c>
      <c r="L459" s="17">
        <v>36455</v>
      </c>
      <c r="M459" s="16">
        <v>7.1999999999999995E-2</v>
      </c>
      <c r="N459" s="18">
        <v>4.16</v>
      </c>
      <c r="O459" s="16">
        <v>-0.17799999999999999</v>
      </c>
      <c r="P459" s="18">
        <v>3</v>
      </c>
      <c r="Q459" s="16">
        <v>-1.2E-2</v>
      </c>
      <c r="R459" s="15">
        <v>342488</v>
      </c>
      <c r="S459" s="16">
        <v>0.10299999999999999</v>
      </c>
      <c r="T459" s="17">
        <v>80066</v>
      </c>
      <c r="U459" s="16">
        <v>0.34499999999999997</v>
      </c>
      <c r="V459" s="17">
        <v>118360</v>
      </c>
      <c r="W459" s="16">
        <v>0.105</v>
      </c>
      <c r="X459" s="18">
        <v>4.28</v>
      </c>
      <c r="Y459" s="16">
        <v>-0.18</v>
      </c>
      <c r="Z459" s="18">
        <v>2.89</v>
      </c>
      <c r="AA459" s="16">
        <v>-2E-3</v>
      </c>
      <c r="AB459" s="15">
        <v>739045</v>
      </c>
      <c r="AC459" s="16">
        <v>0.16500000000000001</v>
      </c>
      <c r="AD459" s="17">
        <v>172259</v>
      </c>
      <c r="AE459" s="16">
        <v>0.45500000000000002</v>
      </c>
      <c r="AF459" s="17">
        <v>255403</v>
      </c>
      <c r="AG459" s="16">
        <v>0.14899999999999999</v>
      </c>
      <c r="AH459" s="18">
        <v>4.29</v>
      </c>
      <c r="AI459" s="16">
        <v>-0.2</v>
      </c>
      <c r="AJ459" s="18">
        <v>2.89</v>
      </c>
      <c r="AK459" s="16">
        <v>1.4E-2</v>
      </c>
      <c r="AL459" s="15">
        <v>1503989</v>
      </c>
      <c r="AM459" s="16">
        <v>0.23499999999999999</v>
      </c>
      <c r="AN459" s="17">
        <v>346790</v>
      </c>
      <c r="AO459" s="16">
        <v>0.48199999999999998</v>
      </c>
      <c r="AP459" s="17">
        <v>516046</v>
      </c>
      <c r="AQ459" s="16">
        <v>0.19900000000000001</v>
      </c>
      <c r="AR459" s="18">
        <v>4.34</v>
      </c>
      <c r="AS459" s="16">
        <v>-0.16700000000000001</v>
      </c>
      <c r="AT459" s="18">
        <v>2.91</v>
      </c>
      <c r="AU459" s="16">
        <v>0.03</v>
      </c>
    </row>
    <row r="460" spans="2:47" x14ac:dyDescent="0.2">
      <c r="B460" s="29"/>
      <c r="C460" s="29"/>
      <c r="D460" s="29"/>
      <c r="E460" s="29"/>
      <c r="F460" s="29"/>
      <c r="G460" s="14" t="s">
        <v>302</v>
      </c>
      <c r="H460" s="15">
        <v>711755</v>
      </c>
      <c r="I460" s="16">
        <v>-0.191</v>
      </c>
      <c r="J460" s="17">
        <v>215008</v>
      </c>
      <c r="K460" s="16">
        <v>-9.8000000000000004E-2</v>
      </c>
      <c r="L460" s="17">
        <v>224234</v>
      </c>
      <c r="M460" s="16">
        <v>-0.30199999999999999</v>
      </c>
      <c r="N460" s="18">
        <v>3.31</v>
      </c>
      <c r="O460" s="16">
        <v>-0.10299999999999999</v>
      </c>
      <c r="P460" s="18">
        <v>3.17</v>
      </c>
      <c r="Q460" s="16">
        <v>0.159</v>
      </c>
      <c r="R460" s="15">
        <v>2544091</v>
      </c>
      <c r="S460" s="16">
        <v>-0.11799999999999999</v>
      </c>
      <c r="T460" s="17">
        <v>808217</v>
      </c>
      <c r="U460" s="16">
        <v>1.7000000000000001E-2</v>
      </c>
      <c r="V460" s="17">
        <v>817439</v>
      </c>
      <c r="W460" s="16">
        <v>-0.218</v>
      </c>
      <c r="X460" s="18">
        <v>3.15</v>
      </c>
      <c r="Y460" s="16">
        <v>-0.13300000000000001</v>
      </c>
      <c r="Z460" s="18">
        <v>3.11</v>
      </c>
      <c r="AA460" s="16">
        <v>0.128</v>
      </c>
      <c r="AB460" s="15">
        <v>5364238</v>
      </c>
      <c r="AC460" s="16">
        <v>-6.0999999999999999E-2</v>
      </c>
      <c r="AD460" s="17">
        <v>1736346</v>
      </c>
      <c r="AE460" s="16">
        <v>0.09</v>
      </c>
      <c r="AF460" s="17">
        <v>1752696</v>
      </c>
      <c r="AG460" s="16">
        <v>-0.152</v>
      </c>
      <c r="AH460" s="18">
        <v>3.09</v>
      </c>
      <c r="AI460" s="16">
        <v>-0.13800000000000001</v>
      </c>
      <c r="AJ460" s="18">
        <v>3.06</v>
      </c>
      <c r="AK460" s="16">
        <v>0.108</v>
      </c>
      <c r="AL460" s="15">
        <v>10748853</v>
      </c>
      <c r="AM460" s="16">
        <v>3.3000000000000002E-2</v>
      </c>
      <c r="AN460" s="17">
        <v>3222301</v>
      </c>
      <c r="AO460" s="16">
        <v>0.11700000000000001</v>
      </c>
      <c r="AP460" s="17">
        <v>3655879</v>
      </c>
      <c r="AQ460" s="16">
        <v>-4.2000000000000003E-2</v>
      </c>
      <c r="AR460" s="18">
        <v>3.34</v>
      </c>
      <c r="AS460" s="16">
        <v>-7.4999999999999997E-2</v>
      </c>
      <c r="AT460" s="18">
        <v>2.94</v>
      </c>
      <c r="AU460" s="16">
        <v>7.8E-2</v>
      </c>
    </row>
    <row r="461" spans="2:47" x14ac:dyDescent="0.2">
      <c r="B461" s="29"/>
      <c r="C461" s="29"/>
      <c r="D461" s="29"/>
      <c r="E461" s="29"/>
      <c r="F461" s="29"/>
      <c r="G461" s="14" t="s">
        <v>303</v>
      </c>
      <c r="H461" s="15">
        <v>213422</v>
      </c>
      <c r="I461" s="16">
        <v>0.108</v>
      </c>
      <c r="J461" s="17">
        <v>48167</v>
      </c>
      <c r="K461" s="16">
        <v>0.123</v>
      </c>
      <c r="L461" s="17">
        <v>75689</v>
      </c>
      <c r="M461" s="16">
        <v>0.14399999999999999</v>
      </c>
      <c r="N461" s="18">
        <v>4.43</v>
      </c>
      <c r="O461" s="16">
        <v>-1.4E-2</v>
      </c>
      <c r="P461" s="18">
        <v>2.82</v>
      </c>
      <c r="Q461" s="16">
        <v>-3.1E-2</v>
      </c>
      <c r="R461" s="15">
        <v>763482</v>
      </c>
      <c r="S461" s="16">
        <v>7.5999999999999998E-2</v>
      </c>
      <c r="T461" s="17">
        <v>169386</v>
      </c>
      <c r="U461" s="16">
        <v>0.105</v>
      </c>
      <c r="V461" s="17">
        <v>266279</v>
      </c>
      <c r="W461" s="16">
        <v>0.11799999999999999</v>
      </c>
      <c r="X461" s="18">
        <v>4.51</v>
      </c>
      <c r="Y461" s="16">
        <v>-2.5999999999999999E-2</v>
      </c>
      <c r="Z461" s="18">
        <v>2.87</v>
      </c>
      <c r="AA461" s="16">
        <v>-3.7999999999999999E-2</v>
      </c>
      <c r="AB461" s="15">
        <v>1634004</v>
      </c>
      <c r="AC461" s="16">
        <v>0.105</v>
      </c>
      <c r="AD461" s="17">
        <v>365937</v>
      </c>
      <c r="AE461" s="16">
        <v>0.153</v>
      </c>
      <c r="AF461" s="17">
        <v>570579</v>
      </c>
      <c r="AG461" s="16">
        <v>0.13900000000000001</v>
      </c>
      <c r="AH461" s="18">
        <v>4.47</v>
      </c>
      <c r="AI461" s="16">
        <v>-4.2000000000000003E-2</v>
      </c>
      <c r="AJ461" s="18">
        <v>2.86</v>
      </c>
      <c r="AK461" s="16">
        <v>-0.03</v>
      </c>
      <c r="AL461" s="15">
        <v>3106586</v>
      </c>
      <c r="AM461" s="16">
        <v>0.153</v>
      </c>
      <c r="AN461" s="17">
        <v>706587</v>
      </c>
      <c r="AO461" s="16">
        <v>0.23300000000000001</v>
      </c>
      <c r="AP461" s="17">
        <v>1081174</v>
      </c>
      <c r="AQ461" s="16">
        <v>0.17100000000000001</v>
      </c>
      <c r="AR461" s="18">
        <v>4.4000000000000004</v>
      </c>
      <c r="AS461" s="16">
        <v>-6.5000000000000002E-2</v>
      </c>
      <c r="AT461" s="18">
        <v>2.87</v>
      </c>
      <c r="AU461" s="16">
        <v>-1.4999999999999999E-2</v>
      </c>
    </row>
    <row r="462" spans="2:47" x14ac:dyDescent="0.2">
      <c r="B462" s="29"/>
      <c r="C462" s="29"/>
      <c r="D462" s="29"/>
      <c r="E462" s="29"/>
      <c r="F462" s="29"/>
      <c r="G462" s="14" t="s">
        <v>304</v>
      </c>
      <c r="H462" s="15">
        <v>41246</v>
      </c>
      <c r="I462" s="16">
        <v>0.55000000000000004</v>
      </c>
      <c r="J462" s="17">
        <v>7829</v>
      </c>
      <c r="K462" s="16">
        <v>0.48399999999999999</v>
      </c>
      <c r="L462" s="17">
        <v>14314</v>
      </c>
      <c r="M462" s="16">
        <v>0.63700000000000001</v>
      </c>
      <c r="N462" s="18">
        <v>5.27</v>
      </c>
      <c r="O462" s="16">
        <v>4.4999999999999998E-2</v>
      </c>
      <c r="P462" s="18">
        <v>2.88</v>
      </c>
      <c r="Q462" s="16">
        <v>-5.2999999999999999E-2</v>
      </c>
      <c r="R462" s="15">
        <v>134245</v>
      </c>
      <c r="S462" s="16">
        <v>0.54</v>
      </c>
      <c r="T462" s="17">
        <v>24457</v>
      </c>
      <c r="U462" s="16">
        <v>0.46200000000000002</v>
      </c>
      <c r="V462" s="17">
        <v>46576</v>
      </c>
      <c r="W462" s="16">
        <v>0.57399999999999995</v>
      </c>
      <c r="X462" s="18">
        <v>5.49</v>
      </c>
      <c r="Y462" s="16">
        <v>5.2999999999999999E-2</v>
      </c>
      <c r="Z462" s="18">
        <v>2.88</v>
      </c>
      <c r="AA462" s="16">
        <v>-2.1000000000000001E-2</v>
      </c>
      <c r="AB462" s="15">
        <v>282796</v>
      </c>
      <c r="AC462" s="16">
        <v>0.45500000000000002</v>
      </c>
      <c r="AD462" s="17">
        <v>51822</v>
      </c>
      <c r="AE462" s="16">
        <v>0.34499999999999997</v>
      </c>
      <c r="AF462" s="17">
        <v>96009</v>
      </c>
      <c r="AG462" s="16">
        <v>0.45700000000000002</v>
      </c>
      <c r="AH462" s="18">
        <v>5.46</v>
      </c>
      <c r="AI462" s="16">
        <v>8.1000000000000003E-2</v>
      </c>
      <c r="AJ462" s="18">
        <v>2.95</v>
      </c>
      <c r="AK462" s="16">
        <v>-2E-3</v>
      </c>
      <c r="AL462" s="15">
        <v>509681</v>
      </c>
      <c r="AM462" s="16">
        <v>0.35799999999999998</v>
      </c>
      <c r="AN462" s="17">
        <v>100310</v>
      </c>
      <c r="AO462" s="16">
        <v>0.33</v>
      </c>
      <c r="AP462" s="17">
        <v>174057</v>
      </c>
      <c r="AQ462" s="16">
        <v>0.39900000000000002</v>
      </c>
      <c r="AR462" s="18">
        <v>5.08</v>
      </c>
      <c r="AS462" s="16">
        <v>2.1000000000000001E-2</v>
      </c>
      <c r="AT462" s="18">
        <v>2.93</v>
      </c>
      <c r="AU462" s="16">
        <v>-0.03</v>
      </c>
    </row>
    <row r="463" spans="2:47" x14ac:dyDescent="0.2">
      <c r="B463" s="29"/>
      <c r="C463" s="29"/>
      <c r="D463" s="29"/>
      <c r="E463" s="29"/>
      <c r="F463" s="29"/>
      <c r="G463" s="14" t="s">
        <v>305</v>
      </c>
      <c r="H463" s="15">
        <v>162002</v>
      </c>
      <c r="I463" s="16">
        <v>0.191</v>
      </c>
      <c r="J463" s="17">
        <v>34179</v>
      </c>
      <c r="K463" s="16">
        <v>0.33600000000000002</v>
      </c>
      <c r="L463" s="17">
        <v>60722</v>
      </c>
      <c r="M463" s="16">
        <v>0.29599999999999999</v>
      </c>
      <c r="N463" s="18">
        <v>4.74</v>
      </c>
      <c r="O463" s="16">
        <v>-0.108</v>
      </c>
      <c r="P463" s="18">
        <v>2.67</v>
      </c>
      <c r="Q463" s="16">
        <v>-8.1000000000000003E-2</v>
      </c>
      <c r="R463" s="15">
        <v>540303</v>
      </c>
      <c r="S463" s="16">
        <v>0.14699999999999999</v>
      </c>
      <c r="T463" s="17">
        <v>113964</v>
      </c>
      <c r="U463" s="16">
        <v>0.23400000000000001</v>
      </c>
      <c r="V463" s="17">
        <v>202802</v>
      </c>
      <c r="W463" s="16">
        <v>0.14000000000000001</v>
      </c>
      <c r="X463" s="18">
        <v>4.74</v>
      </c>
      <c r="Y463" s="16">
        <v>-7.0999999999999994E-2</v>
      </c>
      <c r="Z463" s="18">
        <v>2.66</v>
      </c>
      <c r="AA463" s="16">
        <v>6.0000000000000001E-3</v>
      </c>
      <c r="AB463" s="15">
        <v>1089111</v>
      </c>
      <c r="AC463" s="16">
        <v>0.154</v>
      </c>
      <c r="AD463" s="17">
        <v>231527</v>
      </c>
      <c r="AE463" s="16">
        <v>0.27500000000000002</v>
      </c>
      <c r="AF463" s="17">
        <v>409735</v>
      </c>
      <c r="AG463" s="16">
        <v>0.153</v>
      </c>
      <c r="AH463" s="18">
        <v>4.7</v>
      </c>
      <c r="AI463" s="16">
        <v>-9.5000000000000001E-2</v>
      </c>
      <c r="AJ463" s="18">
        <v>2.66</v>
      </c>
      <c r="AK463" s="16">
        <v>1E-3</v>
      </c>
      <c r="AL463" s="15">
        <v>2184043</v>
      </c>
      <c r="AM463" s="16">
        <v>0.16200000000000001</v>
      </c>
      <c r="AN463" s="17">
        <v>465679</v>
      </c>
      <c r="AO463" s="16">
        <v>0.26500000000000001</v>
      </c>
      <c r="AP463" s="17">
        <v>830919</v>
      </c>
      <c r="AQ463" s="16">
        <v>0.14000000000000001</v>
      </c>
      <c r="AR463" s="18">
        <v>4.6900000000000004</v>
      </c>
      <c r="AS463" s="16">
        <v>-8.2000000000000003E-2</v>
      </c>
      <c r="AT463" s="18">
        <v>2.63</v>
      </c>
      <c r="AU463" s="16">
        <v>1.9E-2</v>
      </c>
    </row>
    <row r="464" spans="2:47" x14ac:dyDescent="0.2">
      <c r="B464" s="29"/>
      <c r="C464" s="29"/>
      <c r="D464" s="29"/>
      <c r="E464" s="29"/>
      <c r="F464" s="29"/>
      <c r="G464" s="14" t="s">
        <v>306</v>
      </c>
      <c r="H464" s="15">
        <v>85132</v>
      </c>
      <c r="I464" s="16">
        <v>0.31900000000000001</v>
      </c>
      <c r="J464" s="17">
        <v>22090</v>
      </c>
      <c r="K464" s="16">
        <v>0.36</v>
      </c>
      <c r="L464" s="17">
        <v>34638</v>
      </c>
      <c r="M464" s="16">
        <v>0.35799999999999998</v>
      </c>
      <c r="N464" s="18">
        <v>3.85</v>
      </c>
      <c r="O464" s="16">
        <v>-0.03</v>
      </c>
      <c r="P464" s="18">
        <v>2.46</v>
      </c>
      <c r="Q464" s="16">
        <v>-2.9000000000000001E-2</v>
      </c>
      <c r="R464" s="15">
        <v>272183</v>
      </c>
      <c r="S464" s="16">
        <v>0.30599999999999999</v>
      </c>
      <c r="T464" s="17">
        <v>64616</v>
      </c>
      <c r="U464" s="16">
        <v>0.158</v>
      </c>
      <c r="V464" s="17">
        <v>104179</v>
      </c>
      <c r="W464" s="16">
        <v>0.14099999999999999</v>
      </c>
      <c r="X464" s="18">
        <v>4.21</v>
      </c>
      <c r="Y464" s="16">
        <v>0.128</v>
      </c>
      <c r="Z464" s="18">
        <v>2.61</v>
      </c>
      <c r="AA464" s="16">
        <v>0.14499999999999999</v>
      </c>
      <c r="AB464" s="15">
        <v>591739</v>
      </c>
      <c r="AC464" s="16">
        <v>0.33500000000000002</v>
      </c>
      <c r="AD464" s="17">
        <v>141236</v>
      </c>
      <c r="AE464" s="16">
        <v>0.188</v>
      </c>
      <c r="AF464" s="17">
        <v>226727</v>
      </c>
      <c r="AG464" s="16">
        <v>0.16600000000000001</v>
      </c>
      <c r="AH464" s="18">
        <v>4.1900000000000004</v>
      </c>
      <c r="AI464" s="16">
        <v>0.124</v>
      </c>
      <c r="AJ464" s="18">
        <v>2.61</v>
      </c>
      <c r="AK464" s="16">
        <v>0.14499999999999999</v>
      </c>
      <c r="AL464" s="15">
        <v>1137118</v>
      </c>
      <c r="AM464" s="16">
        <v>0.34699999999999998</v>
      </c>
      <c r="AN464" s="17">
        <v>282911</v>
      </c>
      <c r="AO464" s="16">
        <v>0.22800000000000001</v>
      </c>
      <c r="AP464" s="17">
        <v>442881</v>
      </c>
      <c r="AQ464" s="16">
        <v>0.17599999999999999</v>
      </c>
      <c r="AR464" s="18">
        <v>4.0199999999999996</v>
      </c>
      <c r="AS464" s="16">
        <v>9.7000000000000003E-2</v>
      </c>
      <c r="AT464" s="18">
        <v>2.57</v>
      </c>
      <c r="AU464" s="16">
        <v>0.14599999999999999</v>
      </c>
    </row>
    <row r="465" spans="2:47" x14ac:dyDescent="0.2">
      <c r="B465" s="29"/>
      <c r="C465" s="29"/>
      <c r="D465" s="29"/>
      <c r="E465" s="29"/>
      <c r="F465" s="29"/>
      <c r="G465" s="14" t="s">
        <v>307</v>
      </c>
      <c r="H465" s="15">
        <v>247324</v>
      </c>
      <c r="I465" s="16">
        <v>-0.159</v>
      </c>
      <c r="J465" s="17">
        <v>66608</v>
      </c>
      <c r="K465" s="16">
        <v>-0.13100000000000001</v>
      </c>
      <c r="L465" s="17">
        <v>81423</v>
      </c>
      <c r="M465" s="16">
        <v>-0.26200000000000001</v>
      </c>
      <c r="N465" s="18">
        <v>3.71</v>
      </c>
      <c r="O465" s="16">
        <v>-3.2000000000000001E-2</v>
      </c>
      <c r="P465" s="18">
        <v>3.04</v>
      </c>
      <c r="Q465" s="16">
        <v>0.13900000000000001</v>
      </c>
      <c r="R465" s="15">
        <v>816291</v>
      </c>
      <c r="S465" s="16">
        <v>-0.13900000000000001</v>
      </c>
      <c r="T465" s="17">
        <v>218981</v>
      </c>
      <c r="U465" s="16">
        <v>-9.4E-2</v>
      </c>
      <c r="V465" s="17">
        <v>273054</v>
      </c>
      <c r="W465" s="16">
        <v>-0.22900000000000001</v>
      </c>
      <c r="X465" s="18">
        <v>3.73</v>
      </c>
      <c r="Y465" s="16">
        <v>-0.05</v>
      </c>
      <c r="Z465" s="18">
        <v>2.99</v>
      </c>
      <c r="AA465" s="16">
        <v>0.11600000000000001</v>
      </c>
      <c r="AB465" s="15">
        <v>1707017</v>
      </c>
      <c r="AC465" s="16">
        <v>-9.9000000000000005E-2</v>
      </c>
      <c r="AD465" s="17">
        <v>462629</v>
      </c>
      <c r="AE465" s="16">
        <v>-0.05</v>
      </c>
      <c r="AF465" s="17">
        <v>573473</v>
      </c>
      <c r="AG465" s="16">
        <v>-0.185</v>
      </c>
      <c r="AH465" s="18">
        <v>3.69</v>
      </c>
      <c r="AI465" s="16">
        <v>-5.1999999999999998E-2</v>
      </c>
      <c r="AJ465" s="18">
        <v>2.98</v>
      </c>
      <c r="AK465" s="16">
        <v>0.105</v>
      </c>
      <c r="AL465" s="15">
        <v>3527087</v>
      </c>
      <c r="AM465" s="16">
        <v>2.5000000000000001E-2</v>
      </c>
      <c r="AN465" s="17">
        <v>946011</v>
      </c>
      <c r="AO465" s="16">
        <v>6.7000000000000004E-2</v>
      </c>
      <c r="AP465" s="17">
        <v>1251907</v>
      </c>
      <c r="AQ465" s="16">
        <v>-3.6999999999999998E-2</v>
      </c>
      <c r="AR465" s="18">
        <v>3.73</v>
      </c>
      <c r="AS465" s="16">
        <v>-3.9E-2</v>
      </c>
      <c r="AT465" s="18">
        <v>2.82</v>
      </c>
      <c r="AU465" s="16">
        <v>6.5000000000000002E-2</v>
      </c>
    </row>
    <row r="466" spans="2:47" x14ac:dyDescent="0.2">
      <c r="B466" s="29"/>
      <c r="C466" s="29"/>
      <c r="D466" s="29"/>
      <c r="E466" s="29"/>
      <c r="F466" s="29"/>
      <c r="G466" s="14" t="s">
        <v>308</v>
      </c>
      <c r="H466" s="15">
        <v>178357</v>
      </c>
      <c r="I466" s="16">
        <v>0.1</v>
      </c>
      <c r="J466" s="17">
        <v>44071</v>
      </c>
      <c r="K466" s="16">
        <v>3.7999999999999999E-2</v>
      </c>
      <c r="L466" s="17">
        <v>53881</v>
      </c>
      <c r="M466" s="16">
        <v>-5.3999999999999999E-2</v>
      </c>
      <c r="N466" s="18">
        <v>4.05</v>
      </c>
      <c r="O466" s="16">
        <v>5.8999999999999997E-2</v>
      </c>
      <c r="P466" s="18">
        <v>3.31</v>
      </c>
      <c r="Q466" s="16">
        <v>0.16200000000000001</v>
      </c>
      <c r="R466" s="15">
        <v>518251</v>
      </c>
      <c r="S466" s="16">
        <v>7.9000000000000001E-2</v>
      </c>
      <c r="T466" s="17">
        <v>139040</v>
      </c>
      <c r="U466" s="16">
        <v>8.1000000000000003E-2</v>
      </c>
      <c r="V466" s="17">
        <v>168735</v>
      </c>
      <c r="W466" s="16">
        <v>-0.03</v>
      </c>
      <c r="X466" s="18">
        <v>3.73</v>
      </c>
      <c r="Y466" s="16">
        <v>-2E-3</v>
      </c>
      <c r="Z466" s="18">
        <v>3.07</v>
      </c>
      <c r="AA466" s="16">
        <v>0.112</v>
      </c>
      <c r="AB466" s="15">
        <v>1028848</v>
      </c>
      <c r="AC466" s="16">
        <v>0.11799999999999999</v>
      </c>
      <c r="AD466" s="17">
        <v>288002</v>
      </c>
      <c r="AE466" s="16">
        <v>0.121</v>
      </c>
      <c r="AF466" s="17">
        <v>345870</v>
      </c>
      <c r="AG466" s="16">
        <v>2.8000000000000001E-2</v>
      </c>
      <c r="AH466" s="18">
        <v>3.57</v>
      </c>
      <c r="AI466" s="16">
        <v>-3.0000000000000001E-3</v>
      </c>
      <c r="AJ466" s="18">
        <v>2.97</v>
      </c>
      <c r="AK466" s="16">
        <v>8.7999999999999995E-2</v>
      </c>
      <c r="AL466" s="15">
        <v>2198292</v>
      </c>
      <c r="AM466" s="16">
        <v>0.186</v>
      </c>
      <c r="AN466" s="17">
        <v>612155</v>
      </c>
      <c r="AO466" s="16">
        <v>0.34599999999999997</v>
      </c>
      <c r="AP466" s="17">
        <v>744195</v>
      </c>
      <c r="AQ466" s="16">
        <v>6.7000000000000004E-2</v>
      </c>
      <c r="AR466" s="18">
        <v>3.59</v>
      </c>
      <c r="AS466" s="16">
        <v>-0.11899999999999999</v>
      </c>
      <c r="AT466" s="18">
        <v>2.95</v>
      </c>
      <c r="AU466" s="16">
        <v>0.112</v>
      </c>
    </row>
    <row r="467" spans="2:47" x14ac:dyDescent="0.2">
      <c r="B467" s="29"/>
      <c r="C467" s="29"/>
      <c r="D467" s="29"/>
      <c r="E467" s="29"/>
      <c r="F467" s="29"/>
      <c r="G467" s="14" t="s">
        <v>309</v>
      </c>
      <c r="H467" s="15">
        <v>125726</v>
      </c>
      <c r="I467" s="16">
        <v>0.16500000000000001</v>
      </c>
      <c r="J467" s="17">
        <v>24454</v>
      </c>
      <c r="K467" s="16">
        <v>0.19700000000000001</v>
      </c>
      <c r="L467" s="17">
        <v>41405</v>
      </c>
      <c r="M467" s="16">
        <v>0.186</v>
      </c>
      <c r="N467" s="18">
        <v>5.14</v>
      </c>
      <c r="O467" s="16">
        <v>-2.5999999999999999E-2</v>
      </c>
      <c r="P467" s="18">
        <v>3.04</v>
      </c>
      <c r="Q467" s="16">
        <v>-1.7000000000000001E-2</v>
      </c>
      <c r="R467" s="15">
        <v>447261</v>
      </c>
      <c r="S467" s="16">
        <v>0.13800000000000001</v>
      </c>
      <c r="T467" s="17">
        <v>87156</v>
      </c>
      <c r="U467" s="16">
        <v>0.16900000000000001</v>
      </c>
      <c r="V467" s="17">
        <v>146211</v>
      </c>
      <c r="W467" s="16">
        <v>0.13800000000000001</v>
      </c>
      <c r="X467" s="18">
        <v>5.13</v>
      </c>
      <c r="Y467" s="16">
        <v>-2.7E-2</v>
      </c>
      <c r="Z467" s="18">
        <v>3.06</v>
      </c>
      <c r="AA467" s="16">
        <v>0</v>
      </c>
      <c r="AB467" s="15">
        <v>1018258</v>
      </c>
      <c r="AC467" s="16">
        <v>0.17299999999999999</v>
      </c>
      <c r="AD467" s="17">
        <v>198523</v>
      </c>
      <c r="AE467" s="16">
        <v>0.214</v>
      </c>
      <c r="AF467" s="17">
        <v>336413</v>
      </c>
      <c r="AG467" s="16">
        <v>0.16500000000000001</v>
      </c>
      <c r="AH467" s="18">
        <v>5.13</v>
      </c>
      <c r="AI467" s="16">
        <v>-3.4000000000000002E-2</v>
      </c>
      <c r="AJ467" s="18">
        <v>3.03</v>
      </c>
      <c r="AK467" s="16">
        <v>7.0000000000000001E-3</v>
      </c>
      <c r="AL467" s="15">
        <v>1904164</v>
      </c>
      <c r="AM467" s="16">
        <v>0.189</v>
      </c>
      <c r="AN467" s="17">
        <v>378364</v>
      </c>
      <c r="AO467" s="16">
        <v>0.23799999999999999</v>
      </c>
      <c r="AP467" s="17">
        <v>639013</v>
      </c>
      <c r="AQ467" s="16">
        <v>0.16200000000000001</v>
      </c>
      <c r="AR467" s="18">
        <v>5.03</v>
      </c>
      <c r="AS467" s="16">
        <v>-3.9E-2</v>
      </c>
      <c r="AT467" s="18">
        <v>2.98</v>
      </c>
      <c r="AU467" s="16">
        <v>2.3E-2</v>
      </c>
    </row>
    <row r="468" spans="2:47" x14ac:dyDescent="0.2">
      <c r="B468" s="29"/>
      <c r="C468" s="29"/>
      <c r="D468" s="29"/>
      <c r="E468" s="29"/>
      <c r="F468" s="29"/>
      <c r="G468" s="14" t="s">
        <v>310</v>
      </c>
      <c r="H468" s="15">
        <v>248130</v>
      </c>
      <c r="I468" s="16">
        <v>0.245</v>
      </c>
      <c r="J468" s="17">
        <v>65298</v>
      </c>
      <c r="K468" s="16">
        <v>0.192</v>
      </c>
      <c r="L468" s="17">
        <v>139767</v>
      </c>
      <c r="M468" s="16">
        <v>0.17199999999999999</v>
      </c>
      <c r="N468" s="18">
        <v>3.8</v>
      </c>
      <c r="O468" s="16">
        <v>4.3999999999999997E-2</v>
      </c>
      <c r="P468" s="18">
        <v>1.78</v>
      </c>
      <c r="Q468" s="16">
        <v>6.2E-2</v>
      </c>
      <c r="R468" s="15">
        <v>799470</v>
      </c>
      <c r="S468" s="16">
        <v>0.23599999999999999</v>
      </c>
      <c r="T468" s="17">
        <v>209259</v>
      </c>
      <c r="U468" s="16">
        <v>0.249</v>
      </c>
      <c r="V468" s="17">
        <v>444029</v>
      </c>
      <c r="W468" s="16">
        <v>0.247</v>
      </c>
      <c r="X468" s="18">
        <v>3.82</v>
      </c>
      <c r="Y468" s="16">
        <v>-0.01</v>
      </c>
      <c r="Z468" s="18">
        <v>1.8</v>
      </c>
      <c r="AA468" s="16">
        <v>-8.9999999999999993E-3</v>
      </c>
      <c r="AB468" s="15">
        <v>1659732</v>
      </c>
      <c r="AC468" s="16">
        <v>0.19600000000000001</v>
      </c>
      <c r="AD468" s="17">
        <v>434320</v>
      </c>
      <c r="AE468" s="16">
        <v>0.34799999999999998</v>
      </c>
      <c r="AF468" s="17">
        <v>919824</v>
      </c>
      <c r="AG468" s="16">
        <v>0.39600000000000002</v>
      </c>
      <c r="AH468" s="18">
        <v>3.82</v>
      </c>
      <c r="AI468" s="16">
        <v>-0.112</v>
      </c>
      <c r="AJ468" s="18">
        <v>1.8</v>
      </c>
      <c r="AK468" s="16">
        <v>-0.14299999999999999</v>
      </c>
      <c r="AL468" s="15">
        <v>3170285</v>
      </c>
      <c r="AM468" s="16">
        <v>0.13900000000000001</v>
      </c>
      <c r="AN468" s="17">
        <v>838879</v>
      </c>
      <c r="AO468" s="16">
        <v>0.36599999999999999</v>
      </c>
      <c r="AP468" s="17">
        <v>1789618</v>
      </c>
      <c r="AQ468" s="16">
        <v>0.45200000000000001</v>
      </c>
      <c r="AR468" s="18">
        <v>3.78</v>
      </c>
      <c r="AS468" s="16">
        <v>-0.16600000000000001</v>
      </c>
      <c r="AT468" s="18">
        <v>1.77</v>
      </c>
      <c r="AU468" s="16">
        <v>-0.216</v>
      </c>
    </row>
    <row r="469" spans="2:47" x14ac:dyDescent="0.2">
      <c r="B469" s="29"/>
      <c r="C469" s="29"/>
      <c r="D469" s="29"/>
      <c r="E469" s="29"/>
      <c r="F469" s="29"/>
      <c r="G469" s="14" t="s">
        <v>311</v>
      </c>
      <c r="H469" s="15">
        <v>105252</v>
      </c>
      <c r="I469" s="16">
        <v>1.6E-2</v>
      </c>
      <c r="J469" s="17">
        <v>21407</v>
      </c>
      <c r="K469" s="16">
        <v>-2.1999999999999999E-2</v>
      </c>
      <c r="L469" s="17">
        <v>34444</v>
      </c>
      <c r="M469" s="16">
        <v>-4.0000000000000001E-3</v>
      </c>
      <c r="N469" s="18">
        <v>4.92</v>
      </c>
      <c r="O469" s="16">
        <v>3.9E-2</v>
      </c>
      <c r="P469" s="18">
        <v>3.06</v>
      </c>
      <c r="Q469" s="16">
        <v>2.1000000000000001E-2</v>
      </c>
      <c r="R469" s="15">
        <v>349783</v>
      </c>
      <c r="S469" s="16">
        <v>5.1999999999999998E-2</v>
      </c>
      <c r="T469" s="17">
        <v>70449</v>
      </c>
      <c r="U469" s="16">
        <v>3.7999999999999999E-2</v>
      </c>
      <c r="V469" s="17">
        <v>114222</v>
      </c>
      <c r="W469" s="16">
        <v>2.8000000000000001E-2</v>
      </c>
      <c r="X469" s="18">
        <v>4.97</v>
      </c>
      <c r="Y469" s="16">
        <v>1.2999999999999999E-2</v>
      </c>
      <c r="Z469" s="18">
        <v>3.06</v>
      </c>
      <c r="AA469" s="16">
        <v>2.4E-2</v>
      </c>
      <c r="AB469" s="15">
        <v>726370</v>
      </c>
      <c r="AC469" s="16">
        <v>9.6000000000000002E-2</v>
      </c>
      <c r="AD469" s="17">
        <v>145562</v>
      </c>
      <c r="AE469" s="16">
        <v>8.7999999999999995E-2</v>
      </c>
      <c r="AF469" s="17">
        <v>236733</v>
      </c>
      <c r="AG469" s="16">
        <v>6.7000000000000004E-2</v>
      </c>
      <c r="AH469" s="18">
        <v>4.99</v>
      </c>
      <c r="AI469" s="16">
        <v>8.0000000000000002E-3</v>
      </c>
      <c r="AJ469" s="18">
        <v>3.07</v>
      </c>
      <c r="AK469" s="16">
        <v>2.7E-2</v>
      </c>
      <c r="AL469" s="15">
        <v>1457273</v>
      </c>
      <c r="AM469" s="16">
        <v>0.19900000000000001</v>
      </c>
      <c r="AN469" s="17">
        <v>303202</v>
      </c>
      <c r="AO469" s="16">
        <v>0.254</v>
      </c>
      <c r="AP469" s="17">
        <v>480913</v>
      </c>
      <c r="AQ469" s="16">
        <v>0.155</v>
      </c>
      <c r="AR469" s="18">
        <v>4.8099999999999996</v>
      </c>
      <c r="AS469" s="16">
        <v>-4.2999999999999997E-2</v>
      </c>
      <c r="AT469" s="18">
        <v>3.03</v>
      </c>
      <c r="AU469" s="16">
        <v>3.9E-2</v>
      </c>
    </row>
    <row r="470" spans="2:47" x14ac:dyDescent="0.2">
      <c r="B470" s="29"/>
      <c r="C470" s="29"/>
      <c r="D470" s="29"/>
      <c r="E470" s="29"/>
      <c r="F470" s="29"/>
      <c r="G470" s="14" t="s">
        <v>312</v>
      </c>
      <c r="H470" s="15">
        <v>124706</v>
      </c>
      <c r="I470" s="16">
        <v>0.18099999999999999</v>
      </c>
      <c r="J470" s="17">
        <v>25460</v>
      </c>
      <c r="K470" s="16">
        <v>0.106</v>
      </c>
      <c r="L470" s="17">
        <v>44954</v>
      </c>
      <c r="M470" s="16">
        <v>0.151</v>
      </c>
      <c r="N470" s="18">
        <v>4.9000000000000004</v>
      </c>
      <c r="O470" s="16">
        <v>6.8000000000000005E-2</v>
      </c>
      <c r="P470" s="18">
        <v>2.77</v>
      </c>
      <c r="Q470" s="16">
        <v>2.5999999999999999E-2</v>
      </c>
      <c r="R470" s="15">
        <v>410092</v>
      </c>
      <c r="S470" s="16">
        <v>0.22900000000000001</v>
      </c>
      <c r="T470" s="17">
        <v>82958</v>
      </c>
      <c r="U470" s="16">
        <v>0.18099999999999999</v>
      </c>
      <c r="V470" s="17">
        <v>146692</v>
      </c>
      <c r="W470" s="16">
        <v>0.2</v>
      </c>
      <c r="X470" s="18">
        <v>4.9400000000000004</v>
      </c>
      <c r="Y470" s="16">
        <v>4.1000000000000002E-2</v>
      </c>
      <c r="Z470" s="18">
        <v>2.8</v>
      </c>
      <c r="AA470" s="16">
        <v>2.4E-2</v>
      </c>
      <c r="AB470" s="15">
        <v>841901</v>
      </c>
      <c r="AC470" s="16">
        <v>0.24399999999999999</v>
      </c>
      <c r="AD470" s="17">
        <v>169889</v>
      </c>
      <c r="AE470" s="16">
        <v>0.21299999999999999</v>
      </c>
      <c r="AF470" s="17">
        <v>300857</v>
      </c>
      <c r="AG470" s="16">
        <v>0.219</v>
      </c>
      <c r="AH470" s="18">
        <v>4.96</v>
      </c>
      <c r="AI470" s="16">
        <v>2.5999999999999999E-2</v>
      </c>
      <c r="AJ470" s="18">
        <v>2.8</v>
      </c>
      <c r="AK470" s="16">
        <v>0.02</v>
      </c>
      <c r="AL470" s="15">
        <v>1675177</v>
      </c>
      <c r="AM470" s="16">
        <v>0.32600000000000001</v>
      </c>
      <c r="AN470" s="17">
        <v>356259</v>
      </c>
      <c r="AO470" s="16">
        <v>0.39700000000000002</v>
      </c>
      <c r="AP470" s="17">
        <v>613431</v>
      </c>
      <c r="AQ470" s="16">
        <v>0.318</v>
      </c>
      <c r="AR470" s="18">
        <v>4.7</v>
      </c>
      <c r="AS470" s="16">
        <v>-5.0999999999999997E-2</v>
      </c>
      <c r="AT470" s="18">
        <v>2.73</v>
      </c>
      <c r="AU470" s="16">
        <v>6.0000000000000001E-3</v>
      </c>
    </row>
    <row r="471" spans="2:47" x14ac:dyDescent="0.2">
      <c r="B471" s="29"/>
      <c r="C471" s="29"/>
      <c r="D471" s="29"/>
      <c r="E471" s="29"/>
      <c r="F471" s="29"/>
      <c r="G471" s="14" t="s">
        <v>313</v>
      </c>
      <c r="H471" s="15">
        <v>68131</v>
      </c>
      <c r="I471" s="16">
        <v>5.0000000000000001E-3</v>
      </c>
      <c r="J471" s="17">
        <v>12991</v>
      </c>
      <c r="K471" s="16">
        <v>-7.2999999999999995E-2</v>
      </c>
      <c r="L471" s="17">
        <v>21259</v>
      </c>
      <c r="M471" s="16">
        <v>-3.6999999999999998E-2</v>
      </c>
      <c r="N471" s="18">
        <v>5.24</v>
      </c>
      <c r="O471" s="16">
        <v>8.4000000000000005E-2</v>
      </c>
      <c r="P471" s="18">
        <v>3.2</v>
      </c>
      <c r="Q471" s="16">
        <v>4.3999999999999997E-2</v>
      </c>
      <c r="R471" s="15">
        <v>233757</v>
      </c>
      <c r="S471" s="16">
        <v>7.3999999999999996E-2</v>
      </c>
      <c r="T471" s="17">
        <v>43139</v>
      </c>
      <c r="U471" s="16">
        <v>-7.0000000000000001E-3</v>
      </c>
      <c r="V471" s="17">
        <v>72338</v>
      </c>
      <c r="W471" s="16">
        <v>1.0999999999999999E-2</v>
      </c>
      <c r="X471" s="18">
        <v>5.42</v>
      </c>
      <c r="Y471" s="16">
        <v>8.1000000000000003E-2</v>
      </c>
      <c r="Z471" s="18">
        <v>3.23</v>
      </c>
      <c r="AA471" s="16">
        <v>6.3E-2</v>
      </c>
      <c r="AB471" s="15">
        <v>505797</v>
      </c>
      <c r="AC471" s="16">
        <v>0.129</v>
      </c>
      <c r="AD471" s="17">
        <v>93627</v>
      </c>
      <c r="AE471" s="16">
        <v>5.2999999999999999E-2</v>
      </c>
      <c r="AF471" s="17">
        <v>156598</v>
      </c>
      <c r="AG471" s="16">
        <v>0.05</v>
      </c>
      <c r="AH471" s="18">
        <v>5.4</v>
      </c>
      <c r="AI471" s="16">
        <v>7.1999999999999995E-2</v>
      </c>
      <c r="AJ471" s="18">
        <v>3.23</v>
      </c>
      <c r="AK471" s="16">
        <v>7.4999999999999997E-2</v>
      </c>
      <c r="AL471" s="15">
        <v>996925</v>
      </c>
      <c r="AM471" s="16">
        <v>0.191</v>
      </c>
      <c r="AN471" s="17">
        <v>195948</v>
      </c>
      <c r="AO471" s="16">
        <v>0.21199999999999999</v>
      </c>
      <c r="AP471" s="17">
        <v>314554</v>
      </c>
      <c r="AQ471" s="16">
        <v>0.113</v>
      </c>
      <c r="AR471" s="18">
        <v>5.09</v>
      </c>
      <c r="AS471" s="16">
        <v>-1.7000000000000001E-2</v>
      </c>
      <c r="AT471" s="18">
        <v>3.17</v>
      </c>
      <c r="AU471" s="16">
        <v>7.0999999999999994E-2</v>
      </c>
    </row>
    <row r="472" spans="2:47" x14ac:dyDescent="0.2">
      <c r="B472" s="29"/>
      <c r="C472" s="29"/>
      <c r="D472" s="29"/>
      <c r="E472" s="29"/>
      <c r="F472" s="29"/>
      <c r="G472" s="14" t="s">
        <v>314</v>
      </c>
      <c r="H472" s="15">
        <v>128796</v>
      </c>
      <c r="I472" s="16">
        <v>-7.6999999999999999E-2</v>
      </c>
      <c r="J472" s="17">
        <v>24834</v>
      </c>
      <c r="K472" s="16">
        <v>-0.157</v>
      </c>
      <c r="L472" s="17">
        <v>49524</v>
      </c>
      <c r="M472" s="16">
        <v>-0.14000000000000001</v>
      </c>
      <c r="N472" s="18">
        <v>5.19</v>
      </c>
      <c r="O472" s="16">
        <v>9.5000000000000001E-2</v>
      </c>
      <c r="P472" s="18">
        <v>2.6</v>
      </c>
      <c r="Q472" s="16">
        <v>7.2999999999999995E-2</v>
      </c>
      <c r="R472" s="15">
        <v>421408</v>
      </c>
      <c r="S472" s="16">
        <v>-8.8999999999999996E-2</v>
      </c>
      <c r="T472" s="17">
        <v>80109</v>
      </c>
      <c r="U472" s="16">
        <v>-0.16400000000000001</v>
      </c>
      <c r="V472" s="17">
        <v>162035</v>
      </c>
      <c r="W472" s="16">
        <v>-0.14499999999999999</v>
      </c>
      <c r="X472" s="18">
        <v>5.26</v>
      </c>
      <c r="Y472" s="16">
        <v>0.09</v>
      </c>
      <c r="Z472" s="18">
        <v>2.6</v>
      </c>
      <c r="AA472" s="16">
        <v>6.5000000000000002E-2</v>
      </c>
      <c r="AB472" s="15">
        <v>867344</v>
      </c>
      <c r="AC472" s="16">
        <v>-0.11</v>
      </c>
      <c r="AD472" s="17">
        <v>163881</v>
      </c>
      <c r="AE472" s="16">
        <v>-0.20699999999999999</v>
      </c>
      <c r="AF472" s="17">
        <v>331243</v>
      </c>
      <c r="AG472" s="16">
        <v>-0.185</v>
      </c>
      <c r="AH472" s="18">
        <v>5.29</v>
      </c>
      <c r="AI472" s="16">
        <v>0.122</v>
      </c>
      <c r="AJ472" s="18">
        <v>2.62</v>
      </c>
      <c r="AK472" s="16">
        <v>9.0999999999999998E-2</v>
      </c>
      <c r="AL472" s="15">
        <v>1841780</v>
      </c>
      <c r="AM472" s="16">
        <v>-4.3999999999999997E-2</v>
      </c>
      <c r="AN472" s="17">
        <v>360957</v>
      </c>
      <c r="AO472" s="16">
        <v>-0.124</v>
      </c>
      <c r="AP472" s="17">
        <v>715514</v>
      </c>
      <c r="AQ472" s="16">
        <v>-0.11700000000000001</v>
      </c>
      <c r="AR472" s="18">
        <v>5.0999999999999996</v>
      </c>
      <c r="AS472" s="16">
        <v>9.1999999999999998E-2</v>
      </c>
      <c r="AT472" s="18">
        <v>2.57</v>
      </c>
      <c r="AU472" s="16">
        <v>8.2000000000000003E-2</v>
      </c>
    </row>
    <row r="473" spans="2:47" x14ac:dyDescent="0.2">
      <c r="B473" s="29"/>
      <c r="C473" s="29"/>
      <c r="D473" s="29"/>
      <c r="E473" s="29"/>
      <c r="F473" s="29"/>
      <c r="G473" s="14" t="s">
        <v>315</v>
      </c>
      <c r="H473" s="15">
        <v>59854</v>
      </c>
      <c r="I473" s="16">
        <v>0.17499999999999999</v>
      </c>
      <c r="J473" s="17">
        <v>12868</v>
      </c>
      <c r="K473" s="16">
        <v>0.182</v>
      </c>
      <c r="L473" s="17">
        <v>22498</v>
      </c>
      <c r="M473" s="16">
        <v>0.14199999999999999</v>
      </c>
      <c r="N473" s="18">
        <v>4.6500000000000004</v>
      </c>
      <c r="O473" s="16">
        <v>-6.0000000000000001E-3</v>
      </c>
      <c r="P473" s="18">
        <v>2.66</v>
      </c>
      <c r="Q473" s="16">
        <v>2.8000000000000001E-2</v>
      </c>
      <c r="R473" s="15">
        <v>192539</v>
      </c>
      <c r="S473" s="16">
        <v>0.24399999999999999</v>
      </c>
      <c r="T473" s="17">
        <v>39189</v>
      </c>
      <c r="U473" s="16">
        <v>0.20399999999999999</v>
      </c>
      <c r="V473" s="17">
        <v>70307</v>
      </c>
      <c r="W473" s="16">
        <v>0.17100000000000001</v>
      </c>
      <c r="X473" s="18">
        <v>4.91</v>
      </c>
      <c r="Y473" s="16">
        <v>3.3000000000000002E-2</v>
      </c>
      <c r="Z473" s="18">
        <v>2.74</v>
      </c>
      <c r="AA473" s="16">
        <v>6.2E-2</v>
      </c>
      <c r="AB473" s="15">
        <v>419863</v>
      </c>
      <c r="AC473" s="16">
        <v>0.27400000000000002</v>
      </c>
      <c r="AD473" s="17">
        <v>84887</v>
      </c>
      <c r="AE473" s="16">
        <v>0.23100000000000001</v>
      </c>
      <c r="AF473" s="17">
        <v>149882</v>
      </c>
      <c r="AG473" s="16">
        <v>0.193</v>
      </c>
      <c r="AH473" s="18">
        <v>4.95</v>
      </c>
      <c r="AI473" s="16">
        <v>3.4000000000000002E-2</v>
      </c>
      <c r="AJ473" s="18">
        <v>2.8</v>
      </c>
      <c r="AK473" s="16">
        <v>6.8000000000000005E-2</v>
      </c>
      <c r="AL473" s="15">
        <v>817589</v>
      </c>
      <c r="AM473" s="16">
        <v>0.30299999999999999</v>
      </c>
      <c r="AN473" s="17">
        <v>169254</v>
      </c>
      <c r="AO473" s="16">
        <v>0.27500000000000002</v>
      </c>
      <c r="AP473" s="17">
        <v>294393</v>
      </c>
      <c r="AQ473" s="16">
        <v>0.20799999999999999</v>
      </c>
      <c r="AR473" s="18">
        <v>4.83</v>
      </c>
      <c r="AS473" s="16">
        <v>2.3E-2</v>
      </c>
      <c r="AT473" s="18">
        <v>2.78</v>
      </c>
      <c r="AU473" s="16">
        <v>7.9000000000000001E-2</v>
      </c>
    </row>
    <row r="474" spans="2:47" x14ac:dyDescent="0.2">
      <c r="B474" s="29"/>
      <c r="C474" s="29"/>
      <c r="D474" s="29"/>
      <c r="E474" s="29"/>
      <c r="F474" s="29"/>
      <c r="G474" s="14" t="s">
        <v>316</v>
      </c>
      <c r="H474" s="15">
        <v>128493</v>
      </c>
      <c r="I474" s="16">
        <v>1.6E-2</v>
      </c>
      <c r="J474" s="17">
        <v>27031</v>
      </c>
      <c r="K474" s="16">
        <v>3.1E-2</v>
      </c>
      <c r="L474" s="17">
        <v>54957</v>
      </c>
      <c r="M474" s="16">
        <v>3.3000000000000002E-2</v>
      </c>
      <c r="N474" s="18">
        <v>4.75</v>
      </c>
      <c r="O474" s="16">
        <v>-1.4E-2</v>
      </c>
      <c r="P474" s="18">
        <v>2.34</v>
      </c>
      <c r="Q474" s="16">
        <v>-1.6E-2</v>
      </c>
      <c r="R474" s="15">
        <v>433192</v>
      </c>
      <c r="S474" s="16">
        <v>3.7999999999999999E-2</v>
      </c>
      <c r="T474" s="17">
        <v>91864</v>
      </c>
      <c r="U474" s="16">
        <v>6.6000000000000003E-2</v>
      </c>
      <c r="V474" s="17">
        <v>187257</v>
      </c>
      <c r="W474" s="16">
        <v>6.3E-2</v>
      </c>
      <c r="X474" s="18">
        <v>4.72</v>
      </c>
      <c r="Y474" s="16">
        <v>-2.7E-2</v>
      </c>
      <c r="Z474" s="18">
        <v>2.31</v>
      </c>
      <c r="AA474" s="16">
        <v>-2.4E-2</v>
      </c>
      <c r="AB474" s="15">
        <v>900433</v>
      </c>
      <c r="AC474" s="16">
        <v>0.04</v>
      </c>
      <c r="AD474" s="17">
        <v>188093</v>
      </c>
      <c r="AE474" s="16">
        <v>6.5000000000000002E-2</v>
      </c>
      <c r="AF474" s="17">
        <v>384482</v>
      </c>
      <c r="AG474" s="16">
        <v>6.2E-2</v>
      </c>
      <c r="AH474" s="18">
        <v>4.79</v>
      </c>
      <c r="AI474" s="16">
        <v>-2.4E-2</v>
      </c>
      <c r="AJ474" s="18">
        <v>2.34</v>
      </c>
      <c r="AK474" s="16">
        <v>-2.1000000000000001E-2</v>
      </c>
      <c r="AL474" s="15">
        <v>1850059</v>
      </c>
      <c r="AM474" s="16">
        <v>7.5999999999999998E-2</v>
      </c>
      <c r="AN474" s="17">
        <v>379792</v>
      </c>
      <c r="AO474" s="16">
        <v>9.9000000000000005E-2</v>
      </c>
      <c r="AP474" s="17">
        <v>774187</v>
      </c>
      <c r="AQ474" s="16">
        <v>8.7999999999999995E-2</v>
      </c>
      <c r="AR474" s="18">
        <v>4.87</v>
      </c>
      <c r="AS474" s="16">
        <v>-2.1000000000000001E-2</v>
      </c>
      <c r="AT474" s="18">
        <v>2.39</v>
      </c>
      <c r="AU474" s="16">
        <v>-1.0999999999999999E-2</v>
      </c>
    </row>
    <row r="475" spans="2:47" x14ac:dyDescent="0.2">
      <c r="B475" s="29"/>
      <c r="C475" s="29"/>
      <c r="D475" s="29"/>
      <c r="E475" s="29"/>
      <c r="F475" s="29"/>
      <c r="G475" s="14" t="s">
        <v>317</v>
      </c>
      <c r="H475" s="15">
        <v>267416</v>
      </c>
      <c r="I475" s="16">
        <v>-0.214</v>
      </c>
      <c r="J475" s="17">
        <v>44480</v>
      </c>
      <c r="K475" s="16">
        <v>-0.34100000000000003</v>
      </c>
      <c r="L475" s="17">
        <v>89544</v>
      </c>
      <c r="M475" s="16">
        <v>-0.30499999999999999</v>
      </c>
      <c r="N475" s="18">
        <v>6.01</v>
      </c>
      <c r="O475" s="16">
        <v>0.193</v>
      </c>
      <c r="P475" s="18">
        <v>2.99</v>
      </c>
      <c r="Q475" s="16">
        <v>0.13</v>
      </c>
      <c r="R475" s="15">
        <v>875030</v>
      </c>
      <c r="S475" s="16">
        <v>-0.218</v>
      </c>
      <c r="T475" s="17">
        <v>146099</v>
      </c>
      <c r="U475" s="16">
        <v>-0.34100000000000003</v>
      </c>
      <c r="V475" s="17">
        <v>295104</v>
      </c>
      <c r="W475" s="16">
        <v>-0.30499999999999999</v>
      </c>
      <c r="X475" s="18">
        <v>5.99</v>
      </c>
      <c r="Y475" s="16">
        <v>0.186</v>
      </c>
      <c r="Z475" s="18">
        <v>2.97</v>
      </c>
      <c r="AA475" s="16">
        <v>0.125</v>
      </c>
      <c r="AB475" s="15">
        <v>1826929</v>
      </c>
      <c r="AC475" s="16">
        <v>-0.218</v>
      </c>
      <c r="AD475" s="17">
        <v>294118</v>
      </c>
      <c r="AE475" s="16">
        <v>-0.36099999999999999</v>
      </c>
      <c r="AF475" s="17">
        <v>598943</v>
      </c>
      <c r="AG475" s="16">
        <v>-0.32500000000000001</v>
      </c>
      <c r="AH475" s="18">
        <v>6.21</v>
      </c>
      <c r="AI475" s="16">
        <v>0.223</v>
      </c>
      <c r="AJ475" s="18">
        <v>3.05</v>
      </c>
      <c r="AK475" s="16">
        <v>0.157</v>
      </c>
      <c r="AL475" s="15">
        <v>3857578</v>
      </c>
      <c r="AM475" s="16">
        <v>-0.17599999999999999</v>
      </c>
      <c r="AN475" s="17">
        <v>641244</v>
      </c>
      <c r="AO475" s="16">
        <v>-0.29799999999999999</v>
      </c>
      <c r="AP475" s="17">
        <v>1290091</v>
      </c>
      <c r="AQ475" s="16">
        <v>-0.26500000000000001</v>
      </c>
      <c r="AR475" s="18">
        <v>6.02</v>
      </c>
      <c r="AS475" s="16">
        <v>0.17299999999999999</v>
      </c>
      <c r="AT475" s="18">
        <v>2.99</v>
      </c>
      <c r="AU475" s="16">
        <v>0.121</v>
      </c>
    </row>
    <row r="476" spans="2:47" x14ac:dyDescent="0.2">
      <c r="B476" s="29"/>
      <c r="C476" s="29"/>
      <c r="D476" s="29"/>
      <c r="E476" s="29"/>
      <c r="F476" s="29"/>
      <c r="G476" s="14" t="s">
        <v>318</v>
      </c>
      <c r="H476" s="15">
        <v>299380</v>
      </c>
      <c r="I476" s="16">
        <v>0.25700000000000001</v>
      </c>
      <c r="J476" s="17">
        <v>71020</v>
      </c>
      <c r="K476" s="16">
        <v>0.21199999999999999</v>
      </c>
      <c r="L476" s="17">
        <v>146010</v>
      </c>
      <c r="M476" s="16">
        <v>0.19400000000000001</v>
      </c>
      <c r="N476" s="18">
        <v>4.22</v>
      </c>
      <c r="O476" s="16">
        <v>3.6999999999999998E-2</v>
      </c>
      <c r="P476" s="18">
        <v>2.0499999999999998</v>
      </c>
      <c r="Q476" s="16">
        <v>5.1999999999999998E-2</v>
      </c>
      <c r="R476" s="15">
        <v>944579</v>
      </c>
      <c r="S476" s="16">
        <v>0.23599999999999999</v>
      </c>
      <c r="T476" s="17">
        <v>221805</v>
      </c>
      <c r="U476" s="16">
        <v>0.21099999999999999</v>
      </c>
      <c r="V476" s="17">
        <v>458587</v>
      </c>
      <c r="W476" s="16">
        <v>0.20100000000000001</v>
      </c>
      <c r="X476" s="18">
        <v>4.26</v>
      </c>
      <c r="Y476" s="16">
        <v>2.1000000000000001E-2</v>
      </c>
      <c r="Z476" s="18">
        <v>2.06</v>
      </c>
      <c r="AA476" s="16">
        <v>0.03</v>
      </c>
      <c r="AB476" s="15">
        <v>1921488</v>
      </c>
      <c r="AC476" s="16">
        <v>0.187</v>
      </c>
      <c r="AD476" s="17">
        <v>452254</v>
      </c>
      <c r="AE476" s="16">
        <v>0.2</v>
      </c>
      <c r="AF476" s="17">
        <v>934196</v>
      </c>
      <c r="AG476" s="16">
        <v>0.184</v>
      </c>
      <c r="AH476" s="18">
        <v>4.25</v>
      </c>
      <c r="AI476" s="16">
        <v>-0.01</v>
      </c>
      <c r="AJ476" s="18">
        <v>2.06</v>
      </c>
      <c r="AK476" s="16">
        <v>3.0000000000000001E-3</v>
      </c>
      <c r="AL476" s="15">
        <v>3802713</v>
      </c>
      <c r="AM476" s="16">
        <v>0.156</v>
      </c>
      <c r="AN476" s="17">
        <v>910092</v>
      </c>
      <c r="AO476" s="16">
        <v>0.192</v>
      </c>
      <c r="AP476" s="17">
        <v>1873688</v>
      </c>
      <c r="AQ476" s="16">
        <v>0.17399999999999999</v>
      </c>
      <c r="AR476" s="18">
        <v>4.18</v>
      </c>
      <c r="AS476" s="16">
        <v>-0.03</v>
      </c>
      <c r="AT476" s="18">
        <v>2.0299999999999998</v>
      </c>
      <c r="AU476" s="16">
        <v>-1.6E-2</v>
      </c>
    </row>
    <row r="477" spans="2:47" x14ac:dyDescent="0.2">
      <c r="B477" s="29"/>
      <c r="C477" s="29"/>
      <c r="D477" s="29"/>
      <c r="E477" s="29"/>
      <c r="F477" s="29"/>
      <c r="G477" s="14" t="s">
        <v>319</v>
      </c>
      <c r="H477" s="15">
        <v>168331</v>
      </c>
      <c r="I477" s="16">
        <v>0.12</v>
      </c>
      <c r="J477" s="17">
        <v>33600</v>
      </c>
      <c r="K477" s="16">
        <v>0.20399999999999999</v>
      </c>
      <c r="L477" s="17">
        <v>62848</v>
      </c>
      <c r="M477" s="16">
        <v>0.17199999999999999</v>
      </c>
      <c r="N477" s="18">
        <v>5.01</v>
      </c>
      <c r="O477" s="16">
        <v>-7.0000000000000007E-2</v>
      </c>
      <c r="P477" s="18">
        <v>2.68</v>
      </c>
      <c r="Q477" s="16">
        <v>-4.3999999999999997E-2</v>
      </c>
      <c r="R477" s="15">
        <v>569746</v>
      </c>
      <c r="S477" s="16">
        <v>0.107</v>
      </c>
      <c r="T477" s="17">
        <v>112603</v>
      </c>
      <c r="U477" s="16">
        <v>0.14099999999999999</v>
      </c>
      <c r="V477" s="17">
        <v>213251</v>
      </c>
      <c r="W477" s="16">
        <v>0.109</v>
      </c>
      <c r="X477" s="18">
        <v>5.0599999999999996</v>
      </c>
      <c r="Y477" s="16">
        <v>-0.03</v>
      </c>
      <c r="Z477" s="18">
        <v>2.67</v>
      </c>
      <c r="AA477" s="16">
        <v>-2E-3</v>
      </c>
      <c r="AB477" s="15">
        <v>1183485</v>
      </c>
      <c r="AC477" s="16">
        <v>0.14899999999999999</v>
      </c>
      <c r="AD477" s="17">
        <v>235314</v>
      </c>
      <c r="AE477" s="16">
        <v>0.21199999999999999</v>
      </c>
      <c r="AF477" s="17">
        <v>442045</v>
      </c>
      <c r="AG477" s="16">
        <v>0.153</v>
      </c>
      <c r="AH477" s="18">
        <v>5.03</v>
      </c>
      <c r="AI477" s="16">
        <v>-5.1999999999999998E-2</v>
      </c>
      <c r="AJ477" s="18">
        <v>2.68</v>
      </c>
      <c r="AK477" s="16">
        <v>-3.0000000000000001E-3</v>
      </c>
      <c r="AL477" s="15">
        <v>2321481</v>
      </c>
      <c r="AM477" s="16">
        <v>0.19600000000000001</v>
      </c>
      <c r="AN477" s="17">
        <v>466257</v>
      </c>
      <c r="AO477" s="16">
        <v>0.27500000000000002</v>
      </c>
      <c r="AP477" s="17">
        <v>876991</v>
      </c>
      <c r="AQ477" s="16">
        <v>0.189</v>
      </c>
      <c r="AR477" s="18">
        <v>4.9800000000000004</v>
      </c>
      <c r="AS477" s="16">
        <v>-6.2E-2</v>
      </c>
      <c r="AT477" s="18">
        <v>2.65</v>
      </c>
      <c r="AU477" s="16">
        <v>6.0000000000000001E-3</v>
      </c>
    </row>
    <row r="478" spans="2:47" x14ac:dyDescent="0.2">
      <c r="B478" s="29"/>
      <c r="C478" s="29"/>
      <c r="D478" s="29"/>
      <c r="E478" s="29"/>
      <c r="F478" s="29"/>
      <c r="G478" s="14" t="s">
        <v>320</v>
      </c>
      <c r="H478" s="15">
        <v>114813</v>
      </c>
      <c r="I478" s="16">
        <v>0.20799999999999999</v>
      </c>
      <c r="J478" s="17">
        <v>24502</v>
      </c>
      <c r="K478" s="16">
        <v>0.26900000000000002</v>
      </c>
      <c r="L478" s="17">
        <v>39005</v>
      </c>
      <c r="M478" s="16">
        <v>0.223</v>
      </c>
      <c r="N478" s="18">
        <v>4.6900000000000004</v>
      </c>
      <c r="O478" s="16">
        <v>-4.8000000000000001E-2</v>
      </c>
      <c r="P478" s="18">
        <v>2.94</v>
      </c>
      <c r="Q478" s="16">
        <v>-1.2E-2</v>
      </c>
      <c r="R478" s="15">
        <v>350643</v>
      </c>
      <c r="S478" s="16">
        <v>0.126</v>
      </c>
      <c r="T478" s="17">
        <v>72573</v>
      </c>
      <c r="U478" s="16">
        <v>0.22</v>
      </c>
      <c r="V478" s="17">
        <v>119720</v>
      </c>
      <c r="W478" s="16">
        <v>0.16600000000000001</v>
      </c>
      <c r="X478" s="18">
        <v>4.83</v>
      </c>
      <c r="Y478" s="16">
        <v>-7.6999999999999999E-2</v>
      </c>
      <c r="Z478" s="18">
        <v>2.93</v>
      </c>
      <c r="AA478" s="16">
        <v>-3.4000000000000002E-2</v>
      </c>
      <c r="AB478" s="15">
        <v>734613</v>
      </c>
      <c r="AC478" s="16">
        <v>6.7000000000000004E-2</v>
      </c>
      <c r="AD478" s="17">
        <v>149665</v>
      </c>
      <c r="AE478" s="16">
        <v>0.1</v>
      </c>
      <c r="AF478" s="17">
        <v>246848</v>
      </c>
      <c r="AG478" s="16">
        <v>6.4000000000000001E-2</v>
      </c>
      <c r="AH478" s="18">
        <v>4.91</v>
      </c>
      <c r="AI478" s="16">
        <v>-0.03</v>
      </c>
      <c r="AJ478" s="18">
        <v>2.98</v>
      </c>
      <c r="AK478" s="16">
        <v>3.0000000000000001E-3</v>
      </c>
      <c r="AL478" s="15">
        <v>1426414</v>
      </c>
      <c r="AM478" s="16">
        <v>0.104</v>
      </c>
      <c r="AN478" s="17">
        <v>297018</v>
      </c>
      <c r="AO478" s="16">
        <v>0.13300000000000001</v>
      </c>
      <c r="AP478" s="17">
        <v>475988</v>
      </c>
      <c r="AQ478" s="16">
        <v>7.9000000000000001E-2</v>
      </c>
      <c r="AR478" s="18">
        <v>4.8</v>
      </c>
      <c r="AS478" s="16">
        <v>-2.5999999999999999E-2</v>
      </c>
      <c r="AT478" s="18">
        <v>3</v>
      </c>
      <c r="AU478" s="16">
        <v>2.3E-2</v>
      </c>
    </row>
    <row r="479" spans="2:47" x14ac:dyDescent="0.2">
      <c r="B479" s="136"/>
      <c r="C479" s="136"/>
      <c r="D479" s="136"/>
      <c r="E479" s="136"/>
      <c r="F479" s="29"/>
      <c r="G479" s="14" t="s">
        <v>321</v>
      </c>
      <c r="H479" s="15">
        <v>197634</v>
      </c>
      <c r="I479" s="16">
        <v>0.17599999999999999</v>
      </c>
      <c r="J479" s="17">
        <v>40731</v>
      </c>
      <c r="K479" s="16">
        <v>0.29799999999999999</v>
      </c>
      <c r="L479" s="17">
        <v>75447</v>
      </c>
      <c r="M479" s="16">
        <v>0.254</v>
      </c>
      <c r="N479" s="18">
        <v>4.8499999999999996</v>
      </c>
      <c r="O479" s="16">
        <v>-9.4E-2</v>
      </c>
      <c r="P479" s="18">
        <v>2.62</v>
      </c>
      <c r="Q479" s="16">
        <v>-6.2E-2</v>
      </c>
      <c r="R479" s="15">
        <v>658386</v>
      </c>
      <c r="S479" s="16">
        <v>0.104</v>
      </c>
      <c r="T479" s="17">
        <v>134074</v>
      </c>
      <c r="U479" s="16">
        <v>0.151</v>
      </c>
      <c r="V479" s="17">
        <v>251612</v>
      </c>
      <c r="W479" s="16">
        <v>8.5999999999999993E-2</v>
      </c>
      <c r="X479" s="18">
        <v>4.91</v>
      </c>
      <c r="Y479" s="16">
        <v>-4.1000000000000002E-2</v>
      </c>
      <c r="Z479" s="18">
        <v>2.62</v>
      </c>
      <c r="AA479" s="16">
        <v>1.7000000000000001E-2</v>
      </c>
      <c r="AB479" s="15">
        <v>1320638</v>
      </c>
      <c r="AC479" s="16">
        <v>0.124</v>
      </c>
      <c r="AD479" s="17">
        <v>273929</v>
      </c>
      <c r="AE479" s="16">
        <v>0.215</v>
      </c>
      <c r="AF479" s="17">
        <v>505948</v>
      </c>
      <c r="AG479" s="16">
        <v>0.113</v>
      </c>
      <c r="AH479" s="18">
        <v>4.82</v>
      </c>
      <c r="AI479" s="16">
        <v>-7.4999999999999997E-2</v>
      </c>
      <c r="AJ479" s="18">
        <v>2.61</v>
      </c>
      <c r="AK479" s="16">
        <v>0.01</v>
      </c>
      <c r="AL479" s="15">
        <v>2722655</v>
      </c>
      <c r="AM479" s="16">
        <v>0.13800000000000001</v>
      </c>
      <c r="AN479" s="17">
        <v>576528</v>
      </c>
      <c r="AO479" s="16">
        <v>0.23400000000000001</v>
      </c>
      <c r="AP479" s="17">
        <v>1060540</v>
      </c>
      <c r="AQ479" s="16">
        <v>0.11899999999999999</v>
      </c>
      <c r="AR479" s="18">
        <v>4.72</v>
      </c>
      <c r="AS479" s="16">
        <v>-7.8E-2</v>
      </c>
      <c r="AT479" s="18">
        <v>2.57</v>
      </c>
      <c r="AU479" s="16">
        <v>1.6E-2</v>
      </c>
    </row>
    <row r="480" spans="2:47" x14ac:dyDescent="0.2">
      <c r="C480" s="29"/>
      <c r="D480" s="29"/>
      <c r="E480" s="29"/>
      <c r="F480" s="29"/>
      <c r="G480" s="14" t="s">
        <v>347</v>
      </c>
      <c r="H480" s="15">
        <v>70491</v>
      </c>
      <c r="I480" s="16">
        <v>0.42299999999999999</v>
      </c>
      <c r="J480" s="18">
        <v>21814</v>
      </c>
      <c r="K480" s="16">
        <v>0.59599999999999997</v>
      </c>
      <c r="L480" s="18">
        <v>34827</v>
      </c>
      <c r="M480" s="16">
        <v>0.61699999999999999</v>
      </c>
      <c r="N480" s="18">
        <v>3.23</v>
      </c>
      <c r="O480" s="16">
        <v>-0.108</v>
      </c>
      <c r="P480" s="18">
        <v>2.02</v>
      </c>
      <c r="Q480" s="16">
        <v>-0.12</v>
      </c>
      <c r="R480" s="18">
        <v>232131</v>
      </c>
      <c r="S480" s="16">
        <v>0.32700000000000001</v>
      </c>
      <c r="T480" s="18">
        <v>60888</v>
      </c>
      <c r="U480" s="16">
        <v>0.125</v>
      </c>
      <c r="V480" s="18">
        <v>99118</v>
      </c>
      <c r="W480" s="16">
        <v>0.13100000000000001</v>
      </c>
      <c r="X480" s="18">
        <v>3.81</v>
      </c>
      <c r="Y480" s="16">
        <v>0.17899999999999999</v>
      </c>
      <c r="Z480" s="18">
        <v>2.34</v>
      </c>
      <c r="AA480" s="16">
        <v>0.17299999999999999</v>
      </c>
      <c r="AB480" s="18">
        <v>512132</v>
      </c>
      <c r="AC480" s="16">
        <v>0.377</v>
      </c>
      <c r="AD480" s="18">
        <v>136150</v>
      </c>
      <c r="AE480" s="16">
        <v>0.187</v>
      </c>
      <c r="AF480" s="18">
        <v>220690</v>
      </c>
      <c r="AG480" s="16">
        <v>0.17899999999999999</v>
      </c>
      <c r="AH480" s="18">
        <v>3.76</v>
      </c>
      <c r="AI480" s="16">
        <v>0.16</v>
      </c>
      <c r="AJ480" s="18">
        <v>2.3199999999999998</v>
      </c>
      <c r="AK480" s="16">
        <v>0.16900000000000001</v>
      </c>
      <c r="AL480" s="18">
        <v>945171</v>
      </c>
      <c r="AM480" s="16">
        <v>0.40300000000000002</v>
      </c>
      <c r="AN480" s="18">
        <v>263440</v>
      </c>
      <c r="AO480" s="16">
        <v>0.252</v>
      </c>
      <c r="AP480" s="18">
        <v>420173</v>
      </c>
      <c r="AQ480" s="16">
        <v>0.20699999999999999</v>
      </c>
      <c r="AR480" s="18">
        <v>3.59</v>
      </c>
      <c r="AS480" s="16">
        <v>0.12</v>
      </c>
      <c r="AT480" s="18">
        <v>2.25</v>
      </c>
      <c r="AU480" s="16">
        <v>0.16300000000000001</v>
      </c>
    </row>
    <row r="481" spans="2:47" x14ac:dyDescent="0.2">
      <c r="C481" s="29"/>
      <c r="D481" s="29"/>
      <c r="E481" s="29"/>
      <c r="F481" s="29"/>
      <c r="G481" s="14" t="s">
        <v>348</v>
      </c>
      <c r="H481" s="15">
        <v>168248</v>
      </c>
      <c r="I481" s="16">
        <v>0.18</v>
      </c>
      <c r="J481" s="18">
        <v>90882</v>
      </c>
      <c r="K481" s="16">
        <v>0.113</v>
      </c>
      <c r="L481" s="18">
        <v>59391</v>
      </c>
      <c r="M481" s="16">
        <v>1.0999999999999999E-2</v>
      </c>
      <c r="N481" s="18">
        <v>1.85</v>
      </c>
      <c r="O481" s="16">
        <v>0.06</v>
      </c>
      <c r="P481" s="18">
        <v>2.83</v>
      </c>
      <c r="Q481" s="16">
        <v>0.16800000000000001</v>
      </c>
      <c r="R481" s="18">
        <v>539930</v>
      </c>
      <c r="S481" s="16">
        <v>0.25700000000000001</v>
      </c>
      <c r="T481" s="18">
        <v>294382</v>
      </c>
      <c r="U481" s="16">
        <v>0.191</v>
      </c>
      <c r="V481" s="18">
        <v>192486</v>
      </c>
      <c r="W481" s="16">
        <v>8.5999999999999993E-2</v>
      </c>
      <c r="X481" s="18">
        <v>1.83</v>
      </c>
      <c r="Y481" s="16">
        <v>5.5E-2</v>
      </c>
      <c r="Z481" s="18">
        <v>2.81</v>
      </c>
      <c r="AA481" s="16">
        <v>0.157</v>
      </c>
      <c r="AB481" s="18">
        <v>1108991</v>
      </c>
      <c r="AC481" s="16">
        <v>0.31</v>
      </c>
      <c r="AD481" s="18">
        <v>630224</v>
      </c>
      <c r="AE481" s="16">
        <v>0.218</v>
      </c>
      <c r="AF481" s="18">
        <v>401631</v>
      </c>
      <c r="AG481" s="16">
        <v>0.128</v>
      </c>
      <c r="AH481" s="18">
        <v>1.76</v>
      </c>
      <c r="AI481" s="16">
        <v>7.5999999999999998E-2</v>
      </c>
      <c r="AJ481" s="18">
        <v>2.76</v>
      </c>
      <c r="AK481" s="16">
        <v>0.161</v>
      </c>
      <c r="AL481" s="18">
        <v>2198773</v>
      </c>
      <c r="AM481" s="16">
        <v>0.35099999999999998</v>
      </c>
      <c r="AN481" s="18">
        <v>1259031</v>
      </c>
      <c r="AO481" s="16">
        <v>0.66900000000000004</v>
      </c>
      <c r="AP481" s="18">
        <v>797808</v>
      </c>
      <c r="AQ481" s="16">
        <v>0.13300000000000001</v>
      </c>
      <c r="AR481" s="18">
        <v>1.75</v>
      </c>
      <c r="AS481" s="16">
        <v>-0.191</v>
      </c>
      <c r="AT481" s="18">
        <v>2.76</v>
      </c>
      <c r="AU481" s="16">
        <v>0.193</v>
      </c>
    </row>
    <row r="482" spans="2:47" x14ac:dyDescent="0.2">
      <c r="B482" s="28" t="s">
        <v>19</v>
      </c>
      <c r="C482" s="28" t="s">
        <v>11</v>
      </c>
      <c r="D482" s="28" t="s">
        <v>24</v>
      </c>
      <c r="E482" s="28" t="s">
        <v>0</v>
      </c>
      <c r="F482" s="28" t="s">
        <v>85</v>
      </c>
      <c r="G482" s="14" t="s">
        <v>322</v>
      </c>
      <c r="H482" s="15">
        <v>1353298</v>
      </c>
      <c r="I482" s="16">
        <v>-6.6000000000000003E-2</v>
      </c>
      <c r="J482" s="17">
        <v>257523</v>
      </c>
      <c r="K482" s="16">
        <v>-0.125</v>
      </c>
      <c r="L482" s="17">
        <v>521427</v>
      </c>
      <c r="M482" s="16">
        <v>-0.1</v>
      </c>
      <c r="N482" s="18">
        <v>5.26</v>
      </c>
      <c r="O482" s="16">
        <v>6.8000000000000005E-2</v>
      </c>
      <c r="P482" s="18">
        <v>2.6</v>
      </c>
      <c r="Q482" s="16">
        <v>3.7999999999999999E-2</v>
      </c>
      <c r="R482" s="15">
        <v>4451375</v>
      </c>
      <c r="S482" s="16">
        <v>-0.06</v>
      </c>
      <c r="T482" s="17">
        <v>846505</v>
      </c>
      <c r="U482" s="16">
        <v>-0.114</v>
      </c>
      <c r="V482" s="17">
        <v>1730166</v>
      </c>
      <c r="W482" s="16">
        <v>-8.8999999999999996E-2</v>
      </c>
      <c r="X482" s="18">
        <v>5.26</v>
      </c>
      <c r="Y482" s="16">
        <v>6.2E-2</v>
      </c>
      <c r="Z482" s="18">
        <v>2.57</v>
      </c>
      <c r="AA482" s="16">
        <v>3.2000000000000001E-2</v>
      </c>
      <c r="AB482" s="15">
        <v>9254138</v>
      </c>
      <c r="AC482" s="16">
        <v>-0.06</v>
      </c>
      <c r="AD482" s="17">
        <v>1735140</v>
      </c>
      <c r="AE482" s="16">
        <v>-0.127</v>
      </c>
      <c r="AF482" s="17">
        <v>3549180</v>
      </c>
      <c r="AG482" s="16">
        <v>-0.1</v>
      </c>
      <c r="AH482" s="18">
        <v>5.33</v>
      </c>
      <c r="AI482" s="16">
        <v>7.6999999999999999E-2</v>
      </c>
      <c r="AJ482" s="18">
        <v>2.61</v>
      </c>
      <c r="AK482" s="16">
        <v>4.4999999999999998E-2</v>
      </c>
      <c r="AL482" s="15">
        <v>19319921</v>
      </c>
      <c r="AM482" s="16">
        <v>-0.02</v>
      </c>
      <c r="AN482" s="17">
        <v>3665398</v>
      </c>
      <c r="AO482" s="16">
        <v>-7.2999999999999995E-2</v>
      </c>
      <c r="AP482" s="17">
        <v>7398561</v>
      </c>
      <c r="AQ482" s="16">
        <v>-5.7000000000000002E-2</v>
      </c>
      <c r="AR482" s="18">
        <v>5.27</v>
      </c>
      <c r="AS482" s="16">
        <v>5.7000000000000002E-2</v>
      </c>
      <c r="AT482" s="18">
        <v>2.61</v>
      </c>
      <c r="AU482" s="16">
        <v>0.04</v>
      </c>
    </row>
    <row r="483" spans="2:47" x14ac:dyDescent="0.2">
      <c r="B483" s="29"/>
      <c r="C483" s="29"/>
      <c r="D483" s="29"/>
      <c r="E483" s="29"/>
      <c r="F483" s="29"/>
      <c r="G483" s="14" t="s">
        <v>323</v>
      </c>
      <c r="H483" s="15">
        <v>1900374</v>
      </c>
      <c r="I483" s="16">
        <v>0.31</v>
      </c>
      <c r="J483" s="17">
        <v>531380</v>
      </c>
      <c r="K483" s="16">
        <v>0.45</v>
      </c>
      <c r="L483" s="17">
        <v>900224</v>
      </c>
      <c r="M483" s="16">
        <v>0.44900000000000001</v>
      </c>
      <c r="N483" s="18">
        <v>3.58</v>
      </c>
      <c r="O483" s="16">
        <v>-9.7000000000000003E-2</v>
      </c>
      <c r="P483" s="18">
        <v>2.11</v>
      </c>
      <c r="Q483" s="16">
        <v>-9.6000000000000002E-2</v>
      </c>
      <c r="R483" s="15">
        <v>6125057</v>
      </c>
      <c r="S483" s="16">
        <v>0.27100000000000002</v>
      </c>
      <c r="T483" s="17">
        <v>1523223</v>
      </c>
      <c r="U483" s="16">
        <v>0.153</v>
      </c>
      <c r="V483" s="17">
        <v>2633124</v>
      </c>
      <c r="W483" s="16">
        <v>0.153</v>
      </c>
      <c r="X483" s="18">
        <v>4.0199999999999996</v>
      </c>
      <c r="Y483" s="16">
        <v>0.10199999999999999</v>
      </c>
      <c r="Z483" s="18">
        <v>2.33</v>
      </c>
      <c r="AA483" s="16">
        <v>0.10199999999999999</v>
      </c>
      <c r="AB483" s="15">
        <v>13143505</v>
      </c>
      <c r="AC483" s="16">
        <v>0.32100000000000001</v>
      </c>
      <c r="AD483" s="17">
        <v>3248262</v>
      </c>
      <c r="AE483" s="16">
        <v>0.192</v>
      </c>
      <c r="AF483" s="17">
        <v>5554383</v>
      </c>
      <c r="AG483" s="16">
        <v>0.186</v>
      </c>
      <c r="AH483" s="18">
        <v>4.05</v>
      </c>
      <c r="AI483" s="16">
        <v>0.108</v>
      </c>
      <c r="AJ483" s="18">
        <v>2.37</v>
      </c>
      <c r="AK483" s="16">
        <v>0.113</v>
      </c>
      <c r="AL483" s="15">
        <v>25052102</v>
      </c>
      <c r="AM483" s="16">
        <v>0.34799999999999998</v>
      </c>
      <c r="AN483" s="17">
        <v>6401538</v>
      </c>
      <c r="AO483" s="16">
        <v>0.247</v>
      </c>
      <c r="AP483" s="17">
        <v>10741050</v>
      </c>
      <c r="AQ483" s="16">
        <v>0.218</v>
      </c>
      <c r="AR483" s="18">
        <v>3.91</v>
      </c>
      <c r="AS483" s="16">
        <v>8.1000000000000003E-2</v>
      </c>
      <c r="AT483" s="18">
        <v>2.33</v>
      </c>
      <c r="AU483" s="16">
        <v>0.107</v>
      </c>
    </row>
    <row r="484" spans="2:47" x14ac:dyDescent="0.2">
      <c r="B484" s="29"/>
      <c r="C484" s="29"/>
      <c r="D484" s="29"/>
      <c r="E484" s="29"/>
      <c r="F484" s="29"/>
      <c r="G484" s="14" t="s">
        <v>324</v>
      </c>
      <c r="H484" s="15">
        <v>1315893</v>
      </c>
      <c r="I484" s="16">
        <v>8.5999999999999993E-2</v>
      </c>
      <c r="J484" s="17">
        <v>276034</v>
      </c>
      <c r="K484" s="16">
        <v>6.2E-2</v>
      </c>
      <c r="L484" s="17">
        <v>470678</v>
      </c>
      <c r="M484" s="16">
        <v>4.3999999999999997E-2</v>
      </c>
      <c r="N484" s="18">
        <v>4.7699999999999996</v>
      </c>
      <c r="O484" s="16">
        <v>2.3E-2</v>
      </c>
      <c r="P484" s="18">
        <v>2.8</v>
      </c>
      <c r="Q484" s="16">
        <v>0.04</v>
      </c>
      <c r="R484" s="15">
        <v>4350434</v>
      </c>
      <c r="S484" s="16">
        <v>0.11</v>
      </c>
      <c r="T484" s="17">
        <v>894036</v>
      </c>
      <c r="U484" s="16">
        <v>7.1999999999999995E-2</v>
      </c>
      <c r="V484" s="17">
        <v>1545703</v>
      </c>
      <c r="W484" s="16">
        <v>4.9000000000000002E-2</v>
      </c>
      <c r="X484" s="18">
        <v>4.87</v>
      </c>
      <c r="Y484" s="16">
        <v>3.5000000000000003E-2</v>
      </c>
      <c r="Z484" s="18">
        <v>2.81</v>
      </c>
      <c r="AA484" s="16">
        <v>5.8000000000000003E-2</v>
      </c>
      <c r="AB484" s="15">
        <v>8958469</v>
      </c>
      <c r="AC484" s="16">
        <v>0.111</v>
      </c>
      <c r="AD484" s="17">
        <v>1839571</v>
      </c>
      <c r="AE484" s="16">
        <v>7.8E-2</v>
      </c>
      <c r="AF484" s="17">
        <v>3162247</v>
      </c>
      <c r="AG484" s="16">
        <v>3.5999999999999997E-2</v>
      </c>
      <c r="AH484" s="18">
        <v>4.87</v>
      </c>
      <c r="AI484" s="16">
        <v>3.1E-2</v>
      </c>
      <c r="AJ484" s="18">
        <v>2.83</v>
      </c>
      <c r="AK484" s="16">
        <v>7.2999999999999995E-2</v>
      </c>
      <c r="AL484" s="15">
        <v>17685553</v>
      </c>
      <c r="AM484" s="16">
        <v>0.158</v>
      </c>
      <c r="AN484" s="17">
        <v>3744700</v>
      </c>
      <c r="AO484" s="16">
        <v>0.16800000000000001</v>
      </c>
      <c r="AP484" s="17">
        <v>6375888</v>
      </c>
      <c r="AQ484" s="16">
        <v>8.3000000000000004E-2</v>
      </c>
      <c r="AR484" s="18">
        <v>4.72</v>
      </c>
      <c r="AS484" s="16">
        <v>-8.0000000000000002E-3</v>
      </c>
      <c r="AT484" s="18">
        <v>2.77</v>
      </c>
      <c r="AU484" s="16">
        <v>6.9000000000000006E-2</v>
      </c>
    </row>
    <row r="485" spans="2:47" x14ac:dyDescent="0.2">
      <c r="B485" s="29"/>
      <c r="C485" s="29"/>
      <c r="D485" s="29"/>
      <c r="E485" s="29"/>
      <c r="F485" s="29"/>
      <c r="G485" s="14" t="s">
        <v>325</v>
      </c>
      <c r="H485" s="15">
        <v>2553880</v>
      </c>
      <c r="I485" s="16">
        <v>-0.10199999999999999</v>
      </c>
      <c r="J485" s="17">
        <v>649313</v>
      </c>
      <c r="K485" s="16">
        <v>-8.4000000000000005E-2</v>
      </c>
      <c r="L485" s="17">
        <v>867529</v>
      </c>
      <c r="M485" s="16">
        <v>-0.183</v>
      </c>
      <c r="N485" s="18">
        <v>3.93</v>
      </c>
      <c r="O485" s="16">
        <v>-0.02</v>
      </c>
      <c r="P485" s="18">
        <v>2.94</v>
      </c>
      <c r="Q485" s="16">
        <v>9.9000000000000005E-2</v>
      </c>
      <c r="R485" s="15">
        <v>8836471</v>
      </c>
      <c r="S485" s="16">
        <v>-8.7999999999999995E-2</v>
      </c>
      <c r="T485" s="17">
        <v>2274748</v>
      </c>
      <c r="U485" s="16">
        <v>-4.8000000000000001E-2</v>
      </c>
      <c r="V485" s="17">
        <v>2998488</v>
      </c>
      <c r="W485" s="16">
        <v>-0.159</v>
      </c>
      <c r="X485" s="18">
        <v>3.88</v>
      </c>
      <c r="Y485" s="16">
        <v>-4.1000000000000002E-2</v>
      </c>
      <c r="Z485" s="18">
        <v>2.95</v>
      </c>
      <c r="AA485" s="16">
        <v>8.5000000000000006E-2</v>
      </c>
      <c r="AB485" s="15">
        <v>18804449</v>
      </c>
      <c r="AC485" s="16">
        <v>-5.2999999999999999E-2</v>
      </c>
      <c r="AD485" s="17">
        <v>4881144</v>
      </c>
      <c r="AE485" s="16">
        <v>-1.0999999999999999E-2</v>
      </c>
      <c r="AF485" s="17">
        <v>6422146</v>
      </c>
      <c r="AG485" s="16">
        <v>-0.13</v>
      </c>
      <c r="AH485" s="18">
        <v>3.85</v>
      </c>
      <c r="AI485" s="16">
        <v>-4.2999999999999997E-2</v>
      </c>
      <c r="AJ485" s="18">
        <v>2.93</v>
      </c>
      <c r="AK485" s="16">
        <v>8.7999999999999995E-2</v>
      </c>
      <c r="AL485" s="15">
        <v>37421604</v>
      </c>
      <c r="AM485" s="16">
        <v>0.03</v>
      </c>
      <c r="AN485" s="17">
        <v>9590217</v>
      </c>
      <c r="AO485" s="16">
        <v>6.9000000000000006E-2</v>
      </c>
      <c r="AP485" s="17">
        <v>13291450</v>
      </c>
      <c r="AQ485" s="16">
        <v>-3.1E-2</v>
      </c>
      <c r="AR485" s="18">
        <v>3.9</v>
      </c>
      <c r="AS485" s="16">
        <v>-3.5999999999999997E-2</v>
      </c>
      <c r="AT485" s="18">
        <v>2.82</v>
      </c>
      <c r="AU485" s="16">
        <v>6.4000000000000001E-2</v>
      </c>
    </row>
    <row r="486" spans="2:47" x14ac:dyDescent="0.2">
      <c r="B486" s="29"/>
      <c r="C486" s="29"/>
      <c r="D486" s="29"/>
      <c r="E486" s="29"/>
      <c r="F486" s="29"/>
      <c r="G486" s="14" t="s">
        <v>326</v>
      </c>
      <c r="H486" s="15">
        <v>1199891</v>
      </c>
      <c r="I486" s="16">
        <v>0.27500000000000002</v>
      </c>
      <c r="J486" s="17">
        <v>265767</v>
      </c>
      <c r="K486" s="16">
        <v>0.16900000000000001</v>
      </c>
      <c r="L486" s="17">
        <v>495211</v>
      </c>
      <c r="M486" s="16">
        <v>0.16500000000000001</v>
      </c>
      <c r="N486" s="18">
        <v>4.51</v>
      </c>
      <c r="O486" s="16">
        <v>9.0999999999999998E-2</v>
      </c>
      <c r="P486" s="18">
        <v>2.42</v>
      </c>
      <c r="Q486" s="16">
        <v>9.5000000000000001E-2</v>
      </c>
      <c r="R486" s="15">
        <v>3641899</v>
      </c>
      <c r="S486" s="16">
        <v>0.378</v>
      </c>
      <c r="T486" s="17">
        <v>771096</v>
      </c>
      <c r="U486" s="16">
        <v>0.32600000000000001</v>
      </c>
      <c r="V486" s="17">
        <v>1459372</v>
      </c>
      <c r="W486" s="16">
        <v>0.32600000000000001</v>
      </c>
      <c r="X486" s="18">
        <v>4.72</v>
      </c>
      <c r="Y486" s="16">
        <v>3.9E-2</v>
      </c>
      <c r="Z486" s="18">
        <v>2.5</v>
      </c>
      <c r="AA486" s="16">
        <v>3.9E-2</v>
      </c>
      <c r="AB486" s="15">
        <v>7429683</v>
      </c>
      <c r="AC486" s="16">
        <v>0.41899999999999998</v>
      </c>
      <c r="AD486" s="17">
        <v>1561309</v>
      </c>
      <c r="AE486" s="16">
        <v>0.39</v>
      </c>
      <c r="AF486" s="17">
        <v>2929016</v>
      </c>
      <c r="AG486" s="16">
        <v>0.41699999999999998</v>
      </c>
      <c r="AH486" s="18">
        <v>4.76</v>
      </c>
      <c r="AI486" s="16">
        <v>2.1000000000000001E-2</v>
      </c>
      <c r="AJ486" s="18">
        <v>2.54</v>
      </c>
      <c r="AK486" s="16">
        <v>2E-3</v>
      </c>
      <c r="AL486" s="15">
        <v>13520293</v>
      </c>
      <c r="AM486" s="16">
        <v>0.38</v>
      </c>
      <c r="AN486" s="17">
        <v>2914996</v>
      </c>
      <c r="AO486" s="16">
        <v>0.39600000000000002</v>
      </c>
      <c r="AP486" s="17">
        <v>5307774</v>
      </c>
      <c r="AQ486" s="16">
        <v>0.40699999999999997</v>
      </c>
      <c r="AR486" s="18">
        <v>4.6399999999999997</v>
      </c>
      <c r="AS486" s="16">
        <v>-1.2E-2</v>
      </c>
      <c r="AT486" s="18">
        <v>2.5499999999999998</v>
      </c>
      <c r="AU486" s="16">
        <v>-1.9E-2</v>
      </c>
    </row>
    <row r="487" spans="2:47" x14ac:dyDescent="0.2">
      <c r="B487" s="29"/>
      <c r="C487" s="29"/>
      <c r="D487" s="29"/>
      <c r="E487" s="29"/>
      <c r="F487" s="29"/>
      <c r="G487" s="14" t="s">
        <v>327</v>
      </c>
      <c r="H487" s="15">
        <v>1110181</v>
      </c>
      <c r="I487" s="16">
        <v>0.26600000000000001</v>
      </c>
      <c r="J487" s="17">
        <v>242611</v>
      </c>
      <c r="K487" s="16">
        <v>0.34399999999999997</v>
      </c>
      <c r="L487" s="17">
        <v>361079</v>
      </c>
      <c r="M487" s="16">
        <v>0.186</v>
      </c>
      <c r="N487" s="18">
        <v>4.58</v>
      </c>
      <c r="O487" s="16">
        <v>-5.8000000000000003E-2</v>
      </c>
      <c r="P487" s="18">
        <v>3.07</v>
      </c>
      <c r="Q487" s="16">
        <v>6.8000000000000005E-2</v>
      </c>
      <c r="R487" s="15">
        <v>3603326</v>
      </c>
      <c r="S487" s="16">
        <v>0.32200000000000001</v>
      </c>
      <c r="T487" s="17">
        <v>784828</v>
      </c>
      <c r="U487" s="16">
        <v>0.42799999999999999</v>
      </c>
      <c r="V487" s="17">
        <v>1186299</v>
      </c>
      <c r="W487" s="16">
        <v>0.22700000000000001</v>
      </c>
      <c r="X487" s="18">
        <v>4.59</v>
      </c>
      <c r="Y487" s="16">
        <v>-7.3999999999999996E-2</v>
      </c>
      <c r="Z487" s="18">
        <v>3.04</v>
      </c>
      <c r="AA487" s="16">
        <v>7.6999999999999999E-2</v>
      </c>
      <c r="AB487" s="15">
        <v>7491592</v>
      </c>
      <c r="AC487" s="16">
        <v>0.32900000000000001</v>
      </c>
      <c r="AD487" s="17">
        <v>1632972</v>
      </c>
      <c r="AE487" s="16">
        <v>0.41599999999999998</v>
      </c>
      <c r="AF487" s="17">
        <v>2454033</v>
      </c>
      <c r="AG487" s="16">
        <v>0.23200000000000001</v>
      </c>
      <c r="AH487" s="18">
        <v>4.59</v>
      </c>
      <c r="AI487" s="16">
        <v>-6.0999999999999999E-2</v>
      </c>
      <c r="AJ487" s="18">
        <v>3.05</v>
      </c>
      <c r="AK487" s="16">
        <v>7.9000000000000001E-2</v>
      </c>
      <c r="AL487" s="15">
        <v>14488544</v>
      </c>
      <c r="AM487" s="16">
        <v>0.30599999999999999</v>
      </c>
      <c r="AN487" s="17">
        <v>3191571</v>
      </c>
      <c r="AO487" s="16">
        <v>0.41799999999999998</v>
      </c>
      <c r="AP487" s="17">
        <v>4794023</v>
      </c>
      <c r="AQ487" s="16">
        <v>0.216</v>
      </c>
      <c r="AR487" s="18">
        <v>4.54</v>
      </c>
      <c r="AS487" s="16">
        <v>-7.9000000000000001E-2</v>
      </c>
      <c r="AT487" s="18">
        <v>3.02</v>
      </c>
      <c r="AU487" s="16">
        <v>7.3999999999999996E-2</v>
      </c>
    </row>
    <row r="488" spans="2:47" x14ac:dyDescent="0.2">
      <c r="B488" s="29"/>
      <c r="C488" s="29"/>
      <c r="D488" s="29"/>
      <c r="E488" s="29"/>
      <c r="F488" s="29"/>
      <c r="G488" s="14" t="s">
        <v>328</v>
      </c>
      <c r="H488" s="15">
        <v>1652057</v>
      </c>
      <c r="I488" s="16">
        <v>0.184</v>
      </c>
      <c r="J488" s="17">
        <v>344014</v>
      </c>
      <c r="K488" s="16">
        <v>0.32600000000000001</v>
      </c>
      <c r="L488" s="17">
        <v>623542</v>
      </c>
      <c r="M488" s="16">
        <v>0.26200000000000001</v>
      </c>
      <c r="N488" s="18">
        <v>4.8</v>
      </c>
      <c r="O488" s="16">
        <v>-0.107</v>
      </c>
      <c r="P488" s="18">
        <v>2.65</v>
      </c>
      <c r="Q488" s="16">
        <v>-6.2E-2</v>
      </c>
      <c r="R488" s="15">
        <v>5518579</v>
      </c>
      <c r="S488" s="16">
        <v>0.14899999999999999</v>
      </c>
      <c r="T488" s="17">
        <v>1134748</v>
      </c>
      <c r="U488" s="16">
        <v>0.21</v>
      </c>
      <c r="V488" s="17">
        <v>2087761</v>
      </c>
      <c r="W488" s="16">
        <v>0.13600000000000001</v>
      </c>
      <c r="X488" s="18">
        <v>4.8600000000000003</v>
      </c>
      <c r="Y488" s="16">
        <v>-0.05</v>
      </c>
      <c r="Z488" s="18">
        <v>2.64</v>
      </c>
      <c r="AA488" s="16">
        <v>1.0999999999999999E-2</v>
      </c>
      <c r="AB488" s="15">
        <v>11173722</v>
      </c>
      <c r="AC488" s="16">
        <v>0.16800000000000001</v>
      </c>
      <c r="AD488" s="17">
        <v>2310043</v>
      </c>
      <c r="AE488" s="16">
        <v>0.25800000000000001</v>
      </c>
      <c r="AF488" s="17">
        <v>4236529</v>
      </c>
      <c r="AG488" s="16">
        <v>0.16200000000000001</v>
      </c>
      <c r="AH488" s="18">
        <v>4.84</v>
      </c>
      <c r="AI488" s="16">
        <v>-7.0999999999999994E-2</v>
      </c>
      <c r="AJ488" s="18">
        <v>2.64</v>
      </c>
      <c r="AK488" s="16">
        <v>6.0000000000000001E-3</v>
      </c>
      <c r="AL488" s="15">
        <v>22348798</v>
      </c>
      <c r="AM488" s="16">
        <v>0.17799999999999999</v>
      </c>
      <c r="AN488" s="17">
        <v>4642444</v>
      </c>
      <c r="AO488" s="16">
        <v>0.26200000000000001</v>
      </c>
      <c r="AP488" s="17">
        <v>8554462</v>
      </c>
      <c r="AQ488" s="16">
        <v>0.157</v>
      </c>
      <c r="AR488" s="18">
        <v>4.8099999999999996</v>
      </c>
      <c r="AS488" s="16">
        <v>-6.6000000000000003E-2</v>
      </c>
      <c r="AT488" s="18">
        <v>2.61</v>
      </c>
      <c r="AU488" s="16">
        <v>1.7999999999999999E-2</v>
      </c>
    </row>
    <row r="489" spans="2:47" x14ac:dyDescent="0.2">
      <c r="B489" s="29"/>
      <c r="C489" s="29"/>
      <c r="D489" s="29"/>
      <c r="E489" s="29"/>
      <c r="F489" s="29"/>
      <c r="G489" s="14" t="s">
        <v>329</v>
      </c>
      <c r="H489" s="15">
        <v>1876417</v>
      </c>
      <c r="I489" s="16">
        <v>0.21099999999999999</v>
      </c>
      <c r="J489" s="17">
        <v>457211</v>
      </c>
      <c r="K489" s="16">
        <v>0.155</v>
      </c>
      <c r="L489" s="17">
        <v>792100</v>
      </c>
      <c r="M489" s="16">
        <v>0.151</v>
      </c>
      <c r="N489" s="18">
        <v>4.0999999999999996</v>
      </c>
      <c r="O489" s="16">
        <v>4.8000000000000001E-2</v>
      </c>
      <c r="P489" s="18">
        <v>2.37</v>
      </c>
      <c r="Q489" s="16">
        <v>5.1999999999999998E-2</v>
      </c>
      <c r="R489" s="15">
        <v>6003912</v>
      </c>
      <c r="S489" s="16">
        <v>0.20799999999999999</v>
      </c>
      <c r="T489" s="17">
        <v>1469281</v>
      </c>
      <c r="U489" s="16">
        <v>0.186</v>
      </c>
      <c r="V489" s="17">
        <v>2536094</v>
      </c>
      <c r="W489" s="16">
        <v>0.17499999999999999</v>
      </c>
      <c r="X489" s="18">
        <v>4.09</v>
      </c>
      <c r="Y489" s="16">
        <v>1.7999999999999999E-2</v>
      </c>
      <c r="Z489" s="18">
        <v>2.37</v>
      </c>
      <c r="AA489" s="16">
        <v>2.8000000000000001E-2</v>
      </c>
      <c r="AB489" s="15">
        <v>12225147</v>
      </c>
      <c r="AC489" s="16">
        <v>0.19600000000000001</v>
      </c>
      <c r="AD489" s="17">
        <v>3025770</v>
      </c>
      <c r="AE489" s="16">
        <v>0.20399999999999999</v>
      </c>
      <c r="AF489" s="17">
        <v>5180307</v>
      </c>
      <c r="AG489" s="16">
        <v>0.20699999999999999</v>
      </c>
      <c r="AH489" s="18">
        <v>4.04</v>
      </c>
      <c r="AI489" s="16">
        <v>-7.0000000000000001E-3</v>
      </c>
      <c r="AJ489" s="18">
        <v>2.36</v>
      </c>
      <c r="AK489" s="16">
        <v>-0.01</v>
      </c>
      <c r="AL489" s="15">
        <v>24072244</v>
      </c>
      <c r="AM489" s="16">
        <v>0.19800000000000001</v>
      </c>
      <c r="AN489" s="17">
        <v>6044217</v>
      </c>
      <c r="AO489" s="16">
        <v>0.29599999999999999</v>
      </c>
      <c r="AP489" s="17">
        <v>10300775</v>
      </c>
      <c r="AQ489" s="16">
        <v>0.22700000000000001</v>
      </c>
      <c r="AR489" s="18">
        <v>3.98</v>
      </c>
      <c r="AS489" s="16">
        <v>-7.5999999999999998E-2</v>
      </c>
      <c r="AT489" s="18">
        <v>2.34</v>
      </c>
      <c r="AU489" s="16">
        <v>-2.4E-2</v>
      </c>
    </row>
    <row r="490" spans="2:47" x14ac:dyDescent="0.2">
      <c r="B490" s="29"/>
      <c r="C490" s="29"/>
      <c r="D490" s="29"/>
      <c r="E490" s="30"/>
      <c r="F490" s="29"/>
      <c r="G490" s="14" t="s">
        <v>330</v>
      </c>
      <c r="H490" s="15">
        <v>12961992</v>
      </c>
      <c r="I490" s="16">
        <v>0.106</v>
      </c>
      <c r="J490" s="17">
        <v>3023852</v>
      </c>
      <c r="K490" s="16">
        <v>0.123</v>
      </c>
      <c r="L490" s="17">
        <v>5031790</v>
      </c>
      <c r="M490" s="16">
        <v>8.7999999999999995E-2</v>
      </c>
      <c r="N490" s="18">
        <v>4.29</v>
      </c>
      <c r="O490" s="16">
        <v>-1.4999999999999999E-2</v>
      </c>
      <c r="P490" s="18">
        <v>2.58</v>
      </c>
      <c r="Q490" s="16">
        <v>1.7000000000000001E-2</v>
      </c>
      <c r="R490" s="15">
        <v>42531055</v>
      </c>
      <c r="S490" s="16">
        <v>0.11</v>
      </c>
      <c r="T490" s="17">
        <v>9698464</v>
      </c>
      <c r="U490" s="16">
        <v>0.10100000000000001</v>
      </c>
      <c r="V490" s="17">
        <v>16177006</v>
      </c>
      <c r="W490" s="16">
        <v>5.8000000000000003E-2</v>
      </c>
      <c r="X490" s="18">
        <v>4.3899999999999997</v>
      </c>
      <c r="Y490" s="16">
        <v>8.9999999999999993E-3</v>
      </c>
      <c r="Z490" s="18">
        <v>2.63</v>
      </c>
      <c r="AA490" s="16">
        <v>4.9000000000000002E-2</v>
      </c>
      <c r="AB490" s="15">
        <v>88480705</v>
      </c>
      <c r="AC490" s="16">
        <v>0.129</v>
      </c>
      <c r="AD490" s="17">
        <v>20234211</v>
      </c>
      <c r="AE490" s="16">
        <v>0.125</v>
      </c>
      <c r="AF490" s="17">
        <v>33487840</v>
      </c>
      <c r="AG490" s="16">
        <v>7.8E-2</v>
      </c>
      <c r="AH490" s="18">
        <v>4.37</v>
      </c>
      <c r="AI490" s="16">
        <v>3.0000000000000001E-3</v>
      </c>
      <c r="AJ490" s="18">
        <v>2.64</v>
      </c>
      <c r="AK490" s="16">
        <v>4.7E-2</v>
      </c>
      <c r="AL490" s="15">
        <v>173909059</v>
      </c>
      <c r="AM490" s="16">
        <v>0.161</v>
      </c>
      <c r="AN490" s="17">
        <v>40195079</v>
      </c>
      <c r="AO490" s="16">
        <v>0.184</v>
      </c>
      <c r="AP490" s="17">
        <v>66763983</v>
      </c>
      <c r="AQ490" s="16">
        <v>0.11700000000000001</v>
      </c>
      <c r="AR490" s="18">
        <v>4.33</v>
      </c>
      <c r="AS490" s="16">
        <v>-0.02</v>
      </c>
      <c r="AT490" s="18">
        <v>2.6</v>
      </c>
      <c r="AU490" s="16">
        <v>3.9E-2</v>
      </c>
    </row>
    <row r="491" spans="2:47" x14ac:dyDescent="0.2">
      <c r="B491" s="28" t="s">
        <v>19</v>
      </c>
      <c r="C491" s="28" t="s">
        <v>20</v>
      </c>
      <c r="D491" s="28" t="s">
        <v>23</v>
      </c>
      <c r="E491" s="28" t="s">
        <v>0</v>
      </c>
      <c r="F491" s="28" t="s">
        <v>84</v>
      </c>
      <c r="G491" s="14" t="s">
        <v>274</v>
      </c>
      <c r="H491" s="15">
        <v>9451</v>
      </c>
      <c r="I491" s="16">
        <v>3.1E-2</v>
      </c>
      <c r="J491" s="17">
        <v>672</v>
      </c>
      <c r="K491" s="16">
        <v>3.6999999999999998E-2</v>
      </c>
      <c r="L491" s="17">
        <v>2369</v>
      </c>
      <c r="M491" s="16">
        <v>3.1E-2</v>
      </c>
      <c r="N491" s="18">
        <v>14.06</v>
      </c>
      <c r="O491" s="16">
        <v>-5.0000000000000001E-3</v>
      </c>
      <c r="P491" s="18">
        <v>3.99</v>
      </c>
      <c r="Q491" s="16">
        <v>0</v>
      </c>
      <c r="R491" s="15">
        <v>27995</v>
      </c>
      <c r="S491" s="16">
        <v>9.5000000000000001E-2</v>
      </c>
      <c r="T491" s="17">
        <v>1988</v>
      </c>
      <c r="U491" s="16">
        <v>8.8999999999999996E-2</v>
      </c>
      <c r="V491" s="17">
        <v>7016</v>
      </c>
      <c r="W491" s="16">
        <v>9.5000000000000001E-2</v>
      </c>
      <c r="X491" s="18">
        <v>14.08</v>
      </c>
      <c r="Y491" s="16">
        <v>5.0000000000000001E-3</v>
      </c>
      <c r="Z491" s="18">
        <v>3.99</v>
      </c>
      <c r="AA491" s="16">
        <v>0</v>
      </c>
      <c r="AB491" s="15">
        <v>57567</v>
      </c>
      <c r="AC491" s="16">
        <v>8.3000000000000004E-2</v>
      </c>
      <c r="AD491" s="17">
        <v>4127</v>
      </c>
      <c r="AE491" s="16">
        <v>8.5000000000000006E-2</v>
      </c>
      <c r="AF491" s="17">
        <v>14491</v>
      </c>
      <c r="AG491" s="16">
        <v>8.7999999999999995E-2</v>
      </c>
      <c r="AH491" s="18">
        <v>13.95</v>
      </c>
      <c r="AI491" s="16">
        <v>-1E-3</v>
      </c>
      <c r="AJ491" s="18">
        <v>3.97</v>
      </c>
      <c r="AK491" s="16">
        <v>-4.0000000000000001E-3</v>
      </c>
      <c r="AL491" s="15">
        <v>130488</v>
      </c>
      <c r="AM491" s="16">
        <v>0.114</v>
      </c>
      <c r="AN491" s="17">
        <v>9319</v>
      </c>
      <c r="AO491" s="16">
        <v>0.11</v>
      </c>
      <c r="AP491" s="17">
        <v>32801</v>
      </c>
      <c r="AQ491" s="16">
        <v>0.114</v>
      </c>
      <c r="AR491" s="18">
        <v>14</v>
      </c>
      <c r="AS491" s="16">
        <v>4.0000000000000001E-3</v>
      </c>
      <c r="AT491" s="18">
        <v>3.98</v>
      </c>
      <c r="AU491" s="16">
        <v>0</v>
      </c>
    </row>
    <row r="492" spans="2:47" x14ac:dyDescent="0.2">
      <c r="B492" s="29"/>
      <c r="C492" s="29"/>
      <c r="D492" s="29"/>
      <c r="E492" s="29"/>
      <c r="F492" s="29"/>
      <c r="G492" s="14" t="s">
        <v>275</v>
      </c>
      <c r="H492" s="15">
        <v>15284</v>
      </c>
      <c r="I492" s="16">
        <v>4.8810000000000002</v>
      </c>
      <c r="J492" s="17">
        <v>1233</v>
      </c>
      <c r="K492" s="16">
        <v>4.4169999999999998</v>
      </c>
      <c r="L492" s="17">
        <v>4272</v>
      </c>
      <c r="M492" s="16">
        <v>4.8630000000000004</v>
      </c>
      <c r="N492" s="18">
        <v>12.39</v>
      </c>
      <c r="O492" s="16">
        <v>8.5999999999999993E-2</v>
      </c>
      <c r="P492" s="18">
        <v>3.58</v>
      </c>
      <c r="Q492" s="16">
        <v>3.0000000000000001E-3</v>
      </c>
      <c r="R492" s="15">
        <v>44620</v>
      </c>
      <c r="S492" s="16">
        <v>5.8019999999999996</v>
      </c>
      <c r="T492" s="17">
        <v>3474</v>
      </c>
      <c r="U492" s="16">
        <v>5.1630000000000003</v>
      </c>
      <c r="V492" s="17">
        <v>11976</v>
      </c>
      <c r="W492" s="16">
        <v>5.6390000000000002</v>
      </c>
      <c r="X492" s="18">
        <v>12.84</v>
      </c>
      <c r="Y492" s="16">
        <v>0.104</v>
      </c>
      <c r="Z492" s="18">
        <v>3.73</v>
      </c>
      <c r="AA492" s="16">
        <v>2.4E-2</v>
      </c>
      <c r="AB492" s="15">
        <v>66597</v>
      </c>
      <c r="AC492" s="16">
        <v>5.5609999999999999</v>
      </c>
      <c r="AD492" s="17">
        <v>5163</v>
      </c>
      <c r="AE492" s="16">
        <v>5.008</v>
      </c>
      <c r="AF492" s="17">
        <v>17695</v>
      </c>
      <c r="AG492" s="16">
        <v>5.4349999999999996</v>
      </c>
      <c r="AH492" s="18">
        <v>12.9</v>
      </c>
      <c r="AI492" s="16">
        <v>9.1999999999999998E-2</v>
      </c>
      <c r="AJ492" s="18">
        <v>3.76</v>
      </c>
      <c r="AK492" s="16">
        <v>1.9E-2</v>
      </c>
      <c r="AL492" s="15">
        <v>101136</v>
      </c>
      <c r="AM492" s="16">
        <v>6.1219999999999999</v>
      </c>
      <c r="AN492" s="17">
        <v>7919</v>
      </c>
      <c r="AO492" s="16">
        <v>5.6310000000000002</v>
      </c>
      <c r="AP492" s="17">
        <v>26907</v>
      </c>
      <c r="AQ492" s="16">
        <v>6.0410000000000004</v>
      </c>
      <c r="AR492" s="18">
        <v>12.77</v>
      </c>
      <c r="AS492" s="16">
        <v>7.3999999999999996E-2</v>
      </c>
      <c r="AT492" s="18">
        <v>3.76</v>
      </c>
      <c r="AU492" s="16">
        <v>1.2E-2</v>
      </c>
    </row>
    <row r="493" spans="2:47" x14ac:dyDescent="0.2">
      <c r="B493" s="29"/>
      <c r="C493" s="29"/>
      <c r="D493" s="29"/>
      <c r="E493" s="29"/>
      <c r="F493" s="29"/>
      <c r="G493" s="14" t="s">
        <v>276</v>
      </c>
      <c r="H493" s="15">
        <v>9533</v>
      </c>
      <c r="I493" s="16">
        <v>-0.55500000000000005</v>
      </c>
      <c r="J493" s="17">
        <v>690</v>
      </c>
      <c r="K493" s="16">
        <v>-0.58599999999999997</v>
      </c>
      <c r="L493" s="17">
        <v>2566</v>
      </c>
      <c r="M493" s="16">
        <v>-0.55200000000000005</v>
      </c>
      <c r="N493" s="18">
        <v>13.82</v>
      </c>
      <c r="O493" s="16">
        <v>7.3999999999999996E-2</v>
      </c>
      <c r="P493" s="18">
        <v>3.71</v>
      </c>
      <c r="Q493" s="16">
        <v>-7.0000000000000001E-3</v>
      </c>
      <c r="R493" s="15">
        <v>26964</v>
      </c>
      <c r="S493" s="16">
        <v>-0.58099999999999996</v>
      </c>
      <c r="T493" s="17">
        <v>1972</v>
      </c>
      <c r="U493" s="16">
        <v>-0.60699999999999998</v>
      </c>
      <c r="V493" s="17">
        <v>7306</v>
      </c>
      <c r="W493" s="16">
        <v>-0.57599999999999996</v>
      </c>
      <c r="X493" s="18">
        <v>13.68</v>
      </c>
      <c r="Y493" s="16">
        <v>6.8000000000000005E-2</v>
      </c>
      <c r="Z493" s="18">
        <v>3.69</v>
      </c>
      <c r="AA493" s="16">
        <v>-1.0999999999999999E-2</v>
      </c>
      <c r="AB493" s="15">
        <v>101573</v>
      </c>
      <c r="AC493" s="16">
        <v>-0.20699999999999999</v>
      </c>
      <c r="AD493" s="17">
        <v>7808</v>
      </c>
      <c r="AE493" s="16">
        <v>-0.223</v>
      </c>
      <c r="AF493" s="17">
        <v>27103</v>
      </c>
      <c r="AG493" s="16">
        <v>-0.214</v>
      </c>
      <c r="AH493" s="18">
        <v>13.01</v>
      </c>
      <c r="AI493" s="16">
        <v>2.1000000000000001E-2</v>
      </c>
      <c r="AJ493" s="18">
        <v>3.75</v>
      </c>
      <c r="AK493" s="16">
        <v>8.9999999999999993E-3</v>
      </c>
      <c r="AL493" s="15">
        <v>295006</v>
      </c>
      <c r="AM493" s="16">
        <v>0.01</v>
      </c>
      <c r="AN493" s="17">
        <v>22981</v>
      </c>
      <c r="AO493" s="16">
        <v>1.4999999999999999E-2</v>
      </c>
      <c r="AP493" s="17">
        <v>78539</v>
      </c>
      <c r="AQ493" s="16">
        <v>1.7999999999999999E-2</v>
      </c>
      <c r="AR493" s="18">
        <v>12.84</v>
      </c>
      <c r="AS493" s="16">
        <v>-5.0000000000000001E-3</v>
      </c>
      <c r="AT493" s="18">
        <v>3.76</v>
      </c>
      <c r="AU493" s="16">
        <v>-8.0000000000000002E-3</v>
      </c>
    </row>
    <row r="494" spans="2:47" x14ac:dyDescent="0.2">
      <c r="B494" s="29"/>
      <c r="C494" s="29"/>
      <c r="D494" s="29"/>
      <c r="E494" s="29"/>
      <c r="F494" s="29"/>
      <c r="G494" s="14" t="s">
        <v>277</v>
      </c>
      <c r="H494" s="15">
        <v>2511</v>
      </c>
      <c r="I494" s="16">
        <v>4.5380000000000003</v>
      </c>
      <c r="J494" s="17">
        <v>203</v>
      </c>
      <c r="K494" s="16">
        <v>4.8570000000000002</v>
      </c>
      <c r="L494" s="17">
        <v>699</v>
      </c>
      <c r="M494" s="16">
        <v>5.3070000000000004</v>
      </c>
      <c r="N494" s="18">
        <v>12.37</v>
      </c>
      <c r="O494" s="16">
        <v>-5.3999999999999999E-2</v>
      </c>
      <c r="P494" s="18">
        <v>3.59</v>
      </c>
      <c r="Q494" s="16">
        <v>-0.122</v>
      </c>
      <c r="R494" s="15">
        <v>6286</v>
      </c>
      <c r="S494" s="16">
        <v>-0.36699999999999999</v>
      </c>
      <c r="T494" s="17">
        <v>491</v>
      </c>
      <c r="U494" s="16">
        <v>-0.27100000000000002</v>
      </c>
      <c r="V494" s="17">
        <v>1692</v>
      </c>
      <c r="W494" s="16">
        <v>-0.215</v>
      </c>
      <c r="X494" s="18">
        <v>12.8</v>
      </c>
      <c r="Y494" s="16">
        <v>-0.13200000000000001</v>
      </c>
      <c r="Z494" s="18">
        <v>3.71</v>
      </c>
      <c r="AA494" s="16">
        <v>-0.19400000000000001</v>
      </c>
      <c r="AB494" s="15">
        <v>10219</v>
      </c>
      <c r="AC494" s="16">
        <v>-0.41799999999999998</v>
      </c>
      <c r="AD494" s="17">
        <v>791</v>
      </c>
      <c r="AE494" s="16">
        <v>-0.32600000000000001</v>
      </c>
      <c r="AF494" s="17">
        <v>2727</v>
      </c>
      <c r="AG494" s="16">
        <v>-0.27400000000000002</v>
      </c>
      <c r="AH494" s="18">
        <v>12.91</v>
      </c>
      <c r="AI494" s="16">
        <v>-0.13700000000000001</v>
      </c>
      <c r="AJ494" s="18">
        <v>3.75</v>
      </c>
      <c r="AK494" s="16">
        <v>-0.19800000000000001</v>
      </c>
      <c r="AL494" s="15">
        <v>16686</v>
      </c>
      <c r="AM494" s="16">
        <v>-0.28499999999999998</v>
      </c>
      <c r="AN494" s="17">
        <v>1296</v>
      </c>
      <c r="AO494" s="16">
        <v>-0.17399999999999999</v>
      </c>
      <c r="AP494" s="17">
        <v>4397</v>
      </c>
      <c r="AQ494" s="16">
        <v>-0.124</v>
      </c>
      <c r="AR494" s="18">
        <v>12.88</v>
      </c>
      <c r="AS494" s="16">
        <v>-0.13500000000000001</v>
      </c>
      <c r="AT494" s="18">
        <v>3.79</v>
      </c>
      <c r="AU494" s="16">
        <v>-0.184</v>
      </c>
    </row>
    <row r="495" spans="2:47" x14ac:dyDescent="0.2">
      <c r="B495" s="29"/>
      <c r="C495" s="29"/>
      <c r="D495" s="29"/>
      <c r="E495" s="29"/>
      <c r="F495" s="29"/>
      <c r="G495" s="14" t="s">
        <v>278</v>
      </c>
      <c r="H495" s="15">
        <v>22317</v>
      </c>
      <c r="I495" s="137">
        <v>0.17899999999999999</v>
      </c>
      <c r="J495" s="17">
        <v>1494</v>
      </c>
      <c r="K495" s="137">
        <v>0.14699999999999999</v>
      </c>
      <c r="L495" s="17">
        <v>4936</v>
      </c>
      <c r="M495" s="137">
        <v>-4.2000000000000003E-2</v>
      </c>
      <c r="N495" s="138">
        <v>14.93</v>
      </c>
      <c r="O495" s="137">
        <v>2.8000000000000001E-2</v>
      </c>
      <c r="P495" s="138">
        <v>4.5199999999999996</v>
      </c>
      <c r="Q495" s="137">
        <v>0.23100000000000001</v>
      </c>
      <c r="R495" s="15">
        <v>37603</v>
      </c>
      <c r="S495" s="137">
        <v>-0.27700000000000002</v>
      </c>
      <c r="T495" s="17">
        <v>2634</v>
      </c>
      <c r="U495" s="137">
        <v>-0.26300000000000001</v>
      </c>
      <c r="V495" s="17">
        <v>8793</v>
      </c>
      <c r="W495" s="137">
        <v>-0.38100000000000001</v>
      </c>
      <c r="X495" s="138">
        <v>14.28</v>
      </c>
      <c r="Y495" s="137">
        <v>-1.9E-2</v>
      </c>
      <c r="Z495" s="138">
        <v>4.28</v>
      </c>
      <c r="AA495" s="137">
        <v>0.16700000000000001</v>
      </c>
      <c r="AB495" s="15">
        <v>66350</v>
      </c>
      <c r="AC495" s="137">
        <v>-0.39</v>
      </c>
      <c r="AD495" s="17">
        <v>4842</v>
      </c>
      <c r="AE495" s="137">
        <v>-0.35099999999999998</v>
      </c>
      <c r="AF495" s="17">
        <v>16140</v>
      </c>
      <c r="AG495" s="137">
        <v>-0.45700000000000002</v>
      </c>
      <c r="AH495" s="138">
        <v>13.7</v>
      </c>
      <c r="AI495" s="137">
        <v>-0.06</v>
      </c>
      <c r="AJ495" s="138">
        <v>4.1100000000000003</v>
      </c>
      <c r="AK495" s="137">
        <v>0.124</v>
      </c>
      <c r="AL495" s="15">
        <v>181284</v>
      </c>
      <c r="AM495" s="137">
        <v>-0.253</v>
      </c>
      <c r="AN495" s="17">
        <v>12958</v>
      </c>
      <c r="AO495" s="137">
        <v>-0.22</v>
      </c>
      <c r="AP495" s="17">
        <v>46838</v>
      </c>
      <c r="AQ495" s="137">
        <v>-0.29399999999999998</v>
      </c>
      <c r="AR495" s="138">
        <v>13.99</v>
      </c>
      <c r="AS495" s="137">
        <v>-4.2000000000000003E-2</v>
      </c>
      <c r="AT495" s="138">
        <v>3.87</v>
      </c>
      <c r="AU495" s="137">
        <v>5.8000000000000003E-2</v>
      </c>
    </row>
    <row r="496" spans="2:47" x14ac:dyDescent="0.2">
      <c r="B496" s="29"/>
      <c r="C496" s="29"/>
      <c r="D496" s="29"/>
      <c r="E496" s="29"/>
      <c r="F496" s="29"/>
      <c r="G496" s="14" t="s">
        <v>279</v>
      </c>
      <c r="H496" s="15">
        <v>1706</v>
      </c>
      <c r="I496" s="16">
        <v>-0.88700000000000001</v>
      </c>
      <c r="J496" s="17">
        <v>106</v>
      </c>
      <c r="K496" s="16">
        <v>-0.91300000000000003</v>
      </c>
      <c r="L496" s="17">
        <v>345</v>
      </c>
      <c r="M496" s="16">
        <v>-0.91200000000000003</v>
      </c>
      <c r="N496" s="18">
        <v>16.03</v>
      </c>
      <c r="O496" s="16">
        <v>0.29299999999999998</v>
      </c>
      <c r="P496" s="18">
        <v>4.95</v>
      </c>
      <c r="Q496" s="16">
        <v>0.27700000000000002</v>
      </c>
      <c r="R496" s="15">
        <v>4645</v>
      </c>
      <c r="S496" s="16">
        <v>-0.88700000000000001</v>
      </c>
      <c r="T496" s="17">
        <v>290</v>
      </c>
      <c r="U496" s="16">
        <v>-0.91300000000000003</v>
      </c>
      <c r="V496" s="17">
        <v>942</v>
      </c>
      <c r="W496" s="16">
        <v>-0.91200000000000003</v>
      </c>
      <c r="X496" s="18">
        <v>16</v>
      </c>
      <c r="Y496" s="16">
        <v>0.29199999999999998</v>
      </c>
      <c r="Z496" s="18">
        <v>4.93</v>
      </c>
      <c r="AA496" s="16">
        <v>0.27400000000000002</v>
      </c>
      <c r="AB496" s="15">
        <v>52719</v>
      </c>
      <c r="AC496" s="16">
        <v>-0.376</v>
      </c>
      <c r="AD496" s="17">
        <v>4143</v>
      </c>
      <c r="AE496" s="16">
        <v>-0.39800000000000002</v>
      </c>
      <c r="AF496" s="17">
        <v>13293</v>
      </c>
      <c r="AG496" s="16">
        <v>-0.39600000000000002</v>
      </c>
      <c r="AH496" s="18">
        <v>12.72</v>
      </c>
      <c r="AI496" s="16">
        <v>3.5999999999999997E-2</v>
      </c>
      <c r="AJ496" s="18">
        <v>3.97</v>
      </c>
      <c r="AK496" s="16">
        <v>3.4000000000000002E-2</v>
      </c>
      <c r="AL496" s="15">
        <v>196276</v>
      </c>
      <c r="AM496" s="16">
        <v>-7.1999999999999995E-2</v>
      </c>
      <c r="AN496" s="17">
        <v>15720</v>
      </c>
      <c r="AO496" s="16">
        <v>-5.5E-2</v>
      </c>
      <c r="AP496" s="17">
        <v>50340</v>
      </c>
      <c r="AQ496" s="16">
        <v>-5.5E-2</v>
      </c>
      <c r="AR496" s="18">
        <v>12.49</v>
      </c>
      <c r="AS496" s="16">
        <v>-1.7999999999999999E-2</v>
      </c>
      <c r="AT496" s="18">
        <v>3.9</v>
      </c>
      <c r="AU496" s="16">
        <v>-1.7999999999999999E-2</v>
      </c>
    </row>
    <row r="497" spans="2:47" x14ac:dyDescent="0.2">
      <c r="B497" s="29"/>
      <c r="C497" s="29"/>
      <c r="D497" s="29"/>
      <c r="E497" s="29"/>
      <c r="F497" s="29"/>
      <c r="G497" s="14" t="s">
        <v>280</v>
      </c>
      <c r="H497" s="15">
        <v>1466</v>
      </c>
      <c r="I497" s="16">
        <v>-0.08</v>
      </c>
      <c r="J497" s="17">
        <v>145</v>
      </c>
      <c r="K497" s="16">
        <v>-8.6999999999999994E-2</v>
      </c>
      <c r="L497" s="17">
        <v>469</v>
      </c>
      <c r="M497" s="16">
        <v>-7.8E-2</v>
      </c>
      <c r="N497" s="18">
        <v>10.09</v>
      </c>
      <c r="O497" s="16">
        <v>8.0000000000000002E-3</v>
      </c>
      <c r="P497" s="18">
        <v>3.12</v>
      </c>
      <c r="Q497" s="16">
        <v>-2E-3</v>
      </c>
      <c r="R497" s="15">
        <v>7353</v>
      </c>
      <c r="S497" s="16">
        <v>0.32200000000000001</v>
      </c>
      <c r="T497" s="17">
        <v>685</v>
      </c>
      <c r="U497" s="16">
        <v>0.22800000000000001</v>
      </c>
      <c r="V497" s="17">
        <v>2196</v>
      </c>
      <c r="W497" s="16">
        <v>0.23100000000000001</v>
      </c>
      <c r="X497" s="18">
        <v>10.73</v>
      </c>
      <c r="Y497" s="16">
        <v>7.5999999999999998E-2</v>
      </c>
      <c r="Z497" s="18">
        <v>3.35</v>
      </c>
      <c r="AA497" s="16">
        <v>7.3999999999999996E-2</v>
      </c>
      <c r="AB497" s="15">
        <v>27459</v>
      </c>
      <c r="AC497" s="16">
        <v>1.6459999999999999</v>
      </c>
      <c r="AD497" s="17">
        <v>2252</v>
      </c>
      <c r="AE497" s="16">
        <v>1.173</v>
      </c>
      <c r="AF497" s="17">
        <v>7662</v>
      </c>
      <c r="AG497" s="16">
        <v>1.3109999999999999</v>
      </c>
      <c r="AH497" s="18">
        <v>12.2</v>
      </c>
      <c r="AI497" s="16">
        <v>0.218</v>
      </c>
      <c r="AJ497" s="18">
        <v>3.58</v>
      </c>
      <c r="AK497" s="16">
        <v>0.14499999999999999</v>
      </c>
      <c r="AL497" s="15">
        <v>65387</v>
      </c>
      <c r="AM497" s="16">
        <v>2.0649999999999999</v>
      </c>
      <c r="AN497" s="17">
        <v>5184</v>
      </c>
      <c r="AO497" s="16">
        <v>1.4470000000000001</v>
      </c>
      <c r="AP497" s="17">
        <v>18518</v>
      </c>
      <c r="AQ497" s="16">
        <v>1.732</v>
      </c>
      <c r="AR497" s="18">
        <v>12.61</v>
      </c>
      <c r="AS497" s="16">
        <v>0.252</v>
      </c>
      <c r="AT497" s="18">
        <v>3.53</v>
      </c>
      <c r="AU497" s="16">
        <v>0.122</v>
      </c>
    </row>
    <row r="498" spans="2:47" x14ac:dyDescent="0.2">
      <c r="B498" s="29"/>
      <c r="C498" s="29"/>
      <c r="D498" s="29"/>
      <c r="E498" s="29"/>
      <c r="F498" s="29"/>
      <c r="G498" s="14" t="s">
        <v>281</v>
      </c>
      <c r="H498" s="15">
        <v>48981</v>
      </c>
      <c r="I498" s="16">
        <v>1.7999999999999999E-2</v>
      </c>
      <c r="J498" s="17">
        <v>3836</v>
      </c>
      <c r="K498" s="16">
        <v>4.0000000000000001E-3</v>
      </c>
      <c r="L498" s="17">
        <v>12288</v>
      </c>
      <c r="M498" s="16">
        <v>3.0000000000000001E-3</v>
      </c>
      <c r="N498" s="18">
        <v>12.77</v>
      </c>
      <c r="O498" s="16">
        <v>1.4E-2</v>
      </c>
      <c r="P498" s="18">
        <v>3.99</v>
      </c>
      <c r="Q498" s="16">
        <v>1.4999999999999999E-2</v>
      </c>
      <c r="R498" s="15">
        <v>146386</v>
      </c>
      <c r="S498" s="16">
        <v>4.1000000000000002E-2</v>
      </c>
      <c r="T498" s="17">
        <v>11466</v>
      </c>
      <c r="U498" s="16">
        <v>3.4000000000000002E-2</v>
      </c>
      <c r="V498" s="17">
        <v>36736</v>
      </c>
      <c r="W498" s="16">
        <v>3.2000000000000001E-2</v>
      </c>
      <c r="X498" s="18">
        <v>12.77</v>
      </c>
      <c r="Y498" s="16">
        <v>7.0000000000000001E-3</v>
      </c>
      <c r="Z498" s="18">
        <v>3.98</v>
      </c>
      <c r="AA498" s="16">
        <v>8.9999999999999993E-3</v>
      </c>
      <c r="AB498" s="15">
        <v>311776</v>
      </c>
      <c r="AC498" s="16">
        <v>0.105</v>
      </c>
      <c r="AD498" s="17">
        <v>24408</v>
      </c>
      <c r="AE498" s="16">
        <v>0.10299999999999999</v>
      </c>
      <c r="AF498" s="17">
        <v>78216</v>
      </c>
      <c r="AG498" s="16">
        <v>9.9000000000000005E-2</v>
      </c>
      <c r="AH498" s="18">
        <v>12.77</v>
      </c>
      <c r="AI498" s="16">
        <v>2E-3</v>
      </c>
      <c r="AJ498" s="18">
        <v>3.99</v>
      </c>
      <c r="AK498" s="16">
        <v>5.0000000000000001E-3</v>
      </c>
      <c r="AL498" s="15">
        <v>699780</v>
      </c>
      <c r="AM498" s="16">
        <v>0.161</v>
      </c>
      <c r="AN498" s="17">
        <v>55183</v>
      </c>
      <c r="AO498" s="16">
        <v>0.17</v>
      </c>
      <c r="AP498" s="17">
        <v>176872</v>
      </c>
      <c r="AQ498" s="16">
        <v>0.16600000000000001</v>
      </c>
      <c r="AR498" s="18">
        <v>12.68</v>
      </c>
      <c r="AS498" s="16">
        <v>-8.0000000000000002E-3</v>
      </c>
      <c r="AT498" s="18">
        <v>3.96</v>
      </c>
      <c r="AU498" s="16">
        <v>-5.0000000000000001E-3</v>
      </c>
    </row>
    <row r="499" spans="2:47" x14ac:dyDescent="0.2">
      <c r="B499" s="29"/>
      <c r="C499" s="29"/>
      <c r="D499" s="29"/>
      <c r="E499" s="29"/>
      <c r="F499" s="29"/>
      <c r="G499" s="14" t="s">
        <v>282</v>
      </c>
      <c r="H499" s="15">
        <v>32965</v>
      </c>
      <c r="I499" s="16">
        <v>1.802</v>
      </c>
      <c r="J499" s="17">
        <v>2371</v>
      </c>
      <c r="K499" s="16">
        <v>1.1830000000000001</v>
      </c>
      <c r="L499" s="17">
        <v>8541</v>
      </c>
      <c r="M499" s="16">
        <v>1.4530000000000001</v>
      </c>
      <c r="N499" s="18">
        <v>13.9</v>
      </c>
      <c r="O499" s="16">
        <v>0.28299999999999997</v>
      </c>
      <c r="P499" s="18">
        <v>3.86</v>
      </c>
      <c r="Q499" s="16">
        <v>0.14199999999999999</v>
      </c>
      <c r="R499" s="15">
        <v>86538</v>
      </c>
      <c r="S499" s="16">
        <v>1.573</v>
      </c>
      <c r="T499" s="17">
        <v>5975</v>
      </c>
      <c r="U499" s="16">
        <v>0.86799999999999999</v>
      </c>
      <c r="V499" s="17">
        <v>21423</v>
      </c>
      <c r="W499" s="16">
        <v>1.0900000000000001</v>
      </c>
      <c r="X499" s="18">
        <v>14.48</v>
      </c>
      <c r="Y499" s="16">
        <v>0.377</v>
      </c>
      <c r="Z499" s="18">
        <v>4.04</v>
      </c>
      <c r="AA499" s="16">
        <v>0.23100000000000001</v>
      </c>
      <c r="AB499" s="15">
        <v>169164</v>
      </c>
      <c r="AC499" s="16">
        <v>1.9870000000000001</v>
      </c>
      <c r="AD499" s="17">
        <v>11544</v>
      </c>
      <c r="AE499" s="16">
        <v>1.3</v>
      </c>
      <c r="AF499" s="17">
        <v>41419</v>
      </c>
      <c r="AG499" s="16">
        <v>1.5740000000000001</v>
      </c>
      <c r="AH499" s="18">
        <v>14.65</v>
      </c>
      <c r="AI499" s="16">
        <v>0.29899999999999999</v>
      </c>
      <c r="AJ499" s="18">
        <v>4.08</v>
      </c>
      <c r="AK499" s="16">
        <v>0.16</v>
      </c>
      <c r="AL499" s="15">
        <v>365547</v>
      </c>
      <c r="AM499" s="16">
        <v>2.7309999999999999</v>
      </c>
      <c r="AN499" s="17">
        <v>26360</v>
      </c>
      <c r="AO499" s="16">
        <v>2.1949999999999998</v>
      </c>
      <c r="AP499" s="17">
        <v>94457</v>
      </c>
      <c r="AQ499" s="16">
        <v>2.5710000000000002</v>
      </c>
      <c r="AR499" s="18">
        <v>13.87</v>
      </c>
      <c r="AS499" s="16">
        <v>0.16800000000000001</v>
      </c>
      <c r="AT499" s="18">
        <v>3.87</v>
      </c>
      <c r="AU499" s="16">
        <v>4.4999999999999998E-2</v>
      </c>
    </row>
    <row r="500" spans="2:47" x14ac:dyDescent="0.2">
      <c r="B500" s="29"/>
      <c r="C500" s="29"/>
      <c r="D500" s="29"/>
      <c r="E500" s="29"/>
      <c r="F500" s="29"/>
      <c r="G500" s="14" t="s">
        <v>283</v>
      </c>
      <c r="H500" s="15">
        <v>7472</v>
      </c>
      <c r="I500" s="16"/>
      <c r="J500" s="17">
        <v>520</v>
      </c>
      <c r="K500" s="16"/>
      <c r="L500" s="17">
        <v>2081</v>
      </c>
      <c r="M500" s="16"/>
      <c r="N500" s="18">
        <v>14.36</v>
      </c>
      <c r="O500" s="16"/>
      <c r="P500" s="18">
        <v>3.59</v>
      </c>
      <c r="Q500" s="16"/>
      <c r="R500" s="15">
        <v>14426</v>
      </c>
      <c r="S500" s="16"/>
      <c r="T500" s="17">
        <v>1005</v>
      </c>
      <c r="U500" s="16"/>
      <c r="V500" s="17">
        <v>4018</v>
      </c>
      <c r="W500" s="16"/>
      <c r="X500" s="18">
        <v>14.36</v>
      </c>
      <c r="Y500" s="16"/>
      <c r="Z500" s="18">
        <v>3.59</v>
      </c>
      <c r="AA500" s="16"/>
      <c r="AB500" s="15">
        <v>14426</v>
      </c>
      <c r="AC500" s="16"/>
      <c r="AD500" s="17">
        <v>1005</v>
      </c>
      <c r="AE500" s="16"/>
      <c r="AF500" s="17">
        <v>4018</v>
      </c>
      <c r="AG500" s="16"/>
      <c r="AH500" s="18">
        <v>14.36</v>
      </c>
      <c r="AI500" s="16"/>
      <c r="AJ500" s="18">
        <v>3.59</v>
      </c>
      <c r="AK500" s="16"/>
      <c r="AL500" s="15">
        <v>14426</v>
      </c>
      <c r="AM500" s="16">
        <v>-0.71899999999999997</v>
      </c>
      <c r="AN500" s="17">
        <v>1005</v>
      </c>
      <c r="AO500" s="16">
        <v>-0.71899999999999997</v>
      </c>
      <c r="AP500" s="17">
        <v>4018</v>
      </c>
      <c r="AQ500" s="16">
        <v>-0.71899999999999997</v>
      </c>
      <c r="AR500" s="18">
        <v>14.36</v>
      </c>
      <c r="AS500" s="16">
        <v>0</v>
      </c>
      <c r="AT500" s="18">
        <v>3.59</v>
      </c>
      <c r="AU500" s="16">
        <v>0</v>
      </c>
    </row>
    <row r="501" spans="2:47" x14ac:dyDescent="0.2">
      <c r="B501" s="29"/>
      <c r="C501" s="29"/>
      <c r="D501" s="29"/>
      <c r="E501" s="29"/>
      <c r="F501" s="29"/>
      <c r="G501" s="14" t="s">
        <v>284</v>
      </c>
      <c r="H501" s="15">
        <v>7330</v>
      </c>
      <c r="I501" s="16">
        <v>2.9380000000000002</v>
      </c>
      <c r="J501" s="17">
        <v>550</v>
      </c>
      <c r="K501" s="16">
        <v>3.125</v>
      </c>
      <c r="L501" s="17">
        <v>2200</v>
      </c>
      <c r="M501" s="16">
        <v>3.125</v>
      </c>
      <c r="N501" s="18">
        <v>13.33</v>
      </c>
      <c r="O501" s="16">
        <v>-4.4999999999999998E-2</v>
      </c>
      <c r="P501" s="18">
        <v>3.33</v>
      </c>
      <c r="Q501" s="16">
        <v>-4.4999999999999998E-2</v>
      </c>
      <c r="R501" s="15">
        <v>19097</v>
      </c>
      <c r="S501" s="16">
        <v>1.839</v>
      </c>
      <c r="T501" s="17">
        <v>1397</v>
      </c>
      <c r="U501" s="16">
        <v>1.607</v>
      </c>
      <c r="V501" s="17">
        <v>5586</v>
      </c>
      <c r="W501" s="16">
        <v>1.7430000000000001</v>
      </c>
      <c r="X501" s="18">
        <v>13.67</v>
      </c>
      <c r="Y501" s="16">
        <v>8.8999999999999996E-2</v>
      </c>
      <c r="Z501" s="18">
        <v>3.42</v>
      </c>
      <c r="AA501" s="16">
        <v>3.5000000000000003E-2</v>
      </c>
      <c r="AB501" s="15">
        <v>35476</v>
      </c>
      <c r="AC501" s="16">
        <v>1.7609999999999999</v>
      </c>
      <c r="AD501" s="17">
        <v>2584</v>
      </c>
      <c r="AE501" s="16">
        <v>1.6519999999999999</v>
      </c>
      <c r="AF501" s="17">
        <v>10337</v>
      </c>
      <c r="AG501" s="16">
        <v>1.7270000000000001</v>
      </c>
      <c r="AH501" s="18">
        <v>13.73</v>
      </c>
      <c r="AI501" s="16">
        <v>4.1000000000000002E-2</v>
      </c>
      <c r="AJ501" s="18">
        <v>3.43</v>
      </c>
      <c r="AK501" s="16">
        <v>1.2999999999999999E-2</v>
      </c>
      <c r="AL501" s="15">
        <v>89740</v>
      </c>
      <c r="AM501" s="16">
        <v>0.99099999999999999</v>
      </c>
      <c r="AN501" s="17">
        <v>6723</v>
      </c>
      <c r="AO501" s="16">
        <v>1.0489999999999999</v>
      </c>
      <c r="AP501" s="17">
        <v>26894</v>
      </c>
      <c r="AQ501" s="16">
        <v>1.0649999999999999</v>
      </c>
      <c r="AR501" s="18">
        <v>13.35</v>
      </c>
      <c r="AS501" s="16">
        <v>-2.8000000000000001E-2</v>
      </c>
      <c r="AT501" s="18">
        <v>3.34</v>
      </c>
      <c r="AU501" s="16">
        <v>-3.5999999999999997E-2</v>
      </c>
    </row>
    <row r="502" spans="2:47" x14ac:dyDescent="0.2">
      <c r="B502" s="29"/>
      <c r="C502" s="29"/>
      <c r="D502" s="29"/>
      <c r="E502" s="29"/>
      <c r="F502" s="29"/>
      <c r="G502" s="14" t="s">
        <v>285</v>
      </c>
      <c r="H502" s="15">
        <v>15261</v>
      </c>
      <c r="I502" s="16">
        <v>0.85899999999999999</v>
      </c>
      <c r="J502" s="17">
        <v>1150</v>
      </c>
      <c r="K502" s="16">
        <v>0.53900000000000003</v>
      </c>
      <c r="L502" s="17">
        <v>3903</v>
      </c>
      <c r="M502" s="16">
        <v>0.66200000000000003</v>
      </c>
      <c r="N502" s="18">
        <v>13.27</v>
      </c>
      <c r="O502" s="16">
        <v>0.20799999999999999</v>
      </c>
      <c r="P502" s="18">
        <v>3.91</v>
      </c>
      <c r="Q502" s="16">
        <v>0.11799999999999999</v>
      </c>
      <c r="R502" s="15">
        <v>43758</v>
      </c>
      <c r="S502" s="16">
        <v>0.36199999999999999</v>
      </c>
      <c r="T502" s="17">
        <v>3301</v>
      </c>
      <c r="U502" s="16">
        <v>0.39500000000000002</v>
      </c>
      <c r="V502" s="17">
        <v>11139</v>
      </c>
      <c r="W502" s="16">
        <v>0.48899999999999999</v>
      </c>
      <c r="X502" s="18">
        <v>13.25</v>
      </c>
      <c r="Y502" s="16">
        <v>-2.3E-2</v>
      </c>
      <c r="Z502" s="18">
        <v>3.93</v>
      </c>
      <c r="AA502" s="16">
        <v>-8.5000000000000006E-2</v>
      </c>
      <c r="AB502" s="15">
        <v>82174</v>
      </c>
      <c r="AC502" s="16">
        <v>0.32200000000000001</v>
      </c>
      <c r="AD502" s="17">
        <v>6244</v>
      </c>
      <c r="AE502" s="16">
        <v>0.40100000000000002</v>
      </c>
      <c r="AF502" s="17">
        <v>20922</v>
      </c>
      <c r="AG502" s="16">
        <v>0.48499999999999999</v>
      </c>
      <c r="AH502" s="18">
        <v>13.16</v>
      </c>
      <c r="AI502" s="16">
        <v>-5.7000000000000002E-2</v>
      </c>
      <c r="AJ502" s="18">
        <v>3.93</v>
      </c>
      <c r="AK502" s="16">
        <v>-0.11</v>
      </c>
      <c r="AL502" s="15">
        <v>194113</v>
      </c>
      <c r="AM502" s="16">
        <v>0.443</v>
      </c>
      <c r="AN502" s="17">
        <v>17778</v>
      </c>
      <c r="AO502" s="16">
        <v>0.93400000000000005</v>
      </c>
      <c r="AP502" s="17">
        <v>54310</v>
      </c>
      <c r="AQ502" s="16">
        <v>0.85799999999999998</v>
      </c>
      <c r="AR502" s="18">
        <v>10.92</v>
      </c>
      <c r="AS502" s="16">
        <v>-0.254</v>
      </c>
      <c r="AT502" s="18">
        <v>3.57</v>
      </c>
      <c r="AU502" s="16">
        <v>-0.223</v>
      </c>
    </row>
    <row r="503" spans="2:47" x14ac:dyDescent="0.2">
      <c r="B503" s="29"/>
      <c r="C503" s="29"/>
      <c r="D503" s="29"/>
      <c r="E503" s="29"/>
      <c r="F503" s="29"/>
      <c r="G503" s="14" t="s">
        <v>286</v>
      </c>
      <c r="H503" s="15">
        <v>28702</v>
      </c>
      <c r="I503" s="16">
        <v>1.998</v>
      </c>
      <c r="J503" s="17">
        <v>2024</v>
      </c>
      <c r="K503" s="16">
        <v>1.9610000000000001</v>
      </c>
      <c r="L503" s="17">
        <v>6906</v>
      </c>
      <c r="M503" s="16">
        <v>2.157</v>
      </c>
      <c r="N503" s="18">
        <v>14.18</v>
      </c>
      <c r="O503" s="16">
        <v>1.2999999999999999E-2</v>
      </c>
      <c r="P503" s="18">
        <v>4.16</v>
      </c>
      <c r="Q503" s="16">
        <v>-0.05</v>
      </c>
      <c r="R503" s="15">
        <v>73461</v>
      </c>
      <c r="S503" s="16">
        <v>1.7629999999999999</v>
      </c>
      <c r="T503" s="17">
        <v>5071</v>
      </c>
      <c r="U503" s="16">
        <v>1.792</v>
      </c>
      <c r="V503" s="17">
        <v>17219</v>
      </c>
      <c r="W503" s="16">
        <v>1.9630000000000001</v>
      </c>
      <c r="X503" s="18">
        <v>14.49</v>
      </c>
      <c r="Y503" s="16">
        <v>-0.01</v>
      </c>
      <c r="Z503" s="18">
        <v>4.2699999999999996</v>
      </c>
      <c r="AA503" s="16">
        <v>-6.7000000000000004E-2</v>
      </c>
      <c r="AB503" s="15">
        <v>131260</v>
      </c>
      <c r="AC503" s="16">
        <v>1.56</v>
      </c>
      <c r="AD503" s="17">
        <v>9062</v>
      </c>
      <c r="AE503" s="16">
        <v>1.663</v>
      </c>
      <c r="AF503" s="17">
        <v>30443</v>
      </c>
      <c r="AG503" s="16">
        <v>1.7949999999999999</v>
      </c>
      <c r="AH503" s="18">
        <v>14.48</v>
      </c>
      <c r="AI503" s="16">
        <v>-3.9E-2</v>
      </c>
      <c r="AJ503" s="18">
        <v>4.3099999999999996</v>
      </c>
      <c r="AK503" s="16">
        <v>-8.4000000000000005E-2</v>
      </c>
      <c r="AL503" s="15">
        <v>243890</v>
      </c>
      <c r="AM503" s="16">
        <v>1.149</v>
      </c>
      <c r="AN503" s="17">
        <v>17457</v>
      </c>
      <c r="AO503" s="16">
        <v>1.36</v>
      </c>
      <c r="AP503" s="17">
        <v>57464</v>
      </c>
      <c r="AQ503" s="16">
        <v>1.427</v>
      </c>
      <c r="AR503" s="18">
        <v>13.97</v>
      </c>
      <c r="AS503" s="16">
        <v>-0.09</v>
      </c>
      <c r="AT503" s="18">
        <v>4.24</v>
      </c>
      <c r="AU503" s="16">
        <v>-0.115</v>
      </c>
    </row>
    <row r="504" spans="2:47" x14ac:dyDescent="0.2">
      <c r="B504" s="29"/>
      <c r="C504" s="29"/>
      <c r="D504" s="29"/>
      <c r="E504" s="29"/>
      <c r="F504" s="29"/>
      <c r="G504" s="14" t="s">
        <v>287</v>
      </c>
      <c r="H504" s="15">
        <v>9429</v>
      </c>
      <c r="I504" s="16">
        <v>28.495000000000001</v>
      </c>
      <c r="J504" s="17">
        <v>805</v>
      </c>
      <c r="K504" s="16">
        <v>43.070999999999998</v>
      </c>
      <c r="L504" s="17">
        <v>3227</v>
      </c>
      <c r="M504" s="16">
        <v>38.488</v>
      </c>
      <c r="N504" s="18">
        <v>11.71</v>
      </c>
      <c r="O504" s="16">
        <v>-0.33100000000000002</v>
      </c>
      <c r="P504" s="18">
        <v>2.92</v>
      </c>
      <c r="Q504" s="16">
        <v>-0.253</v>
      </c>
      <c r="R504" s="15">
        <v>27754</v>
      </c>
      <c r="S504" s="16">
        <v>7.1639999999999997</v>
      </c>
      <c r="T504" s="17">
        <v>2137</v>
      </c>
      <c r="U504" s="16">
        <v>5.258</v>
      </c>
      <c r="V504" s="17">
        <v>8464</v>
      </c>
      <c r="W504" s="16">
        <v>6.2729999999999997</v>
      </c>
      <c r="X504" s="18">
        <v>12.99</v>
      </c>
      <c r="Y504" s="16">
        <v>0.30499999999999999</v>
      </c>
      <c r="Z504" s="18">
        <v>3.28</v>
      </c>
      <c r="AA504" s="16">
        <v>0.123</v>
      </c>
      <c r="AB504" s="15">
        <v>60155</v>
      </c>
      <c r="AC504" s="16">
        <v>13.742000000000001</v>
      </c>
      <c r="AD504" s="17">
        <v>4505</v>
      </c>
      <c r="AE504" s="16">
        <v>10.89</v>
      </c>
      <c r="AF504" s="17">
        <v>17744</v>
      </c>
      <c r="AG504" s="16">
        <v>12.295999999999999</v>
      </c>
      <c r="AH504" s="18">
        <v>13.35</v>
      </c>
      <c r="AI504" s="16">
        <v>0.24</v>
      </c>
      <c r="AJ504" s="18">
        <v>3.39</v>
      </c>
      <c r="AK504" s="16">
        <v>0.109</v>
      </c>
      <c r="AL504" s="15">
        <v>146173</v>
      </c>
      <c r="AM504" s="16">
        <v>23.795000000000002</v>
      </c>
      <c r="AN504" s="17">
        <v>11067</v>
      </c>
      <c r="AO504" s="16">
        <v>22.081</v>
      </c>
      <c r="AP504" s="17">
        <v>44065</v>
      </c>
      <c r="AQ504" s="16">
        <v>23.593</v>
      </c>
      <c r="AR504" s="18">
        <v>13.21</v>
      </c>
      <c r="AS504" s="16">
        <v>7.3999999999999996E-2</v>
      </c>
      <c r="AT504" s="18">
        <v>3.32</v>
      </c>
      <c r="AU504" s="16">
        <v>8.0000000000000002E-3</v>
      </c>
    </row>
    <row r="505" spans="2:47" x14ac:dyDescent="0.2">
      <c r="B505" s="29"/>
      <c r="C505" s="29"/>
      <c r="D505" s="29"/>
      <c r="E505" s="29"/>
      <c r="F505" s="29"/>
      <c r="G505" s="14" t="s">
        <v>288</v>
      </c>
      <c r="H505" s="15">
        <v>2880</v>
      </c>
      <c r="I505" s="16">
        <v>0.216</v>
      </c>
      <c r="J505" s="17">
        <v>167</v>
      </c>
      <c r="K505" s="16">
        <v>0.28799999999999998</v>
      </c>
      <c r="L505" s="17">
        <v>761</v>
      </c>
      <c r="M505" s="16">
        <v>0.28199999999999997</v>
      </c>
      <c r="N505" s="18">
        <v>17.21</v>
      </c>
      <c r="O505" s="16">
        <v>-5.6000000000000001E-2</v>
      </c>
      <c r="P505" s="18">
        <v>3.78</v>
      </c>
      <c r="Q505" s="16">
        <v>-5.0999999999999997E-2</v>
      </c>
      <c r="R505" s="15">
        <v>9692</v>
      </c>
      <c r="S505" s="16">
        <v>0.51800000000000002</v>
      </c>
      <c r="T505" s="17">
        <v>585</v>
      </c>
      <c r="U505" s="16">
        <v>0.67</v>
      </c>
      <c r="V505" s="17">
        <v>2559</v>
      </c>
      <c r="W505" s="16">
        <v>0.59799999999999998</v>
      </c>
      <c r="X505" s="18">
        <v>16.57</v>
      </c>
      <c r="Y505" s="16">
        <v>-9.0999999999999998E-2</v>
      </c>
      <c r="Z505" s="18">
        <v>3.79</v>
      </c>
      <c r="AA505" s="16">
        <v>-0.05</v>
      </c>
      <c r="AB505" s="15">
        <v>22936</v>
      </c>
      <c r="AC505" s="16">
        <v>0.66100000000000003</v>
      </c>
      <c r="AD505" s="17">
        <v>1400</v>
      </c>
      <c r="AE505" s="16">
        <v>0.84799999999999998</v>
      </c>
      <c r="AF505" s="17">
        <v>6050</v>
      </c>
      <c r="AG505" s="16">
        <v>0.747</v>
      </c>
      <c r="AH505" s="18">
        <v>16.38</v>
      </c>
      <c r="AI505" s="16">
        <v>-0.10199999999999999</v>
      </c>
      <c r="AJ505" s="18">
        <v>3.79</v>
      </c>
      <c r="AK505" s="16">
        <v>-4.9000000000000002E-2</v>
      </c>
      <c r="AL505" s="15">
        <v>46877</v>
      </c>
      <c r="AM505" s="16">
        <v>0.67800000000000005</v>
      </c>
      <c r="AN505" s="17">
        <v>2791</v>
      </c>
      <c r="AO505" s="16">
        <v>0.82099999999999995</v>
      </c>
      <c r="AP505" s="17">
        <v>12299</v>
      </c>
      <c r="AQ505" s="16">
        <v>0.75600000000000001</v>
      </c>
      <c r="AR505" s="18">
        <v>16.79</v>
      </c>
      <c r="AS505" s="16">
        <v>-7.9000000000000001E-2</v>
      </c>
      <c r="AT505" s="18">
        <v>3.81</v>
      </c>
      <c r="AU505" s="16">
        <v>-4.3999999999999997E-2</v>
      </c>
    </row>
    <row r="506" spans="2:47" x14ac:dyDescent="0.2">
      <c r="B506" s="29"/>
      <c r="C506" s="29"/>
      <c r="D506" s="29"/>
      <c r="E506" s="29"/>
      <c r="F506" s="29"/>
      <c r="G506" s="14" t="s">
        <v>289</v>
      </c>
      <c r="H506" s="15">
        <v>642</v>
      </c>
      <c r="I506" s="16">
        <v>-0.88300000000000001</v>
      </c>
      <c r="J506" s="17">
        <v>39</v>
      </c>
      <c r="K506" s="16">
        <v>-0.91200000000000003</v>
      </c>
      <c r="L506" s="17">
        <v>167</v>
      </c>
      <c r="M506" s="16">
        <v>-0.88400000000000001</v>
      </c>
      <c r="N506" s="18">
        <v>16.440000000000001</v>
      </c>
      <c r="O506" s="16">
        <v>0.32600000000000001</v>
      </c>
      <c r="P506" s="18">
        <v>3.84</v>
      </c>
      <c r="Q506" s="16">
        <v>1.2E-2</v>
      </c>
      <c r="R506" s="15">
        <v>3899</v>
      </c>
      <c r="S506" s="16">
        <v>-0.77600000000000002</v>
      </c>
      <c r="T506" s="17">
        <v>281</v>
      </c>
      <c r="U506" s="16">
        <v>-0.80200000000000005</v>
      </c>
      <c r="V506" s="17">
        <v>1024</v>
      </c>
      <c r="W506" s="16">
        <v>-0.77900000000000003</v>
      </c>
      <c r="X506" s="18">
        <v>13.88</v>
      </c>
      <c r="Y506" s="16">
        <v>0.13300000000000001</v>
      </c>
      <c r="Z506" s="18">
        <v>3.81</v>
      </c>
      <c r="AA506" s="16">
        <v>1.0999999999999999E-2</v>
      </c>
      <c r="AB506" s="15">
        <v>29897</v>
      </c>
      <c r="AC506" s="16">
        <v>-0.22500000000000001</v>
      </c>
      <c r="AD506" s="17">
        <v>2407</v>
      </c>
      <c r="AE506" s="16">
        <v>-0.24099999999999999</v>
      </c>
      <c r="AF506" s="17">
        <v>7897</v>
      </c>
      <c r="AG506" s="16">
        <v>-0.24</v>
      </c>
      <c r="AH506" s="18">
        <v>12.42</v>
      </c>
      <c r="AI506" s="16">
        <v>2.1000000000000001E-2</v>
      </c>
      <c r="AJ506" s="18">
        <v>3.79</v>
      </c>
      <c r="AK506" s="16">
        <v>0.02</v>
      </c>
      <c r="AL506" s="15">
        <v>100241</v>
      </c>
      <c r="AM506" s="16">
        <v>-9.0999999999999998E-2</v>
      </c>
      <c r="AN506" s="17">
        <v>7893</v>
      </c>
      <c r="AO506" s="16">
        <v>-8.5000000000000006E-2</v>
      </c>
      <c r="AP506" s="17">
        <v>26725</v>
      </c>
      <c r="AQ506" s="16">
        <v>-8.5000000000000006E-2</v>
      </c>
      <c r="AR506" s="18">
        <v>12.7</v>
      </c>
      <c r="AS506" s="16">
        <v>-6.0000000000000001E-3</v>
      </c>
      <c r="AT506" s="18">
        <v>3.75</v>
      </c>
      <c r="AU506" s="16">
        <v>-7.0000000000000001E-3</v>
      </c>
    </row>
    <row r="507" spans="2:47" x14ac:dyDescent="0.2">
      <c r="B507" s="29"/>
      <c r="C507" s="29"/>
      <c r="D507" s="29"/>
      <c r="E507" s="29"/>
      <c r="F507" s="29"/>
      <c r="G507" s="14" t="s">
        <v>290</v>
      </c>
      <c r="H507" s="15">
        <v>4194</v>
      </c>
      <c r="I507" s="16">
        <v>-0.71399999999999997</v>
      </c>
      <c r="J507" s="17">
        <v>258</v>
      </c>
      <c r="K507" s="16">
        <v>-0.71799999999999997</v>
      </c>
      <c r="L507" s="17">
        <v>1179</v>
      </c>
      <c r="M507" s="16">
        <v>-0.71799999999999997</v>
      </c>
      <c r="N507" s="18">
        <v>16.27</v>
      </c>
      <c r="O507" s="16">
        <v>1.2E-2</v>
      </c>
      <c r="P507" s="18">
        <v>3.56</v>
      </c>
      <c r="Q507" s="16">
        <v>1.2E-2</v>
      </c>
      <c r="R507" s="15">
        <v>12039</v>
      </c>
      <c r="S507" s="16">
        <v>-0.71099999999999997</v>
      </c>
      <c r="T507" s="17">
        <v>737</v>
      </c>
      <c r="U507" s="16">
        <v>-0.71599999999999997</v>
      </c>
      <c r="V507" s="17">
        <v>3368</v>
      </c>
      <c r="W507" s="16">
        <v>-0.71599999999999997</v>
      </c>
      <c r="X507" s="18">
        <v>16.34</v>
      </c>
      <c r="Y507" s="16">
        <v>1.7999999999999999E-2</v>
      </c>
      <c r="Z507" s="18">
        <v>3.57</v>
      </c>
      <c r="AA507" s="16">
        <v>1.7999999999999999E-2</v>
      </c>
      <c r="AB507" s="15">
        <v>24985</v>
      </c>
      <c r="AC507" s="16">
        <v>-0.71199999999999997</v>
      </c>
      <c r="AD507" s="17">
        <v>1528</v>
      </c>
      <c r="AE507" s="16">
        <v>-0.71699999999999997</v>
      </c>
      <c r="AF507" s="17">
        <v>6987</v>
      </c>
      <c r="AG507" s="16">
        <v>-0.71699999999999997</v>
      </c>
      <c r="AH507" s="18">
        <v>16.350000000000001</v>
      </c>
      <c r="AI507" s="16">
        <v>0.02</v>
      </c>
      <c r="AJ507" s="18">
        <v>3.58</v>
      </c>
      <c r="AK507" s="16">
        <v>0.02</v>
      </c>
      <c r="AL507" s="15">
        <v>111121</v>
      </c>
      <c r="AM507" s="16">
        <v>-0.442</v>
      </c>
      <c r="AN507" s="17">
        <v>6878</v>
      </c>
      <c r="AO507" s="16">
        <v>-0.44600000000000001</v>
      </c>
      <c r="AP507" s="17">
        <v>31442</v>
      </c>
      <c r="AQ507" s="16">
        <v>-0.44600000000000001</v>
      </c>
      <c r="AR507" s="18">
        <v>16.16</v>
      </c>
      <c r="AS507" s="16">
        <v>8.0000000000000002E-3</v>
      </c>
      <c r="AT507" s="18">
        <v>3.53</v>
      </c>
      <c r="AU507" s="16">
        <v>8.0000000000000002E-3</v>
      </c>
    </row>
    <row r="508" spans="2:47" x14ac:dyDescent="0.2">
      <c r="B508" s="29"/>
      <c r="C508" s="29"/>
      <c r="D508" s="29"/>
      <c r="E508" s="29"/>
      <c r="F508" s="29"/>
      <c r="G508" s="14" t="s">
        <v>291</v>
      </c>
      <c r="H508" s="15">
        <v>22597</v>
      </c>
      <c r="I508" s="16">
        <v>1.645</v>
      </c>
      <c r="J508" s="17">
        <v>1834</v>
      </c>
      <c r="K508" s="16">
        <v>0.88900000000000001</v>
      </c>
      <c r="L508" s="17">
        <v>6040</v>
      </c>
      <c r="M508" s="16">
        <v>1.0760000000000001</v>
      </c>
      <c r="N508" s="18">
        <v>12.32</v>
      </c>
      <c r="O508" s="16">
        <v>0.4</v>
      </c>
      <c r="P508" s="18">
        <v>3.74</v>
      </c>
      <c r="Q508" s="16">
        <v>0.27400000000000002</v>
      </c>
      <c r="R508" s="15">
        <v>62364</v>
      </c>
      <c r="S508" s="16">
        <v>0.437</v>
      </c>
      <c r="T508" s="17">
        <v>5011</v>
      </c>
      <c r="U508" s="16">
        <v>0.48599999999999999</v>
      </c>
      <c r="V508" s="17">
        <v>16377</v>
      </c>
      <c r="W508" s="16">
        <v>0.60699999999999998</v>
      </c>
      <c r="X508" s="18">
        <v>12.45</v>
      </c>
      <c r="Y508" s="16">
        <v>-3.3000000000000002E-2</v>
      </c>
      <c r="Z508" s="18">
        <v>3.81</v>
      </c>
      <c r="AA508" s="16">
        <v>-0.106</v>
      </c>
      <c r="AB508" s="15">
        <v>114531</v>
      </c>
      <c r="AC508" s="16">
        <v>0.27300000000000002</v>
      </c>
      <c r="AD508" s="17">
        <v>9225</v>
      </c>
      <c r="AE508" s="16">
        <v>0.40799999999999997</v>
      </c>
      <c r="AF508" s="17">
        <v>29882</v>
      </c>
      <c r="AG508" s="16">
        <v>0.495</v>
      </c>
      <c r="AH508" s="18">
        <v>12.41</v>
      </c>
      <c r="AI508" s="16">
        <v>-9.6000000000000002E-2</v>
      </c>
      <c r="AJ508" s="18">
        <v>3.83</v>
      </c>
      <c r="AK508" s="16">
        <v>-0.14799999999999999</v>
      </c>
      <c r="AL508" s="15">
        <v>236528</v>
      </c>
      <c r="AM508" s="16">
        <v>0.30499999999999999</v>
      </c>
      <c r="AN508" s="17">
        <v>21717</v>
      </c>
      <c r="AO508" s="16">
        <v>0.76400000000000001</v>
      </c>
      <c r="AP508" s="17">
        <v>67533</v>
      </c>
      <c r="AQ508" s="16">
        <v>0.75800000000000001</v>
      </c>
      <c r="AR508" s="18">
        <v>10.89</v>
      </c>
      <c r="AS508" s="16">
        <v>-0.26</v>
      </c>
      <c r="AT508" s="18">
        <v>3.5</v>
      </c>
      <c r="AU508" s="16">
        <v>-0.25800000000000001</v>
      </c>
    </row>
    <row r="509" spans="2:47" x14ac:dyDescent="0.2">
      <c r="B509" s="29"/>
      <c r="C509" s="29"/>
      <c r="D509" s="29"/>
      <c r="E509" s="29"/>
      <c r="F509" s="29"/>
      <c r="G509" s="14" t="s">
        <v>292</v>
      </c>
      <c r="H509" s="15">
        <v>17450</v>
      </c>
      <c r="I509" s="16">
        <v>0.64900000000000002</v>
      </c>
      <c r="J509" s="17">
        <v>1267</v>
      </c>
      <c r="K509" s="16">
        <v>0.68700000000000006</v>
      </c>
      <c r="L509" s="17">
        <v>4385</v>
      </c>
      <c r="M509" s="16">
        <v>0.53100000000000003</v>
      </c>
      <c r="N509" s="18">
        <v>13.77</v>
      </c>
      <c r="O509" s="16">
        <v>-2.3E-2</v>
      </c>
      <c r="P509" s="18">
        <v>3.98</v>
      </c>
      <c r="Q509" s="16">
        <v>7.6999999999999999E-2</v>
      </c>
      <c r="R509" s="15">
        <v>49552</v>
      </c>
      <c r="S509" s="16">
        <v>0.69499999999999995</v>
      </c>
      <c r="T509" s="17">
        <v>3540</v>
      </c>
      <c r="U509" s="16">
        <v>0.68500000000000005</v>
      </c>
      <c r="V509" s="17">
        <v>12169</v>
      </c>
      <c r="W509" s="16">
        <v>0.52500000000000002</v>
      </c>
      <c r="X509" s="18">
        <v>14</v>
      </c>
      <c r="Y509" s="16">
        <v>6.0000000000000001E-3</v>
      </c>
      <c r="Z509" s="18">
        <v>4.07</v>
      </c>
      <c r="AA509" s="16">
        <v>0.111</v>
      </c>
      <c r="AB509" s="15">
        <v>98166</v>
      </c>
      <c r="AC509" s="16">
        <v>0.77800000000000002</v>
      </c>
      <c r="AD509" s="17">
        <v>7012</v>
      </c>
      <c r="AE509" s="16">
        <v>0.84499999999999997</v>
      </c>
      <c r="AF509" s="17">
        <v>23939</v>
      </c>
      <c r="AG509" s="16">
        <v>0.628</v>
      </c>
      <c r="AH509" s="18">
        <v>14</v>
      </c>
      <c r="AI509" s="16">
        <v>-3.6999999999999998E-2</v>
      </c>
      <c r="AJ509" s="18">
        <v>4.0999999999999996</v>
      </c>
      <c r="AK509" s="16">
        <v>9.1999999999999998E-2</v>
      </c>
      <c r="AL509" s="15">
        <v>216458</v>
      </c>
      <c r="AM509" s="16">
        <v>0.82299999999999995</v>
      </c>
      <c r="AN509" s="17">
        <v>15600</v>
      </c>
      <c r="AO509" s="16">
        <v>0.96199999999999997</v>
      </c>
      <c r="AP509" s="17">
        <v>54226</v>
      </c>
      <c r="AQ509" s="16">
        <v>0.74399999999999999</v>
      </c>
      <c r="AR509" s="18">
        <v>13.88</v>
      </c>
      <c r="AS509" s="16">
        <v>-7.0999999999999994E-2</v>
      </c>
      <c r="AT509" s="18">
        <v>3.99</v>
      </c>
      <c r="AU509" s="16">
        <v>4.4999999999999998E-2</v>
      </c>
    </row>
    <row r="510" spans="2:47" x14ac:dyDescent="0.2">
      <c r="B510" s="29"/>
      <c r="C510" s="29"/>
      <c r="D510" s="29"/>
      <c r="E510" s="29"/>
      <c r="F510" s="29"/>
      <c r="G510" s="14" t="s">
        <v>293</v>
      </c>
      <c r="H510" s="15">
        <v>81</v>
      </c>
      <c r="I510" s="16">
        <v>-0.26100000000000001</v>
      </c>
      <c r="J510" s="17">
        <v>6</v>
      </c>
      <c r="K510" s="16">
        <v>-0.23499999999999999</v>
      </c>
      <c r="L510" s="17">
        <v>20</v>
      </c>
      <c r="M510" s="16">
        <v>-0.23599999999999999</v>
      </c>
      <c r="N510" s="18">
        <v>12.77</v>
      </c>
      <c r="O510" s="16">
        <v>-3.3000000000000002E-2</v>
      </c>
      <c r="P510" s="18">
        <v>3.99</v>
      </c>
      <c r="Q510" s="16">
        <v>-3.3000000000000002E-2</v>
      </c>
      <c r="R510" s="15">
        <v>285</v>
      </c>
      <c r="S510" s="16">
        <v>-0.92800000000000005</v>
      </c>
      <c r="T510" s="17">
        <v>22</v>
      </c>
      <c r="U510" s="16">
        <v>-0.91400000000000003</v>
      </c>
      <c r="V510" s="17">
        <v>71</v>
      </c>
      <c r="W510" s="16">
        <v>-0.91400000000000003</v>
      </c>
      <c r="X510" s="18">
        <v>12.78</v>
      </c>
      <c r="Y510" s="16">
        <v>-0.157</v>
      </c>
      <c r="Z510" s="18">
        <v>3.99</v>
      </c>
      <c r="AA510" s="16">
        <v>-0.158</v>
      </c>
      <c r="AB510" s="15">
        <v>880</v>
      </c>
      <c r="AC510" s="16">
        <v>-0.873</v>
      </c>
      <c r="AD510" s="17">
        <v>63</v>
      </c>
      <c r="AE510" s="16">
        <v>-0.85899999999999999</v>
      </c>
      <c r="AF510" s="17">
        <v>221</v>
      </c>
      <c r="AG510" s="16">
        <v>-0.84699999999999998</v>
      </c>
      <c r="AH510" s="18">
        <v>13.86</v>
      </c>
      <c r="AI510" s="16">
        <v>-9.7000000000000003E-2</v>
      </c>
      <c r="AJ510" s="18">
        <v>3.99</v>
      </c>
      <c r="AK510" s="16">
        <v>-0.16800000000000001</v>
      </c>
      <c r="AL510" s="15">
        <v>2538</v>
      </c>
      <c r="AM510" s="16">
        <v>-0.72799999999999998</v>
      </c>
      <c r="AN510" s="17">
        <v>176</v>
      </c>
      <c r="AO510" s="16">
        <v>-0.71199999999999997</v>
      </c>
      <c r="AP510" s="17">
        <v>636</v>
      </c>
      <c r="AQ510" s="16">
        <v>-0.67500000000000004</v>
      </c>
      <c r="AR510" s="18">
        <v>14.39</v>
      </c>
      <c r="AS510" s="16">
        <v>-5.7000000000000002E-2</v>
      </c>
      <c r="AT510" s="18">
        <v>3.99</v>
      </c>
      <c r="AU510" s="16">
        <v>-0.16300000000000001</v>
      </c>
    </row>
    <row r="511" spans="2:47" x14ac:dyDescent="0.2">
      <c r="B511" s="29"/>
      <c r="C511" s="29"/>
      <c r="D511" s="29"/>
      <c r="E511" s="29"/>
      <c r="F511" s="29"/>
      <c r="G511" s="14" t="s">
        <v>294</v>
      </c>
      <c r="H511" s="15">
        <v>8813</v>
      </c>
      <c r="I511" s="16">
        <v>0.22</v>
      </c>
      <c r="J511" s="17">
        <v>548</v>
      </c>
      <c r="K511" s="16">
        <v>0.434</v>
      </c>
      <c r="L511" s="17">
        <v>1700</v>
      </c>
      <c r="M511" s="16">
        <v>0.39</v>
      </c>
      <c r="N511" s="18">
        <v>16.07</v>
      </c>
      <c r="O511" s="16">
        <v>-0.14899999999999999</v>
      </c>
      <c r="P511" s="18">
        <v>5.18</v>
      </c>
      <c r="Q511" s="16">
        <v>-0.122</v>
      </c>
      <c r="R511" s="15">
        <v>27669</v>
      </c>
      <c r="S511" s="16">
        <v>-0.06</v>
      </c>
      <c r="T511" s="17">
        <v>1672</v>
      </c>
      <c r="U511" s="16">
        <v>7.9000000000000001E-2</v>
      </c>
      <c r="V511" s="17">
        <v>5205</v>
      </c>
      <c r="W511" s="16">
        <v>-1.2999999999999999E-2</v>
      </c>
      <c r="X511" s="18">
        <v>16.54</v>
      </c>
      <c r="Y511" s="16">
        <v>-0.128</v>
      </c>
      <c r="Z511" s="18">
        <v>5.32</v>
      </c>
      <c r="AA511" s="16">
        <v>-4.7E-2</v>
      </c>
      <c r="AB511" s="15">
        <v>58151</v>
      </c>
      <c r="AC511" s="16">
        <v>-0.13500000000000001</v>
      </c>
      <c r="AD511" s="17">
        <v>3481</v>
      </c>
      <c r="AE511" s="16">
        <v>-1.6E-2</v>
      </c>
      <c r="AF511" s="17">
        <v>10851</v>
      </c>
      <c r="AG511" s="16">
        <v>-0.113</v>
      </c>
      <c r="AH511" s="18">
        <v>16.71</v>
      </c>
      <c r="AI511" s="16">
        <v>-0.121</v>
      </c>
      <c r="AJ511" s="18">
        <v>5.36</v>
      </c>
      <c r="AK511" s="16">
        <v>-2.5999999999999999E-2</v>
      </c>
      <c r="AL511" s="15">
        <v>127834</v>
      </c>
      <c r="AM511" s="16">
        <v>-0.19800000000000001</v>
      </c>
      <c r="AN511" s="17">
        <v>7903</v>
      </c>
      <c r="AO511" s="16">
        <v>-5.6000000000000001E-2</v>
      </c>
      <c r="AP511" s="17">
        <v>24569</v>
      </c>
      <c r="AQ511" s="16">
        <v>-0.158</v>
      </c>
      <c r="AR511" s="18">
        <v>16.18</v>
      </c>
      <c r="AS511" s="16">
        <v>-0.15</v>
      </c>
      <c r="AT511" s="18">
        <v>5.2</v>
      </c>
      <c r="AU511" s="16">
        <v>-4.7E-2</v>
      </c>
    </row>
    <row r="512" spans="2:47" x14ac:dyDescent="0.2">
      <c r="B512" s="29"/>
      <c r="C512" s="29"/>
      <c r="D512" s="29"/>
      <c r="E512" s="29"/>
      <c r="F512" s="29"/>
      <c r="G512" s="14" t="s">
        <v>295</v>
      </c>
      <c r="H512" s="15">
        <v>37293</v>
      </c>
      <c r="I512" s="16">
        <v>0.90700000000000003</v>
      </c>
      <c r="J512" s="17">
        <v>2792</v>
      </c>
      <c r="K512" s="16">
        <v>0.66900000000000004</v>
      </c>
      <c r="L512" s="17">
        <v>9550</v>
      </c>
      <c r="M512" s="16">
        <v>0.78400000000000003</v>
      </c>
      <c r="N512" s="18">
        <v>13.36</v>
      </c>
      <c r="O512" s="16">
        <v>0.14199999999999999</v>
      </c>
      <c r="P512" s="18">
        <v>3.91</v>
      </c>
      <c r="Q512" s="16">
        <v>6.9000000000000006E-2</v>
      </c>
      <c r="R512" s="15">
        <v>113589</v>
      </c>
      <c r="S512" s="16">
        <v>1.0620000000000001</v>
      </c>
      <c r="T512" s="17">
        <v>8530</v>
      </c>
      <c r="U512" s="16">
        <v>0.83699999999999997</v>
      </c>
      <c r="V512" s="17">
        <v>29102</v>
      </c>
      <c r="W512" s="16">
        <v>0.95899999999999996</v>
      </c>
      <c r="X512" s="18">
        <v>13.32</v>
      </c>
      <c r="Y512" s="16">
        <v>0.123</v>
      </c>
      <c r="Z512" s="18">
        <v>3.9</v>
      </c>
      <c r="AA512" s="16">
        <v>5.2999999999999999E-2</v>
      </c>
      <c r="AB512" s="15">
        <v>211779</v>
      </c>
      <c r="AC512" s="16">
        <v>0.878</v>
      </c>
      <c r="AD512" s="17">
        <v>15857</v>
      </c>
      <c r="AE512" s="16">
        <v>0.73</v>
      </c>
      <c r="AF512" s="17">
        <v>54274</v>
      </c>
      <c r="AG512" s="16">
        <v>0.85</v>
      </c>
      <c r="AH512" s="18">
        <v>13.36</v>
      </c>
      <c r="AI512" s="16">
        <v>8.5999999999999993E-2</v>
      </c>
      <c r="AJ512" s="18">
        <v>3.9</v>
      </c>
      <c r="AK512" s="16">
        <v>1.4999999999999999E-2</v>
      </c>
      <c r="AL512" s="15">
        <v>481260</v>
      </c>
      <c r="AM512" s="16">
        <v>0.871</v>
      </c>
      <c r="AN512" s="17">
        <v>36406</v>
      </c>
      <c r="AO512" s="16">
        <v>0.77400000000000002</v>
      </c>
      <c r="AP512" s="17">
        <v>125426</v>
      </c>
      <c r="AQ512" s="16">
        <v>0.90900000000000003</v>
      </c>
      <c r="AR512" s="18">
        <v>13.22</v>
      </c>
      <c r="AS512" s="16">
        <v>5.5E-2</v>
      </c>
      <c r="AT512" s="18">
        <v>3.84</v>
      </c>
      <c r="AU512" s="16">
        <v>-0.02</v>
      </c>
    </row>
    <row r="513" spans="2:47" x14ac:dyDescent="0.2">
      <c r="B513" s="29"/>
      <c r="C513" s="29"/>
      <c r="D513" s="29"/>
      <c r="E513" s="29"/>
      <c r="F513" s="29"/>
      <c r="G513" s="14" t="s">
        <v>296</v>
      </c>
      <c r="H513" s="15">
        <v>8046</v>
      </c>
      <c r="I513" s="16">
        <v>1.204</v>
      </c>
      <c r="J513" s="17">
        <v>575</v>
      </c>
      <c r="K513" s="16">
        <v>0.67700000000000005</v>
      </c>
      <c r="L513" s="17">
        <v>2051</v>
      </c>
      <c r="M513" s="16">
        <v>0.87</v>
      </c>
      <c r="N513" s="18">
        <v>13.99</v>
      </c>
      <c r="O513" s="16">
        <v>0.314</v>
      </c>
      <c r="P513" s="18">
        <v>3.92</v>
      </c>
      <c r="Q513" s="16">
        <v>0.17899999999999999</v>
      </c>
      <c r="R513" s="15">
        <v>21631</v>
      </c>
      <c r="S513" s="16">
        <v>0.89700000000000002</v>
      </c>
      <c r="T513" s="17">
        <v>1457</v>
      </c>
      <c r="U513" s="16">
        <v>0.48699999999999999</v>
      </c>
      <c r="V513" s="17">
        <v>5166</v>
      </c>
      <c r="W513" s="16">
        <v>0.64800000000000002</v>
      </c>
      <c r="X513" s="18">
        <v>14.85</v>
      </c>
      <c r="Y513" s="16">
        <v>0.27500000000000002</v>
      </c>
      <c r="Z513" s="18">
        <v>4.1900000000000004</v>
      </c>
      <c r="AA513" s="16">
        <v>0.151</v>
      </c>
      <c r="AB513" s="15">
        <v>42731</v>
      </c>
      <c r="AC513" s="16">
        <v>1.0049999999999999</v>
      </c>
      <c r="AD513" s="17">
        <v>2826</v>
      </c>
      <c r="AE513" s="16">
        <v>0.75800000000000001</v>
      </c>
      <c r="AF513" s="17">
        <v>9974</v>
      </c>
      <c r="AG513" s="16">
        <v>0.94</v>
      </c>
      <c r="AH513" s="18">
        <v>15.12</v>
      </c>
      <c r="AI513" s="16">
        <v>0.14000000000000001</v>
      </c>
      <c r="AJ513" s="18">
        <v>4.28</v>
      </c>
      <c r="AK513" s="16">
        <v>3.4000000000000002E-2</v>
      </c>
      <c r="AL513" s="15">
        <v>83296</v>
      </c>
      <c r="AM513" s="16">
        <v>0.86599999999999999</v>
      </c>
      <c r="AN513" s="17">
        <v>5898</v>
      </c>
      <c r="AO513" s="16">
        <v>0.91300000000000003</v>
      </c>
      <c r="AP513" s="17">
        <v>20499</v>
      </c>
      <c r="AQ513" s="16">
        <v>1.0780000000000001</v>
      </c>
      <c r="AR513" s="18">
        <v>14.12</v>
      </c>
      <c r="AS513" s="16">
        <v>-2.5000000000000001E-2</v>
      </c>
      <c r="AT513" s="18">
        <v>4.0599999999999996</v>
      </c>
      <c r="AU513" s="16">
        <v>-0.10199999999999999</v>
      </c>
    </row>
    <row r="514" spans="2:47" x14ac:dyDescent="0.2">
      <c r="B514" s="29"/>
      <c r="C514" s="29"/>
      <c r="D514" s="29"/>
      <c r="E514" s="29"/>
      <c r="F514" s="29"/>
      <c r="G514" s="14" t="s">
        <v>297</v>
      </c>
      <c r="H514" s="15">
        <v>265</v>
      </c>
      <c r="I514" s="16">
        <v>-8.7999999999999995E-2</v>
      </c>
      <c r="J514" s="17">
        <v>20</v>
      </c>
      <c r="K514" s="16">
        <v>-0.05</v>
      </c>
      <c r="L514" s="17">
        <v>64</v>
      </c>
      <c r="M514" s="16">
        <v>-0.05</v>
      </c>
      <c r="N514" s="18">
        <v>13.23</v>
      </c>
      <c r="O514" s="16">
        <v>-0.04</v>
      </c>
      <c r="P514" s="18">
        <v>4.13</v>
      </c>
      <c r="Q514" s="16">
        <v>-0.04</v>
      </c>
      <c r="R514" s="15">
        <v>786</v>
      </c>
      <c r="S514" s="16">
        <v>-0.85699999999999998</v>
      </c>
      <c r="T514" s="17">
        <v>63</v>
      </c>
      <c r="U514" s="16">
        <v>-0.83199999999999996</v>
      </c>
      <c r="V514" s="17">
        <v>201</v>
      </c>
      <c r="W514" s="16">
        <v>-0.83199999999999996</v>
      </c>
      <c r="X514" s="18">
        <v>12.52</v>
      </c>
      <c r="Y514" s="16">
        <v>-0.14699999999999999</v>
      </c>
      <c r="Z514" s="18">
        <v>3.91</v>
      </c>
      <c r="AA514" s="16">
        <v>-0.14699999999999999</v>
      </c>
      <c r="AB514" s="15">
        <v>1756</v>
      </c>
      <c r="AC514" s="16">
        <v>-0.83399999999999996</v>
      </c>
      <c r="AD514" s="17">
        <v>138</v>
      </c>
      <c r="AE514" s="16">
        <v>-0.80700000000000005</v>
      </c>
      <c r="AF514" s="17">
        <v>440</v>
      </c>
      <c r="AG514" s="16">
        <v>-0.80700000000000005</v>
      </c>
      <c r="AH514" s="18">
        <v>12.77</v>
      </c>
      <c r="AI514" s="16">
        <v>-0.14299999999999999</v>
      </c>
      <c r="AJ514" s="18">
        <v>3.99</v>
      </c>
      <c r="AK514" s="16">
        <v>-0.14299999999999999</v>
      </c>
      <c r="AL514" s="15">
        <v>3660</v>
      </c>
      <c r="AM514" s="16">
        <v>-0.78500000000000003</v>
      </c>
      <c r="AN514" s="17">
        <v>283</v>
      </c>
      <c r="AO514" s="16">
        <v>-0.755</v>
      </c>
      <c r="AP514" s="17">
        <v>906</v>
      </c>
      <c r="AQ514" s="16">
        <v>-0.75600000000000001</v>
      </c>
      <c r="AR514" s="18">
        <v>12.93</v>
      </c>
      <c r="AS514" s="16">
        <v>-0.125</v>
      </c>
      <c r="AT514" s="18">
        <v>4.04</v>
      </c>
      <c r="AU514" s="16">
        <v>-0.121</v>
      </c>
    </row>
    <row r="515" spans="2:47" x14ac:dyDescent="0.2">
      <c r="B515" s="29"/>
      <c r="C515" s="29"/>
      <c r="D515" s="29"/>
      <c r="E515" s="29"/>
      <c r="F515" s="29"/>
      <c r="G515" s="14" t="s">
        <v>298</v>
      </c>
      <c r="H515" s="15">
        <v>9341</v>
      </c>
      <c r="I515" s="16">
        <v>0.11899999999999999</v>
      </c>
      <c r="J515" s="17">
        <v>725</v>
      </c>
      <c r="K515" s="16">
        <v>0.108</v>
      </c>
      <c r="L515" s="17">
        <v>2393</v>
      </c>
      <c r="M515" s="16">
        <v>0.13700000000000001</v>
      </c>
      <c r="N515" s="18">
        <v>12.89</v>
      </c>
      <c r="O515" s="16">
        <v>0.01</v>
      </c>
      <c r="P515" s="18">
        <v>3.9</v>
      </c>
      <c r="Q515" s="16">
        <v>-1.4999999999999999E-2</v>
      </c>
      <c r="R515" s="15">
        <v>27120</v>
      </c>
      <c r="S515" s="16">
        <v>0.129</v>
      </c>
      <c r="T515" s="17">
        <v>2106</v>
      </c>
      <c r="U515" s="16">
        <v>0.11700000000000001</v>
      </c>
      <c r="V515" s="17">
        <v>6935</v>
      </c>
      <c r="W515" s="16">
        <v>0.14699999999999999</v>
      </c>
      <c r="X515" s="18">
        <v>12.88</v>
      </c>
      <c r="Y515" s="16">
        <v>1.0999999999999999E-2</v>
      </c>
      <c r="Z515" s="18">
        <v>3.91</v>
      </c>
      <c r="AA515" s="16">
        <v>-1.6E-2</v>
      </c>
      <c r="AB515" s="15">
        <v>61737</v>
      </c>
      <c r="AC515" s="16">
        <v>0.25700000000000001</v>
      </c>
      <c r="AD515" s="17">
        <v>4798</v>
      </c>
      <c r="AE515" s="16">
        <v>0.245</v>
      </c>
      <c r="AF515" s="17">
        <v>15764</v>
      </c>
      <c r="AG515" s="16">
        <v>0.27700000000000002</v>
      </c>
      <c r="AH515" s="18">
        <v>12.87</v>
      </c>
      <c r="AI515" s="16">
        <v>0.01</v>
      </c>
      <c r="AJ515" s="18">
        <v>3.92</v>
      </c>
      <c r="AK515" s="16">
        <v>-1.4999999999999999E-2</v>
      </c>
      <c r="AL515" s="15">
        <v>142873</v>
      </c>
      <c r="AM515" s="16">
        <v>0.35599999999999998</v>
      </c>
      <c r="AN515" s="17">
        <v>11114</v>
      </c>
      <c r="AO515" s="16">
        <v>0.34599999999999997</v>
      </c>
      <c r="AP515" s="17">
        <v>36401</v>
      </c>
      <c r="AQ515" s="16">
        <v>0.375</v>
      </c>
      <c r="AR515" s="18">
        <v>12.86</v>
      </c>
      <c r="AS515" s="16">
        <v>8.0000000000000002E-3</v>
      </c>
      <c r="AT515" s="18">
        <v>3.93</v>
      </c>
      <c r="AU515" s="16">
        <v>-1.2999999999999999E-2</v>
      </c>
    </row>
    <row r="516" spans="2:47" x14ac:dyDescent="0.2">
      <c r="B516" s="29"/>
      <c r="C516" s="29"/>
      <c r="D516" s="29"/>
      <c r="E516" s="29"/>
      <c r="F516" s="29"/>
      <c r="G516" s="14" t="s">
        <v>299</v>
      </c>
      <c r="H516" s="15">
        <v>18134</v>
      </c>
      <c r="I516" s="16">
        <v>1.1279999999999999</v>
      </c>
      <c r="J516" s="17">
        <v>1315</v>
      </c>
      <c r="K516" s="16">
        <v>0.94199999999999995</v>
      </c>
      <c r="L516" s="17">
        <v>4243</v>
      </c>
      <c r="M516" s="16">
        <v>0.95099999999999996</v>
      </c>
      <c r="N516" s="18">
        <v>13.79</v>
      </c>
      <c r="O516" s="16">
        <v>9.6000000000000002E-2</v>
      </c>
      <c r="P516" s="18">
        <v>4.2699999999999996</v>
      </c>
      <c r="Q516" s="16">
        <v>9.0999999999999998E-2</v>
      </c>
      <c r="R516" s="15">
        <v>53232</v>
      </c>
      <c r="S516" s="16">
        <v>1.165</v>
      </c>
      <c r="T516" s="17">
        <v>3862</v>
      </c>
      <c r="U516" s="16">
        <v>0.97599999999999998</v>
      </c>
      <c r="V516" s="17">
        <v>12462</v>
      </c>
      <c r="W516" s="16">
        <v>0.98399999999999999</v>
      </c>
      <c r="X516" s="18">
        <v>13.78</v>
      </c>
      <c r="Y516" s="16">
        <v>9.6000000000000002E-2</v>
      </c>
      <c r="Z516" s="18">
        <v>4.2699999999999996</v>
      </c>
      <c r="AA516" s="16">
        <v>9.0999999999999998E-2</v>
      </c>
      <c r="AB516" s="15">
        <v>108155</v>
      </c>
      <c r="AC516" s="16">
        <v>1.26</v>
      </c>
      <c r="AD516" s="17">
        <v>7897</v>
      </c>
      <c r="AE516" s="16">
        <v>1.077</v>
      </c>
      <c r="AF516" s="17">
        <v>25522</v>
      </c>
      <c r="AG516" s="16">
        <v>1.083</v>
      </c>
      <c r="AH516" s="18">
        <v>13.69</v>
      </c>
      <c r="AI516" s="16">
        <v>8.7999999999999995E-2</v>
      </c>
      <c r="AJ516" s="18">
        <v>4.24</v>
      </c>
      <c r="AK516" s="16">
        <v>8.5000000000000006E-2</v>
      </c>
      <c r="AL516" s="15">
        <v>186565</v>
      </c>
      <c r="AM516" s="16">
        <v>0.89900000000000002</v>
      </c>
      <c r="AN516" s="17">
        <v>14088</v>
      </c>
      <c r="AO516" s="16">
        <v>0.80700000000000005</v>
      </c>
      <c r="AP516" s="17">
        <v>45674</v>
      </c>
      <c r="AQ516" s="16">
        <v>0.81399999999999995</v>
      </c>
      <c r="AR516" s="18">
        <v>13.24</v>
      </c>
      <c r="AS516" s="16">
        <v>5.0999999999999997E-2</v>
      </c>
      <c r="AT516" s="18">
        <v>4.08</v>
      </c>
      <c r="AU516" s="16">
        <v>4.7E-2</v>
      </c>
    </row>
    <row r="517" spans="2:47" x14ac:dyDescent="0.2">
      <c r="B517" s="29"/>
      <c r="C517" s="29"/>
      <c r="D517" s="29"/>
      <c r="E517" s="29"/>
      <c r="F517" s="29"/>
      <c r="G517" s="14" t="s">
        <v>300</v>
      </c>
      <c r="H517" s="15">
        <v>6703</v>
      </c>
      <c r="I517" s="16">
        <v>0.94599999999999995</v>
      </c>
      <c r="J517" s="17">
        <v>479</v>
      </c>
      <c r="K517" s="16">
        <v>0.47599999999999998</v>
      </c>
      <c r="L517" s="17">
        <v>1697</v>
      </c>
      <c r="M517" s="16">
        <v>0.63600000000000001</v>
      </c>
      <c r="N517" s="18">
        <v>14.01</v>
      </c>
      <c r="O517" s="16">
        <v>0.31900000000000001</v>
      </c>
      <c r="P517" s="18">
        <v>3.95</v>
      </c>
      <c r="Q517" s="16">
        <v>0.19</v>
      </c>
      <c r="R517" s="15">
        <v>19140</v>
      </c>
      <c r="S517" s="16">
        <v>0.69899999999999995</v>
      </c>
      <c r="T517" s="17">
        <v>1287</v>
      </c>
      <c r="U517" s="16">
        <v>0.312</v>
      </c>
      <c r="V517" s="17">
        <v>4533</v>
      </c>
      <c r="W517" s="16">
        <v>0.44400000000000001</v>
      </c>
      <c r="X517" s="18">
        <v>14.87</v>
      </c>
      <c r="Y517" s="16">
        <v>0.29499999999999998</v>
      </c>
      <c r="Z517" s="18">
        <v>4.22</v>
      </c>
      <c r="AA517" s="16">
        <v>0.17599999999999999</v>
      </c>
      <c r="AB517" s="15">
        <v>39160</v>
      </c>
      <c r="AC517" s="16">
        <v>0.81799999999999995</v>
      </c>
      <c r="AD517" s="17">
        <v>2585</v>
      </c>
      <c r="AE517" s="16">
        <v>0.57699999999999996</v>
      </c>
      <c r="AF517" s="17">
        <v>9099</v>
      </c>
      <c r="AG517" s="16">
        <v>0.73499999999999999</v>
      </c>
      <c r="AH517" s="18">
        <v>15.15</v>
      </c>
      <c r="AI517" s="16">
        <v>0.153</v>
      </c>
      <c r="AJ517" s="18">
        <v>4.3</v>
      </c>
      <c r="AK517" s="16">
        <v>4.8000000000000001E-2</v>
      </c>
      <c r="AL517" s="15">
        <v>78192</v>
      </c>
      <c r="AM517" s="16">
        <v>0.83099999999999996</v>
      </c>
      <c r="AN517" s="17">
        <v>5502</v>
      </c>
      <c r="AO517" s="16">
        <v>0.84099999999999997</v>
      </c>
      <c r="AP517" s="17">
        <v>19168</v>
      </c>
      <c r="AQ517" s="16">
        <v>1.004</v>
      </c>
      <c r="AR517" s="18">
        <v>14.21</v>
      </c>
      <c r="AS517" s="16">
        <v>-5.0000000000000001E-3</v>
      </c>
      <c r="AT517" s="18">
        <v>4.08</v>
      </c>
      <c r="AU517" s="16">
        <v>-8.5999999999999993E-2</v>
      </c>
    </row>
    <row r="518" spans="2:47" x14ac:dyDescent="0.2">
      <c r="B518" s="29"/>
      <c r="C518" s="29"/>
      <c r="D518" s="29"/>
      <c r="E518" s="29"/>
      <c r="F518" s="29"/>
      <c r="G518" s="14" t="s">
        <v>301</v>
      </c>
      <c r="H518" s="15">
        <v>269</v>
      </c>
      <c r="I518" s="16">
        <v>-0.38100000000000001</v>
      </c>
      <c r="J518" s="17">
        <v>22</v>
      </c>
      <c r="K518" s="16">
        <v>-0.36899999999999999</v>
      </c>
      <c r="L518" s="17">
        <v>69</v>
      </c>
      <c r="M518" s="16">
        <v>-0.36899999999999999</v>
      </c>
      <c r="N518" s="18">
        <v>12.49</v>
      </c>
      <c r="O518" s="16">
        <v>-1.9E-2</v>
      </c>
      <c r="P518" s="18">
        <v>3.9</v>
      </c>
      <c r="Q518" s="16">
        <v>-1.9E-2</v>
      </c>
      <c r="R518" s="15">
        <v>953</v>
      </c>
      <c r="S518" s="16">
        <v>-0.92700000000000005</v>
      </c>
      <c r="T518" s="17">
        <v>76</v>
      </c>
      <c r="U518" s="16">
        <v>-0.91400000000000003</v>
      </c>
      <c r="V518" s="17">
        <v>243</v>
      </c>
      <c r="W518" s="16">
        <v>-0.91300000000000003</v>
      </c>
      <c r="X518" s="18">
        <v>12.55</v>
      </c>
      <c r="Y518" s="16">
        <v>-0.154</v>
      </c>
      <c r="Z518" s="18">
        <v>3.92</v>
      </c>
      <c r="AA518" s="16">
        <v>-0.159</v>
      </c>
      <c r="AB518" s="15">
        <v>2098</v>
      </c>
      <c r="AC518" s="16">
        <v>-0.91800000000000004</v>
      </c>
      <c r="AD518" s="17">
        <v>167</v>
      </c>
      <c r="AE518" s="16">
        <v>-0.90100000000000002</v>
      </c>
      <c r="AF518" s="17">
        <v>534</v>
      </c>
      <c r="AG518" s="16">
        <v>-0.90100000000000002</v>
      </c>
      <c r="AH518" s="18">
        <v>12.57</v>
      </c>
      <c r="AI518" s="16">
        <v>-0.17199999999999999</v>
      </c>
      <c r="AJ518" s="18">
        <v>3.93</v>
      </c>
      <c r="AK518" s="16">
        <v>-0.17499999999999999</v>
      </c>
      <c r="AL518" s="15">
        <v>4851</v>
      </c>
      <c r="AM518" s="16">
        <v>-0.87</v>
      </c>
      <c r="AN518" s="17">
        <v>385</v>
      </c>
      <c r="AO518" s="16">
        <v>-0.84899999999999998</v>
      </c>
      <c r="AP518" s="17">
        <v>1233</v>
      </c>
      <c r="AQ518" s="16">
        <v>-0.84699999999999998</v>
      </c>
      <c r="AR518" s="18">
        <v>12.59</v>
      </c>
      <c r="AS518" s="16">
        <v>-0.14099999999999999</v>
      </c>
      <c r="AT518" s="18">
        <v>3.93</v>
      </c>
      <c r="AU518" s="16">
        <v>-0.154</v>
      </c>
    </row>
    <row r="519" spans="2:47" x14ac:dyDescent="0.2">
      <c r="B519" s="29"/>
      <c r="C519" s="29"/>
      <c r="D519" s="29"/>
      <c r="E519" s="29"/>
      <c r="F519" s="29"/>
      <c r="G519" s="14" t="s">
        <v>302</v>
      </c>
      <c r="H519" s="15">
        <v>16263</v>
      </c>
      <c r="I519" s="16">
        <v>-0.65800000000000003</v>
      </c>
      <c r="J519" s="17">
        <v>1041</v>
      </c>
      <c r="K519" s="16">
        <v>-0.67</v>
      </c>
      <c r="L519" s="17">
        <v>3344</v>
      </c>
      <c r="M519" s="16">
        <v>-0.72599999999999998</v>
      </c>
      <c r="N519" s="18">
        <v>15.62</v>
      </c>
      <c r="O519" s="16">
        <v>3.5999999999999997E-2</v>
      </c>
      <c r="P519" s="18">
        <v>4.8600000000000003</v>
      </c>
      <c r="Q519" s="16">
        <v>0.246</v>
      </c>
      <c r="R519" s="15">
        <v>46941</v>
      </c>
      <c r="S519" s="16">
        <v>-0.63500000000000001</v>
      </c>
      <c r="T519" s="17">
        <v>3034</v>
      </c>
      <c r="U519" s="16">
        <v>-0.64700000000000002</v>
      </c>
      <c r="V519" s="17">
        <v>9757</v>
      </c>
      <c r="W519" s="16">
        <v>-0.70399999999999996</v>
      </c>
      <c r="X519" s="18">
        <v>15.47</v>
      </c>
      <c r="Y519" s="16">
        <v>3.2000000000000001E-2</v>
      </c>
      <c r="Z519" s="18">
        <v>4.8099999999999996</v>
      </c>
      <c r="AA519" s="16">
        <v>0.23400000000000001</v>
      </c>
      <c r="AB519" s="15">
        <v>124348</v>
      </c>
      <c r="AC519" s="16">
        <v>-0.53500000000000003</v>
      </c>
      <c r="AD519" s="17">
        <v>8504</v>
      </c>
      <c r="AE519" s="16">
        <v>-0.52300000000000002</v>
      </c>
      <c r="AF519" s="17">
        <v>27310</v>
      </c>
      <c r="AG519" s="16">
        <v>-0.60199999999999998</v>
      </c>
      <c r="AH519" s="18">
        <v>14.62</v>
      </c>
      <c r="AI519" s="16">
        <v>-2.4E-2</v>
      </c>
      <c r="AJ519" s="18">
        <v>4.55</v>
      </c>
      <c r="AK519" s="16">
        <v>0.16800000000000001</v>
      </c>
      <c r="AL519" s="15">
        <v>451172</v>
      </c>
      <c r="AM519" s="16">
        <v>-0.253</v>
      </c>
      <c r="AN519" s="17">
        <v>30471</v>
      </c>
      <c r="AO519" s="16">
        <v>-0.24199999999999999</v>
      </c>
      <c r="AP519" s="17">
        <v>109688</v>
      </c>
      <c r="AQ519" s="16">
        <v>-0.28599999999999998</v>
      </c>
      <c r="AR519" s="18">
        <v>14.81</v>
      </c>
      <c r="AS519" s="16">
        <v>-1.4E-2</v>
      </c>
      <c r="AT519" s="18">
        <v>4.1100000000000003</v>
      </c>
      <c r="AU519" s="16">
        <v>4.7E-2</v>
      </c>
    </row>
    <row r="520" spans="2:47" x14ac:dyDescent="0.2">
      <c r="B520" s="29"/>
      <c r="C520" s="29"/>
      <c r="D520" s="29"/>
      <c r="E520" s="29"/>
      <c r="F520" s="29"/>
      <c r="G520" s="14" t="s">
        <v>303</v>
      </c>
      <c r="H520" s="15">
        <v>47767</v>
      </c>
      <c r="I520" s="16">
        <v>0.32200000000000001</v>
      </c>
      <c r="J520" s="17">
        <v>3580</v>
      </c>
      <c r="K520" s="16">
        <v>0.28100000000000003</v>
      </c>
      <c r="L520" s="17">
        <v>11591</v>
      </c>
      <c r="M520" s="16">
        <v>0.27900000000000003</v>
      </c>
      <c r="N520" s="18">
        <v>13.34</v>
      </c>
      <c r="O520" s="16">
        <v>3.2000000000000001E-2</v>
      </c>
      <c r="P520" s="18">
        <v>4.12</v>
      </c>
      <c r="Q520" s="16">
        <v>3.4000000000000002E-2</v>
      </c>
      <c r="R520" s="15">
        <v>125630</v>
      </c>
      <c r="S520" s="16">
        <v>0.16200000000000001</v>
      </c>
      <c r="T520" s="17">
        <v>9616</v>
      </c>
      <c r="U520" s="16">
        <v>0.14699999999999999</v>
      </c>
      <c r="V520" s="17">
        <v>31116</v>
      </c>
      <c r="W520" s="16">
        <v>0.14699999999999999</v>
      </c>
      <c r="X520" s="18">
        <v>13.06</v>
      </c>
      <c r="Y520" s="16">
        <v>1.2999999999999999E-2</v>
      </c>
      <c r="Z520" s="18">
        <v>4.04</v>
      </c>
      <c r="AA520" s="16">
        <v>1.2999999999999999E-2</v>
      </c>
      <c r="AB520" s="15">
        <v>259313</v>
      </c>
      <c r="AC520" s="16">
        <v>0.14099999999999999</v>
      </c>
      <c r="AD520" s="17">
        <v>20102</v>
      </c>
      <c r="AE520" s="16">
        <v>0.14099999999999999</v>
      </c>
      <c r="AF520" s="17">
        <v>64994</v>
      </c>
      <c r="AG520" s="16">
        <v>0.13900000000000001</v>
      </c>
      <c r="AH520" s="18">
        <v>12.9</v>
      </c>
      <c r="AI520" s="16">
        <v>0</v>
      </c>
      <c r="AJ520" s="18">
        <v>3.99</v>
      </c>
      <c r="AK520" s="16">
        <v>1E-3</v>
      </c>
      <c r="AL520" s="15">
        <v>565738</v>
      </c>
      <c r="AM520" s="16">
        <v>0.123</v>
      </c>
      <c r="AN520" s="17">
        <v>43814</v>
      </c>
      <c r="AO520" s="16">
        <v>0.12</v>
      </c>
      <c r="AP520" s="17">
        <v>141862</v>
      </c>
      <c r="AQ520" s="16">
        <v>0.11799999999999999</v>
      </c>
      <c r="AR520" s="18">
        <v>12.91</v>
      </c>
      <c r="AS520" s="16">
        <v>3.0000000000000001E-3</v>
      </c>
      <c r="AT520" s="18">
        <v>3.99</v>
      </c>
      <c r="AU520" s="16">
        <v>4.0000000000000001E-3</v>
      </c>
    </row>
    <row r="521" spans="2:47" x14ac:dyDescent="0.2">
      <c r="B521" s="29"/>
      <c r="C521" s="29"/>
      <c r="D521" s="29"/>
      <c r="E521" s="29"/>
      <c r="F521" s="29"/>
      <c r="G521" s="14" t="s">
        <v>304</v>
      </c>
      <c r="H521" s="15">
        <v>7834</v>
      </c>
      <c r="I521" s="16">
        <v>15.276</v>
      </c>
      <c r="J521" s="17">
        <v>518</v>
      </c>
      <c r="K521" s="16">
        <v>11.916</v>
      </c>
      <c r="L521" s="17">
        <v>1792</v>
      </c>
      <c r="M521" s="16">
        <v>12.976000000000001</v>
      </c>
      <c r="N521" s="18">
        <v>15.13</v>
      </c>
      <c r="O521" s="16">
        <v>0.26</v>
      </c>
      <c r="P521" s="18">
        <v>4.37</v>
      </c>
      <c r="Q521" s="16">
        <v>0.16500000000000001</v>
      </c>
      <c r="R521" s="15">
        <v>22399</v>
      </c>
      <c r="S521" s="16">
        <v>6.5979999999999999</v>
      </c>
      <c r="T521" s="17">
        <v>1442</v>
      </c>
      <c r="U521" s="16">
        <v>5.4130000000000003</v>
      </c>
      <c r="V521" s="17">
        <v>4984</v>
      </c>
      <c r="W521" s="16">
        <v>5.9269999999999996</v>
      </c>
      <c r="X521" s="18">
        <v>15.53</v>
      </c>
      <c r="Y521" s="16">
        <v>0.185</v>
      </c>
      <c r="Z521" s="18">
        <v>4.49</v>
      </c>
      <c r="AA521" s="16">
        <v>9.7000000000000003E-2</v>
      </c>
      <c r="AB521" s="15">
        <v>51173</v>
      </c>
      <c r="AC521" s="16">
        <v>13.135999999999999</v>
      </c>
      <c r="AD521" s="17">
        <v>3255</v>
      </c>
      <c r="AE521" s="16">
        <v>10.864000000000001</v>
      </c>
      <c r="AF521" s="17">
        <v>11318</v>
      </c>
      <c r="AG521" s="16">
        <v>11.891999999999999</v>
      </c>
      <c r="AH521" s="18">
        <v>15.72</v>
      </c>
      <c r="AI521" s="16">
        <v>0.192</v>
      </c>
      <c r="AJ521" s="18">
        <v>4.5199999999999996</v>
      </c>
      <c r="AK521" s="16">
        <v>9.6000000000000002E-2</v>
      </c>
      <c r="AL521" s="15">
        <v>79789</v>
      </c>
      <c r="AM521" s="16">
        <v>10.324</v>
      </c>
      <c r="AN521" s="17">
        <v>5355</v>
      </c>
      <c r="AO521" s="16">
        <v>9.2739999999999991</v>
      </c>
      <c r="AP521" s="17">
        <v>18480</v>
      </c>
      <c r="AQ521" s="16">
        <v>10.081</v>
      </c>
      <c r="AR521" s="18">
        <v>14.9</v>
      </c>
      <c r="AS521" s="16">
        <v>0.10199999999999999</v>
      </c>
      <c r="AT521" s="18">
        <v>4.32</v>
      </c>
      <c r="AU521" s="16">
        <v>2.1999999999999999E-2</v>
      </c>
    </row>
    <row r="522" spans="2:47" x14ac:dyDescent="0.2">
      <c r="B522" s="29"/>
      <c r="C522" s="29"/>
      <c r="D522" s="29"/>
      <c r="E522" s="29"/>
      <c r="F522" s="29"/>
      <c r="G522" s="14" t="s">
        <v>305</v>
      </c>
      <c r="H522" s="15">
        <v>97</v>
      </c>
      <c r="I522" s="16">
        <v>-0.7</v>
      </c>
      <c r="J522" s="17">
        <v>8</v>
      </c>
      <c r="K522" s="16">
        <v>-0.67700000000000005</v>
      </c>
      <c r="L522" s="17">
        <v>26</v>
      </c>
      <c r="M522" s="16">
        <v>-0.67700000000000005</v>
      </c>
      <c r="N522" s="18">
        <v>11.92</v>
      </c>
      <c r="O522" s="16">
        <v>-7.1999999999999995E-2</v>
      </c>
      <c r="P522" s="18">
        <v>3.73</v>
      </c>
      <c r="Q522" s="16">
        <v>-7.1999999999999995E-2</v>
      </c>
      <c r="R522" s="15">
        <v>278</v>
      </c>
      <c r="S522" s="16">
        <v>-0.91700000000000004</v>
      </c>
      <c r="T522" s="17">
        <v>23</v>
      </c>
      <c r="U522" s="16">
        <v>-0.90400000000000003</v>
      </c>
      <c r="V522" s="17">
        <v>72</v>
      </c>
      <c r="W522" s="16">
        <v>-0.90500000000000003</v>
      </c>
      <c r="X522" s="18">
        <v>12.34</v>
      </c>
      <c r="Y522" s="16">
        <v>-0.13300000000000001</v>
      </c>
      <c r="Z522" s="18">
        <v>3.86</v>
      </c>
      <c r="AA522" s="16">
        <v>-0.13200000000000001</v>
      </c>
      <c r="AB522" s="15">
        <v>876</v>
      </c>
      <c r="AC522" s="16">
        <v>-0.88200000000000001</v>
      </c>
      <c r="AD522" s="17">
        <v>71</v>
      </c>
      <c r="AE522" s="16">
        <v>-0.86399999999999999</v>
      </c>
      <c r="AF522" s="17">
        <v>227</v>
      </c>
      <c r="AG522" s="16">
        <v>-0.86499999999999999</v>
      </c>
      <c r="AH522" s="18">
        <v>12.35</v>
      </c>
      <c r="AI522" s="16">
        <v>-0.13600000000000001</v>
      </c>
      <c r="AJ522" s="18">
        <v>3.86</v>
      </c>
      <c r="AK522" s="16">
        <v>-0.129</v>
      </c>
      <c r="AL522" s="15">
        <v>3337</v>
      </c>
      <c r="AM522" s="16">
        <v>-0.78600000000000003</v>
      </c>
      <c r="AN522" s="17">
        <v>267</v>
      </c>
      <c r="AO522" s="16">
        <v>-0.755</v>
      </c>
      <c r="AP522" s="17">
        <v>856</v>
      </c>
      <c r="AQ522" s="16">
        <v>-0.76</v>
      </c>
      <c r="AR522" s="18">
        <v>12.48</v>
      </c>
      <c r="AS522" s="16">
        <v>-0.123</v>
      </c>
      <c r="AT522" s="18">
        <v>3.9</v>
      </c>
      <c r="AU522" s="16">
        <v>-0.107</v>
      </c>
    </row>
    <row r="523" spans="2:47" x14ac:dyDescent="0.2">
      <c r="B523" s="29"/>
      <c r="C523" s="29"/>
      <c r="D523" s="29"/>
      <c r="E523" s="29"/>
      <c r="F523" s="29"/>
      <c r="G523" s="14" t="s">
        <v>306</v>
      </c>
      <c r="H523" s="15">
        <v>8751</v>
      </c>
      <c r="I523" s="137">
        <v>0.82399999999999995</v>
      </c>
      <c r="J523" s="17">
        <v>602</v>
      </c>
      <c r="K523" s="137">
        <v>0.56899999999999995</v>
      </c>
      <c r="L523" s="17">
        <v>2070</v>
      </c>
      <c r="M523" s="137">
        <v>0.68700000000000006</v>
      </c>
      <c r="N523" s="138">
        <v>14.54</v>
      </c>
      <c r="O523" s="137">
        <v>0.16200000000000001</v>
      </c>
      <c r="P523" s="138">
        <v>4.2300000000000004</v>
      </c>
      <c r="Q523" s="137">
        <v>8.1000000000000003E-2</v>
      </c>
      <c r="R523" s="15">
        <v>26321</v>
      </c>
      <c r="S523" s="137">
        <v>0.74199999999999999</v>
      </c>
      <c r="T523" s="17">
        <v>1769</v>
      </c>
      <c r="U523" s="137">
        <v>0.433</v>
      </c>
      <c r="V523" s="17">
        <v>6031</v>
      </c>
      <c r="W523" s="137">
        <v>0.52600000000000002</v>
      </c>
      <c r="X523" s="138">
        <v>14.88</v>
      </c>
      <c r="Y523" s="137">
        <v>0.216</v>
      </c>
      <c r="Z523" s="138">
        <v>4.3600000000000003</v>
      </c>
      <c r="AA523" s="137">
        <v>0.14099999999999999</v>
      </c>
      <c r="AB523" s="15">
        <v>55499</v>
      </c>
      <c r="AC523" s="137">
        <v>0.93300000000000005</v>
      </c>
      <c r="AD523" s="17">
        <v>3727</v>
      </c>
      <c r="AE523" s="137">
        <v>0.64900000000000002</v>
      </c>
      <c r="AF523" s="17">
        <v>12710</v>
      </c>
      <c r="AG523" s="137">
        <v>0.75700000000000001</v>
      </c>
      <c r="AH523" s="138">
        <v>14.89</v>
      </c>
      <c r="AI523" s="137">
        <v>0.17199999999999999</v>
      </c>
      <c r="AJ523" s="138">
        <v>4.37</v>
      </c>
      <c r="AK523" s="137">
        <v>0.1</v>
      </c>
      <c r="AL523" s="15">
        <v>124553</v>
      </c>
      <c r="AM523" s="137">
        <v>1.073</v>
      </c>
      <c r="AN523" s="17">
        <v>8835</v>
      </c>
      <c r="AO523" s="137">
        <v>0.91400000000000003</v>
      </c>
      <c r="AP523" s="17">
        <v>29975</v>
      </c>
      <c r="AQ523" s="137">
        <v>1.03</v>
      </c>
      <c r="AR523" s="138">
        <v>14.1</v>
      </c>
      <c r="AS523" s="137">
        <v>8.3000000000000004E-2</v>
      </c>
      <c r="AT523" s="138">
        <v>4.16</v>
      </c>
      <c r="AU523" s="137">
        <v>2.1999999999999999E-2</v>
      </c>
    </row>
    <row r="524" spans="2:47" x14ac:dyDescent="0.2">
      <c r="B524" s="29"/>
      <c r="C524" s="29"/>
      <c r="D524" s="29"/>
      <c r="E524" s="29"/>
      <c r="F524" s="29"/>
      <c r="G524" s="14" t="s">
        <v>307</v>
      </c>
      <c r="H524" s="15">
        <v>6888</v>
      </c>
      <c r="I524" s="137">
        <v>-0.623</v>
      </c>
      <c r="J524" s="17">
        <v>543</v>
      </c>
      <c r="K524" s="137">
        <v>-0.63500000000000001</v>
      </c>
      <c r="L524" s="17">
        <v>1736</v>
      </c>
      <c r="M524" s="137">
        <v>-0.63600000000000001</v>
      </c>
      <c r="N524" s="138">
        <v>12.7</v>
      </c>
      <c r="O524" s="137">
        <v>3.2000000000000001E-2</v>
      </c>
      <c r="P524" s="138">
        <v>3.97</v>
      </c>
      <c r="Q524" s="137">
        <v>3.4000000000000002E-2</v>
      </c>
      <c r="R524" s="15">
        <v>22652</v>
      </c>
      <c r="S524" s="137">
        <v>-0.56599999999999995</v>
      </c>
      <c r="T524" s="17">
        <v>1808</v>
      </c>
      <c r="U524" s="137">
        <v>-0.57599999999999996</v>
      </c>
      <c r="V524" s="17">
        <v>5785</v>
      </c>
      <c r="W524" s="137">
        <v>-0.57699999999999996</v>
      </c>
      <c r="X524" s="138">
        <v>12.53</v>
      </c>
      <c r="Y524" s="137">
        <v>2.4E-2</v>
      </c>
      <c r="Z524" s="138">
        <v>3.92</v>
      </c>
      <c r="AA524" s="137">
        <v>2.5999999999999999E-2</v>
      </c>
      <c r="AB524" s="15">
        <v>86878</v>
      </c>
      <c r="AC524" s="137">
        <v>-0.192</v>
      </c>
      <c r="AD524" s="17">
        <v>7054</v>
      </c>
      <c r="AE524" s="137">
        <v>-0.20100000000000001</v>
      </c>
      <c r="AF524" s="17">
        <v>22573</v>
      </c>
      <c r="AG524" s="137">
        <v>-0.20499999999999999</v>
      </c>
      <c r="AH524" s="138">
        <v>12.32</v>
      </c>
      <c r="AI524" s="137">
        <v>1.2E-2</v>
      </c>
      <c r="AJ524" s="138">
        <v>3.85</v>
      </c>
      <c r="AK524" s="137">
        <v>1.6E-2</v>
      </c>
      <c r="AL524" s="15">
        <v>257533</v>
      </c>
      <c r="AM524" s="137">
        <v>-5.2999999999999999E-2</v>
      </c>
      <c r="AN524" s="17">
        <v>20699</v>
      </c>
      <c r="AO524" s="137">
        <v>-4.4999999999999998E-2</v>
      </c>
      <c r="AP524" s="17">
        <v>67432</v>
      </c>
      <c r="AQ524" s="137">
        <v>-4.3999999999999997E-2</v>
      </c>
      <c r="AR524" s="138">
        <v>12.44</v>
      </c>
      <c r="AS524" s="137">
        <v>-8.0000000000000002E-3</v>
      </c>
      <c r="AT524" s="138">
        <v>3.82</v>
      </c>
      <c r="AU524" s="137">
        <v>-0.01</v>
      </c>
    </row>
    <row r="525" spans="2:47" x14ac:dyDescent="0.2">
      <c r="B525" s="29"/>
      <c r="C525" s="29"/>
      <c r="D525" s="29"/>
      <c r="E525" s="29"/>
      <c r="F525" s="29"/>
      <c r="G525" s="14" t="s">
        <v>308</v>
      </c>
      <c r="H525" s="15">
        <v>17073</v>
      </c>
      <c r="I525" s="16"/>
      <c r="J525" s="17">
        <v>1100</v>
      </c>
      <c r="K525" s="16"/>
      <c r="L525" s="17">
        <v>3915</v>
      </c>
      <c r="M525" s="16"/>
      <c r="N525" s="18">
        <v>15.52</v>
      </c>
      <c r="O525" s="16"/>
      <c r="P525" s="18">
        <v>4.3600000000000003</v>
      </c>
      <c r="Q525" s="16"/>
      <c r="R525" s="15">
        <v>26005</v>
      </c>
      <c r="S525" s="16"/>
      <c r="T525" s="17">
        <v>1667</v>
      </c>
      <c r="U525" s="16"/>
      <c r="V525" s="17">
        <v>5965</v>
      </c>
      <c r="W525" s="16"/>
      <c r="X525" s="18">
        <v>15.6</v>
      </c>
      <c r="Y525" s="16"/>
      <c r="Z525" s="18">
        <v>4.3600000000000003</v>
      </c>
      <c r="AA525" s="16"/>
      <c r="AB525" s="15">
        <v>26009</v>
      </c>
      <c r="AC525" s="16"/>
      <c r="AD525" s="17">
        <v>1667</v>
      </c>
      <c r="AE525" s="16"/>
      <c r="AF525" s="17">
        <v>5966</v>
      </c>
      <c r="AG525" s="16"/>
      <c r="AH525" s="18">
        <v>15.6</v>
      </c>
      <c r="AI525" s="16"/>
      <c r="AJ525" s="18">
        <v>4.3600000000000003</v>
      </c>
      <c r="AK525" s="16"/>
      <c r="AL525" s="15">
        <v>26020</v>
      </c>
      <c r="AM525" s="16">
        <v>3259.7089999999998</v>
      </c>
      <c r="AN525" s="17">
        <v>1668</v>
      </c>
      <c r="AO525" s="16">
        <v>2647.27</v>
      </c>
      <c r="AP525" s="17">
        <v>5969</v>
      </c>
      <c r="AQ525" s="16">
        <v>2983.6550000000002</v>
      </c>
      <c r="AR525" s="18">
        <v>15.6</v>
      </c>
      <c r="AS525" s="16">
        <v>0.23100000000000001</v>
      </c>
      <c r="AT525" s="18">
        <v>4.3600000000000003</v>
      </c>
      <c r="AU525" s="16">
        <v>9.1999999999999998E-2</v>
      </c>
    </row>
    <row r="526" spans="2:47" x14ac:dyDescent="0.2">
      <c r="B526" s="29"/>
      <c r="C526" s="29"/>
      <c r="D526" s="29"/>
      <c r="E526" s="29"/>
      <c r="F526" s="29"/>
      <c r="G526" s="14" t="s">
        <v>309</v>
      </c>
      <c r="H526" s="15">
        <v>13511</v>
      </c>
      <c r="I526" s="16">
        <v>-0.16500000000000001</v>
      </c>
      <c r="J526" s="17">
        <v>941</v>
      </c>
      <c r="K526" s="16">
        <v>-0.16500000000000001</v>
      </c>
      <c r="L526" s="17">
        <v>3764</v>
      </c>
      <c r="M526" s="16">
        <v>-0.16500000000000001</v>
      </c>
      <c r="N526" s="18">
        <v>14.36</v>
      </c>
      <c r="O526" s="16">
        <v>1E-3</v>
      </c>
      <c r="P526" s="18">
        <v>3.59</v>
      </c>
      <c r="Q526" s="16">
        <v>0</v>
      </c>
      <c r="R526" s="15">
        <v>39709</v>
      </c>
      <c r="S526" s="16">
        <v>-0.14299999999999999</v>
      </c>
      <c r="T526" s="17">
        <v>2765</v>
      </c>
      <c r="U526" s="16">
        <v>-0.14399999999999999</v>
      </c>
      <c r="V526" s="17">
        <v>11061</v>
      </c>
      <c r="W526" s="16">
        <v>-0.14299999999999999</v>
      </c>
      <c r="X526" s="18">
        <v>14.36</v>
      </c>
      <c r="Y526" s="16">
        <v>0</v>
      </c>
      <c r="Z526" s="18">
        <v>3.59</v>
      </c>
      <c r="AA526" s="16">
        <v>0</v>
      </c>
      <c r="AB526" s="15">
        <v>85994</v>
      </c>
      <c r="AC526" s="16">
        <v>-8.8999999999999996E-2</v>
      </c>
      <c r="AD526" s="17">
        <v>5988</v>
      </c>
      <c r="AE526" s="16">
        <v>-0.09</v>
      </c>
      <c r="AF526" s="17">
        <v>23954</v>
      </c>
      <c r="AG526" s="16">
        <v>-8.8999999999999996E-2</v>
      </c>
      <c r="AH526" s="18">
        <v>14.36</v>
      </c>
      <c r="AI526" s="16">
        <v>1E-3</v>
      </c>
      <c r="AJ526" s="18">
        <v>3.59</v>
      </c>
      <c r="AK526" s="16">
        <v>0</v>
      </c>
      <c r="AL526" s="15">
        <v>205217</v>
      </c>
      <c r="AM526" s="16">
        <v>3.0000000000000001E-3</v>
      </c>
      <c r="AN526" s="17">
        <v>14293</v>
      </c>
      <c r="AO526" s="16">
        <v>2E-3</v>
      </c>
      <c r="AP526" s="17">
        <v>57167</v>
      </c>
      <c r="AQ526" s="16">
        <v>3.0000000000000001E-3</v>
      </c>
      <c r="AR526" s="18">
        <v>14.36</v>
      </c>
      <c r="AS526" s="16">
        <v>1E-3</v>
      </c>
      <c r="AT526" s="18">
        <v>3.59</v>
      </c>
      <c r="AU526" s="16">
        <v>0</v>
      </c>
    </row>
    <row r="527" spans="2:47" x14ac:dyDescent="0.2">
      <c r="B527" s="29"/>
      <c r="C527" s="29"/>
      <c r="D527" s="29"/>
      <c r="E527" s="29"/>
      <c r="F527" s="29"/>
      <c r="G527" s="14" t="s">
        <v>310</v>
      </c>
      <c r="H527" s="15">
        <v>19025</v>
      </c>
      <c r="I527" s="16"/>
      <c r="J527" s="17">
        <v>1224</v>
      </c>
      <c r="K527" s="16"/>
      <c r="L527" s="17">
        <v>4332</v>
      </c>
      <c r="M527" s="16"/>
      <c r="N527" s="18">
        <v>15.55</v>
      </c>
      <c r="O527" s="16"/>
      <c r="P527" s="18">
        <v>4.3899999999999997</v>
      </c>
      <c r="Q527" s="16"/>
      <c r="R527" s="15">
        <v>51518</v>
      </c>
      <c r="S527" s="16"/>
      <c r="T527" s="17">
        <v>3334</v>
      </c>
      <c r="U527" s="16"/>
      <c r="V527" s="17">
        <v>11842</v>
      </c>
      <c r="W527" s="16"/>
      <c r="X527" s="18">
        <v>15.45</v>
      </c>
      <c r="Y527" s="16"/>
      <c r="Z527" s="18">
        <v>4.3499999999999996</v>
      </c>
      <c r="AA527" s="16"/>
      <c r="AB527" s="15">
        <v>104261</v>
      </c>
      <c r="AC527" s="16"/>
      <c r="AD527" s="17">
        <v>6746</v>
      </c>
      <c r="AE527" s="16"/>
      <c r="AF527" s="17">
        <v>23906</v>
      </c>
      <c r="AG527" s="16"/>
      <c r="AH527" s="18">
        <v>15.46</v>
      </c>
      <c r="AI527" s="16"/>
      <c r="AJ527" s="18">
        <v>4.3600000000000003</v>
      </c>
      <c r="AK527" s="16"/>
      <c r="AL527" s="15">
        <v>166503</v>
      </c>
      <c r="AM527" s="16"/>
      <c r="AN527" s="17">
        <v>10804</v>
      </c>
      <c r="AO527" s="16"/>
      <c r="AP527" s="17">
        <v>38298</v>
      </c>
      <c r="AQ527" s="16"/>
      <c r="AR527" s="18">
        <v>15.41</v>
      </c>
      <c r="AS527" s="16"/>
      <c r="AT527" s="18">
        <v>4.3499999999999996</v>
      </c>
      <c r="AU527" s="16"/>
    </row>
    <row r="528" spans="2:47" x14ac:dyDescent="0.2">
      <c r="B528" s="29"/>
      <c r="C528" s="29"/>
      <c r="D528" s="29"/>
      <c r="E528" s="29"/>
      <c r="F528" s="29"/>
      <c r="G528" s="14" t="s">
        <v>311</v>
      </c>
      <c r="H528" s="15">
        <v>10818</v>
      </c>
      <c r="I528" s="16">
        <v>0.01</v>
      </c>
      <c r="J528" s="17">
        <v>799</v>
      </c>
      <c r="K528" s="16">
        <v>-0.121</v>
      </c>
      <c r="L528" s="17">
        <v>2935</v>
      </c>
      <c r="M528" s="16">
        <v>-9.6000000000000002E-2</v>
      </c>
      <c r="N528" s="18">
        <v>13.54</v>
      </c>
      <c r="O528" s="16">
        <v>0.15</v>
      </c>
      <c r="P528" s="18">
        <v>3.69</v>
      </c>
      <c r="Q528" s="16">
        <v>0.11700000000000001</v>
      </c>
      <c r="R528" s="15">
        <v>30847</v>
      </c>
      <c r="S528" s="16">
        <v>-4.0000000000000001E-3</v>
      </c>
      <c r="T528" s="17">
        <v>2256</v>
      </c>
      <c r="U528" s="16">
        <v>-0.115</v>
      </c>
      <c r="V528" s="17">
        <v>8271</v>
      </c>
      <c r="W528" s="16">
        <v>-9.0999999999999998E-2</v>
      </c>
      <c r="X528" s="18">
        <v>13.67</v>
      </c>
      <c r="Y528" s="16">
        <v>0.125</v>
      </c>
      <c r="Z528" s="18">
        <v>3.73</v>
      </c>
      <c r="AA528" s="16">
        <v>9.5000000000000001E-2</v>
      </c>
      <c r="AB528" s="15">
        <v>61346</v>
      </c>
      <c r="AC528" s="16">
        <v>7.0000000000000007E-2</v>
      </c>
      <c r="AD528" s="17">
        <v>4470</v>
      </c>
      <c r="AE528" s="16">
        <v>8.0000000000000002E-3</v>
      </c>
      <c r="AF528" s="17">
        <v>16385</v>
      </c>
      <c r="AG528" s="16">
        <v>2.3E-2</v>
      </c>
      <c r="AH528" s="18">
        <v>13.72</v>
      </c>
      <c r="AI528" s="16">
        <v>6.0999999999999999E-2</v>
      </c>
      <c r="AJ528" s="18">
        <v>3.74</v>
      </c>
      <c r="AK528" s="16">
        <v>4.5999999999999999E-2</v>
      </c>
      <c r="AL528" s="15">
        <v>145360</v>
      </c>
      <c r="AM528" s="16">
        <v>0.23</v>
      </c>
      <c r="AN528" s="17">
        <v>10695</v>
      </c>
      <c r="AO528" s="16">
        <v>0.20399999999999999</v>
      </c>
      <c r="AP528" s="17">
        <v>39503</v>
      </c>
      <c r="AQ528" s="16">
        <v>0.22700000000000001</v>
      </c>
      <c r="AR528" s="18">
        <v>13.59</v>
      </c>
      <c r="AS528" s="16">
        <v>2.1999999999999999E-2</v>
      </c>
      <c r="AT528" s="18">
        <v>3.68</v>
      </c>
      <c r="AU528" s="16">
        <v>3.0000000000000001E-3</v>
      </c>
    </row>
    <row r="529" spans="2:47" x14ac:dyDescent="0.2">
      <c r="B529" s="29"/>
      <c r="C529" s="29"/>
      <c r="D529" s="29"/>
      <c r="E529" s="29"/>
      <c r="F529" s="29"/>
      <c r="G529" s="14" t="s">
        <v>312</v>
      </c>
      <c r="H529" s="15">
        <v>11311</v>
      </c>
      <c r="I529" s="16">
        <v>4.2000000000000003E-2</v>
      </c>
      <c r="J529" s="17">
        <v>970</v>
      </c>
      <c r="K529" s="16">
        <v>-1.4E-2</v>
      </c>
      <c r="L529" s="17">
        <v>3361</v>
      </c>
      <c r="M529" s="16">
        <v>2E-3</v>
      </c>
      <c r="N529" s="18">
        <v>11.66</v>
      </c>
      <c r="O529" s="16">
        <v>5.7000000000000002E-2</v>
      </c>
      <c r="P529" s="18">
        <v>3.37</v>
      </c>
      <c r="Q529" s="16">
        <v>4.1000000000000002E-2</v>
      </c>
      <c r="R529" s="15">
        <v>31240</v>
      </c>
      <c r="S529" s="16">
        <v>5.0000000000000001E-3</v>
      </c>
      <c r="T529" s="17">
        <v>2570</v>
      </c>
      <c r="U529" s="16">
        <v>-5.8000000000000003E-2</v>
      </c>
      <c r="V529" s="17">
        <v>8926</v>
      </c>
      <c r="W529" s="16">
        <v>-4.5999999999999999E-2</v>
      </c>
      <c r="X529" s="18">
        <v>12.15</v>
      </c>
      <c r="Y529" s="16">
        <v>6.6000000000000003E-2</v>
      </c>
      <c r="Z529" s="18">
        <v>3.5</v>
      </c>
      <c r="AA529" s="16">
        <v>5.2999999999999999E-2</v>
      </c>
      <c r="AB529" s="15">
        <v>63396</v>
      </c>
      <c r="AC529" s="16">
        <v>4.2999999999999997E-2</v>
      </c>
      <c r="AD529" s="17">
        <v>5146</v>
      </c>
      <c r="AE529" s="16">
        <v>3.4000000000000002E-2</v>
      </c>
      <c r="AF529" s="17">
        <v>17901</v>
      </c>
      <c r="AG529" s="16">
        <v>3.9E-2</v>
      </c>
      <c r="AH529" s="18">
        <v>12.32</v>
      </c>
      <c r="AI529" s="16">
        <v>8.9999999999999993E-3</v>
      </c>
      <c r="AJ529" s="18">
        <v>3.54</v>
      </c>
      <c r="AK529" s="16">
        <v>4.0000000000000001E-3</v>
      </c>
      <c r="AL529" s="15">
        <v>150129</v>
      </c>
      <c r="AM529" s="16">
        <v>0.217</v>
      </c>
      <c r="AN529" s="17">
        <v>12149</v>
      </c>
      <c r="AO529" s="16">
        <v>0.20899999999999999</v>
      </c>
      <c r="AP529" s="17">
        <v>42832</v>
      </c>
      <c r="AQ529" s="16">
        <v>0.23799999999999999</v>
      </c>
      <c r="AR529" s="18">
        <v>12.36</v>
      </c>
      <c r="AS529" s="16">
        <v>6.0000000000000001E-3</v>
      </c>
      <c r="AT529" s="18">
        <v>3.51</v>
      </c>
      <c r="AU529" s="16">
        <v>-1.7000000000000001E-2</v>
      </c>
    </row>
    <row r="530" spans="2:47" x14ac:dyDescent="0.2">
      <c r="B530" s="29"/>
      <c r="C530" s="29"/>
      <c r="D530" s="29"/>
      <c r="E530" s="29"/>
      <c r="F530" s="29"/>
      <c r="G530" s="14" t="s">
        <v>313</v>
      </c>
      <c r="H530" s="15">
        <v>15291</v>
      </c>
      <c r="I530" s="16">
        <v>0.35199999999999998</v>
      </c>
      <c r="J530" s="17">
        <v>1385</v>
      </c>
      <c r="K530" s="16">
        <v>0.13400000000000001</v>
      </c>
      <c r="L530" s="17">
        <v>4688</v>
      </c>
      <c r="M530" s="16">
        <v>0.19900000000000001</v>
      </c>
      <c r="N530" s="18">
        <v>11.04</v>
      </c>
      <c r="O530" s="16">
        <v>0.192</v>
      </c>
      <c r="P530" s="18">
        <v>3.26</v>
      </c>
      <c r="Q530" s="16">
        <v>0.127</v>
      </c>
      <c r="R530" s="15">
        <v>42281</v>
      </c>
      <c r="S530" s="16">
        <v>0.38300000000000001</v>
      </c>
      <c r="T530" s="17">
        <v>3634</v>
      </c>
      <c r="U530" s="16">
        <v>0.10100000000000001</v>
      </c>
      <c r="V530" s="17">
        <v>12334</v>
      </c>
      <c r="W530" s="16">
        <v>0.16800000000000001</v>
      </c>
      <c r="X530" s="18">
        <v>11.64</v>
      </c>
      <c r="Y530" s="16">
        <v>0.25600000000000001</v>
      </c>
      <c r="Z530" s="18">
        <v>3.43</v>
      </c>
      <c r="AA530" s="16">
        <v>0.185</v>
      </c>
      <c r="AB530" s="15">
        <v>86945</v>
      </c>
      <c r="AC530" s="16">
        <v>0.69499999999999995</v>
      </c>
      <c r="AD530" s="17">
        <v>7339</v>
      </c>
      <c r="AE530" s="16">
        <v>0.47199999999999998</v>
      </c>
      <c r="AF530" s="17">
        <v>24926</v>
      </c>
      <c r="AG530" s="16">
        <v>0.56200000000000006</v>
      </c>
      <c r="AH530" s="18">
        <v>11.85</v>
      </c>
      <c r="AI530" s="16">
        <v>0.152</v>
      </c>
      <c r="AJ530" s="18">
        <v>3.49</v>
      </c>
      <c r="AK530" s="16">
        <v>8.5000000000000006E-2</v>
      </c>
      <c r="AL530" s="15">
        <v>203121</v>
      </c>
      <c r="AM530" s="16">
        <v>1.0640000000000001</v>
      </c>
      <c r="AN530" s="17">
        <v>17386</v>
      </c>
      <c r="AO530" s="16">
        <v>0.96799999999999997</v>
      </c>
      <c r="AP530" s="17">
        <v>59784</v>
      </c>
      <c r="AQ530" s="16">
        <v>1.111</v>
      </c>
      <c r="AR530" s="18">
        <v>11.68</v>
      </c>
      <c r="AS530" s="16">
        <v>4.9000000000000002E-2</v>
      </c>
      <c r="AT530" s="18">
        <v>3.4</v>
      </c>
      <c r="AU530" s="16">
        <v>-2.1999999999999999E-2</v>
      </c>
    </row>
    <row r="531" spans="2:47" x14ac:dyDescent="0.2">
      <c r="B531" s="29"/>
      <c r="C531" s="29"/>
      <c r="D531" s="29"/>
      <c r="E531" s="29"/>
      <c r="F531" s="29"/>
      <c r="G531" s="14" t="s">
        <v>314</v>
      </c>
      <c r="H531" s="15">
        <v>3549</v>
      </c>
      <c r="I531" s="16">
        <v>0.26100000000000001</v>
      </c>
      <c r="J531" s="17">
        <v>274</v>
      </c>
      <c r="K531" s="16">
        <v>0.26700000000000002</v>
      </c>
      <c r="L531" s="17">
        <v>876</v>
      </c>
      <c r="M531" s="16">
        <v>0.26600000000000001</v>
      </c>
      <c r="N531" s="18">
        <v>12.97</v>
      </c>
      <c r="O531" s="16">
        <v>-4.0000000000000001E-3</v>
      </c>
      <c r="P531" s="18">
        <v>4.05</v>
      </c>
      <c r="Q531" s="16">
        <v>-4.0000000000000001E-3</v>
      </c>
      <c r="R531" s="15">
        <v>11104</v>
      </c>
      <c r="S531" s="16">
        <v>0.307</v>
      </c>
      <c r="T531" s="17">
        <v>852</v>
      </c>
      <c r="U531" s="16">
        <v>0.30599999999999999</v>
      </c>
      <c r="V531" s="17">
        <v>2726</v>
      </c>
      <c r="W531" s="16">
        <v>0.30599999999999999</v>
      </c>
      <c r="X531" s="18">
        <v>13.03</v>
      </c>
      <c r="Y531" s="16">
        <v>1E-3</v>
      </c>
      <c r="Z531" s="18">
        <v>4.07</v>
      </c>
      <c r="AA531" s="16">
        <v>1E-3</v>
      </c>
      <c r="AB531" s="15">
        <v>22245</v>
      </c>
      <c r="AC531" s="16">
        <v>0.26300000000000001</v>
      </c>
      <c r="AD531" s="17">
        <v>1726</v>
      </c>
      <c r="AE531" s="16">
        <v>0.27600000000000002</v>
      </c>
      <c r="AF531" s="17">
        <v>5523</v>
      </c>
      <c r="AG531" s="16">
        <v>0.27600000000000002</v>
      </c>
      <c r="AH531" s="18">
        <v>12.89</v>
      </c>
      <c r="AI531" s="16">
        <v>-0.01</v>
      </c>
      <c r="AJ531" s="18">
        <v>4.03</v>
      </c>
      <c r="AK531" s="16">
        <v>-0.01</v>
      </c>
      <c r="AL531" s="15">
        <v>43175</v>
      </c>
      <c r="AM531" s="16">
        <v>-4.5999999999999999E-2</v>
      </c>
      <c r="AN531" s="17">
        <v>3342</v>
      </c>
      <c r="AO531" s="16">
        <v>-4.9000000000000002E-2</v>
      </c>
      <c r="AP531" s="17">
        <v>10684</v>
      </c>
      <c r="AQ531" s="16">
        <v>-0.05</v>
      </c>
      <c r="AR531" s="18">
        <v>12.92</v>
      </c>
      <c r="AS531" s="16">
        <v>3.0000000000000001E-3</v>
      </c>
      <c r="AT531" s="18">
        <v>4.04</v>
      </c>
      <c r="AU531" s="16">
        <v>4.0000000000000001E-3</v>
      </c>
    </row>
    <row r="532" spans="2:47" x14ac:dyDescent="0.2">
      <c r="B532" s="29"/>
      <c r="C532" s="29"/>
      <c r="D532" s="29"/>
      <c r="E532" s="29"/>
      <c r="F532" s="29"/>
      <c r="G532" s="14" t="s">
        <v>315</v>
      </c>
      <c r="H532" s="15">
        <v>4083</v>
      </c>
      <c r="I532" s="137">
        <v>1.103</v>
      </c>
      <c r="J532" s="17">
        <v>256</v>
      </c>
      <c r="K532" s="137">
        <v>1.1200000000000001</v>
      </c>
      <c r="L532" s="17">
        <v>885</v>
      </c>
      <c r="M532" s="137">
        <v>1.288</v>
      </c>
      <c r="N532" s="138">
        <v>15.93</v>
      </c>
      <c r="O532" s="137">
        <v>-8.0000000000000002E-3</v>
      </c>
      <c r="P532" s="138">
        <v>4.6100000000000003</v>
      </c>
      <c r="Q532" s="137">
        <v>-8.1000000000000003E-2</v>
      </c>
      <c r="R532" s="15">
        <v>11537</v>
      </c>
      <c r="S532" s="137">
        <v>1.76</v>
      </c>
      <c r="T532" s="17">
        <v>722</v>
      </c>
      <c r="U532" s="137">
        <v>1.7669999999999999</v>
      </c>
      <c r="V532" s="17">
        <v>2469</v>
      </c>
      <c r="W532" s="137">
        <v>1.958</v>
      </c>
      <c r="X532" s="138">
        <v>15.98</v>
      </c>
      <c r="Y532" s="137">
        <v>-2E-3</v>
      </c>
      <c r="Z532" s="138">
        <v>4.67</v>
      </c>
      <c r="AA532" s="137">
        <v>-6.7000000000000004E-2</v>
      </c>
      <c r="AB532" s="15">
        <v>22289</v>
      </c>
      <c r="AC532" s="137">
        <v>1.984</v>
      </c>
      <c r="AD532" s="17">
        <v>1378</v>
      </c>
      <c r="AE532" s="137">
        <v>1.87</v>
      </c>
      <c r="AF532" s="17">
        <v>4727</v>
      </c>
      <c r="AG532" s="137">
        <v>2.0779999999999998</v>
      </c>
      <c r="AH532" s="138">
        <v>16.18</v>
      </c>
      <c r="AI532" s="137">
        <v>0.04</v>
      </c>
      <c r="AJ532" s="138">
        <v>4.71</v>
      </c>
      <c r="AK532" s="137">
        <v>-3.1E-2</v>
      </c>
      <c r="AL532" s="15">
        <v>41353</v>
      </c>
      <c r="AM532" s="137">
        <v>1.764</v>
      </c>
      <c r="AN532" s="17">
        <v>2511</v>
      </c>
      <c r="AO532" s="137">
        <v>1.6359999999999999</v>
      </c>
      <c r="AP532" s="17">
        <v>8632</v>
      </c>
      <c r="AQ532" s="137">
        <v>1.833</v>
      </c>
      <c r="AR532" s="138">
        <v>16.47</v>
      </c>
      <c r="AS532" s="137">
        <v>4.8000000000000001E-2</v>
      </c>
      <c r="AT532" s="138">
        <v>4.79</v>
      </c>
      <c r="AU532" s="137">
        <v>-2.4E-2</v>
      </c>
    </row>
    <row r="533" spans="2:47" x14ac:dyDescent="0.2">
      <c r="B533" s="29"/>
      <c r="C533" s="29"/>
      <c r="D533" s="29"/>
      <c r="E533" s="29"/>
      <c r="F533" s="29"/>
      <c r="G533" s="14" t="s">
        <v>316</v>
      </c>
      <c r="H533" s="15">
        <v>5769</v>
      </c>
      <c r="I533" s="16">
        <v>0.13300000000000001</v>
      </c>
      <c r="J533" s="17">
        <v>421</v>
      </c>
      <c r="K533" s="16">
        <v>-1.2999999999999999E-2</v>
      </c>
      <c r="L533" s="17">
        <v>1484</v>
      </c>
      <c r="M533" s="16">
        <v>8.6999999999999994E-2</v>
      </c>
      <c r="N533" s="18">
        <v>13.7</v>
      </c>
      <c r="O533" s="16">
        <v>0.14699999999999999</v>
      </c>
      <c r="P533" s="18">
        <v>3.89</v>
      </c>
      <c r="Q533" s="16">
        <v>4.2000000000000003E-2</v>
      </c>
      <c r="R533" s="15">
        <v>17999</v>
      </c>
      <c r="S533" s="16">
        <v>0.187</v>
      </c>
      <c r="T533" s="17">
        <v>1322</v>
      </c>
      <c r="U533" s="16">
        <v>6.9000000000000006E-2</v>
      </c>
      <c r="V533" s="17">
        <v>4644</v>
      </c>
      <c r="W533" s="16">
        <v>0.17399999999999999</v>
      </c>
      <c r="X533" s="18">
        <v>13.62</v>
      </c>
      <c r="Y533" s="16">
        <v>0.11</v>
      </c>
      <c r="Z533" s="18">
        <v>3.88</v>
      </c>
      <c r="AA533" s="16">
        <v>1.0999999999999999E-2</v>
      </c>
      <c r="AB533" s="15">
        <v>33059</v>
      </c>
      <c r="AC533" s="16">
        <v>0.154</v>
      </c>
      <c r="AD533" s="17">
        <v>2440</v>
      </c>
      <c r="AE533" s="16">
        <v>6.4000000000000001E-2</v>
      </c>
      <c r="AF533" s="17">
        <v>8568</v>
      </c>
      <c r="AG533" s="16">
        <v>0.16800000000000001</v>
      </c>
      <c r="AH533" s="18">
        <v>13.55</v>
      </c>
      <c r="AI533" s="16">
        <v>8.4000000000000005E-2</v>
      </c>
      <c r="AJ533" s="18">
        <v>3.86</v>
      </c>
      <c r="AK533" s="16">
        <v>-1.2E-2</v>
      </c>
      <c r="AL533" s="15">
        <v>82105</v>
      </c>
      <c r="AM533" s="16">
        <v>0.39700000000000002</v>
      </c>
      <c r="AN533" s="17">
        <v>6115</v>
      </c>
      <c r="AO533" s="16">
        <v>0.313</v>
      </c>
      <c r="AP533" s="17">
        <v>21425</v>
      </c>
      <c r="AQ533" s="16">
        <v>0.438</v>
      </c>
      <c r="AR533" s="18">
        <v>13.43</v>
      </c>
      <c r="AS533" s="16">
        <v>6.4000000000000001E-2</v>
      </c>
      <c r="AT533" s="18">
        <v>3.83</v>
      </c>
      <c r="AU533" s="16">
        <v>-2.8000000000000001E-2</v>
      </c>
    </row>
    <row r="534" spans="2:47" x14ac:dyDescent="0.2">
      <c r="B534" s="29"/>
      <c r="C534" s="29"/>
      <c r="D534" s="29"/>
      <c r="E534" s="29"/>
      <c r="F534" s="29"/>
      <c r="G534" s="14" t="s">
        <v>317</v>
      </c>
      <c r="H534" s="15">
        <v>7978</v>
      </c>
      <c r="I534" s="137">
        <v>0.17499999999999999</v>
      </c>
      <c r="J534" s="17">
        <v>584</v>
      </c>
      <c r="K534" s="137">
        <v>0.215</v>
      </c>
      <c r="L534" s="17">
        <v>1870</v>
      </c>
      <c r="M534" s="137">
        <v>0.215</v>
      </c>
      <c r="N534" s="138">
        <v>13.65</v>
      </c>
      <c r="O534" s="137">
        <v>-3.3000000000000002E-2</v>
      </c>
      <c r="P534" s="138">
        <v>4.2699999999999996</v>
      </c>
      <c r="Q534" s="137">
        <v>-3.2000000000000001E-2</v>
      </c>
      <c r="R534" s="15">
        <v>22880</v>
      </c>
      <c r="S534" s="137">
        <v>0.17499999999999999</v>
      </c>
      <c r="T534" s="17">
        <v>1660</v>
      </c>
      <c r="U534" s="137">
        <v>0.19800000000000001</v>
      </c>
      <c r="V534" s="17">
        <v>5310</v>
      </c>
      <c r="W534" s="137">
        <v>0.19800000000000001</v>
      </c>
      <c r="X534" s="138">
        <v>13.79</v>
      </c>
      <c r="Y534" s="137">
        <v>-0.02</v>
      </c>
      <c r="Z534" s="138">
        <v>4.3099999999999996</v>
      </c>
      <c r="AA534" s="137">
        <v>-0.02</v>
      </c>
      <c r="AB534" s="15">
        <v>46335</v>
      </c>
      <c r="AC534" s="137">
        <v>0.161</v>
      </c>
      <c r="AD534" s="17">
        <v>3409</v>
      </c>
      <c r="AE534" s="137">
        <v>0.20200000000000001</v>
      </c>
      <c r="AF534" s="17">
        <v>10908</v>
      </c>
      <c r="AG534" s="137">
        <v>0.20200000000000001</v>
      </c>
      <c r="AH534" s="138">
        <v>13.59</v>
      </c>
      <c r="AI534" s="137">
        <v>-3.5000000000000003E-2</v>
      </c>
      <c r="AJ534" s="138">
        <v>4.25</v>
      </c>
      <c r="AK534" s="137">
        <v>-3.5000000000000003E-2</v>
      </c>
      <c r="AL534" s="15">
        <v>95210</v>
      </c>
      <c r="AM534" s="137">
        <v>-1.4999999999999999E-2</v>
      </c>
      <c r="AN534" s="17">
        <v>6893</v>
      </c>
      <c r="AO534" s="137">
        <v>-0.05</v>
      </c>
      <c r="AP534" s="17">
        <v>22055</v>
      </c>
      <c r="AQ534" s="137">
        <v>-0.05</v>
      </c>
      <c r="AR534" s="138">
        <v>13.81</v>
      </c>
      <c r="AS534" s="137">
        <v>3.7999999999999999E-2</v>
      </c>
      <c r="AT534" s="138">
        <v>4.32</v>
      </c>
      <c r="AU534" s="137">
        <v>3.7999999999999999E-2</v>
      </c>
    </row>
    <row r="535" spans="2:47" x14ac:dyDescent="0.2">
      <c r="B535" s="29"/>
      <c r="C535" s="29"/>
      <c r="D535" s="29"/>
      <c r="E535" s="29"/>
      <c r="F535" s="29"/>
      <c r="G535" s="14" t="s">
        <v>318</v>
      </c>
      <c r="H535" s="15">
        <v>21624</v>
      </c>
      <c r="I535" s="16"/>
      <c r="J535" s="17">
        <v>1227</v>
      </c>
      <c r="K535" s="16"/>
      <c r="L535" s="17">
        <v>4307</v>
      </c>
      <c r="M535" s="16"/>
      <c r="N535" s="18">
        <v>17.62</v>
      </c>
      <c r="O535" s="16"/>
      <c r="P535" s="18">
        <v>5.0199999999999996</v>
      </c>
      <c r="Q535" s="16"/>
      <c r="R535" s="15">
        <v>56915</v>
      </c>
      <c r="S535" s="16"/>
      <c r="T535" s="17">
        <v>3275</v>
      </c>
      <c r="U535" s="16"/>
      <c r="V535" s="17">
        <v>11429</v>
      </c>
      <c r="W535" s="16"/>
      <c r="X535" s="18">
        <v>17.38</v>
      </c>
      <c r="Y535" s="16"/>
      <c r="Z535" s="18">
        <v>4.9800000000000004</v>
      </c>
      <c r="AA535" s="16"/>
      <c r="AB535" s="15">
        <v>114235</v>
      </c>
      <c r="AC535" s="16"/>
      <c r="AD535" s="17">
        <v>6538</v>
      </c>
      <c r="AE535" s="16"/>
      <c r="AF535" s="17">
        <v>22697</v>
      </c>
      <c r="AG535" s="16"/>
      <c r="AH535" s="18">
        <v>17.47</v>
      </c>
      <c r="AI535" s="16"/>
      <c r="AJ535" s="18">
        <v>5.03</v>
      </c>
      <c r="AK535" s="16"/>
      <c r="AL535" s="15">
        <v>154936</v>
      </c>
      <c r="AM535" s="16"/>
      <c r="AN535" s="17">
        <v>9066</v>
      </c>
      <c r="AO535" s="16"/>
      <c r="AP535" s="17">
        <v>31447</v>
      </c>
      <c r="AQ535" s="16"/>
      <c r="AR535" s="18">
        <v>17.09</v>
      </c>
      <c r="AS535" s="16"/>
      <c r="AT535" s="18">
        <v>4.93</v>
      </c>
      <c r="AU535" s="16"/>
    </row>
    <row r="536" spans="2:47" x14ac:dyDescent="0.2">
      <c r="B536" s="29"/>
      <c r="C536" s="29"/>
      <c r="D536" s="29"/>
      <c r="E536" s="29"/>
      <c r="F536" s="29"/>
      <c r="G536" s="14" t="s">
        <v>319</v>
      </c>
      <c r="H536" s="15">
        <v>5825</v>
      </c>
      <c r="I536" s="16">
        <v>1.5820000000000001</v>
      </c>
      <c r="J536" s="17">
        <v>519</v>
      </c>
      <c r="K536" s="16">
        <v>1.4319999999999999</v>
      </c>
      <c r="L536" s="17">
        <v>1745</v>
      </c>
      <c r="M536" s="16">
        <v>1.5569999999999999</v>
      </c>
      <c r="N536" s="18">
        <v>11.23</v>
      </c>
      <c r="O536" s="16">
        <v>6.0999999999999999E-2</v>
      </c>
      <c r="P536" s="18">
        <v>3.34</v>
      </c>
      <c r="Q536" s="16">
        <v>0.01</v>
      </c>
      <c r="R536" s="15">
        <v>20586</v>
      </c>
      <c r="S536" s="16">
        <v>2.1240000000000001</v>
      </c>
      <c r="T536" s="17">
        <v>1787</v>
      </c>
      <c r="U536" s="16">
        <v>1.778</v>
      </c>
      <c r="V536" s="17">
        <v>5924</v>
      </c>
      <c r="W536" s="16">
        <v>1.8779999999999999</v>
      </c>
      <c r="X536" s="18">
        <v>11.52</v>
      </c>
      <c r="Y536" s="16">
        <v>0.125</v>
      </c>
      <c r="Z536" s="18">
        <v>3.47</v>
      </c>
      <c r="AA536" s="16">
        <v>8.5000000000000006E-2</v>
      </c>
      <c r="AB536" s="15">
        <v>43888</v>
      </c>
      <c r="AC536" s="16">
        <v>2.4239999999999999</v>
      </c>
      <c r="AD536" s="17">
        <v>3733</v>
      </c>
      <c r="AE536" s="16">
        <v>1.952</v>
      </c>
      <c r="AF536" s="17">
        <v>12432</v>
      </c>
      <c r="AG536" s="16">
        <v>2.0720000000000001</v>
      </c>
      <c r="AH536" s="18">
        <v>11.76</v>
      </c>
      <c r="AI536" s="16">
        <v>0.16</v>
      </c>
      <c r="AJ536" s="18">
        <v>3.53</v>
      </c>
      <c r="AK536" s="16">
        <v>0.115</v>
      </c>
      <c r="AL536" s="15">
        <v>79156</v>
      </c>
      <c r="AM536" s="16">
        <v>2.081</v>
      </c>
      <c r="AN536" s="17">
        <v>6761</v>
      </c>
      <c r="AO536" s="16">
        <v>1.613</v>
      </c>
      <c r="AP536" s="17">
        <v>23173</v>
      </c>
      <c r="AQ536" s="16">
        <v>1.7989999999999999</v>
      </c>
      <c r="AR536" s="18">
        <v>11.71</v>
      </c>
      <c r="AS536" s="16">
        <v>0.17899999999999999</v>
      </c>
      <c r="AT536" s="18">
        <v>3.42</v>
      </c>
      <c r="AU536" s="16">
        <v>0.10100000000000001</v>
      </c>
    </row>
    <row r="537" spans="2:47" x14ac:dyDescent="0.2">
      <c r="B537" s="29"/>
      <c r="C537" s="29"/>
      <c r="D537" s="29"/>
      <c r="E537" s="29"/>
      <c r="F537" s="29"/>
      <c r="G537" s="14" t="s">
        <v>320</v>
      </c>
      <c r="H537" s="15">
        <v>8477</v>
      </c>
      <c r="I537" s="16">
        <v>-4.7E-2</v>
      </c>
      <c r="J537" s="17">
        <v>531</v>
      </c>
      <c r="K537" s="16">
        <v>-0.14199999999999999</v>
      </c>
      <c r="L537" s="17">
        <v>1699</v>
      </c>
      <c r="M537" s="16">
        <v>-0.14199999999999999</v>
      </c>
      <c r="N537" s="18">
        <v>15.97</v>
      </c>
      <c r="O537" s="16">
        <v>0.111</v>
      </c>
      <c r="P537" s="18">
        <v>4.99</v>
      </c>
      <c r="Q537" s="16">
        <v>0.111</v>
      </c>
      <c r="R537" s="15">
        <v>27173</v>
      </c>
      <c r="S537" s="16">
        <v>5.3999999999999999E-2</v>
      </c>
      <c r="T537" s="17">
        <v>1702</v>
      </c>
      <c r="U537" s="16">
        <v>-5.1999999999999998E-2</v>
      </c>
      <c r="V537" s="17">
        <v>5445</v>
      </c>
      <c r="W537" s="16">
        <v>-5.1999999999999998E-2</v>
      </c>
      <c r="X537" s="18">
        <v>15.97</v>
      </c>
      <c r="Y537" s="16">
        <v>0.111</v>
      </c>
      <c r="Z537" s="18">
        <v>4.99</v>
      </c>
      <c r="AA537" s="16">
        <v>0.111</v>
      </c>
      <c r="AB537" s="15">
        <v>55830</v>
      </c>
      <c r="AC537" s="16">
        <v>0.156</v>
      </c>
      <c r="AD537" s="17">
        <v>3551</v>
      </c>
      <c r="AE537" s="16">
        <v>5.7000000000000002E-2</v>
      </c>
      <c r="AF537" s="17">
        <v>11364</v>
      </c>
      <c r="AG537" s="16">
        <v>5.7000000000000002E-2</v>
      </c>
      <c r="AH537" s="18">
        <v>15.72</v>
      </c>
      <c r="AI537" s="16">
        <v>9.4E-2</v>
      </c>
      <c r="AJ537" s="18">
        <v>4.91</v>
      </c>
      <c r="AK537" s="16">
        <v>9.4E-2</v>
      </c>
      <c r="AL537" s="15">
        <v>130414</v>
      </c>
      <c r="AM537" s="16">
        <v>0.20200000000000001</v>
      </c>
      <c r="AN537" s="17">
        <v>8786</v>
      </c>
      <c r="AO537" s="16">
        <v>0.16300000000000001</v>
      </c>
      <c r="AP537" s="17">
        <v>28116</v>
      </c>
      <c r="AQ537" s="16">
        <v>0.16300000000000001</v>
      </c>
      <c r="AR537" s="18">
        <v>14.84</v>
      </c>
      <c r="AS537" s="16">
        <v>3.3000000000000002E-2</v>
      </c>
      <c r="AT537" s="18">
        <v>4.6399999999999997</v>
      </c>
      <c r="AU537" s="16">
        <v>3.3000000000000002E-2</v>
      </c>
    </row>
    <row r="538" spans="2:47" x14ac:dyDescent="0.2">
      <c r="B538" s="136"/>
      <c r="C538" s="136"/>
      <c r="D538" s="136"/>
      <c r="E538" s="136"/>
      <c r="F538" s="29"/>
      <c r="G538" s="14" t="s">
        <v>321</v>
      </c>
      <c r="H538" s="15">
        <v>4526</v>
      </c>
      <c r="I538" s="16">
        <v>-0.16</v>
      </c>
      <c r="J538" s="17">
        <v>354</v>
      </c>
      <c r="K538" s="16">
        <v>-0.161</v>
      </c>
      <c r="L538" s="17">
        <v>1132</v>
      </c>
      <c r="M538" s="16">
        <v>-0.161</v>
      </c>
      <c r="N538" s="18">
        <v>12.79</v>
      </c>
      <c r="O538" s="16">
        <v>2E-3</v>
      </c>
      <c r="P538" s="18">
        <v>4</v>
      </c>
      <c r="Q538" s="16">
        <v>1E-3</v>
      </c>
      <c r="R538" s="15">
        <v>13498</v>
      </c>
      <c r="S538" s="16">
        <v>-0.29399999999999998</v>
      </c>
      <c r="T538" s="17">
        <v>1056</v>
      </c>
      <c r="U538" s="16">
        <v>-0.28199999999999997</v>
      </c>
      <c r="V538" s="17">
        <v>3380</v>
      </c>
      <c r="W538" s="16">
        <v>-0.28199999999999997</v>
      </c>
      <c r="X538" s="18">
        <v>12.78</v>
      </c>
      <c r="Y538" s="16">
        <v>-1.6E-2</v>
      </c>
      <c r="Z538" s="18">
        <v>3.99</v>
      </c>
      <c r="AA538" s="16">
        <v>-1.6E-2</v>
      </c>
      <c r="AB538" s="15">
        <v>26443</v>
      </c>
      <c r="AC538" s="16">
        <v>-0.32100000000000001</v>
      </c>
      <c r="AD538" s="17">
        <v>2069</v>
      </c>
      <c r="AE538" s="16">
        <v>-0.308</v>
      </c>
      <c r="AF538" s="17">
        <v>6621</v>
      </c>
      <c r="AG538" s="16">
        <v>-0.308</v>
      </c>
      <c r="AH538" s="18">
        <v>12.78</v>
      </c>
      <c r="AI538" s="16">
        <v>-1.9E-2</v>
      </c>
      <c r="AJ538" s="18">
        <v>3.99</v>
      </c>
      <c r="AK538" s="16">
        <v>-1.7999999999999999E-2</v>
      </c>
      <c r="AL538" s="15">
        <v>62064</v>
      </c>
      <c r="AM538" s="16">
        <v>-0.26700000000000002</v>
      </c>
      <c r="AN538" s="17">
        <v>4858</v>
      </c>
      <c r="AO538" s="16">
        <v>-0.252</v>
      </c>
      <c r="AP538" s="17">
        <v>15545</v>
      </c>
      <c r="AQ538" s="16">
        <v>-0.255</v>
      </c>
      <c r="AR538" s="18">
        <v>12.78</v>
      </c>
      <c r="AS538" s="16">
        <v>-0.02</v>
      </c>
      <c r="AT538" s="18">
        <v>3.99</v>
      </c>
      <c r="AU538" s="16">
        <v>-1.6E-2</v>
      </c>
    </row>
    <row r="539" spans="2:47" x14ac:dyDescent="0.2">
      <c r="C539" s="29"/>
      <c r="D539" s="29"/>
      <c r="E539" s="29"/>
      <c r="F539" s="29"/>
      <c r="G539" s="14" t="s">
        <v>347</v>
      </c>
      <c r="H539" s="18">
        <v>2998</v>
      </c>
      <c r="I539" s="16">
        <v>3.411</v>
      </c>
      <c r="J539" s="18">
        <v>230</v>
      </c>
      <c r="K539" s="16">
        <v>2.4620000000000002</v>
      </c>
      <c r="L539" s="18">
        <v>895</v>
      </c>
      <c r="M539" s="16">
        <v>3.2010000000000001</v>
      </c>
      <c r="N539" s="18">
        <v>13.02</v>
      </c>
      <c r="O539" s="16">
        <v>0.27400000000000002</v>
      </c>
      <c r="P539" s="18">
        <v>3.35</v>
      </c>
      <c r="Q539" s="16">
        <v>0.05</v>
      </c>
      <c r="R539" s="18">
        <v>9009</v>
      </c>
      <c r="S539" s="16">
        <v>3.35</v>
      </c>
      <c r="T539" s="18">
        <v>663</v>
      </c>
      <c r="U539" s="16">
        <v>1.8580000000000001</v>
      </c>
      <c r="V539" s="18">
        <v>2564</v>
      </c>
      <c r="W539" s="16">
        <v>2.456</v>
      </c>
      <c r="X539" s="18">
        <v>13.6</v>
      </c>
      <c r="Y539" s="16">
        <v>0.52200000000000002</v>
      </c>
      <c r="Z539" s="18">
        <v>3.51</v>
      </c>
      <c r="AA539" s="16">
        <v>0.25900000000000001</v>
      </c>
      <c r="AB539" s="18">
        <v>19726</v>
      </c>
      <c r="AC539" s="16">
        <v>6.5510000000000002</v>
      </c>
      <c r="AD539" s="18">
        <v>1444</v>
      </c>
      <c r="AE539" s="16">
        <v>4.2549999999999999</v>
      </c>
      <c r="AF539" s="18">
        <v>5547</v>
      </c>
      <c r="AG539" s="16">
        <v>5.31</v>
      </c>
      <c r="AH539" s="18">
        <v>13.66</v>
      </c>
      <c r="AI539" s="16">
        <v>0.437</v>
      </c>
      <c r="AJ539" s="18">
        <v>3.56</v>
      </c>
      <c r="AK539" s="16">
        <v>0.19700000000000001</v>
      </c>
      <c r="AL539" s="18">
        <v>48879</v>
      </c>
      <c r="AM539" s="16">
        <v>7.0389999999999997</v>
      </c>
      <c r="AN539" s="18">
        <v>3780</v>
      </c>
      <c r="AO539" s="16">
        <v>6.14</v>
      </c>
      <c r="AP539" s="18">
        <v>14735</v>
      </c>
      <c r="AQ539" s="16">
        <v>7.1689999999999996</v>
      </c>
      <c r="AR539" s="18">
        <v>12.93</v>
      </c>
      <c r="AS539" s="16">
        <v>0.126</v>
      </c>
      <c r="AT539" s="18">
        <v>3.32</v>
      </c>
      <c r="AU539" s="16">
        <v>-1.6E-2</v>
      </c>
    </row>
    <row r="540" spans="2:47" x14ac:dyDescent="0.2">
      <c r="C540" s="29"/>
      <c r="D540" s="29"/>
      <c r="E540" s="29"/>
      <c r="F540" s="29"/>
      <c r="G540" s="14" t="s">
        <v>348</v>
      </c>
      <c r="H540" s="18">
        <v>3310</v>
      </c>
      <c r="I540" s="16">
        <v>21.285</v>
      </c>
      <c r="J540" s="18">
        <v>216</v>
      </c>
      <c r="K540" s="16">
        <v>17.419</v>
      </c>
      <c r="L540" s="18">
        <v>745</v>
      </c>
      <c r="M540" s="16">
        <v>18.844000000000001</v>
      </c>
      <c r="N540" s="18">
        <v>15.31</v>
      </c>
      <c r="O540" s="16">
        <v>0.21</v>
      </c>
      <c r="P540" s="18">
        <v>4.4400000000000004</v>
      </c>
      <c r="Q540" s="16">
        <v>0.123</v>
      </c>
      <c r="R540" s="18">
        <v>6381</v>
      </c>
      <c r="S540" s="16">
        <v>13.537000000000001</v>
      </c>
      <c r="T540" s="18">
        <v>433</v>
      </c>
      <c r="U540" s="16">
        <v>11.416</v>
      </c>
      <c r="V540" s="18">
        <v>1465</v>
      </c>
      <c r="W540" s="16">
        <v>12.135999999999999</v>
      </c>
      <c r="X540" s="18">
        <v>14.74</v>
      </c>
      <c r="Y540" s="16">
        <v>0.17100000000000001</v>
      </c>
      <c r="Z540" s="18">
        <v>4.3600000000000003</v>
      </c>
      <c r="AA540" s="16">
        <v>0.107</v>
      </c>
      <c r="AB540" s="18">
        <v>7527</v>
      </c>
      <c r="AC540" s="16">
        <v>6.6189999999999998</v>
      </c>
      <c r="AD540" s="18">
        <v>527</v>
      </c>
      <c r="AE540" s="16">
        <v>5.6260000000000003</v>
      </c>
      <c r="AF540" s="18">
        <v>1762</v>
      </c>
      <c r="AG540" s="16">
        <v>5.9240000000000004</v>
      </c>
      <c r="AH540" s="18">
        <v>14.28</v>
      </c>
      <c r="AI540" s="16">
        <v>0.15</v>
      </c>
      <c r="AJ540" s="18">
        <v>4.2699999999999996</v>
      </c>
      <c r="AK540" s="16">
        <v>0.1</v>
      </c>
      <c r="AL540" s="18">
        <v>10318</v>
      </c>
      <c r="AM540" s="16">
        <v>3.8090000000000002</v>
      </c>
      <c r="AN540" s="18">
        <v>753</v>
      </c>
      <c r="AO540" s="16">
        <v>3.2349999999999999</v>
      </c>
      <c r="AP540" s="18">
        <v>2481</v>
      </c>
      <c r="AQ540" s="16">
        <v>3.36</v>
      </c>
      <c r="AR540" s="18">
        <v>13.7</v>
      </c>
      <c r="AS540" s="16">
        <v>0.13600000000000001</v>
      </c>
      <c r="AT540" s="18">
        <v>4.16</v>
      </c>
      <c r="AU540" s="16">
        <v>0.10299999999999999</v>
      </c>
    </row>
    <row r="541" spans="2:47" x14ac:dyDescent="0.2">
      <c r="B541" s="28" t="s">
        <v>19</v>
      </c>
      <c r="C541" s="28" t="s">
        <v>20</v>
      </c>
      <c r="D541" s="28" t="s">
        <v>23</v>
      </c>
      <c r="E541" s="28" t="s">
        <v>0</v>
      </c>
      <c r="F541" s="28" t="s">
        <v>85</v>
      </c>
      <c r="G541" s="14" t="s">
        <v>322</v>
      </c>
      <c r="H541" s="15">
        <v>65685</v>
      </c>
      <c r="I541" s="16">
        <v>0.48</v>
      </c>
      <c r="J541" s="17">
        <v>4905</v>
      </c>
      <c r="K541" s="16">
        <v>0.376</v>
      </c>
      <c r="L541" s="17">
        <v>16477</v>
      </c>
      <c r="M541" s="16">
        <v>0.44500000000000001</v>
      </c>
      <c r="N541" s="18">
        <v>13.39</v>
      </c>
      <c r="O541" s="16">
        <v>7.5999999999999998E-2</v>
      </c>
      <c r="P541" s="18">
        <v>3.99</v>
      </c>
      <c r="Q541" s="16">
        <v>2.5000000000000001E-2</v>
      </c>
      <c r="R541" s="15">
        <v>199123</v>
      </c>
      <c r="S541" s="16">
        <v>0.54</v>
      </c>
      <c r="T541" s="17">
        <v>14884</v>
      </c>
      <c r="U541" s="16">
        <v>0.44800000000000001</v>
      </c>
      <c r="V541" s="17">
        <v>49969</v>
      </c>
      <c r="W541" s="16">
        <v>0.51900000000000002</v>
      </c>
      <c r="X541" s="18">
        <v>13.38</v>
      </c>
      <c r="Y541" s="16">
        <v>6.4000000000000001E-2</v>
      </c>
      <c r="Z541" s="18">
        <v>3.98</v>
      </c>
      <c r="AA541" s="16">
        <v>1.4E-2</v>
      </c>
      <c r="AB541" s="15">
        <v>380969</v>
      </c>
      <c r="AC541" s="16">
        <v>0.439</v>
      </c>
      <c r="AD541" s="17">
        <v>28571</v>
      </c>
      <c r="AE541" s="16">
        <v>0.38500000000000001</v>
      </c>
      <c r="AF541" s="17">
        <v>95927</v>
      </c>
      <c r="AG541" s="16">
        <v>0.45300000000000001</v>
      </c>
      <c r="AH541" s="18">
        <v>13.33</v>
      </c>
      <c r="AI541" s="16">
        <v>0.04</v>
      </c>
      <c r="AJ541" s="18">
        <v>3.97</v>
      </c>
      <c r="AK541" s="16">
        <v>-8.9999999999999993E-3</v>
      </c>
      <c r="AL541" s="15">
        <v>850752</v>
      </c>
      <c r="AM541" s="16">
        <v>0.39600000000000002</v>
      </c>
      <c r="AN541" s="17">
        <v>64070</v>
      </c>
      <c r="AO541" s="16">
        <v>0.34499999999999997</v>
      </c>
      <c r="AP541" s="17">
        <v>216324</v>
      </c>
      <c r="AQ541" s="16">
        <v>0.41899999999999998</v>
      </c>
      <c r="AR541" s="18">
        <v>13.28</v>
      </c>
      <c r="AS541" s="16">
        <v>3.7999999999999999E-2</v>
      </c>
      <c r="AT541" s="18">
        <v>3.93</v>
      </c>
      <c r="AU541" s="16">
        <v>-1.6E-2</v>
      </c>
    </row>
    <row r="542" spans="2:47" x14ac:dyDescent="0.2">
      <c r="B542" s="29"/>
      <c r="C542" s="29"/>
      <c r="D542" s="29"/>
      <c r="E542" s="29"/>
      <c r="F542" s="29"/>
      <c r="G542" s="14" t="s">
        <v>323</v>
      </c>
      <c r="H542" s="15">
        <v>192748</v>
      </c>
      <c r="I542" s="16">
        <v>0.66900000000000004</v>
      </c>
      <c r="J542" s="17">
        <v>14383</v>
      </c>
      <c r="K542" s="16">
        <v>0.57199999999999995</v>
      </c>
      <c r="L542" s="17">
        <v>50680</v>
      </c>
      <c r="M542" s="16">
        <v>0.65400000000000003</v>
      </c>
      <c r="N542" s="18">
        <v>13.4</v>
      </c>
      <c r="O542" s="16">
        <v>6.2E-2</v>
      </c>
      <c r="P542" s="18">
        <v>3.8</v>
      </c>
      <c r="Q542" s="16">
        <v>8.9999999999999993E-3</v>
      </c>
      <c r="R542" s="15">
        <v>548134</v>
      </c>
      <c r="S542" s="16">
        <v>0.58899999999999997</v>
      </c>
      <c r="T542" s="17">
        <v>40125</v>
      </c>
      <c r="U542" s="16">
        <v>0.45</v>
      </c>
      <c r="V542" s="17">
        <v>140196</v>
      </c>
      <c r="W542" s="16">
        <v>0.51600000000000001</v>
      </c>
      <c r="X542" s="18">
        <v>13.66</v>
      </c>
      <c r="Y542" s="16">
        <v>9.6000000000000002E-2</v>
      </c>
      <c r="Z542" s="18">
        <v>3.91</v>
      </c>
      <c r="AA542" s="16">
        <v>4.8000000000000001E-2</v>
      </c>
      <c r="AB542" s="15">
        <v>1126359</v>
      </c>
      <c r="AC542" s="16">
        <v>0.68200000000000005</v>
      </c>
      <c r="AD542" s="17">
        <v>82248</v>
      </c>
      <c r="AE542" s="16">
        <v>0.58099999999999996</v>
      </c>
      <c r="AF542" s="17">
        <v>285825</v>
      </c>
      <c r="AG542" s="16">
        <v>0.63700000000000001</v>
      </c>
      <c r="AH542" s="18">
        <v>13.69</v>
      </c>
      <c r="AI542" s="16">
        <v>6.4000000000000001E-2</v>
      </c>
      <c r="AJ542" s="18">
        <v>3.94</v>
      </c>
      <c r="AK542" s="16">
        <v>2.7E-2</v>
      </c>
      <c r="AL542" s="15">
        <v>2502159</v>
      </c>
      <c r="AM542" s="16">
        <v>0.68</v>
      </c>
      <c r="AN542" s="17">
        <v>187058</v>
      </c>
      <c r="AO542" s="16">
        <v>0.65600000000000003</v>
      </c>
      <c r="AP542" s="17">
        <v>653085</v>
      </c>
      <c r="AQ542" s="16">
        <v>0.69899999999999995</v>
      </c>
      <c r="AR542" s="18">
        <v>13.38</v>
      </c>
      <c r="AS542" s="16">
        <v>1.4E-2</v>
      </c>
      <c r="AT542" s="18">
        <v>3.83</v>
      </c>
      <c r="AU542" s="16">
        <v>-1.0999999999999999E-2</v>
      </c>
    </row>
    <row r="543" spans="2:47" x14ac:dyDescent="0.2">
      <c r="B543" s="29"/>
      <c r="C543" s="29"/>
      <c r="D543" s="29"/>
      <c r="E543" s="29"/>
      <c r="F543" s="29"/>
      <c r="G543" s="14" t="s">
        <v>324</v>
      </c>
      <c r="H543" s="15">
        <v>115935</v>
      </c>
      <c r="I543" s="16">
        <v>0.245</v>
      </c>
      <c r="J543" s="17">
        <v>9264</v>
      </c>
      <c r="K543" s="16">
        <v>0.10100000000000001</v>
      </c>
      <c r="L543" s="17">
        <v>32270</v>
      </c>
      <c r="M543" s="16">
        <v>0.15</v>
      </c>
      <c r="N543" s="18">
        <v>12.51</v>
      </c>
      <c r="O543" s="16">
        <v>0.13100000000000001</v>
      </c>
      <c r="P543" s="18">
        <v>3.59</v>
      </c>
      <c r="Q543" s="16">
        <v>8.3000000000000004E-2</v>
      </c>
      <c r="R543" s="15">
        <v>335368</v>
      </c>
      <c r="S543" s="16">
        <v>0.193</v>
      </c>
      <c r="T543" s="17">
        <v>26245</v>
      </c>
      <c r="U543" s="16">
        <v>5.8999999999999997E-2</v>
      </c>
      <c r="V543" s="17">
        <v>91104</v>
      </c>
      <c r="W543" s="16">
        <v>0.10199999999999999</v>
      </c>
      <c r="X543" s="18">
        <v>12.78</v>
      </c>
      <c r="Y543" s="16">
        <v>0.127</v>
      </c>
      <c r="Z543" s="18">
        <v>3.68</v>
      </c>
      <c r="AA543" s="16">
        <v>8.3000000000000004E-2</v>
      </c>
      <c r="AB543" s="15">
        <v>753281</v>
      </c>
      <c r="AC543" s="16">
        <v>0.378</v>
      </c>
      <c r="AD543" s="17">
        <v>58694</v>
      </c>
      <c r="AE543" s="16">
        <v>0.28699999999999998</v>
      </c>
      <c r="AF543" s="17">
        <v>202714</v>
      </c>
      <c r="AG543" s="16">
        <v>0.32800000000000001</v>
      </c>
      <c r="AH543" s="18">
        <v>12.83</v>
      </c>
      <c r="AI543" s="16">
        <v>7.0000000000000007E-2</v>
      </c>
      <c r="AJ543" s="18">
        <v>3.72</v>
      </c>
      <c r="AK543" s="16">
        <v>3.7999999999999999E-2</v>
      </c>
      <c r="AL543" s="15">
        <v>1705632</v>
      </c>
      <c r="AM543" s="16">
        <v>0.46200000000000002</v>
      </c>
      <c r="AN543" s="17">
        <v>135432</v>
      </c>
      <c r="AO543" s="16">
        <v>0.438</v>
      </c>
      <c r="AP543" s="17">
        <v>468991</v>
      </c>
      <c r="AQ543" s="16">
        <v>0.48899999999999999</v>
      </c>
      <c r="AR543" s="18">
        <v>12.59</v>
      </c>
      <c r="AS543" s="16">
        <v>1.6E-2</v>
      </c>
      <c r="AT543" s="18">
        <v>3.64</v>
      </c>
      <c r="AU543" s="16">
        <v>-1.7999999999999999E-2</v>
      </c>
    </row>
    <row r="544" spans="2:47" x14ac:dyDescent="0.2">
      <c r="B544" s="29"/>
      <c r="C544" s="29"/>
      <c r="D544" s="29"/>
      <c r="E544" s="29"/>
      <c r="F544" s="29"/>
      <c r="G544" s="14" t="s">
        <v>325</v>
      </c>
      <c r="H544" s="15">
        <v>140633</v>
      </c>
      <c r="I544" s="16">
        <v>-0.33600000000000002</v>
      </c>
      <c r="J544" s="17">
        <v>9937</v>
      </c>
      <c r="K544" s="16">
        <v>-0.35399999999999998</v>
      </c>
      <c r="L544" s="17">
        <v>33659</v>
      </c>
      <c r="M544" s="16">
        <v>-0.39300000000000002</v>
      </c>
      <c r="N544" s="18">
        <v>14.15</v>
      </c>
      <c r="O544" s="16">
        <v>2.8000000000000001E-2</v>
      </c>
      <c r="P544" s="18">
        <v>4.18</v>
      </c>
      <c r="Q544" s="16">
        <v>9.1999999999999998E-2</v>
      </c>
      <c r="R544" s="15">
        <v>367474</v>
      </c>
      <c r="S544" s="16">
        <v>-0.39200000000000002</v>
      </c>
      <c r="T544" s="17">
        <v>26458</v>
      </c>
      <c r="U544" s="16">
        <v>-0.4</v>
      </c>
      <c r="V544" s="17">
        <v>90093</v>
      </c>
      <c r="W544" s="16">
        <v>-0.43099999999999999</v>
      </c>
      <c r="X544" s="18">
        <v>13.89</v>
      </c>
      <c r="Y544" s="16">
        <v>1.2999999999999999E-2</v>
      </c>
      <c r="Z544" s="18">
        <v>4.08</v>
      </c>
      <c r="AA544" s="16">
        <v>6.9000000000000006E-2</v>
      </c>
      <c r="AB544" s="15">
        <v>916266</v>
      </c>
      <c r="AC544" s="16">
        <v>-0.27200000000000002</v>
      </c>
      <c r="AD544" s="17">
        <v>68400</v>
      </c>
      <c r="AE544" s="16">
        <v>-0.25600000000000001</v>
      </c>
      <c r="AF544" s="17">
        <v>229800</v>
      </c>
      <c r="AG544" s="16">
        <v>-0.30499999999999999</v>
      </c>
      <c r="AH544" s="18">
        <v>13.4</v>
      </c>
      <c r="AI544" s="16">
        <v>-2.1000000000000001E-2</v>
      </c>
      <c r="AJ544" s="18">
        <v>3.99</v>
      </c>
      <c r="AK544" s="16">
        <v>4.8000000000000001E-2</v>
      </c>
      <c r="AL544" s="15">
        <v>2563907</v>
      </c>
      <c r="AM544" s="16">
        <v>-0.11899999999999999</v>
      </c>
      <c r="AN544" s="17">
        <v>189844</v>
      </c>
      <c r="AO544" s="16">
        <v>-0.1</v>
      </c>
      <c r="AP544" s="17">
        <v>657760</v>
      </c>
      <c r="AQ544" s="16">
        <v>-0.13300000000000001</v>
      </c>
      <c r="AR544" s="18">
        <v>13.51</v>
      </c>
      <c r="AS544" s="16">
        <v>-0.02</v>
      </c>
      <c r="AT544" s="18">
        <v>3.9</v>
      </c>
      <c r="AU544" s="16">
        <v>1.6E-2</v>
      </c>
    </row>
    <row r="545" spans="2:47" x14ac:dyDescent="0.2">
      <c r="B545" s="29"/>
      <c r="C545" s="29"/>
      <c r="D545" s="29"/>
      <c r="E545" s="29"/>
      <c r="F545" s="29"/>
      <c r="G545" s="14" t="s">
        <v>326</v>
      </c>
      <c r="H545" s="15">
        <v>99347</v>
      </c>
      <c r="I545" s="137">
        <v>1.2430000000000001</v>
      </c>
      <c r="J545" s="17">
        <v>6832</v>
      </c>
      <c r="K545" s="137">
        <v>1.099</v>
      </c>
      <c r="L545" s="17">
        <v>22605</v>
      </c>
      <c r="M545" s="137">
        <v>1.167</v>
      </c>
      <c r="N545" s="138">
        <v>14.54</v>
      </c>
      <c r="O545" s="137">
        <v>6.8000000000000005E-2</v>
      </c>
      <c r="P545" s="138">
        <v>4.3899999999999997</v>
      </c>
      <c r="Q545" s="137">
        <v>3.5000000000000003E-2</v>
      </c>
      <c r="R545" s="15">
        <v>287563</v>
      </c>
      <c r="S545" s="137">
        <v>1.1100000000000001</v>
      </c>
      <c r="T545" s="17">
        <v>19530</v>
      </c>
      <c r="U545" s="137">
        <v>0.999</v>
      </c>
      <c r="V545" s="17">
        <v>64195</v>
      </c>
      <c r="W545" s="137">
        <v>1.0349999999999999</v>
      </c>
      <c r="X545" s="138">
        <v>14.72</v>
      </c>
      <c r="Y545" s="137">
        <v>5.6000000000000001E-2</v>
      </c>
      <c r="Z545" s="138">
        <v>4.4800000000000004</v>
      </c>
      <c r="AA545" s="137">
        <v>3.6999999999999998E-2</v>
      </c>
      <c r="AB545" s="15">
        <v>585184</v>
      </c>
      <c r="AC545" s="137">
        <v>1.2869999999999999</v>
      </c>
      <c r="AD545" s="17">
        <v>39747</v>
      </c>
      <c r="AE545" s="137">
        <v>1.2190000000000001</v>
      </c>
      <c r="AF545" s="17">
        <v>130547</v>
      </c>
      <c r="AG545" s="137">
        <v>1.244</v>
      </c>
      <c r="AH545" s="138">
        <v>14.72</v>
      </c>
      <c r="AI545" s="137">
        <v>0.03</v>
      </c>
      <c r="AJ545" s="138">
        <v>4.4800000000000004</v>
      </c>
      <c r="AK545" s="137">
        <v>1.9E-2</v>
      </c>
      <c r="AL545" s="15">
        <v>1134633</v>
      </c>
      <c r="AM545" s="137">
        <v>1.07</v>
      </c>
      <c r="AN545" s="17">
        <v>81851</v>
      </c>
      <c r="AO545" s="137">
        <v>1.169</v>
      </c>
      <c r="AP545" s="17">
        <v>267167</v>
      </c>
      <c r="AQ545" s="137">
        <v>1.1719999999999999</v>
      </c>
      <c r="AR545" s="138">
        <v>13.86</v>
      </c>
      <c r="AS545" s="137">
        <v>-4.5999999999999999E-2</v>
      </c>
      <c r="AT545" s="138">
        <v>4.25</v>
      </c>
      <c r="AU545" s="137">
        <v>-4.7E-2</v>
      </c>
    </row>
    <row r="546" spans="2:47" x14ac:dyDescent="0.2">
      <c r="B546" s="29"/>
      <c r="C546" s="29"/>
      <c r="D546" s="29"/>
      <c r="E546" s="29"/>
      <c r="F546" s="29"/>
      <c r="G546" s="14" t="s">
        <v>327</v>
      </c>
      <c r="H546" s="15">
        <v>87250</v>
      </c>
      <c r="I546" s="16">
        <v>1.37</v>
      </c>
      <c r="J546" s="17">
        <v>6900</v>
      </c>
      <c r="K546" s="16">
        <v>0.86</v>
      </c>
      <c r="L546" s="17">
        <v>22692</v>
      </c>
      <c r="M546" s="16">
        <v>1.0049999999999999</v>
      </c>
      <c r="N546" s="18">
        <v>12.64</v>
      </c>
      <c r="O546" s="16">
        <v>0.27500000000000002</v>
      </c>
      <c r="P546" s="18">
        <v>3.84</v>
      </c>
      <c r="Q546" s="16">
        <v>0.182</v>
      </c>
      <c r="R546" s="15">
        <v>252253</v>
      </c>
      <c r="S546" s="16">
        <v>0.45300000000000001</v>
      </c>
      <c r="T546" s="17">
        <v>20039</v>
      </c>
      <c r="U546" s="16">
        <v>0.53800000000000003</v>
      </c>
      <c r="V546" s="17">
        <v>65774</v>
      </c>
      <c r="W546" s="16">
        <v>0.63400000000000001</v>
      </c>
      <c r="X546" s="18">
        <v>12.59</v>
      </c>
      <c r="Y546" s="16">
        <v>-5.5E-2</v>
      </c>
      <c r="Z546" s="18">
        <v>3.84</v>
      </c>
      <c r="AA546" s="16">
        <v>-0.111</v>
      </c>
      <c r="AB546" s="15">
        <v>471122</v>
      </c>
      <c r="AC546" s="16">
        <v>0.30199999999999999</v>
      </c>
      <c r="AD546" s="17">
        <v>37724</v>
      </c>
      <c r="AE546" s="16">
        <v>0.46400000000000002</v>
      </c>
      <c r="AF546" s="17">
        <v>123122</v>
      </c>
      <c r="AG546" s="16">
        <v>0.53500000000000003</v>
      </c>
      <c r="AH546" s="18">
        <v>12.49</v>
      </c>
      <c r="AI546" s="16">
        <v>-0.111</v>
      </c>
      <c r="AJ546" s="18">
        <v>3.83</v>
      </c>
      <c r="AK546" s="16">
        <v>-0.152</v>
      </c>
      <c r="AL546" s="15">
        <v>1012517</v>
      </c>
      <c r="AM546" s="16">
        <v>0.34100000000000003</v>
      </c>
      <c r="AN546" s="17">
        <v>92019</v>
      </c>
      <c r="AO546" s="16">
        <v>0.80300000000000005</v>
      </c>
      <c r="AP546" s="17">
        <v>287087</v>
      </c>
      <c r="AQ546" s="16">
        <v>0.78400000000000003</v>
      </c>
      <c r="AR546" s="18">
        <v>11</v>
      </c>
      <c r="AS546" s="16">
        <v>-0.25600000000000001</v>
      </c>
      <c r="AT546" s="18">
        <v>3.53</v>
      </c>
      <c r="AU546" s="16">
        <v>-0.248</v>
      </c>
    </row>
    <row r="547" spans="2:47" x14ac:dyDescent="0.2">
      <c r="B547" s="29"/>
      <c r="C547" s="29"/>
      <c r="D547" s="29"/>
      <c r="E547" s="29"/>
      <c r="F547" s="29"/>
      <c r="G547" s="14" t="s">
        <v>328</v>
      </c>
      <c r="H547" s="15">
        <v>43428</v>
      </c>
      <c r="I547" s="16">
        <v>1.86</v>
      </c>
      <c r="J547" s="17">
        <v>3410</v>
      </c>
      <c r="K547" s="16">
        <v>1.7090000000000001</v>
      </c>
      <c r="L547" s="17">
        <v>11613</v>
      </c>
      <c r="M547" s="16">
        <v>1.8839999999999999</v>
      </c>
      <c r="N547" s="18">
        <v>12.74</v>
      </c>
      <c r="O547" s="16">
        <v>5.6000000000000001E-2</v>
      </c>
      <c r="P547" s="18">
        <v>3.74</v>
      </c>
      <c r="Q547" s="16">
        <v>-8.0000000000000002E-3</v>
      </c>
      <c r="R547" s="15">
        <v>130165</v>
      </c>
      <c r="S547" s="16">
        <v>0.61</v>
      </c>
      <c r="T547" s="17">
        <v>10099</v>
      </c>
      <c r="U547" s="16">
        <v>0.66100000000000003</v>
      </c>
      <c r="V547" s="17">
        <v>34313</v>
      </c>
      <c r="W547" s="16">
        <v>0.76400000000000001</v>
      </c>
      <c r="X547" s="18">
        <v>12.89</v>
      </c>
      <c r="Y547" s="16">
        <v>-3.1E-2</v>
      </c>
      <c r="Z547" s="18">
        <v>3.79</v>
      </c>
      <c r="AA547" s="16">
        <v>-8.6999999999999994E-2</v>
      </c>
      <c r="AB547" s="15">
        <v>228525</v>
      </c>
      <c r="AC547" s="16">
        <v>0.42599999999999999</v>
      </c>
      <c r="AD547" s="17">
        <v>17744</v>
      </c>
      <c r="AE547" s="16">
        <v>0.48899999999999999</v>
      </c>
      <c r="AF547" s="17">
        <v>59957</v>
      </c>
      <c r="AG547" s="16">
        <v>0.57099999999999995</v>
      </c>
      <c r="AH547" s="18">
        <v>12.88</v>
      </c>
      <c r="AI547" s="16">
        <v>-4.2999999999999997E-2</v>
      </c>
      <c r="AJ547" s="18">
        <v>3.81</v>
      </c>
      <c r="AK547" s="16">
        <v>-9.2999999999999999E-2</v>
      </c>
      <c r="AL547" s="15">
        <v>417038</v>
      </c>
      <c r="AM547" s="16">
        <v>0.36199999999999999</v>
      </c>
      <c r="AN547" s="17">
        <v>32729</v>
      </c>
      <c r="AO547" s="16">
        <v>0.42599999999999999</v>
      </c>
      <c r="AP547" s="17">
        <v>110476</v>
      </c>
      <c r="AQ547" s="16">
        <v>0.5</v>
      </c>
      <c r="AR547" s="18">
        <v>12.74</v>
      </c>
      <c r="AS547" s="16">
        <v>-4.4999999999999998E-2</v>
      </c>
      <c r="AT547" s="18">
        <v>3.77</v>
      </c>
      <c r="AU547" s="16">
        <v>-9.1999999999999998E-2</v>
      </c>
    </row>
    <row r="548" spans="2:47" x14ac:dyDescent="0.2">
      <c r="B548" s="29"/>
      <c r="C548" s="29"/>
      <c r="D548" s="29"/>
      <c r="E548" s="29"/>
      <c r="F548" s="29"/>
      <c r="G548" s="14" t="s">
        <v>329</v>
      </c>
      <c r="H548" s="15">
        <v>131570</v>
      </c>
      <c r="I548" s="16">
        <v>5.835</v>
      </c>
      <c r="J548" s="17">
        <v>8540</v>
      </c>
      <c r="K548" s="16">
        <v>5.165</v>
      </c>
      <c r="L548" s="17">
        <v>29775</v>
      </c>
      <c r="M548" s="16">
        <v>5.7160000000000002</v>
      </c>
      <c r="N548" s="18">
        <v>15.41</v>
      </c>
      <c r="O548" s="16">
        <v>0.109</v>
      </c>
      <c r="P548" s="18">
        <v>4.42</v>
      </c>
      <c r="Q548" s="16">
        <v>1.7999999999999999E-2</v>
      </c>
      <c r="R548" s="15">
        <v>324606</v>
      </c>
      <c r="S548" s="16">
        <v>4.9669999999999996</v>
      </c>
      <c r="T548" s="17">
        <v>20992</v>
      </c>
      <c r="U548" s="16">
        <v>4.5949999999999998</v>
      </c>
      <c r="V548" s="17">
        <v>72919</v>
      </c>
      <c r="W548" s="16">
        <v>5.0730000000000004</v>
      </c>
      <c r="X548" s="18">
        <v>15.46</v>
      </c>
      <c r="Y548" s="16">
        <v>6.6000000000000003E-2</v>
      </c>
      <c r="Z548" s="18">
        <v>4.45</v>
      </c>
      <c r="AA548" s="16">
        <v>-1.7999999999999999E-2</v>
      </c>
      <c r="AB548" s="15">
        <v>585864</v>
      </c>
      <c r="AC548" s="16">
        <v>4.4909999999999997</v>
      </c>
      <c r="AD548" s="17">
        <v>37774</v>
      </c>
      <c r="AE548" s="16">
        <v>4.242</v>
      </c>
      <c r="AF548" s="17">
        <v>130447</v>
      </c>
      <c r="AG548" s="16">
        <v>4.657</v>
      </c>
      <c r="AH548" s="18">
        <v>15.51</v>
      </c>
      <c r="AI548" s="16">
        <v>4.7E-2</v>
      </c>
      <c r="AJ548" s="18">
        <v>4.49</v>
      </c>
      <c r="AK548" s="16">
        <v>-2.9000000000000001E-2</v>
      </c>
      <c r="AL548" s="15">
        <v>976878</v>
      </c>
      <c r="AM548" s="16">
        <v>3.0089999999999999</v>
      </c>
      <c r="AN548" s="17">
        <v>64844</v>
      </c>
      <c r="AO548" s="16">
        <v>2.9910000000000001</v>
      </c>
      <c r="AP548" s="17">
        <v>221600</v>
      </c>
      <c r="AQ548" s="16">
        <v>3.2610000000000001</v>
      </c>
      <c r="AR548" s="18">
        <v>15.07</v>
      </c>
      <c r="AS548" s="16">
        <v>5.0000000000000001E-3</v>
      </c>
      <c r="AT548" s="18">
        <v>4.41</v>
      </c>
      <c r="AU548" s="16">
        <v>-5.8999999999999997E-2</v>
      </c>
    </row>
    <row r="549" spans="2:47" x14ac:dyDescent="0.2">
      <c r="B549" s="29"/>
      <c r="C549" s="29"/>
      <c r="D549" s="29"/>
      <c r="E549" s="30"/>
      <c r="F549" s="29"/>
      <c r="G549" s="14" t="s">
        <v>330</v>
      </c>
      <c r="H549" s="15">
        <v>876596</v>
      </c>
      <c r="I549" s="16">
        <v>0.51</v>
      </c>
      <c r="J549" s="17">
        <v>64170</v>
      </c>
      <c r="K549" s="16">
        <v>0.39100000000000001</v>
      </c>
      <c r="L549" s="17">
        <v>219771</v>
      </c>
      <c r="M549" s="16">
        <v>0.41099999999999998</v>
      </c>
      <c r="N549" s="18">
        <v>13.66</v>
      </c>
      <c r="O549" s="16">
        <v>8.5999999999999993E-2</v>
      </c>
      <c r="P549" s="18">
        <v>3.99</v>
      </c>
      <c r="Q549" s="16">
        <v>7.0000000000000007E-2</v>
      </c>
      <c r="R549" s="15">
        <v>2444687</v>
      </c>
      <c r="S549" s="16">
        <v>0.35399999999999998</v>
      </c>
      <c r="T549" s="17">
        <v>178372</v>
      </c>
      <c r="U549" s="16">
        <v>0.27900000000000003</v>
      </c>
      <c r="V549" s="17">
        <v>608563</v>
      </c>
      <c r="W549" s="16">
        <v>0.29599999999999999</v>
      </c>
      <c r="X549" s="18">
        <v>13.71</v>
      </c>
      <c r="Y549" s="16">
        <v>5.8999999999999997E-2</v>
      </c>
      <c r="Z549" s="18">
        <v>4.0199999999999996</v>
      </c>
      <c r="AA549" s="16">
        <v>4.4999999999999998E-2</v>
      </c>
      <c r="AB549" s="15">
        <v>5047571</v>
      </c>
      <c r="AC549" s="16">
        <v>0.39300000000000002</v>
      </c>
      <c r="AD549" s="17">
        <v>370901</v>
      </c>
      <c r="AE549" s="16">
        <v>0.35799999999999998</v>
      </c>
      <c r="AF549" s="17">
        <v>1258339</v>
      </c>
      <c r="AG549" s="16">
        <v>0.36199999999999999</v>
      </c>
      <c r="AH549" s="18">
        <v>13.61</v>
      </c>
      <c r="AI549" s="16">
        <v>2.5000000000000001E-2</v>
      </c>
      <c r="AJ549" s="18">
        <v>4.01</v>
      </c>
      <c r="AK549" s="16">
        <v>2.1999999999999999E-2</v>
      </c>
      <c r="AL549" s="15">
        <v>11163515</v>
      </c>
      <c r="AM549" s="16">
        <v>0.39100000000000001</v>
      </c>
      <c r="AN549" s="17">
        <v>847846</v>
      </c>
      <c r="AO549" s="16">
        <v>0.42799999999999999</v>
      </c>
      <c r="AP549" s="17">
        <v>2882490</v>
      </c>
      <c r="AQ549" s="16">
        <v>0.42699999999999999</v>
      </c>
      <c r="AR549" s="18">
        <v>13.17</v>
      </c>
      <c r="AS549" s="16">
        <v>-2.5999999999999999E-2</v>
      </c>
      <c r="AT549" s="18">
        <v>3.87</v>
      </c>
      <c r="AU549" s="16">
        <v>-2.5000000000000001E-2</v>
      </c>
    </row>
    <row r="550" spans="2:47" x14ac:dyDescent="0.2">
      <c r="B550" s="28" t="s">
        <v>19</v>
      </c>
      <c r="C550" s="28" t="s">
        <v>20</v>
      </c>
      <c r="D550" s="28" t="s">
        <v>24</v>
      </c>
      <c r="E550" s="28" t="s">
        <v>0</v>
      </c>
      <c r="F550" s="28" t="s">
        <v>84</v>
      </c>
      <c r="G550" s="14" t="s">
        <v>274</v>
      </c>
      <c r="H550" s="15">
        <v>10742</v>
      </c>
      <c r="I550" s="16">
        <v>0.02</v>
      </c>
      <c r="J550" s="17">
        <v>1399</v>
      </c>
      <c r="K550" s="16">
        <v>-2.9000000000000001E-2</v>
      </c>
      <c r="L550" s="17">
        <v>3625</v>
      </c>
      <c r="M550" s="16">
        <v>0.04</v>
      </c>
      <c r="N550" s="18">
        <v>7.68</v>
      </c>
      <c r="O550" s="16">
        <v>0.05</v>
      </c>
      <c r="P550" s="18">
        <v>2.96</v>
      </c>
      <c r="Q550" s="16">
        <v>-1.9E-2</v>
      </c>
      <c r="R550" s="15">
        <v>29893</v>
      </c>
      <c r="S550" s="16">
        <v>1.2999999999999999E-2</v>
      </c>
      <c r="T550" s="17">
        <v>3861</v>
      </c>
      <c r="U550" s="16">
        <v>-6.0000000000000001E-3</v>
      </c>
      <c r="V550" s="17">
        <v>10136</v>
      </c>
      <c r="W550" s="16">
        <v>4.4999999999999998E-2</v>
      </c>
      <c r="X550" s="18">
        <v>7.74</v>
      </c>
      <c r="Y550" s="16">
        <v>0.02</v>
      </c>
      <c r="Z550" s="18">
        <v>2.95</v>
      </c>
      <c r="AA550" s="16">
        <v>-0.03</v>
      </c>
      <c r="AB550" s="15">
        <v>64163</v>
      </c>
      <c r="AC550" s="16">
        <v>5.3999999999999999E-2</v>
      </c>
      <c r="AD550" s="17">
        <v>8388</v>
      </c>
      <c r="AE550" s="16">
        <v>3.5000000000000003E-2</v>
      </c>
      <c r="AF550" s="17">
        <v>21532</v>
      </c>
      <c r="AG550" s="16">
        <v>7.8E-2</v>
      </c>
      <c r="AH550" s="18">
        <v>7.65</v>
      </c>
      <c r="AI550" s="16">
        <v>1.7999999999999999E-2</v>
      </c>
      <c r="AJ550" s="18">
        <v>2.98</v>
      </c>
      <c r="AK550" s="16">
        <v>-2.3E-2</v>
      </c>
      <c r="AL550" s="15">
        <v>152082</v>
      </c>
      <c r="AM550" s="16">
        <v>0.13400000000000001</v>
      </c>
      <c r="AN550" s="17">
        <v>19761</v>
      </c>
      <c r="AO550" s="16">
        <v>9.4E-2</v>
      </c>
      <c r="AP550" s="17">
        <v>50275</v>
      </c>
      <c r="AQ550" s="16">
        <v>0.14399999999999999</v>
      </c>
      <c r="AR550" s="18">
        <v>7.7</v>
      </c>
      <c r="AS550" s="16">
        <v>3.6999999999999998E-2</v>
      </c>
      <c r="AT550" s="18">
        <v>3.02</v>
      </c>
      <c r="AU550" s="16">
        <v>-0.01</v>
      </c>
    </row>
    <row r="551" spans="2:47" x14ac:dyDescent="0.2">
      <c r="B551" s="29"/>
      <c r="C551" s="29"/>
      <c r="D551" s="29"/>
      <c r="E551" s="29"/>
      <c r="F551" s="29"/>
      <c r="G551" s="14" t="s">
        <v>275</v>
      </c>
      <c r="H551" s="15">
        <v>33904</v>
      </c>
      <c r="I551" s="16">
        <v>-0.26600000000000001</v>
      </c>
      <c r="J551" s="17">
        <v>2114</v>
      </c>
      <c r="K551" s="16">
        <v>-0.379</v>
      </c>
      <c r="L551" s="17">
        <v>9336</v>
      </c>
      <c r="M551" s="16">
        <v>-0.33800000000000002</v>
      </c>
      <c r="N551" s="18">
        <v>16.04</v>
      </c>
      <c r="O551" s="16">
        <v>0.18099999999999999</v>
      </c>
      <c r="P551" s="18">
        <v>3.63</v>
      </c>
      <c r="Q551" s="16">
        <v>0.109</v>
      </c>
      <c r="R551" s="15">
        <v>107290</v>
      </c>
      <c r="S551" s="16">
        <v>-6.7000000000000004E-2</v>
      </c>
      <c r="T551" s="17">
        <v>6698</v>
      </c>
      <c r="U551" s="16">
        <v>-0.16900000000000001</v>
      </c>
      <c r="V551" s="17">
        <v>29402</v>
      </c>
      <c r="W551" s="16">
        <v>-0.125</v>
      </c>
      <c r="X551" s="18">
        <v>16.02</v>
      </c>
      <c r="Y551" s="16">
        <v>0.122</v>
      </c>
      <c r="Z551" s="18">
        <v>3.65</v>
      </c>
      <c r="AA551" s="16">
        <v>6.6000000000000003E-2</v>
      </c>
      <c r="AB551" s="15">
        <v>207280</v>
      </c>
      <c r="AC551" s="16">
        <v>-5.0000000000000001E-3</v>
      </c>
      <c r="AD551" s="17">
        <v>12985</v>
      </c>
      <c r="AE551" s="16">
        <v>-9.1999999999999998E-2</v>
      </c>
      <c r="AF551" s="17">
        <v>56971</v>
      </c>
      <c r="AG551" s="16">
        <v>-4.9000000000000002E-2</v>
      </c>
      <c r="AH551" s="18">
        <v>15.96</v>
      </c>
      <c r="AI551" s="16">
        <v>9.6000000000000002E-2</v>
      </c>
      <c r="AJ551" s="18">
        <v>3.64</v>
      </c>
      <c r="AK551" s="16">
        <v>4.7E-2</v>
      </c>
      <c r="AL551" s="15">
        <v>481164</v>
      </c>
      <c r="AM551" s="16">
        <v>3.7999999999999999E-2</v>
      </c>
      <c r="AN551" s="17">
        <v>30977</v>
      </c>
      <c r="AO551" s="16">
        <v>-2.5000000000000001E-2</v>
      </c>
      <c r="AP551" s="17">
        <v>134294</v>
      </c>
      <c r="AQ551" s="16">
        <v>-1.9E-2</v>
      </c>
      <c r="AR551" s="18">
        <v>15.53</v>
      </c>
      <c r="AS551" s="16">
        <v>6.5000000000000002E-2</v>
      </c>
      <c r="AT551" s="18">
        <v>3.58</v>
      </c>
      <c r="AU551" s="16">
        <v>5.8000000000000003E-2</v>
      </c>
    </row>
    <row r="552" spans="2:47" x14ac:dyDescent="0.2">
      <c r="B552" s="29"/>
      <c r="C552" s="29"/>
      <c r="D552" s="29"/>
      <c r="E552" s="29"/>
      <c r="F552" s="29"/>
      <c r="G552" s="14" t="s">
        <v>276</v>
      </c>
      <c r="H552" s="15">
        <v>115092</v>
      </c>
      <c r="I552" s="16">
        <v>0.52</v>
      </c>
      <c r="J552" s="17">
        <v>14052</v>
      </c>
      <c r="K552" s="16">
        <v>1.018</v>
      </c>
      <c r="L552" s="17">
        <v>32255</v>
      </c>
      <c r="M552" s="16">
        <v>0.40799999999999997</v>
      </c>
      <c r="N552" s="18">
        <v>8.19</v>
      </c>
      <c r="O552" s="16">
        <v>-0.247</v>
      </c>
      <c r="P552" s="18">
        <v>3.57</v>
      </c>
      <c r="Q552" s="16">
        <v>0.08</v>
      </c>
      <c r="R552" s="15">
        <v>338318</v>
      </c>
      <c r="S552" s="16">
        <v>0.53600000000000003</v>
      </c>
      <c r="T552" s="17">
        <v>41083</v>
      </c>
      <c r="U552" s="16">
        <v>1.0640000000000001</v>
      </c>
      <c r="V552" s="17">
        <v>93620</v>
      </c>
      <c r="W552" s="16">
        <v>0.42</v>
      </c>
      <c r="X552" s="18">
        <v>8.23</v>
      </c>
      <c r="Y552" s="16">
        <v>-0.25600000000000001</v>
      </c>
      <c r="Z552" s="18">
        <v>3.61</v>
      </c>
      <c r="AA552" s="16">
        <v>8.2000000000000003E-2</v>
      </c>
      <c r="AB552" s="15">
        <v>644877</v>
      </c>
      <c r="AC552" s="16">
        <v>0.48</v>
      </c>
      <c r="AD552" s="17">
        <v>79103</v>
      </c>
      <c r="AE552" s="16">
        <v>1.05</v>
      </c>
      <c r="AF552" s="17">
        <v>177169</v>
      </c>
      <c r="AG552" s="16">
        <v>0.37</v>
      </c>
      <c r="AH552" s="18">
        <v>8.15</v>
      </c>
      <c r="AI552" s="16">
        <v>-0.27800000000000002</v>
      </c>
      <c r="AJ552" s="18">
        <v>3.64</v>
      </c>
      <c r="AK552" s="16">
        <v>8.1000000000000003E-2</v>
      </c>
      <c r="AL552" s="15">
        <v>1338686</v>
      </c>
      <c r="AM552" s="16">
        <v>0.35799999999999998</v>
      </c>
      <c r="AN552" s="17">
        <v>157805</v>
      </c>
      <c r="AO552" s="16">
        <v>0.85699999999999998</v>
      </c>
      <c r="AP552" s="17">
        <v>379434</v>
      </c>
      <c r="AQ552" s="16">
        <v>0.30199999999999999</v>
      </c>
      <c r="AR552" s="18">
        <v>8.48</v>
      </c>
      <c r="AS552" s="16">
        <v>-0.26900000000000002</v>
      </c>
      <c r="AT552" s="18">
        <v>3.53</v>
      </c>
      <c r="AU552" s="16">
        <v>4.2000000000000003E-2</v>
      </c>
    </row>
    <row r="553" spans="2:47" x14ac:dyDescent="0.2">
      <c r="B553" s="29"/>
      <c r="C553" s="29"/>
      <c r="D553" s="29"/>
      <c r="E553" s="29"/>
      <c r="F553" s="29"/>
      <c r="G553" s="14" t="s">
        <v>277</v>
      </c>
      <c r="H553" s="15">
        <v>16450</v>
      </c>
      <c r="I553" s="16">
        <v>-0.25600000000000001</v>
      </c>
      <c r="J553" s="17">
        <v>991</v>
      </c>
      <c r="K553" s="16">
        <v>-0.317</v>
      </c>
      <c r="L553" s="17">
        <v>4477</v>
      </c>
      <c r="M553" s="16">
        <v>-0.30099999999999999</v>
      </c>
      <c r="N553" s="18">
        <v>16.59</v>
      </c>
      <c r="O553" s="16">
        <v>8.8999999999999996E-2</v>
      </c>
      <c r="P553" s="18">
        <v>3.67</v>
      </c>
      <c r="Q553" s="16">
        <v>6.5000000000000002E-2</v>
      </c>
      <c r="R553" s="15">
        <v>53698</v>
      </c>
      <c r="S553" s="16">
        <v>-4.9000000000000002E-2</v>
      </c>
      <c r="T553" s="17">
        <v>3249</v>
      </c>
      <c r="U553" s="16">
        <v>-0.08</v>
      </c>
      <c r="V553" s="17">
        <v>14614</v>
      </c>
      <c r="W553" s="16">
        <v>-7.9000000000000001E-2</v>
      </c>
      <c r="X553" s="18">
        <v>16.53</v>
      </c>
      <c r="Y553" s="16">
        <v>3.4000000000000002E-2</v>
      </c>
      <c r="Z553" s="18">
        <v>3.67</v>
      </c>
      <c r="AA553" s="16">
        <v>3.3000000000000002E-2</v>
      </c>
      <c r="AB553" s="15">
        <v>104709</v>
      </c>
      <c r="AC553" s="16">
        <v>-7.0000000000000001E-3</v>
      </c>
      <c r="AD553" s="17">
        <v>6336</v>
      </c>
      <c r="AE553" s="16">
        <v>-2.5000000000000001E-2</v>
      </c>
      <c r="AF553" s="17">
        <v>28561</v>
      </c>
      <c r="AG553" s="16">
        <v>-2.7E-2</v>
      </c>
      <c r="AH553" s="18">
        <v>16.53</v>
      </c>
      <c r="AI553" s="16">
        <v>1.7999999999999999E-2</v>
      </c>
      <c r="AJ553" s="18">
        <v>3.67</v>
      </c>
      <c r="AK553" s="16">
        <v>2.1000000000000001E-2</v>
      </c>
      <c r="AL553" s="15">
        <v>247110</v>
      </c>
      <c r="AM553" s="16">
        <v>2.1999999999999999E-2</v>
      </c>
      <c r="AN553" s="17">
        <v>15101</v>
      </c>
      <c r="AO553" s="16">
        <v>-4.1000000000000002E-2</v>
      </c>
      <c r="AP553" s="17">
        <v>68454</v>
      </c>
      <c r="AQ553" s="16">
        <v>-3.9E-2</v>
      </c>
      <c r="AR553" s="18">
        <v>16.36</v>
      </c>
      <c r="AS553" s="16">
        <v>6.6000000000000003E-2</v>
      </c>
      <c r="AT553" s="18">
        <v>3.61</v>
      </c>
      <c r="AU553" s="16">
        <v>6.4000000000000001E-2</v>
      </c>
    </row>
    <row r="554" spans="2:47" x14ac:dyDescent="0.2">
      <c r="B554" s="29"/>
      <c r="C554" s="29"/>
      <c r="D554" s="29"/>
      <c r="E554" s="29"/>
      <c r="F554" s="29"/>
      <c r="G554" s="14" t="s">
        <v>278</v>
      </c>
      <c r="H554" s="15">
        <v>54300</v>
      </c>
      <c r="I554" s="16">
        <v>0.17</v>
      </c>
      <c r="J554" s="17">
        <v>6562</v>
      </c>
      <c r="K554" s="16">
        <v>0.31</v>
      </c>
      <c r="L554" s="17">
        <v>18819</v>
      </c>
      <c r="M554" s="16">
        <v>0.17399999999999999</v>
      </c>
      <c r="N554" s="18">
        <v>8.2799999999999994</v>
      </c>
      <c r="O554" s="16">
        <v>-0.107</v>
      </c>
      <c r="P554" s="18">
        <v>2.89</v>
      </c>
      <c r="Q554" s="16">
        <v>-3.0000000000000001E-3</v>
      </c>
      <c r="R554" s="15">
        <v>179158</v>
      </c>
      <c r="S554" s="16">
        <v>0.35399999999999998</v>
      </c>
      <c r="T554" s="17">
        <v>19087</v>
      </c>
      <c r="U554" s="16">
        <v>0.33700000000000002</v>
      </c>
      <c r="V554" s="17">
        <v>58103</v>
      </c>
      <c r="W554" s="16">
        <v>0.26</v>
      </c>
      <c r="X554" s="18">
        <v>9.39</v>
      </c>
      <c r="Y554" s="16">
        <v>1.2999999999999999E-2</v>
      </c>
      <c r="Z554" s="18">
        <v>3.08</v>
      </c>
      <c r="AA554" s="16">
        <v>7.3999999999999996E-2</v>
      </c>
      <c r="AB554" s="15">
        <v>382788</v>
      </c>
      <c r="AC554" s="16">
        <v>0.35899999999999999</v>
      </c>
      <c r="AD554" s="17">
        <v>39665</v>
      </c>
      <c r="AE554" s="16">
        <v>0.32200000000000001</v>
      </c>
      <c r="AF554" s="17">
        <v>122203</v>
      </c>
      <c r="AG554" s="16">
        <v>0.26700000000000002</v>
      </c>
      <c r="AH554" s="18">
        <v>9.65</v>
      </c>
      <c r="AI554" s="16">
        <v>2.8000000000000001E-2</v>
      </c>
      <c r="AJ554" s="18">
        <v>3.13</v>
      </c>
      <c r="AK554" s="16">
        <v>7.1999999999999995E-2</v>
      </c>
      <c r="AL554" s="15">
        <v>869003</v>
      </c>
      <c r="AM554" s="16">
        <v>0.377</v>
      </c>
      <c r="AN554" s="17">
        <v>84517</v>
      </c>
      <c r="AO554" s="16">
        <v>0.28100000000000003</v>
      </c>
      <c r="AP554" s="17">
        <v>266342</v>
      </c>
      <c r="AQ554" s="16">
        <v>0.252</v>
      </c>
      <c r="AR554" s="18">
        <v>10.28</v>
      </c>
      <c r="AS554" s="16">
        <v>7.4999999999999997E-2</v>
      </c>
      <c r="AT554" s="18">
        <v>3.26</v>
      </c>
      <c r="AU554" s="16">
        <v>0.1</v>
      </c>
    </row>
    <row r="555" spans="2:47" x14ac:dyDescent="0.2">
      <c r="B555" s="29"/>
      <c r="C555" s="29"/>
      <c r="D555" s="29"/>
      <c r="E555" s="29"/>
      <c r="F555" s="29"/>
      <c r="G555" s="14" t="s">
        <v>279</v>
      </c>
      <c r="H555" s="15">
        <v>75859</v>
      </c>
      <c r="I555" s="16">
        <v>1.419</v>
      </c>
      <c r="J555" s="17">
        <v>17894</v>
      </c>
      <c r="K555" s="16">
        <v>4.5030000000000001</v>
      </c>
      <c r="L555" s="17">
        <v>21049</v>
      </c>
      <c r="M555" s="16">
        <v>1.1579999999999999</v>
      </c>
      <c r="N555" s="18">
        <v>4.24</v>
      </c>
      <c r="O555" s="16">
        <v>-0.56000000000000005</v>
      </c>
      <c r="P555" s="18">
        <v>3.6</v>
      </c>
      <c r="Q555" s="16">
        <v>0.121</v>
      </c>
      <c r="R555" s="15">
        <v>221178</v>
      </c>
      <c r="S555" s="16">
        <v>1.4279999999999999</v>
      </c>
      <c r="T555" s="17">
        <v>47653</v>
      </c>
      <c r="U555" s="16">
        <v>4.2759999999999998</v>
      </c>
      <c r="V555" s="17">
        <v>60386</v>
      </c>
      <c r="W555" s="16">
        <v>1.1819999999999999</v>
      </c>
      <c r="X555" s="18">
        <v>4.6399999999999997</v>
      </c>
      <c r="Y555" s="16">
        <v>-0.54</v>
      </c>
      <c r="Z555" s="18">
        <v>3.66</v>
      </c>
      <c r="AA555" s="16">
        <v>0.113</v>
      </c>
      <c r="AB555" s="15">
        <v>427394</v>
      </c>
      <c r="AC555" s="16">
        <v>1.1419999999999999</v>
      </c>
      <c r="AD555" s="17">
        <v>91156</v>
      </c>
      <c r="AE555" s="16">
        <v>3.734</v>
      </c>
      <c r="AF555" s="17">
        <v>116322</v>
      </c>
      <c r="AG555" s="16">
        <v>0.998</v>
      </c>
      <c r="AH555" s="18">
        <v>4.6900000000000004</v>
      </c>
      <c r="AI555" s="16">
        <v>-0.54800000000000004</v>
      </c>
      <c r="AJ555" s="18">
        <v>3.67</v>
      </c>
      <c r="AK555" s="16">
        <v>7.1999999999999995E-2</v>
      </c>
      <c r="AL555" s="15">
        <v>823397</v>
      </c>
      <c r="AM555" s="16">
        <v>0.81499999999999995</v>
      </c>
      <c r="AN555" s="17">
        <v>161950</v>
      </c>
      <c r="AO555" s="16">
        <v>2.7490000000000001</v>
      </c>
      <c r="AP555" s="17">
        <v>232761</v>
      </c>
      <c r="AQ555" s="16">
        <v>0.76600000000000001</v>
      </c>
      <c r="AR555" s="18">
        <v>5.08</v>
      </c>
      <c r="AS555" s="16">
        <v>-0.51600000000000001</v>
      </c>
      <c r="AT555" s="18">
        <v>3.54</v>
      </c>
      <c r="AU555" s="16">
        <v>2.8000000000000001E-2</v>
      </c>
    </row>
    <row r="556" spans="2:47" x14ac:dyDescent="0.2">
      <c r="B556" s="29"/>
      <c r="C556" s="29"/>
      <c r="D556" s="29"/>
      <c r="E556" s="29"/>
      <c r="F556" s="29"/>
      <c r="G556" s="14" t="s">
        <v>280</v>
      </c>
      <c r="H556" s="15">
        <v>17252</v>
      </c>
      <c r="I556" s="16">
        <v>0.501</v>
      </c>
      <c r="J556" s="17">
        <v>1158</v>
      </c>
      <c r="K556" s="16">
        <v>0.13700000000000001</v>
      </c>
      <c r="L556" s="17">
        <v>4566</v>
      </c>
      <c r="M556" s="16">
        <v>0.33900000000000002</v>
      </c>
      <c r="N556" s="18">
        <v>14.89</v>
      </c>
      <c r="O556" s="16">
        <v>0.32</v>
      </c>
      <c r="P556" s="18">
        <v>3.78</v>
      </c>
      <c r="Q556" s="16">
        <v>0.12</v>
      </c>
      <c r="R556" s="15">
        <v>51274</v>
      </c>
      <c r="S556" s="16">
        <v>0.41599999999999998</v>
      </c>
      <c r="T556" s="17">
        <v>3457</v>
      </c>
      <c r="U556" s="16">
        <v>9.4E-2</v>
      </c>
      <c r="V556" s="17">
        <v>13567</v>
      </c>
      <c r="W556" s="16">
        <v>0.26900000000000002</v>
      </c>
      <c r="X556" s="18">
        <v>14.83</v>
      </c>
      <c r="Y556" s="16">
        <v>0.29499999999999998</v>
      </c>
      <c r="Z556" s="18">
        <v>3.78</v>
      </c>
      <c r="AA556" s="16">
        <v>0.11600000000000001</v>
      </c>
      <c r="AB556" s="15">
        <v>91069</v>
      </c>
      <c r="AC556" s="16">
        <v>0.311</v>
      </c>
      <c r="AD556" s="17">
        <v>6178</v>
      </c>
      <c r="AE556" s="16">
        <v>2.1999999999999999E-2</v>
      </c>
      <c r="AF556" s="17">
        <v>24283</v>
      </c>
      <c r="AG556" s="16">
        <v>0.186</v>
      </c>
      <c r="AH556" s="18">
        <v>14.74</v>
      </c>
      <c r="AI556" s="16">
        <v>0.28299999999999997</v>
      </c>
      <c r="AJ556" s="18">
        <v>3.75</v>
      </c>
      <c r="AK556" s="16">
        <v>0.106</v>
      </c>
      <c r="AL556" s="15">
        <v>190015</v>
      </c>
      <c r="AM556" s="16">
        <v>0.25600000000000001</v>
      </c>
      <c r="AN556" s="17">
        <v>14198</v>
      </c>
      <c r="AO556" s="16">
        <v>0.183</v>
      </c>
      <c r="AP556" s="17">
        <v>53637</v>
      </c>
      <c r="AQ556" s="16">
        <v>0.23499999999999999</v>
      </c>
      <c r="AR556" s="18">
        <v>13.38</v>
      </c>
      <c r="AS556" s="16">
        <v>6.2E-2</v>
      </c>
      <c r="AT556" s="18">
        <v>3.54</v>
      </c>
      <c r="AU556" s="16">
        <v>1.7000000000000001E-2</v>
      </c>
    </row>
    <row r="557" spans="2:47" x14ac:dyDescent="0.2">
      <c r="B557" s="29"/>
      <c r="C557" s="29"/>
      <c r="D557" s="29"/>
      <c r="E557" s="29"/>
      <c r="F557" s="29"/>
      <c r="G557" s="14" t="s">
        <v>281</v>
      </c>
      <c r="H557" s="15">
        <v>22218</v>
      </c>
      <c r="I557" s="16">
        <v>0.27100000000000002</v>
      </c>
      <c r="J557" s="17">
        <v>1953</v>
      </c>
      <c r="K557" s="16">
        <v>0.63600000000000001</v>
      </c>
      <c r="L557" s="17">
        <v>7279</v>
      </c>
      <c r="M557" s="16">
        <v>0.34699999999999998</v>
      </c>
      <c r="N557" s="18">
        <v>11.38</v>
      </c>
      <c r="O557" s="16">
        <v>-0.223</v>
      </c>
      <c r="P557" s="18">
        <v>3.05</v>
      </c>
      <c r="Q557" s="16">
        <v>-5.6000000000000001E-2</v>
      </c>
      <c r="R557" s="15">
        <v>62136</v>
      </c>
      <c r="S557" s="16">
        <v>0.35299999999999998</v>
      </c>
      <c r="T557" s="17">
        <v>5136</v>
      </c>
      <c r="U557" s="16">
        <v>0.627</v>
      </c>
      <c r="V557" s="17">
        <v>19701</v>
      </c>
      <c r="W557" s="16">
        <v>0.38800000000000001</v>
      </c>
      <c r="X557" s="18">
        <v>12.1</v>
      </c>
      <c r="Y557" s="16">
        <v>-0.16800000000000001</v>
      </c>
      <c r="Z557" s="18">
        <v>3.15</v>
      </c>
      <c r="AA557" s="16">
        <v>-2.5000000000000001E-2</v>
      </c>
      <c r="AB557" s="15">
        <v>128047</v>
      </c>
      <c r="AC557" s="16">
        <v>0.35499999999999998</v>
      </c>
      <c r="AD557" s="17">
        <v>10330</v>
      </c>
      <c r="AE557" s="16">
        <v>0.51600000000000001</v>
      </c>
      <c r="AF557" s="17">
        <v>39099</v>
      </c>
      <c r="AG557" s="16">
        <v>0.32200000000000001</v>
      </c>
      <c r="AH557" s="18">
        <v>12.4</v>
      </c>
      <c r="AI557" s="16">
        <v>-0.106</v>
      </c>
      <c r="AJ557" s="18">
        <v>3.27</v>
      </c>
      <c r="AK557" s="16">
        <v>2.5000000000000001E-2</v>
      </c>
      <c r="AL557" s="15">
        <v>290203</v>
      </c>
      <c r="AM557" s="16">
        <v>0.253</v>
      </c>
      <c r="AN557" s="17">
        <v>22070</v>
      </c>
      <c r="AO557" s="16">
        <v>0.312</v>
      </c>
      <c r="AP557" s="17">
        <v>87625</v>
      </c>
      <c r="AQ557" s="16">
        <v>0.20599999999999999</v>
      </c>
      <c r="AR557" s="18">
        <v>13.15</v>
      </c>
      <c r="AS557" s="16">
        <v>-4.4999999999999998E-2</v>
      </c>
      <c r="AT557" s="18">
        <v>3.31</v>
      </c>
      <c r="AU557" s="16">
        <v>3.9E-2</v>
      </c>
    </row>
    <row r="558" spans="2:47" x14ac:dyDescent="0.2">
      <c r="B558" s="29"/>
      <c r="C558" s="29"/>
      <c r="D558" s="29"/>
      <c r="E558" s="29"/>
      <c r="F558" s="29"/>
      <c r="G558" s="14" t="s">
        <v>282</v>
      </c>
      <c r="H558" s="15">
        <v>13469</v>
      </c>
      <c r="I558" s="16">
        <v>-0.21099999999999999</v>
      </c>
      <c r="J558" s="17">
        <v>964</v>
      </c>
      <c r="K558" s="16">
        <v>-0.34599999999999997</v>
      </c>
      <c r="L558" s="17">
        <v>3929</v>
      </c>
      <c r="M558" s="16">
        <v>-0.36</v>
      </c>
      <c r="N558" s="18">
        <v>13.97</v>
      </c>
      <c r="O558" s="16">
        <v>0.20699999999999999</v>
      </c>
      <c r="P558" s="18">
        <v>3.43</v>
      </c>
      <c r="Q558" s="16">
        <v>0.23300000000000001</v>
      </c>
      <c r="R558" s="15">
        <v>39050</v>
      </c>
      <c r="S558" s="16">
        <v>-0.22700000000000001</v>
      </c>
      <c r="T558" s="17">
        <v>2772</v>
      </c>
      <c r="U558" s="16">
        <v>-0.378</v>
      </c>
      <c r="V558" s="17">
        <v>11275</v>
      </c>
      <c r="W558" s="16">
        <v>-0.4</v>
      </c>
      <c r="X558" s="18">
        <v>14.09</v>
      </c>
      <c r="Y558" s="16">
        <v>0.24399999999999999</v>
      </c>
      <c r="Z558" s="18">
        <v>3.46</v>
      </c>
      <c r="AA558" s="16">
        <v>0.28899999999999998</v>
      </c>
      <c r="AB558" s="15">
        <v>78870</v>
      </c>
      <c r="AC558" s="16">
        <v>-0.255</v>
      </c>
      <c r="AD558" s="17">
        <v>5629</v>
      </c>
      <c r="AE558" s="16">
        <v>-0.39100000000000001</v>
      </c>
      <c r="AF558" s="17">
        <v>22445</v>
      </c>
      <c r="AG558" s="16">
        <v>-0.42</v>
      </c>
      <c r="AH558" s="18">
        <v>14.01</v>
      </c>
      <c r="AI558" s="16">
        <v>0.223</v>
      </c>
      <c r="AJ558" s="18">
        <v>3.51</v>
      </c>
      <c r="AK558" s="16">
        <v>0.28499999999999998</v>
      </c>
      <c r="AL558" s="15">
        <v>173157</v>
      </c>
      <c r="AM558" s="16">
        <v>-0.28000000000000003</v>
      </c>
      <c r="AN558" s="17">
        <v>12920</v>
      </c>
      <c r="AO558" s="16">
        <v>-0.38200000000000001</v>
      </c>
      <c r="AP558" s="17">
        <v>52362</v>
      </c>
      <c r="AQ558" s="16">
        <v>-0.4</v>
      </c>
      <c r="AR558" s="18">
        <v>13.4</v>
      </c>
      <c r="AS558" s="16">
        <v>0.16500000000000001</v>
      </c>
      <c r="AT558" s="18">
        <v>3.31</v>
      </c>
      <c r="AU558" s="16">
        <v>0.20100000000000001</v>
      </c>
    </row>
    <row r="559" spans="2:47" x14ac:dyDescent="0.2">
      <c r="B559" s="29"/>
      <c r="C559" s="29"/>
      <c r="D559" s="29"/>
      <c r="E559" s="29"/>
      <c r="F559" s="29"/>
      <c r="G559" s="14" t="s">
        <v>283</v>
      </c>
      <c r="H559" s="15">
        <v>9342</v>
      </c>
      <c r="I559" s="16">
        <v>-0.40899999999999997</v>
      </c>
      <c r="J559" s="17">
        <v>1006</v>
      </c>
      <c r="K559" s="16">
        <v>-0.28399999999999997</v>
      </c>
      <c r="L559" s="17">
        <v>2957</v>
      </c>
      <c r="M559" s="16">
        <v>-0.373</v>
      </c>
      <c r="N559" s="18">
        <v>9.2799999999999994</v>
      </c>
      <c r="O559" s="16">
        <v>-0.17399999999999999</v>
      </c>
      <c r="P559" s="18">
        <v>3.16</v>
      </c>
      <c r="Q559" s="16">
        <v>-5.7000000000000002E-2</v>
      </c>
      <c r="R559" s="15">
        <v>34188</v>
      </c>
      <c r="S559" s="16">
        <v>-0.27800000000000002</v>
      </c>
      <c r="T559" s="17">
        <v>3181</v>
      </c>
      <c r="U559" s="16">
        <v>-0.23</v>
      </c>
      <c r="V559" s="17">
        <v>9918</v>
      </c>
      <c r="W559" s="16">
        <v>-0.29599999999999999</v>
      </c>
      <c r="X559" s="18">
        <v>10.75</v>
      </c>
      <c r="Y559" s="16">
        <v>-6.3E-2</v>
      </c>
      <c r="Z559" s="18">
        <v>3.45</v>
      </c>
      <c r="AA559" s="16">
        <v>2.5999999999999999E-2</v>
      </c>
      <c r="AB559" s="15">
        <v>80150</v>
      </c>
      <c r="AC559" s="16">
        <v>-0.13500000000000001</v>
      </c>
      <c r="AD559" s="17">
        <v>7186</v>
      </c>
      <c r="AE559" s="16">
        <v>-0.122</v>
      </c>
      <c r="AF559" s="17">
        <v>23471</v>
      </c>
      <c r="AG559" s="16">
        <v>-0.157</v>
      </c>
      <c r="AH559" s="18">
        <v>11.15</v>
      </c>
      <c r="AI559" s="16">
        <v>-1.4999999999999999E-2</v>
      </c>
      <c r="AJ559" s="18">
        <v>3.41</v>
      </c>
      <c r="AK559" s="16">
        <v>2.7E-2</v>
      </c>
      <c r="AL559" s="15">
        <v>195604</v>
      </c>
      <c r="AM559" s="16">
        <v>0.23599999999999999</v>
      </c>
      <c r="AN559" s="17">
        <v>17379</v>
      </c>
      <c r="AO559" s="16">
        <v>0.187</v>
      </c>
      <c r="AP559" s="17">
        <v>58500</v>
      </c>
      <c r="AQ559" s="16">
        <v>0.20200000000000001</v>
      </c>
      <c r="AR559" s="18">
        <v>11.26</v>
      </c>
      <c r="AS559" s="16">
        <v>4.2000000000000003E-2</v>
      </c>
      <c r="AT559" s="18">
        <v>3.34</v>
      </c>
      <c r="AU559" s="16">
        <v>2.9000000000000001E-2</v>
      </c>
    </row>
    <row r="560" spans="2:47" x14ac:dyDescent="0.2">
      <c r="B560" s="29"/>
      <c r="C560" s="29"/>
      <c r="D560" s="29"/>
      <c r="E560" s="29"/>
      <c r="F560" s="29"/>
      <c r="G560" s="14" t="s">
        <v>284</v>
      </c>
      <c r="H560" s="15">
        <v>13446</v>
      </c>
      <c r="I560" s="16">
        <v>-0.107</v>
      </c>
      <c r="J560" s="17">
        <v>1379</v>
      </c>
      <c r="K560" s="16">
        <v>-0.1</v>
      </c>
      <c r="L560" s="17">
        <v>4581</v>
      </c>
      <c r="M560" s="16">
        <v>-0.14899999999999999</v>
      </c>
      <c r="N560" s="18">
        <v>9.75</v>
      </c>
      <c r="O560" s="16">
        <v>-8.0000000000000002E-3</v>
      </c>
      <c r="P560" s="18">
        <v>2.94</v>
      </c>
      <c r="Q560" s="16">
        <v>4.9000000000000002E-2</v>
      </c>
      <c r="R560" s="15">
        <v>39969</v>
      </c>
      <c r="S560" s="16">
        <v>-0.1</v>
      </c>
      <c r="T560" s="17">
        <v>4000</v>
      </c>
      <c r="U560" s="16">
        <v>-0.09</v>
      </c>
      <c r="V560" s="17">
        <v>13297</v>
      </c>
      <c r="W560" s="16">
        <v>-0.155</v>
      </c>
      <c r="X560" s="18">
        <v>9.99</v>
      </c>
      <c r="Y560" s="16">
        <v>-1.0999999999999999E-2</v>
      </c>
      <c r="Z560" s="18">
        <v>3.01</v>
      </c>
      <c r="AA560" s="16">
        <v>6.5000000000000002E-2</v>
      </c>
      <c r="AB560" s="15">
        <v>80274</v>
      </c>
      <c r="AC560" s="16">
        <v>-0.187</v>
      </c>
      <c r="AD560" s="17">
        <v>8081</v>
      </c>
      <c r="AE560" s="16">
        <v>-0.14599999999999999</v>
      </c>
      <c r="AF560" s="17">
        <v>27370</v>
      </c>
      <c r="AG560" s="16">
        <v>-0.2</v>
      </c>
      <c r="AH560" s="18">
        <v>9.93</v>
      </c>
      <c r="AI560" s="16">
        <v>-4.7E-2</v>
      </c>
      <c r="AJ560" s="18">
        <v>2.93</v>
      </c>
      <c r="AK560" s="16">
        <v>1.7000000000000001E-2</v>
      </c>
      <c r="AL560" s="15">
        <v>178236</v>
      </c>
      <c r="AM560" s="16">
        <v>-0.14399999999999999</v>
      </c>
      <c r="AN560" s="17">
        <v>18096</v>
      </c>
      <c r="AO560" s="16">
        <v>-9.9000000000000005E-2</v>
      </c>
      <c r="AP560" s="17">
        <v>62270</v>
      </c>
      <c r="AQ560" s="16">
        <v>-0.14699999999999999</v>
      </c>
      <c r="AR560" s="18">
        <v>9.85</v>
      </c>
      <c r="AS560" s="16">
        <v>-0.05</v>
      </c>
      <c r="AT560" s="18">
        <v>2.86</v>
      </c>
      <c r="AU560" s="16">
        <v>3.0000000000000001E-3</v>
      </c>
    </row>
    <row r="561" spans="2:47" x14ac:dyDescent="0.2">
      <c r="B561" s="29"/>
      <c r="C561" s="29"/>
      <c r="D561" s="29"/>
      <c r="E561" s="29"/>
      <c r="F561" s="29"/>
      <c r="G561" s="14" t="s">
        <v>285</v>
      </c>
      <c r="H561" s="15">
        <v>17503</v>
      </c>
      <c r="I561" s="16">
        <v>0.27700000000000002</v>
      </c>
      <c r="J561" s="17">
        <v>1660</v>
      </c>
      <c r="K561" s="16">
        <v>0.27900000000000003</v>
      </c>
      <c r="L561" s="17">
        <v>5139</v>
      </c>
      <c r="M561" s="16">
        <v>0.222</v>
      </c>
      <c r="N561" s="18">
        <v>10.54</v>
      </c>
      <c r="O561" s="16">
        <v>-2E-3</v>
      </c>
      <c r="P561" s="18">
        <v>3.41</v>
      </c>
      <c r="Q561" s="16">
        <v>4.4999999999999998E-2</v>
      </c>
      <c r="R561" s="15">
        <v>53540</v>
      </c>
      <c r="S561" s="16">
        <v>0.20200000000000001</v>
      </c>
      <c r="T561" s="17">
        <v>5111</v>
      </c>
      <c r="U561" s="16">
        <v>0.311</v>
      </c>
      <c r="V561" s="17">
        <v>15579</v>
      </c>
      <c r="W561" s="16">
        <v>0.24199999999999999</v>
      </c>
      <c r="X561" s="18">
        <v>10.48</v>
      </c>
      <c r="Y561" s="16">
        <v>-8.3000000000000004E-2</v>
      </c>
      <c r="Z561" s="18">
        <v>3.44</v>
      </c>
      <c r="AA561" s="16">
        <v>-3.2000000000000001E-2</v>
      </c>
      <c r="AB561" s="15">
        <v>104565</v>
      </c>
      <c r="AC561" s="16">
        <v>0.21199999999999999</v>
      </c>
      <c r="AD561" s="17">
        <v>9643</v>
      </c>
      <c r="AE561" s="16">
        <v>0.34100000000000003</v>
      </c>
      <c r="AF561" s="17">
        <v>29711</v>
      </c>
      <c r="AG561" s="16">
        <v>0.28299999999999997</v>
      </c>
      <c r="AH561" s="18">
        <v>10.84</v>
      </c>
      <c r="AI561" s="16">
        <v>-9.6000000000000002E-2</v>
      </c>
      <c r="AJ561" s="18">
        <v>3.52</v>
      </c>
      <c r="AK561" s="16">
        <v>-5.5E-2</v>
      </c>
      <c r="AL561" s="15">
        <v>218738</v>
      </c>
      <c r="AM561" s="16">
        <v>0.217</v>
      </c>
      <c r="AN561" s="17">
        <v>19461</v>
      </c>
      <c r="AO561" s="16">
        <v>0.372</v>
      </c>
      <c r="AP561" s="17">
        <v>61151</v>
      </c>
      <c r="AQ561" s="16">
        <v>0.30099999999999999</v>
      </c>
      <c r="AR561" s="18">
        <v>11.24</v>
      </c>
      <c r="AS561" s="16">
        <v>-0.113</v>
      </c>
      <c r="AT561" s="18">
        <v>3.58</v>
      </c>
      <c r="AU561" s="16">
        <v>-6.4000000000000001E-2</v>
      </c>
    </row>
    <row r="562" spans="2:47" x14ac:dyDescent="0.2">
      <c r="B562" s="29"/>
      <c r="C562" s="29"/>
      <c r="D562" s="29"/>
      <c r="E562" s="29"/>
      <c r="F562" s="29"/>
      <c r="G562" s="14" t="s">
        <v>286</v>
      </c>
      <c r="H562" s="15">
        <v>23943</v>
      </c>
      <c r="I562" s="16">
        <v>0.27600000000000002</v>
      </c>
      <c r="J562" s="17">
        <v>2170</v>
      </c>
      <c r="K562" s="16">
        <v>0.19</v>
      </c>
      <c r="L562" s="17">
        <v>6950</v>
      </c>
      <c r="M562" s="16">
        <v>0.14599999999999999</v>
      </c>
      <c r="N562" s="18">
        <v>11.03</v>
      </c>
      <c r="O562" s="16">
        <v>7.1999999999999995E-2</v>
      </c>
      <c r="P562" s="18">
        <v>3.44</v>
      </c>
      <c r="Q562" s="16">
        <v>0.113</v>
      </c>
      <c r="R562" s="15">
        <v>63875</v>
      </c>
      <c r="S562" s="16">
        <v>0.13300000000000001</v>
      </c>
      <c r="T562" s="17">
        <v>5971</v>
      </c>
      <c r="U562" s="16">
        <v>0.15</v>
      </c>
      <c r="V562" s="17">
        <v>18993</v>
      </c>
      <c r="W562" s="16">
        <v>9.1999999999999998E-2</v>
      </c>
      <c r="X562" s="18">
        <v>10.7</v>
      </c>
      <c r="Y562" s="16">
        <v>-1.4E-2</v>
      </c>
      <c r="Z562" s="18">
        <v>3.36</v>
      </c>
      <c r="AA562" s="16">
        <v>3.6999999999999998E-2</v>
      </c>
      <c r="AB562" s="15">
        <v>129118</v>
      </c>
      <c r="AC562" s="16">
        <v>0.14099999999999999</v>
      </c>
      <c r="AD562" s="17">
        <v>12262</v>
      </c>
      <c r="AE562" s="16">
        <v>0.19500000000000001</v>
      </c>
      <c r="AF562" s="17">
        <v>38672</v>
      </c>
      <c r="AG562" s="16">
        <v>0.11899999999999999</v>
      </c>
      <c r="AH562" s="18">
        <v>10.53</v>
      </c>
      <c r="AI562" s="16">
        <v>-4.4999999999999998E-2</v>
      </c>
      <c r="AJ562" s="18">
        <v>3.34</v>
      </c>
      <c r="AK562" s="16">
        <v>1.9E-2</v>
      </c>
      <c r="AL562" s="15">
        <v>286084</v>
      </c>
      <c r="AM562" s="16">
        <v>0.155</v>
      </c>
      <c r="AN562" s="17">
        <v>27299</v>
      </c>
      <c r="AO562" s="16">
        <v>0.21299999999999999</v>
      </c>
      <c r="AP562" s="17">
        <v>86757</v>
      </c>
      <c r="AQ562" s="16">
        <v>0.14899999999999999</v>
      </c>
      <c r="AR562" s="18">
        <v>10.48</v>
      </c>
      <c r="AS562" s="16">
        <v>-4.8000000000000001E-2</v>
      </c>
      <c r="AT562" s="18">
        <v>3.3</v>
      </c>
      <c r="AU562" s="16">
        <v>5.0000000000000001E-3</v>
      </c>
    </row>
    <row r="563" spans="2:47" x14ac:dyDescent="0.2">
      <c r="B563" s="29"/>
      <c r="C563" s="29"/>
      <c r="D563" s="29"/>
      <c r="E563" s="29"/>
      <c r="F563" s="29"/>
      <c r="G563" s="14" t="s">
        <v>287</v>
      </c>
      <c r="H563" s="15">
        <v>26817</v>
      </c>
      <c r="I563" s="16">
        <v>5.1999999999999998E-2</v>
      </c>
      <c r="J563" s="17">
        <v>2367</v>
      </c>
      <c r="K563" s="16">
        <v>5.6000000000000001E-2</v>
      </c>
      <c r="L563" s="17">
        <v>9903</v>
      </c>
      <c r="M563" s="16">
        <v>6.0999999999999999E-2</v>
      </c>
      <c r="N563" s="18">
        <v>11.33</v>
      </c>
      <c r="O563" s="16">
        <v>-4.0000000000000001E-3</v>
      </c>
      <c r="P563" s="18">
        <v>2.71</v>
      </c>
      <c r="Q563" s="16">
        <v>-8.9999999999999993E-3</v>
      </c>
      <c r="R563" s="15">
        <v>70150</v>
      </c>
      <c r="S563" s="16">
        <v>-7.1999999999999995E-2</v>
      </c>
      <c r="T563" s="17">
        <v>6168</v>
      </c>
      <c r="U563" s="16">
        <v>-8.5999999999999993E-2</v>
      </c>
      <c r="V563" s="17">
        <v>25713</v>
      </c>
      <c r="W563" s="16">
        <v>-8.8999999999999996E-2</v>
      </c>
      <c r="X563" s="18">
        <v>11.37</v>
      </c>
      <c r="Y563" s="16">
        <v>1.4999999999999999E-2</v>
      </c>
      <c r="Z563" s="18">
        <v>2.73</v>
      </c>
      <c r="AA563" s="16">
        <v>1.9E-2</v>
      </c>
      <c r="AB563" s="15">
        <v>141477</v>
      </c>
      <c r="AC563" s="16">
        <v>-0.17100000000000001</v>
      </c>
      <c r="AD563" s="17">
        <v>12670</v>
      </c>
      <c r="AE563" s="16">
        <v>-0.153</v>
      </c>
      <c r="AF563" s="17">
        <v>52545</v>
      </c>
      <c r="AG563" s="16">
        <v>-0.161</v>
      </c>
      <c r="AH563" s="18">
        <v>11.17</v>
      </c>
      <c r="AI563" s="16">
        <v>-2.1000000000000001E-2</v>
      </c>
      <c r="AJ563" s="18">
        <v>2.69</v>
      </c>
      <c r="AK563" s="16">
        <v>-1.2E-2</v>
      </c>
      <c r="AL563" s="15">
        <v>314414</v>
      </c>
      <c r="AM563" s="16">
        <v>-0.23599999999999999</v>
      </c>
      <c r="AN563" s="17">
        <v>28097</v>
      </c>
      <c r="AO563" s="16">
        <v>-0.21299999999999999</v>
      </c>
      <c r="AP563" s="17">
        <v>117332</v>
      </c>
      <c r="AQ563" s="16">
        <v>-0.214</v>
      </c>
      <c r="AR563" s="18">
        <v>11.19</v>
      </c>
      <c r="AS563" s="16">
        <v>-0.03</v>
      </c>
      <c r="AT563" s="18">
        <v>2.68</v>
      </c>
      <c r="AU563" s="16">
        <v>-2.8000000000000001E-2</v>
      </c>
    </row>
    <row r="564" spans="2:47" x14ac:dyDescent="0.2">
      <c r="B564" s="29"/>
      <c r="C564" s="29"/>
      <c r="D564" s="29"/>
      <c r="E564" s="29"/>
      <c r="F564" s="29"/>
      <c r="G564" s="14" t="s">
        <v>288</v>
      </c>
      <c r="H564" s="15">
        <v>9276</v>
      </c>
      <c r="I564" s="16">
        <v>6.3E-2</v>
      </c>
      <c r="J564" s="17">
        <v>913</v>
      </c>
      <c r="K564" s="16">
        <v>5.8000000000000003E-2</v>
      </c>
      <c r="L564" s="17">
        <v>3850</v>
      </c>
      <c r="M564" s="16">
        <v>5.5E-2</v>
      </c>
      <c r="N564" s="18">
        <v>10.16</v>
      </c>
      <c r="O564" s="16">
        <v>4.0000000000000001E-3</v>
      </c>
      <c r="P564" s="18">
        <v>2.41</v>
      </c>
      <c r="Q564" s="16">
        <v>8.0000000000000002E-3</v>
      </c>
      <c r="R564" s="15">
        <v>27463</v>
      </c>
      <c r="S564" s="16">
        <v>6.6000000000000003E-2</v>
      </c>
      <c r="T564" s="17">
        <v>2668</v>
      </c>
      <c r="U564" s="16">
        <v>5.3999999999999999E-2</v>
      </c>
      <c r="V564" s="17">
        <v>11294</v>
      </c>
      <c r="W564" s="16">
        <v>5.7000000000000002E-2</v>
      </c>
      <c r="X564" s="18">
        <v>10.29</v>
      </c>
      <c r="Y564" s="16">
        <v>1.2E-2</v>
      </c>
      <c r="Z564" s="18">
        <v>2.4300000000000002</v>
      </c>
      <c r="AA564" s="16">
        <v>8.0000000000000002E-3</v>
      </c>
      <c r="AB564" s="15">
        <v>75700</v>
      </c>
      <c r="AC564" s="16">
        <v>0.35</v>
      </c>
      <c r="AD564" s="17">
        <v>6696</v>
      </c>
      <c r="AE564" s="16">
        <v>0.13700000000000001</v>
      </c>
      <c r="AF564" s="17">
        <v>26754</v>
      </c>
      <c r="AG564" s="16">
        <v>0.16200000000000001</v>
      </c>
      <c r="AH564" s="18">
        <v>11.3</v>
      </c>
      <c r="AI564" s="16">
        <v>0.188</v>
      </c>
      <c r="AJ564" s="18">
        <v>2.83</v>
      </c>
      <c r="AK564" s="16">
        <v>0.16200000000000001</v>
      </c>
      <c r="AL564" s="15">
        <v>153962</v>
      </c>
      <c r="AM564" s="16">
        <v>0.14099999999999999</v>
      </c>
      <c r="AN564" s="17">
        <v>14333</v>
      </c>
      <c r="AO564" s="16">
        <v>5.1999999999999998E-2</v>
      </c>
      <c r="AP564" s="17">
        <v>59054</v>
      </c>
      <c r="AQ564" s="16">
        <v>5.8000000000000003E-2</v>
      </c>
      <c r="AR564" s="18">
        <v>10.74</v>
      </c>
      <c r="AS564" s="16">
        <v>8.4000000000000005E-2</v>
      </c>
      <c r="AT564" s="18">
        <v>2.61</v>
      </c>
      <c r="AU564" s="16">
        <v>7.8E-2</v>
      </c>
    </row>
    <row r="565" spans="2:47" x14ac:dyDescent="0.2">
      <c r="B565" s="29"/>
      <c r="C565" s="29"/>
      <c r="D565" s="29"/>
      <c r="E565" s="29"/>
      <c r="F565" s="29"/>
      <c r="G565" s="14" t="s">
        <v>289</v>
      </c>
      <c r="H565" s="15">
        <v>38047</v>
      </c>
      <c r="I565" s="16">
        <v>0.39400000000000002</v>
      </c>
      <c r="J565" s="17">
        <v>6353</v>
      </c>
      <c r="K565" s="16">
        <v>0.752</v>
      </c>
      <c r="L565" s="17">
        <v>11766</v>
      </c>
      <c r="M565" s="16">
        <v>0.185</v>
      </c>
      <c r="N565" s="18">
        <v>5.99</v>
      </c>
      <c r="O565" s="16">
        <v>-0.20499999999999999</v>
      </c>
      <c r="P565" s="18">
        <v>3.23</v>
      </c>
      <c r="Q565" s="16">
        <v>0.17599999999999999</v>
      </c>
      <c r="R565" s="15">
        <v>118424</v>
      </c>
      <c r="S565" s="16">
        <v>0.53700000000000003</v>
      </c>
      <c r="T565" s="17">
        <v>19054</v>
      </c>
      <c r="U565" s="16">
        <v>0.89700000000000002</v>
      </c>
      <c r="V565" s="17">
        <v>35462</v>
      </c>
      <c r="W565" s="16">
        <v>0.27</v>
      </c>
      <c r="X565" s="18">
        <v>6.22</v>
      </c>
      <c r="Y565" s="16">
        <v>-0.19</v>
      </c>
      <c r="Z565" s="18">
        <v>3.34</v>
      </c>
      <c r="AA565" s="16">
        <v>0.21</v>
      </c>
      <c r="AB565" s="15">
        <v>236488</v>
      </c>
      <c r="AC565" s="16">
        <v>0.58599999999999997</v>
      </c>
      <c r="AD565" s="17">
        <v>37516</v>
      </c>
      <c r="AE565" s="16">
        <v>0.92800000000000005</v>
      </c>
      <c r="AF565" s="17">
        <v>70221</v>
      </c>
      <c r="AG565" s="16">
        <v>0.27500000000000002</v>
      </c>
      <c r="AH565" s="18">
        <v>6.3</v>
      </c>
      <c r="AI565" s="16">
        <v>-0.17699999999999999</v>
      </c>
      <c r="AJ565" s="18">
        <v>3.37</v>
      </c>
      <c r="AK565" s="16">
        <v>0.24399999999999999</v>
      </c>
      <c r="AL565" s="15">
        <v>479405</v>
      </c>
      <c r="AM565" s="16">
        <v>0.45100000000000001</v>
      </c>
      <c r="AN565" s="17">
        <v>72985</v>
      </c>
      <c r="AO565" s="16">
        <v>0.73699999999999999</v>
      </c>
      <c r="AP565" s="17">
        <v>150793</v>
      </c>
      <c r="AQ565" s="16">
        <v>0.24199999999999999</v>
      </c>
      <c r="AR565" s="18">
        <v>6.57</v>
      </c>
      <c r="AS565" s="16">
        <v>-0.16500000000000001</v>
      </c>
      <c r="AT565" s="18">
        <v>3.18</v>
      </c>
      <c r="AU565" s="16">
        <v>0.16800000000000001</v>
      </c>
    </row>
    <row r="566" spans="2:47" x14ac:dyDescent="0.2">
      <c r="B566" s="29"/>
      <c r="C566" s="29"/>
      <c r="D566" s="29"/>
      <c r="E566" s="29"/>
      <c r="F566" s="29"/>
      <c r="G566" s="14" t="s">
        <v>290</v>
      </c>
      <c r="H566" s="15">
        <v>22358</v>
      </c>
      <c r="I566" s="16">
        <v>0.13700000000000001</v>
      </c>
      <c r="J566" s="17">
        <v>2334</v>
      </c>
      <c r="K566" s="16">
        <v>5.1999999999999998E-2</v>
      </c>
      <c r="L566" s="17">
        <v>7526</v>
      </c>
      <c r="M566" s="16">
        <v>6.3E-2</v>
      </c>
      <c r="N566" s="18">
        <v>9.58</v>
      </c>
      <c r="O566" s="16">
        <v>0.08</v>
      </c>
      <c r="P566" s="18">
        <v>2.97</v>
      </c>
      <c r="Q566" s="16">
        <v>6.9000000000000006E-2</v>
      </c>
      <c r="R566" s="15">
        <v>61889</v>
      </c>
      <c r="S566" s="16">
        <v>0.14000000000000001</v>
      </c>
      <c r="T566" s="17">
        <v>6471</v>
      </c>
      <c r="U566" s="16">
        <v>0.05</v>
      </c>
      <c r="V566" s="17">
        <v>21146</v>
      </c>
      <c r="W566" s="16">
        <v>7.9000000000000001E-2</v>
      </c>
      <c r="X566" s="18">
        <v>9.56</v>
      </c>
      <c r="Y566" s="16">
        <v>8.5999999999999993E-2</v>
      </c>
      <c r="Z566" s="18">
        <v>2.93</v>
      </c>
      <c r="AA566" s="16">
        <v>5.6000000000000001E-2</v>
      </c>
      <c r="AB566" s="15">
        <v>125704</v>
      </c>
      <c r="AC566" s="16">
        <v>0.113</v>
      </c>
      <c r="AD566" s="17">
        <v>13196</v>
      </c>
      <c r="AE566" s="16">
        <v>1.9E-2</v>
      </c>
      <c r="AF566" s="17">
        <v>43480</v>
      </c>
      <c r="AG566" s="16">
        <v>6.7000000000000004E-2</v>
      </c>
      <c r="AH566" s="18">
        <v>9.5299999999999994</v>
      </c>
      <c r="AI566" s="16">
        <v>9.2999999999999999E-2</v>
      </c>
      <c r="AJ566" s="18">
        <v>2.89</v>
      </c>
      <c r="AK566" s="16">
        <v>4.2999999999999997E-2</v>
      </c>
      <c r="AL566" s="15">
        <v>290581</v>
      </c>
      <c r="AM566" s="16">
        <v>0.113</v>
      </c>
      <c r="AN566" s="17">
        <v>30781</v>
      </c>
      <c r="AO566" s="16">
        <v>5.6000000000000001E-2</v>
      </c>
      <c r="AP566" s="17">
        <v>100496</v>
      </c>
      <c r="AQ566" s="16">
        <v>8.8999999999999996E-2</v>
      </c>
      <c r="AR566" s="18">
        <v>9.44</v>
      </c>
      <c r="AS566" s="16">
        <v>5.3999999999999999E-2</v>
      </c>
      <c r="AT566" s="18">
        <v>2.89</v>
      </c>
      <c r="AU566" s="16">
        <v>2.1000000000000001E-2</v>
      </c>
    </row>
    <row r="567" spans="2:47" x14ac:dyDescent="0.2">
      <c r="B567" s="29"/>
      <c r="C567" s="29"/>
      <c r="D567" s="29"/>
      <c r="E567" s="29"/>
      <c r="F567" s="29"/>
      <c r="G567" s="14" t="s">
        <v>291</v>
      </c>
      <c r="H567" s="15">
        <v>22590</v>
      </c>
      <c r="I567" s="16">
        <v>0.33500000000000002</v>
      </c>
      <c r="J567" s="17">
        <v>1952</v>
      </c>
      <c r="K567" s="16">
        <v>0.31900000000000001</v>
      </c>
      <c r="L567" s="17">
        <v>6143</v>
      </c>
      <c r="M567" s="16">
        <v>0.29099999999999998</v>
      </c>
      <c r="N567" s="18">
        <v>11.57</v>
      </c>
      <c r="O567" s="16">
        <v>1.2E-2</v>
      </c>
      <c r="P567" s="18">
        <v>3.68</v>
      </c>
      <c r="Q567" s="16">
        <v>3.4000000000000002E-2</v>
      </c>
      <c r="R567" s="15">
        <v>70681</v>
      </c>
      <c r="S567" s="16">
        <v>0.255</v>
      </c>
      <c r="T567" s="17">
        <v>6062</v>
      </c>
      <c r="U567" s="16">
        <v>0.27900000000000003</v>
      </c>
      <c r="V567" s="17">
        <v>19155</v>
      </c>
      <c r="W567" s="16">
        <v>0.27800000000000002</v>
      </c>
      <c r="X567" s="18">
        <v>11.66</v>
      </c>
      <c r="Y567" s="16">
        <v>-1.9E-2</v>
      </c>
      <c r="Z567" s="18">
        <v>3.69</v>
      </c>
      <c r="AA567" s="16">
        <v>-1.7999999999999999E-2</v>
      </c>
      <c r="AB567" s="15">
        <v>136747</v>
      </c>
      <c r="AC567" s="16">
        <v>0.27200000000000002</v>
      </c>
      <c r="AD567" s="17">
        <v>11615</v>
      </c>
      <c r="AE567" s="16">
        <v>0.29599999999999999</v>
      </c>
      <c r="AF567" s="17">
        <v>36927</v>
      </c>
      <c r="AG567" s="16">
        <v>0.308</v>
      </c>
      <c r="AH567" s="18">
        <v>11.77</v>
      </c>
      <c r="AI567" s="16">
        <v>-1.9E-2</v>
      </c>
      <c r="AJ567" s="18">
        <v>3.7</v>
      </c>
      <c r="AK567" s="16">
        <v>-2.7E-2</v>
      </c>
      <c r="AL567" s="15">
        <v>280492</v>
      </c>
      <c r="AM567" s="16">
        <v>0.22</v>
      </c>
      <c r="AN567" s="17">
        <v>23272</v>
      </c>
      <c r="AO567" s="16">
        <v>0.247</v>
      </c>
      <c r="AP567" s="17">
        <v>74604</v>
      </c>
      <c r="AQ567" s="16">
        <v>0.23899999999999999</v>
      </c>
      <c r="AR567" s="18">
        <v>12.05</v>
      </c>
      <c r="AS567" s="16">
        <v>-2.1000000000000001E-2</v>
      </c>
      <c r="AT567" s="18">
        <v>3.76</v>
      </c>
      <c r="AU567" s="16">
        <v>-1.4999999999999999E-2</v>
      </c>
    </row>
    <row r="568" spans="2:47" x14ac:dyDescent="0.2">
      <c r="B568" s="29"/>
      <c r="C568" s="29"/>
      <c r="D568" s="29"/>
      <c r="E568" s="29"/>
      <c r="F568" s="29"/>
      <c r="G568" s="14" t="s">
        <v>292</v>
      </c>
      <c r="H568" s="15">
        <v>8197</v>
      </c>
      <c r="I568" s="16">
        <v>-0.19600000000000001</v>
      </c>
      <c r="J568" s="17">
        <v>687</v>
      </c>
      <c r="K568" s="16">
        <v>-0.27200000000000002</v>
      </c>
      <c r="L568" s="17">
        <v>2525</v>
      </c>
      <c r="M568" s="16">
        <v>-0.26500000000000001</v>
      </c>
      <c r="N568" s="18">
        <v>11.92</v>
      </c>
      <c r="O568" s="16">
        <v>0.104</v>
      </c>
      <c r="P568" s="18">
        <v>3.25</v>
      </c>
      <c r="Q568" s="16">
        <v>9.2999999999999999E-2</v>
      </c>
      <c r="R568" s="15">
        <v>24755</v>
      </c>
      <c r="S568" s="16">
        <v>-0.14699999999999999</v>
      </c>
      <c r="T568" s="17">
        <v>2125</v>
      </c>
      <c r="U568" s="16">
        <v>-0.219</v>
      </c>
      <c r="V568" s="17">
        <v>7644</v>
      </c>
      <c r="W568" s="16">
        <v>-0.215</v>
      </c>
      <c r="X568" s="18">
        <v>11.65</v>
      </c>
      <c r="Y568" s="16">
        <v>9.2999999999999999E-2</v>
      </c>
      <c r="Z568" s="18">
        <v>3.24</v>
      </c>
      <c r="AA568" s="16">
        <v>8.6999999999999994E-2</v>
      </c>
      <c r="AB568" s="15">
        <v>87020</v>
      </c>
      <c r="AC568" s="16">
        <v>0.30499999999999999</v>
      </c>
      <c r="AD568" s="17">
        <v>5740</v>
      </c>
      <c r="AE568" s="16">
        <v>-3.6999999999999998E-2</v>
      </c>
      <c r="AF568" s="17">
        <v>16558</v>
      </c>
      <c r="AG568" s="16">
        <v>-0.161</v>
      </c>
      <c r="AH568" s="18">
        <v>15.16</v>
      </c>
      <c r="AI568" s="16">
        <v>0.35599999999999998</v>
      </c>
      <c r="AJ568" s="18">
        <v>5.26</v>
      </c>
      <c r="AK568" s="16">
        <v>0.55500000000000005</v>
      </c>
      <c r="AL568" s="15">
        <v>151007</v>
      </c>
      <c r="AM568" s="16">
        <v>9.4E-2</v>
      </c>
      <c r="AN568" s="17">
        <v>11703</v>
      </c>
      <c r="AO568" s="16">
        <v>-7.9000000000000001E-2</v>
      </c>
      <c r="AP568" s="17">
        <v>37528</v>
      </c>
      <c r="AQ568" s="16">
        <v>-0.121</v>
      </c>
      <c r="AR568" s="18">
        <v>12.9</v>
      </c>
      <c r="AS568" s="16">
        <v>0.188</v>
      </c>
      <c r="AT568" s="18">
        <v>4.0199999999999996</v>
      </c>
      <c r="AU568" s="16">
        <v>0.24399999999999999</v>
      </c>
    </row>
    <row r="569" spans="2:47" x14ac:dyDescent="0.2">
      <c r="B569" s="29"/>
      <c r="C569" s="29"/>
      <c r="D569" s="29"/>
      <c r="E569" s="29"/>
      <c r="F569" s="29"/>
      <c r="G569" s="14" t="s">
        <v>293</v>
      </c>
      <c r="H569" s="15">
        <v>13975</v>
      </c>
      <c r="I569" s="16">
        <v>-0.24399999999999999</v>
      </c>
      <c r="J569" s="17">
        <v>829</v>
      </c>
      <c r="K569" s="16">
        <v>-0.314</v>
      </c>
      <c r="L569" s="17">
        <v>3784</v>
      </c>
      <c r="M569" s="16">
        <v>-0.29099999999999998</v>
      </c>
      <c r="N569" s="18">
        <v>16.850000000000001</v>
      </c>
      <c r="O569" s="16">
        <v>0.10299999999999999</v>
      </c>
      <c r="P569" s="18">
        <v>3.69</v>
      </c>
      <c r="Q569" s="16">
        <v>6.7000000000000004E-2</v>
      </c>
      <c r="R569" s="15">
        <v>43250</v>
      </c>
      <c r="S569" s="16">
        <v>-4.8000000000000001E-2</v>
      </c>
      <c r="T569" s="17">
        <v>2581</v>
      </c>
      <c r="U569" s="16">
        <v>-8.5999999999999993E-2</v>
      </c>
      <c r="V569" s="17">
        <v>11709</v>
      </c>
      <c r="W569" s="16">
        <v>-8.2000000000000003E-2</v>
      </c>
      <c r="X569" s="18">
        <v>16.760000000000002</v>
      </c>
      <c r="Y569" s="16">
        <v>4.2000000000000003E-2</v>
      </c>
      <c r="Z569" s="18">
        <v>3.69</v>
      </c>
      <c r="AA569" s="16">
        <v>3.6999999999999998E-2</v>
      </c>
      <c r="AB569" s="15">
        <v>82840</v>
      </c>
      <c r="AC569" s="16">
        <v>-1.2E-2</v>
      </c>
      <c r="AD569" s="17">
        <v>4948</v>
      </c>
      <c r="AE569" s="16">
        <v>-3.4000000000000002E-2</v>
      </c>
      <c r="AF569" s="17">
        <v>22568</v>
      </c>
      <c r="AG569" s="16">
        <v>-3.2000000000000001E-2</v>
      </c>
      <c r="AH569" s="18">
        <v>16.739999999999998</v>
      </c>
      <c r="AI569" s="16">
        <v>2.3E-2</v>
      </c>
      <c r="AJ569" s="18">
        <v>3.67</v>
      </c>
      <c r="AK569" s="16">
        <v>0.02</v>
      </c>
      <c r="AL569" s="15">
        <v>190086</v>
      </c>
      <c r="AM569" s="16">
        <v>-3.1E-2</v>
      </c>
      <c r="AN569" s="17">
        <v>11395</v>
      </c>
      <c r="AO569" s="16">
        <v>-0.109</v>
      </c>
      <c r="AP569" s="17">
        <v>52180</v>
      </c>
      <c r="AQ569" s="16">
        <v>-0.104</v>
      </c>
      <c r="AR569" s="18">
        <v>16.68</v>
      </c>
      <c r="AS569" s="16">
        <v>8.6999999999999994E-2</v>
      </c>
      <c r="AT569" s="18">
        <v>3.64</v>
      </c>
      <c r="AU569" s="16">
        <v>8.1000000000000003E-2</v>
      </c>
    </row>
    <row r="570" spans="2:47" x14ac:dyDescent="0.2">
      <c r="B570" s="29"/>
      <c r="C570" s="29"/>
      <c r="D570" s="29"/>
      <c r="E570" s="29"/>
      <c r="F570" s="29"/>
      <c r="G570" s="14" t="s">
        <v>294</v>
      </c>
      <c r="H570" s="15">
        <v>9640</v>
      </c>
      <c r="I570" s="16">
        <v>-0.19600000000000001</v>
      </c>
      <c r="J570" s="17">
        <v>798</v>
      </c>
      <c r="K570" s="16">
        <v>1.7999999999999999E-2</v>
      </c>
      <c r="L570" s="17">
        <v>2383</v>
      </c>
      <c r="M570" s="16">
        <v>-0.105</v>
      </c>
      <c r="N570" s="18">
        <v>12.08</v>
      </c>
      <c r="O570" s="16">
        <v>-0.21</v>
      </c>
      <c r="P570" s="18">
        <v>4.05</v>
      </c>
      <c r="Q570" s="16">
        <v>-0.10199999999999999</v>
      </c>
      <c r="R570" s="15">
        <v>30186</v>
      </c>
      <c r="S570" s="16">
        <v>1.4999999999999999E-2</v>
      </c>
      <c r="T570" s="17">
        <v>2462</v>
      </c>
      <c r="U570" s="16">
        <v>0.17299999999999999</v>
      </c>
      <c r="V570" s="17">
        <v>7501</v>
      </c>
      <c r="W570" s="16">
        <v>0.121</v>
      </c>
      <c r="X570" s="18">
        <v>12.26</v>
      </c>
      <c r="Y570" s="16">
        <v>-0.13500000000000001</v>
      </c>
      <c r="Z570" s="18">
        <v>4.0199999999999996</v>
      </c>
      <c r="AA570" s="16">
        <v>-9.5000000000000001E-2</v>
      </c>
      <c r="AB570" s="15">
        <v>57238</v>
      </c>
      <c r="AC570" s="16">
        <v>0.109</v>
      </c>
      <c r="AD570" s="17">
        <v>4638</v>
      </c>
      <c r="AE570" s="16">
        <v>0.251</v>
      </c>
      <c r="AF570" s="17">
        <v>14359</v>
      </c>
      <c r="AG570" s="16">
        <v>0.215</v>
      </c>
      <c r="AH570" s="18">
        <v>12.34</v>
      </c>
      <c r="AI570" s="16">
        <v>-0.113</v>
      </c>
      <c r="AJ570" s="18">
        <v>3.99</v>
      </c>
      <c r="AK570" s="16">
        <v>-8.6999999999999994E-2</v>
      </c>
      <c r="AL570" s="15">
        <v>137938</v>
      </c>
      <c r="AM570" s="16">
        <v>0.186</v>
      </c>
      <c r="AN570" s="17">
        <v>9986</v>
      </c>
      <c r="AO570" s="16">
        <v>0.186</v>
      </c>
      <c r="AP570" s="17">
        <v>32049</v>
      </c>
      <c r="AQ570" s="16">
        <v>0.2</v>
      </c>
      <c r="AR570" s="18">
        <v>13.81</v>
      </c>
      <c r="AS570" s="16">
        <v>0</v>
      </c>
      <c r="AT570" s="18">
        <v>4.3</v>
      </c>
      <c r="AU570" s="16">
        <v>-1.2E-2</v>
      </c>
    </row>
    <row r="571" spans="2:47" x14ac:dyDescent="0.2">
      <c r="B571" s="29"/>
      <c r="C571" s="29"/>
      <c r="D571" s="29"/>
      <c r="E571" s="29"/>
      <c r="F571" s="29"/>
      <c r="G571" s="14" t="s">
        <v>295</v>
      </c>
      <c r="H571" s="15">
        <v>44714</v>
      </c>
      <c r="I571" s="16">
        <v>0.14000000000000001</v>
      </c>
      <c r="J571" s="17">
        <v>3004</v>
      </c>
      <c r="K571" s="16">
        <v>0.129</v>
      </c>
      <c r="L571" s="17">
        <v>10692</v>
      </c>
      <c r="M571" s="16">
        <v>-1.9E-2</v>
      </c>
      <c r="N571" s="18">
        <v>14.88</v>
      </c>
      <c r="O571" s="16">
        <v>0.01</v>
      </c>
      <c r="P571" s="18">
        <v>4.18</v>
      </c>
      <c r="Q571" s="16">
        <v>0.16200000000000001</v>
      </c>
      <c r="R571" s="15">
        <v>134820</v>
      </c>
      <c r="S571" s="16">
        <v>5.5E-2</v>
      </c>
      <c r="T571" s="17">
        <v>9003</v>
      </c>
      <c r="U571" s="16">
        <v>5.0999999999999997E-2</v>
      </c>
      <c r="V571" s="17">
        <v>32228</v>
      </c>
      <c r="W571" s="16">
        <v>-5.6000000000000001E-2</v>
      </c>
      <c r="X571" s="18">
        <v>14.98</v>
      </c>
      <c r="Y571" s="16">
        <v>4.0000000000000001E-3</v>
      </c>
      <c r="Z571" s="18">
        <v>4.18</v>
      </c>
      <c r="AA571" s="16">
        <v>0.11799999999999999</v>
      </c>
      <c r="AB571" s="15">
        <v>272227</v>
      </c>
      <c r="AC571" s="16">
        <v>-1.7999999999999999E-2</v>
      </c>
      <c r="AD571" s="17">
        <v>18121</v>
      </c>
      <c r="AE571" s="16">
        <v>-8.0000000000000002E-3</v>
      </c>
      <c r="AF571" s="17">
        <v>65268</v>
      </c>
      <c r="AG571" s="16">
        <v>-9.4E-2</v>
      </c>
      <c r="AH571" s="18">
        <v>15.02</v>
      </c>
      <c r="AI571" s="16">
        <v>-0.01</v>
      </c>
      <c r="AJ571" s="18">
        <v>4.17</v>
      </c>
      <c r="AK571" s="16">
        <v>8.4000000000000005E-2</v>
      </c>
      <c r="AL571" s="15">
        <v>608137</v>
      </c>
      <c r="AM571" s="16">
        <v>-7.0000000000000007E-2</v>
      </c>
      <c r="AN571" s="17">
        <v>39774</v>
      </c>
      <c r="AO571" s="16">
        <v>-0.108</v>
      </c>
      <c r="AP571" s="17">
        <v>147015</v>
      </c>
      <c r="AQ571" s="16">
        <v>-0.14899999999999999</v>
      </c>
      <c r="AR571" s="18">
        <v>15.29</v>
      </c>
      <c r="AS571" s="16">
        <v>4.2999999999999997E-2</v>
      </c>
      <c r="AT571" s="18">
        <v>4.1399999999999997</v>
      </c>
      <c r="AU571" s="16">
        <v>9.2999999999999999E-2</v>
      </c>
    </row>
    <row r="572" spans="2:47" x14ac:dyDescent="0.2">
      <c r="B572" s="29"/>
      <c r="C572" s="29"/>
      <c r="D572" s="29"/>
      <c r="E572" s="29"/>
      <c r="F572" s="29"/>
      <c r="G572" s="14" t="s">
        <v>296</v>
      </c>
      <c r="H572" s="15">
        <v>2728</v>
      </c>
      <c r="I572" s="16">
        <v>-0.20599999999999999</v>
      </c>
      <c r="J572" s="17">
        <v>232</v>
      </c>
      <c r="K572" s="16">
        <v>-0.28100000000000003</v>
      </c>
      <c r="L572" s="17">
        <v>970</v>
      </c>
      <c r="M572" s="16">
        <v>-0.27</v>
      </c>
      <c r="N572" s="18">
        <v>11.77</v>
      </c>
      <c r="O572" s="16">
        <v>0.10299999999999999</v>
      </c>
      <c r="P572" s="18">
        <v>2.81</v>
      </c>
      <c r="Q572" s="16">
        <v>8.6999999999999994E-2</v>
      </c>
      <c r="R572" s="15">
        <v>7757</v>
      </c>
      <c r="S572" s="16">
        <v>-0.14199999999999999</v>
      </c>
      <c r="T572" s="17">
        <v>650</v>
      </c>
      <c r="U572" s="16">
        <v>-0.20100000000000001</v>
      </c>
      <c r="V572" s="17">
        <v>2660</v>
      </c>
      <c r="W572" s="16">
        <v>-0.2</v>
      </c>
      <c r="X572" s="18">
        <v>11.93</v>
      </c>
      <c r="Y572" s="16">
        <v>7.3999999999999996E-2</v>
      </c>
      <c r="Z572" s="18">
        <v>2.92</v>
      </c>
      <c r="AA572" s="16">
        <v>7.1999999999999995E-2</v>
      </c>
      <c r="AB572" s="15">
        <v>16320</v>
      </c>
      <c r="AC572" s="16">
        <v>-4.2999999999999997E-2</v>
      </c>
      <c r="AD572" s="17">
        <v>1356</v>
      </c>
      <c r="AE572" s="16">
        <v>-9.2999999999999999E-2</v>
      </c>
      <c r="AF572" s="17">
        <v>5463</v>
      </c>
      <c r="AG572" s="16">
        <v>-9.4E-2</v>
      </c>
      <c r="AH572" s="18">
        <v>12.04</v>
      </c>
      <c r="AI572" s="16">
        <v>5.6000000000000001E-2</v>
      </c>
      <c r="AJ572" s="18">
        <v>2.99</v>
      </c>
      <c r="AK572" s="16">
        <v>5.7000000000000002E-2</v>
      </c>
      <c r="AL572" s="15">
        <v>42026</v>
      </c>
      <c r="AM572" s="16">
        <v>0.106</v>
      </c>
      <c r="AN572" s="17">
        <v>3439</v>
      </c>
      <c r="AO572" s="16">
        <v>8.4000000000000005E-2</v>
      </c>
      <c r="AP572" s="17">
        <v>13829</v>
      </c>
      <c r="AQ572" s="16">
        <v>7.3999999999999996E-2</v>
      </c>
      <c r="AR572" s="18">
        <v>12.22</v>
      </c>
      <c r="AS572" s="16">
        <v>2.1000000000000001E-2</v>
      </c>
      <c r="AT572" s="18">
        <v>3.04</v>
      </c>
      <c r="AU572" s="16">
        <v>0.03</v>
      </c>
    </row>
    <row r="573" spans="2:47" x14ac:dyDescent="0.2">
      <c r="B573" s="29"/>
      <c r="C573" s="29"/>
      <c r="D573" s="29"/>
      <c r="E573" s="29"/>
      <c r="F573" s="29"/>
      <c r="G573" s="14" t="s">
        <v>297</v>
      </c>
      <c r="H573" s="15">
        <v>55874</v>
      </c>
      <c r="I573" s="16">
        <v>-0.19600000000000001</v>
      </c>
      <c r="J573" s="17">
        <v>3326</v>
      </c>
      <c r="K573" s="16">
        <v>-0.248</v>
      </c>
      <c r="L573" s="17">
        <v>15141</v>
      </c>
      <c r="M573" s="16">
        <v>-0.23899999999999999</v>
      </c>
      <c r="N573" s="18">
        <v>16.8</v>
      </c>
      <c r="O573" s="16">
        <v>6.9000000000000006E-2</v>
      </c>
      <c r="P573" s="18">
        <v>3.69</v>
      </c>
      <c r="Q573" s="16">
        <v>5.6000000000000001E-2</v>
      </c>
      <c r="R573" s="15">
        <v>173659</v>
      </c>
      <c r="S573" s="16">
        <v>-4.5999999999999999E-2</v>
      </c>
      <c r="T573" s="17">
        <v>10351</v>
      </c>
      <c r="U573" s="16">
        <v>-6.8000000000000005E-2</v>
      </c>
      <c r="V573" s="17">
        <v>47060</v>
      </c>
      <c r="W573" s="16">
        <v>-7.3999999999999996E-2</v>
      </c>
      <c r="X573" s="18">
        <v>16.78</v>
      </c>
      <c r="Y573" s="16">
        <v>2.4E-2</v>
      </c>
      <c r="Z573" s="18">
        <v>3.69</v>
      </c>
      <c r="AA573" s="16">
        <v>0.03</v>
      </c>
      <c r="AB573" s="15">
        <v>337867</v>
      </c>
      <c r="AC573" s="16">
        <v>-8.9999999999999993E-3</v>
      </c>
      <c r="AD573" s="17">
        <v>20181</v>
      </c>
      <c r="AE573" s="16">
        <v>-1.9E-2</v>
      </c>
      <c r="AF573" s="17">
        <v>92098</v>
      </c>
      <c r="AG573" s="16">
        <v>-2.4E-2</v>
      </c>
      <c r="AH573" s="18">
        <v>16.739999999999998</v>
      </c>
      <c r="AI573" s="16">
        <v>1.0999999999999999E-2</v>
      </c>
      <c r="AJ573" s="18">
        <v>3.67</v>
      </c>
      <c r="AK573" s="16">
        <v>1.6E-2</v>
      </c>
      <c r="AL573" s="15">
        <v>774802</v>
      </c>
      <c r="AM573" s="16">
        <v>2E-3</v>
      </c>
      <c r="AN573" s="17">
        <v>46269</v>
      </c>
      <c r="AO573" s="16">
        <v>-6.5000000000000002E-2</v>
      </c>
      <c r="AP573" s="17">
        <v>212179</v>
      </c>
      <c r="AQ573" s="16">
        <v>-6.6000000000000003E-2</v>
      </c>
      <c r="AR573" s="18">
        <v>16.75</v>
      </c>
      <c r="AS573" s="16">
        <v>7.1999999999999995E-2</v>
      </c>
      <c r="AT573" s="18">
        <v>3.65</v>
      </c>
      <c r="AU573" s="16">
        <v>7.2999999999999995E-2</v>
      </c>
    </row>
    <row r="574" spans="2:47" x14ac:dyDescent="0.2">
      <c r="B574" s="29"/>
      <c r="C574" s="29"/>
      <c r="D574" s="29"/>
      <c r="E574" s="29"/>
      <c r="F574" s="29"/>
      <c r="G574" s="14" t="s">
        <v>298</v>
      </c>
      <c r="H574" s="15">
        <v>10530</v>
      </c>
      <c r="I574" s="16">
        <v>-0.109</v>
      </c>
      <c r="J574" s="17">
        <v>761</v>
      </c>
      <c r="K574" s="16">
        <v>-1.7999999999999999E-2</v>
      </c>
      <c r="L574" s="17">
        <v>2419</v>
      </c>
      <c r="M574" s="16">
        <v>-0.02</v>
      </c>
      <c r="N574" s="18">
        <v>13.84</v>
      </c>
      <c r="O574" s="16">
        <v>-9.1999999999999998E-2</v>
      </c>
      <c r="P574" s="18">
        <v>4.3499999999999996</v>
      </c>
      <c r="Q574" s="16">
        <v>-9.0999999999999998E-2</v>
      </c>
      <c r="R574" s="15">
        <v>32101</v>
      </c>
      <c r="S574" s="16">
        <v>0.104</v>
      </c>
      <c r="T574" s="17">
        <v>2312</v>
      </c>
      <c r="U574" s="16">
        <v>0.17799999999999999</v>
      </c>
      <c r="V574" s="17">
        <v>7244</v>
      </c>
      <c r="W574" s="16">
        <v>0.14599999999999999</v>
      </c>
      <c r="X574" s="18">
        <v>13.89</v>
      </c>
      <c r="Y574" s="16">
        <v>-6.3E-2</v>
      </c>
      <c r="Z574" s="18">
        <v>4.43</v>
      </c>
      <c r="AA574" s="16">
        <v>-3.5999999999999997E-2</v>
      </c>
      <c r="AB574" s="15">
        <v>66872</v>
      </c>
      <c r="AC574" s="16">
        <v>0.13200000000000001</v>
      </c>
      <c r="AD574" s="17">
        <v>4792</v>
      </c>
      <c r="AE574" s="16">
        <v>0.16900000000000001</v>
      </c>
      <c r="AF574" s="17">
        <v>15433</v>
      </c>
      <c r="AG574" s="16">
        <v>0.16200000000000001</v>
      </c>
      <c r="AH574" s="18">
        <v>13.96</v>
      </c>
      <c r="AI574" s="16">
        <v>-3.2000000000000001E-2</v>
      </c>
      <c r="AJ574" s="18">
        <v>4.33</v>
      </c>
      <c r="AK574" s="16">
        <v>-2.5999999999999999E-2</v>
      </c>
      <c r="AL574" s="15">
        <v>151755</v>
      </c>
      <c r="AM574" s="16">
        <v>7.3999999999999996E-2</v>
      </c>
      <c r="AN574" s="17">
        <v>11047</v>
      </c>
      <c r="AO574" s="16">
        <v>0.11600000000000001</v>
      </c>
      <c r="AP574" s="17">
        <v>36617</v>
      </c>
      <c r="AQ574" s="16">
        <v>0.123</v>
      </c>
      <c r="AR574" s="18">
        <v>13.74</v>
      </c>
      <c r="AS574" s="16">
        <v>-3.7999999999999999E-2</v>
      </c>
      <c r="AT574" s="18">
        <v>4.1399999999999997</v>
      </c>
      <c r="AU574" s="16">
        <v>-4.2999999999999997E-2</v>
      </c>
    </row>
    <row r="575" spans="2:47" x14ac:dyDescent="0.2">
      <c r="B575" s="29"/>
      <c r="C575" s="29"/>
      <c r="D575" s="29"/>
      <c r="E575" s="29"/>
      <c r="F575" s="29"/>
      <c r="G575" s="14" t="s">
        <v>299</v>
      </c>
      <c r="H575" s="15">
        <v>16151</v>
      </c>
      <c r="I575" s="16">
        <v>0.182</v>
      </c>
      <c r="J575" s="17">
        <v>1066</v>
      </c>
      <c r="K575" s="16">
        <v>0.21199999999999999</v>
      </c>
      <c r="L575" s="17">
        <v>4104</v>
      </c>
      <c r="M575" s="16">
        <v>0.216</v>
      </c>
      <c r="N575" s="18">
        <v>15.15</v>
      </c>
      <c r="O575" s="16">
        <v>-2.5000000000000001E-2</v>
      </c>
      <c r="P575" s="18">
        <v>3.94</v>
      </c>
      <c r="Q575" s="16">
        <v>-2.8000000000000001E-2</v>
      </c>
      <c r="R575" s="15">
        <v>48111</v>
      </c>
      <c r="S575" s="16">
        <v>0.24399999999999999</v>
      </c>
      <c r="T575" s="17">
        <v>3140</v>
      </c>
      <c r="U575" s="16">
        <v>0.26700000000000002</v>
      </c>
      <c r="V575" s="17">
        <v>11879</v>
      </c>
      <c r="W575" s="16">
        <v>0.24</v>
      </c>
      <c r="X575" s="18">
        <v>15.32</v>
      </c>
      <c r="Y575" s="16">
        <v>-1.9E-2</v>
      </c>
      <c r="Z575" s="18">
        <v>4.05</v>
      </c>
      <c r="AA575" s="16">
        <v>3.0000000000000001E-3</v>
      </c>
      <c r="AB575" s="15">
        <v>103965</v>
      </c>
      <c r="AC575" s="16">
        <v>0.27900000000000003</v>
      </c>
      <c r="AD575" s="17">
        <v>6824</v>
      </c>
      <c r="AE575" s="16">
        <v>0.30499999999999999</v>
      </c>
      <c r="AF575" s="17">
        <v>26142</v>
      </c>
      <c r="AG575" s="16">
        <v>0.28000000000000003</v>
      </c>
      <c r="AH575" s="18">
        <v>15.23</v>
      </c>
      <c r="AI575" s="16">
        <v>-0.02</v>
      </c>
      <c r="AJ575" s="18">
        <v>3.98</v>
      </c>
      <c r="AK575" s="16">
        <v>-1E-3</v>
      </c>
      <c r="AL575" s="15">
        <v>230262</v>
      </c>
      <c r="AM575" s="16">
        <v>0.11899999999999999</v>
      </c>
      <c r="AN575" s="17">
        <v>14904</v>
      </c>
      <c r="AO575" s="16">
        <v>0.129</v>
      </c>
      <c r="AP575" s="17">
        <v>58518</v>
      </c>
      <c r="AQ575" s="16">
        <v>0.13300000000000001</v>
      </c>
      <c r="AR575" s="18">
        <v>15.45</v>
      </c>
      <c r="AS575" s="16">
        <v>-8.9999999999999993E-3</v>
      </c>
      <c r="AT575" s="18">
        <v>3.93</v>
      </c>
      <c r="AU575" s="16">
        <v>-1.2999999999999999E-2</v>
      </c>
    </row>
    <row r="576" spans="2:47" x14ac:dyDescent="0.2">
      <c r="B576" s="29"/>
      <c r="C576" s="29"/>
      <c r="D576" s="29"/>
      <c r="E576" s="29"/>
      <c r="F576" s="29"/>
      <c r="G576" s="14" t="s">
        <v>300</v>
      </c>
      <c r="H576" s="15">
        <v>8566</v>
      </c>
      <c r="I576" s="16">
        <v>-0.06</v>
      </c>
      <c r="J576" s="17">
        <v>539</v>
      </c>
      <c r="K576" s="16">
        <v>-0.153</v>
      </c>
      <c r="L576" s="17">
        <v>2332</v>
      </c>
      <c r="M576" s="16">
        <v>-0.14899999999999999</v>
      </c>
      <c r="N576" s="18">
        <v>15.89</v>
      </c>
      <c r="O576" s="16">
        <v>0.109</v>
      </c>
      <c r="P576" s="18">
        <v>3.67</v>
      </c>
      <c r="Q576" s="16">
        <v>0.105</v>
      </c>
      <c r="R576" s="15">
        <v>24968</v>
      </c>
      <c r="S576" s="16">
        <v>5.1999999999999998E-2</v>
      </c>
      <c r="T576" s="17">
        <v>1561</v>
      </c>
      <c r="U576" s="16">
        <v>0</v>
      </c>
      <c r="V576" s="17">
        <v>6715</v>
      </c>
      <c r="W576" s="16">
        <v>-1.2E-2</v>
      </c>
      <c r="X576" s="18">
        <v>15.99</v>
      </c>
      <c r="Y576" s="16">
        <v>5.2999999999999999E-2</v>
      </c>
      <c r="Z576" s="18">
        <v>3.72</v>
      </c>
      <c r="AA576" s="16">
        <v>6.5000000000000002E-2</v>
      </c>
      <c r="AB576" s="15">
        <v>47280</v>
      </c>
      <c r="AC576" s="16">
        <v>8.5000000000000006E-2</v>
      </c>
      <c r="AD576" s="17">
        <v>2959</v>
      </c>
      <c r="AE576" s="16">
        <v>6.6000000000000003E-2</v>
      </c>
      <c r="AF576" s="17">
        <v>12744</v>
      </c>
      <c r="AG576" s="16">
        <v>4.4999999999999998E-2</v>
      </c>
      <c r="AH576" s="18">
        <v>15.98</v>
      </c>
      <c r="AI576" s="16">
        <v>1.7999999999999999E-2</v>
      </c>
      <c r="AJ576" s="18">
        <v>3.71</v>
      </c>
      <c r="AK576" s="16">
        <v>3.7999999999999999E-2</v>
      </c>
      <c r="AL576" s="15">
        <v>110772</v>
      </c>
      <c r="AM576" s="16">
        <v>0.14299999999999999</v>
      </c>
      <c r="AN576" s="17">
        <v>6945</v>
      </c>
      <c r="AO576" s="16">
        <v>0.108</v>
      </c>
      <c r="AP576" s="17">
        <v>30125</v>
      </c>
      <c r="AQ576" s="16">
        <v>0.09</v>
      </c>
      <c r="AR576" s="18">
        <v>15.95</v>
      </c>
      <c r="AS576" s="16">
        <v>3.1E-2</v>
      </c>
      <c r="AT576" s="18">
        <v>3.68</v>
      </c>
      <c r="AU576" s="16">
        <v>4.8000000000000001E-2</v>
      </c>
    </row>
    <row r="577" spans="2:47" x14ac:dyDescent="0.2">
      <c r="B577" s="29"/>
      <c r="C577" s="29"/>
      <c r="D577" s="29"/>
      <c r="E577" s="29"/>
      <c r="F577" s="29"/>
      <c r="G577" s="14" t="s">
        <v>301</v>
      </c>
      <c r="H577" s="15">
        <v>4086</v>
      </c>
      <c r="I577" s="16">
        <v>7.0999999999999994E-2</v>
      </c>
      <c r="J577" s="17">
        <v>251</v>
      </c>
      <c r="K577" s="16">
        <v>7.0000000000000001E-3</v>
      </c>
      <c r="L577" s="17">
        <v>1078</v>
      </c>
      <c r="M577" s="16">
        <v>-8.9999999999999993E-3</v>
      </c>
      <c r="N577" s="18">
        <v>16.25</v>
      </c>
      <c r="O577" s="16">
        <v>6.4000000000000001E-2</v>
      </c>
      <c r="P577" s="18">
        <v>3.79</v>
      </c>
      <c r="Q577" s="16">
        <v>8.1000000000000003E-2</v>
      </c>
      <c r="R577" s="15">
        <v>12399</v>
      </c>
      <c r="S577" s="16">
        <v>0.32300000000000001</v>
      </c>
      <c r="T577" s="17">
        <v>744</v>
      </c>
      <c r="U577" s="16">
        <v>0.27700000000000002</v>
      </c>
      <c r="V577" s="17">
        <v>3302</v>
      </c>
      <c r="W577" s="16">
        <v>0.26700000000000002</v>
      </c>
      <c r="X577" s="18">
        <v>16.670000000000002</v>
      </c>
      <c r="Y577" s="16">
        <v>3.5999999999999997E-2</v>
      </c>
      <c r="Z577" s="18">
        <v>3.76</v>
      </c>
      <c r="AA577" s="16">
        <v>4.3999999999999997E-2</v>
      </c>
      <c r="AB577" s="15">
        <v>23096</v>
      </c>
      <c r="AC577" s="16">
        <v>0.30399999999999999</v>
      </c>
      <c r="AD577" s="17">
        <v>1378</v>
      </c>
      <c r="AE577" s="16">
        <v>0.27100000000000002</v>
      </c>
      <c r="AF577" s="17">
        <v>6193</v>
      </c>
      <c r="AG577" s="16">
        <v>0.26800000000000002</v>
      </c>
      <c r="AH577" s="18">
        <v>16.760000000000002</v>
      </c>
      <c r="AI577" s="16">
        <v>2.5999999999999999E-2</v>
      </c>
      <c r="AJ577" s="18">
        <v>3.73</v>
      </c>
      <c r="AK577" s="16">
        <v>2.8000000000000001E-2</v>
      </c>
      <c r="AL577" s="15">
        <v>52124</v>
      </c>
      <c r="AM577" s="16">
        <v>0.379</v>
      </c>
      <c r="AN577" s="17">
        <v>3235</v>
      </c>
      <c r="AO577" s="16">
        <v>0.28899999999999998</v>
      </c>
      <c r="AP577" s="17">
        <v>14833</v>
      </c>
      <c r="AQ577" s="16">
        <v>0.34</v>
      </c>
      <c r="AR577" s="18">
        <v>16.11</v>
      </c>
      <c r="AS577" s="16">
        <v>7.0000000000000007E-2</v>
      </c>
      <c r="AT577" s="18">
        <v>3.51</v>
      </c>
      <c r="AU577" s="16">
        <v>2.9000000000000001E-2</v>
      </c>
    </row>
    <row r="578" spans="2:47" x14ac:dyDescent="0.2">
      <c r="B578" s="29"/>
      <c r="C578" s="29"/>
      <c r="D578" s="29"/>
      <c r="E578" s="29"/>
      <c r="F578" s="29"/>
      <c r="G578" s="14" t="s">
        <v>302</v>
      </c>
      <c r="H578" s="15">
        <v>136887</v>
      </c>
      <c r="I578" s="16">
        <v>7.8E-2</v>
      </c>
      <c r="J578" s="17">
        <v>13717</v>
      </c>
      <c r="K578" s="16">
        <v>0.189</v>
      </c>
      <c r="L578" s="17">
        <v>36697</v>
      </c>
      <c r="M578" s="16">
        <v>0</v>
      </c>
      <c r="N578" s="18">
        <v>9.98</v>
      </c>
      <c r="O578" s="16">
        <v>-9.2999999999999999E-2</v>
      </c>
      <c r="P578" s="18">
        <v>3.73</v>
      </c>
      <c r="Q578" s="16">
        <v>7.8E-2</v>
      </c>
      <c r="R578" s="15">
        <v>411509</v>
      </c>
      <c r="S578" s="16">
        <v>0.17899999999999999</v>
      </c>
      <c r="T578" s="17">
        <v>44479</v>
      </c>
      <c r="U578" s="16">
        <v>0.371</v>
      </c>
      <c r="V578" s="17">
        <v>115970</v>
      </c>
      <c r="W578" s="16">
        <v>0.13300000000000001</v>
      </c>
      <c r="X578" s="18">
        <v>9.25</v>
      </c>
      <c r="Y578" s="16">
        <v>-0.14000000000000001</v>
      </c>
      <c r="Z578" s="18">
        <v>3.55</v>
      </c>
      <c r="AA578" s="16">
        <v>0.04</v>
      </c>
      <c r="AB578" s="15">
        <v>839975</v>
      </c>
      <c r="AC578" s="16">
        <v>0.154</v>
      </c>
      <c r="AD578" s="17">
        <v>88101</v>
      </c>
      <c r="AE578" s="16">
        <v>0.315</v>
      </c>
      <c r="AF578" s="17">
        <v>241823</v>
      </c>
      <c r="AG578" s="16">
        <v>0.13600000000000001</v>
      </c>
      <c r="AH578" s="18">
        <v>9.5299999999999994</v>
      </c>
      <c r="AI578" s="16">
        <v>-0.122</v>
      </c>
      <c r="AJ578" s="18">
        <v>3.47</v>
      </c>
      <c r="AK578" s="16">
        <v>1.6E-2</v>
      </c>
      <c r="AL578" s="15">
        <v>1905289</v>
      </c>
      <c r="AM578" s="16">
        <v>0.122</v>
      </c>
      <c r="AN578" s="17">
        <v>190347</v>
      </c>
      <c r="AO578" s="16">
        <v>0.20699999999999999</v>
      </c>
      <c r="AP578" s="17">
        <v>549600</v>
      </c>
      <c r="AQ578" s="16">
        <v>0.105</v>
      </c>
      <c r="AR578" s="18">
        <v>10.01</v>
      </c>
      <c r="AS578" s="16">
        <v>-7.0999999999999994E-2</v>
      </c>
      <c r="AT578" s="18">
        <v>3.47</v>
      </c>
      <c r="AU578" s="16">
        <v>1.4999999999999999E-2</v>
      </c>
    </row>
    <row r="579" spans="2:47" x14ac:dyDescent="0.2">
      <c r="B579" s="29"/>
      <c r="C579" s="29"/>
      <c r="D579" s="29"/>
      <c r="E579" s="29"/>
      <c r="F579" s="29"/>
      <c r="G579" s="14" t="s">
        <v>303</v>
      </c>
      <c r="H579" s="15">
        <v>66186</v>
      </c>
      <c r="I579" s="16">
        <v>0.17799999999999999</v>
      </c>
      <c r="J579" s="17">
        <v>8401</v>
      </c>
      <c r="K579" s="16">
        <v>0.16400000000000001</v>
      </c>
      <c r="L579" s="17">
        <v>20548</v>
      </c>
      <c r="M579" s="16">
        <v>0.152</v>
      </c>
      <c r="N579" s="18">
        <v>7.88</v>
      </c>
      <c r="O579" s="16">
        <v>1.2E-2</v>
      </c>
      <c r="P579" s="18">
        <v>3.22</v>
      </c>
      <c r="Q579" s="16">
        <v>2.1999999999999999E-2</v>
      </c>
      <c r="R579" s="15">
        <v>215337</v>
      </c>
      <c r="S579" s="16">
        <v>0.25800000000000001</v>
      </c>
      <c r="T579" s="17">
        <v>26179</v>
      </c>
      <c r="U579" s="16">
        <v>0.2</v>
      </c>
      <c r="V579" s="17">
        <v>64959</v>
      </c>
      <c r="W579" s="16">
        <v>0.19500000000000001</v>
      </c>
      <c r="X579" s="18">
        <v>8.23</v>
      </c>
      <c r="Y579" s="16">
        <v>4.8000000000000001E-2</v>
      </c>
      <c r="Z579" s="18">
        <v>3.31</v>
      </c>
      <c r="AA579" s="16">
        <v>5.2999999999999999E-2</v>
      </c>
      <c r="AB579" s="15">
        <v>456814</v>
      </c>
      <c r="AC579" s="16">
        <v>0.255</v>
      </c>
      <c r="AD579" s="17">
        <v>54985</v>
      </c>
      <c r="AE579" s="16">
        <v>0.17799999999999999</v>
      </c>
      <c r="AF579" s="17">
        <v>137733</v>
      </c>
      <c r="AG579" s="16">
        <v>0.19700000000000001</v>
      </c>
      <c r="AH579" s="18">
        <v>8.31</v>
      </c>
      <c r="AI579" s="16">
        <v>6.6000000000000003E-2</v>
      </c>
      <c r="AJ579" s="18">
        <v>3.32</v>
      </c>
      <c r="AK579" s="16">
        <v>4.9000000000000002E-2</v>
      </c>
      <c r="AL579" s="15">
        <v>985849</v>
      </c>
      <c r="AM579" s="16">
        <v>0.23799999999999999</v>
      </c>
      <c r="AN579" s="17">
        <v>118415</v>
      </c>
      <c r="AO579" s="16">
        <v>0.158</v>
      </c>
      <c r="AP579" s="17">
        <v>295711</v>
      </c>
      <c r="AQ579" s="16">
        <v>0.186</v>
      </c>
      <c r="AR579" s="18">
        <v>8.33</v>
      </c>
      <c r="AS579" s="16">
        <v>6.9000000000000006E-2</v>
      </c>
      <c r="AT579" s="18">
        <v>3.33</v>
      </c>
      <c r="AU579" s="16">
        <v>4.2999999999999997E-2</v>
      </c>
    </row>
    <row r="580" spans="2:47" x14ac:dyDescent="0.2">
      <c r="B580" s="29"/>
      <c r="C580" s="29"/>
      <c r="D580" s="29"/>
      <c r="E580" s="29"/>
      <c r="F580" s="29"/>
      <c r="G580" s="14" t="s">
        <v>304</v>
      </c>
      <c r="H580" s="15">
        <v>1335</v>
      </c>
      <c r="I580" s="16">
        <v>-0.57699999999999996</v>
      </c>
      <c r="J580" s="17">
        <v>122</v>
      </c>
      <c r="K580" s="16">
        <v>-0.52600000000000002</v>
      </c>
      <c r="L580" s="17">
        <v>324</v>
      </c>
      <c r="M580" s="16">
        <v>-0.61699999999999999</v>
      </c>
      <c r="N580" s="18">
        <v>10.93</v>
      </c>
      <c r="O580" s="16">
        <v>-0.107</v>
      </c>
      <c r="P580" s="18">
        <v>4.12</v>
      </c>
      <c r="Q580" s="16">
        <v>0.105</v>
      </c>
      <c r="R580" s="15">
        <v>3181</v>
      </c>
      <c r="S580" s="16">
        <v>-0.63500000000000001</v>
      </c>
      <c r="T580" s="17">
        <v>371</v>
      </c>
      <c r="U580" s="16">
        <v>-0.51200000000000001</v>
      </c>
      <c r="V580" s="17">
        <v>1012</v>
      </c>
      <c r="W580" s="16">
        <v>-0.60599999999999998</v>
      </c>
      <c r="X580" s="18">
        <v>8.58</v>
      </c>
      <c r="Y580" s="16">
        <v>-0.253</v>
      </c>
      <c r="Z580" s="18">
        <v>3.14</v>
      </c>
      <c r="AA580" s="16">
        <v>-7.4999999999999997E-2</v>
      </c>
      <c r="AB580" s="15">
        <v>7837</v>
      </c>
      <c r="AC580" s="16">
        <v>-0.55200000000000005</v>
      </c>
      <c r="AD580" s="17">
        <v>991</v>
      </c>
      <c r="AE580" s="16">
        <v>-0.314</v>
      </c>
      <c r="AF580" s="17">
        <v>2784</v>
      </c>
      <c r="AG580" s="16">
        <v>-0.42599999999999999</v>
      </c>
      <c r="AH580" s="18">
        <v>7.91</v>
      </c>
      <c r="AI580" s="16">
        <v>-0.34699999999999998</v>
      </c>
      <c r="AJ580" s="18">
        <v>2.82</v>
      </c>
      <c r="AK580" s="16">
        <v>-0.22</v>
      </c>
      <c r="AL580" s="15">
        <v>21115</v>
      </c>
      <c r="AM580" s="16">
        <v>-0.46800000000000003</v>
      </c>
      <c r="AN580" s="17">
        <v>2546</v>
      </c>
      <c r="AO580" s="16">
        <v>-0.22900000000000001</v>
      </c>
      <c r="AP580" s="17">
        <v>7397</v>
      </c>
      <c r="AQ580" s="16">
        <v>-0.35</v>
      </c>
      <c r="AR580" s="18">
        <v>8.2899999999999991</v>
      </c>
      <c r="AS580" s="16">
        <v>-0.31</v>
      </c>
      <c r="AT580" s="18">
        <v>2.85</v>
      </c>
      <c r="AU580" s="16">
        <v>-0.182</v>
      </c>
    </row>
    <row r="581" spans="2:47" x14ac:dyDescent="0.2">
      <c r="B581" s="29"/>
      <c r="C581" s="29"/>
      <c r="D581" s="29"/>
      <c r="E581" s="29"/>
      <c r="F581" s="29"/>
      <c r="G581" s="14" t="s">
        <v>305</v>
      </c>
      <c r="H581" s="15">
        <v>24827</v>
      </c>
      <c r="I581" s="16">
        <v>-0.28299999999999997</v>
      </c>
      <c r="J581" s="17">
        <v>1475</v>
      </c>
      <c r="K581" s="16">
        <v>-0.34799999999999998</v>
      </c>
      <c r="L581" s="17">
        <v>6729</v>
      </c>
      <c r="M581" s="16">
        <v>-0.32500000000000001</v>
      </c>
      <c r="N581" s="18">
        <v>16.84</v>
      </c>
      <c r="O581" s="16">
        <v>0.10100000000000001</v>
      </c>
      <c r="P581" s="18">
        <v>3.69</v>
      </c>
      <c r="Q581" s="16">
        <v>6.4000000000000001E-2</v>
      </c>
      <c r="R581" s="15">
        <v>78242</v>
      </c>
      <c r="S581" s="16">
        <v>-7.0999999999999994E-2</v>
      </c>
      <c r="T581" s="17">
        <v>4677</v>
      </c>
      <c r="U581" s="16">
        <v>-0.105</v>
      </c>
      <c r="V581" s="17">
        <v>21203</v>
      </c>
      <c r="W581" s="16">
        <v>-0.10299999999999999</v>
      </c>
      <c r="X581" s="18">
        <v>16.73</v>
      </c>
      <c r="Y581" s="16">
        <v>3.7999999999999999E-2</v>
      </c>
      <c r="Z581" s="18">
        <v>3.69</v>
      </c>
      <c r="AA581" s="16">
        <v>3.5000000000000003E-2</v>
      </c>
      <c r="AB581" s="15">
        <v>152777</v>
      </c>
      <c r="AC581" s="16">
        <v>-1.4E-2</v>
      </c>
      <c r="AD581" s="17">
        <v>9156</v>
      </c>
      <c r="AE581" s="16">
        <v>-3.1E-2</v>
      </c>
      <c r="AF581" s="17">
        <v>41653</v>
      </c>
      <c r="AG581" s="16">
        <v>-3.2000000000000001E-2</v>
      </c>
      <c r="AH581" s="18">
        <v>16.690000000000001</v>
      </c>
      <c r="AI581" s="16">
        <v>1.7999999999999999E-2</v>
      </c>
      <c r="AJ581" s="18">
        <v>3.67</v>
      </c>
      <c r="AK581" s="16">
        <v>1.9E-2</v>
      </c>
      <c r="AL581" s="15">
        <v>355580</v>
      </c>
      <c r="AM581" s="16">
        <v>4.0000000000000001E-3</v>
      </c>
      <c r="AN581" s="17">
        <v>21396</v>
      </c>
      <c r="AO581" s="16">
        <v>-7.0000000000000007E-2</v>
      </c>
      <c r="AP581" s="17">
        <v>97760</v>
      </c>
      <c r="AQ581" s="16">
        <v>-6.7000000000000004E-2</v>
      </c>
      <c r="AR581" s="18">
        <v>16.62</v>
      </c>
      <c r="AS581" s="16">
        <v>0.08</v>
      </c>
      <c r="AT581" s="18">
        <v>3.64</v>
      </c>
      <c r="AU581" s="16">
        <v>7.5999999999999998E-2</v>
      </c>
    </row>
    <row r="582" spans="2:47" x14ac:dyDescent="0.2">
      <c r="B582" s="29"/>
      <c r="C582" s="29"/>
      <c r="D582" s="29"/>
      <c r="E582" s="29"/>
      <c r="F582" s="29"/>
      <c r="G582" s="14" t="s">
        <v>306</v>
      </c>
      <c r="H582" s="15">
        <v>10508</v>
      </c>
      <c r="I582" s="16">
        <v>4.2000000000000003E-2</v>
      </c>
      <c r="J582" s="17">
        <v>885</v>
      </c>
      <c r="K582" s="16">
        <v>-0.08</v>
      </c>
      <c r="L582" s="17">
        <v>3160</v>
      </c>
      <c r="M582" s="16">
        <v>-0.11799999999999999</v>
      </c>
      <c r="N582" s="18">
        <v>11.88</v>
      </c>
      <c r="O582" s="16">
        <v>0.13300000000000001</v>
      </c>
      <c r="P582" s="18">
        <v>3.33</v>
      </c>
      <c r="Q582" s="16">
        <v>0.182</v>
      </c>
      <c r="R582" s="15">
        <v>27251</v>
      </c>
      <c r="S582" s="16">
        <v>-5.5E-2</v>
      </c>
      <c r="T582" s="17">
        <v>2380</v>
      </c>
      <c r="U582" s="16">
        <v>-0.128</v>
      </c>
      <c r="V582" s="17">
        <v>8579</v>
      </c>
      <c r="W582" s="16">
        <v>-0.155</v>
      </c>
      <c r="X582" s="18">
        <v>11.45</v>
      </c>
      <c r="Y582" s="16">
        <v>8.5000000000000006E-2</v>
      </c>
      <c r="Z582" s="18">
        <v>3.18</v>
      </c>
      <c r="AA582" s="16">
        <v>0.11899999999999999</v>
      </c>
      <c r="AB582" s="15">
        <v>55936</v>
      </c>
      <c r="AC582" s="16">
        <v>-1.4999999999999999E-2</v>
      </c>
      <c r="AD582" s="17">
        <v>5041</v>
      </c>
      <c r="AE582" s="16">
        <v>-7.6999999999999999E-2</v>
      </c>
      <c r="AF582" s="17">
        <v>18348</v>
      </c>
      <c r="AG582" s="16">
        <v>-9.1999999999999998E-2</v>
      </c>
      <c r="AH582" s="18">
        <v>11.1</v>
      </c>
      <c r="AI582" s="16">
        <v>6.7000000000000004E-2</v>
      </c>
      <c r="AJ582" s="18">
        <v>3.05</v>
      </c>
      <c r="AK582" s="16">
        <v>8.5000000000000006E-2</v>
      </c>
      <c r="AL582" s="15">
        <v>134344</v>
      </c>
      <c r="AM582" s="16">
        <v>2.9000000000000001E-2</v>
      </c>
      <c r="AN582" s="17">
        <v>12280</v>
      </c>
      <c r="AO582" s="16">
        <v>-3.4000000000000002E-2</v>
      </c>
      <c r="AP582" s="17">
        <v>44593</v>
      </c>
      <c r="AQ582" s="16">
        <v>-4.3999999999999997E-2</v>
      </c>
      <c r="AR582" s="18">
        <v>10.94</v>
      </c>
      <c r="AS582" s="16">
        <v>6.6000000000000003E-2</v>
      </c>
      <c r="AT582" s="18">
        <v>3.01</v>
      </c>
      <c r="AU582" s="16">
        <v>7.6999999999999999E-2</v>
      </c>
    </row>
    <row r="583" spans="2:47" x14ac:dyDescent="0.2">
      <c r="B583" s="29"/>
      <c r="C583" s="29"/>
      <c r="D583" s="29"/>
      <c r="E583" s="29"/>
      <c r="F583" s="29"/>
      <c r="G583" s="14" t="s">
        <v>307</v>
      </c>
      <c r="H583" s="15">
        <v>86416</v>
      </c>
      <c r="I583" s="16">
        <v>0.38300000000000001</v>
      </c>
      <c r="J583" s="17">
        <v>12269</v>
      </c>
      <c r="K583" s="16">
        <v>0.54600000000000004</v>
      </c>
      <c r="L583" s="17">
        <v>25075</v>
      </c>
      <c r="M583" s="16">
        <v>0.28399999999999997</v>
      </c>
      <c r="N583" s="18">
        <v>7.04</v>
      </c>
      <c r="O583" s="16">
        <v>-0.105</v>
      </c>
      <c r="P583" s="18">
        <v>3.45</v>
      </c>
      <c r="Q583" s="16">
        <v>7.6999999999999999E-2</v>
      </c>
      <c r="R583" s="15">
        <v>291532</v>
      </c>
      <c r="S583" s="16">
        <v>0.75900000000000001</v>
      </c>
      <c r="T583" s="17">
        <v>63637</v>
      </c>
      <c r="U583" s="16">
        <v>1.9770000000000001</v>
      </c>
      <c r="V583" s="17">
        <v>111000</v>
      </c>
      <c r="W583" s="16">
        <v>1.121</v>
      </c>
      <c r="X583" s="18">
        <v>4.58</v>
      </c>
      <c r="Y583" s="16">
        <v>-0.40899999999999997</v>
      </c>
      <c r="Z583" s="18">
        <v>2.63</v>
      </c>
      <c r="AA583" s="16">
        <v>-0.17100000000000001</v>
      </c>
      <c r="AB583" s="15">
        <v>519718</v>
      </c>
      <c r="AC583" s="16">
        <v>0.51900000000000002</v>
      </c>
      <c r="AD583" s="17">
        <v>95073</v>
      </c>
      <c r="AE583" s="16">
        <v>1.206</v>
      </c>
      <c r="AF583" s="17">
        <v>179071</v>
      </c>
      <c r="AG583" s="16">
        <v>0.70099999999999996</v>
      </c>
      <c r="AH583" s="18">
        <v>5.47</v>
      </c>
      <c r="AI583" s="16">
        <v>-0.311</v>
      </c>
      <c r="AJ583" s="18">
        <v>2.9</v>
      </c>
      <c r="AK583" s="16">
        <v>-0.107</v>
      </c>
      <c r="AL583" s="15">
        <v>1068926</v>
      </c>
      <c r="AM583" s="16">
        <v>0.35</v>
      </c>
      <c r="AN583" s="17">
        <v>168216</v>
      </c>
      <c r="AO583" s="16">
        <v>0.71599999999999997</v>
      </c>
      <c r="AP583" s="17">
        <v>343171</v>
      </c>
      <c r="AQ583" s="16">
        <v>0.4</v>
      </c>
      <c r="AR583" s="18">
        <v>6.35</v>
      </c>
      <c r="AS583" s="16">
        <v>-0.21299999999999999</v>
      </c>
      <c r="AT583" s="18">
        <v>3.11</v>
      </c>
      <c r="AU583" s="16">
        <v>-3.5000000000000003E-2</v>
      </c>
    </row>
    <row r="584" spans="2:47" x14ac:dyDescent="0.2">
      <c r="B584" s="29"/>
      <c r="C584" s="29"/>
      <c r="D584" s="29"/>
      <c r="E584" s="29"/>
      <c r="F584" s="29"/>
      <c r="G584" s="14" t="s">
        <v>308</v>
      </c>
      <c r="H584" s="15">
        <v>19993</v>
      </c>
      <c r="I584" s="16">
        <v>0.308</v>
      </c>
      <c r="J584" s="17">
        <v>1274</v>
      </c>
      <c r="K584" s="16">
        <v>0.17899999999999999</v>
      </c>
      <c r="L584" s="17">
        <v>4456</v>
      </c>
      <c r="M584" s="16">
        <v>0.21099999999999999</v>
      </c>
      <c r="N584" s="18">
        <v>15.69</v>
      </c>
      <c r="O584" s="16">
        <v>0.109</v>
      </c>
      <c r="P584" s="18">
        <v>4.49</v>
      </c>
      <c r="Q584" s="16">
        <v>0.08</v>
      </c>
      <c r="R584" s="15">
        <v>59070</v>
      </c>
      <c r="S584" s="16">
        <v>0.318</v>
      </c>
      <c r="T584" s="17">
        <v>3973</v>
      </c>
      <c r="U584" s="16">
        <v>0.254</v>
      </c>
      <c r="V584" s="17">
        <v>14422</v>
      </c>
      <c r="W584" s="16">
        <v>0.316</v>
      </c>
      <c r="X584" s="18">
        <v>14.87</v>
      </c>
      <c r="Y584" s="16">
        <v>5.0999999999999997E-2</v>
      </c>
      <c r="Z584" s="18">
        <v>4.0999999999999996</v>
      </c>
      <c r="AA584" s="16">
        <v>2E-3</v>
      </c>
      <c r="AB584" s="15">
        <v>109390</v>
      </c>
      <c r="AC584" s="16">
        <v>0.23599999999999999</v>
      </c>
      <c r="AD584" s="17">
        <v>7425</v>
      </c>
      <c r="AE584" s="16">
        <v>0.20300000000000001</v>
      </c>
      <c r="AF584" s="17">
        <v>26852</v>
      </c>
      <c r="AG584" s="16">
        <v>0.26700000000000002</v>
      </c>
      <c r="AH584" s="18">
        <v>14.73</v>
      </c>
      <c r="AI584" s="16">
        <v>2.7E-2</v>
      </c>
      <c r="AJ584" s="18">
        <v>4.07</v>
      </c>
      <c r="AK584" s="16">
        <v>-2.5000000000000001E-2</v>
      </c>
      <c r="AL584" s="15">
        <v>242215</v>
      </c>
      <c r="AM584" s="16">
        <v>0.13900000000000001</v>
      </c>
      <c r="AN584" s="17">
        <v>16982</v>
      </c>
      <c r="AO584" s="16">
        <v>0.13300000000000001</v>
      </c>
      <c r="AP584" s="17">
        <v>60921</v>
      </c>
      <c r="AQ584" s="16">
        <v>0.214</v>
      </c>
      <c r="AR584" s="18">
        <v>14.26</v>
      </c>
      <c r="AS584" s="16">
        <v>5.0000000000000001E-3</v>
      </c>
      <c r="AT584" s="18">
        <v>3.98</v>
      </c>
      <c r="AU584" s="16">
        <v>-6.2E-2</v>
      </c>
    </row>
    <row r="585" spans="2:47" x14ac:dyDescent="0.2">
      <c r="B585" s="29"/>
      <c r="C585" s="29"/>
      <c r="D585" s="29"/>
      <c r="E585" s="29"/>
      <c r="F585" s="29"/>
      <c r="G585" s="14" t="s">
        <v>309</v>
      </c>
      <c r="H585" s="15">
        <v>20854</v>
      </c>
      <c r="I585" s="16">
        <v>1E-3</v>
      </c>
      <c r="J585" s="17">
        <v>2068</v>
      </c>
      <c r="K585" s="16">
        <v>-1.2E-2</v>
      </c>
      <c r="L585" s="17">
        <v>6190</v>
      </c>
      <c r="M585" s="16">
        <v>-1.7000000000000001E-2</v>
      </c>
      <c r="N585" s="18">
        <v>10.08</v>
      </c>
      <c r="O585" s="16">
        <v>1.2999999999999999E-2</v>
      </c>
      <c r="P585" s="18">
        <v>3.37</v>
      </c>
      <c r="Q585" s="16">
        <v>1.7999999999999999E-2</v>
      </c>
      <c r="R585" s="15">
        <v>57571</v>
      </c>
      <c r="S585" s="16">
        <v>-4.1000000000000002E-2</v>
      </c>
      <c r="T585" s="17">
        <v>5430</v>
      </c>
      <c r="U585" s="16">
        <v>-5.5E-2</v>
      </c>
      <c r="V585" s="17">
        <v>16511</v>
      </c>
      <c r="W585" s="16">
        <v>-3.5000000000000003E-2</v>
      </c>
      <c r="X585" s="18">
        <v>10.6</v>
      </c>
      <c r="Y585" s="16">
        <v>1.4E-2</v>
      </c>
      <c r="Z585" s="18">
        <v>3.49</v>
      </c>
      <c r="AA585" s="16">
        <v>-6.0000000000000001E-3</v>
      </c>
      <c r="AB585" s="15">
        <v>123473</v>
      </c>
      <c r="AC585" s="16">
        <v>5.5E-2</v>
      </c>
      <c r="AD585" s="17">
        <v>10770</v>
      </c>
      <c r="AE585" s="16">
        <v>-5.8000000000000003E-2</v>
      </c>
      <c r="AF585" s="17">
        <v>32915</v>
      </c>
      <c r="AG585" s="16">
        <v>-3.7999999999999999E-2</v>
      </c>
      <c r="AH585" s="18">
        <v>11.46</v>
      </c>
      <c r="AI585" s="16">
        <v>0.12</v>
      </c>
      <c r="AJ585" s="18">
        <v>3.75</v>
      </c>
      <c r="AK585" s="16">
        <v>9.7000000000000003E-2</v>
      </c>
      <c r="AL585" s="15">
        <v>275239</v>
      </c>
      <c r="AM585" s="16">
        <v>5.5E-2</v>
      </c>
      <c r="AN585" s="17">
        <v>25453</v>
      </c>
      <c r="AO585" s="16">
        <v>-6.0000000000000001E-3</v>
      </c>
      <c r="AP585" s="17">
        <v>79208</v>
      </c>
      <c r="AQ585" s="16">
        <v>1.7999999999999999E-2</v>
      </c>
      <c r="AR585" s="18">
        <v>10.81</v>
      </c>
      <c r="AS585" s="16">
        <v>6.2E-2</v>
      </c>
      <c r="AT585" s="18">
        <v>3.47</v>
      </c>
      <c r="AU585" s="16">
        <v>3.5999999999999997E-2</v>
      </c>
    </row>
    <row r="586" spans="2:47" x14ac:dyDescent="0.2">
      <c r="B586" s="29"/>
      <c r="C586" s="29"/>
      <c r="D586" s="29"/>
      <c r="E586" s="29"/>
      <c r="F586" s="29"/>
      <c r="G586" s="14" t="s">
        <v>310</v>
      </c>
      <c r="H586" s="15">
        <v>25533</v>
      </c>
      <c r="I586" s="16">
        <v>0.23100000000000001</v>
      </c>
      <c r="J586" s="17">
        <v>1746</v>
      </c>
      <c r="K586" s="16">
        <v>0.376</v>
      </c>
      <c r="L586" s="17">
        <v>6515</v>
      </c>
      <c r="M586" s="16">
        <v>0.58199999999999996</v>
      </c>
      <c r="N586" s="18">
        <v>14.62</v>
      </c>
      <c r="O586" s="16">
        <v>-0.105</v>
      </c>
      <c r="P586" s="18">
        <v>3.92</v>
      </c>
      <c r="Q586" s="16">
        <v>-0.222</v>
      </c>
      <c r="R586" s="15">
        <v>72062</v>
      </c>
      <c r="S586" s="16">
        <v>0.11899999999999999</v>
      </c>
      <c r="T586" s="17">
        <v>4990</v>
      </c>
      <c r="U586" s="16">
        <v>0.158</v>
      </c>
      <c r="V586" s="17">
        <v>18461</v>
      </c>
      <c r="W586" s="16">
        <v>0.40699999999999997</v>
      </c>
      <c r="X586" s="18">
        <v>14.44</v>
      </c>
      <c r="Y586" s="16">
        <v>-3.3000000000000002E-2</v>
      </c>
      <c r="Z586" s="18">
        <v>3.9</v>
      </c>
      <c r="AA586" s="16">
        <v>-0.20399999999999999</v>
      </c>
      <c r="AB586" s="15">
        <v>137746</v>
      </c>
      <c r="AC586" s="16">
        <v>-6.9000000000000006E-2</v>
      </c>
      <c r="AD586" s="17">
        <v>9467</v>
      </c>
      <c r="AE586" s="16">
        <v>-8.6999999999999994E-2</v>
      </c>
      <c r="AF586" s="17">
        <v>35945</v>
      </c>
      <c r="AG586" s="16">
        <v>0.192</v>
      </c>
      <c r="AH586" s="18">
        <v>14.55</v>
      </c>
      <c r="AI586" s="16">
        <v>1.9E-2</v>
      </c>
      <c r="AJ586" s="18">
        <v>3.83</v>
      </c>
      <c r="AK586" s="16">
        <v>-0.219</v>
      </c>
      <c r="AL586" s="15">
        <v>283510</v>
      </c>
      <c r="AM586" s="16">
        <v>-0.24099999999999999</v>
      </c>
      <c r="AN586" s="17">
        <v>18368</v>
      </c>
      <c r="AO586" s="16">
        <v>-0.307</v>
      </c>
      <c r="AP586" s="17">
        <v>68741</v>
      </c>
      <c r="AQ586" s="16">
        <v>-0.10100000000000001</v>
      </c>
      <c r="AR586" s="18">
        <v>15.44</v>
      </c>
      <c r="AS586" s="16">
        <v>9.5000000000000001E-2</v>
      </c>
      <c r="AT586" s="18">
        <v>4.12</v>
      </c>
      <c r="AU586" s="16">
        <v>-0.155</v>
      </c>
    </row>
    <row r="587" spans="2:47" x14ac:dyDescent="0.2">
      <c r="B587" s="29"/>
      <c r="C587" s="29"/>
      <c r="D587" s="29"/>
      <c r="E587" s="29"/>
      <c r="F587" s="29"/>
      <c r="G587" s="14" t="s">
        <v>311</v>
      </c>
      <c r="H587" s="15">
        <v>18467</v>
      </c>
      <c r="I587" s="16">
        <v>0.10199999999999999</v>
      </c>
      <c r="J587" s="17">
        <v>1438</v>
      </c>
      <c r="K587" s="16">
        <v>1.2E-2</v>
      </c>
      <c r="L587" s="17">
        <v>5437</v>
      </c>
      <c r="M587" s="16">
        <v>3.7999999999999999E-2</v>
      </c>
      <c r="N587" s="18">
        <v>12.84</v>
      </c>
      <c r="O587" s="16">
        <v>8.8999999999999996E-2</v>
      </c>
      <c r="P587" s="18">
        <v>3.4</v>
      </c>
      <c r="Q587" s="16">
        <v>6.0999999999999999E-2</v>
      </c>
      <c r="R587" s="15">
        <v>54883</v>
      </c>
      <c r="S587" s="16">
        <v>9.7000000000000003E-2</v>
      </c>
      <c r="T587" s="17">
        <v>4292</v>
      </c>
      <c r="U587" s="16">
        <v>3.5000000000000003E-2</v>
      </c>
      <c r="V587" s="17">
        <v>16215</v>
      </c>
      <c r="W587" s="16">
        <v>4.7E-2</v>
      </c>
      <c r="X587" s="18">
        <v>12.79</v>
      </c>
      <c r="Y587" s="16">
        <v>5.8999999999999997E-2</v>
      </c>
      <c r="Z587" s="18">
        <v>3.38</v>
      </c>
      <c r="AA587" s="16">
        <v>4.7E-2</v>
      </c>
      <c r="AB587" s="15">
        <v>107575</v>
      </c>
      <c r="AC587" s="16">
        <v>0.105</v>
      </c>
      <c r="AD587" s="17">
        <v>8422</v>
      </c>
      <c r="AE587" s="16">
        <v>6.3E-2</v>
      </c>
      <c r="AF587" s="17">
        <v>31967</v>
      </c>
      <c r="AG587" s="16">
        <v>8.3000000000000004E-2</v>
      </c>
      <c r="AH587" s="18">
        <v>12.77</v>
      </c>
      <c r="AI587" s="16">
        <v>0.04</v>
      </c>
      <c r="AJ587" s="18">
        <v>3.37</v>
      </c>
      <c r="AK587" s="16">
        <v>0.02</v>
      </c>
      <c r="AL587" s="15">
        <v>247834</v>
      </c>
      <c r="AM587" s="16">
        <v>8.5999999999999993E-2</v>
      </c>
      <c r="AN587" s="17">
        <v>19527</v>
      </c>
      <c r="AO587" s="16">
        <v>7.2999999999999995E-2</v>
      </c>
      <c r="AP587" s="17">
        <v>73930</v>
      </c>
      <c r="AQ587" s="16">
        <v>8.6999999999999994E-2</v>
      </c>
      <c r="AR587" s="18">
        <v>12.69</v>
      </c>
      <c r="AS587" s="16">
        <v>1.2999999999999999E-2</v>
      </c>
      <c r="AT587" s="18">
        <v>3.35</v>
      </c>
      <c r="AU587" s="16">
        <v>-1E-3</v>
      </c>
    </row>
    <row r="588" spans="2:47" x14ac:dyDescent="0.2">
      <c r="B588" s="29"/>
      <c r="C588" s="29"/>
      <c r="D588" s="29"/>
      <c r="E588" s="29"/>
      <c r="F588" s="29"/>
      <c r="G588" s="14" t="s">
        <v>312</v>
      </c>
      <c r="H588" s="15">
        <v>15743</v>
      </c>
      <c r="I588" s="16">
        <v>0.24099999999999999</v>
      </c>
      <c r="J588" s="17">
        <v>1377</v>
      </c>
      <c r="K588" s="16">
        <v>2.5999999999999999E-2</v>
      </c>
      <c r="L588" s="17">
        <v>5089</v>
      </c>
      <c r="M588" s="16">
        <v>5.0999999999999997E-2</v>
      </c>
      <c r="N588" s="18">
        <v>11.43</v>
      </c>
      <c r="O588" s="16">
        <v>0.21</v>
      </c>
      <c r="P588" s="18">
        <v>3.09</v>
      </c>
      <c r="Q588" s="16">
        <v>0.18099999999999999</v>
      </c>
      <c r="R588" s="15">
        <v>46675</v>
      </c>
      <c r="S588" s="16">
        <v>0.249</v>
      </c>
      <c r="T588" s="17">
        <v>4119</v>
      </c>
      <c r="U588" s="16">
        <v>5.7000000000000002E-2</v>
      </c>
      <c r="V588" s="17">
        <v>15165</v>
      </c>
      <c r="W588" s="16">
        <v>7.4999999999999997E-2</v>
      </c>
      <c r="X588" s="18">
        <v>11.33</v>
      </c>
      <c r="Y588" s="16">
        <v>0.182</v>
      </c>
      <c r="Z588" s="18">
        <v>3.08</v>
      </c>
      <c r="AA588" s="16">
        <v>0.16200000000000001</v>
      </c>
      <c r="AB588" s="15">
        <v>92945</v>
      </c>
      <c r="AC588" s="16">
        <v>0.17</v>
      </c>
      <c r="AD588" s="17">
        <v>8307</v>
      </c>
      <c r="AE588" s="16">
        <v>2.7E-2</v>
      </c>
      <c r="AF588" s="17">
        <v>30477</v>
      </c>
      <c r="AG588" s="16">
        <v>5.2999999999999999E-2</v>
      </c>
      <c r="AH588" s="18">
        <v>11.19</v>
      </c>
      <c r="AI588" s="16">
        <v>0.14000000000000001</v>
      </c>
      <c r="AJ588" s="18">
        <v>3.05</v>
      </c>
      <c r="AK588" s="16">
        <v>0.111</v>
      </c>
      <c r="AL588" s="15">
        <v>204785</v>
      </c>
      <c r="AM588" s="16">
        <v>0.05</v>
      </c>
      <c r="AN588" s="17">
        <v>18584</v>
      </c>
      <c r="AO588" s="16">
        <v>-1.0999999999999999E-2</v>
      </c>
      <c r="AP588" s="17">
        <v>67771</v>
      </c>
      <c r="AQ588" s="16">
        <v>4.0000000000000001E-3</v>
      </c>
      <c r="AR588" s="18">
        <v>11.02</v>
      </c>
      <c r="AS588" s="16">
        <v>6.0999999999999999E-2</v>
      </c>
      <c r="AT588" s="18">
        <v>3.02</v>
      </c>
      <c r="AU588" s="16">
        <v>4.4999999999999998E-2</v>
      </c>
    </row>
    <row r="589" spans="2:47" x14ac:dyDescent="0.2">
      <c r="B589" s="29"/>
      <c r="C589" s="29"/>
      <c r="D589" s="29"/>
      <c r="E589" s="29"/>
      <c r="F589" s="29"/>
      <c r="G589" s="14" t="s">
        <v>313</v>
      </c>
      <c r="H589" s="15">
        <v>7324</v>
      </c>
      <c r="I589" s="16">
        <v>-0.214</v>
      </c>
      <c r="J589" s="17">
        <v>772</v>
      </c>
      <c r="K589" s="16">
        <v>-0.38200000000000001</v>
      </c>
      <c r="L589" s="17">
        <v>2637</v>
      </c>
      <c r="M589" s="16">
        <v>-0.35799999999999998</v>
      </c>
      <c r="N589" s="18">
        <v>9.49</v>
      </c>
      <c r="O589" s="16">
        <v>0.27300000000000002</v>
      </c>
      <c r="P589" s="18">
        <v>2.78</v>
      </c>
      <c r="Q589" s="16">
        <v>0.22500000000000001</v>
      </c>
      <c r="R589" s="15">
        <v>20382</v>
      </c>
      <c r="S589" s="16">
        <v>-0.314</v>
      </c>
      <c r="T589" s="17">
        <v>2194</v>
      </c>
      <c r="U589" s="16">
        <v>-0.42399999999999999</v>
      </c>
      <c r="V589" s="17">
        <v>7366</v>
      </c>
      <c r="W589" s="16">
        <v>-0.41799999999999998</v>
      </c>
      <c r="X589" s="18">
        <v>9.2899999999999991</v>
      </c>
      <c r="Y589" s="16">
        <v>0.193</v>
      </c>
      <c r="Z589" s="18">
        <v>2.77</v>
      </c>
      <c r="AA589" s="16">
        <v>0.17899999999999999</v>
      </c>
      <c r="AB589" s="15">
        <v>42697</v>
      </c>
      <c r="AC589" s="16">
        <v>-0.39</v>
      </c>
      <c r="AD589" s="17">
        <v>4669</v>
      </c>
      <c r="AE589" s="16">
        <v>-0.437</v>
      </c>
      <c r="AF589" s="17">
        <v>15579</v>
      </c>
      <c r="AG589" s="16">
        <v>-0.434</v>
      </c>
      <c r="AH589" s="18">
        <v>9.15</v>
      </c>
      <c r="AI589" s="16">
        <v>8.3000000000000004E-2</v>
      </c>
      <c r="AJ589" s="18">
        <v>2.74</v>
      </c>
      <c r="AK589" s="16">
        <v>7.6999999999999999E-2</v>
      </c>
      <c r="AL589" s="15">
        <v>102039</v>
      </c>
      <c r="AM589" s="16">
        <v>-0.38</v>
      </c>
      <c r="AN589" s="17">
        <v>11973</v>
      </c>
      <c r="AO589" s="16">
        <v>-0.34399999999999997</v>
      </c>
      <c r="AP589" s="17">
        <v>38814</v>
      </c>
      <c r="AQ589" s="16">
        <v>-0.36899999999999999</v>
      </c>
      <c r="AR589" s="18">
        <v>8.52</v>
      </c>
      <c r="AS589" s="16">
        <v>-5.5E-2</v>
      </c>
      <c r="AT589" s="18">
        <v>2.63</v>
      </c>
      <c r="AU589" s="16">
        <v>-1.7999999999999999E-2</v>
      </c>
    </row>
    <row r="590" spans="2:47" x14ac:dyDescent="0.2">
      <c r="B590" s="29"/>
      <c r="C590" s="29"/>
      <c r="D590" s="29"/>
      <c r="E590" s="29"/>
      <c r="F590" s="29"/>
      <c r="G590" s="14" t="s">
        <v>314</v>
      </c>
      <c r="H590" s="15">
        <v>15820</v>
      </c>
      <c r="I590" s="16">
        <v>0.68400000000000005</v>
      </c>
      <c r="J590" s="17">
        <v>1075</v>
      </c>
      <c r="K590" s="16">
        <v>0.84499999999999997</v>
      </c>
      <c r="L590" s="17">
        <v>3983</v>
      </c>
      <c r="M590" s="16">
        <v>0.55600000000000005</v>
      </c>
      <c r="N590" s="18">
        <v>14.71</v>
      </c>
      <c r="O590" s="16">
        <v>-8.6999999999999994E-2</v>
      </c>
      <c r="P590" s="18">
        <v>3.97</v>
      </c>
      <c r="Q590" s="16">
        <v>8.2000000000000003E-2</v>
      </c>
      <c r="R590" s="15">
        <v>45577</v>
      </c>
      <c r="S590" s="16">
        <v>0.54100000000000004</v>
      </c>
      <c r="T590" s="17">
        <v>2961</v>
      </c>
      <c r="U590" s="16">
        <v>0.68400000000000005</v>
      </c>
      <c r="V590" s="17">
        <v>11084</v>
      </c>
      <c r="W590" s="16">
        <v>0.41099999999999998</v>
      </c>
      <c r="X590" s="18">
        <v>15.39</v>
      </c>
      <c r="Y590" s="16">
        <v>-8.5000000000000006E-2</v>
      </c>
      <c r="Z590" s="18">
        <v>4.1100000000000003</v>
      </c>
      <c r="AA590" s="16">
        <v>9.2999999999999999E-2</v>
      </c>
      <c r="AB590" s="15">
        <v>89397</v>
      </c>
      <c r="AC590" s="16">
        <v>0.48599999999999999</v>
      </c>
      <c r="AD590" s="17">
        <v>6503</v>
      </c>
      <c r="AE590" s="16">
        <v>0.77500000000000002</v>
      </c>
      <c r="AF590" s="17">
        <v>22901</v>
      </c>
      <c r="AG590" s="16">
        <v>0.40100000000000002</v>
      </c>
      <c r="AH590" s="18">
        <v>13.75</v>
      </c>
      <c r="AI590" s="16">
        <v>-0.16300000000000001</v>
      </c>
      <c r="AJ590" s="18">
        <v>3.9</v>
      </c>
      <c r="AK590" s="16">
        <v>0.06</v>
      </c>
      <c r="AL590" s="15">
        <v>177847</v>
      </c>
      <c r="AM590" s="16">
        <v>0.189</v>
      </c>
      <c r="AN590" s="17">
        <v>12836</v>
      </c>
      <c r="AO590" s="16">
        <v>0.32200000000000001</v>
      </c>
      <c r="AP590" s="17">
        <v>45795</v>
      </c>
      <c r="AQ590" s="16">
        <v>5.8999999999999997E-2</v>
      </c>
      <c r="AR590" s="18">
        <v>13.86</v>
      </c>
      <c r="AS590" s="16">
        <v>-0.10100000000000001</v>
      </c>
      <c r="AT590" s="18">
        <v>3.88</v>
      </c>
      <c r="AU590" s="16">
        <v>0.123</v>
      </c>
    </row>
    <row r="591" spans="2:47" x14ac:dyDescent="0.2">
      <c r="B591" s="29"/>
      <c r="C591" s="29"/>
      <c r="D591" s="29"/>
      <c r="E591" s="29"/>
      <c r="F591" s="29"/>
      <c r="G591" s="14" t="s">
        <v>315</v>
      </c>
      <c r="H591" s="15">
        <v>4937</v>
      </c>
      <c r="I591" s="16">
        <v>0.72099999999999997</v>
      </c>
      <c r="J591" s="17">
        <v>218</v>
      </c>
      <c r="K591" s="16">
        <v>0.33100000000000002</v>
      </c>
      <c r="L591" s="17">
        <v>925</v>
      </c>
      <c r="M591" s="16">
        <v>0.43</v>
      </c>
      <c r="N591" s="18">
        <v>22.67</v>
      </c>
      <c r="O591" s="16">
        <v>0.29299999999999998</v>
      </c>
      <c r="P591" s="18">
        <v>5.34</v>
      </c>
      <c r="Q591" s="16">
        <v>0.20399999999999999</v>
      </c>
      <c r="R591" s="15">
        <v>12606</v>
      </c>
      <c r="S591" s="16">
        <v>0.28999999999999998</v>
      </c>
      <c r="T591" s="17">
        <v>556</v>
      </c>
      <c r="U591" s="16">
        <v>9.9000000000000005E-2</v>
      </c>
      <c r="V591" s="17">
        <v>2393</v>
      </c>
      <c r="W591" s="16">
        <v>0.14599999999999999</v>
      </c>
      <c r="X591" s="18">
        <v>22.67</v>
      </c>
      <c r="Y591" s="16">
        <v>0.17399999999999999</v>
      </c>
      <c r="Z591" s="18">
        <v>5.27</v>
      </c>
      <c r="AA591" s="16">
        <v>0.126</v>
      </c>
      <c r="AB591" s="15">
        <v>24482</v>
      </c>
      <c r="AC591" s="16">
        <v>0.152</v>
      </c>
      <c r="AD591" s="17">
        <v>1149</v>
      </c>
      <c r="AE591" s="16">
        <v>3.2000000000000001E-2</v>
      </c>
      <c r="AF591" s="17">
        <v>4871</v>
      </c>
      <c r="AG591" s="16">
        <v>6.6000000000000003E-2</v>
      </c>
      <c r="AH591" s="18">
        <v>21.31</v>
      </c>
      <c r="AI591" s="16">
        <v>0.11700000000000001</v>
      </c>
      <c r="AJ591" s="18">
        <v>5.03</v>
      </c>
      <c r="AK591" s="16">
        <v>8.1000000000000003E-2</v>
      </c>
      <c r="AL591" s="15">
        <v>52217</v>
      </c>
      <c r="AM591" s="16">
        <v>3.0000000000000001E-3</v>
      </c>
      <c r="AN591" s="17">
        <v>2559</v>
      </c>
      <c r="AO591" s="16">
        <v>-2E-3</v>
      </c>
      <c r="AP591" s="17">
        <v>10717</v>
      </c>
      <c r="AQ591" s="16">
        <v>-3.7999999999999999E-2</v>
      </c>
      <c r="AR591" s="18">
        <v>20.41</v>
      </c>
      <c r="AS591" s="16">
        <v>5.0000000000000001E-3</v>
      </c>
      <c r="AT591" s="18">
        <v>4.87</v>
      </c>
      <c r="AU591" s="16">
        <v>4.2999999999999997E-2</v>
      </c>
    </row>
    <row r="592" spans="2:47" x14ac:dyDescent="0.2">
      <c r="B592" s="29"/>
      <c r="C592" s="29"/>
      <c r="D592" s="29"/>
      <c r="E592" s="29"/>
      <c r="F592" s="29"/>
      <c r="G592" s="14" t="s">
        <v>316</v>
      </c>
      <c r="H592" s="15">
        <v>13512</v>
      </c>
      <c r="I592" s="16">
        <v>0.35899999999999999</v>
      </c>
      <c r="J592" s="17">
        <v>951</v>
      </c>
      <c r="K592" s="16">
        <v>0.19400000000000001</v>
      </c>
      <c r="L592" s="17">
        <v>3450</v>
      </c>
      <c r="M592" s="16">
        <v>0.20499999999999999</v>
      </c>
      <c r="N592" s="18">
        <v>14.2</v>
      </c>
      <c r="O592" s="16">
        <v>0.13800000000000001</v>
      </c>
      <c r="P592" s="18">
        <v>3.92</v>
      </c>
      <c r="Q592" s="16">
        <v>0.128</v>
      </c>
      <c r="R592" s="15">
        <v>40290</v>
      </c>
      <c r="S592" s="16">
        <v>0.222</v>
      </c>
      <c r="T592" s="17">
        <v>2845</v>
      </c>
      <c r="U592" s="16">
        <v>9.4E-2</v>
      </c>
      <c r="V592" s="17">
        <v>10064</v>
      </c>
      <c r="W592" s="16">
        <v>9.9000000000000005E-2</v>
      </c>
      <c r="X592" s="18">
        <v>14.16</v>
      </c>
      <c r="Y592" s="16">
        <v>0.11700000000000001</v>
      </c>
      <c r="Z592" s="18">
        <v>4</v>
      </c>
      <c r="AA592" s="16">
        <v>0.112</v>
      </c>
      <c r="AB592" s="15">
        <v>77561</v>
      </c>
      <c r="AC592" s="16">
        <v>5.1999999999999998E-2</v>
      </c>
      <c r="AD592" s="17">
        <v>5578</v>
      </c>
      <c r="AE592" s="16">
        <v>8.0000000000000002E-3</v>
      </c>
      <c r="AF592" s="17">
        <v>20049</v>
      </c>
      <c r="AG592" s="16">
        <v>2.8000000000000001E-2</v>
      </c>
      <c r="AH592" s="18">
        <v>13.91</v>
      </c>
      <c r="AI592" s="16">
        <v>4.3999999999999997E-2</v>
      </c>
      <c r="AJ592" s="18">
        <v>3.87</v>
      </c>
      <c r="AK592" s="16">
        <v>2.4E-2</v>
      </c>
      <c r="AL592" s="15">
        <v>167660</v>
      </c>
      <c r="AM592" s="16">
        <v>3.4000000000000002E-2</v>
      </c>
      <c r="AN592" s="17">
        <v>12109</v>
      </c>
      <c r="AO592" s="16">
        <v>-4.1000000000000002E-2</v>
      </c>
      <c r="AP592" s="17">
        <v>43621</v>
      </c>
      <c r="AQ592" s="16">
        <v>-1.6E-2</v>
      </c>
      <c r="AR592" s="18">
        <v>13.85</v>
      </c>
      <c r="AS592" s="16">
        <v>7.8E-2</v>
      </c>
      <c r="AT592" s="18">
        <v>3.84</v>
      </c>
      <c r="AU592" s="16">
        <v>0.05</v>
      </c>
    </row>
    <row r="593" spans="2:47" x14ac:dyDescent="0.2">
      <c r="B593" s="29"/>
      <c r="C593" s="29"/>
      <c r="D593" s="29"/>
      <c r="E593" s="29"/>
      <c r="F593" s="29"/>
      <c r="G593" s="14" t="s">
        <v>317</v>
      </c>
      <c r="H593" s="15">
        <v>51802</v>
      </c>
      <c r="I593" s="16">
        <v>0.69899999999999995</v>
      </c>
      <c r="J593" s="17">
        <v>3110</v>
      </c>
      <c r="K593" s="16">
        <v>0.82899999999999996</v>
      </c>
      <c r="L593" s="17">
        <v>11960</v>
      </c>
      <c r="M593" s="16">
        <v>0.622</v>
      </c>
      <c r="N593" s="18">
        <v>16.66</v>
      </c>
      <c r="O593" s="16">
        <v>-7.0999999999999994E-2</v>
      </c>
      <c r="P593" s="18">
        <v>4.33</v>
      </c>
      <c r="Q593" s="16">
        <v>4.7E-2</v>
      </c>
      <c r="R593" s="15">
        <v>144605</v>
      </c>
      <c r="S593" s="16">
        <v>0.48899999999999999</v>
      </c>
      <c r="T593" s="17">
        <v>8033</v>
      </c>
      <c r="U593" s="16">
        <v>0.48099999999999998</v>
      </c>
      <c r="V593" s="17">
        <v>32683</v>
      </c>
      <c r="W593" s="16">
        <v>0.39200000000000002</v>
      </c>
      <c r="X593" s="18">
        <v>18</v>
      </c>
      <c r="Y593" s="16">
        <v>5.0000000000000001E-3</v>
      </c>
      <c r="Z593" s="18">
        <v>4.42</v>
      </c>
      <c r="AA593" s="16">
        <v>6.9000000000000006E-2</v>
      </c>
      <c r="AB593" s="15">
        <v>266057</v>
      </c>
      <c r="AC593" s="16">
        <v>0.39700000000000002</v>
      </c>
      <c r="AD593" s="17">
        <v>15048</v>
      </c>
      <c r="AE593" s="16">
        <v>0.379</v>
      </c>
      <c r="AF593" s="17">
        <v>62141</v>
      </c>
      <c r="AG593" s="16">
        <v>0.307</v>
      </c>
      <c r="AH593" s="18">
        <v>17.68</v>
      </c>
      <c r="AI593" s="16">
        <v>1.2999999999999999E-2</v>
      </c>
      <c r="AJ593" s="18">
        <v>4.28</v>
      </c>
      <c r="AK593" s="16">
        <v>6.9000000000000006E-2</v>
      </c>
      <c r="AL593" s="15">
        <v>547064</v>
      </c>
      <c r="AM593" s="16">
        <v>0.26100000000000001</v>
      </c>
      <c r="AN593" s="17">
        <v>31065</v>
      </c>
      <c r="AO593" s="16">
        <v>0.23200000000000001</v>
      </c>
      <c r="AP593" s="17">
        <v>130081</v>
      </c>
      <c r="AQ593" s="16">
        <v>0.16700000000000001</v>
      </c>
      <c r="AR593" s="18">
        <v>17.61</v>
      </c>
      <c r="AS593" s="16">
        <v>2.4E-2</v>
      </c>
      <c r="AT593" s="18">
        <v>4.21</v>
      </c>
      <c r="AU593" s="16">
        <v>0.08</v>
      </c>
    </row>
    <row r="594" spans="2:47" x14ac:dyDescent="0.2">
      <c r="B594" s="29"/>
      <c r="C594" s="29"/>
      <c r="D594" s="29"/>
      <c r="E594" s="29"/>
      <c r="F594" s="29"/>
      <c r="G594" s="14" t="s">
        <v>318</v>
      </c>
      <c r="H594" s="15">
        <v>42727</v>
      </c>
      <c r="I594" s="16">
        <v>0.38200000000000001</v>
      </c>
      <c r="J594" s="17">
        <v>2950</v>
      </c>
      <c r="K594" s="16">
        <v>0.27300000000000002</v>
      </c>
      <c r="L594" s="17">
        <v>10052</v>
      </c>
      <c r="M594" s="16">
        <v>0.44600000000000001</v>
      </c>
      <c r="N594" s="18">
        <v>14.49</v>
      </c>
      <c r="O594" s="16">
        <v>8.5999999999999993E-2</v>
      </c>
      <c r="P594" s="18">
        <v>4.25</v>
      </c>
      <c r="Q594" s="16">
        <v>-4.3999999999999997E-2</v>
      </c>
      <c r="R594" s="15">
        <v>113263</v>
      </c>
      <c r="S594" s="16">
        <v>0.254</v>
      </c>
      <c r="T594" s="17">
        <v>7878</v>
      </c>
      <c r="U594" s="16">
        <v>0.159</v>
      </c>
      <c r="V594" s="17">
        <v>27063</v>
      </c>
      <c r="W594" s="16">
        <v>0.33800000000000002</v>
      </c>
      <c r="X594" s="18">
        <v>14.38</v>
      </c>
      <c r="Y594" s="16">
        <v>8.2000000000000003E-2</v>
      </c>
      <c r="Z594" s="18">
        <v>4.1900000000000004</v>
      </c>
      <c r="AA594" s="16">
        <v>-6.3E-2</v>
      </c>
      <c r="AB594" s="15">
        <v>211119</v>
      </c>
      <c r="AC594" s="16">
        <v>8.1000000000000003E-2</v>
      </c>
      <c r="AD594" s="17">
        <v>14731</v>
      </c>
      <c r="AE594" s="16">
        <v>-1.0999999999999999E-2</v>
      </c>
      <c r="AF594" s="17">
        <v>50936</v>
      </c>
      <c r="AG594" s="16">
        <v>0.154</v>
      </c>
      <c r="AH594" s="18">
        <v>14.33</v>
      </c>
      <c r="AI594" s="16">
        <v>9.2999999999999999E-2</v>
      </c>
      <c r="AJ594" s="18">
        <v>4.1399999999999997</v>
      </c>
      <c r="AK594" s="16">
        <v>-6.3E-2</v>
      </c>
      <c r="AL594" s="15">
        <v>471653</v>
      </c>
      <c r="AM594" s="16">
        <v>-2.8000000000000001E-2</v>
      </c>
      <c r="AN594" s="17">
        <v>33523</v>
      </c>
      <c r="AO594" s="16">
        <v>-0.112</v>
      </c>
      <c r="AP594" s="17">
        <v>109978</v>
      </c>
      <c r="AQ594" s="16">
        <v>-2.5999999999999999E-2</v>
      </c>
      <c r="AR594" s="18">
        <v>14.07</v>
      </c>
      <c r="AS594" s="16">
        <v>9.4E-2</v>
      </c>
      <c r="AT594" s="18">
        <v>4.29</v>
      </c>
      <c r="AU594" s="16">
        <v>-2E-3</v>
      </c>
    </row>
    <row r="595" spans="2:47" x14ac:dyDescent="0.2">
      <c r="B595" s="29"/>
      <c r="C595" s="29"/>
      <c r="D595" s="29"/>
      <c r="E595" s="29"/>
      <c r="F595" s="29"/>
      <c r="G595" s="14" t="s">
        <v>319</v>
      </c>
      <c r="H595" s="15">
        <v>28255</v>
      </c>
      <c r="I595" s="16">
        <v>-7.4999999999999997E-2</v>
      </c>
      <c r="J595" s="17">
        <v>1776</v>
      </c>
      <c r="K595" s="16">
        <v>-0.33</v>
      </c>
      <c r="L595" s="17">
        <v>7643</v>
      </c>
      <c r="M595" s="16">
        <v>-0.20200000000000001</v>
      </c>
      <c r="N595" s="18">
        <v>15.91</v>
      </c>
      <c r="O595" s="16">
        <v>0.379</v>
      </c>
      <c r="P595" s="18">
        <v>3.7</v>
      </c>
      <c r="Q595" s="16">
        <v>0.158</v>
      </c>
      <c r="R595" s="15">
        <v>86568</v>
      </c>
      <c r="S595" s="16">
        <v>3.5000000000000003E-2</v>
      </c>
      <c r="T595" s="17">
        <v>5449</v>
      </c>
      <c r="U595" s="16">
        <v>-0.22800000000000001</v>
      </c>
      <c r="V595" s="17">
        <v>23442</v>
      </c>
      <c r="W595" s="16">
        <v>-8.4000000000000005E-2</v>
      </c>
      <c r="X595" s="18">
        <v>15.89</v>
      </c>
      <c r="Y595" s="16">
        <v>0.34100000000000003</v>
      </c>
      <c r="Z595" s="18">
        <v>3.69</v>
      </c>
      <c r="AA595" s="16">
        <v>0.13</v>
      </c>
      <c r="AB595" s="15">
        <v>168440</v>
      </c>
      <c r="AC595" s="16">
        <v>4.1000000000000002E-2</v>
      </c>
      <c r="AD595" s="17">
        <v>10626</v>
      </c>
      <c r="AE595" s="16">
        <v>-0.219</v>
      </c>
      <c r="AF595" s="17">
        <v>45922</v>
      </c>
      <c r="AG595" s="16">
        <v>-6.6000000000000003E-2</v>
      </c>
      <c r="AH595" s="18">
        <v>15.85</v>
      </c>
      <c r="AI595" s="16">
        <v>0.33200000000000002</v>
      </c>
      <c r="AJ595" s="18">
        <v>3.67</v>
      </c>
      <c r="AK595" s="16">
        <v>0.114</v>
      </c>
      <c r="AL595" s="15">
        <v>395938</v>
      </c>
      <c r="AM595" s="16">
        <v>0.112</v>
      </c>
      <c r="AN595" s="17">
        <v>28104</v>
      </c>
      <c r="AO595" s="16">
        <v>2E-3</v>
      </c>
      <c r="AP595" s="17">
        <v>113742</v>
      </c>
      <c r="AQ595" s="16">
        <v>0.05</v>
      </c>
      <c r="AR595" s="18">
        <v>14.09</v>
      </c>
      <c r="AS595" s="16">
        <v>0.109</v>
      </c>
      <c r="AT595" s="18">
        <v>3.48</v>
      </c>
      <c r="AU595" s="16">
        <v>5.8000000000000003E-2</v>
      </c>
    </row>
    <row r="596" spans="2:47" x14ac:dyDescent="0.2">
      <c r="B596" s="29"/>
      <c r="C596" s="29"/>
      <c r="D596" s="29"/>
      <c r="E596" s="29"/>
      <c r="F596" s="29"/>
      <c r="G596" s="14" t="s">
        <v>320</v>
      </c>
      <c r="H596" s="15">
        <v>18178</v>
      </c>
      <c r="I596" s="16">
        <v>-3.4000000000000002E-2</v>
      </c>
      <c r="J596" s="17">
        <v>1607</v>
      </c>
      <c r="K596" s="16">
        <v>-5.6000000000000001E-2</v>
      </c>
      <c r="L596" s="17">
        <v>4800</v>
      </c>
      <c r="M596" s="16">
        <v>-8.6999999999999994E-2</v>
      </c>
      <c r="N596" s="18">
        <v>11.31</v>
      </c>
      <c r="O596" s="16">
        <v>2.4E-2</v>
      </c>
      <c r="P596" s="18">
        <v>3.79</v>
      </c>
      <c r="Q596" s="16">
        <v>5.8000000000000003E-2</v>
      </c>
      <c r="R596" s="15">
        <v>49472</v>
      </c>
      <c r="S596" s="16">
        <v>-8.5999999999999993E-2</v>
      </c>
      <c r="T596" s="17">
        <v>4488</v>
      </c>
      <c r="U596" s="16">
        <v>-0.111</v>
      </c>
      <c r="V596" s="17">
        <v>13557</v>
      </c>
      <c r="W596" s="16">
        <v>-0.127</v>
      </c>
      <c r="X596" s="18">
        <v>11.02</v>
      </c>
      <c r="Y596" s="16">
        <v>2.8000000000000001E-2</v>
      </c>
      <c r="Z596" s="18">
        <v>3.65</v>
      </c>
      <c r="AA596" s="16">
        <v>4.7E-2</v>
      </c>
      <c r="AB596" s="15">
        <v>107402</v>
      </c>
      <c r="AC596" s="16">
        <v>0.105</v>
      </c>
      <c r="AD596" s="17">
        <v>9323</v>
      </c>
      <c r="AE596" s="16">
        <v>-4.7E-2</v>
      </c>
      <c r="AF596" s="17">
        <v>27998</v>
      </c>
      <c r="AG596" s="16">
        <v>-5.5E-2</v>
      </c>
      <c r="AH596" s="18">
        <v>11.52</v>
      </c>
      <c r="AI596" s="16">
        <v>0.158</v>
      </c>
      <c r="AJ596" s="18">
        <v>3.84</v>
      </c>
      <c r="AK596" s="16">
        <v>0.16900000000000001</v>
      </c>
      <c r="AL596" s="15">
        <v>254068</v>
      </c>
      <c r="AM596" s="16">
        <v>0.19900000000000001</v>
      </c>
      <c r="AN596" s="17">
        <v>22794</v>
      </c>
      <c r="AO596" s="16">
        <v>2.4E-2</v>
      </c>
      <c r="AP596" s="17">
        <v>69839</v>
      </c>
      <c r="AQ596" s="16">
        <v>3.2000000000000001E-2</v>
      </c>
      <c r="AR596" s="18">
        <v>11.15</v>
      </c>
      <c r="AS596" s="16">
        <v>0.17100000000000001</v>
      </c>
      <c r="AT596" s="18">
        <v>3.64</v>
      </c>
      <c r="AU596" s="16">
        <v>0.16200000000000001</v>
      </c>
    </row>
    <row r="597" spans="2:47" x14ac:dyDescent="0.2">
      <c r="B597" s="136"/>
      <c r="C597" s="136"/>
      <c r="D597" s="136"/>
      <c r="E597" s="136"/>
      <c r="F597" s="29"/>
      <c r="G597" s="14" t="s">
        <v>321</v>
      </c>
      <c r="H597" s="15">
        <v>33069</v>
      </c>
      <c r="I597" s="16">
        <v>-0.245</v>
      </c>
      <c r="J597" s="17">
        <v>1989</v>
      </c>
      <c r="K597" s="16">
        <v>-0.309</v>
      </c>
      <c r="L597" s="17">
        <v>8963</v>
      </c>
      <c r="M597" s="16">
        <v>-0.29199999999999998</v>
      </c>
      <c r="N597" s="18">
        <v>16.62</v>
      </c>
      <c r="O597" s="16">
        <v>9.2999999999999999E-2</v>
      </c>
      <c r="P597" s="18">
        <v>3.69</v>
      </c>
      <c r="Q597" s="16">
        <v>6.6000000000000003E-2</v>
      </c>
      <c r="R597" s="15">
        <v>103880</v>
      </c>
      <c r="S597" s="16">
        <v>-2.8000000000000001E-2</v>
      </c>
      <c r="T597" s="17">
        <v>6258</v>
      </c>
      <c r="U597" s="16">
        <v>-6.0999999999999999E-2</v>
      </c>
      <c r="V597" s="17">
        <v>28159</v>
      </c>
      <c r="W597" s="16">
        <v>-6.2E-2</v>
      </c>
      <c r="X597" s="18">
        <v>16.600000000000001</v>
      </c>
      <c r="Y597" s="16">
        <v>3.4000000000000002E-2</v>
      </c>
      <c r="Z597" s="18">
        <v>3.69</v>
      </c>
      <c r="AA597" s="16">
        <v>3.5999999999999997E-2</v>
      </c>
      <c r="AB597" s="15">
        <v>197088</v>
      </c>
      <c r="AC597" s="16">
        <v>3.5000000000000003E-2</v>
      </c>
      <c r="AD597" s="17">
        <v>11900</v>
      </c>
      <c r="AE597" s="16">
        <v>1.7999999999999999E-2</v>
      </c>
      <c r="AF597" s="17">
        <v>53729</v>
      </c>
      <c r="AG597" s="16">
        <v>1.6E-2</v>
      </c>
      <c r="AH597" s="18">
        <v>16.559999999999999</v>
      </c>
      <c r="AI597" s="16">
        <v>1.7000000000000001E-2</v>
      </c>
      <c r="AJ597" s="18">
        <v>3.67</v>
      </c>
      <c r="AK597" s="16">
        <v>1.9E-2</v>
      </c>
      <c r="AL597" s="15">
        <v>454961</v>
      </c>
      <c r="AM597" s="16">
        <v>3.4000000000000002E-2</v>
      </c>
      <c r="AN597" s="17">
        <v>27513</v>
      </c>
      <c r="AO597" s="16">
        <v>-4.3999999999999997E-2</v>
      </c>
      <c r="AP597" s="17">
        <v>124884</v>
      </c>
      <c r="AQ597" s="16">
        <v>-4.2999999999999997E-2</v>
      </c>
      <c r="AR597" s="18">
        <v>16.54</v>
      </c>
      <c r="AS597" s="16">
        <v>8.2000000000000003E-2</v>
      </c>
      <c r="AT597" s="18">
        <v>3.64</v>
      </c>
      <c r="AU597" s="16">
        <v>0.08</v>
      </c>
    </row>
    <row r="598" spans="2:47" x14ac:dyDescent="0.2">
      <c r="C598" s="29"/>
      <c r="D598" s="29"/>
      <c r="E598" s="29"/>
      <c r="F598" s="29"/>
      <c r="G598" s="14" t="s">
        <v>347</v>
      </c>
      <c r="H598" s="18">
        <v>6897</v>
      </c>
      <c r="I598" s="16">
        <v>-8.5999999999999993E-2</v>
      </c>
      <c r="J598" s="18">
        <v>695</v>
      </c>
      <c r="K598" s="16">
        <v>-2.1000000000000001E-2</v>
      </c>
      <c r="L598" s="18">
        <v>2648</v>
      </c>
      <c r="M598" s="16">
        <v>-4.4999999999999998E-2</v>
      </c>
      <c r="N598" s="18">
        <v>9.92</v>
      </c>
      <c r="O598" s="16">
        <v>-6.6000000000000003E-2</v>
      </c>
      <c r="P598" s="18">
        <v>2.6</v>
      </c>
      <c r="Q598" s="16">
        <v>-4.2999999999999997E-2</v>
      </c>
      <c r="R598" s="18">
        <v>18882</v>
      </c>
      <c r="S598" s="16">
        <v>-0.127</v>
      </c>
      <c r="T598" s="18">
        <v>1938</v>
      </c>
      <c r="U598" s="16">
        <v>-8.6999999999999994E-2</v>
      </c>
      <c r="V598" s="18">
        <v>7345</v>
      </c>
      <c r="W598" s="16">
        <v>-0.13600000000000001</v>
      </c>
      <c r="X598" s="18">
        <v>9.74</v>
      </c>
      <c r="Y598" s="16">
        <v>-4.3999999999999997E-2</v>
      </c>
      <c r="Z598" s="18">
        <v>2.57</v>
      </c>
      <c r="AA598" s="16">
        <v>1.0999999999999999E-2</v>
      </c>
      <c r="AB598" s="18">
        <v>37759</v>
      </c>
      <c r="AC598" s="16">
        <v>-0.21199999999999999</v>
      </c>
      <c r="AD598" s="18">
        <v>3892</v>
      </c>
      <c r="AE598" s="16">
        <v>-0.16900000000000001</v>
      </c>
      <c r="AF598" s="18">
        <v>14949</v>
      </c>
      <c r="AG598" s="16">
        <v>-0.20100000000000001</v>
      </c>
      <c r="AH598" s="18">
        <v>9.6999999999999993</v>
      </c>
      <c r="AI598" s="16">
        <v>-5.1999999999999998E-2</v>
      </c>
      <c r="AJ598" s="18">
        <v>2.5299999999999998</v>
      </c>
      <c r="AK598" s="16">
        <v>-1.4E-2</v>
      </c>
      <c r="AL598" s="18">
        <v>88256</v>
      </c>
      <c r="AM598" s="16">
        <v>-0.185</v>
      </c>
      <c r="AN598" s="18">
        <v>8910</v>
      </c>
      <c r="AO598" s="16">
        <v>-0.154</v>
      </c>
      <c r="AP598" s="18">
        <v>34675</v>
      </c>
      <c r="AQ598" s="16">
        <v>-0.17899999999999999</v>
      </c>
      <c r="AR598" s="18">
        <v>9.9</v>
      </c>
      <c r="AS598" s="16">
        <v>-3.6999999999999998E-2</v>
      </c>
      <c r="AT598" s="18">
        <v>2.5499999999999998</v>
      </c>
      <c r="AU598" s="16">
        <v>-8.0000000000000002E-3</v>
      </c>
    </row>
    <row r="599" spans="2:47" x14ac:dyDescent="0.2">
      <c r="C599" s="29"/>
      <c r="D599" s="29"/>
      <c r="E599" s="29"/>
      <c r="F599" s="29"/>
      <c r="G599" s="14" t="s">
        <v>348</v>
      </c>
      <c r="H599" s="18">
        <v>9800</v>
      </c>
      <c r="I599" s="16">
        <v>0.08</v>
      </c>
      <c r="J599" s="18">
        <v>825</v>
      </c>
      <c r="K599" s="16">
        <v>0.14099999999999999</v>
      </c>
      <c r="L599" s="18">
        <v>2905</v>
      </c>
      <c r="M599" s="16">
        <v>1.6E-2</v>
      </c>
      <c r="N599" s="18">
        <v>11.87</v>
      </c>
      <c r="O599" s="16">
        <v>-5.2999999999999999E-2</v>
      </c>
      <c r="P599" s="18">
        <v>3.37</v>
      </c>
      <c r="Q599" s="16">
        <v>6.3E-2</v>
      </c>
      <c r="R599" s="18">
        <v>31686</v>
      </c>
      <c r="S599" s="16">
        <v>9.2999999999999999E-2</v>
      </c>
      <c r="T599" s="18">
        <v>2660</v>
      </c>
      <c r="U599" s="16">
        <v>0.155</v>
      </c>
      <c r="V599" s="18">
        <v>9540</v>
      </c>
      <c r="W599" s="16">
        <v>0.06</v>
      </c>
      <c r="X599" s="18">
        <v>11.91</v>
      </c>
      <c r="Y599" s="16">
        <v>-5.3999999999999999E-2</v>
      </c>
      <c r="Z599" s="18">
        <v>3.32</v>
      </c>
      <c r="AA599" s="16">
        <v>3.1E-2</v>
      </c>
      <c r="AB599" s="18">
        <v>65193</v>
      </c>
      <c r="AC599" s="16">
        <v>0.13400000000000001</v>
      </c>
      <c r="AD599" s="18">
        <v>5415</v>
      </c>
      <c r="AE599" s="16">
        <v>0.16400000000000001</v>
      </c>
      <c r="AF599" s="18">
        <v>19974</v>
      </c>
      <c r="AG599" s="16">
        <v>0.113</v>
      </c>
      <c r="AH599" s="18">
        <v>12.04</v>
      </c>
      <c r="AI599" s="16">
        <v>-2.5999999999999999E-2</v>
      </c>
      <c r="AJ599" s="18">
        <v>3.26</v>
      </c>
      <c r="AK599" s="16">
        <v>1.9E-2</v>
      </c>
      <c r="AL599" s="18">
        <v>144482</v>
      </c>
      <c r="AM599" s="16">
        <v>0.107</v>
      </c>
      <c r="AN599" s="18">
        <v>11589</v>
      </c>
      <c r="AO599" s="16">
        <v>8.7999999999999995E-2</v>
      </c>
      <c r="AP599" s="18">
        <v>45182</v>
      </c>
      <c r="AQ599" s="16">
        <v>0.106</v>
      </c>
      <c r="AR599" s="18">
        <v>12.47</v>
      </c>
      <c r="AS599" s="16">
        <v>1.7999999999999999E-2</v>
      </c>
      <c r="AT599" s="18">
        <v>3.2</v>
      </c>
      <c r="AU599" s="16">
        <v>1E-3</v>
      </c>
    </row>
    <row r="600" spans="2:47" x14ac:dyDescent="0.2">
      <c r="B600" s="28" t="s">
        <v>19</v>
      </c>
      <c r="C600" s="28" t="s">
        <v>20</v>
      </c>
      <c r="D600" s="28" t="s">
        <v>24</v>
      </c>
      <c r="E600" s="28" t="s">
        <v>0</v>
      </c>
      <c r="F600" s="28" t="s">
        <v>85</v>
      </c>
      <c r="G600" s="14" t="s">
        <v>322</v>
      </c>
      <c r="H600" s="15">
        <v>169049</v>
      </c>
      <c r="I600" s="16">
        <v>0.45900000000000002</v>
      </c>
      <c r="J600" s="17">
        <v>11094</v>
      </c>
      <c r="K600" s="16">
        <v>0.47399999999999998</v>
      </c>
      <c r="L600" s="17">
        <v>40573</v>
      </c>
      <c r="M600" s="16">
        <v>0.31900000000000001</v>
      </c>
      <c r="N600" s="18">
        <v>15.24</v>
      </c>
      <c r="O600" s="16">
        <v>-0.01</v>
      </c>
      <c r="P600" s="18">
        <v>4.17</v>
      </c>
      <c r="Q600" s="16">
        <v>0.106</v>
      </c>
      <c r="R600" s="15">
        <v>491221</v>
      </c>
      <c r="S600" s="16">
        <v>0.308</v>
      </c>
      <c r="T600" s="17">
        <v>31006</v>
      </c>
      <c r="U600" s="16">
        <v>0.28499999999999998</v>
      </c>
      <c r="V600" s="17">
        <v>115589</v>
      </c>
      <c r="W600" s="16">
        <v>0.19</v>
      </c>
      <c r="X600" s="18">
        <v>15.84</v>
      </c>
      <c r="Y600" s="16">
        <v>1.7999999999999999E-2</v>
      </c>
      <c r="Z600" s="18">
        <v>4.25</v>
      </c>
      <c r="AA600" s="16">
        <v>0.1</v>
      </c>
      <c r="AB600" s="15">
        <v>952438</v>
      </c>
      <c r="AC600" s="16">
        <v>0.214</v>
      </c>
      <c r="AD600" s="17">
        <v>62007</v>
      </c>
      <c r="AE600" s="16">
        <v>0.22500000000000001</v>
      </c>
      <c r="AF600" s="17">
        <v>230724</v>
      </c>
      <c r="AG600" s="16">
        <v>0.13600000000000001</v>
      </c>
      <c r="AH600" s="18">
        <v>15.36</v>
      </c>
      <c r="AI600" s="16">
        <v>-8.9999999999999993E-3</v>
      </c>
      <c r="AJ600" s="18">
        <v>4.13</v>
      </c>
      <c r="AK600" s="16">
        <v>6.9000000000000006E-2</v>
      </c>
      <c r="AL600" s="15">
        <v>2015951</v>
      </c>
      <c r="AM600" s="16">
        <v>0.104</v>
      </c>
      <c r="AN600" s="17">
        <v>131161</v>
      </c>
      <c r="AO600" s="16">
        <v>0.08</v>
      </c>
      <c r="AP600" s="17">
        <v>495177</v>
      </c>
      <c r="AQ600" s="16">
        <v>1.7000000000000001E-2</v>
      </c>
      <c r="AR600" s="18">
        <v>15.37</v>
      </c>
      <c r="AS600" s="16">
        <v>2.3E-2</v>
      </c>
      <c r="AT600" s="18">
        <v>4.07</v>
      </c>
      <c r="AU600" s="16">
        <v>8.5999999999999993E-2</v>
      </c>
    </row>
    <row r="601" spans="2:47" x14ac:dyDescent="0.2">
      <c r="B601" s="29"/>
      <c r="C601" s="29"/>
      <c r="D601" s="29"/>
      <c r="E601" s="29"/>
      <c r="F601" s="29"/>
      <c r="G601" s="14" t="s">
        <v>323</v>
      </c>
      <c r="H601" s="15">
        <v>185435</v>
      </c>
      <c r="I601" s="16">
        <v>-5.8999999999999997E-2</v>
      </c>
      <c r="J601" s="17">
        <v>16665</v>
      </c>
      <c r="K601" s="16">
        <v>-4.3999999999999997E-2</v>
      </c>
      <c r="L601" s="17">
        <v>62391</v>
      </c>
      <c r="M601" s="16">
        <v>-7.0000000000000007E-2</v>
      </c>
      <c r="N601" s="18">
        <v>11.13</v>
      </c>
      <c r="O601" s="16">
        <v>-1.4999999999999999E-2</v>
      </c>
      <c r="P601" s="18">
        <v>2.97</v>
      </c>
      <c r="Q601" s="16">
        <v>1.2E-2</v>
      </c>
      <c r="R601" s="15">
        <v>532316</v>
      </c>
      <c r="S601" s="16">
        <v>-5.6000000000000001E-2</v>
      </c>
      <c r="T601" s="17">
        <v>47042</v>
      </c>
      <c r="U601" s="16">
        <v>-6.7000000000000004E-2</v>
      </c>
      <c r="V601" s="17">
        <v>176282</v>
      </c>
      <c r="W601" s="16">
        <v>-9.8000000000000004E-2</v>
      </c>
      <c r="X601" s="18">
        <v>11.32</v>
      </c>
      <c r="Y601" s="16">
        <v>1.0999999999999999E-2</v>
      </c>
      <c r="Z601" s="18">
        <v>3.02</v>
      </c>
      <c r="AA601" s="16">
        <v>4.5999999999999999E-2</v>
      </c>
      <c r="AB601" s="15">
        <v>1202963</v>
      </c>
      <c r="AC601" s="16">
        <v>6.0000000000000001E-3</v>
      </c>
      <c r="AD601" s="17">
        <v>101671</v>
      </c>
      <c r="AE601" s="16">
        <v>-0.05</v>
      </c>
      <c r="AF601" s="17">
        <v>373971</v>
      </c>
      <c r="AG601" s="16">
        <v>-8.8999999999999996E-2</v>
      </c>
      <c r="AH601" s="18">
        <v>11.83</v>
      </c>
      <c r="AI601" s="16">
        <v>5.8999999999999997E-2</v>
      </c>
      <c r="AJ601" s="18">
        <v>3.22</v>
      </c>
      <c r="AK601" s="16">
        <v>0.104</v>
      </c>
      <c r="AL601" s="15">
        <v>2630451</v>
      </c>
      <c r="AM601" s="16">
        <v>-0.01</v>
      </c>
      <c r="AN601" s="17">
        <v>228285</v>
      </c>
      <c r="AO601" s="16">
        <v>-3.9E-2</v>
      </c>
      <c r="AP601" s="17">
        <v>862142</v>
      </c>
      <c r="AQ601" s="16">
        <v>-6.3E-2</v>
      </c>
      <c r="AR601" s="18">
        <v>11.52</v>
      </c>
      <c r="AS601" s="16">
        <v>0.03</v>
      </c>
      <c r="AT601" s="18">
        <v>3.05</v>
      </c>
      <c r="AU601" s="16">
        <v>5.7000000000000002E-2</v>
      </c>
    </row>
    <row r="602" spans="2:47" x14ac:dyDescent="0.2">
      <c r="B602" s="29"/>
      <c r="C602" s="29"/>
      <c r="D602" s="29"/>
      <c r="E602" s="29"/>
      <c r="F602" s="29"/>
      <c r="G602" s="14" t="s">
        <v>324</v>
      </c>
      <c r="H602" s="15">
        <v>259496</v>
      </c>
      <c r="I602" s="16">
        <v>0.16400000000000001</v>
      </c>
      <c r="J602" s="17">
        <v>26802</v>
      </c>
      <c r="K602" s="16">
        <v>0.11899999999999999</v>
      </c>
      <c r="L602" s="17">
        <v>74883</v>
      </c>
      <c r="M602" s="16">
        <v>-1.6E-2</v>
      </c>
      <c r="N602" s="18">
        <v>9.68</v>
      </c>
      <c r="O602" s="16">
        <v>4.1000000000000002E-2</v>
      </c>
      <c r="P602" s="18">
        <v>3.47</v>
      </c>
      <c r="Q602" s="16">
        <v>0.183</v>
      </c>
      <c r="R602" s="15">
        <v>780693</v>
      </c>
      <c r="S602" s="16">
        <v>0.186</v>
      </c>
      <c r="T602" s="17">
        <v>85344</v>
      </c>
      <c r="U602" s="16">
        <v>0.23899999999999999</v>
      </c>
      <c r="V602" s="17">
        <v>229202</v>
      </c>
      <c r="W602" s="16">
        <v>4.1000000000000002E-2</v>
      </c>
      <c r="X602" s="18">
        <v>9.15</v>
      </c>
      <c r="Y602" s="16">
        <v>-4.2999999999999997E-2</v>
      </c>
      <c r="Z602" s="18">
        <v>3.41</v>
      </c>
      <c r="AA602" s="16">
        <v>0.13900000000000001</v>
      </c>
      <c r="AB602" s="15">
        <v>1501114</v>
      </c>
      <c r="AC602" s="16">
        <v>0.14199999999999999</v>
      </c>
      <c r="AD602" s="17">
        <v>160474</v>
      </c>
      <c r="AE602" s="16">
        <v>0.184</v>
      </c>
      <c r="AF602" s="17">
        <v>435701</v>
      </c>
      <c r="AG602" s="16">
        <v>6.0000000000000001E-3</v>
      </c>
      <c r="AH602" s="18">
        <v>9.35</v>
      </c>
      <c r="AI602" s="16">
        <v>-3.5000000000000003E-2</v>
      </c>
      <c r="AJ602" s="18">
        <v>3.45</v>
      </c>
      <c r="AK602" s="16">
        <v>0.13600000000000001</v>
      </c>
      <c r="AL602" s="15">
        <v>3335367</v>
      </c>
      <c r="AM602" s="16">
        <v>0.152</v>
      </c>
      <c r="AN602" s="17">
        <v>357384</v>
      </c>
      <c r="AO602" s="16">
        <v>0.29399999999999998</v>
      </c>
      <c r="AP602" s="17">
        <v>1011222</v>
      </c>
      <c r="AQ602" s="16">
        <v>9.5000000000000001E-2</v>
      </c>
      <c r="AR602" s="18">
        <v>9.33</v>
      </c>
      <c r="AS602" s="16">
        <v>-0.11</v>
      </c>
      <c r="AT602" s="18">
        <v>3.3</v>
      </c>
      <c r="AU602" s="16">
        <v>5.0999999999999997E-2</v>
      </c>
    </row>
    <row r="603" spans="2:47" x14ac:dyDescent="0.2">
      <c r="B603" s="29"/>
      <c r="C603" s="29"/>
      <c r="D603" s="29"/>
      <c r="E603" s="29"/>
      <c r="F603" s="29"/>
      <c r="G603" s="14" t="s">
        <v>325</v>
      </c>
      <c r="H603" s="15">
        <v>619823</v>
      </c>
      <c r="I603" s="16">
        <v>0.32400000000000001</v>
      </c>
      <c r="J603" s="17">
        <v>91540</v>
      </c>
      <c r="K603" s="16">
        <v>0.73699999999999999</v>
      </c>
      <c r="L603" s="17">
        <v>183500</v>
      </c>
      <c r="M603" s="16">
        <v>0.23599999999999999</v>
      </c>
      <c r="N603" s="18">
        <v>6.77</v>
      </c>
      <c r="O603" s="16">
        <v>-0.23699999999999999</v>
      </c>
      <c r="P603" s="18">
        <v>3.38</v>
      </c>
      <c r="Q603" s="16">
        <v>7.1999999999999995E-2</v>
      </c>
      <c r="R603" s="15">
        <v>1917021</v>
      </c>
      <c r="S603" s="16">
        <v>0.44700000000000001</v>
      </c>
      <c r="T603" s="17">
        <v>295210</v>
      </c>
      <c r="U603" s="16">
        <v>0.98099999999999998</v>
      </c>
      <c r="V603" s="17">
        <v>592251</v>
      </c>
      <c r="W603" s="16">
        <v>0.40500000000000003</v>
      </c>
      <c r="X603" s="18">
        <v>6.49</v>
      </c>
      <c r="Y603" s="16">
        <v>-0.26900000000000002</v>
      </c>
      <c r="Z603" s="18">
        <v>3.24</v>
      </c>
      <c r="AA603" s="16">
        <v>0.03</v>
      </c>
      <c r="AB603" s="15">
        <v>3840698</v>
      </c>
      <c r="AC603" s="16">
        <v>0.39</v>
      </c>
      <c r="AD603" s="17">
        <v>555941</v>
      </c>
      <c r="AE603" s="16">
        <v>0.80200000000000005</v>
      </c>
      <c r="AF603" s="17">
        <v>1163498</v>
      </c>
      <c r="AG603" s="16">
        <v>0.33600000000000002</v>
      </c>
      <c r="AH603" s="18">
        <v>6.91</v>
      </c>
      <c r="AI603" s="16">
        <v>-0.22900000000000001</v>
      </c>
      <c r="AJ603" s="18">
        <v>3.3</v>
      </c>
      <c r="AK603" s="16">
        <v>0.04</v>
      </c>
      <c r="AL603" s="15">
        <v>8202571</v>
      </c>
      <c r="AM603" s="16">
        <v>0.312</v>
      </c>
      <c r="AN603" s="17">
        <v>1093859</v>
      </c>
      <c r="AO603" s="16">
        <v>0.57799999999999996</v>
      </c>
      <c r="AP603" s="17">
        <v>2476945</v>
      </c>
      <c r="AQ603" s="16">
        <v>0.26200000000000001</v>
      </c>
      <c r="AR603" s="18">
        <v>7.5</v>
      </c>
      <c r="AS603" s="16">
        <v>-0.16800000000000001</v>
      </c>
      <c r="AT603" s="18">
        <v>3.31</v>
      </c>
      <c r="AU603" s="16">
        <v>0.04</v>
      </c>
    </row>
    <row r="604" spans="2:47" x14ac:dyDescent="0.2">
      <c r="B604" s="29"/>
      <c r="C604" s="29"/>
      <c r="D604" s="29"/>
      <c r="E604" s="29"/>
      <c r="F604" s="29"/>
      <c r="G604" s="14" t="s">
        <v>326</v>
      </c>
      <c r="H604" s="15">
        <v>96931</v>
      </c>
      <c r="I604" s="16">
        <v>-1.4999999999999999E-2</v>
      </c>
      <c r="J604" s="17">
        <v>7663</v>
      </c>
      <c r="K604" s="16">
        <v>-1.7999999999999999E-2</v>
      </c>
      <c r="L604" s="17">
        <v>25222</v>
      </c>
      <c r="M604" s="16">
        <v>-3.7999999999999999E-2</v>
      </c>
      <c r="N604" s="18">
        <v>12.65</v>
      </c>
      <c r="O604" s="16">
        <v>3.0000000000000001E-3</v>
      </c>
      <c r="P604" s="18">
        <v>3.84</v>
      </c>
      <c r="Q604" s="16">
        <v>2.4E-2</v>
      </c>
      <c r="R604" s="15">
        <v>277950</v>
      </c>
      <c r="S604" s="16">
        <v>2E-3</v>
      </c>
      <c r="T604" s="17">
        <v>22171</v>
      </c>
      <c r="U604" s="16">
        <v>0</v>
      </c>
      <c r="V604" s="17">
        <v>73111</v>
      </c>
      <c r="W604" s="16">
        <v>-1.7999999999999999E-2</v>
      </c>
      <c r="X604" s="18">
        <v>12.54</v>
      </c>
      <c r="Y604" s="16">
        <v>2E-3</v>
      </c>
      <c r="Z604" s="18">
        <v>3.8</v>
      </c>
      <c r="AA604" s="16">
        <v>0.02</v>
      </c>
      <c r="AB604" s="15">
        <v>584763</v>
      </c>
      <c r="AC604" s="16">
        <v>9.4E-2</v>
      </c>
      <c r="AD604" s="17">
        <v>45869</v>
      </c>
      <c r="AE604" s="16">
        <v>4.9000000000000002E-2</v>
      </c>
      <c r="AF604" s="17">
        <v>152021</v>
      </c>
      <c r="AG604" s="16">
        <v>0.03</v>
      </c>
      <c r="AH604" s="18">
        <v>12.75</v>
      </c>
      <c r="AI604" s="16">
        <v>4.2999999999999997E-2</v>
      </c>
      <c r="AJ604" s="18">
        <v>3.85</v>
      </c>
      <c r="AK604" s="16">
        <v>6.2E-2</v>
      </c>
      <c r="AL604" s="15">
        <v>1343437</v>
      </c>
      <c r="AM604" s="16">
        <v>0.10299999999999999</v>
      </c>
      <c r="AN604" s="17">
        <v>106264</v>
      </c>
      <c r="AO604" s="16">
        <v>4.8000000000000001E-2</v>
      </c>
      <c r="AP604" s="17">
        <v>357660</v>
      </c>
      <c r="AQ604" s="16">
        <v>4.2000000000000003E-2</v>
      </c>
      <c r="AR604" s="18">
        <v>12.64</v>
      </c>
      <c r="AS604" s="16">
        <v>5.2999999999999999E-2</v>
      </c>
      <c r="AT604" s="18">
        <v>3.76</v>
      </c>
      <c r="AU604" s="16">
        <v>5.8000000000000003E-2</v>
      </c>
    </row>
    <row r="605" spans="2:47" x14ac:dyDescent="0.2">
      <c r="B605" s="29"/>
      <c r="C605" s="29"/>
      <c r="D605" s="29"/>
      <c r="E605" s="29"/>
      <c r="F605" s="29"/>
      <c r="G605" s="14" t="s">
        <v>327</v>
      </c>
      <c r="H605" s="15">
        <v>104676</v>
      </c>
      <c r="I605" s="16">
        <v>0.157</v>
      </c>
      <c r="J605" s="17">
        <v>12220</v>
      </c>
      <c r="K605" s="16">
        <v>0.157</v>
      </c>
      <c r="L605" s="17">
        <v>34504</v>
      </c>
      <c r="M605" s="16">
        <v>0.106</v>
      </c>
      <c r="N605" s="18">
        <v>8.57</v>
      </c>
      <c r="O605" s="16">
        <v>0</v>
      </c>
      <c r="P605" s="18">
        <v>3.03</v>
      </c>
      <c r="Q605" s="16">
        <v>4.5999999999999999E-2</v>
      </c>
      <c r="R605" s="15">
        <v>324378</v>
      </c>
      <c r="S605" s="16">
        <v>0.13900000000000001</v>
      </c>
      <c r="T605" s="17">
        <v>38789</v>
      </c>
      <c r="U605" s="16">
        <v>0.20300000000000001</v>
      </c>
      <c r="V605" s="17">
        <v>107859</v>
      </c>
      <c r="W605" s="16">
        <v>0.14699999999999999</v>
      </c>
      <c r="X605" s="18">
        <v>8.36</v>
      </c>
      <c r="Y605" s="16">
        <v>-5.2999999999999999E-2</v>
      </c>
      <c r="Z605" s="18">
        <v>3.01</v>
      </c>
      <c r="AA605" s="16">
        <v>-7.0000000000000001E-3</v>
      </c>
      <c r="AB605" s="15">
        <v>635366</v>
      </c>
      <c r="AC605" s="16">
        <v>0.20799999999999999</v>
      </c>
      <c r="AD605" s="17">
        <v>73245</v>
      </c>
      <c r="AE605" s="16">
        <v>0.318</v>
      </c>
      <c r="AF605" s="17">
        <v>206877</v>
      </c>
      <c r="AG605" s="16">
        <v>0.26</v>
      </c>
      <c r="AH605" s="18">
        <v>8.67</v>
      </c>
      <c r="AI605" s="16">
        <v>-8.4000000000000005E-2</v>
      </c>
      <c r="AJ605" s="18">
        <v>3.07</v>
      </c>
      <c r="AK605" s="16">
        <v>-4.2000000000000003E-2</v>
      </c>
      <c r="AL605" s="15">
        <v>1360304</v>
      </c>
      <c r="AM605" s="16">
        <v>0.27500000000000002</v>
      </c>
      <c r="AN605" s="17">
        <v>151044</v>
      </c>
      <c r="AO605" s="16">
        <v>0.54300000000000004</v>
      </c>
      <c r="AP605" s="17">
        <v>435945</v>
      </c>
      <c r="AQ605" s="16">
        <v>0.42</v>
      </c>
      <c r="AR605" s="18">
        <v>9.01</v>
      </c>
      <c r="AS605" s="16">
        <v>-0.17399999999999999</v>
      </c>
      <c r="AT605" s="18">
        <v>3.12</v>
      </c>
      <c r="AU605" s="16">
        <v>-0.10199999999999999</v>
      </c>
    </row>
    <row r="606" spans="2:47" x14ac:dyDescent="0.2">
      <c r="B606" s="29"/>
      <c r="C606" s="29"/>
      <c r="D606" s="29"/>
      <c r="E606" s="29"/>
      <c r="F606" s="29"/>
      <c r="G606" s="14" t="s">
        <v>328</v>
      </c>
      <c r="H606" s="15">
        <v>276863</v>
      </c>
      <c r="I606" s="16">
        <v>-0.223</v>
      </c>
      <c r="J606" s="17">
        <v>16973</v>
      </c>
      <c r="K606" s="16">
        <v>-0.33500000000000002</v>
      </c>
      <c r="L606" s="17">
        <v>75300</v>
      </c>
      <c r="M606" s="16">
        <v>-0.28999999999999998</v>
      </c>
      <c r="N606" s="18">
        <v>16.309999999999999</v>
      </c>
      <c r="O606" s="16">
        <v>0.17</v>
      </c>
      <c r="P606" s="18">
        <v>3.68</v>
      </c>
      <c r="Q606" s="16">
        <v>9.5000000000000001E-2</v>
      </c>
      <c r="R606" s="15">
        <v>870093</v>
      </c>
      <c r="S606" s="16">
        <v>-4.3999999999999997E-2</v>
      </c>
      <c r="T606" s="17">
        <v>53292</v>
      </c>
      <c r="U606" s="16">
        <v>-0.14799999999999999</v>
      </c>
      <c r="V606" s="17">
        <v>236356</v>
      </c>
      <c r="W606" s="16">
        <v>-0.10199999999999999</v>
      </c>
      <c r="X606" s="18">
        <v>16.329999999999998</v>
      </c>
      <c r="Y606" s="16">
        <v>0.123</v>
      </c>
      <c r="Z606" s="18">
        <v>3.68</v>
      </c>
      <c r="AA606" s="16">
        <v>6.5000000000000002E-2</v>
      </c>
      <c r="AB606" s="15">
        <v>1682471</v>
      </c>
      <c r="AC606" s="16">
        <v>4.0000000000000001E-3</v>
      </c>
      <c r="AD606" s="17">
        <v>102985</v>
      </c>
      <c r="AE606" s="16">
        <v>-9.5000000000000001E-2</v>
      </c>
      <c r="AF606" s="17">
        <v>459253</v>
      </c>
      <c r="AG606" s="16">
        <v>-4.2000000000000003E-2</v>
      </c>
      <c r="AH606" s="18">
        <v>16.34</v>
      </c>
      <c r="AI606" s="16">
        <v>0.109</v>
      </c>
      <c r="AJ606" s="18">
        <v>3.66</v>
      </c>
      <c r="AK606" s="16">
        <v>4.8000000000000001E-2</v>
      </c>
      <c r="AL606" s="15">
        <v>3936121</v>
      </c>
      <c r="AM606" s="16">
        <v>3.6999999999999998E-2</v>
      </c>
      <c r="AN606" s="17">
        <v>249683</v>
      </c>
      <c r="AO606" s="16">
        <v>-4.1000000000000002E-2</v>
      </c>
      <c r="AP606" s="17">
        <v>1095047</v>
      </c>
      <c r="AQ606" s="16">
        <v>-3.2000000000000001E-2</v>
      </c>
      <c r="AR606" s="18">
        <v>15.76</v>
      </c>
      <c r="AS606" s="16">
        <v>8.2000000000000003E-2</v>
      </c>
      <c r="AT606" s="18">
        <v>3.59</v>
      </c>
      <c r="AU606" s="16">
        <v>7.0999999999999994E-2</v>
      </c>
    </row>
    <row r="607" spans="2:47" x14ac:dyDescent="0.2">
      <c r="B607" s="29"/>
      <c r="C607" s="29"/>
      <c r="D607" s="29"/>
      <c r="E607" s="29"/>
      <c r="F607" s="29"/>
      <c r="G607" s="14" t="s">
        <v>329</v>
      </c>
      <c r="H607" s="15">
        <v>196174</v>
      </c>
      <c r="I607" s="16">
        <v>0.33100000000000002</v>
      </c>
      <c r="J607" s="17">
        <v>14605</v>
      </c>
      <c r="K607" s="16">
        <v>0.27800000000000002</v>
      </c>
      <c r="L607" s="17">
        <v>49992</v>
      </c>
      <c r="M607" s="16">
        <v>0.35199999999999998</v>
      </c>
      <c r="N607" s="18">
        <v>13.43</v>
      </c>
      <c r="O607" s="16">
        <v>4.2000000000000003E-2</v>
      </c>
      <c r="P607" s="18">
        <v>3.92</v>
      </c>
      <c r="Q607" s="16">
        <v>-1.4999999999999999E-2</v>
      </c>
      <c r="R607" s="15">
        <v>569804</v>
      </c>
      <c r="S607" s="16">
        <v>0.25</v>
      </c>
      <c r="T607" s="17">
        <v>43300</v>
      </c>
      <c r="U607" s="16">
        <v>0.22</v>
      </c>
      <c r="V607" s="17">
        <v>148842</v>
      </c>
      <c r="W607" s="16">
        <v>0.30199999999999999</v>
      </c>
      <c r="X607" s="18">
        <v>13.16</v>
      </c>
      <c r="Y607" s="16">
        <v>2.4E-2</v>
      </c>
      <c r="Z607" s="18">
        <v>3.83</v>
      </c>
      <c r="AA607" s="16">
        <v>-0.04</v>
      </c>
      <c r="AB607" s="15">
        <v>1085228</v>
      </c>
      <c r="AC607" s="16">
        <v>0.13400000000000001</v>
      </c>
      <c r="AD607" s="17">
        <v>84356</v>
      </c>
      <c r="AE607" s="16">
        <v>0.126</v>
      </c>
      <c r="AF607" s="17">
        <v>289204</v>
      </c>
      <c r="AG607" s="16">
        <v>0.21099999999999999</v>
      </c>
      <c r="AH607" s="18">
        <v>12.86</v>
      </c>
      <c r="AI607" s="16">
        <v>7.0000000000000001E-3</v>
      </c>
      <c r="AJ607" s="18">
        <v>3.75</v>
      </c>
      <c r="AK607" s="16">
        <v>-6.4000000000000001E-2</v>
      </c>
      <c r="AL607" s="15">
        <v>2316480</v>
      </c>
      <c r="AM607" s="16">
        <v>1.7999999999999999E-2</v>
      </c>
      <c r="AN607" s="17">
        <v>181344</v>
      </c>
      <c r="AO607" s="16">
        <v>1.2999999999999999E-2</v>
      </c>
      <c r="AP607" s="17">
        <v>611728</v>
      </c>
      <c r="AQ607" s="16">
        <v>7.6999999999999999E-2</v>
      </c>
      <c r="AR607" s="18">
        <v>12.77</v>
      </c>
      <c r="AS607" s="16">
        <v>5.0000000000000001E-3</v>
      </c>
      <c r="AT607" s="18">
        <v>3.79</v>
      </c>
      <c r="AU607" s="16">
        <v>-5.5E-2</v>
      </c>
    </row>
    <row r="608" spans="2:47" x14ac:dyDescent="0.2">
      <c r="B608" s="29"/>
      <c r="C608" s="29"/>
      <c r="D608" s="29"/>
      <c r="E608" s="30"/>
      <c r="F608" s="29"/>
      <c r="G608" s="14" t="s">
        <v>330</v>
      </c>
      <c r="H608" s="15">
        <v>1908447</v>
      </c>
      <c r="I608" s="16">
        <v>0.125</v>
      </c>
      <c r="J608" s="17">
        <v>197563</v>
      </c>
      <c r="K608" s="16">
        <v>0.25900000000000001</v>
      </c>
      <c r="L608" s="17">
        <v>546365</v>
      </c>
      <c r="M608" s="16">
        <v>4.4999999999999998E-2</v>
      </c>
      <c r="N608" s="18">
        <v>9.66</v>
      </c>
      <c r="O608" s="16">
        <v>-0.106</v>
      </c>
      <c r="P608" s="18">
        <v>3.49</v>
      </c>
      <c r="Q608" s="16">
        <v>7.6999999999999999E-2</v>
      </c>
      <c r="R608" s="15">
        <v>5763476</v>
      </c>
      <c r="S608" s="16">
        <v>0.188</v>
      </c>
      <c r="T608" s="17">
        <v>616154</v>
      </c>
      <c r="U608" s="16">
        <v>0.38500000000000001</v>
      </c>
      <c r="V608" s="17">
        <v>1679493</v>
      </c>
      <c r="W608" s="16">
        <v>0.13500000000000001</v>
      </c>
      <c r="X608" s="18">
        <v>9.35</v>
      </c>
      <c r="Y608" s="16">
        <v>-0.14199999999999999</v>
      </c>
      <c r="Z608" s="18">
        <v>3.43</v>
      </c>
      <c r="AA608" s="16">
        <v>4.7E-2</v>
      </c>
      <c r="AB608" s="15">
        <v>11485040</v>
      </c>
      <c r="AC608" s="16">
        <v>0.17799999999999999</v>
      </c>
      <c r="AD608" s="17">
        <v>1186548</v>
      </c>
      <c r="AE608" s="16">
        <v>0.33400000000000002</v>
      </c>
      <c r="AF608" s="17">
        <v>3311249</v>
      </c>
      <c r="AG608" s="16">
        <v>0.123</v>
      </c>
      <c r="AH608" s="18">
        <v>9.68</v>
      </c>
      <c r="AI608" s="16">
        <v>-0.11700000000000001</v>
      </c>
      <c r="AJ608" s="18">
        <v>3.47</v>
      </c>
      <c r="AK608" s="16">
        <v>4.9000000000000002E-2</v>
      </c>
      <c r="AL608" s="15">
        <v>25140682</v>
      </c>
      <c r="AM608" s="16">
        <v>0.14299999999999999</v>
      </c>
      <c r="AN608" s="17">
        <v>2499023</v>
      </c>
      <c r="AO608" s="16">
        <v>0.27</v>
      </c>
      <c r="AP608" s="17">
        <v>7345867</v>
      </c>
      <c r="AQ608" s="16">
        <v>0.106</v>
      </c>
      <c r="AR608" s="18">
        <v>10.06</v>
      </c>
      <c r="AS608" s="16">
        <v>-0.1</v>
      </c>
      <c r="AT608" s="18">
        <v>3.42</v>
      </c>
      <c r="AU608" s="16">
        <v>3.4000000000000002E-2</v>
      </c>
    </row>
    <row r="609" spans="2:47" x14ac:dyDescent="0.2">
      <c r="B609" s="28" t="s">
        <v>19</v>
      </c>
      <c r="C609" s="28" t="s">
        <v>12</v>
      </c>
      <c r="D609" s="28" t="s">
        <v>23</v>
      </c>
      <c r="E609" s="28" t="s">
        <v>0</v>
      </c>
      <c r="F609" s="28" t="s">
        <v>84</v>
      </c>
      <c r="G609" s="14" t="s">
        <v>274</v>
      </c>
      <c r="H609" s="15">
        <v>101539</v>
      </c>
      <c r="I609" s="16">
        <v>0.32600000000000001</v>
      </c>
      <c r="J609" s="17">
        <v>19705</v>
      </c>
      <c r="K609" s="16">
        <v>0.184</v>
      </c>
      <c r="L609" s="17">
        <v>37935</v>
      </c>
      <c r="M609" s="16">
        <v>0.22900000000000001</v>
      </c>
      <c r="N609" s="18">
        <v>5.15</v>
      </c>
      <c r="O609" s="16">
        <v>0.12</v>
      </c>
      <c r="P609" s="18">
        <v>2.68</v>
      </c>
      <c r="Q609" s="16">
        <v>7.9000000000000001E-2</v>
      </c>
      <c r="R609" s="15">
        <v>251513</v>
      </c>
      <c r="S609" s="16">
        <v>0.13200000000000001</v>
      </c>
      <c r="T609" s="17">
        <v>51615</v>
      </c>
      <c r="U609" s="16">
        <v>3.4000000000000002E-2</v>
      </c>
      <c r="V609" s="17">
        <v>98413</v>
      </c>
      <c r="W609" s="16">
        <v>7.0999999999999994E-2</v>
      </c>
      <c r="X609" s="18">
        <v>4.87</v>
      </c>
      <c r="Y609" s="16">
        <v>9.4E-2</v>
      </c>
      <c r="Z609" s="18">
        <v>2.56</v>
      </c>
      <c r="AA609" s="16">
        <v>5.7000000000000002E-2</v>
      </c>
      <c r="AB609" s="15">
        <v>485369</v>
      </c>
      <c r="AC609" s="16">
        <v>6.4000000000000001E-2</v>
      </c>
      <c r="AD609" s="17">
        <v>103578</v>
      </c>
      <c r="AE609" s="16">
        <v>2.3E-2</v>
      </c>
      <c r="AF609" s="17">
        <v>196744</v>
      </c>
      <c r="AG609" s="16">
        <v>7.0000000000000007E-2</v>
      </c>
      <c r="AH609" s="18">
        <v>4.6900000000000004</v>
      </c>
      <c r="AI609" s="16">
        <v>0.04</v>
      </c>
      <c r="AJ609" s="18">
        <v>2.4700000000000002</v>
      </c>
      <c r="AK609" s="16">
        <v>-6.0000000000000001E-3</v>
      </c>
      <c r="AL609" s="15">
        <v>962240</v>
      </c>
      <c r="AM609" s="16">
        <v>4.4999999999999998E-2</v>
      </c>
      <c r="AN609" s="17">
        <v>209567</v>
      </c>
      <c r="AO609" s="16">
        <v>3.4000000000000002E-2</v>
      </c>
      <c r="AP609" s="17">
        <v>396183</v>
      </c>
      <c r="AQ609" s="16">
        <v>7.5999999999999998E-2</v>
      </c>
      <c r="AR609" s="18">
        <v>4.59</v>
      </c>
      <c r="AS609" s="16">
        <v>1.0999999999999999E-2</v>
      </c>
      <c r="AT609" s="18">
        <v>2.4300000000000002</v>
      </c>
      <c r="AU609" s="16">
        <v>-2.9000000000000001E-2</v>
      </c>
    </row>
    <row r="610" spans="2:47" x14ac:dyDescent="0.2">
      <c r="B610" s="29"/>
      <c r="C610" s="29"/>
      <c r="D610" s="29"/>
      <c r="E610" s="29"/>
      <c r="F610" s="29"/>
      <c r="G610" s="14" t="s">
        <v>275</v>
      </c>
      <c r="H610" s="15">
        <v>419689</v>
      </c>
      <c r="I610" s="16">
        <v>-8.5000000000000006E-2</v>
      </c>
      <c r="J610" s="17">
        <v>112574</v>
      </c>
      <c r="K610" s="16">
        <v>-7.3999999999999996E-2</v>
      </c>
      <c r="L610" s="17">
        <v>197458</v>
      </c>
      <c r="M610" s="16">
        <v>-9.6000000000000002E-2</v>
      </c>
      <c r="N610" s="18">
        <v>3.73</v>
      </c>
      <c r="O610" s="16">
        <v>-1.2E-2</v>
      </c>
      <c r="P610" s="18">
        <v>2.13</v>
      </c>
      <c r="Q610" s="16">
        <v>1.2999999999999999E-2</v>
      </c>
      <c r="R610" s="15">
        <v>1373233</v>
      </c>
      <c r="S610" s="16">
        <v>-2.8000000000000001E-2</v>
      </c>
      <c r="T610" s="17">
        <v>352750</v>
      </c>
      <c r="U610" s="16">
        <v>-3.5999999999999997E-2</v>
      </c>
      <c r="V610" s="17">
        <v>617911</v>
      </c>
      <c r="W610" s="16">
        <v>-7.5999999999999998E-2</v>
      </c>
      <c r="X610" s="18">
        <v>3.89</v>
      </c>
      <c r="Y610" s="16">
        <v>8.9999999999999993E-3</v>
      </c>
      <c r="Z610" s="18">
        <v>2.2200000000000002</v>
      </c>
      <c r="AA610" s="16">
        <v>5.1999999999999998E-2</v>
      </c>
      <c r="AB610" s="15">
        <v>2801734</v>
      </c>
      <c r="AC610" s="16">
        <v>8.0000000000000002E-3</v>
      </c>
      <c r="AD610" s="17">
        <v>717677</v>
      </c>
      <c r="AE610" s="16">
        <v>1E-3</v>
      </c>
      <c r="AF610" s="17">
        <v>1274553</v>
      </c>
      <c r="AG610" s="16">
        <v>-2.5999999999999999E-2</v>
      </c>
      <c r="AH610" s="18">
        <v>3.9</v>
      </c>
      <c r="AI610" s="16">
        <v>7.0000000000000001E-3</v>
      </c>
      <c r="AJ610" s="18">
        <v>2.2000000000000002</v>
      </c>
      <c r="AK610" s="16">
        <v>3.5000000000000003E-2</v>
      </c>
      <c r="AL610" s="15">
        <v>5502767</v>
      </c>
      <c r="AM610" s="16">
        <v>-4.2999999999999997E-2</v>
      </c>
      <c r="AN610" s="17">
        <v>1394117</v>
      </c>
      <c r="AO610" s="16">
        <v>-5.7000000000000002E-2</v>
      </c>
      <c r="AP610" s="17">
        <v>2472920</v>
      </c>
      <c r="AQ610" s="16">
        <v>-8.8999999999999996E-2</v>
      </c>
      <c r="AR610" s="18">
        <v>3.95</v>
      </c>
      <c r="AS610" s="16">
        <v>1.4999999999999999E-2</v>
      </c>
      <c r="AT610" s="18">
        <v>2.23</v>
      </c>
      <c r="AU610" s="16">
        <v>0.05</v>
      </c>
    </row>
    <row r="611" spans="2:47" x14ac:dyDescent="0.2">
      <c r="B611" s="29"/>
      <c r="C611" s="29"/>
      <c r="D611" s="29"/>
      <c r="E611" s="29"/>
      <c r="F611" s="29"/>
      <c r="G611" s="14" t="s">
        <v>276</v>
      </c>
      <c r="H611" s="15">
        <v>561367</v>
      </c>
      <c r="I611" s="16">
        <v>-0.184</v>
      </c>
      <c r="J611" s="17">
        <v>142953</v>
      </c>
      <c r="K611" s="16">
        <v>-0.214</v>
      </c>
      <c r="L611" s="17">
        <v>277694</v>
      </c>
      <c r="M611" s="16">
        <v>-0.19400000000000001</v>
      </c>
      <c r="N611" s="18">
        <v>3.93</v>
      </c>
      <c r="O611" s="16">
        <v>3.9E-2</v>
      </c>
      <c r="P611" s="18">
        <v>2.02</v>
      </c>
      <c r="Q611" s="16">
        <v>1.4E-2</v>
      </c>
      <c r="R611" s="15">
        <v>1703647</v>
      </c>
      <c r="S611" s="16">
        <v>-0.16500000000000001</v>
      </c>
      <c r="T611" s="17">
        <v>427732</v>
      </c>
      <c r="U611" s="16">
        <v>-0.20899999999999999</v>
      </c>
      <c r="V611" s="17">
        <v>829903</v>
      </c>
      <c r="W611" s="16">
        <v>-0.189</v>
      </c>
      <c r="X611" s="18">
        <v>3.98</v>
      </c>
      <c r="Y611" s="16">
        <v>5.6000000000000001E-2</v>
      </c>
      <c r="Z611" s="18">
        <v>2.0499999999999998</v>
      </c>
      <c r="AA611" s="16">
        <v>0.03</v>
      </c>
      <c r="AB611" s="15">
        <v>3479796</v>
      </c>
      <c r="AC611" s="16">
        <v>-0.14699999999999999</v>
      </c>
      <c r="AD611" s="17">
        <v>880121</v>
      </c>
      <c r="AE611" s="16">
        <v>-0.159</v>
      </c>
      <c r="AF611" s="17">
        <v>1707726</v>
      </c>
      <c r="AG611" s="16">
        <v>-0.14099999999999999</v>
      </c>
      <c r="AH611" s="18">
        <v>3.95</v>
      </c>
      <c r="AI611" s="16">
        <v>1.4999999999999999E-2</v>
      </c>
      <c r="AJ611" s="18">
        <v>2.04</v>
      </c>
      <c r="AK611" s="16">
        <v>-7.0000000000000001E-3</v>
      </c>
      <c r="AL611" s="15">
        <v>7595230</v>
      </c>
      <c r="AM611" s="16">
        <v>-0.10199999999999999</v>
      </c>
      <c r="AN611" s="17">
        <v>1935289</v>
      </c>
      <c r="AO611" s="16">
        <v>-0.106</v>
      </c>
      <c r="AP611" s="17">
        <v>3725411</v>
      </c>
      <c r="AQ611" s="16">
        <v>-9.9000000000000005E-2</v>
      </c>
      <c r="AR611" s="18">
        <v>3.92</v>
      </c>
      <c r="AS611" s="16">
        <v>4.0000000000000001E-3</v>
      </c>
      <c r="AT611" s="18">
        <v>2.04</v>
      </c>
      <c r="AU611" s="16">
        <v>-3.0000000000000001E-3</v>
      </c>
    </row>
    <row r="612" spans="2:47" x14ac:dyDescent="0.2">
      <c r="B612" s="29"/>
      <c r="C612" s="29"/>
      <c r="D612" s="29"/>
      <c r="E612" s="29"/>
      <c r="F612" s="29"/>
      <c r="G612" s="14" t="s">
        <v>277</v>
      </c>
      <c r="H612" s="15">
        <v>247001</v>
      </c>
      <c r="I612" s="16">
        <v>-0.08</v>
      </c>
      <c r="J612" s="17">
        <v>64739</v>
      </c>
      <c r="K612" s="16">
        <v>-0.11700000000000001</v>
      </c>
      <c r="L612" s="17">
        <v>111953</v>
      </c>
      <c r="M612" s="16">
        <v>-0.11899999999999999</v>
      </c>
      <c r="N612" s="18">
        <v>3.82</v>
      </c>
      <c r="O612" s="16">
        <v>4.2000000000000003E-2</v>
      </c>
      <c r="P612" s="18">
        <v>2.21</v>
      </c>
      <c r="Q612" s="16">
        <v>4.3999999999999997E-2</v>
      </c>
      <c r="R612" s="15">
        <v>787447</v>
      </c>
      <c r="S612" s="16">
        <v>-4.3999999999999997E-2</v>
      </c>
      <c r="T612" s="17">
        <v>202830</v>
      </c>
      <c r="U612" s="16">
        <v>-7.5999999999999998E-2</v>
      </c>
      <c r="V612" s="17">
        <v>350835</v>
      </c>
      <c r="W612" s="16">
        <v>-8.8999999999999996E-2</v>
      </c>
      <c r="X612" s="18">
        <v>3.88</v>
      </c>
      <c r="Y612" s="16">
        <v>3.4000000000000002E-2</v>
      </c>
      <c r="Z612" s="18">
        <v>2.2400000000000002</v>
      </c>
      <c r="AA612" s="16">
        <v>4.9000000000000002E-2</v>
      </c>
      <c r="AB612" s="15">
        <v>1619340</v>
      </c>
      <c r="AC612" s="16">
        <v>-3.0000000000000001E-3</v>
      </c>
      <c r="AD612" s="17">
        <v>421637</v>
      </c>
      <c r="AE612" s="16">
        <v>-2.1999999999999999E-2</v>
      </c>
      <c r="AF612" s="17">
        <v>735346</v>
      </c>
      <c r="AG612" s="16">
        <v>-2.8000000000000001E-2</v>
      </c>
      <c r="AH612" s="18">
        <v>3.84</v>
      </c>
      <c r="AI612" s="16">
        <v>0.02</v>
      </c>
      <c r="AJ612" s="18">
        <v>2.2000000000000002</v>
      </c>
      <c r="AK612" s="16">
        <v>2.5999999999999999E-2</v>
      </c>
      <c r="AL612" s="15">
        <v>3336253</v>
      </c>
      <c r="AM612" s="16">
        <v>8.9999999999999993E-3</v>
      </c>
      <c r="AN612" s="17">
        <v>864510</v>
      </c>
      <c r="AO612" s="16">
        <v>-8.9999999999999993E-3</v>
      </c>
      <c r="AP612" s="17">
        <v>1505971</v>
      </c>
      <c r="AQ612" s="16">
        <v>-2.1000000000000001E-2</v>
      </c>
      <c r="AR612" s="18">
        <v>3.86</v>
      </c>
      <c r="AS612" s="16">
        <v>1.7999999999999999E-2</v>
      </c>
      <c r="AT612" s="18">
        <v>2.2200000000000002</v>
      </c>
      <c r="AU612" s="16">
        <v>3.2000000000000001E-2</v>
      </c>
    </row>
    <row r="613" spans="2:47" x14ac:dyDescent="0.2">
      <c r="B613" s="29"/>
      <c r="C613" s="29"/>
      <c r="D613" s="29"/>
      <c r="E613" s="29"/>
      <c r="F613" s="29"/>
      <c r="G613" s="14" t="s">
        <v>278</v>
      </c>
      <c r="H613" s="15">
        <v>524559</v>
      </c>
      <c r="I613" s="16">
        <v>-7.8E-2</v>
      </c>
      <c r="J613" s="17">
        <v>160322</v>
      </c>
      <c r="K613" s="16">
        <v>-0.04</v>
      </c>
      <c r="L613" s="17">
        <v>281259</v>
      </c>
      <c r="M613" s="16">
        <v>8.9999999999999993E-3</v>
      </c>
      <c r="N613" s="18">
        <v>3.27</v>
      </c>
      <c r="O613" s="16">
        <v>-3.9E-2</v>
      </c>
      <c r="P613" s="18">
        <v>1.87</v>
      </c>
      <c r="Q613" s="16">
        <v>-8.5999999999999993E-2</v>
      </c>
      <c r="R613" s="15">
        <v>1585733</v>
      </c>
      <c r="S613" s="16">
        <v>-5.0999999999999997E-2</v>
      </c>
      <c r="T613" s="17">
        <v>461682</v>
      </c>
      <c r="U613" s="16">
        <v>-0.06</v>
      </c>
      <c r="V613" s="17">
        <v>806268</v>
      </c>
      <c r="W613" s="16">
        <v>-2.5999999999999999E-2</v>
      </c>
      <c r="X613" s="18">
        <v>3.43</v>
      </c>
      <c r="Y613" s="16">
        <v>0.01</v>
      </c>
      <c r="Z613" s="18">
        <v>1.97</v>
      </c>
      <c r="AA613" s="16">
        <v>-2.5000000000000001E-2</v>
      </c>
      <c r="AB613" s="15">
        <v>3205341</v>
      </c>
      <c r="AC613" s="16">
        <v>-6.4000000000000001E-2</v>
      </c>
      <c r="AD613" s="17">
        <v>927699</v>
      </c>
      <c r="AE613" s="16">
        <v>-6.0999999999999999E-2</v>
      </c>
      <c r="AF613" s="17">
        <v>1614925</v>
      </c>
      <c r="AG613" s="16">
        <v>-3.1E-2</v>
      </c>
      <c r="AH613" s="18">
        <v>3.46</v>
      </c>
      <c r="AI613" s="16">
        <v>-4.0000000000000001E-3</v>
      </c>
      <c r="AJ613" s="18">
        <v>1.98</v>
      </c>
      <c r="AK613" s="16">
        <v>-3.4000000000000002E-2</v>
      </c>
      <c r="AL613" s="15">
        <v>6789014</v>
      </c>
      <c r="AM613" s="16">
        <v>-1.2E-2</v>
      </c>
      <c r="AN613" s="17">
        <v>1949652</v>
      </c>
      <c r="AO613" s="16">
        <v>-6.0000000000000001E-3</v>
      </c>
      <c r="AP613" s="17">
        <v>3332830</v>
      </c>
      <c r="AQ613" s="16">
        <v>-1E-3</v>
      </c>
      <c r="AR613" s="18">
        <v>3.48</v>
      </c>
      <c r="AS613" s="16">
        <v>-6.0000000000000001E-3</v>
      </c>
      <c r="AT613" s="18">
        <v>2.04</v>
      </c>
      <c r="AU613" s="16">
        <v>-1.0999999999999999E-2</v>
      </c>
    </row>
    <row r="614" spans="2:47" x14ac:dyDescent="0.2">
      <c r="B614" s="29"/>
      <c r="C614" s="29"/>
      <c r="D614" s="29"/>
      <c r="E614" s="29"/>
      <c r="F614" s="29"/>
      <c r="G614" s="14" t="s">
        <v>279</v>
      </c>
      <c r="H614" s="15">
        <v>217864</v>
      </c>
      <c r="I614" s="16">
        <v>0.14299999999999999</v>
      </c>
      <c r="J614" s="17">
        <v>53727</v>
      </c>
      <c r="K614" s="16">
        <v>0.111</v>
      </c>
      <c r="L614" s="17">
        <v>110092</v>
      </c>
      <c r="M614" s="16">
        <v>0.22800000000000001</v>
      </c>
      <c r="N614" s="18">
        <v>4.0599999999999996</v>
      </c>
      <c r="O614" s="16">
        <v>2.8000000000000001E-2</v>
      </c>
      <c r="P614" s="18">
        <v>1.98</v>
      </c>
      <c r="Q614" s="16">
        <v>-7.0000000000000007E-2</v>
      </c>
      <c r="R614" s="15">
        <v>679354</v>
      </c>
      <c r="S614" s="16">
        <v>0.20200000000000001</v>
      </c>
      <c r="T614" s="17">
        <v>168036</v>
      </c>
      <c r="U614" s="16">
        <v>0.17</v>
      </c>
      <c r="V614" s="17">
        <v>335557</v>
      </c>
      <c r="W614" s="16">
        <v>0.30399999999999999</v>
      </c>
      <c r="X614" s="18">
        <v>4.04</v>
      </c>
      <c r="Y614" s="16">
        <v>2.7E-2</v>
      </c>
      <c r="Z614" s="18">
        <v>2.02</v>
      </c>
      <c r="AA614" s="16">
        <v>-7.8E-2</v>
      </c>
      <c r="AB614" s="15">
        <v>1394900</v>
      </c>
      <c r="AC614" s="16">
        <v>0.19600000000000001</v>
      </c>
      <c r="AD614" s="17">
        <v>351957</v>
      </c>
      <c r="AE614" s="16">
        <v>0.186</v>
      </c>
      <c r="AF614" s="17">
        <v>694041</v>
      </c>
      <c r="AG614" s="16">
        <v>0.317</v>
      </c>
      <c r="AH614" s="18">
        <v>3.96</v>
      </c>
      <c r="AI614" s="16">
        <v>8.9999999999999993E-3</v>
      </c>
      <c r="AJ614" s="18">
        <v>2.0099999999999998</v>
      </c>
      <c r="AK614" s="16">
        <v>-9.1999999999999998E-2</v>
      </c>
      <c r="AL614" s="15">
        <v>2505820</v>
      </c>
      <c r="AM614" s="16">
        <v>8.9999999999999993E-3</v>
      </c>
      <c r="AN614" s="17">
        <v>633347</v>
      </c>
      <c r="AO614" s="16">
        <v>-3.0000000000000001E-3</v>
      </c>
      <c r="AP614" s="17">
        <v>1226916</v>
      </c>
      <c r="AQ614" s="16">
        <v>8.6999999999999994E-2</v>
      </c>
      <c r="AR614" s="18">
        <v>3.96</v>
      </c>
      <c r="AS614" s="16">
        <v>1.2E-2</v>
      </c>
      <c r="AT614" s="18">
        <v>2.04</v>
      </c>
      <c r="AU614" s="16">
        <v>-7.1999999999999995E-2</v>
      </c>
    </row>
    <row r="615" spans="2:47" x14ac:dyDescent="0.2">
      <c r="B615" s="29"/>
      <c r="C615" s="29"/>
      <c r="D615" s="29"/>
      <c r="E615" s="29"/>
      <c r="F615" s="29"/>
      <c r="G615" s="14" t="s">
        <v>280</v>
      </c>
      <c r="H615" s="15">
        <v>184768</v>
      </c>
      <c r="I615" s="16">
        <v>7.0000000000000001E-3</v>
      </c>
      <c r="J615" s="17">
        <v>52501</v>
      </c>
      <c r="K615" s="16">
        <v>-0.03</v>
      </c>
      <c r="L615" s="17">
        <v>97319</v>
      </c>
      <c r="M615" s="16">
        <v>-8.7999999999999995E-2</v>
      </c>
      <c r="N615" s="18">
        <v>3.52</v>
      </c>
      <c r="O615" s="16">
        <v>3.7999999999999999E-2</v>
      </c>
      <c r="P615" s="18">
        <v>1.9</v>
      </c>
      <c r="Q615" s="16">
        <v>0.104</v>
      </c>
      <c r="R615" s="15">
        <v>591274</v>
      </c>
      <c r="S615" s="16">
        <v>3.2000000000000001E-2</v>
      </c>
      <c r="T615" s="17">
        <v>164593</v>
      </c>
      <c r="U615" s="16">
        <v>6.3E-2</v>
      </c>
      <c r="V615" s="17">
        <v>301460</v>
      </c>
      <c r="W615" s="16">
        <v>-6.0000000000000001E-3</v>
      </c>
      <c r="X615" s="18">
        <v>3.59</v>
      </c>
      <c r="Y615" s="16">
        <v>-0.03</v>
      </c>
      <c r="Z615" s="18">
        <v>1.96</v>
      </c>
      <c r="AA615" s="16">
        <v>3.7999999999999999E-2</v>
      </c>
      <c r="AB615" s="15">
        <v>1205880</v>
      </c>
      <c r="AC615" s="16">
        <v>4.1000000000000002E-2</v>
      </c>
      <c r="AD615" s="17">
        <v>335006</v>
      </c>
      <c r="AE615" s="16">
        <v>9.6000000000000002E-2</v>
      </c>
      <c r="AF615" s="17">
        <v>611011</v>
      </c>
      <c r="AG615" s="16">
        <v>3.3000000000000002E-2</v>
      </c>
      <c r="AH615" s="18">
        <v>3.6</v>
      </c>
      <c r="AI615" s="16">
        <v>-0.05</v>
      </c>
      <c r="AJ615" s="18">
        <v>1.97</v>
      </c>
      <c r="AK615" s="16">
        <v>7.0000000000000001E-3</v>
      </c>
      <c r="AL615" s="15">
        <v>2409477</v>
      </c>
      <c r="AM615" s="16">
        <v>-8.9999999999999993E-3</v>
      </c>
      <c r="AN615" s="17">
        <v>657221</v>
      </c>
      <c r="AO615" s="16">
        <v>0.05</v>
      </c>
      <c r="AP615" s="17">
        <v>1224752</v>
      </c>
      <c r="AQ615" s="16">
        <v>1.2E-2</v>
      </c>
      <c r="AR615" s="18">
        <v>3.67</v>
      </c>
      <c r="AS615" s="16">
        <v>-5.7000000000000002E-2</v>
      </c>
      <c r="AT615" s="18">
        <v>1.97</v>
      </c>
      <c r="AU615" s="16">
        <v>-2.1000000000000001E-2</v>
      </c>
    </row>
    <row r="616" spans="2:47" x14ac:dyDescent="0.2">
      <c r="B616" s="29"/>
      <c r="C616" s="29"/>
      <c r="D616" s="29"/>
      <c r="E616" s="29"/>
      <c r="F616" s="29"/>
      <c r="G616" s="14" t="s">
        <v>281</v>
      </c>
      <c r="H616" s="15">
        <v>636589</v>
      </c>
      <c r="I616" s="16">
        <v>1.7999999999999999E-2</v>
      </c>
      <c r="J616" s="17">
        <v>170430</v>
      </c>
      <c r="K616" s="16">
        <v>1.2E-2</v>
      </c>
      <c r="L616" s="17">
        <v>291285</v>
      </c>
      <c r="M616" s="16">
        <v>8.9999999999999993E-3</v>
      </c>
      <c r="N616" s="18">
        <v>3.74</v>
      </c>
      <c r="O616" s="16">
        <v>6.0000000000000001E-3</v>
      </c>
      <c r="P616" s="18">
        <v>2.19</v>
      </c>
      <c r="Q616" s="16">
        <v>8.9999999999999993E-3</v>
      </c>
      <c r="R616" s="15">
        <v>1979510</v>
      </c>
      <c r="S616" s="16">
        <v>4.4999999999999998E-2</v>
      </c>
      <c r="T616" s="17">
        <v>534303</v>
      </c>
      <c r="U616" s="16">
        <v>5.0999999999999997E-2</v>
      </c>
      <c r="V616" s="17">
        <v>911497</v>
      </c>
      <c r="W616" s="16">
        <v>3.7999999999999999E-2</v>
      </c>
      <c r="X616" s="18">
        <v>3.7</v>
      </c>
      <c r="Y616" s="16">
        <v>-5.0000000000000001E-3</v>
      </c>
      <c r="Z616" s="18">
        <v>2.17</v>
      </c>
      <c r="AA616" s="16">
        <v>7.0000000000000001E-3</v>
      </c>
      <c r="AB616" s="15">
        <v>3960320</v>
      </c>
      <c r="AC616" s="16">
        <v>0.03</v>
      </c>
      <c r="AD616" s="17">
        <v>1063942</v>
      </c>
      <c r="AE616" s="16">
        <v>2.9000000000000001E-2</v>
      </c>
      <c r="AF616" s="17">
        <v>1830317</v>
      </c>
      <c r="AG616" s="16">
        <v>2.7E-2</v>
      </c>
      <c r="AH616" s="18">
        <v>3.72</v>
      </c>
      <c r="AI616" s="16">
        <v>2E-3</v>
      </c>
      <c r="AJ616" s="18">
        <v>2.16</v>
      </c>
      <c r="AK616" s="16">
        <v>3.0000000000000001E-3</v>
      </c>
      <c r="AL616" s="15">
        <v>8082131</v>
      </c>
      <c r="AM616" s="16">
        <v>-2.1999999999999999E-2</v>
      </c>
      <c r="AN616" s="17">
        <v>2164870</v>
      </c>
      <c r="AO616" s="16">
        <v>-3.4000000000000002E-2</v>
      </c>
      <c r="AP616" s="17">
        <v>3777367</v>
      </c>
      <c r="AQ616" s="16">
        <v>-2.4E-2</v>
      </c>
      <c r="AR616" s="18">
        <v>3.73</v>
      </c>
      <c r="AS616" s="16">
        <v>1.2E-2</v>
      </c>
      <c r="AT616" s="18">
        <v>2.14</v>
      </c>
      <c r="AU616" s="16">
        <v>2E-3</v>
      </c>
    </row>
    <row r="617" spans="2:47" x14ac:dyDescent="0.2">
      <c r="B617" s="29"/>
      <c r="C617" s="29"/>
      <c r="D617" s="29"/>
      <c r="E617" s="29"/>
      <c r="F617" s="29"/>
      <c r="G617" s="14" t="s">
        <v>282</v>
      </c>
      <c r="H617" s="15">
        <v>240226</v>
      </c>
      <c r="I617" s="16">
        <v>7.0999999999999994E-2</v>
      </c>
      <c r="J617" s="17">
        <v>63320</v>
      </c>
      <c r="K617" s="16">
        <v>4.5999999999999999E-2</v>
      </c>
      <c r="L617" s="17">
        <v>107299</v>
      </c>
      <c r="M617" s="16">
        <v>-6.6000000000000003E-2</v>
      </c>
      <c r="N617" s="18">
        <v>3.79</v>
      </c>
      <c r="O617" s="16">
        <v>2.4E-2</v>
      </c>
      <c r="P617" s="18">
        <v>2.2400000000000002</v>
      </c>
      <c r="Q617" s="16">
        <v>0.14699999999999999</v>
      </c>
      <c r="R617" s="15">
        <v>773240</v>
      </c>
      <c r="S617" s="16">
        <v>-4.0000000000000001E-3</v>
      </c>
      <c r="T617" s="17">
        <v>205411</v>
      </c>
      <c r="U617" s="16">
        <v>-2.3E-2</v>
      </c>
      <c r="V617" s="17">
        <v>348227</v>
      </c>
      <c r="W617" s="16">
        <v>-0.13200000000000001</v>
      </c>
      <c r="X617" s="18">
        <v>3.76</v>
      </c>
      <c r="Y617" s="16">
        <v>0.02</v>
      </c>
      <c r="Z617" s="18">
        <v>2.2200000000000002</v>
      </c>
      <c r="AA617" s="16">
        <v>0.14799999999999999</v>
      </c>
      <c r="AB617" s="15">
        <v>1601817</v>
      </c>
      <c r="AC617" s="16">
        <v>1.2999999999999999E-2</v>
      </c>
      <c r="AD617" s="17">
        <v>424199</v>
      </c>
      <c r="AE617" s="16">
        <v>-3.0000000000000001E-3</v>
      </c>
      <c r="AF617" s="17">
        <v>720287</v>
      </c>
      <c r="AG617" s="16">
        <v>-0.112</v>
      </c>
      <c r="AH617" s="18">
        <v>3.78</v>
      </c>
      <c r="AI617" s="16">
        <v>1.6E-2</v>
      </c>
      <c r="AJ617" s="18">
        <v>2.2200000000000002</v>
      </c>
      <c r="AK617" s="16">
        <v>0.14099999999999999</v>
      </c>
      <c r="AL617" s="15">
        <v>2888390</v>
      </c>
      <c r="AM617" s="16">
        <v>-8.5999999999999993E-2</v>
      </c>
      <c r="AN617" s="17">
        <v>788394</v>
      </c>
      <c r="AO617" s="16">
        <v>-7.9000000000000001E-2</v>
      </c>
      <c r="AP617" s="17">
        <v>1323547</v>
      </c>
      <c r="AQ617" s="16">
        <v>-0.191</v>
      </c>
      <c r="AR617" s="18">
        <v>3.66</v>
      </c>
      <c r="AS617" s="16">
        <v>-7.0000000000000001E-3</v>
      </c>
      <c r="AT617" s="18">
        <v>2.1800000000000002</v>
      </c>
      <c r="AU617" s="16">
        <v>0.13</v>
      </c>
    </row>
    <row r="618" spans="2:47" x14ac:dyDescent="0.2">
      <c r="B618" s="29"/>
      <c r="C618" s="29"/>
      <c r="D618" s="29"/>
      <c r="E618" s="29"/>
      <c r="F618" s="29"/>
      <c r="G618" s="14" t="s">
        <v>283</v>
      </c>
      <c r="H618" s="15">
        <v>165675</v>
      </c>
      <c r="I618" s="16">
        <v>0.193</v>
      </c>
      <c r="J618" s="17">
        <v>35121</v>
      </c>
      <c r="K618" s="16">
        <v>0.14899999999999999</v>
      </c>
      <c r="L618" s="17">
        <v>65764</v>
      </c>
      <c r="M618" s="16">
        <v>0.15</v>
      </c>
      <c r="N618" s="18">
        <v>4.72</v>
      </c>
      <c r="O618" s="16">
        <v>3.7999999999999999E-2</v>
      </c>
      <c r="P618" s="18">
        <v>2.52</v>
      </c>
      <c r="Q618" s="16">
        <v>3.6999999999999998E-2</v>
      </c>
      <c r="R618" s="15">
        <v>532958</v>
      </c>
      <c r="S618" s="16">
        <v>5.0999999999999997E-2</v>
      </c>
      <c r="T618" s="17">
        <v>111343</v>
      </c>
      <c r="U618" s="16">
        <v>3.4000000000000002E-2</v>
      </c>
      <c r="V618" s="17">
        <v>207820</v>
      </c>
      <c r="W618" s="16">
        <v>2.3E-2</v>
      </c>
      <c r="X618" s="18">
        <v>4.79</v>
      </c>
      <c r="Y618" s="16">
        <v>1.7000000000000001E-2</v>
      </c>
      <c r="Z618" s="18">
        <v>2.56</v>
      </c>
      <c r="AA618" s="16">
        <v>2.7E-2</v>
      </c>
      <c r="AB618" s="15">
        <v>1092053</v>
      </c>
      <c r="AC618" s="16">
        <v>1E-3</v>
      </c>
      <c r="AD618" s="17">
        <v>223870</v>
      </c>
      <c r="AE618" s="16">
        <v>-4.2000000000000003E-2</v>
      </c>
      <c r="AF618" s="17">
        <v>417745</v>
      </c>
      <c r="AG618" s="16">
        <v>-5.3999999999999999E-2</v>
      </c>
      <c r="AH618" s="18">
        <v>4.88</v>
      </c>
      <c r="AI618" s="16">
        <v>4.5999999999999999E-2</v>
      </c>
      <c r="AJ618" s="18">
        <v>2.61</v>
      </c>
      <c r="AK618" s="16">
        <v>5.8999999999999997E-2</v>
      </c>
      <c r="AL618" s="15">
        <v>2141739</v>
      </c>
      <c r="AM618" s="16">
        <v>7.0000000000000001E-3</v>
      </c>
      <c r="AN618" s="17">
        <v>441503</v>
      </c>
      <c r="AO618" s="16">
        <v>-9.4E-2</v>
      </c>
      <c r="AP618" s="17">
        <v>824622</v>
      </c>
      <c r="AQ618" s="16">
        <v>-0.107</v>
      </c>
      <c r="AR618" s="18">
        <v>4.8499999999999996</v>
      </c>
      <c r="AS618" s="16">
        <v>0.112</v>
      </c>
      <c r="AT618" s="18">
        <v>2.6</v>
      </c>
      <c r="AU618" s="16">
        <v>0.128</v>
      </c>
    </row>
    <row r="619" spans="2:47" x14ac:dyDescent="0.2">
      <c r="B619" s="29"/>
      <c r="C619" s="29"/>
      <c r="D619" s="29"/>
      <c r="E619" s="29"/>
      <c r="F619" s="29"/>
      <c r="G619" s="14" t="s">
        <v>284</v>
      </c>
      <c r="H619" s="15">
        <v>161860</v>
      </c>
      <c r="I619" s="16">
        <v>-0.02</v>
      </c>
      <c r="J619" s="17">
        <v>40827</v>
      </c>
      <c r="K619" s="16">
        <v>-2.7E-2</v>
      </c>
      <c r="L619" s="17">
        <v>74292</v>
      </c>
      <c r="M619" s="16">
        <v>-5.0999999999999997E-2</v>
      </c>
      <c r="N619" s="18">
        <v>3.96</v>
      </c>
      <c r="O619" s="16">
        <v>8.0000000000000002E-3</v>
      </c>
      <c r="P619" s="18">
        <v>2.1800000000000002</v>
      </c>
      <c r="Q619" s="16">
        <v>3.3000000000000002E-2</v>
      </c>
      <c r="R619" s="15">
        <v>510396</v>
      </c>
      <c r="S619" s="16">
        <v>-9.4E-2</v>
      </c>
      <c r="T619" s="17">
        <v>127424</v>
      </c>
      <c r="U619" s="16">
        <v>-0.106</v>
      </c>
      <c r="V619" s="17">
        <v>232275</v>
      </c>
      <c r="W619" s="16">
        <v>-0.13100000000000001</v>
      </c>
      <c r="X619" s="18">
        <v>4.01</v>
      </c>
      <c r="Y619" s="16">
        <v>1.4E-2</v>
      </c>
      <c r="Z619" s="18">
        <v>2.2000000000000002</v>
      </c>
      <c r="AA619" s="16">
        <v>4.2999999999999997E-2</v>
      </c>
      <c r="AB619" s="15">
        <v>1055281</v>
      </c>
      <c r="AC619" s="16">
        <v>-9.1999999999999998E-2</v>
      </c>
      <c r="AD619" s="17">
        <v>264252</v>
      </c>
      <c r="AE619" s="16">
        <v>-0.10299999999999999</v>
      </c>
      <c r="AF619" s="17">
        <v>480273</v>
      </c>
      <c r="AG619" s="16">
        <v>-0.129</v>
      </c>
      <c r="AH619" s="18">
        <v>3.99</v>
      </c>
      <c r="AI619" s="16">
        <v>1.2E-2</v>
      </c>
      <c r="AJ619" s="18">
        <v>2.2000000000000002</v>
      </c>
      <c r="AK619" s="16">
        <v>4.2000000000000003E-2</v>
      </c>
      <c r="AL619" s="15">
        <v>2200198</v>
      </c>
      <c r="AM619" s="16">
        <v>-4.9000000000000002E-2</v>
      </c>
      <c r="AN619" s="17">
        <v>551862</v>
      </c>
      <c r="AO619" s="16">
        <v>-8.3000000000000004E-2</v>
      </c>
      <c r="AP619" s="17">
        <v>1016255</v>
      </c>
      <c r="AQ619" s="16">
        <v>-0.1</v>
      </c>
      <c r="AR619" s="18">
        <v>3.99</v>
      </c>
      <c r="AS619" s="16">
        <v>3.5999999999999997E-2</v>
      </c>
      <c r="AT619" s="18">
        <v>2.17</v>
      </c>
      <c r="AU619" s="16">
        <v>5.7000000000000002E-2</v>
      </c>
    </row>
    <row r="620" spans="2:47" x14ac:dyDescent="0.2">
      <c r="B620" s="29"/>
      <c r="C620" s="29"/>
      <c r="D620" s="29"/>
      <c r="E620" s="29"/>
      <c r="F620" s="29"/>
      <c r="G620" s="14" t="s">
        <v>285</v>
      </c>
      <c r="H620" s="15">
        <v>404548</v>
      </c>
      <c r="I620" s="16">
        <v>-5.8999999999999997E-2</v>
      </c>
      <c r="J620" s="17">
        <v>101036</v>
      </c>
      <c r="K620" s="16">
        <v>-0.10199999999999999</v>
      </c>
      <c r="L620" s="17">
        <v>169255</v>
      </c>
      <c r="M620" s="16">
        <v>-0.113</v>
      </c>
      <c r="N620" s="18">
        <v>4</v>
      </c>
      <c r="O620" s="16">
        <v>4.8000000000000001E-2</v>
      </c>
      <c r="P620" s="18">
        <v>2.39</v>
      </c>
      <c r="Q620" s="16">
        <v>0.06</v>
      </c>
      <c r="R620" s="15">
        <v>1255542</v>
      </c>
      <c r="S620" s="16">
        <v>-0.1</v>
      </c>
      <c r="T620" s="17">
        <v>321445</v>
      </c>
      <c r="U620" s="16">
        <v>-0.121</v>
      </c>
      <c r="V620" s="17">
        <v>541614</v>
      </c>
      <c r="W620" s="16">
        <v>-0.122</v>
      </c>
      <c r="X620" s="18">
        <v>3.91</v>
      </c>
      <c r="Y620" s="16">
        <v>2.4E-2</v>
      </c>
      <c r="Z620" s="18">
        <v>2.3199999999999998</v>
      </c>
      <c r="AA620" s="16">
        <v>2.5999999999999999E-2</v>
      </c>
      <c r="AB620" s="15">
        <v>2541843</v>
      </c>
      <c r="AC620" s="16">
        <v>-8.6999999999999994E-2</v>
      </c>
      <c r="AD620" s="17">
        <v>660592</v>
      </c>
      <c r="AE620" s="16">
        <v>-0.09</v>
      </c>
      <c r="AF620" s="17">
        <v>1112123</v>
      </c>
      <c r="AG620" s="16">
        <v>-8.3000000000000004E-2</v>
      </c>
      <c r="AH620" s="18">
        <v>3.85</v>
      </c>
      <c r="AI620" s="16">
        <v>3.0000000000000001E-3</v>
      </c>
      <c r="AJ620" s="18">
        <v>2.29</v>
      </c>
      <c r="AK620" s="16">
        <v>-4.0000000000000001E-3</v>
      </c>
      <c r="AL620" s="15">
        <v>5212109</v>
      </c>
      <c r="AM620" s="16">
        <v>-9.4E-2</v>
      </c>
      <c r="AN620" s="17">
        <v>1349578</v>
      </c>
      <c r="AO620" s="16">
        <v>-0.11</v>
      </c>
      <c r="AP620" s="17">
        <v>2278769</v>
      </c>
      <c r="AQ620" s="16">
        <v>-8.8999999999999996E-2</v>
      </c>
      <c r="AR620" s="18">
        <v>3.86</v>
      </c>
      <c r="AS620" s="16">
        <v>1.9E-2</v>
      </c>
      <c r="AT620" s="18">
        <v>2.29</v>
      </c>
      <c r="AU620" s="16">
        <v>-5.0000000000000001E-3</v>
      </c>
    </row>
    <row r="621" spans="2:47" x14ac:dyDescent="0.2">
      <c r="B621" s="29"/>
      <c r="C621" s="29"/>
      <c r="D621" s="29"/>
      <c r="E621" s="29"/>
      <c r="F621" s="29"/>
      <c r="G621" s="14" t="s">
        <v>286</v>
      </c>
      <c r="H621" s="15">
        <v>395520</v>
      </c>
      <c r="I621" s="16">
        <v>-2.7E-2</v>
      </c>
      <c r="J621" s="17">
        <v>104297</v>
      </c>
      <c r="K621" s="16">
        <v>-1.4999999999999999E-2</v>
      </c>
      <c r="L621" s="17">
        <v>171465</v>
      </c>
      <c r="M621" s="16">
        <v>-3.9E-2</v>
      </c>
      <c r="N621" s="18">
        <v>3.79</v>
      </c>
      <c r="O621" s="16">
        <v>-1.2E-2</v>
      </c>
      <c r="P621" s="18">
        <v>2.31</v>
      </c>
      <c r="Q621" s="16">
        <v>1.2999999999999999E-2</v>
      </c>
      <c r="R621" s="15">
        <v>1256345</v>
      </c>
      <c r="S621" s="16">
        <v>8.9999999999999993E-3</v>
      </c>
      <c r="T621" s="17">
        <v>334799</v>
      </c>
      <c r="U621" s="16">
        <v>6.3E-2</v>
      </c>
      <c r="V621" s="17">
        <v>553278</v>
      </c>
      <c r="W621" s="16">
        <v>1.9E-2</v>
      </c>
      <c r="X621" s="18">
        <v>3.75</v>
      </c>
      <c r="Y621" s="16">
        <v>-5.0999999999999997E-2</v>
      </c>
      <c r="Z621" s="18">
        <v>2.27</v>
      </c>
      <c r="AA621" s="16">
        <v>-0.01</v>
      </c>
      <c r="AB621" s="15">
        <v>2597011</v>
      </c>
      <c r="AC621" s="16">
        <v>7.5999999999999998E-2</v>
      </c>
      <c r="AD621" s="17">
        <v>702451</v>
      </c>
      <c r="AE621" s="16">
        <v>0.13100000000000001</v>
      </c>
      <c r="AF621" s="17">
        <v>1172031</v>
      </c>
      <c r="AG621" s="16">
        <v>7.3999999999999996E-2</v>
      </c>
      <c r="AH621" s="18">
        <v>3.7</v>
      </c>
      <c r="AI621" s="16">
        <v>-4.9000000000000002E-2</v>
      </c>
      <c r="AJ621" s="18">
        <v>2.2200000000000002</v>
      </c>
      <c r="AK621" s="16">
        <v>2E-3</v>
      </c>
      <c r="AL621" s="15">
        <v>4944265</v>
      </c>
      <c r="AM621" s="16">
        <v>5.0000000000000001E-3</v>
      </c>
      <c r="AN621" s="17">
        <v>1342247</v>
      </c>
      <c r="AO621" s="16">
        <v>5.5E-2</v>
      </c>
      <c r="AP621" s="17">
        <v>2228525</v>
      </c>
      <c r="AQ621" s="16">
        <v>-1.7999999999999999E-2</v>
      </c>
      <c r="AR621" s="18">
        <v>3.68</v>
      </c>
      <c r="AS621" s="16">
        <v>-4.8000000000000001E-2</v>
      </c>
      <c r="AT621" s="18">
        <v>2.2200000000000002</v>
      </c>
      <c r="AU621" s="16">
        <v>2.3E-2</v>
      </c>
    </row>
    <row r="622" spans="2:47" x14ac:dyDescent="0.2">
      <c r="B622" s="29"/>
      <c r="C622" s="29"/>
      <c r="D622" s="29"/>
      <c r="E622" s="29"/>
      <c r="F622" s="29"/>
      <c r="G622" s="14" t="s">
        <v>287</v>
      </c>
      <c r="H622" s="15">
        <v>363408</v>
      </c>
      <c r="I622" s="16">
        <v>1.7999999999999999E-2</v>
      </c>
      <c r="J622" s="17">
        <v>96642</v>
      </c>
      <c r="K622" s="16">
        <v>3.0000000000000001E-3</v>
      </c>
      <c r="L622" s="17">
        <v>177773</v>
      </c>
      <c r="M622" s="16">
        <v>-5.8000000000000003E-2</v>
      </c>
      <c r="N622" s="18">
        <v>3.76</v>
      </c>
      <c r="O622" s="16">
        <v>1.4999999999999999E-2</v>
      </c>
      <c r="P622" s="18">
        <v>2.04</v>
      </c>
      <c r="Q622" s="16">
        <v>8.1000000000000003E-2</v>
      </c>
      <c r="R622" s="15">
        <v>1156086</v>
      </c>
      <c r="S622" s="16">
        <v>4.3999999999999997E-2</v>
      </c>
      <c r="T622" s="17">
        <v>300242</v>
      </c>
      <c r="U622" s="16">
        <v>1.2999999999999999E-2</v>
      </c>
      <c r="V622" s="17">
        <v>553031</v>
      </c>
      <c r="W622" s="16">
        <v>-4.1000000000000002E-2</v>
      </c>
      <c r="X622" s="18">
        <v>3.85</v>
      </c>
      <c r="Y622" s="16">
        <v>0.03</v>
      </c>
      <c r="Z622" s="18">
        <v>2.09</v>
      </c>
      <c r="AA622" s="16">
        <v>8.8999999999999996E-2</v>
      </c>
      <c r="AB622" s="15">
        <v>2334779</v>
      </c>
      <c r="AC622" s="16">
        <v>0.02</v>
      </c>
      <c r="AD622" s="17">
        <v>609298</v>
      </c>
      <c r="AE622" s="16">
        <v>6.0000000000000001E-3</v>
      </c>
      <c r="AF622" s="17">
        <v>1122531</v>
      </c>
      <c r="AG622" s="16">
        <v>-4.4999999999999998E-2</v>
      </c>
      <c r="AH622" s="18">
        <v>3.83</v>
      </c>
      <c r="AI622" s="16">
        <v>1.4E-2</v>
      </c>
      <c r="AJ622" s="18">
        <v>2.08</v>
      </c>
      <c r="AK622" s="16">
        <v>6.8000000000000005E-2</v>
      </c>
      <c r="AL622" s="15">
        <v>4780262</v>
      </c>
      <c r="AM622" s="16">
        <v>-1.4E-2</v>
      </c>
      <c r="AN622" s="17">
        <v>1270812</v>
      </c>
      <c r="AO622" s="16">
        <v>-2.4E-2</v>
      </c>
      <c r="AP622" s="17">
        <v>2412012</v>
      </c>
      <c r="AQ622" s="16">
        <v>-4.9000000000000002E-2</v>
      </c>
      <c r="AR622" s="18">
        <v>3.76</v>
      </c>
      <c r="AS622" s="16">
        <v>1.0999999999999999E-2</v>
      </c>
      <c r="AT622" s="18">
        <v>1.98</v>
      </c>
      <c r="AU622" s="16">
        <v>3.6999999999999998E-2</v>
      </c>
    </row>
    <row r="623" spans="2:47" x14ac:dyDescent="0.2">
      <c r="B623" s="29"/>
      <c r="C623" s="29"/>
      <c r="D623" s="29"/>
      <c r="E623" s="29"/>
      <c r="F623" s="29"/>
      <c r="G623" s="14" t="s">
        <v>288</v>
      </c>
      <c r="H623" s="15">
        <v>180701</v>
      </c>
      <c r="I623" s="16">
        <v>-4.2000000000000003E-2</v>
      </c>
      <c r="J623" s="17">
        <v>53491</v>
      </c>
      <c r="K623" s="16">
        <v>-5.0000000000000001E-3</v>
      </c>
      <c r="L623" s="17">
        <v>103356</v>
      </c>
      <c r="M623" s="16">
        <v>-8.5000000000000006E-2</v>
      </c>
      <c r="N623" s="18">
        <v>3.38</v>
      </c>
      <c r="O623" s="16">
        <v>-3.6999999999999998E-2</v>
      </c>
      <c r="P623" s="18">
        <v>1.75</v>
      </c>
      <c r="Q623" s="16">
        <v>4.7E-2</v>
      </c>
      <c r="R623" s="15">
        <v>594747</v>
      </c>
      <c r="S623" s="16">
        <v>-8.0000000000000002E-3</v>
      </c>
      <c r="T623" s="17">
        <v>178829</v>
      </c>
      <c r="U623" s="16">
        <v>5.3999999999999999E-2</v>
      </c>
      <c r="V623" s="17">
        <v>345294</v>
      </c>
      <c r="W623" s="16">
        <v>-2.8000000000000001E-2</v>
      </c>
      <c r="X623" s="18">
        <v>3.33</v>
      </c>
      <c r="Y623" s="16">
        <v>-5.8999999999999997E-2</v>
      </c>
      <c r="Z623" s="18">
        <v>1.72</v>
      </c>
      <c r="AA623" s="16">
        <v>2.1000000000000001E-2</v>
      </c>
      <c r="AB623" s="15">
        <v>1230643</v>
      </c>
      <c r="AC623" s="16">
        <v>-8.9999999999999993E-3</v>
      </c>
      <c r="AD623" s="17">
        <v>344318</v>
      </c>
      <c r="AE623" s="16">
        <v>8.0000000000000002E-3</v>
      </c>
      <c r="AF623" s="17">
        <v>661993</v>
      </c>
      <c r="AG623" s="16">
        <v>-7.0000000000000007E-2</v>
      </c>
      <c r="AH623" s="18">
        <v>3.57</v>
      </c>
      <c r="AI623" s="16">
        <v>-1.6E-2</v>
      </c>
      <c r="AJ623" s="18">
        <v>1.86</v>
      </c>
      <c r="AK623" s="16">
        <v>6.6000000000000003E-2</v>
      </c>
      <c r="AL623" s="15">
        <v>2605771</v>
      </c>
      <c r="AM623" s="16">
        <v>-3.0000000000000001E-3</v>
      </c>
      <c r="AN623" s="17">
        <v>765124</v>
      </c>
      <c r="AO623" s="16">
        <v>3.6999999999999998E-2</v>
      </c>
      <c r="AP623" s="17">
        <v>1535342</v>
      </c>
      <c r="AQ623" s="16">
        <v>0</v>
      </c>
      <c r="AR623" s="18">
        <v>3.41</v>
      </c>
      <c r="AS623" s="16">
        <v>-3.9E-2</v>
      </c>
      <c r="AT623" s="18">
        <v>1.7</v>
      </c>
      <c r="AU623" s="16">
        <v>-3.0000000000000001E-3</v>
      </c>
    </row>
    <row r="624" spans="2:47" x14ac:dyDescent="0.2">
      <c r="B624" s="29"/>
      <c r="C624" s="29"/>
      <c r="D624" s="29"/>
      <c r="E624" s="29"/>
      <c r="F624" s="29"/>
      <c r="G624" s="14" t="s">
        <v>289</v>
      </c>
      <c r="H624" s="15">
        <v>258055</v>
      </c>
      <c r="I624" s="16">
        <v>-0.10299999999999999</v>
      </c>
      <c r="J624" s="17">
        <v>65279</v>
      </c>
      <c r="K624" s="16">
        <v>-0.11</v>
      </c>
      <c r="L624" s="17">
        <v>124705</v>
      </c>
      <c r="M624" s="16">
        <v>-7.6999999999999999E-2</v>
      </c>
      <c r="N624" s="18">
        <v>3.95</v>
      </c>
      <c r="O624" s="16">
        <v>7.0000000000000001E-3</v>
      </c>
      <c r="P624" s="18">
        <v>2.0699999999999998</v>
      </c>
      <c r="Q624" s="16">
        <v>-2.8000000000000001E-2</v>
      </c>
      <c r="R624" s="15">
        <v>798955</v>
      </c>
      <c r="S624" s="16">
        <v>-0.105</v>
      </c>
      <c r="T624" s="17">
        <v>201648</v>
      </c>
      <c r="U624" s="16">
        <v>-0.129</v>
      </c>
      <c r="V624" s="17">
        <v>381839</v>
      </c>
      <c r="W624" s="16">
        <v>-0.107</v>
      </c>
      <c r="X624" s="18">
        <v>3.96</v>
      </c>
      <c r="Y624" s="16">
        <v>2.8000000000000001E-2</v>
      </c>
      <c r="Z624" s="18">
        <v>2.09</v>
      </c>
      <c r="AA624" s="16">
        <v>2E-3</v>
      </c>
      <c r="AB624" s="15">
        <v>1678663</v>
      </c>
      <c r="AC624" s="16">
        <v>-9.7000000000000003E-2</v>
      </c>
      <c r="AD624" s="17">
        <v>428137</v>
      </c>
      <c r="AE624" s="16">
        <v>-0.11899999999999999</v>
      </c>
      <c r="AF624" s="17">
        <v>809552</v>
      </c>
      <c r="AG624" s="16">
        <v>-0.1</v>
      </c>
      <c r="AH624" s="18">
        <v>3.92</v>
      </c>
      <c r="AI624" s="16">
        <v>2.5000000000000001E-2</v>
      </c>
      <c r="AJ624" s="18">
        <v>2.0699999999999998</v>
      </c>
      <c r="AK624" s="16">
        <v>3.0000000000000001E-3</v>
      </c>
      <c r="AL624" s="15">
        <v>3519372</v>
      </c>
      <c r="AM624" s="16">
        <v>-0.106</v>
      </c>
      <c r="AN624" s="17">
        <v>898217</v>
      </c>
      <c r="AO624" s="16">
        <v>-0.12</v>
      </c>
      <c r="AP624" s="17">
        <v>1682498</v>
      </c>
      <c r="AQ624" s="16">
        <v>-0.107</v>
      </c>
      <c r="AR624" s="18">
        <v>3.92</v>
      </c>
      <c r="AS624" s="16">
        <v>1.6E-2</v>
      </c>
      <c r="AT624" s="18">
        <v>2.09</v>
      </c>
      <c r="AU624" s="16">
        <v>1E-3</v>
      </c>
    </row>
    <row r="625" spans="2:47" x14ac:dyDescent="0.2">
      <c r="B625" s="29"/>
      <c r="C625" s="29"/>
      <c r="D625" s="29"/>
      <c r="E625" s="29"/>
      <c r="F625" s="29"/>
      <c r="G625" s="14" t="s">
        <v>290</v>
      </c>
      <c r="H625" s="15">
        <v>240740</v>
      </c>
      <c r="I625" s="16">
        <v>-0.26700000000000002</v>
      </c>
      <c r="J625" s="17">
        <v>59891</v>
      </c>
      <c r="K625" s="16">
        <v>-0.315</v>
      </c>
      <c r="L625" s="17">
        <v>117176</v>
      </c>
      <c r="M625" s="16">
        <v>-0.255</v>
      </c>
      <c r="N625" s="18">
        <v>4.0199999999999996</v>
      </c>
      <c r="O625" s="16">
        <v>7.0999999999999994E-2</v>
      </c>
      <c r="P625" s="18">
        <v>2.0499999999999998</v>
      </c>
      <c r="Q625" s="16">
        <v>-1.6E-2</v>
      </c>
      <c r="R625" s="15">
        <v>850780</v>
      </c>
      <c r="S625" s="16">
        <v>-8.7999999999999995E-2</v>
      </c>
      <c r="T625" s="17">
        <v>206741</v>
      </c>
      <c r="U625" s="16">
        <v>-0.191</v>
      </c>
      <c r="V625" s="17">
        <v>405034</v>
      </c>
      <c r="W625" s="16">
        <v>-0.11799999999999999</v>
      </c>
      <c r="X625" s="18">
        <v>4.12</v>
      </c>
      <c r="Y625" s="16">
        <v>0.128</v>
      </c>
      <c r="Z625" s="18">
        <v>2.1</v>
      </c>
      <c r="AA625" s="16">
        <v>3.4000000000000002E-2</v>
      </c>
      <c r="AB625" s="15">
        <v>1790111</v>
      </c>
      <c r="AC625" s="16">
        <v>-0.11700000000000001</v>
      </c>
      <c r="AD625" s="17">
        <v>442766</v>
      </c>
      <c r="AE625" s="16">
        <v>-0.16500000000000001</v>
      </c>
      <c r="AF625" s="17">
        <v>868477</v>
      </c>
      <c r="AG625" s="16">
        <v>-9.8000000000000004E-2</v>
      </c>
      <c r="AH625" s="18">
        <v>4.04</v>
      </c>
      <c r="AI625" s="16">
        <v>5.7000000000000002E-2</v>
      </c>
      <c r="AJ625" s="18">
        <v>2.06</v>
      </c>
      <c r="AK625" s="16">
        <v>-2.1000000000000001E-2</v>
      </c>
      <c r="AL625" s="15">
        <v>3796465</v>
      </c>
      <c r="AM625" s="16">
        <v>-8.2000000000000003E-2</v>
      </c>
      <c r="AN625" s="17">
        <v>948114</v>
      </c>
      <c r="AO625" s="16">
        <v>-0.123</v>
      </c>
      <c r="AP625" s="17">
        <v>1807495</v>
      </c>
      <c r="AQ625" s="16">
        <v>-9.6000000000000002E-2</v>
      </c>
      <c r="AR625" s="18">
        <v>4</v>
      </c>
      <c r="AS625" s="16">
        <v>4.5999999999999999E-2</v>
      </c>
      <c r="AT625" s="18">
        <v>2.1</v>
      </c>
      <c r="AU625" s="16">
        <v>1.4999999999999999E-2</v>
      </c>
    </row>
    <row r="626" spans="2:47" x14ac:dyDescent="0.2">
      <c r="B626" s="29"/>
      <c r="C626" s="29"/>
      <c r="D626" s="29"/>
      <c r="E626" s="29"/>
      <c r="F626" s="29"/>
      <c r="G626" s="14" t="s">
        <v>291</v>
      </c>
      <c r="H626" s="15">
        <v>329818</v>
      </c>
      <c r="I626" s="16">
        <v>0.105</v>
      </c>
      <c r="J626" s="17">
        <v>83337</v>
      </c>
      <c r="K626" s="16">
        <v>7.0999999999999994E-2</v>
      </c>
      <c r="L626" s="17">
        <v>129473</v>
      </c>
      <c r="M626" s="16">
        <v>1.4999999999999999E-2</v>
      </c>
      <c r="N626" s="18">
        <v>3.96</v>
      </c>
      <c r="O626" s="16">
        <v>3.2000000000000001E-2</v>
      </c>
      <c r="P626" s="18">
        <v>2.5499999999999998</v>
      </c>
      <c r="Q626" s="16">
        <v>8.8999999999999996E-2</v>
      </c>
      <c r="R626" s="15">
        <v>999007</v>
      </c>
      <c r="S626" s="16">
        <v>2.3E-2</v>
      </c>
      <c r="T626" s="17">
        <v>259621</v>
      </c>
      <c r="U626" s="16">
        <v>2.1999999999999999E-2</v>
      </c>
      <c r="V626" s="17">
        <v>402610</v>
      </c>
      <c r="W626" s="16">
        <v>-1.9E-2</v>
      </c>
      <c r="X626" s="18">
        <v>3.85</v>
      </c>
      <c r="Y626" s="16">
        <v>1E-3</v>
      </c>
      <c r="Z626" s="18">
        <v>2.48</v>
      </c>
      <c r="AA626" s="16">
        <v>4.2999999999999997E-2</v>
      </c>
      <c r="AB626" s="15">
        <v>1971945</v>
      </c>
      <c r="AC626" s="16">
        <v>4.5999999999999999E-2</v>
      </c>
      <c r="AD626" s="17">
        <v>527512</v>
      </c>
      <c r="AE626" s="16">
        <v>7.8E-2</v>
      </c>
      <c r="AF626" s="17">
        <v>805466</v>
      </c>
      <c r="AG626" s="16">
        <v>3.6999999999999998E-2</v>
      </c>
      <c r="AH626" s="18">
        <v>3.74</v>
      </c>
      <c r="AI626" s="16">
        <v>-0.03</v>
      </c>
      <c r="AJ626" s="18">
        <v>2.4500000000000002</v>
      </c>
      <c r="AK626" s="16">
        <v>8.9999999999999993E-3</v>
      </c>
      <c r="AL626" s="15">
        <v>3949568</v>
      </c>
      <c r="AM626" s="16">
        <v>1.7999999999999999E-2</v>
      </c>
      <c r="AN626" s="17">
        <v>1041364</v>
      </c>
      <c r="AO626" s="16">
        <v>1.6E-2</v>
      </c>
      <c r="AP626" s="17">
        <v>1617440</v>
      </c>
      <c r="AQ626" s="16">
        <v>0.01</v>
      </c>
      <c r="AR626" s="18">
        <v>3.79</v>
      </c>
      <c r="AS626" s="16">
        <v>2E-3</v>
      </c>
      <c r="AT626" s="18">
        <v>2.44</v>
      </c>
      <c r="AU626" s="16">
        <v>8.0000000000000002E-3</v>
      </c>
    </row>
    <row r="627" spans="2:47" x14ac:dyDescent="0.2">
      <c r="B627" s="29"/>
      <c r="C627" s="29"/>
      <c r="D627" s="29"/>
      <c r="E627" s="29"/>
      <c r="F627" s="29"/>
      <c r="G627" s="14" t="s">
        <v>292</v>
      </c>
      <c r="H627" s="15">
        <v>155947</v>
      </c>
      <c r="I627" s="16">
        <v>-1.4999999999999999E-2</v>
      </c>
      <c r="J627" s="17">
        <v>40587</v>
      </c>
      <c r="K627" s="16">
        <v>-2.9000000000000001E-2</v>
      </c>
      <c r="L627" s="17">
        <v>68979</v>
      </c>
      <c r="M627" s="16">
        <v>-0.11899999999999999</v>
      </c>
      <c r="N627" s="18">
        <v>3.84</v>
      </c>
      <c r="O627" s="16">
        <v>1.4E-2</v>
      </c>
      <c r="P627" s="18">
        <v>2.2599999999999998</v>
      </c>
      <c r="Q627" s="16">
        <v>0.11799999999999999</v>
      </c>
      <c r="R627" s="15">
        <v>516079</v>
      </c>
      <c r="S627" s="16">
        <v>-2.1000000000000001E-2</v>
      </c>
      <c r="T627" s="17">
        <v>134191</v>
      </c>
      <c r="U627" s="16">
        <v>-0.01</v>
      </c>
      <c r="V627" s="17">
        <v>227314</v>
      </c>
      <c r="W627" s="16">
        <v>-0.109</v>
      </c>
      <c r="X627" s="18">
        <v>3.85</v>
      </c>
      <c r="Y627" s="16">
        <v>-1.0999999999999999E-2</v>
      </c>
      <c r="Z627" s="18">
        <v>2.27</v>
      </c>
      <c r="AA627" s="16">
        <v>9.8000000000000004E-2</v>
      </c>
      <c r="AB627" s="15">
        <v>1076244</v>
      </c>
      <c r="AC627" s="16">
        <v>-2.5000000000000001E-2</v>
      </c>
      <c r="AD627" s="17">
        <v>279944</v>
      </c>
      <c r="AE627" s="16">
        <v>-1.6E-2</v>
      </c>
      <c r="AF627" s="17">
        <v>478130</v>
      </c>
      <c r="AG627" s="16">
        <v>-0.104</v>
      </c>
      <c r="AH627" s="18">
        <v>3.84</v>
      </c>
      <c r="AI627" s="16">
        <v>-0.01</v>
      </c>
      <c r="AJ627" s="18">
        <v>2.25</v>
      </c>
      <c r="AK627" s="16">
        <v>8.7999999999999995E-2</v>
      </c>
      <c r="AL627" s="15">
        <v>2112179</v>
      </c>
      <c r="AM627" s="16">
        <v>-8.3000000000000004E-2</v>
      </c>
      <c r="AN627" s="17">
        <v>552596</v>
      </c>
      <c r="AO627" s="16">
        <v>-9.1999999999999998E-2</v>
      </c>
      <c r="AP627" s="17">
        <v>952467</v>
      </c>
      <c r="AQ627" s="16">
        <v>-0.16900000000000001</v>
      </c>
      <c r="AR627" s="18">
        <v>3.82</v>
      </c>
      <c r="AS627" s="16">
        <v>1.0999999999999999E-2</v>
      </c>
      <c r="AT627" s="18">
        <v>2.2200000000000002</v>
      </c>
      <c r="AU627" s="16">
        <v>0.104</v>
      </c>
    </row>
    <row r="628" spans="2:47" x14ac:dyDescent="0.2">
      <c r="B628" s="29"/>
      <c r="C628" s="29"/>
      <c r="D628" s="29"/>
      <c r="E628" s="29"/>
      <c r="F628" s="29"/>
      <c r="G628" s="14" t="s">
        <v>293</v>
      </c>
      <c r="H628" s="15">
        <v>173370</v>
      </c>
      <c r="I628" s="16">
        <v>-0.10199999999999999</v>
      </c>
      <c r="J628" s="17">
        <v>46954</v>
      </c>
      <c r="K628" s="16">
        <v>-0.161</v>
      </c>
      <c r="L628" s="17">
        <v>79799</v>
      </c>
      <c r="M628" s="16">
        <v>-0.14399999999999999</v>
      </c>
      <c r="N628" s="18">
        <v>3.69</v>
      </c>
      <c r="O628" s="16">
        <v>7.0000000000000007E-2</v>
      </c>
      <c r="P628" s="18">
        <v>2.17</v>
      </c>
      <c r="Q628" s="16">
        <v>0.05</v>
      </c>
      <c r="R628" s="15">
        <v>527457</v>
      </c>
      <c r="S628" s="16">
        <v>-0.05</v>
      </c>
      <c r="T628" s="17">
        <v>141004</v>
      </c>
      <c r="U628" s="16">
        <v>-8.6999999999999994E-2</v>
      </c>
      <c r="V628" s="17">
        <v>239060</v>
      </c>
      <c r="W628" s="16">
        <v>-8.8999999999999996E-2</v>
      </c>
      <c r="X628" s="18">
        <v>3.74</v>
      </c>
      <c r="Y628" s="16">
        <v>4.1000000000000002E-2</v>
      </c>
      <c r="Z628" s="18">
        <v>2.21</v>
      </c>
      <c r="AA628" s="16">
        <v>4.2999999999999997E-2</v>
      </c>
      <c r="AB628" s="15">
        <v>1050895</v>
      </c>
      <c r="AC628" s="16">
        <v>-0.01</v>
      </c>
      <c r="AD628" s="17">
        <v>286550</v>
      </c>
      <c r="AE628" s="16">
        <v>-2.7E-2</v>
      </c>
      <c r="AF628" s="17">
        <v>490453</v>
      </c>
      <c r="AG628" s="16">
        <v>-0.02</v>
      </c>
      <c r="AH628" s="18">
        <v>3.67</v>
      </c>
      <c r="AI628" s="16">
        <v>1.7999999999999999E-2</v>
      </c>
      <c r="AJ628" s="18">
        <v>2.14</v>
      </c>
      <c r="AK628" s="16">
        <v>1.0999999999999999E-2</v>
      </c>
      <c r="AL628" s="15">
        <v>2179121</v>
      </c>
      <c r="AM628" s="16">
        <v>2.5000000000000001E-2</v>
      </c>
      <c r="AN628" s="17">
        <v>590548</v>
      </c>
      <c r="AO628" s="16">
        <v>1.0999999999999999E-2</v>
      </c>
      <c r="AP628" s="17">
        <v>1007888</v>
      </c>
      <c r="AQ628" s="16">
        <v>1E-3</v>
      </c>
      <c r="AR628" s="18">
        <v>3.69</v>
      </c>
      <c r="AS628" s="16">
        <v>1.4E-2</v>
      </c>
      <c r="AT628" s="18">
        <v>2.16</v>
      </c>
      <c r="AU628" s="16">
        <v>2.4E-2</v>
      </c>
    </row>
    <row r="629" spans="2:47" x14ac:dyDescent="0.2">
      <c r="B629" s="29"/>
      <c r="C629" s="29"/>
      <c r="D629" s="29"/>
      <c r="E629" s="29"/>
      <c r="F629" s="29"/>
      <c r="G629" s="14" t="s">
        <v>294</v>
      </c>
      <c r="H629" s="15">
        <v>129318</v>
      </c>
      <c r="I629" s="16">
        <v>0.26600000000000001</v>
      </c>
      <c r="J629" s="17">
        <v>31166</v>
      </c>
      <c r="K629" s="16">
        <v>0.32100000000000001</v>
      </c>
      <c r="L629" s="17">
        <v>56574</v>
      </c>
      <c r="M629" s="16">
        <v>0.33200000000000002</v>
      </c>
      <c r="N629" s="18">
        <v>4.1500000000000004</v>
      </c>
      <c r="O629" s="16">
        <v>-4.2000000000000003E-2</v>
      </c>
      <c r="P629" s="18">
        <v>2.29</v>
      </c>
      <c r="Q629" s="16">
        <v>-4.9000000000000002E-2</v>
      </c>
      <c r="R629" s="15">
        <v>359345</v>
      </c>
      <c r="S629" s="16">
        <v>0.104</v>
      </c>
      <c r="T629" s="17">
        <v>83771</v>
      </c>
      <c r="U629" s="16">
        <v>9.0999999999999998E-2</v>
      </c>
      <c r="V629" s="17">
        <v>148436</v>
      </c>
      <c r="W629" s="16">
        <v>8.2000000000000003E-2</v>
      </c>
      <c r="X629" s="18">
        <v>4.29</v>
      </c>
      <c r="Y629" s="16">
        <v>1.2E-2</v>
      </c>
      <c r="Z629" s="18">
        <v>2.42</v>
      </c>
      <c r="AA629" s="16">
        <v>0.02</v>
      </c>
      <c r="AB629" s="15">
        <v>682946</v>
      </c>
      <c r="AC629" s="16">
        <v>5.3999999999999999E-2</v>
      </c>
      <c r="AD629" s="17">
        <v>159999</v>
      </c>
      <c r="AE629" s="16">
        <v>5.8000000000000003E-2</v>
      </c>
      <c r="AF629" s="17">
        <v>280754</v>
      </c>
      <c r="AG629" s="16">
        <v>3.5999999999999997E-2</v>
      </c>
      <c r="AH629" s="18">
        <v>4.2699999999999996</v>
      </c>
      <c r="AI629" s="16">
        <v>-4.0000000000000001E-3</v>
      </c>
      <c r="AJ629" s="18">
        <v>2.4300000000000002</v>
      </c>
      <c r="AK629" s="16">
        <v>1.7000000000000001E-2</v>
      </c>
      <c r="AL629" s="15">
        <v>1418911</v>
      </c>
      <c r="AM629" s="16">
        <v>1.6E-2</v>
      </c>
      <c r="AN629" s="17">
        <v>334140</v>
      </c>
      <c r="AO629" s="16">
        <v>1.4E-2</v>
      </c>
      <c r="AP629" s="17">
        <v>591337</v>
      </c>
      <c r="AQ629" s="16">
        <v>-8.9999999999999993E-3</v>
      </c>
      <c r="AR629" s="18">
        <v>4.25</v>
      </c>
      <c r="AS629" s="16">
        <v>2E-3</v>
      </c>
      <c r="AT629" s="18">
        <v>2.4</v>
      </c>
      <c r="AU629" s="16">
        <v>2.5999999999999999E-2</v>
      </c>
    </row>
    <row r="630" spans="2:47" x14ac:dyDescent="0.2">
      <c r="B630" s="29"/>
      <c r="C630" s="29"/>
      <c r="D630" s="29"/>
      <c r="E630" s="29"/>
      <c r="F630" s="29"/>
      <c r="G630" s="14" t="s">
        <v>295</v>
      </c>
      <c r="H630" s="15">
        <v>1043176</v>
      </c>
      <c r="I630" s="16">
        <v>2.1999999999999999E-2</v>
      </c>
      <c r="J630" s="17">
        <v>246461</v>
      </c>
      <c r="K630" s="16">
        <v>1.9E-2</v>
      </c>
      <c r="L630" s="17">
        <v>477823</v>
      </c>
      <c r="M630" s="16">
        <v>0.02</v>
      </c>
      <c r="N630" s="18">
        <v>4.2300000000000004</v>
      </c>
      <c r="O630" s="16">
        <v>2E-3</v>
      </c>
      <c r="P630" s="18">
        <v>2.1800000000000002</v>
      </c>
      <c r="Q630" s="16">
        <v>1E-3</v>
      </c>
      <c r="R630" s="15">
        <v>3285270</v>
      </c>
      <c r="S630" s="16">
        <v>3.9E-2</v>
      </c>
      <c r="T630" s="17">
        <v>779137</v>
      </c>
      <c r="U630" s="16">
        <v>0.04</v>
      </c>
      <c r="V630" s="17">
        <v>1508656</v>
      </c>
      <c r="W630" s="16">
        <v>4.2000000000000003E-2</v>
      </c>
      <c r="X630" s="18">
        <v>4.22</v>
      </c>
      <c r="Y630" s="16">
        <v>-1E-3</v>
      </c>
      <c r="Z630" s="18">
        <v>2.1800000000000002</v>
      </c>
      <c r="AA630" s="16">
        <v>-2E-3</v>
      </c>
      <c r="AB630" s="15">
        <v>6544573</v>
      </c>
      <c r="AC630" s="16">
        <v>4.0000000000000001E-3</v>
      </c>
      <c r="AD630" s="17">
        <v>1553308</v>
      </c>
      <c r="AE630" s="16">
        <v>2.7E-2</v>
      </c>
      <c r="AF630" s="17">
        <v>3002430</v>
      </c>
      <c r="AG630" s="16">
        <v>2.7E-2</v>
      </c>
      <c r="AH630" s="18">
        <v>4.21</v>
      </c>
      <c r="AI630" s="16">
        <v>-2.1999999999999999E-2</v>
      </c>
      <c r="AJ630" s="18">
        <v>2.1800000000000002</v>
      </c>
      <c r="AK630" s="16">
        <v>-2.1999999999999999E-2</v>
      </c>
      <c r="AL630" s="15">
        <v>13885027</v>
      </c>
      <c r="AM630" s="16">
        <v>-2.5000000000000001E-2</v>
      </c>
      <c r="AN630" s="17">
        <v>3271013</v>
      </c>
      <c r="AO630" s="16">
        <v>4.2999999999999997E-2</v>
      </c>
      <c r="AP630" s="17">
        <v>6323104</v>
      </c>
      <c r="AQ630" s="16">
        <v>4.8000000000000001E-2</v>
      </c>
      <c r="AR630" s="18">
        <v>4.24</v>
      </c>
      <c r="AS630" s="16">
        <v>-6.5000000000000002E-2</v>
      </c>
      <c r="AT630" s="18">
        <v>2.2000000000000002</v>
      </c>
      <c r="AU630" s="16">
        <v>-7.0000000000000007E-2</v>
      </c>
    </row>
    <row r="631" spans="2:47" x14ac:dyDescent="0.2">
      <c r="B631" s="29"/>
      <c r="C631" s="29"/>
      <c r="D631" s="29"/>
      <c r="E631" s="29"/>
      <c r="F631" s="29"/>
      <c r="G631" s="14" t="s">
        <v>296</v>
      </c>
      <c r="H631" s="15">
        <v>79549</v>
      </c>
      <c r="I631" s="16">
        <v>0.13100000000000001</v>
      </c>
      <c r="J631" s="17">
        <v>20984</v>
      </c>
      <c r="K631" s="16">
        <v>0.14599999999999999</v>
      </c>
      <c r="L631" s="17">
        <v>35584</v>
      </c>
      <c r="M631" s="16">
        <v>6.7000000000000004E-2</v>
      </c>
      <c r="N631" s="18">
        <v>3.79</v>
      </c>
      <c r="O631" s="16">
        <v>-1.2999999999999999E-2</v>
      </c>
      <c r="P631" s="18">
        <v>2.2400000000000002</v>
      </c>
      <c r="Q631" s="16">
        <v>0.06</v>
      </c>
      <c r="R631" s="15">
        <v>267713</v>
      </c>
      <c r="S631" s="16">
        <v>0.13400000000000001</v>
      </c>
      <c r="T631" s="17">
        <v>70752</v>
      </c>
      <c r="U631" s="16">
        <v>0.14499999999999999</v>
      </c>
      <c r="V631" s="17">
        <v>119259</v>
      </c>
      <c r="W631" s="16">
        <v>4.8000000000000001E-2</v>
      </c>
      <c r="X631" s="18">
        <v>3.78</v>
      </c>
      <c r="Y631" s="16">
        <v>-8.9999999999999993E-3</v>
      </c>
      <c r="Z631" s="18">
        <v>2.2400000000000002</v>
      </c>
      <c r="AA631" s="16">
        <v>8.2000000000000003E-2</v>
      </c>
      <c r="AB631" s="15">
        <v>557992</v>
      </c>
      <c r="AC631" s="16">
        <v>0.13</v>
      </c>
      <c r="AD631" s="17">
        <v>149137</v>
      </c>
      <c r="AE631" s="16">
        <v>0.15</v>
      </c>
      <c r="AF631" s="17">
        <v>251679</v>
      </c>
      <c r="AG631" s="16">
        <v>4.5999999999999999E-2</v>
      </c>
      <c r="AH631" s="18">
        <v>3.74</v>
      </c>
      <c r="AI631" s="16">
        <v>-1.7000000000000001E-2</v>
      </c>
      <c r="AJ631" s="18">
        <v>2.2200000000000002</v>
      </c>
      <c r="AK631" s="16">
        <v>0.08</v>
      </c>
      <c r="AL631" s="15">
        <v>1021087</v>
      </c>
      <c r="AM631" s="16">
        <v>8.9999999999999993E-3</v>
      </c>
      <c r="AN631" s="17">
        <v>272084</v>
      </c>
      <c r="AO631" s="16">
        <v>1.2999999999999999E-2</v>
      </c>
      <c r="AP631" s="17">
        <v>460653</v>
      </c>
      <c r="AQ631" s="16">
        <v>-8.6999999999999994E-2</v>
      </c>
      <c r="AR631" s="18">
        <v>3.75</v>
      </c>
      <c r="AS631" s="16">
        <v>-5.0000000000000001E-3</v>
      </c>
      <c r="AT631" s="18">
        <v>2.2200000000000002</v>
      </c>
      <c r="AU631" s="16">
        <v>0.105</v>
      </c>
    </row>
    <row r="632" spans="2:47" x14ac:dyDescent="0.2">
      <c r="B632" s="29"/>
      <c r="C632" s="29"/>
      <c r="D632" s="29"/>
      <c r="E632" s="29"/>
      <c r="F632" s="29"/>
      <c r="G632" s="14" t="s">
        <v>297</v>
      </c>
      <c r="H632" s="15">
        <v>455914</v>
      </c>
      <c r="I632" s="16">
        <v>-0.10199999999999999</v>
      </c>
      <c r="J632" s="17">
        <v>121586</v>
      </c>
      <c r="K632" s="16">
        <v>-0.16</v>
      </c>
      <c r="L632" s="17">
        <v>205439</v>
      </c>
      <c r="M632" s="16">
        <v>-0.151</v>
      </c>
      <c r="N632" s="18">
        <v>3.75</v>
      </c>
      <c r="O632" s="16">
        <v>7.0000000000000007E-2</v>
      </c>
      <c r="P632" s="18">
        <v>2.2200000000000002</v>
      </c>
      <c r="Q632" s="16">
        <v>5.8000000000000003E-2</v>
      </c>
      <c r="R632" s="15">
        <v>1434332</v>
      </c>
      <c r="S632" s="16">
        <v>-1.2E-2</v>
      </c>
      <c r="T632" s="17">
        <v>377132</v>
      </c>
      <c r="U632" s="16">
        <v>-4.7E-2</v>
      </c>
      <c r="V632" s="17">
        <v>635874</v>
      </c>
      <c r="W632" s="16">
        <v>-0.06</v>
      </c>
      <c r="X632" s="18">
        <v>3.8</v>
      </c>
      <c r="Y632" s="16">
        <v>3.6999999999999998E-2</v>
      </c>
      <c r="Z632" s="18">
        <v>2.2599999999999998</v>
      </c>
      <c r="AA632" s="16">
        <v>5.1999999999999998E-2</v>
      </c>
      <c r="AB632" s="15">
        <v>2836016</v>
      </c>
      <c r="AC632" s="16">
        <v>2.8000000000000001E-2</v>
      </c>
      <c r="AD632" s="17">
        <v>761214</v>
      </c>
      <c r="AE632" s="16">
        <v>1.2999999999999999E-2</v>
      </c>
      <c r="AF632" s="17">
        <v>1294302</v>
      </c>
      <c r="AG632" s="16">
        <v>1.0999999999999999E-2</v>
      </c>
      <c r="AH632" s="18">
        <v>3.73</v>
      </c>
      <c r="AI632" s="16">
        <v>1.4999999999999999E-2</v>
      </c>
      <c r="AJ632" s="18">
        <v>2.19</v>
      </c>
      <c r="AK632" s="16">
        <v>1.7000000000000001E-2</v>
      </c>
      <c r="AL632" s="15">
        <v>5841821</v>
      </c>
      <c r="AM632" s="16">
        <v>4.4999999999999998E-2</v>
      </c>
      <c r="AN632" s="17">
        <v>1556037</v>
      </c>
      <c r="AO632" s="16">
        <v>2.9000000000000001E-2</v>
      </c>
      <c r="AP632" s="17">
        <v>2638023</v>
      </c>
      <c r="AQ632" s="16">
        <v>0.01</v>
      </c>
      <c r="AR632" s="18">
        <v>3.75</v>
      </c>
      <c r="AS632" s="16">
        <v>1.6E-2</v>
      </c>
      <c r="AT632" s="18">
        <v>2.21</v>
      </c>
      <c r="AU632" s="16">
        <v>3.5000000000000003E-2</v>
      </c>
    </row>
    <row r="633" spans="2:47" x14ac:dyDescent="0.2">
      <c r="B633" s="29"/>
      <c r="C633" s="29"/>
      <c r="D633" s="29"/>
      <c r="E633" s="29"/>
      <c r="F633" s="29"/>
      <c r="G633" s="14" t="s">
        <v>298</v>
      </c>
      <c r="H633" s="15">
        <v>316678</v>
      </c>
      <c r="I633" s="16">
        <v>0.14199999999999999</v>
      </c>
      <c r="J633" s="17">
        <v>96306</v>
      </c>
      <c r="K633" s="16">
        <v>0.23</v>
      </c>
      <c r="L633" s="17">
        <v>154807</v>
      </c>
      <c r="M633" s="16">
        <v>0.19900000000000001</v>
      </c>
      <c r="N633" s="18">
        <v>3.29</v>
      </c>
      <c r="O633" s="16">
        <v>-7.1999999999999995E-2</v>
      </c>
      <c r="P633" s="18">
        <v>2.0499999999999998</v>
      </c>
      <c r="Q633" s="16">
        <v>-4.8000000000000001E-2</v>
      </c>
      <c r="R633" s="15">
        <v>976525</v>
      </c>
      <c r="S633" s="16">
        <v>0.19600000000000001</v>
      </c>
      <c r="T633" s="17">
        <v>297971</v>
      </c>
      <c r="U633" s="16">
        <v>0.255</v>
      </c>
      <c r="V633" s="17">
        <v>492793</v>
      </c>
      <c r="W633" s="16">
        <v>0.23100000000000001</v>
      </c>
      <c r="X633" s="18">
        <v>3.28</v>
      </c>
      <c r="Y633" s="16">
        <v>-4.7E-2</v>
      </c>
      <c r="Z633" s="18">
        <v>1.98</v>
      </c>
      <c r="AA633" s="16">
        <v>-2.8000000000000001E-2</v>
      </c>
      <c r="AB633" s="15">
        <v>2018942</v>
      </c>
      <c r="AC633" s="16">
        <v>0.496</v>
      </c>
      <c r="AD633" s="17">
        <v>614969</v>
      </c>
      <c r="AE633" s="16">
        <v>0.56799999999999995</v>
      </c>
      <c r="AF633" s="17">
        <v>997323</v>
      </c>
      <c r="AG633" s="16">
        <v>0.53700000000000003</v>
      </c>
      <c r="AH633" s="18">
        <v>3.28</v>
      </c>
      <c r="AI633" s="16">
        <v>-4.5999999999999999E-2</v>
      </c>
      <c r="AJ633" s="18">
        <v>2.02</v>
      </c>
      <c r="AK633" s="16">
        <v>-2.5999999999999999E-2</v>
      </c>
      <c r="AL633" s="15">
        <v>3955232</v>
      </c>
      <c r="AM633" s="16">
        <v>0.26200000000000001</v>
      </c>
      <c r="AN633" s="17">
        <v>1179315</v>
      </c>
      <c r="AO633" s="16">
        <v>0.30499999999999999</v>
      </c>
      <c r="AP633" s="17">
        <v>1904638</v>
      </c>
      <c r="AQ633" s="16">
        <v>0.26100000000000001</v>
      </c>
      <c r="AR633" s="18">
        <v>3.35</v>
      </c>
      <c r="AS633" s="16">
        <v>-3.3000000000000002E-2</v>
      </c>
      <c r="AT633" s="18">
        <v>2.08</v>
      </c>
      <c r="AU633" s="16">
        <v>1E-3</v>
      </c>
    </row>
    <row r="634" spans="2:47" x14ac:dyDescent="0.2">
      <c r="B634" s="29"/>
      <c r="C634" s="29"/>
      <c r="D634" s="29"/>
      <c r="E634" s="29"/>
      <c r="F634" s="29"/>
      <c r="G634" s="14" t="s">
        <v>299</v>
      </c>
      <c r="H634" s="15">
        <v>251785</v>
      </c>
      <c r="I634" s="16">
        <v>1.2E-2</v>
      </c>
      <c r="J634" s="17">
        <v>73276</v>
      </c>
      <c r="K634" s="16">
        <v>3.5999999999999997E-2</v>
      </c>
      <c r="L634" s="17">
        <v>130875</v>
      </c>
      <c r="M634" s="16">
        <v>2.4E-2</v>
      </c>
      <c r="N634" s="18">
        <v>3.44</v>
      </c>
      <c r="O634" s="16">
        <v>-2.3E-2</v>
      </c>
      <c r="P634" s="18">
        <v>1.92</v>
      </c>
      <c r="Q634" s="16">
        <v>-1.2E-2</v>
      </c>
      <c r="R634" s="15">
        <v>826156</v>
      </c>
      <c r="S634" s="16">
        <v>6.2E-2</v>
      </c>
      <c r="T634" s="17">
        <v>246516</v>
      </c>
      <c r="U634" s="16">
        <v>0.09</v>
      </c>
      <c r="V634" s="17">
        <v>442538</v>
      </c>
      <c r="W634" s="16">
        <v>7.4999999999999997E-2</v>
      </c>
      <c r="X634" s="18">
        <v>3.35</v>
      </c>
      <c r="Y634" s="16">
        <v>-2.5999999999999999E-2</v>
      </c>
      <c r="Z634" s="18">
        <v>1.87</v>
      </c>
      <c r="AA634" s="16">
        <v>-1.2E-2</v>
      </c>
      <c r="AB634" s="15">
        <v>1709773</v>
      </c>
      <c r="AC634" s="16">
        <v>0.16700000000000001</v>
      </c>
      <c r="AD634" s="17">
        <v>511195</v>
      </c>
      <c r="AE634" s="16">
        <v>0.20599999999999999</v>
      </c>
      <c r="AF634" s="17">
        <v>907435</v>
      </c>
      <c r="AG634" s="16">
        <v>0.182</v>
      </c>
      <c r="AH634" s="18">
        <v>3.34</v>
      </c>
      <c r="AI634" s="16">
        <v>-3.2000000000000001E-2</v>
      </c>
      <c r="AJ634" s="18">
        <v>1.88</v>
      </c>
      <c r="AK634" s="16">
        <v>-1.2999999999999999E-2</v>
      </c>
      <c r="AL634" s="15">
        <v>3487188</v>
      </c>
      <c r="AM634" s="16">
        <v>6.4000000000000001E-2</v>
      </c>
      <c r="AN634" s="17">
        <v>1036855</v>
      </c>
      <c r="AO634" s="16">
        <v>0.109</v>
      </c>
      <c r="AP634" s="17">
        <v>1850440</v>
      </c>
      <c r="AQ634" s="16">
        <v>8.5999999999999993E-2</v>
      </c>
      <c r="AR634" s="18">
        <v>3.36</v>
      </c>
      <c r="AS634" s="16">
        <v>-0.04</v>
      </c>
      <c r="AT634" s="18">
        <v>1.88</v>
      </c>
      <c r="AU634" s="16">
        <v>-0.02</v>
      </c>
    </row>
    <row r="635" spans="2:47" x14ac:dyDescent="0.2">
      <c r="B635" s="29"/>
      <c r="C635" s="29"/>
      <c r="D635" s="29"/>
      <c r="E635" s="29"/>
      <c r="F635" s="29"/>
      <c r="G635" s="14" t="s">
        <v>300</v>
      </c>
      <c r="H635" s="15">
        <v>119969</v>
      </c>
      <c r="I635" s="16">
        <v>6.5000000000000002E-2</v>
      </c>
      <c r="J635" s="17">
        <v>32093</v>
      </c>
      <c r="K635" s="16">
        <v>5.1999999999999998E-2</v>
      </c>
      <c r="L635" s="17">
        <v>53737</v>
      </c>
      <c r="M635" s="16">
        <v>1.7999999999999999E-2</v>
      </c>
      <c r="N635" s="18">
        <v>3.74</v>
      </c>
      <c r="O635" s="16">
        <v>1.2E-2</v>
      </c>
      <c r="P635" s="18">
        <v>2.23</v>
      </c>
      <c r="Q635" s="16">
        <v>4.5999999999999999E-2</v>
      </c>
      <c r="R635" s="15">
        <v>392038</v>
      </c>
      <c r="S635" s="16">
        <v>8.7999999999999995E-2</v>
      </c>
      <c r="T635" s="17">
        <v>104822</v>
      </c>
      <c r="U635" s="16">
        <v>0.10100000000000001</v>
      </c>
      <c r="V635" s="17">
        <v>174238</v>
      </c>
      <c r="W635" s="16">
        <v>4.2999999999999997E-2</v>
      </c>
      <c r="X635" s="18">
        <v>3.74</v>
      </c>
      <c r="Y635" s="16">
        <v>-1.2E-2</v>
      </c>
      <c r="Z635" s="18">
        <v>2.25</v>
      </c>
      <c r="AA635" s="16">
        <v>4.2999999999999997E-2</v>
      </c>
      <c r="AB635" s="15">
        <v>803843</v>
      </c>
      <c r="AC635" s="16">
        <v>9.7000000000000003E-2</v>
      </c>
      <c r="AD635" s="17">
        <v>217444</v>
      </c>
      <c r="AE635" s="16">
        <v>0.126</v>
      </c>
      <c r="AF635" s="17">
        <v>361729</v>
      </c>
      <c r="AG635" s="16">
        <v>6.4000000000000001E-2</v>
      </c>
      <c r="AH635" s="18">
        <v>3.7</v>
      </c>
      <c r="AI635" s="16">
        <v>-2.5999999999999999E-2</v>
      </c>
      <c r="AJ635" s="18">
        <v>2.2200000000000002</v>
      </c>
      <c r="AK635" s="16">
        <v>3.1E-2</v>
      </c>
      <c r="AL635" s="15">
        <v>1539905</v>
      </c>
      <c r="AM635" s="16">
        <v>2.9000000000000001E-2</v>
      </c>
      <c r="AN635" s="17">
        <v>411661</v>
      </c>
      <c r="AO635" s="16">
        <v>4.9000000000000002E-2</v>
      </c>
      <c r="AP635" s="17">
        <v>683894</v>
      </c>
      <c r="AQ635" s="16">
        <v>-2.3E-2</v>
      </c>
      <c r="AR635" s="18">
        <v>3.74</v>
      </c>
      <c r="AS635" s="16">
        <v>-0.02</v>
      </c>
      <c r="AT635" s="18">
        <v>2.25</v>
      </c>
      <c r="AU635" s="16">
        <v>5.2999999999999999E-2</v>
      </c>
    </row>
    <row r="636" spans="2:47" x14ac:dyDescent="0.2">
      <c r="B636" s="29"/>
      <c r="C636" s="29"/>
      <c r="D636" s="29"/>
      <c r="E636" s="29"/>
      <c r="F636" s="29"/>
      <c r="G636" s="14" t="s">
        <v>301</v>
      </c>
      <c r="H636" s="15">
        <v>234224</v>
      </c>
      <c r="I636" s="16">
        <v>-1.6E-2</v>
      </c>
      <c r="J636" s="17">
        <v>62221</v>
      </c>
      <c r="K636" s="16">
        <v>-4.2000000000000003E-2</v>
      </c>
      <c r="L636" s="17">
        <v>103595</v>
      </c>
      <c r="M636" s="16">
        <v>-7.4999999999999997E-2</v>
      </c>
      <c r="N636" s="18">
        <v>3.76</v>
      </c>
      <c r="O636" s="16">
        <v>2.7E-2</v>
      </c>
      <c r="P636" s="18">
        <v>2.2599999999999998</v>
      </c>
      <c r="Q636" s="16">
        <v>6.4000000000000001E-2</v>
      </c>
      <c r="R636" s="15">
        <v>735232</v>
      </c>
      <c r="S636" s="16">
        <v>-0.01</v>
      </c>
      <c r="T636" s="17">
        <v>194294</v>
      </c>
      <c r="U636" s="16">
        <v>-2.9000000000000001E-2</v>
      </c>
      <c r="V636" s="17">
        <v>326831</v>
      </c>
      <c r="W636" s="16">
        <v>-5.7000000000000002E-2</v>
      </c>
      <c r="X636" s="18">
        <v>3.78</v>
      </c>
      <c r="Y636" s="16">
        <v>0.02</v>
      </c>
      <c r="Z636" s="18">
        <v>2.25</v>
      </c>
      <c r="AA636" s="16">
        <v>4.9000000000000002E-2</v>
      </c>
      <c r="AB636" s="15">
        <v>1474409</v>
      </c>
      <c r="AC636" s="16">
        <v>5.0000000000000001E-3</v>
      </c>
      <c r="AD636" s="17">
        <v>392454</v>
      </c>
      <c r="AE636" s="16">
        <v>-6.0000000000000001E-3</v>
      </c>
      <c r="AF636" s="17">
        <v>669773</v>
      </c>
      <c r="AG636" s="16">
        <v>-2.1999999999999999E-2</v>
      </c>
      <c r="AH636" s="18">
        <v>3.76</v>
      </c>
      <c r="AI636" s="16">
        <v>1.0999999999999999E-2</v>
      </c>
      <c r="AJ636" s="18">
        <v>2.2000000000000002</v>
      </c>
      <c r="AK636" s="16">
        <v>2.8000000000000001E-2</v>
      </c>
      <c r="AL636" s="15">
        <v>3020001</v>
      </c>
      <c r="AM636" s="16">
        <v>6.9000000000000006E-2</v>
      </c>
      <c r="AN636" s="17">
        <v>801705</v>
      </c>
      <c r="AO636" s="16">
        <v>6.3E-2</v>
      </c>
      <c r="AP636" s="17">
        <v>1370194</v>
      </c>
      <c r="AQ636" s="16">
        <v>4.4999999999999998E-2</v>
      </c>
      <c r="AR636" s="18">
        <v>3.77</v>
      </c>
      <c r="AS636" s="16">
        <v>6.0000000000000001E-3</v>
      </c>
      <c r="AT636" s="18">
        <v>2.2000000000000002</v>
      </c>
      <c r="AU636" s="16">
        <v>2.4E-2</v>
      </c>
    </row>
    <row r="637" spans="2:47" x14ac:dyDescent="0.2">
      <c r="B637" s="29"/>
      <c r="C637" s="29"/>
      <c r="D637" s="29"/>
      <c r="E637" s="29"/>
      <c r="F637" s="29"/>
      <c r="G637" s="14" t="s">
        <v>302</v>
      </c>
      <c r="H637" s="15">
        <v>1053016</v>
      </c>
      <c r="I637" s="16">
        <v>-0.123</v>
      </c>
      <c r="J637" s="17">
        <v>283093</v>
      </c>
      <c r="K637" s="16">
        <v>2E-3</v>
      </c>
      <c r="L637" s="17">
        <v>475829</v>
      </c>
      <c r="M637" s="16">
        <v>-9.1999999999999998E-2</v>
      </c>
      <c r="N637" s="18">
        <v>3.72</v>
      </c>
      <c r="O637" s="16">
        <v>-0.125</v>
      </c>
      <c r="P637" s="18">
        <v>2.21</v>
      </c>
      <c r="Q637" s="16">
        <v>-3.3000000000000002E-2</v>
      </c>
      <c r="R637" s="15">
        <v>3126258</v>
      </c>
      <c r="S637" s="16">
        <v>-0.10100000000000001</v>
      </c>
      <c r="T637" s="17">
        <v>844745</v>
      </c>
      <c r="U637" s="16">
        <v>8.9999999999999993E-3</v>
      </c>
      <c r="V637" s="17">
        <v>1426762</v>
      </c>
      <c r="W637" s="16">
        <v>-8.1000000000000003E-2</v>
      </c>
      <c r="X637" s="18">
        <v>3.7</v>
      </c>
      <c r="Y637" s="16">
        <v>-0.11</v>
      </c>
      <c r="Z637" s="18">
        <v>2.19</v>
      </c>
      <c r="AA637" s="16">
        <v>-2.1999999999999999E-2</v>
      </c>
      <c r="AB637" s="15">
        <v>6509680</v>
      </c>
      <c r="AC637" s="16">
        <v>-9.6000000000000002E-2</v>
      </c>
      <c r="AD637" s="17">
        <v>1770566</v>
      </c>
      <c r="AE637" s="16">
        <v>3.1E-2</v>
      </c>
      <c r="AF637" s="17">
        <v>2990251</v>
      </c>
      <c r="AG637" s="16">
        <v>-6.0999999999999999E-2</v>
      </c>
      <c r="AH637" s="18">
        <v>3.68</v>
      </c>
      <c r="AI637" s="16">
        <v>-0.124</v>
      </c>
      <c r="AJ637" s="18">
        <v>2.1800000000000002</v>
      </c>
      <c r="AK637" s="16">
        <v>-3.7999999999999999E-2</v>
      </c>
      <c r="AL637" s="15">
        <v>13620076</v>
      </c>
      <c r="AM637" s="16">
        <v>-0.109</v>
      </c>
      <c r="AN637" s="17">
        <v>3577257</v>
      </c>
      <c r="AO637" s="16">
        <v>-3.5000000000000003E-2</v>
      </c>
      <c r="AP637" s="17">
        <v>6201389</v>
      </c>
      <c r="AQ637" s="16">
        <v>-9.1999999999999998E-2</v>
      </c>
      <c r="AR637" s="18">
        <v>3.81</v>
      </c>
      <c r="AS637" s="16">
        <v>-7.6999999999999999E-2</v>
      </c>
      <c r="AT637" s="18">
        <v>2.2000000000000002</v>
      </c>
      <c r="AU637" s="16">
        <v>-1.9E-2</v>
      </c>
    </row>
    <row r="638" spans="2:47" x14ac:dyDescent="0.2">
      <c r="B638" s="29"/>
      <c r="C638" s="29"/>
      <c r="D638" s="29"/>
      <c r="E638" s="29"/>
      <c r="F638" s="29"/>
      <c r="G638" s="14" t="s">
        <v>303</v>
      </c>
      <c r="H638" s="15">
        <v>282740</v>
      </c>
      <c r="I638" s="16">
        <v>0.13400000000000001</v>
      </c>
      <c r="J638" s="17">
        <v>87142</v>
      </c>
      <c r="K638" s="16">
        <v>0.192</v>
      </c>
      <c r="L638" s="17">
        <v>147872</v>
      </c>
      <c r="M638" s="16">
        <v>0.224</v>
      </c>
      <c r="N638" s="18">
        <v>3.24</v>
      </c>
      <c r="O638" s="16">
        <v>-4.9000000000000002E-2</v>
      </c>
      <c r="P638" s="18">
        <v>1.91</v>
      </c>
      <c r="Q638" s="16">
        <v>-7.3999999999999996E-2</v>
      </c>
      <c r="R638" s="15">
        <v>877136</v>
      </c>
      <c r="S638" s="16">
        <v>0.105</v>
      </c>
      <c r="T638" s="17">
        <v>256129</v>
      </c>
      <c r="U638" s="16">
        <v>0.125</v>
      </c>
      <c r="V638" s="17">
        <v>431838</v>
      </c>
      <c r="W638" s="16">
        <v>0.13600000000000001</v>
      </c>
      <c r="X638" s="18">
        <v>3.42</v>
      </c>
      <c r="Y638" s="16">
        <v>-1.7000000000000001E-2</v>
      </c>
      <c r="Z638" s="18">
        <v>2.0299999999999998</v>
      </c>
      <c r="AA638" s="16">
        <v>-2.7E-2</v>
      </c>
      <c r="AB638" s="15">
        <v>1767824</v>
      </c>
      <c r="AC638" s="16">
        <v>8.8999999999999996E-2</v>
      </c>
      <c r="AD638" s="17">
        <v>515330</v>
      </c>
      <c r="AE638" s="16">
        <v>0.111</v>
      </c>
      <c r="AF638" s="17">
        <v>863767</v>
      </c>
      <c r="AG638" s="16">
        <v>0.11799999999999999</v>
      </c>
      <c r="AH638" s="18">
        <v>3.43</v>
      </c>
      <c r="AI638" s="16">
        <v>-0.02</v>
      </c>
      <c r="AJ638" s="18">
        <v>2.0499999999999998</v>
      </c>
      <c r="AK638" s="16">
        <v>-2.5999999999999999E-2</v>
      </c>
      <c r="AL638" s="15">
        <v>3522576</v>
      </c>
      <c r="AM638" s="16">
        <v>9.4E-2</v>
      </c>
      <c r="AN638" s="17">
        <v>1020780</v>
      </c>
      <c r="AO638" s="16">
        <v>0.11600000000000001</v>
      </c>
      <c r="AP638" s="17">
        <v>1696665</v>
      </c>
      <c r="AQ638" s="16">
        <v>0.11799999999999999</v>
      </c>
      <c r="AR638" s="18">
        <v>3.45</v>
      </c>
      <c r="AS638" s="16">
        <v>-0.02</v>
      </c>
      <c r="AT638" s="18">
        <v>2.08</v>
      </c>
      <c r="AU638" s="16">
        <v>-2.1999999999999999E-2</v>
      </c>
    </row>
    <row r="639" spans="2:47" x14ac:dyDescent="0.2">
      <c r="B639" s="29"/>
      <c r="C639" s="29"/>
      <c r="D639" s="29"/>
      <c r="E639" s="29"/>
      <c r="F639" s="29"/>
      <c r="G639" s="14" t="s">
        <v>304</v>
      </c>
      <c r="H639" s="15">
        <v>93895</v>
      </c>
      <c r="I639" s="16">
        <v>-5.0000000000000001E-3</v>
      </c>
      <c r="J639" s="17">
        <v>24213</v>
      </c>
      <c r="K639" s="16">
        <v>-2.7E-2</v>
      </c>
      <c r="L639" s="17">
        <v>39642</v>
      </c>
      <c r="M639" s="16">
        <v>-5.7000000000000002E-2</v>
      </c>
      <c r="N639" s="18">
        <v>3.88</v>
      </c>
      <c r="O639" s="16">
        <v>2.3E-2</v>
      </c>
      <c r="P639" s="18">
        <v>2.37</v>
      </c>
      <c r="Q639" s="16">
        <v>5.5E-2</v>
      </c>
      <c r="R639" s="15">
        <v>305061</v>
      </c>
      <c r="S639" s="16">
        <v>1.2E-2</v>
      </c>
      <c r="T639" s="17">
        <v>79339</v>
      </c>
      <c r="U639" s="16">
        <v>-1E-3</v>
      </c>
      <c r="V639" s="17">
        <v>128109</v>
      </c>
      <c r="W639" s="16">
        <v>-5.5E-2</v>
      </c>
      <c r="X639" s="18">
        <v>3.85</v>
      </c>
      <c r="Y639" s="16">
        <v>1.2999999999999999E-2</v>
      </c>
      <c r="Z639" s="18">
        <v>2.38</v>
      </c>
      <c r="AA639" s="16">
        <v>7.1999999999999995E-2</v>
      </c>
      <c r="AB639" s="15">
        <v>596551</v>
      </c>
      <c r="AC639" s="16">
        <v>-3.2000000000000001E-2</v>
      </c>
      <c r="AD639" s="17">
        <v>154032</v>
      </c>
      <c r="AE639" s="16">
        <v>-5.2999999999999999E-2</v>
      </c>
      <c r="AF639" s="17">
        <v>247818</v>
      </c>
      <c r="AG639" s="16">
        <v>-0.10100000000000001</v>
      </c>
      <c r="AH639" s="18">
        <v>3.87</v>
      </c>
      <c r="AI639" s="16">
        <v>2.1999999999999999E-2</v>
      </c>
      <c r="AJ639" s="18">
        <v>2.41</v>
      </c>
      <c r="AK639" s="16">
        <v>7.5999999999999998E-2</v>
      </c>
      <c r="AL639" s="15">
        <v>1083781</v>
      </c>
      <c r="AM639" s="16">
        <v>-0.11899999999999999</v>
      </c>
      <c r="AN639" s="17">
        <v>280042</v>
      </c>
      <c r="AO639" s="16">
        <v>-0.13500000000000001</v>
      </c>
      <c r="AP639" s="17">
        <v>439218</v>
      </c>
      <c r="AQ639" s="16">
        <v>-0.20100000000000001</v>
      </c>
      <c r="AR639" s="18">
        <v>3.87</v>
      </c>
      <c r="AS639" s="16">
        <v>1.7999999999999999E-2</v>
      </c>
      <c r="AT639" s="18">
        <v>2.4700000000000002</v>
      </c>
      <c r="AU639" s="16">
        <v>0.10299999999999999</v>
      </c>
    </row>
    <row r="640" spans="2:47" x14ac:dyDescent="0.2">
      <c r="B640" s="29"/>
      <c r="C640" s="29"/>
      <c r="D640" s="29"/>
      <c r="E640" s="29"/>
      <c r="F640" s="29"/>
      <c r="G640" s="14" t="s">
        <v>305</v>
      </c>
      <c r="H640" s="15">
        <v>309170</v>
      </c>
      <c r="I640" s="16">
        <v>-0.11799999999999999</v>
      </c>
      <c r="J640" s="17">
        <v>83497</v>
      </c>
      <c r="K640" s="16">
        <v>-0.17399999999999999</v>
      </c>
      <c r="L640" s="17">
        <v>139207</v>
      </c>
      <c r="M640" s="16">
        <v>-0.16900000000000001</v>
      </c>
      <c r="N640" s="18">
        <v>3.7</v>
      </c>
      <c r="O640" s="16">
        <v>6.8000000000000005E-2</v>
      </c>
      <c r="P640" s="18">
        <v>2.2200000000000002</v>
      </c>
      <c r="Q640" s="16">
        <v>6.0999999999999999E-2</v>
      </c>
      <c r="R640" s="15">
        <v>970237</v>
      </c>
      <c r="S640" s="16">
        <v>-4.8000000000000001E-2</v>
      </c>
      <c r="T640" s="17">
        <v>259373</v>
      </c>
      <c r="U640" s="16">
        <v>-8.4000000000000005E-2</v>
      </c>
      <c r="V640" s="17">
        <v>431677</v>
      </c>
      <c r="W640" s="16">
        <v>-9.2999999999999999E-2</v>
      </c>
      <c r="X640" s="18">
        <v>3.74</v>
      </c>
      <c r="Y640" s="16">
        <v>3.9E-2</v>
      </c>
      <c r="Z640" s="18">
        <v>2.25</v>
      </c>
      <c r="AA640" s="16">
        <v>0.05</v>
      </c>
      <c r="AB640" s="15">
        <v>1953218</v>
      </c>
      <c r="AC640" s="16">
        <v>-1.2999999999999999E-2</v>
      </c>
      <c r="AD640" s="17">
        <v>532732</v>
      </c>
      <c r="AE640" s="16">
        <v>-3.1E-2</v>
      </c>
      <c r="AF640" s="17">
        <v>893493</v>
      </c>
      <c r="AG640" s="16">
        <v>-2.7E-2</v>
      </c>
      <c r="AH640" s="18">
        <v>3.67</v>
      </c>
      <c r="AI640" s="16">
        <v>1.7999999999999999E-2</v>
      </c>
      <c r="AJ640" s="18">
        <v>2.19</v>
      </c>
      <c r="AK640" s="16">
        <v>1.4E-2</v>
      </c>
      <c r="AL640" s="15">
        <v>4125507</v>
      </c>
      <c r="AM640" s="16">
        <v>0.03</v>
      </c>
      <c r="AN640" s="17">
        <v>1120836</v>
      </c>
      <c r="AO640" s="16">
        <v>1.4E-2</v>
      </c>
      <c r="AP640" s="17">
        <v>1871340</v>
      </c>
      <c r="AQ640" s="16">
        <v>3.0000000000000001E-3</v>
      </c>
      <c r="AR640" s="18">
        <v>3.68</v>
      </c>
      <c r="AS640" s="16">
        <v>1.4999999999999999E-2</v>
      </c>
      <c r="AT640" s="18">
        <v>2.2000000000000002</v>
      </c>
      <c r="AU640" s="16">
        <v>2.5999999999999999E-2</v>
      </c>
    </row>
    <row r="641" spans="2:47" x14ac:dyDescent="0.2">
      <c r="B641" s="29"/>
      <c r="C641" s="29"/>
      <c r="D641" s="29"/>
      <c r="E641" s="29"/>
      <c r="F641" s="29"/>
      <c r="G641" s="14" t="s">
        <v>306</v>
      </c>
      <c r="H641" s="15">
        <v>138020</v>
      </c>
      <c r="I641" s="16">
        <v>-0.04</v>
      </c>
      <c r="J641" s="17">
        <v>38701</v>
      </c>
      <c r="K641" s="16">
        <v>-5.5E-2</v>
      </c>
      <c r="L641" s="17">
        <v>56751</v>
      </c>
      <c r="M641" s="16">
        <v>-0.13900000000000001</v>
      </c>
      <c r="N641" s="18">
        <v>3.57</v>
      </c>
      <c r="O641" s="16">
        <v>1.7000000000000001E-2</v>
      </c>
      <c r="P641" s="18">
        <v>2.4300000000000002</v>
      </c>
      <c r="Q641" s="16">
        <v>0.11600000000000001</v>
      </c>
      <c r="R641" s="15">
        <v>455087</v>
      </c>
      <c r="S641" s="16">
        <v>-5.0000000000000001E-3</v>
      </c>
      <c r="T641" s="17">
        <v>127753</v>
      </c>
      <c r="U641" s="16">
        <v>5.0000000000000001E-3</v>
      </c>
      <c r="V641" s="17">
        <v>187186</v>
      </c>
      <c r="W641" s="16">
        <v>-8.8999999999999996E-2</v>
      </c>
      <c r="X641" s="18">
        <v>3.56</v>
      </c>
      <c r="Y641" s="16">
        <v>-0.01</v>
      </c>
      <c r="Z641" s="18">
        <v>2.4300000000000002</v>
      </c>
      <c r="AA641" s="16">
        <v>9.2999999999999999E-2</v>
      </c>
      <c r="AB641" s="15">
        <v>969730</v>
      </c>
      <c r="AC641" s="16">
        <v>3.9E-2</v>
      </c>
      <c r="AD641" s="17">
        <v>271299</v>
      </c>
      <c r="AE641" s="16">
        <v>4.9000000000000002E-2</v>
      </c>
      <c r="AF641" s="17">
        <v>400128</v>
      </c>
      <c r="AG641" s="16">
        <v>-4.2000000000000003E-2</v>
      </c>
      <c r="AH641" s="18">
        <v>3.57</v>
      </c>
      <c r="AI641" s="16">
        <v>-0.01</v>
      </c>
      <c r="AJ641" s="18">
        <v>2.42</v>
      </c>
      <c r="AK641" s="16">
        <v>8.4000000000000005E-2</v>
      </c>
      <c r="AL641" s="15">
        <v>1917362</v>
      </c>
      <c r="AM641" s="16">
        <v>-1.2999999999999999E-2</v>
      </c>
      <c r="AN641" s="17">
        <v>537866</v>
      </c>
      <c r="AO641" s="16">
        <v>-2.4E-2</v>
      </c>
      <c r="AP641" s="17">
        <v>802813</v>
      </c>
      <c r="AQ641" s="16">
        <v>-0.10199999999999999</v>
      </c>
      <c r="AR641" s="18">
        <v>3.56</v>
      </c>
      <c r="AS641" s="16">
        <v>1.0999999999999999E-2</v>
      </c>
      <c r="AT641" s="18">
        <v>2.39</v>
      </c>
      <c r="AU641" s="16">
        <v>9.9000000000000005E-2</v>
      </c>
    </row>
    <row r="642" spans="2:47" x14ac:dyDescent="0.2">
      <c r="B642" s="29"/>
      <c r="C642" s="29"/>
      <c r="D642" s="29"/>
      <c r="E642" s="29"/>
      <c r="F642" s="29"/>
      <c r="G642" s="14" t="s">
        <v>307</v>
      </c>
      <c r="H642" s="15">
        <v>530205</v>
      </c>
      <c r="I642" s="16">
        <v>-7.0000000000000007E-2</v>
      </c>
      <c r="J642" s="17">
        <v>136223</v>
      </c>
      <c r="K642" s="16">
        <v>-2.4E-2</v>
      </c>
      <c r="L642" s="17">
        <v>257609</v>
      </c>
      <c r="M642" s="16">
        <v>-4.5999999999999999E-2</v>
      </c>
      <c r="N642" s="18">
        <v>3.89</v>
      </c>
      <c r="O642" s="16">
        <v>-4.7E-2</v>
      </c>
      <c r="P642" s="18">
        <v>2.06</v>
      </c>
      <c r="Q642" s="16">
        <v>-2.5000000000000001E-2</v>
      </c>
      <c r="R642" s="15">
        <v>1558219</v>
      </c>
      <c r="S642" s="16">
        <v>-6.8000000000000005E-2</v>
      </c>
      <c r="T642" s="17">
        <v>400755</v>
      </c>
      <c r="U642" s="16">
        <v>-2.9000000000000001E-2</v>
      </c>
      <c r="V642" s="17">
        <v>754386</v>
      </c>
      <c r="W642" s="16">
        <v>-5.5E-2</v>
      </c>
      <c r="X642" s="18">
        <v>3.89</v>
      </c>
      <c r="Y642" s="16">
        <v>-0.04</v>
      </c>
      <c r="Z642" s="18">
        <v>2.0699999999999998</v>
      </c>
      <c r="AA642" s="16">
        <v>-1.2999999999999999E-2</v>
      </c>
      <c r="AB642" s="15">
        <v>3226747</v>
      </c>
      <c r="AC642" s="16">
        <v>-5.5E-2</v>
      </c>
      <c r="AD642" s="17">
        <v>837892</v>
      </c>
      <c r="AE642" s="16">
        <v>-1.2999999999999999E-2</v>
      </c>
      <c r="AF642" s="17">
        <v>1572230</v>
      </c>
      <c r="AG642" s="16">
        <v>-4.9000000000000002E-2</v>
      </c>
      <c r="AH642" s="18">
        <v>3.85</v>
      </c>
      <c r="AI642" s="16">
        <v>-4.2999999999999997E-2</v>
      </c>
      <c r="AJ642" s="18">
        <v>2.0499999999999998</v>
      </c>
      <c r="AK642" s="16">
        <v>-7.0000000000000001E-3</v>
      </c>
      <c r="AL642" s="15">
        <v>6839154</v>
      </c>
      <c r="AM642" s="16">
        <v>-7.9000000000000001E-2</v>
      </c>
      <c r="AN642" s="17">
        <v>1760378</v>
      </c>
      <c r="AO642" s="16">
        <v>-6.2E-2</v>
      </c>
      <c r="AP642" s="17">
        <v>3340386</v>
      </c>
      <c r="AQ642" s="16">
        <v>-8.7999999999999995E-2</v>
      </c>
      <c r="AR642" s="18">
        <v>3.89</v>
      </c>
      <c r="AS642" s="16">
        <v>-1.7999999999999999E-2</v>
      </c>
      <c r="AT642" s="18">
        <v>2.0499999999999998</v>
      </c>
      <c r="AU642" s="16">
        <v>0.01</v>
      </c>
    </row>
    <row r="643" spans="2:47" x14ac:dyDescent="0.2">
      <c r="B643" s="29"/>
      <c r="C643" s="29"/>
      <c r="D643" s="29"/>
      <c r="E643" s="29"/>
      <c r="F643" s="29"/>
      <c r="G643" s="14" t="s">
        <v>308</v>
      </c>
      <c r="H643" s="15">
        <v>429702</v>
      </c>
      <c r="I643" s="16">
        <v>-5.7000000000000002E-2</v>
      </c>
      <c r="J643" s="17">
        <v>109208</v>
      </c>
      <c r="K643" s="16">
        <v>0.01</v>
      </c>
      <c r="L643" s="17">
        <v>191307</v>
      </c>
      <c r="M643" s="16">
        <v>-0.111</v>
      </c>
      <c r="N643" s="18">
        <v>3.93</v>
      </c>
      <c r="O643" s="16">
        <v>-6.7000000000000004E-2</v>
      </c>
      <c r="P643" s="18">
        <v>2.25</v>
      </c>
      <c r="Q643" s="16">
        <v>0.06</v>
      </c>
      <c r="R643" s="15">
        <v>1416828</v>
      </c>
      <c r="S643" s="16">
        <v>-1.4E-2</v>
      </c>
      <c r="T643" s="17">
        <v>345857</v>
      </c>
      <c r="U643" s="16">
        <v>8.0000000000000002E-3</v>
      </c>
      <c r="V643" s="17">
        <v>646342</v>
      </c>
      <c r="W643" s="16">
        <v>-5.7000000000000002E-2</v>
      </c>
      <c r="X643" s="18">
        <v>4.0999999999999996</v>
      </c>
      <c r="Y643" s="16">
        <v>-2.1999999999999999E-2</v>
      </c>
      <c r="Z643" s="18">
        <v>2.19</v>
      </c>
      <c r="AA643" s="16">
        <v>4.4999999999999998E-2</v>
      </c>
      <c r="AB643" s="15">
        <v>2802489</v>
      </c>
      <c r="AC643" s="16">
        <v>8.9999999999999993E-3</v>
      </c>
      <c r="AD643" s="17">
        <v>679271</v>
      </c>
      <c r="AE643" s="16">
        <v>3.9E-2</v>
      </c>
      <c r="AF643" s="17">
        <v>1299391</v>
      </c>
      <c r="AG643" s="16">
        <v>-3.0000000000000001E-3</v>
      </c>
      <c r="AH643" s="18">
        <v>4.13</v>
      </c>
      <c r="AI643" s="16">
        <v>-2.8000000000000001E-2</v>
      </c>
      <c r="AJ643" s="18">
        <v>2.16</v>
      </c>
      <c r="AK643" s="16">
        <v>1.2E-2</v>
      </c>
      <c r="AL643" s="15">
        <v>6102861</v>
      </c>
      <c r="AM643" s="16">
        <v>3.1E-2</v>
      </c>
      <c r="AN643" s="17">
        <v>1470740</v>
      </c>
      <c r="AO643" s="16">
        <v>4.3999999999999997E-2</v>
      </c>
      <c r="AP643" s="17">
        <v>2868006</v>
      </c>
      <c r="AQ643" s="16">
        <v>1.7999999999999999E-2</v>
      </c>
      <c r="AR643" s="18">
        <v>4.1500000000000004</v>
      </c>
      <c r="AS643" s="16">
        <v>-1.2E-2</v>
      </c>
      <c r="AT643" s="18">
        <v>2.13</v>
      </c>
      <c r="AU643" s="16">
        <v>1.4E-2</v>
      </c>
    </row>
    <row r="644" spans="2:47" x14ac:dyDescent="0.2">
      <c r="B644" s="29"/>
      <c r="C644" s="29"/>
      <c r="D644" s="29"/>
      <c r="E644" s="29"/>
      <c r="F644" s="29"/>
      <c r="G644" s="14" t="s">
        <v>309</v>
      </c>
      <c r="H644" s="15">
        <v>242370</v>
      </c>
      <c r="I644" s="16">
        <v>0.11799999999999999</v>
      </c>
      <c r="J644" s="17">
        <v>55685</v>
      </c>
      <c r="K644" s="16">
        <v>0.124</v>
      </c>
      <c r="L644" s="17">
        <v>101338</v>
      </c>
      <c r="M644" s="16">
        <v>0.123</v>
      </c>
      <c r="N644" s="18">
        <v>4.3499999999999996</v>
      </c>
      <c r="O644" s="16">
        <v>-5.0000000000000001E-3</v>
      </c>
      <c r="P644" s="18">
        <v>2.39</v>
      </c>
      <c r="Q644" s="16">
        <v>-4.0000000000000001E-3</v>
      </c>
      <c r="R644" s="15">
        <v>758522</v>
      </c>
      <c r="S644" s="16">
        <v>4.7E-2</v>
      </c>
      <c r="T644" s="17">
        <v>172741</v>
      </c>
      <c r="U644" s="16">
        <v>6.9000000000000006E-2</v>
      </c>
      <c r="V644" s="17">
        <v>312553</v>
      </c>
      <c r="W644" s="16">
        <v>0.06</v>
      </c>
      <c r="X644" s="18">
        <v>4.3899999999999997</v>
      </c>
      <c r="Y644" s="16">
        <v>-2.1000000000000001E-2</v>
      </c>
      <c r="Z644" s="18">
        <v>2.4300000000000002</v>
      </c>
      <c r="AA644" s="16">
        <v>-1.2E-2</v>
      </c>
      <c r="AB644" s="15">
        <v>1588660</v>
      </c>
      <c r="AC644" s="16">
        <v>3.2000000000000001E-2</v>
      </c>
      <c r="AD644" s="17">
        <v>358435</v>
      </c>
      <c r="AE644" s="16">
        <v>3.3000000000000002E-2</v>
      </c>
      <c r="AF644" s="17">
        <v>647297</v>
      </c>
      <c r="AG644" s="16">
        <v>1.9E-2</v>
      </c>
      <c r="AH644" s="18">
        <v>4.43</v>
      </c>
      <c r="AI644" s="16">
        <v>-1E-3</v>
      </c>
      <c r="AJ644" s="18">
        <v>2.4500000000000002</v>
      </c>
      <c r="AK644" s="16">
        <v>1.2999999999999999E-2</v>
      </c>
      <c r="AL644" s="15">
        <v>3154223</v>
      </c>
      <c r="AM644" s="16">
        <v>4.2000000000000003E-2</v>
      </c>
      <c r="AN644" s="17">
        <v>708648</v>
      </c>
      <c r="AO644" s="16">
        <v>4.4999999999999998E-2</v>
      </c>
      <c r="AP644" s="17">
        <v>1286564</v>
      </c>
      <c r="AQ644" s="16">
        <v>4.7E-2</v>
      </c>
      <c r="AR644" s="18">
        <v>4.45</v>
      </c>
      <c r="AS644" s="16">
        <v>-3.0000000000000001E-3</v>
      </c>
      <c r="AT644" s="18">
        <v>2.4500000000000002</v>
      </c>
      <c r="AU644" s="16">
        <v>-5.0000000000000001E-3</v>
      </c>
    </row>
    <row r="645" spans="2:47" x14ac:dyDescent="0.2">
      <c r="B645" s="29"/>
      <c r="C645" s="29"/>
      <c r="D645" s="29"/>
      <c r="E645" s="29"/>
      <c r="F645" s="29"/>
      <c r="G645" s="14" t="s">
        <v>310</v>
      </c>
      <c r="H645" s="15">
        <v>245420</v>
      </c>
      <c r="I645" s="16">
        <v>0.17799999999999999</v>
      </c>
      <c r="J645" s="17">
        <v>65545</v>
      </c>
      <c r="K645" s="16">
        <v>0.23699999999999999</v>
      </c>
      <c r="L645" s="17">
        <v>121962</v>
      </c>
      <c r="M645" s="16">
        <v>0.16</v>
      </c>
      <c r="N645" s="18">
        <v>3.74</v>
      </c>
      <c r="O645" s="16">
        <v>-4.8000000000000001E-2</v>
      </c>
      <c r="P645" s="18">
        <v>2.0099999999999998</v>
      </c>
      <c r="Q645" s="16">
        <v>1.4999999999999999E-2</v>
      </c>
      <c r="R645" s="15">
        <v>763960</v>
      </c>
      <c r="S645" s="16">
        <v>0.14399999999999999</v>
      </c>
      <c r="T645" s="17">
        <v>206276</v>
      </c>
      <c r="U645" s="16">
        <v>0.20599999999999999</v>
      </c>
      <c r="V645" s="17">
        <v>386476</v>
      </c>
      <c r="W645" s="16">
        <v>0.14099999999999999</v>
      </c>
      <c r="X645" s="18">
        <v>3.7</v>
      </c>
      <c r="Y645" s="16">
        <v>-5.1999999999999998E-2</v>
      </c>
      <c r="Z645" s="18">
        <v>1.98</v>
      </c>
      <c r="AA645" s="16">
        <v>3.0000000000000001E-3</v>
      </c>
      <c r="AB645" s="15">
        <v>1563176</v>
      </c>
      <c r="AC645" s="16">
        <v>8.8999999999999996E-2</v>
      </c>
      <c r="AD645" s="17">
        <v>421382</v>
      </c>
      <c r="AE645" s="16">
        <v>0.17</v>
      </c>
      <c r="AF645" s="17">
        <v>791412</v>
      </c>
      <c r="AG645" s="16">
        <v>0.11600000000000001</v>
      </c>
      <c r="AH645" s="18">
        <v>3.71</v>
      </c>
      <c r="AI645" s="16">
        <v>-6.9000000000000006E-2</v>
      </c>
      <c r="AJ645" s="18">
        <v>1.98</v>
      </c>
      <c r="AK645" s="16">
        <v>-2.4E-2</v>
      </c>
      <c r="AL645" s="15">
        <v>3062265</v>
      </c>
      <c r="AM645" s="16">
        <v>6.4000000000000001E-2</v>
      </c>
      <c r="AN645" s="17">
        <v>807954</v>
      </c>
      <c r="AO645" s="16">
        <v>0.128</v>
      </c>
      <c r="AP645" s="17">
        <v>1545209</v>
      </c>
      <c r="AQ645" s="16">
        <v>9.9000000000000005E-2</v>
      </c>
      <c r="AR645" s="18">
        <v>3.79</v>
      </c>
      <c r="AS645" s="16">
        <v>-5.7000000000000002E-2</v>
      </c>
      <c r="AT645" s="18">
        <v>1.98</v>
      </c>
      <c r="AU645" s="16">
        <v>-3.2000000000000001E-2</v>
      </c>
    </row>
    <row r="646" spans="2:47" x14ac:dyDescent="0.2">
      <c r="B646" s="29"/>
      <c r="C646" s="29"/>
      <c r="D646" s="29"/>
      <c r="E646" s="29"/>
      <c r="F646" s="29"/>
      <c r="G646" s="14" t="s">
        <v>311</v>
      </c>
      <c r="H646" s="15">
        <v>244733</v>
      </c>
      <c r="I646" s="16">
        <v>-4.0000000000000001E-3</v>
      </c>
      <c r="J646" s="17">
        <v>67575</v>
      </c>
      <c r="K646" s="16">
        <v>-2.3E-2</v>
      </c>
      <c r="L646" s="17">
        <v>126841</v>
      </c>
      <c r="M646" s="16">
        <v>-6.9000000000000006E-2</v>
      </c>
      <c r="N646" s="18">
        <v>3.62</v>
      </c>
      <c r="O646" s="16">
        <v>0.02</v>
      </c>
      <c r="P646" s="18">
        <v>1.93</v>
      </c>
      <c r="Q646" s="16">
        <v>7.0000000000000007E-2</v>
      </c>
      <c r="R646" s="15">
        <v>780324</v>
      </c>
      <c r="S646" s="16">
        <v>2.8000000000000001E-2</v>
      </c>
      <c r="T646" s="17">
        <v>211922</v>
      </c>
      <c r="U646" s="16">
        <v>7.5999999999999998E-2</v>
      </c>
      <c r="V646" s="17">
        <v>396465</v>
      </c>
      <c r="W646" s="16">
        <v>2.1000000000000001E-2</v>
      </c>
      <c r="X646" s="18">
        <v>3.68</v>
      </c>
      <c r="Y646" s="16">
        <v>-4.3999999999999997E-2</v>
      </c>
      <c r="Z646" s="18">
        <v>1.97</v>
      </c>
      <c r="AA646" s="16">
        <v>7.0000000000000001E-3</v>
      </c>
      <c r="AB646" s="15">
        <v>1573815</v>
      </c>
      <c r="AC646" s="16">
        <v>5.0999999999999997E-2</v>
      </c>
      <c r="AD646" s="17">
        <v>425864</v>
      </c>
      <c r="AE646" s="16">
        <v>0.11799999999999999</v>
      </c>
      <c r="AF646" s="17">
        <v>794103</v>
      </c>
      <c r="AG646" s="16">
        <v>5.8999999999999997E-2</v>
      </c>
      <c r="AH646" s="18">
        <v>3.7</v>
      </c>
      <c r="AI646" s="16">
        <v>-5.8999999999999997E-2</v>
      </c>
      <c r="AJ646" s="18">
        <v>1.98</v>
      </c>
      <c r="AK646" s="16">
        <v>-7.0000000000000001E-3</v>
      </c>
      <c r="AL646" s="15">
        <v>3147578</v>
      </c>
      <c r="AM646" s="16">
        <v>-6.0000000000000001E-3</v>
      </c>
      <c r="AN646" s="17">
        <v>829581</v>
      </c>
      <c r="AO646" s="16">
        <v>5.2999999999999999E-2</v>
      </c>
      <c r="AP646" s="17">
        <v>1573576</v>
      </c>
      <c r="AQ646" s="16">
        <v>1.6E-2</v>
      </c>
      <c r="AR646" s="18">
        <v>3.79</v>
      </c>
      <c r="AS646" s="16">
        <v>-5.6000000000000001E-2</v>
      </c>
      <c r="AT646" s="18">
        <v>2</v>
      </c>
      <c r="AU646" s="16">
        <v>-2.1999999999999999E-2</v>
      </c>
    </row>
    <row r="647" spans="2:47" x14ac:dyDescent="0.2">
      <c r="B647" s="29"/>
      <c r="C647" s="29"/>
      <c r="D647" s="29"/>
      <c r="E647" s="29"/>
      <c r="F647" s="29"/>
      <c r="G647" s="14" t="s">
        <v>312</v>
      </c>
      <c r="H647" s="15">
        <v>215666</v>
      </c>
      <c r="I647" s="16">
        <v>-3.1E-2</v>
      </c>
      <c r="J647" s="17">
        <v>57324</v>
      </c>
      <c r="K647" s="16">
        <v>-8.5999999999999993E-2</v>
      </c>
      <c r="L647" s="17">
        <v>105292</v>
      </c>
      <c r="M647" s="16">
        <v>-0.14499999999999999</v>
      </c>
      <c r="N647" s="18">
        <v>3.76</v>
      </c>
      <c r="O647" s="16">
        <v>5.8999999999999997E-2</v>
      </c>
      <c r="P647" s="18">
        <v>2.0499999999999998</v>
      </c>
      <c r="Q647" s="16">
        <v>0.13300000000000001</v>
      </c>
      <c r="R647" s="15">
        <v>692672</v>
      </c>
      <c r="S647" s="16">
        <v>-4.0000000000000001E-3</v>
      </c>
      <c r="T647" s="17">
        <v>183972</v>
      </c>
      <c r="U647" s="16">
        <v>-1.6E-2</v>
      </c>
      <c r="V647" s="17">
        <v>337704</v>
      </c>
      <c r="W647" s="16">
        <v>-8.1000000000000003E-2</v>
      </c>
      <c r="X647" s="18">
        <v>3.77</v>
      </c>
      <c r="Y647" s="16">
        <v>1.2E-2</v>
      </c>
      <c r="Z647" s="18">
        <v>2.0499999999999998</v>
      </c>
      <c r="AA647" s="16">
        <v>8.4000000000000005E-2</v>
      </c>
      <c r="AB647" s="15">
        <v>1432824</v>
      </c>
      <c r="AC647" s="16">
        <v>2.1000000000000001E-2</v>
      </c>
      <c r="AD647" s="17">
        <v>383344</v>
      </c>
      <c r="AE647" s="16">
        <v>3.4000000000000002E-2</v>
      </c>
      <c r="AF647" s="17">
        <v>703411</v>
      </c>
      <c r="AG647" s="16">
        <v>-3.4000000000000002E-2</v>
      </c>
      <c r="AH647" s="18">
        <v>3.74</v>
      </c>
      <c r="AI647" s="16">
        <v>-1.2999999999999999E-2</v>
      </c>
      <c r="AJ647" s="18">
        <v>2.04</v>
      </c>
      <c r="AK647" s="16">
        <v>5.6000000000000001E-2</v>
      </c>
      <c r="AL647" s="15">
        <v>2875445</v>
      </c>
      <c r="AM647" s="16">
        <v>5.0000000000000001E-3</v>
      </c>
      <c r="AN647" s="17">
        <v>760127</v>
      </c>
      <c r="AO647" s="16">
        <v>3.4000000000000002E-2</v>
      </c>
      <c r="AP647" s="17">
        <v>1435621</v>
      </c>
      <c r="AQ647" s="16">
        <v>-4.0000000000000001E-3</v>
      </c>
      <c r="AR647" s="18">
        <v>3.78</v>
      </c>
      <c r="AS647" s="16">
        <v>-2.8000000000000001E-2</v>
      </c>
      <c r="AT647" s="18">
        <v>2</v>
      </c>
      <c r="AU647" s="16">
        <v>8.9999999999999993E-3</v>
      </c>
    </row>
    <row r="648" spans="2:47" x14ac:dyDescent="0.2">
      <c r="B648" s="29"/>
      <c r="C648" s="29"/>
      <c r="D648" s="29"/>
      <c r="E648" s="29"/>
      <c r="F648" s="29"/>
      <c r="G648" s="14" t="s">
        <v>313</v>
      </c>
      <c r="H648" s="15">
        <v>158777</v>
      </c>
      <c r="I648" s="16">
        <v>-3.5000000000000003E-2</v>
      </c>
      <c r="J648" s="17">
        <v>41329</v>
      </c>
      <c r="K648" s="16">
        <v>-2.5999999999999999E-2</v>
      </c>
      <c r="L648" s="17">
        <v>73448</v>
      </c>
      <c r="M648" s="16">
        <v>-5.8999999999999997E-2</v>
      </c>
      <c r="N648" s="18">
        <v>3.84</v>
      </c>
      <c r="O648" s="16">
        <v>-8.9999999999999993E-3</v>
      </c>
      <c r="P648" s="18">
        <v>2.16</v>
      </c>
      <c r="Q648" s="16">
        <v>2.5000000000000001E-2</v>
      </c>
      <c r="R648" s="15">
        <v>527305</v>
      </c>
      <c r="S648" s="16">
        <v>-1.7999999999999999E-2</v>
      </c>
      <c r="T648" s="17">
        <v>137324</v>
      </c>
      <c r="U648" s="16">
        <v>1E-3</v>
      </c>
      <c r="V648" s="17">
        <v>243502</v>
      </c>
      <c r="W648" s="16">
        <v>-3.5999999999999997E-2</v>
      </c>
      <c r="X648" s="18">
        <v>3.84</v>
      </c>
      <c r="Y648" s="16">
        <v>-1.9E-2</v>
      </c>
      <c r="Z648" s="18">
        <v>2.17</v>
      </c>
      <c r="AA648" s="16">
        <v>1.7999999999999999E-2</v>
      </c>
      <c r="AB648" s="15">
        <v>1115162</v>
      </c>
      <c r="AC648" s="16">
        <v>1.2999999999999999E-2</v>
      </c>
      <c r="AD648" s="17">
        <v>291226</v>
      </c>
      <c r="AE648" s="16">
        <v>2.7E-2</v>
      </c>
      <c r="AF648" s="17">
        <v>513894</v>
      </c>
      <c r="AG648" s="16">
        <v>-1.9E-2</v>
      </c>
      <c r="AH648" s="18">
        <v>3.83</v>
      </c>
      <c r="AI648" s="16">
        <v>-1.4E-2</v>
      </c>
      <c r="AJ648" s="18">
        <v>2.17</v>
      </c>
      <c r="AK648" s="16">
        <v>3.3000000000000002E-2</v>
      </c>
      <c r="AL648" s="15">
        <v>2219220</v>
      </c>
      <c r="AM648" s="16">
        <v>-8.9999999999999993E-3</v>
      </c>
      <c r="AN648" s="17">
        <v>578131</v>
      </c>
      <c r="AO648" s="16">
        <v>1E-3</v>
      </c>
      <c r="AP648" s="17">
        <v>1035248</v>
      </c>
      <c r="AQ648" s="16">
        <v>-3.1E-2</v>
      </c>
      <c r="AR648" s="18">
        <v>3.84</v>
      </c>
      <c r="AS648" s="16">
        <v>-0.01</v>
      </c>
      <c r="AT648" s="18">
        <v>2.14</v>
      </c>
      <c r="AU648" s="16">
        <v>2.1999999999999999E-2</v>
      </c>
    </row>
    <row r="649" spans="2:47" x14ac:dyDescent="0.2">
      <c r="B649" s="29"/>
      <c r="C649" s="29"/>
      <c r="D649" s="29"/>
      <c r="E649" s="29"/>
      <c r="F649" s="29"/>
      <c r="G649" s="14" t="s">
        <v>314</v>
      </c>
      <c r="H649" s="15">
        <v>323182</v>
      </c>
      <c r="I649" s="16">
        <v>4.7E-2</v>
      </c>
      <c r="J649" s="17">
        <v>75519</v>
      </c>
      <c r="K649" s="16">
        <v>-6.8000000000000005E-2</v>
      </c>
      <c r="L649" s="17">
        <v>115041</v>
      </c>
      <c r="M649" s="16">
        <v>-7.5999999999999998E-2</v>
      </c>
      <c r="N649" s="18">
        <v>4.28</v>
      </c>
      <c r="O649" s="16">
        <v>0.123</v>
      </c>
      <c r="P649" s="18">
        <v>2.81</v>
      </c>
      <c r="Q649" s="16">
        <v>0.13300000000000001</v>
      </c>
      <c r="R649" s="15">
        <v>1000625</v>
      </c>
      <c r="S649" s="16">
        <v>3.5999999999999997E-2</v>
      </c>
      <c r="T649" s="17">
        <v>237136</v>
      </c>
      <c r="U649" s="16">
        <v>-2.5999999999999999E-2</v>
      </c>
      <c r="V649" s="17">
        <v>362026</v>
      </c>
      <c r="W649" s="16">
        <v>-2.1000000000000001E-2</v>
      </c>
      <c r="X649" s="18">
        <v>4.22</v>
      </c>
      <c r="Y649" s="16">
        <v>6.3E-2</v>
      </c>
      <c r="Z649" s="18">
        <v>2.76</v>
      </c>
      <c r="AA649" s="16">
        <v>5.8000000000000003E-2</v>
      </c>
      <c r="AB649" s="15">
        <v>1999852</v>
      </c>
      <c r="AC649" s="16">
        <v>2.5999999999999999E-2</v>
      </c>
      <c r="AD649" s="17">
        <v>481676</v>
      </c>
      <c r="AE649" s="16">
        <v>-6.0000000000000001E-3</v>
      </c>
      <c r="AF649" s="17">
        <v>738348</v>
      </c>
      <c r="AG649" s="16">
        <v>3.0000000000000001E-3</v>
      </c>
      <c r="AH649" s="18">
        <v>4.1500000000000004</v>
      </c>
      <c r="AI649" s="16">
        <v>3.2000000000000001E-2</v>
      </c>
      <c r="AJ649" s="18">
        <v>2.71</v>
      </c>
      <c r="AK649" s="16">
        <v>2.1999999999999999E-2</v>
      </c>
      <c r="AL649" s="15">
        <v>4290115</v>
      </c>
      <c r="AM649" s="16">
        <v>4.5999999999999999E-2</v>
      </c>
      <c r="AN649" s="17">
        <v>1053772</v>
      </c>
      <c r="AO649" s="16">
        <v>1.0999999999999999E-2</v>
      </c>
      <c r="AP649" s="17">
        <v>1607499</v>
      </c>
      <c r="AQ649" s="16">
        <v>1.7000000000000001E-2</v>
      </c>
      <c r="AR649" s="18">
        <v>4.07</v>
      </c>
      <c r="AS649" s="16">
        <v>3.5000000000000003E-2</v>
      </c>
      <c r="AT649" s="18">
        <v>2.67</v>
      </c>
      <c r="AU649" s="16">
        <v>2.9000000000000001E-2</v>
      </c>
    </row>
    <row r="650" spans="2:47" x14ac:dyDescent="0.2">
      <c r="B650" s="29"/>
      <c r="C650" s="29"/>
      <c r="D650" s="29"/>
      <c r="E650" s="29"/>
      <c r="F650" s="29"/>
      <c r="G650" s="14" t="s">
        <v>315</v>
      </c>
      <c r="H650" s="15">
        <v>213094</v>
      </c>
      <c r="I650" s="16">
        <v>5.3999999999999999E-2</v>
      </c>
      <c r="J650" s="17">
        <v>57179</v>
      </c>
      <c r="K650" s="16">
        <v>3.9E-2</v>
      </c>
      <c r="L650" s="17">
        <v>94901</v>
      </c>
      <c r="M650" s="16">
        <v>-5.6000000000000001E-2</v>
      </c>
      <c r="N650" s="18">
        <v>3.73</v>
      </c>
      <c r="O650" s="16">
        <v>1.4E-2</v>
      </c>
      <c r="P650" s="18">
        <v>2.25</v>
      </c>
      <c r="Q650" s="16">
        <v>0.11600000000000001</v>
      </c>
      <c r="R650" s="15">
        <v>643575</v>
      </c>
      <c r="S650" s="16">
        <v>3.3000000000000002E-2</v>
      </c>
      <c r="T650" s="17">
        <v>173887</v>
      </c>
      <c r="U650" s="16">
        <v>2.7E-2</v>
      </c>
      <c r="V650" s="17">
        <v>286024</v>
      </c>
      <c r="W650" s="16">
        <v>-7.0999999999999994E-2</v>
      </c>
      <c r="X650" s="18">
        <v>3.7</v>
      </c>
      <c r="Y650" s="16">
        <v>6.0000000000000001E-3</v>
      </c>
      <c r="Z650" s="18">
        <v>2.25</v>
      </c>
      <c r="AA650" s="16">
        <v>0.111</v>
      </c>
      <c r="AB650" s="15">
        <v>1299942</v>
      </c>
      <c r="AC650" s="16">
        <v>3.2000000000000001E-2</v>
      </c>
      <c r="AD650" s="17">
        <v>353415</v>
      </c>
      <c r="AE650" s="16">
        <v>2.4E-2</v>
      </c>
      <c r="AF650" s="17">
        <v>585825</v>
      </c>
      <c r="AG650" s="16">
        <v>-6.3E-2</v>
      </c>
      <c r="AH650" s="18">
        <v>3.68</v>
      </c>
      <c r="AI650" s="16">
        <v>8.9999999999999993E-3</v>
      </c>
      <c r="AJ650" s="18">
        <v>2.2200000000000002</v>
      </c>
      <c r="AK650" s="16">
        <v>0.10199999999999999</v>
      </c>
      <c r="AL650" s="15">
        <v>2608189</v>
      </c>
      <c r="AM650" s="16">
        <v>5.6000000000000001E-2</v>
      </c>
      <c r="AN650" s="17">
        <v>704863</v>
      </c>
      <c r="AO650" s="16">
        <v>7.2999999999999995E-2</v>
      </c>
      <c r="AP650" s="17">
        <v>1191717</v>
      </c>
      <c r="AQ650" s="16">
        <v>-2.1999999999999999E-2</v>
      </c>
      <c r="AR650" s="18">
        <v>3.7</v>
      </c>
      <c r="AS650" s="16">
        <v>-1.6E-2</v>
      </c>
      <c r="AT650" s="18">
        <v>2.19</v>
      </c>
      <c r="AU650" s="16">
        <v>0.08</v>
      </c>
    </row>
    <row r="651" spans="2:47" x14ac:dyDescent="0.2">
      <c r="B651" s="29"/>
      <c r="C651" s="29"/>
      <c r="D651" s="29"/>
      <c r="E651" s="29"/>
      <c r="F651" s="29"/>
      <c r="G651" s="14" t="s">
        <v>316</v>
      </c>
      <c r="H651" s="15">
        <v>243795</v>
      </c>
      <c r="I651" s="16">
        <v>1.4999999999999999E-2</v>
      </c>
      <c r="J651" s="17">
        <v>59013</v>
      </c>
      <c r="K651" s="16">
        <v>5.0000000000000001E-3</v>
      </c>
      <c r="L651" s="17">
        <v>113592</v>
      </c>
      <c r="M651" s="16">
        <v>0.01</v>
      </c>
      <c r="N651" s="18">
        <v>4.13</v>
      </c>
      <c r="O651" s="16">
        <v>0.01</v>
      </c>
      <c r="P651" s="18">
        <v>2.15</v>
      </c>
      <c r="Q651" s="16">
        <v>5.0000000000000001E-3</v>
      </c>
      <c r="R651" s="15">
        <v>762237</v>
      </c>
      <c r="S651" s="16">
        <v>-1.6E-2</v>
      </c>
      <c r="T651" s="17">
        <v>185004</v>
      </c>
      <c r="U651" s="16">
        <v>-3.0000000000000001E-3</v>
      </c>
      <c r="V651" s="17">
        <v>355883</v>
      </c>
      <c r="W651" s="16">
        <v>5.0000000000000001E-3</v>
      </c>
      <c r="X651" s="18">
        <v>4.12</v>
      </c>
      <c r="Y651" s="16">
        <v>-1.4E-2</v>
      </c>
      <c r="Z651" s="18">
        <v>2.14</v>
      </c>
      <c r="AA651" s="16">
        <v>-2.1000000000000001E-2</v>
      </c>
      <c r="AB651" s="15">
        <v>1536101</v>
      </c>
      <c r="AC651" s="16">
        <v>-5.0999999999999997E-2</v>
      </c>
      <c r="AD651" s="17">
        <v>371741</v>
      </c>
      <c r="AE651" s="16">
        <v>3.0000000000000001E-3</v>
      </c>
      <c r="AF651" s="17">
        <v>713958</v>
      </c>
      <c r="AG651" s="16">
        <v>8.9999999999999993E-3</v>
      </c>
      <c r="AH651" s="18">
        <v>4.13</v>
      </c>
      <c r="AI651" s="16">
        <v>-5.3999999999999999E-2</v>
      </c>
      <c r="AJ651" s="18">
        <v>2.15</v>
      </c>
      <c r="AK651" s="16">
        <v>-5.8999999999999997E-2</v>
      </c>
      <c r="AL651" s="15">
        <v>3326130</v>
      </c>
      <c r="AM651" s="16">
        <v>-5.0999999999999997E-2</v>
      </c>
      <c r="AN651" s="17">
        <v>796752</v>
      </c>
      <c r="AO651" s="16">
        <v>4.2000000000000003E-2</v>
      </c>
      <c r="AP651" s="17">
        <v>1530788</v>
      </c>
      <c r="AQ651" s="16">
        <v>5.0999999999999997E-2</v>
      </c>
      <c r="AR651" s="18">
        <v>4.17</v>
      </c>
      <c r="AS651" s="16">
        <v>-8.8999999999999996E-2</v>
      </c>
      <c r="AT651" s="18">
        <v>2.17</v>
      </c>
      <c r="AU651" s="16">
        <v>-9.7000000000000003E-2</v>
      </c>
    </row>
    <row r="652" spans="2:47" x14ac:dyDescent="0.2">
      <c r="B652" s="29"/>
      <c r="C652" s="29"/>
      <c r="D652" s="29"/>
      <c r="E652" s="29"/>
      <c r="F652" s="29"/>
      <c r="G652" s="14" t="s">
        <v>317</v>
      </c>
      <c r="H652" s="15">
        <v>697455</v>
      </c>
      <c r="I652" s="16">
        <v>3.1E-2</v>
      </c>
      <c r="J652" s="17">
        <v>142052</v>
      </c>
      <c r="K652" s="16">
        <v>-0.104</v>
      </c>
      <c r="L652" s="17">
        <v>240830</v>
      </c>
      <c r="M652" s="16">
        <v>-0.13200000000000001</v>
      </c>
      <c r="N652" s="18">
        <v>4.91</v>
      </c>
      <c r="O652" s="16">
        <v>0.151</v>
      </c>
      <c r="P652" s="18">
        <v>2.9</v>
      </c>
      <c r="Q652" s="16">
        <v>0.188</v>
      </c>
      <c r="R652" s="15">
        <v>2175887</v>
      </c>
      <c r="S652" s="16">
        <v>0.03</v>
      </c>
      <c r="T652" s="17">
        <v>450065</v>
      </c>
      <c r="U652" s="16">
        <v>-3.5999999999999997E-2</v>
      </c>
      <c r="V652" s="17">
        <v>766644</v>
      </c>
      <c r="W652" s="16">
        <v>-5.8000000000000003E-2</v>
      </c>
      <c r="X652" s="18">
        <v>4.83</v>
      </c>
      <c r="Y652" s="16">
        <v>6.8000000000000005E-2</v>
      </c>
      <c r="Z652" s="18">
        <v>2.84</v>
      </c>
      <c r="AA652" s="16">
        <v>9.2999999999999999E-2</v>
      </c>
      <c r="AB652" s="15">
        <v>4355600</v>
      </c>
      <c r="AC652" s="16">
        <v>3.2000000000000001E-2</v>
      </c>
      <c r="AD652" s="17">
        <v>917624</v>
      </c>
      <c r="AE652" s="16">
        <v>7.0000000000000001E-3</v>
      </c>
      <c r="AF652" s="17">
        <v>1571861</v>
      </c>
      <c r="AG652" s="16">
        <v>-0.01</v>
      </c>
      <c r="AH652" s="18">
        <v>4.75</v>
      </c>
      <c r="AI652" s="16">
        <v>2.5000000000000001E-2</v>
      </c>
      <c r="AJ652" s="18">
        <v>2.77</v>
      </c>
      <c r="AK652" s="16">
        <v>4.2000000000000003E-2</v>
      </c>
      <c r="AL652" s="15">
        <v>9352290</v>
      </c>
      <c r="AM652" s="16">
        <v>6.2E-2</v>
      </c>
      <c r="AN652" s="17">
        <v>1977996</v>
      </c>
      <c r="AO652" s="16">
        <v>2.4E-2</v>
      </c>
      <c r="AP652" s="17">
        <v>3413821</v>
      </c>
      <c r="AQ652" s="16">
        <v>1.7000000000000001E-2</v>
      </c>
      <c r="AR652" s="18">
        <v>4.7300000000000004</v>
      </c>
      <c r="AS652" s="16">
        <v>3.6999999999999998E-2</v>
      </c>
      <c r="AT652" s="18">
        <v>2.74</v>
      </c>
      <c r="AU652" s="16">
        <v>4.4999999999999998E-2</v>
      </c>
    </row>
    <row r="653" spans="2:47" x14ac:dyDescent="0.2">
      <c r="B653" s="29"/>
      <c r="C653" s="29"/>
      <c r="D653" s="29"/>
      <c r="E653" s="29"/>
      <c r="F653" s="29"/>
      <c r="G653" s="14" t="s">
        <v>318</v>
      </c>
      <c r="H653" s="15">
        <v>350439</v>
      </c>
      <c r="I653" s="16">
        <v>5.8999999999999997E-2</v>
      </c>
      <c r="J653" s="17">
        <v>91826</v>
      </c>
      <c r="K653" s="16">
        <v>9.4E-2</v>
      </c>
      <c r="L653" s="17">
        <v>170110</v>
      </c>
      <c r="M653" s="16">
        <v>3.6999999999999998E-2</v>
      </c>
      <c r="N653" s="18">
        <v>3.82</v>
      </c>
      <c r="O653" s="16">
        <v>-3.2000000000000001E-2</v>
      </c>
      <c r="P653" s="18">
        <v>2.06</v>
      </c>
      <c r="Q653" s="16">
        <v>2.1000000000000001E-2</v>
      </c>
      <c r="R653" s="15">
        <v>1066263</v>
      </c>
      <c r="S653" s="16">
        <v>5.0999999999999997E-2</v>
      </c>
      <c r="T653" s="17">
        <v>279245</v>
      </c>
      <c r="U653" s="16">
        <v>8.4000000000000005E-2</v>
      </c>
      <c r="V653" s="17">
        <v>519383</v>
      </c>
      <c r="W653" s="16">
        <v>3.2000000000000001E-2</v>
      </c>
      <c r="X653" s="18">
        <v>3.82</v>
      </c>
      <c r="Y653" s="16">
        <v>-3.1E-2</v>
      </c>
      <c r="Z653" s="18">
        <v>2.0499999999999998</v>
      </c>
      <c r="AA653" s="16">
        <v>1.7999999999999999E-2</v>
      </c>
      <c r="AB653" s="15">
        <v>2172620</v>
      </c>
      <c r="AC653" s="16">
        <v>-5.2999999999999999E-2</v>
      </c>
      <c r="AD653" s="17">
        <v>568889</v>
      </c>
      <c r="AE653" s="16">
        <v>6.7000000000000004E-2</v>
      </c>
      <c r="AF653" s="17">
        <v>1062235</v>
      </c>
      <c r="AG653" s="16">
        <v>2.1000000000000001E-2</v>
      </c>
      <c r="AH653" s="18">
        <v>3.82</v>
      </c>
      <c r="AI653" s="16">
        <v>-0.112</v>
      </c>
      <c r="AJ653" s="18">
        <v>2.0499999999999998</v>
      </c>
      <c r="AK653" s="16">
        <v>-7.1999999999999995E-2</v>
      </c>
      <c r="AL653" s="15">
        <v>4598708</v>
      </c>
      <c r="AM653" s="16">
        <v>-5.2999999999999999E-2</v>
      </c>
      <c r="AN653" s="17">
        <v>1166738</v>
      </c>
      <c r="AO653" s="16">
        <v>8.6999999999999994E-2</v>
      </c>
      <c r="AP653" s="17">
        <v>2214611</v>
      </c>
      <c r="AQ653" s="16">
        <v>5.8000000000000003E-2</v>
      </c>
      <c r="AR653" s="18">
        <v>3.94</v>
      </c>
      <c r="AS653" s="16">
        <v>-0.129</v>
      </c>
      <c r="AT653" s="18">
        <v>2.08</v>
      </c>
      <c r="AU653" s="16">
        <v>-0.104</v>
      </c>
    </row>
    <row r="654" spans="2:47" x14ac:dyDescent="0.2">
      <c r="B654" s="29"/>
      <c r="C654" s="29"/>
      <c r="D654" s="29"/>
      <c r="E654" s="29"/>
      <c r="F654" s="29"/>
      <c r="G654" s="14" t="s">
        <v>319</v>
      </c>
      <c r="H654" s="15">
        <v>404821</v>
      </c>
      <c r="I654" s="16">
        <v>8.8999999999999996E-2</v>
      </c>
      <c r="J654" s="17">
        <v>108827</v>
      </c>
      <c r="K654" s="16">
        <v>9.6000000000000002E-2</v>
      </c>
      <c r="L654" s="17">
        <v>188725</v>
      </c>
      <c r="M654" s="16">
        <v>2.3E-2</v>
      </c>
      <c r="N654" s="18">
        <v>3.72</v>
      </c>
      <c r="O654" s="16">
        <v>-6.0000000000000001E-3</v>
      </c>
      <c r="P654" s="18">
        <v>2.15</v>
      </c>
      <c r="Q654" s="16">
        <v>6.5000000000000002E-2</v>
      </c>
      <c r="R654" s="15">
        <v>1307353</v>
      </c>
      <c r="S654" s="16">
        <v>0.124</v>
      </c>
      <c r="T654" s="17">
        <v>346357</v>
      </c>
      <c r="U654" s="16">
        <v>0.154</v>
      </c>
      <c r="V654" s="17">
        <v>594188</v>
      </c>
      <c r="W654" s="16">
        <v>5.8000000000000003E-2</v>
      </c>
      <c r="X654" s="18">
        <v>3.77</v>
      </c>
      <c r="Y654" s="16">
        <v>-2.5000000000000001E-2</v>
      </c>
      <c r="Z654" s="18">
        <v>2.2000000000000002</v>
      </c>
      <c r="AA654" s="16">
        <v>6.3E-2</v>
      </c>
      <c r="AB654" s="15">
        <v>2690753</v>
      </c>
      <c r="AC654" s="16">
        <v>0.1</v>
      </c>
      <c r="AD654" s="17">
        <v>716333</v>
      </c>
      <c r="AE654" s="16">
        <v>0.122</v>
      </c>
      <c r="AF654" s="17">
        <v>1235464</v>
      </c>
      <c r="AG654" s="16">
        <v>4.8000000000000001E-2</v>
      </c>
      <c r="AH654" s="18">
        <v>3.76</v>
      </c>
      <c r="AI654" s="16">
        <v>-1.9E-2</v>
      </c>
      <c r="AJ654" s="18">
        <v>2.1800000000000002</v>
      </c>
      <c r="AK654" s="16">
        <v>0.05</v>
      </c>
      <c r="AL654" s="15">
        <v>5271581</v>
      </c>
      <c r="AM654" s="16">
        <v>3.5000000000000003E-2</v>
      </c>
      <c r="AN654" s="17">
        <v>1381444</v>
      </c>
      <c r="AO654" s="16">
        <v>4.5999999999999999E-2</v>
      </c>
      <c r="AP654" s="17">
        <v>2423319</v>
      </c>
      <c r="AQ654" s="16">
        <v>1E-3</v>
      </c>
      <c r="AR654" s="18">
        <v>3.82</v>
      </c>
      <c r="AS654" s="16">
        <v>-1.0999999999999999E-2</v>
      </c>
      <c r="AT654" s="18">
        <v>2.1800000000000002</v>
      </c>
      <c r="AU654" s="16">
        <v>3.4000000000000002E-2</v>
      </c>
    </row>
    <row r="655" spans="2:47" x14ac:dyDescent="0.2">
      <c r="B655" s="29"/>
      <c r="C655" s="29"/>
      <c r="D655" s="29"/>
      <c r="E655" s="29"/>
      <c r="F655" s="29"/>
      <c r="G655" s="14" t="s">
        <v>320</v>
      </c>
      <c r="H655" s="15">
        <v>210418</v>
      </c>
      <c r="I655" s="16">
        <v>-2.1000000000000001E-2</v>
      </c>
      <c r="J655" s="17">
        <v>65158</v>
      </c>
      <c r="K655" s="16">
        <v>1.6E-2</v>
      </c>
      <c r="L655" s="17">
        <v>79395</v>
      </c>
      <c r="M655" s="16">
        <v>-1.7000000000000001E-2</v>
      </c>
      <c r="N655" s="18">
        <v>3.23</v>
      </c>
      <c r="O655" s="16">
        <v>-3.5999999999999997E-2</v>
      </c>
      <c r="P655" s="18">
        <v>2.65</v>
      </c>
      <c r="Q655" s="16">
        <v>-4.0000000000000001E-3</v>
      </c>
      <c r="R655" s="15">
        <v>676729</v>
      </c>
      <c r="S655" s="16">
        <v>2.7E-2</v>
      </c>
      <c r="T655" s="17">
        <v>208080</v>
      </c>
      <c r="U655" s="16">
        <v>7.4999999999999997E-2</v>
      </c>
      <c r="V655" s="17">
        <v>252346</v>
      </c>
      <c r="W655" s="16">
        <v>3.3000000000000002E-2</v>
      </c>
      <c r="X655" s="18">
        <v>3.25</v>
      </c>
      <c r="Y655" s="16">
        <v>-4.3999999999999997E-2</v>
      </c>
      <c r="Z655" s="18">
        <v>2.68</v>
      </c>
      <c r="AA655" s="16">
        <v>-6.0000000000000001E-3</v>
      </c>
      <c r="AB655" s="15">
        <v>1406436</v>
      </c>
      <c r="AC655" s="16">
        <v>0.10299999999999999</v>
      </c>
      <c r="AD655" s="17">
        <v>427443</v>
      </c>
      <c r="AE655" s="16">
        <v>0.14099999999999999</v>
      </c>
      <c r="AF655" s="17">
        <v>523599</v>
      </c>
      <c r="AG655" s="16">
        <v>9.9000000000000005E-2</v>
      </c>
      <c r="AH655" s="18">
        <v>3.29</v>
      </c>
      <c r="AI655" s="16">
        <v>-3.3000000000000002E-2</v>
      </c>
      <c r="AJ655" s="18">
        <v>2.69</v>
      </c>
      <c r="AK655" s="16">
        <v>3.0000000000000001E-3</v>
      </c>
      <c r="AL655" s="15">
        <v>2885920</v>
      </c>
      <c r="AM655" s="16">
        <v>4.2999999999999997E-2</v>
      </c>
      <c r="AN655" s="17">
        <v>864245</v>
      </c>
      <c r="AO655" s="16">
        <v>4.1000000000000002E-2</v>
      </c>
      <c r="AP655" s="17">
        <v>1068408</v>
      </c>
      <c r="AQ655" s="16">
        <v>1.7999999999999999E-2</v>
      </c>
      <c r="AR655" s="18">
        <v>3.34</v>
      </c>
      <c r="AS655" s="16">
        <v>2E-3</v>
      </c>
      <c r="AT655" s="18">
        <v>2.7</v>
      </c>
      <c r="AU655" s="16">
        <v>2.5000000000000001E-2</v>
      </c>
    </row>
    <row r="656" spans="2:47" x14ac:dyDescent="0.2">
      <c r="B656" s="136"/>
      <c r="C656" s="136"/>
      <c r="D656" s="136"/>
      <c r="E656" s="136"/>
      <c r="F656" s="29"/>
      <c r="G656" s="14" t="s">
        <v>321</v>
      </c>
      <c r="H656" s="15">
        <v>409377</v>
      </c>
      <c r="I656" s="16">
        <v>-0.14299999999999999</v>
      </c>
      <c r="J656" s="17">
        <v>111063</v>
      </c>
      <c r="K656" s="16">
        <v>-0.19900000000000001</v>
      </c>
      <c r="L656" s="17">
        <v>183808</v>
      </c>
      <c r="M656" s="16">
        <v>-0.19700000000000001</v>
      </c>
      <c r="N656" s="18">
        <v>3.69</v>
      </c>
      <c r="O656" s="16">
        <v>7.0000000000000007E-2</v>
      </c>
      <c r="P656" s="18">
        <v>2.23</v>
      </c>
      <c r="Q656" s="16">
        <v>6.8000000000000005E-2</v>
      </c>
      <c r="R656" s="15">
        <v>1268719</v>
      </c>
      <c r="S656" s="16">
        <v>-8.1000000000000003E-2</v>
      </c>
      <c r="T656" s="17">
        <v>342015</v>
      </c>
      <c r="U656" s="16">
        <v>-0.108</v>
      </c>
      <c r="V656" s="17">
        <v>565986</v>
      </c>
      <c r="W656" s="16">
        <v>-0.125</v>
      </c>
      <c r="X656" s="18">
        <v>3.71</v>
      </c>
      <c r="Y656" s="16">
        <v>0.03</v>
      </c>
      <c r="Z656" s="18">
        <v>2.2400000000000002</v>
      </c>
      <c r="AA656" s="16">
        <v>5.0999999999999997E-2</v>
      </c>
      <c r="AB656" s="15">
        <v>2537891</v>
      </c>
      <c r="AC656" s="16">
        <v>-3.2000000000000001E-2</v>
      </c>
      <c r="AD656" s="17">
        <v>696775</v>
      </c>
      <c r="AE656" s="16">
        <v>-0.04</v>
      </c>
      <c r="AF656" s="17">
        <v>1164097</v>
      </c>
      <c r="AG656" s="16">
        <v>-4.9000000000000002E-2</v>
      </c>
      <c r="AH656" s="18">
        <v>3.64</v>
      </c>
      <c r="AI656" s="16">
        <v>8.0000000000000002E-3</v>
      </c>
      <c r="AJ656" s="18">
        <v>2.1800000000000002</v>
      </c>
      <c r="AK656" s="16">
        <v>1.9E-2</v>
      </c>
      <c r="AL656" s="15">
        <v>5396508</v>
      </c>
      <c r="AM656" s="16">
        <v>2.1999999999999999E-2</v>
      </c>
      <c r="AN656" s="17">
        <v>1476484</v>
      </c>
      <c r="AO656" s="16">
        <v>1.7999999999999999E-2</v>
      </c>
      <c r="AP656" s="17">
        <v>2462000</v>
      </c>
      <c r="AQ656" s="16">
        <v>-5.0000000000000001E-3</v>
      </c>
      <c r="AR656" s="18">
        <v>3.65</v>
      </c>
      <c r="AS656" s="16">
        <v>4.0000000000000001E-3</v>
      </c>
      <c r="AT656" s="18">
        <v>2.19</v>
      </c>
      <c r="AU656" s="16">
        <v>2.7E-2</v>
      </c>
    </row>
    <row r="657" spans="2:47" x14ac:dyDescent="0.2">
      <c r="C657" s="29"/>
      <c r="D657" s="29"/>
      <c r="E657" s="29"/>
      <c r="F657" s="29"/>
      <c r="G657" s="14" t="s">
        <v>347</v>
      </c>
      <c r="H657" s="18">
        <v>127941</v>
      </c>
      <c r="I657" s="16">
        <v>-0.127</v>
      </c>
      <c r="J657" s="18">
        <v>34027</v>
      </c>
      <c r="K657" s="16">
        <v>-0.124</v>
      </c>
      <c r="L657" s="18">
        <v>60280</v>
      </c>
      <c r="M657" s="16">
        <v>-0.184</v>
      </c>
      <c r="N657" s="18">
        <v>3.76</v>
      </c>
      <c r="O657" s="16">
        <v>-3.0000000000000001E-3</v>
      </c>
      <c r="P657" s="18">
        <v>2.12</v>
      </c>
      <c r="Q657" s="16">
        <v>7.0000000000000007E-2</v>
      </c>
      <c r="R657" s="18">
        <v>426652</v>
      </c>
      <c r="S657" s="16">
        <v>-0.111</v>
      </c>
      <c r="T657" s="18">
        <v>111866</v>
      </c>
      <c r="U657" s="16">
        <v>-0.125</v>
      </c>
      <c r="V657" s="18">
        <v>197931</v>
      </c>
      <c r="W657" s="16">
        <v>-0.185</v>
      </c>
      <c r="X657" s="18">
        <v>3.81</v>
      </c>
      <c r="Y657" s="16">
        <v>1.4999999999999999E-2</v>
      </c>
      <c r="Z657" s="18">
        <v>2.16</v>
      </c>
      <c r="AA657" s="16">
        <v>0.09</v>
      </c>
      <c r="AB657" s="18">
        <v>900782</v>
      </c>
      <c r="AC657" s="16">
        <v>-0.114</v>
      </c>
      <c r="AD657" s="18">
        <v>236846</v>
      </c>
      <c r="AE657" s="16">
        <v>-0.121</v>
      </c>
      <c r="AF657" s="18">
        <v>419501</v>
      </c>
      <c r="AG657" s="16">
        <v>-0.17799999999999999</v>
      </c>
      <c r="AH657" s="18">
        <v>3.8</v>
      </c>
      <c r="AI657" s="16">
        <v>8.0000000000000002E-3</v>
      </c>
      <c r="AJ657" s="18">
        <v>2.15</v>
      </c>
      <c r="AK657" s="16">
        <v>7.8E-2</v>
      </c>
      <c r="AL657" s="18">
        <v>1873782</v>
      </c>
      <c r="AM657" s="16">
        <v>-9.0999999999999998E-2</v>
      </c>
      <c r="AN657" s="18">
        <v>494614</v>
      </c>
      <c r="AO657" s="16">
        <v>-0.115</v>
      </c>
      <c r="AP657" s="18">
        <v>902235</v>
      </c>
      <c r="AQ657" s="16">
        <v>-0.15</v>
      </c>
      <c r="AR657" s="18">
        <v>3.79</v>
      </c>
      <c r="AS657" s="16">
        <v>2.7E-2</v>
      </c>
      <c r="AT657" s="18">
        <v>2.08</v>
      </c>
      <c r="AU657" s="16">
        <v>6.9000000000000006E-2</v>
      </c>
    </row>
    <row r="658" spans="2:47" x14ac:dyDescent="0.2">
      <c r="C658" s="29"/>
      <c r="D658" s="29"/>
      <c r="E658" s="29"/>
      <c r="F658" s="29"/>
      <c r="G658" s="14" t="s">
        <v>348</v>
      </c>
      <c r="H658" s="18">
        <v>316237</v>
      </c>
      <c r="I658" s="16">
        <v>-5.8000000000000003E-2</v>
      </c>
      <c r="J658" s="18">
        <v>82135</v>
      </c>
      <c r="K658" s="16">
        <v>-5.0999999999999997E-2</v>
      </c>
      <c r="L658" s="18">
        <v>129743</v>
      </c>
      <c r="M658" s="16">
        <v>-9.8000000000000004E-2</v>
      </c>
      <c r="N658" s="18">
        <v>3.85</v>
      </c>
      <c r="O658" s="16">
        <v>-8.0000000000000002E-3</v>
      </c>
      <c r="P658" s="18">
        <v>2.44</v>
      </c>
      <c r="Q658" s="16">
        <v>4.2999999999999997E-2</v>
      </c>
      <c r="R658" s="18">
        <v>1014867</v>
      </c>
      <c r="S658" s="16">
        <v>-2.5000000000000001E-2</v>
      </c>
      <c r="T658" s="18">
        <v>262236</v>
      </c>
      <c r="U658" s="16">
        <v>-1.7000000000000001E-2</v>
      </c>
      <c r="V658" s="18">
        <v>423664</v>
      </c>
      <c r="W658" s="16">
        <v>-5.3999999999999999E-2</v>
      </c>
      <c r="X658" s="18">
        <v>3.87</v>
      </c>
      <c r="Y658" s="16">
        <v>-8.9999999999999993E-3</v>
      </c>
      <c r="Z658" s="18">
        <v>2.4</v>
      </c>
      <c r="AA658" s="16">
        <v>3.1E-2</v>
      </c>
      <c r="AB658" s="18">
        <v>2110686</v>
      </c>
      <c r="AC658" s="16">
        <v>1.2999999999999999E-2</v>
      </c>
      <c r="AD658" s="18">
        <v>546968</v>
      </c>
      <c r="AE658" s="16">
        <v>3.7999999999999999E-2</v>
      </c>
      <c r="AF658" s="18">
        <v>896013</v>
      </c>
      <c r="AG658" s="16">
        <v>-4.0000000000000001E-3</v>
      </c>
      <c r="AH658" s="18">
        <v>3.86</v>
      </c>
      <c r="AI658" s="16">
        <v>-2.5000000000000001E-2</v>
      </c>
      <c r="AJ658" s="18">
        <v>2.36</v>
      </c>
      <c r="AK658" s="16">
        <v>1.7000000000000001E-2</v>
      </c>
      <c r="AL658" s="18">
        <v>4489622</v>
      </c>
      <c r="AM658" s="16">
        <v>6.0000000000000001E-3</v>
      </c>
      <c r="AN658" s="18">
        <v>1154937</v>
      </c>
      <c r="AO658" s="16">
        <v>1.6E-2</v>
      </c>
      <c r="AP658" s="18">
        <v>1907355</v>
      </c>
      <c r="AQ658" s="16">
        <v>-6.0000000000000001E-3</v>
      </c>
      <c r="AR658" s="18">
        <v>3.89</v>
      </c>
      <c r="AS658" s="16">
        <v>-0.01</v>
      </c>
      <c r="AT658" s="18">
        <v>2.35</v>
      </c>
      <c r="AU658" s="16">
        <v>1.2E-2</v>
      </c>
    </row>
    <row r="659" spans="2:47" x14ac:dyDescent="0.2">
      <c r="B659" s="28" t="s">
        <v>19</v>
      </c>
      <c r="C659" s="28" t="s">
        <v>12</v>
      </c>
      <c r="D659" s="28" t="s">
        <v>23</v>
      </c>
      <c r="E659" s="28" t="s">
        <v>0</v>
      </c>
      <c r="F659" s="28" t="s">
        <v>85</v>
      </c>
      <c r="G659" s="14" t="s">
        <v>322</v>
      </c>
      <c r="H659" s="15">
        <v>3128819</v>
      </c>
      <c r="I659" s="16">
        <v>2.5999999999999999E-2</v>
      </c>
      <c r="J659" s="17">
        <v>715247</v>
      </c>
      <c r="K659" s="16">
        <v>-3.6999999999999998E-2</v>
      </c>
      <c r="L659" s="17">
        <v>1255719</v>
      </c>
      <c r="M659" s="16">
        <v>-4.7E-2</v>
      </c>
      <c r="N659" s="18">
        <v>4.37</v>
      </c>
      <c r="O659" s="16">
        <v>6.5000000000000002E-2</v>
      </c>
      <c r="P659" s="18">
        <v>2.4900000000000002</v>
      </c>
      <c r="Q659" s="16">
        <v>7.5999999999999998E-2</v>
      </c>
      <c r="R659" s="15">
        <v>9787735</v>
      </c>
      <c r="S659" s="16">
        <v>2.8000000000000001E-2</v>
      </c>
      <c r="T659" s="17">
        <v>2257347</v>
      </c>
      <c r="U659" s="16">
        <v>2E-3</v>
      </c>
      <c r="V659" s="17">
        <v>3967553</v>
      </c>
      <c r="W659" s="16">
        <v>-4.0000000000000001E-3</v>
      </c>
      <c r="X659" s="18">
        <v>4.34</v>
      </c>
      <c r="Y659" s="16">
        <v>2.5999999999999999E-2</v>
      </c>
      <c r="Z659" s="18">
        <v>2.4700000000000002</v>
      </c>
      <c r="AA659" s="16">
        <v>3.3000000000000002E-2</v>
      </c>
      <c r="AB659" s="15">
        <v>19610971</v>
      </c>
      <c r="AC659" s="16">
        <v>1.2999999999999999E-2</v>
      </c>
      <c r="AD659" s="17">
        <v>4559294</v>
      </c>
      <c r="AE659" s="16">
        <v>1.7000000000000001E-2</v>
      </c>
      <c r="AF659" s="17">
        <v>8021101</v>
      </c>
      <c r="AG659" s="16">
        <v>1.0999999999999999E-2</v>
      </c>
      <c r="AH659" s="18">
        <v>4.3</v>
      </c>
      <c r="AI659" s="16">
        <v>-4.0000000000000001E-3</v>
      </c>
      <c r="AJ659" s="18">
        <v>2.44</v>
      </c>
      <c r="AK659" s="16">
        <v>2E-3</v>
      </c>
      <c r="AL659" s="15">
        <v>41965295</v>
      </c>
      <c r="AM659" s="16">
        <v>1.7999999999999999E-2</v>
      </c>
      <c r="AN659" s="17">
        <v>9758533</v>
      </c>
      <c r="AO659" s="16">
        <v>3.5999999999999997E-2</v>
      </c>
      <c r="AP659" s="17">
        <v>17182492</v>
      </c>
      <c r="AQ659" s="16">
        <v>3.5000000000000003E-2</v>
      </c>
      <c r="AR659" s="18">
        <v>4.3</v>
      </c>
      <c r="AS659" s="16">
        <v>-1.7000000000000001E-2</v>
      </c>
      <c r="AT659" s="18">
        <v>2.44</v>
      </c>
      <c r="AU659" s="16">
        <v>-1.7000000000000001E-2</v>
      </c>
    </row>
    <row r="660" spans="2:47" x14ac:dyDescent="0.2">
      <c r="B660" s="29"/>
      <c r="C660" s="29"/>
      <c r="D660" s="29"/>
      <c r="E660" s="29"/>
      <c r="F660" s="29"/>
      <c r="G660" s="14" t="s">
        <v>323</v>
      </c>
      <c r="H660" s="15">
        <v>3566398</v>
      </c>
      <c r="I660" s="16">
        <v>1.2999999999999999E-2</v>
      </c>
      <c r="J660" s="17">
        <v>962910</v>
      </c>
      <c r="K660" s="16">
        <v>1.2999999999999999E-2</v>
      </c>
      <c r="L660" s="17">
        <v>1660899</v>
      </c>
      <c r="M660" s="16">
        <v>-0.04</v>
      </c>
      <c r="N660" s="18">
        <v>3.7</v>
      </c>
      <c r="O660" s="16">
        <v>0</v>
      </c>
      <c r="P660" s="18">
        <v>2.15</v>
      </c>
      <c r="Q660" s="16">
        <v>5.6000000000000001E-2</v>
      </c>
      <c r="R660" s="15">
        <v>11517894</v>
      </c>
      <c r="S660" s="16">
        <v>1.7999999999999999E-2</v>
      </c>
      <c r="T660" s="17">
        <v>3103435</v>
      </c>
      <c r="U660" s="16">
        <v>2.4E-2</v>
      </c>
      <c r="V660" s="17">
        <v>5359135</v>
      </c>
      <c r="W660" s="16">
        <v>-3.3000000000000002E-2</v>
      </c>
      <c r="X660" s="18">
        <v>3.71</v>
      </c>
      <c r="Y660" s="16">
        <v>-6.0000000000000001E-3</v>
      </c>
      <c r="Z660" s="18">
        <v>2.15</v>
      </c>
      <c r="AA660" s="16">
        <v>5.2999999999999999E-2</v>
      </c>
      <c r="AB660" s="15">
        <v>23735310</v>
      </c>
      <c r="AC660" s="16">
        <v>0.03</v>
      </c>
      <c r="AD660" s="17">
        <v>6352027</v>
      </c>
      <c r="AE660" s="16">
        <v>3.6999999999999998E-2</v>
      </c>
      <c r="AF660" s="17">
        <v>10946322</v>
      </c>
      <c r="AG660" s="16">
        <v>-2.1000000000000001E-2</v>
      </c>
      <c r="AH660" s="18">
        <v>3.74</v>
      </c>
      <c r="AI660" s="16">
        <v>-7.0000000000000001E-3</v>
      </c>
      <c r="AJ660" s="18">
        <v>2.17</v>
      </c>
      <c r="AK660" s="16">
        <v>5.2999999999999999E-2</v>
      </c>
      <c r="AL660" s="15">
        <v>47507284</v>
      </c>
      <c r="AM660" s="16">
        <v>-1.4E-2</v>
      </c>
      <c r="AN660" s="17">
        <v>12824972</v>
      </c>
      <c r="AO660" s="16">
        <v>-1.7999999999999999E-2</v>
      </c>
      <c r="AP660" s="17">
        <v>22531031</v>
      </c>
      <c r="AQ660" s="16">
        <v>-5.7000000000000002E-2</v>
      </c>
      <c r="AR660" s="18">
        <v>3.7</v>
      </c>
      <c r="AS660" s="16">
        <v>4.0000000000000001E-3</v>
      </c>
      <c r="AT660" s="18">
        <v>2.11</v>
      </c>
      <c r="AU660" s="16">
        <v>4.5999999999999999E-2</v>
      </c>
    </row>
    <row r="661" spans="2:47" x14ac:dyDescent="0.2">
      <c r="B661" s="29"/>
      <c r="C661" s="29"/>
      <c r="D661" s="29"/>
      <c r="E661" s="29"/>
      <c r="F661" s="29"/>
      <c r="G661" s="14" t="s">
        <v>324</v>
      </c>
      <c r="H661" s="15">
        <v>2516629</v>
      </c>
      <c r="I661" s="16">
        <v>-5.6000000000000001E-2</v>
      </c>
      <c r="J661" s="17">
        <v>666640</v>
      </c>
      <c r="K661" s="16">
        <v>-6.7000000000000004E-2</v>
      </c>
      <c r="L661" s="17">
        <v>1220804</v>
      </c>
      <c r="M661" s="16">
        <v>-0.104</v>
      </c>
      <c r="N661" s="18">
        <v>3.78</v>
      </c>
      <c r="O661" s="16">
        <v>1.2E-2</v>
      </c>
      <c r="P661" s="18">
        <v>2.06</v>
      </c>
      <c r="Q661" s="16">
        <v>5.3999999999999999E-2</v>
      </c>
      <c r="R661" s="15">
        <v>8086590</v>
      </c>
      <c r="S661" s="16">
        <v>-3.5000000000000003E-2</v>
      </c>
      <c r="T661" s="17">
        <v>2125997</v>
      </c>
      <c r="U661" s="16">
        <v>-2.8000000000000001E-2</v>
      </c>
      <c r="V661" s="17">
        <v>3869505</v>
      </c>
      <c r="W661" s="16">
        <v>-7.2999999999999995E-2</v>
      </c>
      <c r="X661" s="18">
        <v>3.8</v>
      </c>
      <c r="Y661" s="16">
        <v>-7.0000000000000001E-3</v>
      </c>
      <c r="Z661" s="18">
        <v>2.09</v>
      </c>
      <c r="AA661" s="16">
        <v>0.04</v>
      </c>
      <c r="AB661" s="15">
        <v>16715398</v>
      </c>
      <c r="AC661" s="16">
        <v>-1.6E-2</v>
      </c>
      <c r="AD661" s="17">
        <v>4413217</v>
      </c>
      <c r="AE661" s="16">
        <v>8.0000000000000002E-3</v>
      </c>
      <c r="AF661" s="17">
        <v>8020803</v>
      </c>
      <c r="AG661" s="16">
        <v>-0.04</v>
      </c>
      <c r="AH661" s="18">
        <v>3.79</v>
      </c>
      <c r="AI661" s="16">
        <v>-2.3E-2</v>
      </c>
      <c r="AJ661" s="18">
        <v>2.08</v>
      </c>
      <c r="AK661" s="16">
        <v>2.5000000000000001E-2</v>
      </c>
      <c r="AL661" s="15">
        <v>33759954</v>
      </c>
      <c r="AM661" s="16">
        <v>-3.5999999999999997E-2</v>
      </c>
      <c r="AN661" s="17">
        <v>8826965</v>
      </c>
      <c r="AO661" s="16">
        <v>-1.4E-2</v>
      </c>
      <c r="AP661" s="17">
        <v>16248425</v>
      </c>
      <c r="AQ661" s="16">
        <v>-5.0999999999999997E-2</v>
      </c>
      <c r="AR661" s="18">
        <v>3.82</v>
      </c>
      <c r="AS661" s="16">
        <v>-2.1999999999999999E-2</v>
      </c>
      <c r="AT661" s="18">
        <v>2.08</v>
      </c>
      <c r="AU661" s="16">
        <v>1.6E-2</v>
      </c>
    </row>
    <row r="662" spans="2:47" x14ac:dyDescent="0.2">
      <c r="B662" s="29"/>
      <c r="C662" s="29"/>
      <c r="D662" s="29"/>
      <c r="E662" s="29"/>
      <c r="F662" s="29"/>
      <c r="G662" s="14" t="s">
        <v>325</v>
      </c>
      <c r="H662" s="15">
        <v>3985238</v>
      </c>
      <c r="I662" s="16">
        <v>-4.4999999999999998E-2</v>
      </c>
      <c r="J662" s="17">
        <v>1055473</v>
      </c>
      <c r="K662" s="16">
        <v>-8.9999999999999993E-3</v>
      </c>
      <c r="L662" s="17">
        <v>1912308</v>
      </c>
      <c r="M662" s="16">
        <v>-3.0000000000000001E-3</v>
      </c>
      <c r="N662" s="18">
        <v>3.78</v>
      </c>
      <c r="O662" s="16">
        <v>-3.5999999999999997E-2</v>
      </c>
      <c r="P662" s="18">
        <v>2.08</v>
      </c>
      <c r="Q662" s="16">
        <v>-4.2000000000000003E-2</v>
      </c>
      <c r="R662" s="15">
        <v>12199209</v>
      </c>
      <c r="S662" s="16">
        <v>-2.7E-2</v>
      </c>
      <c r="T662" s="17">
        <v>3192386</v>
      </c>
      <c r="U662" s="16">
        <v>-1.2999999999999999E-2</v>
      </c>
      <c r="V662" s="17">
        <v>5764410</v>
      </c>
      <c r="W662" s="16">
        <v>-1.0999999999999999E-2</v>
      </c>
      <c r="X662" s="18">
        <v>3.82</v>
      </c>
      <c r="Y662" s="16">
        <v>-1.4E-2</v>
      </c>
      <c r="Z662" s="18">
        <v>2.12</v>
      </c>
      <c r="AA662" s="16">
        <v>-1.7000000000000001E-2</v>
      </c>
      <c r="AB662" s="15">
        <v>25148769</v>
      </c>
      <c r="AC662" s="16">
        <v>-3.5999999999999997E-2</v>
      </c>
      <c r="AD662" s="17">
        <v>6625788</v>
      </c>
      <c r="AE662" s="16">
        <v>-4.0000000000000001E-3</v>
      </c>
      <c r="AF662" s="17">
        <v>11932523</v>
      </c>
      <c r="AG662" s="16">
        <v>-7.0000000000000001E-3</v>
      </c>
      <c r="AH662" s="18">
        <v>3.8</v>
      </c>
      <c r="AI662" s="16">
        <v>-3.1E-2</v>
      </c>
      <c r="AJ662" s="18">
        <v>2.11</v>
      </c>
      <c r="AK662" s="16">
        <v>-2.9000000000000001E-2</v>
      </c>
      <c r="AL662" s="15">
        <v>51445946</v>
      </c>
      <c r="AM662" s="16">
        <v>-4.9000000000000002E-2</v>
      </c>
      <c r="AN662" s="17">
        <v>13441378</v>
      </c>
      <c r="AO662" s="16">
        <v>-2.9000000000000001E-2</v>
      </c>
      <c r="AP662" s="17">
        <v>24158453</v>
      </c>
      <c r="AQ662" s="16">
        <v>-3.6999999999999998E-2</v>
      </c>
      <c r="AR662" s="18">
        <v>3.83</v>
      </c>
      <c r="AS662" s="16">
        <v>-2.1000000000000001E-2</v>
      </c>
      <c r="AT662" s="18">
        <v>2.13</v>
      </c>
      <c r="AU662" s="16">
        <v>-1.2999999999999999E-2</v>
      </c>
    </row>
    <row r="663" spans="2:47" x14ac:dyDescent="0.2">
      <c r="B663" s="29"/>
      <c r="C663" s="29"/>
      <c r="D663" s="29"/>
      <c r="E663" s="29"/>
      <c r="F663" s="29"/>
      <c r="G663" s="14" t="s">
        <v>326</v>
      </c>
      <c r="H663" s="15">
        <v>1582066</v>
      </c>
      <c r="I663" s="16">
        <v>-4.0000000000000001E-3</v>
      </c>
      <c r="J663" s="17">
        <v>446434</v>
      </c>
      <c r="K663" s="16">
        <v>8.9999999999999993E-3</v>
      </c>
      <c r="L663" s="17">
        <v>706618</v>
      </c>
      <c r="M663" s="16">
        <v>-1.4999999999999999E-2</v>
      </c>
      <c r="N663" s="18">
        <v>3.54</v>
      </c>
      <c r="O663" s="16">
        <v>-1.4E-2</v>
      </c>
      <c r="P663" s="18">
        <v>2.2400000000000002</v>
      </c>
      <c r="Q663" s="16">
        <v>1.0999999999999999E-2</v>
      </c>
      <c r="R663" s="15">
        <v>5120474</v>
      </c>
      <c r="S663" s="16">
        <v>3.3000000000000002E-2</v>
      </c>
      <c r="T663" s="17">
        <v>1458108</v>
      </c>
      <c r="U663" s="16">
        <v>5.3999999999999999E-2</v>
      </c>
      <c r="V663" s="17">
        <v>2306223</v>
      </c>
      <c r="W663" s="16">
        <v>0.02</v>
      </c>
      <c r="X663" s="18">
        <v>3.51</v>
      </c>
      <c r="Y663" s="16">
        <v>-0.02</v>
      </c>
      <c r="Z663" s="18">
        <v>2.2200000000000002</v>
      </c>
      <c r="AA663" s="16">
        <v>1.2E-2</v>
      </c>
      <c r="AB663" s="15">
        <v>10430871</v>
      </c>
      <c r="AC663" s="16">
        <v>7.3999999999999996E-2</v>
      </c>
      <c r="AD663" s="17">
        <v>2963975</v>
      </c>
      <c r="AE663" s="16">
        <v>9.9000000000000005E-2</v>
      </c>
      <c r="AF663" s="17">
        <v>4665013</v>
      </c>
      <c r="AG663" s="16">
        <v>6.0999999999999999E-2</v>
      </c>
      <c r="AH663" s="18">
        <v>3.52</v>
      </c>
      <c r="AI663" s="16">
        <v>-2.1999999999999999E-2</v>
      </c>
      <c r="AJ663" s="18">
        <v>2.2400000000000002</v>
      </c>
      <c r="AK663" s="16">
        <v>1.2999999999999999E-2</v>
      </c>
      <c r="AL663" s="15">
        <v>20733935</v>
      </c>
      <c r="AM663" s="16">
        <v>3.0000000000000001E-3</v>
      </c>
      <c r="AN663" s="17">
        <v>5871231</v>
      </c>
      <c r="AO663" s="16">
        <v>1.7999999999999999E-2</v>
      </c>
      <c r="AP663" s="17">
        <v>9244531</v>
      </c>
      <c r="AQ663" s="16">
        <v>-1.9E-2</v>
      </c>
      <c r="AR663" s="18">
        <v>3.53</v>
      </c>
      <c r="AS663" s="16">
        <v>-1.4999999999999999E-2</v>
      </c>
      <c r="AT663" s="18">
        <v>2.2400000000000002</v>
      </c>
      <c r="AU663" s="16">
        <v>2.1999999999999999E-2</v>
      </c>
    </row>
    <row r="664" spans="2:47" x14ac:dyDescent="0.2">
      <c r="B664" s="29"/>
      <c r="C664" s="29"/>
      <c r="D664" s="29"/>
      <c r="E664" s="29"/>
      <c r="F664" s="29"/>
      <c r="G664" s="14" t="s">
        <v>327</v>
      </c>
      <c r="H664" s="15">
        <v>2129205</v>
      </c>
      <c r="I664" s="16">
        <v>-2.5000000000000001E-2</v>
      </c>
      <c r="J664" s="17">
        <v>534577</v>
      </c>
      <c r="K664" s="16">
        <v>-5.7000000000000002E-2</v>
      </c>
      <c r="L664" s="17">
        <v>876072</v>
      </c>
      <c r="M664" s="16">
        <v>-7.3999999999999996E-2</v>
      </c>
      <c r="N664" s="18">
        <v>3.98</v>
      </c>
      <c r="O664" s="16">
        <v>3.3000000000000002E-2</v>
      </c>
      <c r="P664" s="18">
        <v>2.4300000000000002</v>
      </c>
      <c r="Q664" s="16">
        <v>5.1999999999999998E-2</v>
      </c>
      <c r="R664" s="15">
        <v>6621299</v>
      </c>
      <c r="S664" s="16">
        <v>-5.3999999999999999E-2</v>
      </c>
      <c r="T664" s="17">
        <v>1695373</v>
      </c>
      <c r="U664" s="16">
        <v>-6.9000000000000006E-2</v>
      </c>
      <c r="V664" s="17">
        <v>2784005</v>
      </c>
      <c r="W664" s="16">
        <v>-8.2000000000000003E-2</v>
      </c>
      <c r="X664" s="18">
        <v>3.91</v>
      </c>
      <c r="Y664" s="16">
        <v>1.6E-2</v>
      </c>
      <c r="Z664" s="18">
        <v>2.38</v>
      </c>
      <c r="AA664" s="16">
        <v>3.1E-2</v>
      </c>
      <c r="AB664" s="15">
        <v>13283636</v>
      </c>
      <c r="AC664" s="16">
        <v>-3.9E-2</v>
      </c>
      <c r="AD664" s="17">
        <v>3469200</v>
      </c>
      <c r="AE664" s="16">
        <v>-3.2000000000000001E-2</v>
      </c>
      <c r="AF664" s="17">
        <v>5671063</v>
      </c>
      <c r="AG664" s="16">
        <v>-4.2999999999999997E-2</v>
      </c>
      <c r="AH664" s="18">
        <v>3.83</v>
      </c>
      <c r="AI664" s="16">
        <v>-7.0000000000000001E-3</v>
      </c>
      <c r="AJ664" s="18">
        <v>2.34</v>
      </c>
      <c r="AK664" s="16">
        <v>4.0000000000000001E-3</v>
      </c>
      <c r="AL664" s="15">
        <v>27197499</v>
      </c>
      <c r="AM664" s="16">
        <v>-3.6999999999999998E-2</v>
      </c>
      <c r="AN664" s="17">
        <v>7080923</v>
      </c>
      <c r="AO664" s="16">
        <v>-4.3999999999999997E-2</v>
      </c>
      <c r="AP664" s="17">
        <v>11607901</v>
      </c>
      <c r="AQ664" s="16">
        <v>-0.04</v>
      </c>
      <c r="AR664" s="18">
        <v>3.84</v>
      </c>
      <c r="AS664" s="16">
        <v>7.0000000000000001E-3</v>
      </c>
      <c r="AT664" s="18">
        <v>2.34</v>
      </c>
      <c r="AU664" s="16">
        <v>3.0000000000000001E-3</v>
      </c>
    </row>
    <row r="665" spans="2:47" x14ac:dyDescent="0.2">
      <c r="B665" s="29"/>
      <c r="C665" s="29"/>
      <c r="D665" s="29"/>
      <c r="E665" s="29"/>
      <c r="F665" s="29"/>
      <c r="G665" s="14" t="s">
        <v>328</v>
      </c>
      <c r="H665" s="15">
        <v>3426303</v>
      </c>
      <c r="I665" s="16">
        <v>-7.8E-2</v>
      </c>
      <c r="J665" s="17">
        <v>918621</v>
      </c>
      <c r="K665" s="16">
        <v>-0.11700000000000001</v>
      </c>
      <c r="L665" s="17">
        <v>1559208</v>
      </c>
      <c r="M665" s="16">
        <v>-0.124</v>
      </c>
      <c r="N665" s="18">
        <v>3.73</v>
      </c>
      <c r="O665" s="16">
        <v>4.3999999999999997E-2</v>
      </c>
      <c r="P665" s="18">
        <v>2.2000000000000002</v>
      </c>
      <c r="Q665" s="16">
        <v>5.1999999999999998E-2</v>
      </c>
      <c r="R665" s="15">
        <v>10828372</v>
      </c>
      <c r="S665" s="16">
        <v>-2.3E-2</v>
      </c>
      <c r="T665" s="17">
        <v>2855660</v>
      </c>
      <c r="U665" s="16">
        <v>-4.5999999999999999E-2</v>
      </c>
      <c r="V665" s="17">
        <v>4834236</v>
      </c>
      <c r="W665" s="16">
        <v>-7.0999999999999994E-2</v>
      </c>
      <c r="X665" s="18">
        <v>3.79</v>
      </c>
      <c r="Y665" s="16">
        <v>2.4E-2</v>
      </c>
      <c r="Z665" s="18">
        <v>2.2400000000000002</v>
      </c>
      <c r="AA665" s="16">
        <v>5.1999999999999998E-2</v>
      </c>
      <c r="AB665" s="15">
        <v>21867154</v>
      </c>
      <c r="AC665" s="16">
        <v>1.0999999999999999E-2</v>
      </c>
      <c r="AD665" s="17">
        <v>5841403</v>
      </c>
      <c r="AE665" s="16">
        <v>1E-3</v>
      </c>
      <c r="AF665" s="17">
        <v>9967769</v>
      </c>
      <c r="AG665" s="16">
        <v>-1.4999999999999999E-2</v>
      </c>
      <c r="AH665" s="18">
        <v>3.74</v>
      </c>
      <c r="AI665" s="16">
        <v>0.01</v>
      </c>
      <c r="AJ665" s="18">
        <v>2.19</v>
      </c>
      <c r="AK665" s="16">
        <v>2.5999999999999999E-2</v>
      </c>
      <c r="AL665" s="15">
        <v>44972883</v>
      </c>
      <c r="AM665" s="16">
        <v>1.7000000000000001E-2</v>
      </c>
      <c r="AN665" s="17">
        <v>11940230</v>
      </c>
      <c r="AO665" s="16">
        <v>8.9999999999999993E-3</v>
      </c>
      <c r="AP665" s="17">
        <v>20368193</v>
      </c>
      <c r="AQ665" s="16">
        <v>-1.6E-2</v>
      </c>
      <c r="AR665" s="18">
        <v>3.77</v>
      </c>
      <c r="AS665" s="16">
        <v>8.9999999999999993E-3</v>
      </c>
      <c r="AT665" s="18">
        <v>2.21</v>
      </c>
      <c r="AU665" s="16">
        <v>3.4000000000000002E-2</v>
      </c>
    </row>
    <row r="666" spans="2:47" x14ac:dyDescent="0.2">
      <c r="B666" s="29"/>
      <c r="C666" s="29"/>
      <c r="D666" s="29"/>
      <c r="E666" s="29"/>
      <c r="F666" s="29"/>
      <c r="G666" s="14" t="s">
        <v>329</v>
      </c>
      <c r="H666" s="15">
        <v>3008405</v>
      </c>
      <c r="I666" s="16">
        <v>1E-3</v>
      </c>
      <c r="J666" s="17">
        <v>778371</v>
      </c>
      <c r="K666" s="16">
        <v>3.1E-2</v>
      </c>
      <c r="L666" s="17">
        <v>1351845</v>
      </c>
      <c r="M666" s="16">
        <v>-2.3E-2</v>
      </c>
      <c r="N666" s="18">
        <v>3.87</v>
      </c>
      <c r="O666" s="16">
        <v>-2.9000000000000001E-2</v>
      </c>
      <c r="P666" s="18">
        <v>2.23</v>
      </c>
      <c r="Q666" s="16">
        <v>2.4E-2</v>
      </c>
      <c r="R666" s="15">
        <v>9634597</v>
      </c>
      <c r="S666" s="16">
        <v>1.7999999999999999E-2</v>
      </c>
      <c r="T666" s="17">
        <v>2475582</v>
      </c>
      <c r="U666" s="16">
        <v>4.9000000000000002E-2</v>
      </c>
      <c r="V666" s="17">
        <v>4369844</v>
      </c>
      <c r="W666" s="16">
        <v>3.0000000000000001E-3</v>
      </c>
      <c r="X666" s="18">
        <v>3.89</v>
      </c>
      <c r="Y666" s="16">
        <v>-2.9000000000000001E-2</v>
      </c>
      <c r="Z666" s="18">
        <v>2.2000000000000002</v>
      </c>
      <c r="AA666" s="16">
        <v>1.4999999999999999E-2</v>
      </c>
      <c r="AB666" s="15">
        <v>19608051</v>
      </c>
      <c r="AC666" s="16">
        <v>1.6E-2</v>
      </c>
      <c r="AD666" s="17">
        <v>5048927</v>
      </c>
      <c r="AE666" s="16">
        <v>6.9000000000000006E-2</v>
      </c>
      <c r="AF666" s="17">
        <v>8995782</v>
      </c>
      <c r="AG666" s="16">
        <v>2.8000000000000001E-2</v>
      </c>
      <c r="AH666" s="18">
        <v>3.88</v>
      </c>
      <c r="AI666" s="16">
        <v>-4.9000000000000002E-2</v>
      </c>
      <c r="AJ666" s="18">
        <v>2.1800000000000002</v>
      </c>
      <c r="AK666" s="16">
        <v>-1.2E-2</v>
      </c>
      <c r="AL666" s="15">
        <v>40370628</v>
      </c>
      <c r="AM666" s="16">
        <v>1.0999999999999999E-2</v>
      </c>
      <c r="AN666" s="17">
        <v>10285930</v>
      </c>
      <c r="AO666" s="16">
        <v>6.5000000000000002E-2</v>
      </c>
      <c r="AP666" s="17">
        <v>18525136</v>
      </c>
      <c r="AQ666" s="16">
        <v>2.8000000000000001E-2</v>
      </c>
      <c r="AR666" s="18">
        <v>3.92</v>
      </c>
      <c r="AS666" s="16">
        <v>-0.05</v>
      </c>
      <c r="AT666" s="18">
        <v>2.1800000000000002</v>
      </c>
      <c r="AU666" s="16">
        <v>-1.6E-2</v>
      </c>
    </row>
    <row r="667" spans="2:47" x14ac:dyDescent="0.2">
      <c r="B667" s="29"/>
      <c r="C667" s="29"/>
      <c r="D667" s="29"/>
      <c r="E667" s="30"/>
      <c r="F667" s="29"/>
      <c r="G667" s="14" t="s">
        <v>330</v>
      </c>
      <c r="H667" s="15">
        <v>23343063</v>
      </c>
      <c r="I667" s="16">
        <v>-2.3E-2</v>
      </c>
      <c r="J667" s="17">
        <v>6078271</v>
      </c>
      <c r="K667" s="16">
        <v>-3.2000000000000001E-2</v>
      </c>
      <c r="L667" s="17">
        <v>10543474</v>
      </c>
      <c r="M667" s="16">
        <v>-5.5E-2</v>
      </c>
      <c r="N667" s="18">
        <v>3.84</v>
      </c>
      <c r="O667" s="16">
        <v>8.0000000000000002E-3</v>
      </c>
      <c r="P667" s="18">
        <v>2.21</v>
      </c>
      <c r="Q667" s="16">
        <v>3.3000000000000002E-2</v>
      </c>
      <c r="R667" s="15">
        <v>73796171</v>
      </c>
      <c r="S667" s="16">
        <v>-6.0000000000000001E-3</v>
      </c>
      <c r="T667" s="17">
        <v>19163887</v>
      </c>
      <c r="U667" s="16">
        <v>-5.0000000000000001E-3</v>
      </c>
      <c r="V667" s="17">
        <v>33254909</v>
      </c>
      <c r="W667" s="16">
        <v>-3.3000000000000002E-2</v>
      </c>
      <c r="X667" s="18">
        <v>3.85</v>
      </c>
      <c r="Y667" s="16">
        <v>-1E-3</v>
      </c>
      <c r="Z667" s="18">
        <v>2.2200000000000002</v>
      </c>
      <c r="AA667" s="16">
        <v>2.7E-2</v>
      </c>
      <c r="AB667" s="15">
        <v>150400160</v>
      </c>
      <c r="AC667" s="16">
        <v>3.0000000000000001E-3</v>
      </c>
      <c r="AD667" s="17">
        <v>39273830</v>
      </c>
      <c r="AE667" s="16">
        <v>2.1000000000000001E-2</v>
      </c>
      <c r="AF667" s="17">
        <v>68220378</v>
      </c>
      <c r="AG667" s="16">
        <v>-7.0000000000000001E-3</v>
      </c>
      <c r="AH667" s="18">
        <v>3.83</v>
      </c>
      <c r="AI667" s="16">
        <v>-1.7000000000000001E-2</v>
      </c>
      <c r="AJ667" s="18">
        <v>2.2000000000000002</v>
      </c>
      <c r="AK667" s="16">
        <v>0.01</v>
      </c>
      <c r="AL667" s="15">
        <v>307953424</v>
      </c>
      <c r="AM667" s="16">
        <v>-1.2E-2</v>
      </c>
      <c r="AN667" s="17">
        <v>80030160</v>
      </c>
      <c r="AO667" s="16">
        <v>1E-3</v>
      </c>
      <c r="AP667" s="17">
        <v>139866163</v>
      </c>
      <c r="AQ667" s="16">
        <v>-2.1000000000000001E-2</v>
      </c>
      <c r="AR667" s="18">
        <v>3.85</v>
      </c>
      <c r="AS667" s="16">
        <v>-1.2999999999999999E-2</v>
      </c>
      <c r="AT667" s="18">
        <v>2.2000000000000002</v>
      </c>
      <c r="AU667" s="16">
        <v>0.01</v>
      </c>
    </row>
    <row r="668" spans="2:47" x14ac:dyDescent="0.2">
      <c r="B668" s="28" t="s">
        <v>19</v>
      </c>
      <c r="C668" s="28" t="s">
        <v>12</v>
      </c>
      <c r="D668" s="28" t="s">
        <v>24</v>
      </c>
      <c r="E668" s="28" t="s">
        <v>0</v>
      </c>
      <c r="F668" s="28" t="s">
        <v>84</v>
      </c>
      <c r="G668" s="14" t="s">
        <v>274</v>
      </c>
      <c r="H668" s="15">
        <v>271733</v>
      </c>
      <c r="I668" s="16">
        <v>0.106</v>
      </c>
      <c r="J668" s="17">
        <v>64787</v>
      </c>
      <c r="K668" s="16">
        <v>3.1E-2</v>
      </c>
      <c r="L668" s="17">
        <v>103971</v>
      </c>
      <c r="M668" s="16">
        <v>4.9000000000000002E-2</v>
      </c>
      <c r="N668" s="18">
        <v>4.1900000000000004</v>
      </c>
      <c r="O668" s="16">
        <v>7.1999999999999995E-2</v>
      </c>
      <c r="P668" s="18">
        <v>2.61</v>
      </c>
      <c r="Q668" s="16">
        <v>5.3999999999999999E-2</v>
      </c>
      <c r="R668" s="15">
        <v>802988</v>
      </c>
      <c r="S668" s="16">
        <v>6.4000000000000001E-2</v>
      </c>
      <c r="T668" s="17">
        <v>204313</v>
      </c>
      <c r="U668" s="16">
        <v>4.2000000000000003E-2</v>
      </c>
      <c r="V668" s="17">
        <v>327545</v>
      </c>
      <c r="W668" s="16">
        <v>5.6000000000000001E-2</v>
      </c>
      <c r="X668" s="18">
        <v>3.93</v>
      </c>
      <c r="Y668" s="16">
        <v>2.1000000000000001E-2</v>
      </c>
      <c r="Z668" s="18">
        <v>2.4500000000000002</v>
      </c>
      <c r="AA668" s="16">
        <v>8.0000000000000002E-3</v>
      </c>
      <c r="AB668" s="15">
        <v>1673325</v>
      </c>
      <c r="AC668" s="16">
        <v>5.7000000000000002E-2</v>
      </c>
      <c r="AD668" s="17">
        <v>427322</v>
      </c>
      <c r="AE668" s="16">
        <v>5.1999999999999998E-2</v>
      </c>
      <c r="AF668" s="17">
        <v>685086</v>
      </c>
      <c r="AG668" s="16">
        <v>6.5000000000000002E-2</v>
      </c>
      <c r="AH668" s="18">
        <v>3.92</v>
      </c>
      <c r="AI668" s="16">
        <v>5.0000000000000001E-3</v>
      </c>
      <c r="AJ668" s="18">
        <v>2.44</v>
      </c>
      <c r="AK668" s="16">
        <v>-7.0000000000000001E-3</v>
      </c>
      <c r="AL668" s="15">
        <v>3563314</v>
      </c>
      <c r="AM668" s="16">
        <v>3.6999999999999998E-2</v>
      </c>
      <c r="AN668" s="17">
        <v>920115</v>
      </c>
      <c r="AO668" s="16">
        <v>1.9E-2</v>
      </c>
      <c r="AP668" s="17">
        <v>1427710</v>
      </c>
      <c r="AQ668" s="16">
        <v>2.8000000000000001E-2</v>
      </c>
      <c r="AR668" s="18">
        <v>3.87</v>
      </c>
      <c r="AS668" s="16">
        <v>1.7999999999999999E-2</v>
      </c>
      <c r="AT668" s="18">
        <v>2.5</v>
      </c>
      <c r="AU668" s="16">
        <v>8.9999999999999993E-3</v>
      </c>
    </row>
    <row r="669" spans="2:47" x14ac:dyDescent="0.2">
      <c r="B669" s="29"/>
      <c r="C669" s="29"/>
      <c r="D669" s="29"/>
      <c r="E669" s="29"/>
      <c r="F669" s="29"/>
      <c r="G669" s="14" t="s">
        <v>275</v>
      </c>
      <c r="H669" s="15">
        <v>303253</v>
      </c>
      <c r="I669" s="16">
        <v>-1.4E-2</v>
      </c>
      <c r="J669" s="17">
        <v>88524</v>
      </c>
      <c r="K669" s="16">
        <v>0.04</v>
      </c>
      <c r="L669" s="17">
        <v>131568</v>
      </c>
      <c r="M669" s="16">
        <v>7.0000000000000001E-3</v>
      </c>
      <c r="N669" s="18">
        <v>3.43</v>
      </c>
      <c r="O669" s="16">
        <v>-5.1999999999999998E-2</v>
      </c>
      <c r="P669" s="18">
        <v>2.2999999999999998</v>
      </c>
      <c r="Q669" s="16">
        <v>-2.1000000000000001E-2</v>
      </c>
      <c r="R669" s="15">
        <v>1009311</v>
      </c>
      <c r="S669" s="16">
        <v>1.7000000000000001E-2</v>
      </c>
      <c r="T669" s="17">
        <v>287437</v>
      </c>
      <c r="U669" s="16">
        <v>2.5999999999999999E-2</v>
      </c>
      <c r="V669" s="17">
        <v>422506</v>
      </c>
      <c r="W669" s="16">
        <v>1E-3</v>
      </c>
      <c r="X669" s="18">
        <v>3.51</v>
      </c>
      <c r="Y669" s="16">
        <v>-8.9999999999999993E-3</v>
      </c>
      <c r="Z669" s="18">
        <v>2.39</v>
      </c>
      <c r="AA669" s="16">
        <v>1.6E-2</v>
      </c>
      <c r="AB669" s="15">
        <v>2018954</v>
      </c>
      <c r="AC669" s="16">
        <v>1.2E-2</v>
      </c>
      <c r="AD669" s="17">
        <v>575227</v>
      </c>
      <c r="AE669" s="16">
        <v>1.7999999999999999E-2</v>
      </c>
      <c r="AF669" s="17">
        <v>853798</v>
      </c>
      <c r="AG669" s="16">
        <v>1.0999999999999999E-2</v>
      </c>
      <c r="AH669" s="18">
        <v>3.51</v>
      </c>
      <c r="AI669" s="16">
        <v>-6.0000000000000001E-3</v>
      </c>
      <c r="AJ669" s="18">
        <v>2.36</v>
      </c>
      <c r="AK669" s="16">
        <v>1E-3</v>
      </c>
      <c r="AL669" s="15">
        <v>4134417</v>
      </c>
      <c r="AM669" s="16">
        <v>2E-3</v>
      </c>
      <c r="AN669" s="17">
        <v>1176218</v>
      </c>
      <c r="AO669" s="16">
        <v>-6.0000000000000001E-3</v>
      </c>
      <c r="AP669" s="17">
        <v>1721451</v>
      </c>
      <c r="AQ669" s="16">
        <v>-1.4E-2</v>
      </c>
      <c r="AR669" s="18">
        <v>3.52</v>
      </c>
      <c r="AS669" s="16">
        <v>8.0000000000000002E-3</v>
      </c>
      <c r="AT669" s="18">
        <v>2.4</v>
      </c>
      <c r="AU669" s="16">
        <v>1.6E-2</v>
      </c>
    </row>
    <row r="670" spans="2:47" x14ac:dyDescent="0.2">
      <c r="B670" s="29"/>
      <c r="C670" s="29"/>
      <c r="D670" s="29"/>
      <c r="E670" s="29"/>
      <c r="F670" s="29"/>
      <c r="G670" s="14" t="s">
        <v>276</v>
      </c>
      <c r="H670" s="15">
        <v>658999</v>
      </c>
      <c r="I670" s="16">
        <v>2.5999999999999999E-2</v>
      </c>
      <c r="J670" s="17">
        <v>183940</v>
      </c>
      <c r="K670" s="16">
        <v>3.7999999999999999E-2</v>
      </c>
      <c r="L670" s="17">
        <v>297746</v>
      </c>
      <c r="M670" s="16">
        <v>-3.9E-2</v>
      </c>
      <c r="N670" s="18">
        <v>3.58</v>
      </c>
      <c r="O670" s="16">
        <v>-1.2E-2</v>
      </c>
      <c r="P670" s="18">
        <v>2.21</v>
      </c>
      <c r="Q670" s="16">
        <v>6.7000000000000004E-2</v>
      </c>
      <c r="R670" s="15">
        <v>2087638</v>
      </c>
      <c r="S670" s="16">
        <v>4.2999999999999997E-2</v>
      </c>
      <c r="T670" s="17">
        <v>601364</v>
      </c>
      <c r="U670" s="16">
        <v>8.5999999999999993E-2</v>
      </c>
      <c r="V670" s="17">
        <v>974175</v>
      </c>
      <c r="W670" s="16">
        <v>1.2E-2</v>
      </c>
      <c r="X670" s="18">
        <v>3.47</v>
      </c>
      <c r="Y670" s="16">
        <v>-0.04</v>
      </c>
      <c r="Z670" s="18">
        <v>2.14</v>
      </c>
      <c r="AA670" s="16">
        <v>0.03</v>
      </c>
      <c r="AB670" s="15">
        <v>4267592</v>
      </c>
      <c r="AC670" s="16">
        <v>7.0000000000000007E-2</v>
      </c>
      <c r="AD670" s="17">
        <v>1239693</v>
      </c>
      <c r="AE670" s="16">
        <v>0.129</v>
      </c>
      <c r="AF670" s="17">
        <v>2023605</v>
      </c>
      <c r="AG670" s="16">
        <v>7.1999999999999995E-2</v>
      </c>
      <c r="AH670" s="18">
        <v>3.44</v>
      </c>
      <c r="AI670" s="16">
        <v>-5.2999999999999999E-2</v>
      </c>
      <c r="AJ670" s="18">
        <v>2.11</v>
      </c>
      <c r="AK670" s="16">
        <v>-2E-3</v>
      </c>
      <c r="AL670" s="15">
        <v>8746076</v>
      </c>
      <c r="AM670" s="16">
        <v>4.7E-2</v>
      </c>
      <c r="AN670" s="17">
        <v>2520811</v>
      </c>
      <c r="AO670" s="16">
        <v>9.1999999999999998E-2</v>
      </c>
      <c r="AP670" s="17">
        <v>4090908</v>
      </c>
      <c r="AQ670" s="16">
        <v>4.3999999999999997E-2</v>
      </c>
      <c r="AR670" s="18">
        <v>3.47</v>
      </c>
      <c r="AS670" s="16">
        <v>-4.1000000000000002E-2</v>
      </c>
      <c r="AT670" s="18">
        <v>2.14</v>
      </c>
      <c r="AU670" s="16">
        <v>3.0000000000000001E-3</v>
      </c>
    </row>
    <row r="671" spans="2:47" x14ac:dyDescent="0.2">
      <c r="B671" s="29"/>
      <c r="C671" s="29"/>
      <c r="D671" s="29"/>
      <c r="E671" s="29"/>
      <c r="F671" s="29"/>
      <c r="G671" s="14" t="s">
        <v>277</v>
      </c>
      <c r="H671" s="15">
        <v>196215</v>
      </c>
      <c r="I671" s="16">
        <v>-2E-3</v>
      </c>
      <c r="J671" s="17">
        <v>56842</v>
      </c>
      <c r="K671" s="16">
        <v>1.4E-2</v>
      </c>
      <c r="L671" s="17">
        <v>84095</v>
      </c>
      <c r="M671" s="16">
        <v>-2E-3</v>
      </c>
      <c r="N671" s="18">
        <v>3.45</v>
      </c>
      <c r="O671" s="16">
        <v>-1.6E-2</v>
      </c>
      <c r="P671" s="18">
        <v>2.33</v>
      </c>
      <c r="Q671" s="16">
        <v>0</v>
      </c>
      <c r="R671" s="15">
        <v>647355</v>
      </c>
      <c r="S671" s="16">
        <v>1.9E-2</v>
      </c>
      <c r="T671" s="17">
        <v>185331</v>
      </c>
      <c r="U671" s="16">
        <v>1.2999999999999999E-2</v>
      </c>
      <c r="V671" s="17">
        <v>271014</v>
      </c>
      <c r="W671" s="16">
        <v>-3.0000000000000001E-3</v>
      </c>
      <c r="X671" s="18">
        <v>3.49</v>
      </c>
      <c r="Y671" s="16">
        <v>6.0000000000000001E-3</v>
      </c>
      <c r="Z671" s="18">
        <v>2.39</v>
      </c>
      <c r="AA671" s="16">
        <v>2.1000000000000001E-2</v>
      </c>
      <c r="AB671" s="15">
        <v>1330780</v>
      </c>
      <c r="AC671" s="16">
        <v>0</v>
      </c>
      <c r="AD671" s="17">
        <v>382822</v>
      </c>
      <c r="AE671" s="16">
        <v>-5.0000000000000001E-3</v>
      </c>
      <c r="AF671" s="17">
        <v>566356</v>
      </c>
      <c r="AG671" s="16">
        <v>-8.9999999999999993E-3</v>
      </c>
      <c r="AH671" s="18">
        <v>3.48</v>
      </c>
      <c r="AI671" s="16">
        <v>5.0000000000000001E-3</v>
      </c>
      <c r="AJ671" s="18">
        <v>2.35</v>
      </c>
      <c r="AK671" s="16">
        <v>8.9999999999999993E-3</v>
      </c>
      <c r="AL671" s="15">
        <v>2682035</v>
      </c>
      <c r="AM671" s="16">
        <v>-3.7999999999999999E-2</v>
      </c>
      <c r="AN671" s="17">
        <v>771195</v>
      </c>
      <c r="AO671" s="16">
        <v>-5.0999999999999997E-2</v>
      </c>
      <c r="AP671" s="17">
        <v>1127362</v>
      </c>
      <c r="AQ671" s="16">
        <v>-6.7000000000000004E-2</v>
      </c>
      <c r="AR671" s="18">
        <v>3.48</v>
      </c>
      <c r="AS671" s="16">
        <v>1.2999999999999999E-2</v>
      </c>
      <c r="AT671" s="18">
        <v>2.38</v>
      </c>
      <c r="AU671" s="16">
        <v>3.1E-2</v>
      </c>
    </row>
    <row r="672" spans="2:47" x14ac:dyDescent="0.2">
      <c r="B672" s="29"/>
      <c r="C672" s="29"/>
      <c r="D672" s="29"/>
      <c r="E672" s="29"/>
      <c r="F672" s="29"/>
      <c r="G672" s="14" t="s">
        <v>278</v>
      </c>
      <c r="H672" s="15">
        <v>719309</v>
      </c>
      <c r="I672" s="16">
        <v>0.13</v>
      </c>
      <c r="J672" s="17">
        <v>212187</v>
      </c>
      <c r="K672" s="16">
        <v>0.17499999999999999</v>
      </c>
      <c r="L672" s="17">
        <v>338871</v>
      </c>
      <c r="M672" s="16">
        <v>0.16200000000000001</v>
      </c>
      <c r="N672" s="18">
        <v>3.39</v>
      </c>
      <c r="O672" s="16">
        <v>-3.9E-2</v>
      </c>
      <c r="P672" s="18">
        <v>2.12</v>
      </c>
      <c r="Q672" s="16">
        <v>-2.8000000000000001E-2</v>
      </c>
      <c r="R672" s="15">
        <v>2215182</v>
      </c>
      <c r="S672" s="16">
        <v>0.123</v>
      </c>
      <c r="T672" s="17">
        <v>662038</v>
      </c>
      <c r="U672" s="16">
        <v>0.153</v>
      </c>
      <c r="V672" s="17">
        <v>1047605</v>
      </c>
      <c r="W672" s="16">
        <v>0.121</v>
      </c>
      <c r="X672" s="18">
        <v>3.35</v>
      </c>
      <c r="Y672" s="16">
        <v>-2.7E-2</v>
      </c>
      <c r="Z672" s="18">
        <v>2.11</v>
      </c>
      <c r="AA672" s="16">
        <v>2E-3</v>
      </c>
      <c r="AB672" s="15">
        <v>4566251</v>
      </c>
      <c r="AC672" s="16">
        <v>0.111</v>
      </c>
      <c r="AD672" s="17">
        <v>1370426</v>
      </c>
      <c r="AE672" s="16">
        <v>0.153</v>
      </c>
      <c r="AF672" s="17">
        <v>2164931</v>
      </c>
      <c r="AG672" s="16">
        <v>0.13100000000000001</v>
      </c>
      <c r="AH672" s="18">
        <v>3.33</v>
      </c>
      <c r="AI672" s="16">
        <v>-3.5999999999999997E-2</v>
      </c>
      <c r="AJ672" s="18">
        <v>2.11</v>
      </c>
      <c r="AK672" s="16">
        <v>-1.7000000000000001E-2</v>
      </c>
      <c r="AL672" s="15">
        <v>9729575</v>
      </c>
      <c r="AM672" s="16">
        <v>2.8000000000000001E-2</v>
      </c>
      <c r="AN672" s="17">
        <v>2889687</v>
      </c>
      <c r="AO672" s="16">
        <v>4.8000000000000001E-2</v>
      </c>
      <c r="AP672" s="17">
        <v>4499243</v>
      </c>
      <c r="AQ672" s="16">
        <v>3.9E-2</v>
      </c>
      <c r="AR672" s="18">
        <v>3.37</v>
      </c>
      <c r="AS672" s="16">
        <v>-1.9E-2</v>
      </c>
      <c r="AT672" s="18">
        <v>2.16</v>
      </c>
      <c r="AU672" s="16">
        <v>-1.0999999999999999E-2</v>
      </c>
    </row>
    <row r="673" spans="2:47" x14ac:dyDescent="0.2">
      <c r="B673" s="29"/>
      <c r="C673" s="29"/>
      <c r="D673" s="29"/>
      <c r="E673" s="29"/>
      <c r="F673" s="29"/>
      <c r="G673" s="14" t="s">
        <v>279</v>
      </c>
      <c r="H673" s="15">
        <v>261991</v>
      </c>
      <c r="I673" s="16">
        <v>-0.11700000000000001</v>
      </c>
      <c r="J673" s="17">
        <v>75823</v>
      </c>
      <c r="K673" s="16">
        <v>-0.104</v>
      </c>
      <c r="L673" s="17">
        <v>99781</v>
      </c>
      <c r="M673" s="16">
        <v>-0.18</v>
      </c>
      <c r="N673" s="18">
        <v>3.46</v>
      </c>
      <c r="O673" s="16">
        <v>-1.4E-2</v>
      </c>
      <c r="P673" s="18">
        <v>2.63</v>
      </c>
      <c r="Q673" s="16">
        <v>7.6999999999999999E-2</v>
      </c>
      <c r="R673" s="15">
        <v>843853</v>
      </c>
      <c r="S673" s="16">
        <v>-9.6000000000000002E-2</v>
      </c>
      <c r="T673" s="17">
        <v>256347</v>
      </c>
      <c r="U673" s="16">
        <v>-3.7999999999999999E-2</v>
      </c>
      <c r="V673" s="17">
        <v>339669</v>
      </c>
      <c r="W673" s="16">
        <v>-0.109</v>
      </c>
      <c r="X673" s="18">
        <v>3.29</v>
      </c>
      <c r="Y673" s="16">
        <v>-6.0999999999999999E-2</v>
      </c>
      <c r="Z673" s="18">
        <v>2.48</v>
      </c>
      <c r="AA673" s="16">
        <v>1.4999999999999999E-2</v>
      </c>
      <c r="AB673" s="15">
        <v>1816585</v>
      </c>
      <c r="AC673" s="16">
        <v>-7.4999999999999997E-2</v>
      </c>
      <c r="AD673" s="17">
        <v>549474</v>
      </c>
      <c r="AE673" s="16">
        <v>-8.0000000000000002E-3</v>
      </c>
      <c r="AF673" s="17">
        <v>723457</v>
      </c>
      <c r="AG673" s="16">
        <v>-8.7999999999999995E-2</v>
      </c>
      <c r="AH673" s="18">
        <v>3.31</v>
      </c>
      <c r="AI673" s="16">
        <v>-6.7000000000000004E-2</v>
      </c>
      <c r="AJ673" s="18">
        <v>2.5099999999999998</v>
      </c>
      <c r="AK673" s="16">
        <v>1.4E-2</v>
      </c>
      <c r="AL673" s="15">
        <v>4350761</v>
      </c>
      <c r="AM673" s="16">
        <v>1.4E-2</v>
      </c>
      <c r="AN673" s="17">
        <v>1285432</v>
      </c>
      <c r="AO673" s="16">
        <v>4.8000000000000001E-2</v>
      </c>
      <c r="AP673" s="17">
        <v>1709783</v>
      </c>
      <c r="AQ673" s="16">
        <v>-0.03</v>
      </c>
      <c r="AR673" s="18">
        <v>3.38</v>
      </c>
      <c r="AS673" s="16">
        <v>-3.3000000000000002E-2</v>
      </c>
      <c r="AT673" s="18">
        <v>2.54</v>
      </c>
      <c r="AU673" s="16">
        <v>4.5999999999999999E-2</v>
      </c>
    </row>
    <row r="674" spans="2:47" x14ac:dyDescent="0.2">
      <c r="B674" s="29"/>
      <c r="C674" s="29"/>
      <c r="D674" s="29"/>
      <c r="E674" s="29"/>
      <c r="F674" s="29"/>
      <c r="G674" s="14" t="s">
        <v>280</v>
      </c>
      <c r="H674" s="15">
        <v>134936</v>
      </c>
      <c r="I674" s="16">
        <v>-0.16700000000000001</v>
      </c>
      <c r="J674" s="17">
        <v>41267</v>
      </c>
      <c r="K674" s="16">
        <v>-0.20399999999999999</v>
      </c>
      <c r="L674" s="17">
        <v>62145</v>
      </c>
      <c r="M674" s="16">
        <v>-0.249</v>
      </c>
      <c r="N674" s="18">
        <v>3.27</v>
      </c>
      <c r="O674" s="16">
        <v>4.7E-2</v>
      </c>
      <c r="P674" s="18">
        <v>2.17</v>
      </c>
      <c r="Q674" s="16">
        <v>0.109</v>
      </c>
      <c r="R674" s="15">
        <v>433743</v>
      </c>
      <c r="S674" s="16">
        <v>-0.18099999999999999</v>
      </c>
      <c r="T674" s="17">
        <v>130537</v>
      </c>
      <c r="U674" s="16">
        <v>-0.20300000000000001</v>
      </c>
      <c r="V674" s="17">
        <v>196819</v>
      </c>
      <c r="W674" s="16">
        <v>-0.224</v>
      </c>
      <c r="X674" s="18">
        <v>3.32</v>
      </c>
      <c r="Y674" s="16">
        <v>2.8000000000000001E-2</v>
      </c>
      <c r="Z674" s="18">
        <v>2.2000000000000002</v>
      </c>
      <c r="AA674" s="16">
        <v>5.5E-2</v>
      </c>
      <c r="AB674" s="15">
        <v>918622</v>
      </c>
      <c r="AC674" s="16">
        <v>-0.18099999999999999</v>
      </c>
      <c r="AD674" s="17">
        <v>275890</v>
      </c>
      <c r="AE674" s="16">
        <v>-0.20100000000000001</v>
      </c>
      <c r="AF674" s="17">
        <v>416818</v>
      </c>
      <c r="AG674" s="16">
        <v>-0.21299999999999999</v>
      </c>
      <c r="AH674" s="18">
        <v>3.33</v>
      </c>
      <c r="AI674" s="16">
        <v>2.5999999999999999E-2</v>
      </c>
      <c r="AJ674" s="18">
        <v>2.2000000000000002</v>
      </c>
      <c r="AK674" s="16">
        <v>0.04</v>
      </c>
      <c r="AL674" s="15">
        <v>2091907</v>
      </c>
      <c r="AM674" s="16">
        <v>-0.129</v>
      </c>
      <c r="AN674" s="17">
        <v>640159</v>
      </c>
      <c r="AO674" s="16">
        <v>-0.13100000000000001</v>
      </c>
      <c r="AP674" s="17">
        <v>971455</v>
      </c>
      <c r="AQ674" s="16">
        <v>-0.122</v>
      </c>
      <c r="AR674" s="18">
        <v>3.27</v>
      </c>
      <c r="AS674" s="16">
        <v>3.0000000000000001E-3</v>
      </c>
      <c r="AT674" s="18">
        <v>2.15</v>
      </c>
      <c r="AU674" s="16">
        <v>-8.0000000000000002E-3</v>
      </c>
    </row>
    <row r="675" spans="2:47" x14ac:dyDescent="0.2">
      <c r="B675" s="29"/>
      <c r="C675" s="29"/>
      <c r="D675" s="29"/>
      <c r="E675" s="29"/>
      <c r="F675" s="29"/>
      <c r="G675" s="14" t="s">
        <v>281</v>
      </c>
      <c r="H675" s="15">
        <v>544700</v>
      </c>
      <c r="I675" s="16">
        <v>-6.7000000000000004E-2</v>
      </c>
      <c r="J675" s="17">
        <v>159536</v>
      </c>
      <c r="K675" s="16">
        <v>-5.3999999999999999E-2</v>
      </c>
      <c r="L675" s="17">
        <v>249308</v>
      </c>
      <c r="M675" s="16">
        <v>-3.7999999999999999E-2</v>
      </c>
      <c r="N675" s="18">
        <v>3.41</v>
      </c>
      <c r="O675" s="16">
        <v>-1.4E-2</v>
      </c>
      <c r="P675" s="18">
        <v>2.1800000000000002</v>
      </c>
      <c r="Q675" s="16">
        <v>-0.03</v>
      </c>
      <c r="R675" s="15">
        <v>1789279</v>
      </c>
      <c r="S675" s="16">
        <v>2.1000000000000001E-2</v>
      </c>
      <c r="T675" s="17">
        <v>519804</v>
      </c>
      <c r="U675" s="16">
        <v>2.1000000000000001E-2</v>
      </c>
      <c r="V675" s="17">
        <v>794465</v>
      </c>
      <c r="W675" s="16">
        <v>3.5000000000000003E-2</v>
      </c>
      <c r="X675" s="18">
        <v>3.44</v>
      </c>
      <c r="Y675" s="16">
        <v>0</v>
      </c>
      <c r="Z675" s="18">
        <v>2.25</v>
      </c>
      <c r="AA675" s="16">
        <v>-1.4E-2</v>
      </c>
      <c r="AB675" s="15">
        <v>3689042</v>
      </c>
      <c r="AC675" s="16">
        <v>1.7000000000000001E-2</v>
      </c>
      <c r="AD675" s="17">
        <v>1073310</v>
      </c>
      <c r="AE675" s="16">
        <v>8.9999999999999993E-3</v>
      </c>
      <c r="AF675" s="17">
        <v>1627515</v>
      </c>
      <c r="AG675" s="16">
        <v>2.1999999999999999E-2</v>
      </c>
      <c r="AH675" s="18">
        <v>3.44</v>
      </c>
      <c r="AI675" s="16">
        <v>8.0000000000000002E-3</v>
      </c>
      <c r="AJ675" s="18">
        <v>2.27</v>
      </c>
      <c r="AK675" s="16">
        <v>-5.0000000000000001E-3</v>
      </c>
      <c r="AL675" s="15">
        <v>7552599</v>
      </c>
      <c r="AM675" s="16">
        <v>-4.0000000000000001E-3</v>
      </c>
      <c r="AN675" s="17">
        <v>2220069</v>
      </c>
      <c r="AO675" s="16">
        <v>-7.0000000000000001E-3</v>
      </c>
      <c r="AP675" s="17">
        <v>3365020</v>
      </c>
      <c r="AQ675" s="16">
        <v>8.9999999999999993E-3</v>
      </c>
      <c r="AR675" s="18">
        <v>3.4</v>
      </c>
      <c r="AS675" s="16">
        <v>3.0000000000000001E-3</v>
      </c>
      <c r="AT675" s="18">
        <v>2.2400000000000002</v>
      </c>
      <c r="AU675" s="16">
        <v>-1.2E-2</v>
      </c>
    </row>
    <row r="676" spans="2:47" x14ac:dyDescent="0.2">
      <c r="B676" s="29"/>
      <c r="C676" s="29"/>
      <c r="D676" s="29"/>
      <c r="E676" s="29"/>
      <c r="F676" s="29"/>
      <c r="G676" s="14" t="s">
        <v>282</v>
      </c>
      <c r="H676" s="15">
        <v>246738</v>
      </c>
      <c r="I676" s="16">
        <v>2.3E-2</v>
      </c>
      <c r="J676" s="17">
        <v>72932</v>
      </c>
      <c r="K676" s="16">
        <v>3.9E-2</v>
      </c>
      <c r="L676" s="17">
        <v>108200</v>
      </c>
      <c r="M676" s="16">
        <v>2.4E-2</v>
      </c>
      <c r="N676" s="18">
        <v>3.38</v>
      </c>
      <c r="O676" s="16">
        <v>-1.4999999999999999E-2</v>
      </c>
      <c r="P676" s="18">
        <v>2.2799999999999998</v>
      </c>
      <c r="Q676" s="16">
        <v>0</v>
      </c>
      <c r="R676" s="15">
        <v>832895</v>
      </c>
      <c r="S676" s="16">
        <v>3.2000000000000001E-2</v>
      </c>
      <c r="T676" s="17">
        <v>240158</v>
      </c>
      <c r="U676" s="16">
        <v>5.0000000000000001E-3</v>
      </c>
      <c r="V676" s="17">
        <v>353372</v>
      </c>
      <c r="W676" s="16">
        <v>-3.3000000000000002E-2</v>
      </c>
      <c r="X676" s="18">
        <v>3.47</v>
      </c>
      <c r="Y676" s="16">
        <v>2.7E-2</v>
      </c>
      <c r="Z676" s="18">
        <v>2.36</v>
      </c>
      <c r="AA676" s="16">
        <v>6.7000000000000004E-2</v>
      </c>
      <c r="AB676" s="15">
        <v>1722860</v>
      </c>
      <c r="AC676" s="16">
        <v>3.5000000000000003E-2</v>
      </c>
      <c r="AD676" s="17">
        <v>491657</v>
      </c>
      <c r="AE676" s="16">
        <v>-2E-3</v>
      </c>
      <c r="AF676" s="17">
        <v>729250</v>
      </c>
      <c r="AG676" s="16">
        <v>-2.5999999999999999E-2</v>
      </c>
      <c r="AH676" s="18">
        <v>3.5</v>
      </c>
      <c r="AI676" s="16">
        <v>3.7999999999999999E-2</v>
      </c>
      <c r="AJ676" s="18">
        <v>2.36</v>
      </c>
      <c r="AK676" s="16">
        <v>6.3E-2</v>
      </c>
      <c r="AL676" s="15">
        <v>3324226</v>
      </c>
      <c r="AM676" s="16">
        <v>0</v>
      </c>
      <c r="AN676" s="17">
        <v>974021</v>
      </c>
      <c r="AO676" s="16">
        <v>-0.01</v>
      </c>
      <c r="AP676" s="17">
        <v>1422865</v>
      </c>
      <c r="AQ676" s="16">
        <v>-4.3999999999999997E-2</v>
      </c>
      <c r="AR676" s="18">
        <v>3.41</v>
      </c>
      <c r="AS676" s="16">
        <v>1.0999999999999999E-2</v>
      </c>
      <c r="AT676" s="18">
        <v>2.34</v>
      </c>
      <c r="AU676" s="16">
        <v>4.7E-2</v>
      </c>
    </row>
    <row r="677" spans="2:47" x14ac:dyDescent="0.2">
      <c r="B677" s="29"/>
      <c r="C677" s="29"/>
      <c r="D677" s="29"/>
      <c r="E677" s="29"/>
      <c r="F677" s="29"/>
      <c r="G677" s="14" t="s">
        <v>283</v>
      </c>
      <c r="H677" s="15">
        <v>211938</v>
      </c>
      <c r="I677" s="16">
        <v>-0.27800000000000002</v>
      </c>
      <c r="J677" s="17">
        <v>59799</v>
      </c>
      <c r="K677" s="16">
        <v>-0.48299999999999998</v>
      </c>
      <c r="L677" s="17">
        <v>107475</v>
      </c>
      <c r="M677" s="16">
        <v>-0.51300000000000001</v>
      </c>
      <c r="N677" s="18">
        <v>3.54</v>
      </c>
      <c r="O677" s="16">
        <v>0.39800000000000002</v>
      </c>
      <c r="P677" s="18">
        <v>1.97</v>
      </c>
      <c r="Q677" s="16">
        <v>0.48199999999999998</v>
      </c>
      <c r="R677" s="15">
        <v>691879</v>
      </c>
      <c r="S677" s="16">
        <v>-0.14000000000000001</v>
      </c>
      <c r="T677" s="17">
        <v>192461</v>
      </c>
      <c r="U677" s="16">
        <v>-0.26400000000000001</v>
      </c>
      <c r="V677" s="17">
        <v>338881</v>
      </c>
      <c r="W677" s="16">
        <v>-0.28499999999999998</v>
      </c>
      <c r="X677" s="18">
        <v>3.59</v>
      </c>
      <c r="Y677" s="16">
        <v>0.16900000000000001</v>
      </c>
      <c r="Z677" s="18">
        <v>2.04</v>
      </c>
      <c r="AA677" s="16">
        <v>0.20399999999999999</v>
      </c>
      <c r="AB677" s="15">
        <v>1472817</v>
      </c>
      <c r="AC677" s="16">
        <v>-8.7999999999999995E-2</v>
      </c>
      <c r="AD677" s="17">
        <v>402656</v>
      </c>
      <c r="AE677" s="16">
        <v>-0.191</v>
      </c>
      <c r="AF677" s="17">
        <v>695242</v>
      </c>
      <c r="AG677" s="16">
        <v>-0.21199999999999999</v>
      </c>
      <c r="AH677" s="18">
        <v>3.66</v>
      </c>
      <c r="AI677" s="16">
        <v>0.127</v>
      </c>
      <c r="AJ677" s="18">
        <v>2.12</v>
      </c>
      <c r="AK677" s="16">
        <v>0.157</v>
      </c>
      <c r="AL677" s="15">
        <v>3164814</v>
      </c>
      <c r="AM677" s="16">
        <v>3.6999999999999998E-2</v>
      </c>
      <c r="AN677" s="17">
        <v>894901</v>
      </c>
      <c r="AO677" s="16">
        <v>-6.7000000000000004E-2</v>
      </c>
      <c r="AP677" s="17">
        <v>1557863</v>
      </c>
      <c r="AQ677" s="16">
        <v>-6.7000000000000004E-2</v>
      </c>
      <c r="AR677" s="18">
        <v>3.54</v>
      </c>
      <c r="AS677" s="16">
        <v>0.112</v>
      </c>
      <c r="AT677" s="18">
        <v>2.0299999999999998</v>
      </c>
      <c r="AU677" s="16">
        <v>0.112</v>
      </c>
    </row>
    <row r="678" spans="2:47" x14ac:dyDescent="0.2">
      <c r="B678" s="29"/>
      <c r="C678" s="29"/>
      <c r="D678" s="29"/>
      <c r="E678" s="29"/>
      <c r="F678" s="29"/>
      <c r="G678" s="14" t="s">
        <v>284</v>
      </c>
      <c r="H678" s="15">
        <v>190520</v>
      </c>
      <c r="I678" s="16">
        <v>-0.06</v>
      </c>
      <c r="J678" s="17">
        <v>55699</v>
      </c>
      <c r="K678" s="16">
        <v>-0.13</v>
      </c>
      <c r="L678" s="17">
        <v>89360</v>
      </c>
      <c r="M678" s="16">
        <v>-0.183</v>
      </c>
      <c r="N678" s="18">
        <v>3.42</v>
      </c>
      <c r="O678" s="16">
        <v>0.08</v>
      </c>
      <c r="P678" s="18">
        <v>2.13</v>
      </c>
      <c r="Q678" s="16">
        <v>0.151</v>
      </c>
      <c r="R678" s="15">
        <v>638315</v>
      </c>
      <c r="S678" s="16">
        <v>-2.5999999999999999E-2</v>
      </c>
      <c r="T678" s="17">
        <v>180805</v>
      </c>
      <c r="U678" s="16">
        <v>-7.4999999999999997E-2</v>
      </c>
      <c r="V678" s="17">
        <v>284240</v>
      </c>
      <c r="W678" s="16">
        <v>-0.11799999999999999</v>
      </c>
      <c r="X678" s="18">
        <v>3.53</v>
      </c>
      <c r="Y678" s="16">
        <v>5.2999999999999999E-2</v>
      </c>
      <c r="Z678" s="18">
        <v>2.25</v>
      </c>
      <c r="AA678" s="16">
        <v>0.105</v>
      </c>
      <c r="AB678" s="15">
        <v>1360790</v>
      </c>
      <c r="AC678" s="16">
        <v>2E-3</v>
      </c>
      <c r="AD678" s="17">
        <v>382373</v>
      </c>
      <c r="AE678" s="16">
        <v>-4.4999999999999998E-2</v>
      </c>
      <c r="AF678" s="17">
        <v>601057</v>
      </c>
      <c r="AG678" s="16">
        <v>-8.2000000000000003E-2</v>
      </c>
      <c r="AH678" s="18">
        <v>3.56</v>
      </c>
      <c r="AI678" s="16">
        <v>4.9000000000000002E-2</v>
      </c>
      <c r="AJ678" s="18">
        <v>2.2599999999999998</v>
      </c>
      <c r="AK678" s="16">
        <v>9.1999999999999998E-2</v>
      </c>
      <c r="AL678" s="15">
        <v>2778574</v>
      </c>
      <c r="AM678" s="16">
        <v>3.6999999999999998E-2</v>
      </c>
      <c r="AN678" s="17">
        <v>786012</v>
      </c>
      <c r="AO678" s="16">
        <v>-1.7000000000000001E-2</v>
      </c>
      <c r="AP678" s="17">
        <v>1254556</v>
      </c>
      <c r="AQ678" s="16">
        <v>-3.5000000000000003E-2</v>
      </c>
      <c r="AR678" s="18">
        <v>3.54</v>
      </c>
      <c r="AS678" s="16">
        <v>5.5E-2</v>
      </c>
      <c r="AT678" s="18">
        <v>2.21</v>
      </c>
      <c r="AU678" s="16">
        <v>7.4999999999999997E-2</v>
      </c>
    </row>
    <row r="679" spans="2:47" x14ac:dyDescent="0.2">
      <c r="B679" s="29"/>
      <c r="C679" s="29"/>
      <c r="D679" s="29"/>
      <c r="E679" s="29"/>
      <c r="F679" s="29"/>
      <c r="G679" s="14" t="s">
        <v>285</v>
      </c>
      <c r="H679" s="15">
        <v>484170</v>
      </c>
      <c r="I679" s="16">
        <v>-9.4E-2</v>
      </c>
      <c r="J679" s="17">
        <v>131675</v>
      </c>
      <c r="K679" s="16">
        <v>-0.13</v>
      </c>
      <c r="L679" s="17">
        <v>211602</v>
      </c>
      <c r="M679" s="16">
        <v>-0.11700000000000001</v>
      </c>
      <c r="N679" s="18">
        <v>3.68</v>
      </c>
      <c r="O679" s="16">
        <v>4.1000000000000002E-2</v>
      </c>
      <c r="P679" s="18">
        <v>2.29</v>
      </c>
      <c r="Q679" s="16">
        <v>2.5999999999999999E-2</v>
      </c>
      <c r="R679" s="15">
        <v>1556019</v>
      </c>
      <c r="S679" s="16">
        <v>-7.6999999999999999E-2</v>
      </c>
      <c r="T679" s="17">
        <v>428260</v>
      </c>
      <c r="U679" s="16">
        <v>-0.10199999999999999</v>
      </c>
      <c r="V679" s="17">
        <v>692232</v>
      </c>
      <c r="W679" s="16">
        <v>-8.8999999999999996E-2</v>
      </c>
      <c r="X679" s="18">
        <v>3.63</v>
      </c>
      <c r="Y679" s="16">
        <v>2.8000000000000001E-2</v>
      </c>
      <c r="Z679" s="18">
        <v>2.25</v>
      </c>
      <c r="AA679" s="16">
        <v>1.4E-2</v>
      </c>
      <c r="AB679" s="15">
        <v>3176044</v>
      </c>
      <c r="AC679" s="16">
        <v>-5.8999999999999997E-2</v>
      </c>
      <c r="AD679" s="17">
        <v>878988</v>
      </c>
      <c r="AE679" s="16">
        <v>-7.4999999999999997E-2</v>
      </c>
      <c r="AF679" s="17">
        <v>1414418</v>
      </c>
      <c r="AG679" s="16">
        <v>-6.6000000000000003E-2</v>
      </c>
      <c r="AH679" s="18">
        <v>3.61</v>
      </c>
      <c r="AI679" s="16">
        <v>1.7999999999999999E-2</v>
      </c>
      <c r="AJ679" s="18">
        <v>2.25</v>
      </c>
      <c r="AK679" s="16">
        <v>8.0000000000000002E-3</v>
      </c>
      <c r="AL679" s="15">
        <v>6573097</v>
      </c>
      <c r="AM679" s="16">
        <v>-6.5000000000000002E-2</v>
      </c>
      <c r="AN679" s="17">
        <v>1819135</v>
      </c>
      <c r="AO679" s="16">
        <v>-8.6999999999999994E-2</v>
      </c>
      <c r="AP679" s="17">
        <v>2906710</v>
      </c>
      <c r="AQ679" s="16">
        <v>-7.9000000000000001E-2</v>
      </c>
      <c r="AR679" s="18">
        <v>3.61</v>
      </c>
      <c r="AS679" s="16">
        <v>2.4E-2</v>
      </c>
      <c r="AT679" s="18">
        <v>2.2599999999999998</v>
      </c>
      <c r="AU679" s="16">
        <v>1.4999999999999999E-2</v>
      </c>
    </row>
    <row r="680" spans="2:47" x14ac:dyDescent="0.2">
      <c r="B680" s="29"/>
      <c r="C680" s="29"/>
      <c r="D680" s="29"/>
      <c r="E680" s="29"/>
      <c r="F680" s="29"/>
      <c r="G680" s="14" t="s">
        <v>286</v>
      </c>
      <c r="H680" s="15">
        <v>456948</v>
      </c>
      <c r="I680" s="16">
        <v>-0.14000000000000001</v>
      </c>
      <c r="J680" s="17">
        <v>123648</v>
      </c>
      <c r="K680" s="16">
        <v>-0.104</v>
      </c>
      <c r="L680" s="17">
        <v>202331</v>
      </c>
      <c r="M680" s="16">
        <v>-0.19400000000000001</v>
      </c>
      <c r="N680" s="18">
        <v>3.7</v>
      </c>
      <c r="O680" s="16">
        <v>-3.9E-2</v>
      </c>
      <c r="P680" s="18">
        <v>2.2599999999999998</v>
      </c>
      <c r="Q680" s="16">
        <v>6.7000000000000004E-2</v>
      </c>
      <c r="R680" s="15">
        <v>1474514</v>
      </c>
      <c r="S680" s="16">
        <v>-0.14299999999999999</v>
      </c>
      <c r="T680" s="17">
        <v>405549</v>
      </c>
      <c r="U680" s="16">
        <v>-9.7000000000000003E-2</v>
      </c>
      <c r="V680" s="17">
        <v>662288</v>
      </c>
      <c r="W680" s="16">
        <v>-0.16</v>
      </c>
      <c r="X680" s="18">
        <v>3.64</v>
      </c>
      <c r="Y680" s="16">
        <v>-5.0999999999999997E-2</v>
      </c>
      <c r="Z680" s="18">
        <v>2.23</v>
      </c>
      <c r="AA680" s="16">
        <v>0.02</v>
      </c>
      <c r="AB680" s="15">
        <v>3060919</v>
      </c>
      <c r="AC680" s="16">
        <v>-0.11899999999999999</v>
      </c>
      <c r="AD680" s="17">
        <v>846102</v>
      </c>
      <c r="AE680" s="16">
        <v>-0.09</v>
      </c>
      <c r="AF680" s="17">
        <v>1396345</v>
      </c>
      <c r="AG680" s="16">
        <v>-0.13500000000000001</v>
      </c>
      <c r="AH680" s="18">
        <v>3.62</v>
      </c>
      <c r="AI680" s="16">
        <v>-3.2000000000000001E-2</v>
      </c>
      <c r="AJ680" s="18">
        <v>2.19</v>
      </c>
      <c r="AK680" s="16">
        <v>1.7999999999999999E-2</v>
      </c>
      <c r="AL680" s="15">
        <v>6688657</v>
      </c>
      <c r="AM680" s="16">
        <v>-7.8E-2</v>
      </c>
      <c r="AN680" s="17">
        <v>1810431</v>
      </c>
      <c r="AO680" s="16">
        <v>-0.10100000000000001</v>
      </c>
      <c r="AP680" s="17">
        <v>3139205</v>
      </c>
      <c r="AQ680" s="16">
        <v>-7.1999999999999995E-2</v>
      </c>
      <c r="AR680" s="18">
        <v>3.69</v>
      </c>
      <c r="AS680" s="16">
        <v>2.5999999999999999E-2</v>
      </c>
      <c r="AT680" s="18">
        <v>2.13</v>
      </c>
      <c r="AU680" s="16">
        <v>-7.0000000000000001E-3</v>
      </c>
    </row>
    <row r="681" spans="2:47" x14ac:dyDescent="0.2">
      <c r="B681" s="29"/>
      <c r="C681" s="29"/>
      <c r="D681" s="29"/>
      <c r="E681" s="29"/>
      <c r="F681" s="29"/>
      <c r="G681" s="14" t="s">
        <v>287</v>
      </c>
      <c r="H681" s="15">
        <v>462911</v>
      </c>
      <c r="I681" s="16">
        <v>-1.2999999999999999E-2</v>
      </c>
      <c r="J681" s="17">
        <v>136926</v>
      </c>
      <c r="K681" s="16">
        <v>8.1000000000000003E-2</v>
      </c>
      <c r="L681" s="17">
        <v>221552</v>
      </c>
      <c r="M681" s="16">
        <v>0.10199999999999999</v>
      </c>
      <c r="N681" s="18">
        <v>3.38</v>
      </c>
      <c r="O681" s="16">
        <v>-8.6999999999999994E-2</v>
      </c>
      <c r="P681" s="18">
        <v>2.09</v>
      </c>
      <c r="Q681" s="16">
        <v>-0.104</v>
      </c>
      <c r="R681" s="15">
        <v>1574948</v>
      </c>
      <c r="S681" s="16">
        <v>4.0000000000000001E-3</v>
      </c>
      <c r="T681" s="17">
        <v>438519</v>
      </c>
      <c r="U681" s="16">
        <v>-5.0000000000000001E-3</v>
      </c>
      <c r="V681" s="17">
        <v>691697</v>
      </c>
      <c r="W681" s="16">
        <v>-1.4E-2</v>
      </c>
      <c r="X681" s="18">
        <v>3.59</v>
      </c>
      <c r="Y681" s="16">
        <v>8.9999999999999993E-3</v>
      </c>
      <c r="Z681" s="18">
        <v>2.2799999999999998</v>
      </c>
      <c r="AA681" s="16">
        <v>1.9E-2</v>
      </c>
      <c r="AB681" s="15">
        <v>3381939</v>
      </c>
      <c r="AC681" s="16">
        <v>3.2000000000000001E-2</v>
      </c>
      <c r="AD681" s="17">
        <v>935676</v>
      </c>
      <c r="AE681" s="16">
        <v>1.6E-2</v>
      </c>
      <c r="AF681" s="17">
        <v>1480547</v>
      </c>
      <c r="AG681" s="16">
        <v>7.0000000000000001E-3</v>
      </c>
      <c r="AH681" s="18">
        <v>3.61</v>
      </c>
      <c r="AI681" s="16">
        <v>1.4999999999999999E-2</v>
      </c>
      <c r="AJ681" s="18">
        <v>2.2799999999999998</v>
      </c>
      <c r="AK681" s="16">
        <v>2.4E-2</v>
      </c>
      <c r="AL681" s="15">
        <v>6697737</v>
      </c>
      <c r="AM681" s="16">
        <v>4.2000000000000003E-2</v>
      </c>
      <c r="AN681" s="17">
        <v>1868036</v>
      </c>
      <c r="AO681" s="16">
        <v>4.1000000000000002E-2</v>
      </c>
      <c r="AP681" s="17">
        <v>2959664</v>
      </c>
      <c r="AQ681" s="16">
        <v>4.4999999999999998E-2</v>
      </c>
      <c r="AR681" s="18">
        <v>3.59</v>
      </c>
      <c r="AS681" s="16">
        <v>2E-3</v>
      </c>
      <c r="AT681" s="18">
        <v>2.2599999999999998</v>
      </c>
      <c r="AU681" s="16">
        <v>-3.0000000000000001E-3</v>
      </c>
    </row>
    <row r="682" spans="2:47" x14ac:dyDescent="0.2">
      <c r="B682" s="29"/>
      <c r="C682" s="29"/>
      <c r="D682" s="29"/>
      <c r="E682" s="29"/>
      <c r="F682" s="29"/>
      <c r="G682" s="14" t="s">
        <v>288</v>
      </c>
      <c r="H682" s="15">
        <v>177359</v>
      </c>
      <c r="I682" s="16">
        <v>-0.05</v>
      </c>
      <c r="J682" s="17">
        <v>55645</v>
      </c>
      <c r="K682" s="16">
        <v>7.2999999999999995E-2</v>
      </c>
      <c r="L682" s="17">
        <v>98651</v>
      </c>
      <c r="M682" s="16">
        <v>0.16800000000000001</v>
      </c>
      <c r="N682" s="18">
        <v>3.19</v>
      </c>
      <c r="O682" s="16">
        <v>-0.114</v>
      </c>
      <c r="P682" s="18">
        <v>1.8</v>
      </c>
      <c r="Q682" s="16">
        <v>-0.187</v>
      </c>
      <c r="R682" s="15">
        <v>631954</v>
      </c>
      <c r="S682" s="16">
        <v>-4.4999999999999998E-2</v>
      </c>
      <c r="T682" s="17">
        <v>188204</v>
      </c>
      <c r="U682" s="16">
        <v>-3.9E-2</v>
      </c>
      <c r="V682" s="17">
        <v>324533</v>
      </c>
      <c r="W682" s="16">
        <v>-1E-3</v>
      </c>
      <c r="X682" s="18">
        <v>3.36</v>
      </c>
      <c r="Y682" s="16">
        <v>-6.0000000000000001E-3</v>
      </c>
      <c r="Z682" s="18">
        <v>1.95</v>
      </c>
      <c r="AA682" s="16">
        <v>-4.3999999999999997E-2</v>
      </c>
      <c r="AB682" s="15">
        <v>1442177</v>
      </c>
      <c r="AC682" s="16">
        <v>-5.0000000000000001E-3</v>
      </c>
      <c r="AD682" s="17">
        <v>414125</v>
      </c>
      <c r="AE682" s="16">
        <v>-0.03</v>
      </c>
      <c r="AF682" s="17">
        <v>699746</v>
      </c>
      <c r="AG682" s="16">
        <v>-1.4E-2</v>
      </c>
      <c r="AH682" s="18">
        <v>3.48</v>
      </c>
      <c r="AI682" s="16">
        <v>2.5999999999999999E-2</v>
      </c>
      <c r="AJ682" s="18">
        <v>2.06</v>
      </c>
      <c r="AK682" s="16">
        <v>8.9999999999999993E-3</v>
      </c>
      <c r="AL682" s="15">
        <v>2810460</v>
      </c>
      <c r="AM682" s="16">
        <v>-5.0000000000000001E-3</v>
      </c>
      <c r="AN682" s="17">
        <v>824068</v>
      </c>
      <c r="AO682" s="16">
        <v>2E-3</v>
      </c>
      <c r="AP682" s="17">
        <v>1404904</v>
      </c>
      <c r="AQ682" s="16">
        <v>2.7E-2</v>
      </c>
      <c r="AR682" s="18">
        <v>3.41</v>
      </c>
      <c r="AS682" s="16">
        <v>-6.0000000000000001E-3</v>
      </c>
      <c r="AT682" s="18">
        <v>2</v>
      </c>
      <c r="AU682" s="16">
        <v>-3.1E-2</v>
      </c>
    </row>
    <row r="683" spans="2:47" x14ac:dyDescent="0.2">
      <c r="B683" s="29"/>
      <c r="C683" s="29"/>
      <c r="D683" s="29"/>
      <c r="E683" s="29"/>
      <c r="F683" s="29"/>
      <c r="G683" s="14" t="s">
        <v>289</v>
      </c>
      <c r="H683" s="15">
        <v>312670</v>
      </c>
      <c r="I683" s="16">
        <v>8.5999999999999993E-2</v>
      </c>
      <c r="J683" s="17">
        <v>88237</v>
      </c>
      <c r="K683" s="16">
        <v>8.3000000000000004E-2</v>
      </c>
      <c r="L683" s="17">
        <v>132495</v>
      </c>
      <c r="M683" s="16">
        <v>2.8000000000000001E-2</v>
      </c>
      <c r="N683" s="18">
        <v>3.54</v>
      </c>
      <c r="O683" s="16">
        <v>3.0000000000000001E-3</v>
      </c>
      <c r="P683" s="18">
        <v>2.36</v>
      </c>
      <c r="Q683" s="16">
        <v>5.6000000000000001E-2</v>
      </c>
      <c r="R683" s="15">
        <v>1064868</v>
      </c>
      <c r="S683" s="16">
        <v>0.127</v>
      </c>
      <c r="T683" s="17">
        <v>316881</v>
      </c>
      <c r="U683" s="16">
        <v>0.17199999999999999</v>
      </c>
      <c r="V683" s="17">
        <v>486104</v>
      </c>
      <c r="W683" s="16">
        <v>0.14799999999999999</v>
      </c>
      <c r="X683" s="18">
        <v>3.36</v>
      </c>
      <c r="Y683" s="16">
        <v>-3.7999999999999999E-2</v>
      </c>
      <c r="Z683" s="18">
        <v>2.19</v>
      </c>
      <c r="AA683" s="16">
        <v>-1.7999999999999999E-2</v>
      </c>
      <c r="AB683" s="15">
        <v>2230391</v>
      </c>
      <c r="AC683" s="16">
        <v>9.8000000000000004E-2</v>
      </c>
      <c r="AD683" s="17">
        <v>655962</v>
      </c>
      <c r="AE683" s="16">
        <v>0.115</v>
      </c>
      <c r="AF683" s="17">
        <v>1010831</v>
      </c>
      <c r="AG683" s="16">
        <v>0.1</v>
      </c>
      <c r="AH683" s="18">
        <v>3.4</v>
      </c>
      <c r="AI683" s="16">
        <v>-1.4999999999999999E-2</v>
      </c>
      <c r="AJ683" s="18">
        <v>2.21</v>
      </c>
      <c r="AK683" s="16">
        <v>-2E-3</v>
      </c>
      <c r="AL683" s="15">
        <v>4489733</v>
      </c>
      <c r="AM683" s="16">
        <v>8.0000000000000002E-3</v>
      </c>
      <c r="AN683" s="17">
        <v>1329295</v>
      </c>
      <c r="AO683" s="16">
        <v>2.1000000000000001E-2</v>
      </c>
      <c r="AP683" s="17">
        <v>1988648</v>
      </c>
      <c r="AQ683" s="16">
        <v>2.5000000000000001E-2</v>
      </c>
      <c r="AR683" s="18">
        <v>3.38</v>
      </c>
      <c r="AS683" s="16">
        <v>-1.2E-2</v>
      </c>
      <c r="AT683" s="18">
        <v>2.2599999999999998</v>
      </c>
      <c r="AU683" s="16">
        <v>-1.7000000000000001E-2</v>
      </c>
    </row>
    <row r="684" spans="2:47" x14ac:dyDescent="0.2">
      <c r="B684" s="29"/>
      <c r="C684" s="29"/>
      <c r="D684" s="29"/>
      <c r="E684" s="29"/>
      <c r="F684" s="29"/>
      <c r="G684" s="14" t="s">
        <v>290</v>
      </c>
      <c r="H684" s="15">
        <v>411935</v>
      </c>
      <c r="I684" s="16">
        <v>0.154</v>
      </c>
      <c r="J684" s="17">
        <v>112121</v>
      </c>
      <c r="K684" s="16">
        <v>7.0000000000000007E-2</v>
      </c>
      <c r="L684" s="17">
        <v>179856</v>
      </c>
      <c r="M684" s="16">
        <v>-2.5999999999999999E-2</v>
      </c>
      <c r="N684" s="18">
        <v>3.67</v>
      </c>
      <c r="O684" s="16">
        <v>7.8E-2</v>
      </c>
      <c r="P684" s="18">
        <v>2.29</v>
      </c>
      <c r="Q684" s="16">
        <v>0.184</v>
      </c>
      <c r="R684" s="15">
        <v>1251232</v>
      </c>
      <c r="S684" s="16">
        <v>0.17199999999999999</v>
      </c>
      <c r="T684" s="17">
        <v>373578</v>
      </c>
      <c r="U684" s="16">
        <v>0.19</v>
      </c>
      <c r="V684" s="17">
        <v>596899</v>
      </c>
      <c r="W684" s="16">
        <v>0.104</v>
      </c>
      <c r="X684" s="18">
        <v>3.35</v>
      </c>
      <c r="Y684" s="16">
        <v>-1.6E-2</v>
      </c>
      <c r="Z684" s="18">
        <v>2.1</v>
      </c>
      <c r="AA684" s="16">
        <v>6.0999999999999999E-2</v>
      </c>
      <c r="AB684" s="15">
        <v>2557488</v>
      </c>
      <c r="AC684" s="16">
        <v>0.152</v>
      </c>
      <c r="AD684" s="17">
        <v>768758</v>
      </c>
      <c r="AE684" s="16">
        <v>0.188</v>
      </c>
      <c r="AF684" s="17">
        <v>1240451</v>
      </c>
      <c r="AG684" s="16">
        <v>0.13700000000000001</v>
      </c>
      <c r="AH684" s="18">
        <v>3.33</v>
      </c>
      <c r="AI684" s="16">
        <v>-0.03</v>
      </c>
      <c r="AJ684" s="18">
        <v>2.06</v>
      </c>
      <c r="AK684" s="16">
        <v>1.2999999999999999E-2</v>
      </c>
      <c r="AL684" s="15">
        <v>5533205</v>
      </c>
      <c r="AM684" s="16">
        <v>5.3999999999999999E-2</v>
      </c>
      <c r="AN684" s="17">
        <v>1666906</v>
      </c>
      <c r="AO684" s="16">
        <v>8.6999999999999994E-2</v>
      </c>
      <c r="AP684" s="17">
        <v>2581424</v>
      </c>
      <c r="AQ684" s="16">
        <v>5.7000000000000002E-2</v>
      </c>
      <c r="AR684" s="18">
        <v>3.32</v>
      </c>
      <c r="AS684" s="16">
        <v>-3.1E-2</v>
      </c>
      <c r="AT684" s="18">
        <v>2.14</v>
      </c>
      <c r="AU684" s="16">
        <v>-3.0000000000000001E-3</v>
      </c>
    </row>
    <row r="685" spans="2:47" x14ac:dyDescent="0.2">
      <c r="B685" s="29"/>
      <c r="C685" s="29"/>
      <c r="D685" s="29"/>
      <c r="E685" s="29"/>
      <c r="F685" s="29"/>
      <c r="G685" s="14" t="s">
        <v>291</v>
      </c>
      <c r="H685" s="15">
        <v>463189</v>
      </c>
      <c r="I685" s="16">
        <v>-9.6000000000000002E-2</v>
      </c>
      <c r="J685" s="17">
        <v>129579</v>
      </c>
      <c r="K685" s="16">
        <v>-0.152</v>
      </c>
      <c r="L685" s="17">
        <v>209113</v>
      </c>
      <c r="M685" s="16">
        <v>-0.125</v>
      </c>
      <c r="N685" s="18">
        <v>3.57</v>
      </c>
      <c r="O685" s="16">
        <v>6.6000000000000003E-2</v>
      </c>
      <c r="P685" s="18">
        <v>2.2200000000000002</v>
      </c>
      <c r="Q685" s="16">
        <v>3.3000000000000002E-2</v>
      </c>
      <c r="R685" s="15">
        <v>1492109</v>
      </c>
      <c r="S685" s="16">
        <v>-0.09</v>
      </c>
      <c r="T685" s="17">
        <v>420448</v>
      </c>
      <c r="U685" s="16">
        <v>-0.13400000000000001</v>
      </c>
      <c r="V685" s="17">
        <v>683890</v>
      </c>
      <c r="W685" s="16">
        <v>-9.6000000000000002E-2</v>
      </c>
      <c r="X685" s="18">
        <v>3.55</v>
      </c>
      <c r="Y685" s="16">
        <v>5.0999999999999997E-2</v>
      </c>
      <c r="Z685" s="18">
        <v>2.1800000000000002</v>
      </c>
      <c r="AA685" s="16">
        <v>7.0000000000000001E-3</v>
      </c>
      <c r="AB685" s="15">
        <v>3008235</v>
      </c>
      <c r="AC685" s="16">
        <v>-0.10100000000000001</v>
      </c>
      <c r="AD685" s="17">
        <v>863016</v>
      </c>
      <c r="AE685" s="16">
        <v>-0.129</v>
      </c>
      <c r="AF685" s="17">
        <v>1392268</v>
      </c>
      <c r="AG685" s="16">
        <v>-9.2999999999999999E-2</v>
      </c>
      <c r="AH685" s="18">
        <v>3.49</v>
      </c>
      <c r="AI685" s="16">
        <v>3.2000000000000001E-2</v>
      </c>
      <c r="AJ685" s="18">
        <v>2.16</v>
      </c>
      <c r="AK685" s="16">
        <v>-8.0000000000000002E-3</v>
      </c>
      <c r="AL685" s="15">
        <v>6207983</v>
      </c>
      <c r="AM685" s="16">
        <v>-8.8999999999999996E-2</v>
      </c>
      <c r="AN685" s="17">
        <v>1804735</v>
      </c>
      <c r="AO685" s="16">
        <v>-0.10199999999999999</v>
      </c>
      <c r="AP685" s="17">
        <v>2832276</v>
      </c>
      <c r="AQ685" s="16">
        <v>-9.1999999999999998E-2</v>
      </c>
      <c r="AR685" s="18">
        <v>3.44</v>
      </c>
      <c r="AS685" s="16">
        <v>1.4999999999999999E-2</v>
      </c>
      <c r="AT685" s="18">
        <v>2.19</v>
      </c>
      <c r="AU685" s="16">
        <v>3.0000000000000001E-3</v>
      </c>
    </row>
    <row r="686" spans="2:47" x14ac:dyDescent="0.2">
      <c r="B686" s="29"/>
      <c r="C686" s="29"/>
      <c r="D686" s="29"/>
      <c r="E686" s="29"/>
      <c r="F686" s="29"/>
      <c r="G686" s="14" t="s">
        <v>292</v>
      </c>
      <c r="H686" s="15">
        <v>174483</v>
      </c>
      <c r="I686" s="16">
        <v>0</v>
      </c>
      <c r="J686" s="17">
        <v>50289</v>
      </c>
      <c r="K686" s="16">
        <v>3.5000000000000003E-2</v>
      </c>
      <c r="L686" s="17">
        <v>79108</v>
      </c>
      <c r="M686" s="16">
        <v>4.0000000000000001E-3</v>
      </c>
      <c r="N686" s="18">
        <v>3.47</v>
      </c>
      <c r="O686" s="16">
        <v>-3.3000000000000002E-2</v>
      </c>
      <c r="P686" s="18">
        <v>2.21</v>
      </c>
      <c r="Q686" s="16">
        <v>-4.0000000000000001E-3</v>
      </c>
      <c r="R686" s="15">
        <v>605595</v>
      </c>
      <c r="S686" s="16">
        <v>2.1000000000000001E-2</v>
      </c>
      <c r="T686" s="17">
        <v>169869</v>
      </c>
      <c r="U686" s="16">
        <v>1.9E-2</v>
      </c>
      <c r="V686" s="17">
        <v>261945</v>
      </c>
      <c r="W686" s="16">
        <v>-2.5000000000000001E-2</v>
      </c>
      <c r="X686" s="18">
        <v>3.57</v>
      </c>
      <c r="Y686" s="16">
        <v>2E-3</v>
      </c>
      <c r="Z686" s="18">
        <v>2.31</v>
      </c>
      <c r="AA686" s="16">
        <v>4.7E-2</v>
      </c>
      <c r="AB686" s="15">
        <v>1254977</v>
      </c>
      <c r="AC686" s="16">
        <v>2.5999999999999999E-2</v>
      </c>
      <c r="AD686" s="17">
        <v>351067</v>
      </c>
      <c r="AE686" s="16">
        <v>1.6E-2</v>
      </c>
      <c r="AF686" s="17">
        <v>543555</v>
      </c>
      <c r="AG686" s="16">
        <v>-1.6E-2</v>
      </c>
      <c r="AH686" s="18">
        <v>3.57</v>
      </c>
      <c r="AI686" s="16">
        <v>0.01</v>
      </c>
      <c r="AJ686" s="18">
        <v>2.31</v>
      </c>
      <c r="AK686" s="16">
        <v>4.2999999999999997E-2</v>
      </c>
      <c r="AL686" s="15">
        <v>2442386</v>
      </c>
      <c r="AM686" s="16">
        <v>1.7999999999999999E-2</v>
      </c>
      <c r="AN686" s="17">
        <v>686033</v>
      </c>
      <c r="AO686" s="16">
        <v>-4.0000000000000001E-3</v>
      </c>
      <c r="AP686" s="17">
        <v>1067083</v>
      </c>
      <c r="AQ686" s="16">
        <v>-2.1999999999999999E-2</v>
      </c>
      <c r="AR686" s="18">
        <v>3.56</v>
      </c>
      <c r="AS686" s="16">
        <v>2.1999999999999999E-2</v>
      </c>
      <c r="AT686" s="18">
        <v>2.29</v>
      </c>
      <c r="AU686" s="16">
        <v>0.04</v>
      </c>
    </row>
    <row r="687" spans="2:47" x14ac:dyDescent="0.2">
      <c r="B687" s="29"/>
      <c r="C687" s="29"/>
      <c r="D687" s="29"/>
      <c r="E687" s="29"/>
      <c r="F687" s="29"/>
      <c r="G687" s="14" t="s">
        <v>293</v>
      </c>
      <c r="H687" s="15">
        <v>141413</v>
      </c>
      <c r="I687" s="16">
        <v>-0.01</v>
      </c>
      <c r="J687" s="17">
        <v>40870</v>
      </c>
      <c r="K687" s="16">
        <v>2.5999999999999999E-2</v>
      </c>
      <c r="L687" s="17">
        <v>59853</v>
      </c>
      <c r="M687" s="16">
        <v>-3.5000000000000003E-2</v>
      </c>
      <c r="N687" s="18">
        <v>3.46</v>
      </c>
      <c r="O687" s="16">
        <v>-3.5000000000000003E-2</v>
      </c>
      <c r="P687" s="18">
        <v>2.36</v>
      </c>
      <c r="Q687" s="16">
        <v>2.5999999999999999E-2</v>
      </c>
      <c r="R687" s="15">
        <v>442332</v>
      </c>
      <c r="S687" s="16">
        <v>-1.6E-2</v>
      </c>
      <c r="T687" s="17">
        <v>126212</v>
      </c>
      <c r="U687" s="16">
        <v>-1.4999999999999999E-2</v>
      </c>
      <c r="V687" s="17">
        <v>184024</v>
      </c>
      <c r="W687" s="16">
        <v>-4.7E-2</v>
      </c>
      <c r="X687" s="18">
        <v>3.5</v>
      </c>
      <c r="Y687" s="16">
        <v>-1E-3</v>
      </c>
      <c r="Z687" s="18">
        <v>2.4</v>
      </c>
      <c r="AA687" s="16">
        <v>3.2000000000000001E-2</v>
      </c>
      <c r="AB687" s="15">
        <v>890424</v>
      </c>
      <c r="AC687" s="16">
        <v>-4.0000000000000001E-3</v>
      </c>
      <c r="AD687" s="17">
        <v>256368</v>
      </c>
      <c r="AE687" s="16">
        <v>-2E-3</v>
      </c>
      <c r="AF687" s="17">
        <v>380862</v>
      </c>
      <c r="AG687" s="16">
        <v>-8.9999999999999993E-3</v>
      </c>
      <c r="AH687" s="18">
        <v>3.47</v>
      </c>
      <c r="AI687" s="16">
        <v>-2E-3</v>
      </c>
      <c r="AJ687" s="18">
        <v>2.34</v>
      </c>
      <c r="AK687" s="16">
        <v>5.0000000000000001E-3</v>
      </c>
      <c r="AL687" s="15">
        <v>1889430</v>
      </c>
      <c r="AM687" s="16">
        <v>-6.0000000000000001E-3</v>
      </c>
      <c r="AN687" s="17">
        <v>543756</v>
      </c>
      <c r="AO687" s="16">
        <v>-0.01</v>
      </c>
      <c r="AP687" s="17">
        <v>794335</v>
      </c>
      <c r="AQ687" s="16">
        <v>-3.2000000000000001E-2</v>
      </c>
      <c r="AR687" s="18">
        <v>3.47</v>
      </c>
      <c r="AS687" s="16">
        <v>5.0000000000000001E-3</v>
      </c>
      <c r="AT687" s="18">
        <v>2.38</v>
      </c>
      <c r="AU687" s="16">
        <v>2.8000000000000001E-2</v>
      </c>
    </row>
    <row r="688" spans="2:47" x14ac:dyDescent="0.2">
      <c r="B688" s="29"/>
      <c r="C688" s="29"/>
      <c r="D688" s="29"/>
      <c r="E688" s="29"/>
      <c r="F688" s="29"/>
      <c r="G688" s="14" t="s">
        <v>294</v>
      </c>
      <c r="H688" s="15">
        <v>189863</v>
      </c>
      <c r="I688" s="16">
        <v>-1E-3</v>
      </c>
      <c r="J688" s="17">
        <v>51825</v>
      </c>
      <c r="K688" s="16">
        <v>4.2000000000000003E-2</v>
      </c>
      <c r="L688" s="17">
        <v>87360</v>
      </c>
      <c r="M688" s="16">
        <v>3.5999999999999997E-2</v>
      </c>
      <c r="N688" s="18">
        <v>3.66</v>
      </c>
      <c r="O688" s="16">
        <v>-4.1000000000000002E-2</v>
      </c>
      <c r="P688" s="18">
        <v>2.17</v>
      </c>
      <c r="Q688" s="16">
        <v>-3.5000000000000003E-2</v>
      </c>
      <c r="R688" s="15">
        <v>662446</v>
      </c>
      <c r="S688" s="16">
        <v>7.4999999999999997E-2</v>
      </c>
      <c r="T688" s="17">
        <v>183063</v>
      </c>
      <c r="U688" s="16">
        <v>9.1999999999999998E-2</v>
      </c>
      <c r="V688" s="17">
        <v>307225</v>
      </c>
      <c r="W688" s="16">
        <v>8.3000000000000004E-2</v>
      </c>
      <c r="X688" s="18">
        <v>3.62</v>
      </c>
      <c r="Y688" s="16">
        <v>-1.4999999999999999E-2</v>
      </c>
      <c r="Z688" s="18">
        <v>2.16</v>
      </c>
      <c r="AA688" s="16">
        <v>-7.0000000000000001E-3</v>
      </c>
      <c r="AB688" s="15">
        <v>1351378</v>
      </c>
      <c r="AC688" s="16">
        <v>5.6000000000000001E-2</v>
      </c>
      <c r="AD688" s="17">
        <v>374212</v>
      </c>
      <c r="AE688" s="16">
        <v>4.3999999999999997E-2</v>
      </c>
      <c r="AF688" s="17">
        <v>624452</v>
      </c>
      <c r="AG688" s="16">
        <v>1.7000000000000001E-2</v>
      </c>
      <c r="AH688" s="18">
        <v>3.61</v>
      </c>
      <c r="AI688" s="16">
        <v>1.2E-2</v>
      </c>
      <c r="AJ688" s="18">
        <v>2.16</v>
      </c>
      <c r="AK688" s="16">
        <v>3.9E-2</v>
      </c>
      <c r="AL688" s="15">
        <v>2780720</v>
      </c>
      <c r="AM688" s="16">
        <v>5.2999999999999999E-2</v>
      </c>
      <c r="AN688" s="17">
        <v>764662</v>
      </c>
      <c r="AO688" s="16">
        <v>3.7999999999999999E-2</v>
      </c>
      <c r="AP688" s="17">
        <v>1296063</v>
      </c>
      <c r="AQ688" s="16">
        <v>2.3E-2</v>
      </c>
      <c r="AR688" s="18">
        <v>3.64</v>
      </c>
      <c r="AS688" s="16">
        <v>1.4999999999999999E-2</v>
      </c>
      <c r="AT688" s="18">
        <v>2.15</v>
      </c>
      <c r="AU688" s="16">
        <v>0.03</v>
      </c>
    </row>
    <row r="689" spans="2:47" x14ac:dyDescent="0.2">
      <c r="B689" s="29"/>
      <c r="C689" s="29"/>
      <c r="D689" s="29"/>
      <c r="E689" s="29"/>
      <c r="F689" s="29"/>
      <c r="G689" s="14" t="s">
        <v>295</v>
      </c>
      <c r="H689" s="15">
        <v>1328209</v>
      </c>
      <c r="I689" s="16">
        <v>4.9000000000000002E-2</v>
      </c>
      <c r="J689" s="17">
        <v>353723</v>
      </c>
      <c r="K689" s="16">
        <v>5.7000000000000002E-2</v>
      </c>
      <c r="L689" s="17">
        <v>626501</v>
      </c>
      <c r="M689" s="16">
        <v>6.2E-2</v>
      </c>
      <c r="N689" s="18">
        <v>3.75</v>
      </c>
      <c r="O689" s="16">
        <v>-7.0000000000000001E-3</v>
      </c>
      <c r="P689" s="18">
        <v>2.12</v>
      </c>
      <c r="Q689" s="16">
        <v>-1.2999999999999999E-2</v>
      </c>
      <c r="R689" s="15">
        <v>4190996</v>
      </c>
      <c r="S689" s="16">
        <v>3.9E-2</v>
      </c>
      <c r="T689" s="17">
        <v>1122222</v>
      </c>
      <c r="U689" s="16">
        <v>6.7000000000000004E-2</v>
      </c>
      <c r="V689" s="17">
        <v>1978058</v>
      </c>
      <c r="W689" s="16">
        <v>6.8000000000000005E-2</v>
      </c>
      <c r="X689" s="18">
        <v>3.73</v>
      </c>
      <c r="Y689" s="16">
        <v>-2.7E-2</v>
      </c>
      <c r="Z689" s="18">
        <v>2.12</v>
      </c>
      <c r="AA689" s="16">
        <v>-2.7E-2</v>
      </c>
      <c r="AB689" s="15">
        <v>8483268</v>
      </c>
      <c r="AC689" s="16">
        <v>3.1E-2</v>
      </c>
      <c r="AD689" s="17">
        <v>2275363</v>
      </c>
      <c r="AE689" s="16">
        <v>7.5999999999999998E-2</v>
      </c>
      <c r="AF689" s="17">
        <v>4006685</v>
      </c>
      <c r="AG689" s="16">
        <v>7.4999999999999997E-2</v>
      </c>
      <c r="AH689" s="18">
        <v>3.73</v>
      </c>
      <c r="AI689" s="16">
        <v>-4.2000000000000003E-2</v>
      </c>
      <c r="AJ689" s="18">
        <v>2.12</v>
      </c>
      <c r="AK689" s="16">
        <v>-4.1000000000000002E-2</v>
      </c>
      <c r="AL689" s="15">
        <v>17506895</v>
      </c>
      <c r="AM689" s="16">
        <v>2.7E-2</v>
      </c>
      <c r="AN689" s="17">
        <v>4658987</v>
      </c>
      <c r="AO689" s="16">
        <v>9.2999999999999999E-2</v>
      </c>
      <c r="AP689" s="17">
        <v>8209906</v>
      </c>
      <c r="AQ689" s="16">
        <v>0.105</v>
      </c>
      <c r="AR689" s="18">
        <v>3.76</v>
      </c>
      <c r="AS689" s="16">
        <v>-6.0999999999999999E-2</v>
      </c>
      <c r="AT689" s="18">
        <v>2.13</v>
      </c>
      <c r="AU689" s="16">
        <v>-7.0000000000000007E-2</v>
      </c>
    </row>
    <row r="690" spans="2:47" x14ac:dyDescent="0.2">
      <c r="B690" s="29"/>
      <c r="C690" s="29"/>
      <c r="D690" s="29"/>
      <c r="E690" s="29"/>
      <c r="F690" s="29"/>
      <c r="G690" s="14" t="s">
        <v>296</v>
      </c>
      <c r="H690" s="15">
        <v>87178</v>
      </c>
      <c r="I690" s="16">
        <v>-7.3999999999999996E-2</v>
      </c>
      <c r="J690" s="17">
        <v>25060</v>
      </c>
      <c r="K690" s="16">
        <v>-5.0999999999999997E-2</v>
      </c>
      <c r="L690" s="17">
        <v>35873</v>
      </c>
      <c r="M690" s="16">
        <v>-7.9000000000000001E-2</v>
      </c>
      <c r="N690" s="18">
        <v>3.48</v>
      </c>
      <c r="O690" s="16">
        <v>-2.4E-2</v>
      </c>
      <c r="P690" s="18">
        <v>2.4300000000000002</v>
      </c>
      <c r="Q690" s="16">
        <v>5.0000000000000001E-3</v>
      </c>
      <c r="R690" s="15">
        <v>301201</v>
      </c>
      <c r="S690" s="16">
        <v>-6.0999999999999999E-2</v>
      </c>
      <c r="T690" s="17">
        <v>84493</v>
      </c>
      <c r="U690" s="16">
        <v>-7.8E-2</v>
      </c>
      <c r="V690" s="17">
        <v>117863</v>
      </c>
      <c r="W690" s="16">
        <v>-0.13</v>
      </c>
      <c r="X690" s="18">
        <v>3.56</v>
      </c>
      <c r="Y690" s="16">
        <v>1.9E-2</v>
      </c>
      <c r="Z690" s="18">
        <v>2.56</v>
      </c>
      <c r="AA690" s="16">
        <v>0.08</v>
      </c>
      <c r="AB690" s="15">
        <v>637168</v>
      </c>
      <c r="AC690" s="16">
        <v>-5.0999999999999997E-2</v>
      </c>
      <c r="AD690" s="17">
        <v>181710</v>
      </c>
      <c r="AE690" s="16">
        <v>-5.5E-2</v>
      </c>
      <c r="AF690" s="17">
        <v>259418</v>
      </c>
      <c r="AG690" s="16">
        <v>-8.5999999999999993E-2</v>
      </c>
      <c r="AH690" s="18">
        <v>3.51</v>
      </c>
      <c r="AI690" s="16">
        <v>4.0000000000000001E-3</v>
      </c>
      <c r="AJ690" s="18">
        <v>2.46</v>
      </c>
      <c r="AK690" s="16">
        <v>3.7999999999999999E-2</v>
      </c>
      <c r="AL690" s="15">
        <v>1295716</v>
      </c>
      <c r="AM690" s="16">
        <v>-3.1E-2</v>
      </c>
      <c r="AN690" s="17">
        <v>369799</v>
      </c>
      <c r="AO690" s="16">
        <v>-4.2000000000000003E-2</v>
      </c>
      <c r="AP690" s="17">
        <v>529516</v>
      </c>
      <c r="AQ690" s="16">
        <v>-5.8999999999999997E-2</v>
      </c>
      <c r="AR690" s="18">
        <v>3.5</v>
      </c>
      <c r="AS690" s="16">
        <v>1.0999999999999999E-2</v>
      </c>
      <c r="AT690" s="18">
        <v>2.4500000000000002</v>
      </c>
      <c r="AU690" s="16">
        <v>0.03</v>
      </c>
    </row>
    <row r="691" spans="2:47" x14ac:dyDescent="0.2">
      <c r="B691" s="29"/>
      <c r="C691" s="29"/>
      <c r="D691" s="29"/>
      <c r="E691" s="29"/>
      <c r="F691" s="29"/>
      <c r="G691" s="14" t="s">
        <v>297</v>
      </c>
      <c r="H691" s="15">
        <v>479226</v>
      </c>
      <c r="I691" s="16">
        <v>-1.4999999999999999E-2</v>
      </c>
      <c r="J691" s="17">
        <v>133918</v>
      </c>
      <c r="K691" s="16">
        <v>2.9000000000000001E-2</v>
      </c>
      <c r="L691" s="17">
        <v>199149</v>
      </c>
      <c r="M691" s="16">
        <v>0</v>
      </c>
      <c r="N691" s="18">
        <v>3.58</v>
      </c>
      <c r="O691" s="16">
        <v>-4.2999999999999997E-2</v>
      </c>
      <c r="P691" s="18">
        <v>2.41</v>
      </c>
      <c r="Q691" s="16">
        <v>-1.6E-2</v>
      </c>
      <c r="R691" s="15">
        <v>1498331</v>
      </c>
      <c r="S691" s="16">
        <v>-8.0000000000000002E-3</v>
      </c>
      <c r="T691" s="17">
        <v>414288</v>
      </c>
      <c r="U691" s="16">
        <v>-6.0000000000000001E-3</v>
      </c>
      <c r="V691" s="17">
        <v>610013</v>
      </c>
      <c r="W691" s="16">
        <v>-6.0000000000000001E-3</v>
      </c>
      <c r="X691" s="18">
        <v>3.62</v>
      </c>
      <c r="Y691" s="16">
        <v>-2E-3</v>
      </c>
      <c r="Z691" s="18">
        <v>2.46</v>
      </c>
      <c r="AA691" s="16">
        <v>-1E-3</v>
      </c>
      <c r="AB691" s="15">
        <v>2948569</v>
      </c>
      <c r="AC691" s="16">
        <v>4.0000000000000001E-3</v>
      </c>
      <c r="AD691" s="17">
        <v>823291</v>
      </c>
      <c r="AE691" s="16">
        <v>1.0999999999999999E-2</v>
      </c>
      <c r="AF691" s="17">
        <v>1231051</v>
      </c>
      <c r="AG691" s="16">
        <v>2.7E-2</v>
      </c>
      <c r="AH691" s="18">
        <v>3.58</v>
      </c>
      <c r="AI691" s="16">
        <v>-7.0000000000000001E-3</v>
      </c>
      <c r="AJ691" s="18">
        <v>2.4</v>
      </c>
      <c r="AK691" s="16">
        <v>-2.3E-2</v>
      </c>
      <c r="AL691" s="15">
        <v>6499727</v>
      </c>
      <c r="AM691" s="16">
        <v>-8.0000000000000002E-3</v>
      </c>
      <c r="AN691" s="17">
        <v>1818024</v>
      </c>
      <c r="AO691" s="16">
        <v>-1.2E-2</v>
      </c>
      <c r="AP691" s="17">
        <v>2648510</v>
      </c>
      <c r="AQ691" s="16">
        <v>-2.1999999999999999E-2</v>
      </c>
      <c r="AR691" s="18">
        <v>3.58</v>
      </c>
      <c r="AS691" s="16">
        <v>5.0000000000000001E-3</v>
      </c>
      <c r="AT691" s="18">
        <v>2.4500000000000002</v>
      </c>
      <c r="AU691" s="16">
        <v>1.4999999999999999E-2</v>
      </c>
    </row>
    <row r="692" spans="2:47" x14ac:dyDescent="0.2">
      <c r="B692" s="29"/>
      <c r="C692" s="29"/>
      <c r="D692" s="29"/>
      <c r="E692" s="29"/>
      <c r="F692" s="29"/>
      <c r="G692" s="14" t="s">
        <v>298</v>
      </c>
      <c r="H692" s="15">
        <v>223378</v>
      </c>
      <c r="I692" s="16">
        <v>-0.17899999999999999</v>
      </c>
      <c r="J692" s="17">
        <v>70672</v>
      </c>
      <c r="K692" s="16">
        <v>-0.17199999999999999</v>
      </c>
      <c r="L692" s="17">
        <v>116894</v>
      </c>
      <c r="M692" s="16">
        <v>-0.192</v>
      </c>
      <c r="N692" s="18">
        <v>3.16</v>
      </c>
      <c r="O692" s="16">
        <v>-8.0000000000000002E-3</v>
      </c>
      <c r="P692" s="18">
        <v>1.91</v>
      </c>
      <c r="Q692" s="16">
        <v>1.6E-2</v>
      </c>
      <c r="R692" s="15">
        <v>822946</v>
      </c>
      <c r="S692" s="16">
        <v>-0.129</v>
      </c>
      <c r="T692" s="17">
        <v>281527</v>
      </c>
      <c r="U692" s="16">
        <v>-0.19400000000000001</v>
      </c>
      <c r="V692" s="17">
        <v>475559</v>
      </c>
      <c r="W692" s="16">
        <v>-0.23200000000000001</v>
      </c>
      <c r="X692" s="18">
        <v>2.92</v>
      </c>
      <c r="Y692" s="16">
        <v>8.1000000000000003E-2</v>
      </c>
      <c r="Z692" s="18">
        <v>1.73</v>
      </c>
      <c r="AA692" s="16">
        <v>0.13400000000000001</v>
      </c>
      <c r="AB692" s="15">
        <v>1791036</v>
      </c>
      <c r="AC692" s="16">
        <v>0.115</v>
      </c>
      <c r="AD692" s="17">
        <v>623686</v>
      </c>
      <c r="AE692" s="16">
        <v>8.7999999999999995E-2</v>
      </c>
      <c r="AF692" s="17">
        <v>1042126</v>
      </c>
      <c r="AG692" s="16">
        <v>2.1999999999999999E-2</v>
      </c>
      <c r="AH692" s="18">
        <v>2.87</v>
      </c>
      <c r="AI692" s="16">
        <v>2.5000000000000001E-2</v>
      </c>
      <c r="AJ692" s="18">
        <v>1.72</v>
      </c>
      <c r="AK692" s="16">
        <v>9.0999999999999998E-2</v>
      </c>
      <c r="AL692" s="15">
        <v>3906440</v>
      </c>
      <c r="AM692" s="16">
        <v>4.8000000000000001E-2</v>
      </c>
      <c r="AN692" s="17">
        <v>1413917</v>
      </c>
      <c r="AO692" s="16">
        <v>8.6999999999999994E-2</v>
      </c>
      <c r="AP692" s="17">
        <v>2426487</v>
      </c>
      <c r="AQ692" s="16">
        <v>8.8999999999999996E-2</v>
      </c>
      <c r="AR692" s="18">
        <v>2.76</v>
      </c>
      <c r="AS692" s="16">
        <v>-3.5999999999999997E-2</v>
      </c>
      <c r="AT692" s="18">
        <v>1.61</v>
      </c>
      <c r="AU692" s="16">
        <v>-3.6999999999999998E-2</v>
      </c>
    </row>
    <row r="693" spans="2:47" x14ac:dyDescent="0.2">
      <c r="B693" s="29"/>
      <c r="C693" s="29"/>
      <c r="D693" s="29"/>
      <c r="E693" s="29"/>
      <c r="F693" s="29"/>
      <c r="G693" s="14" t="s">
        <v>299</v>
      </c>
      <c r="H693" s="15">
        <v>265576</v>
      </c>
      <c r="I693" s="16">
        <v>-7.4999999999999997E-2</v>
      </c>
      <c r="J693" s="17">
        <v>80138</v>
      </c>
      <c r="K693" s="16">
        <v>-7.3999999999999996E-2</v>
      </c>
      <c r="L693" s="17">
        <v>140520</v>
      </c>
      <c r="M693" s="16">
        <v>-8.4000000000000005E-2</v>
      </c>
      <c r="N693" s="18">
        <v>3.31</v>
      </c>
      <c r="O693" s="16">
        <v>-2E-3</v>
      </c>
      <c r="P693" s="18">
        <v>1.89</v>
      </c>
      <c r="Q693" s="16">
        <v>0.01</v>
      </c>
      <c r="R693" s="15">
        <v>973031</v>
      </c>
      <c r="S693" s="16">
        <v>-6.3E-2</v>
      </c>
      <c r="T693" s="17">
        <v>300733</v>
      </c>
      <c r="U693" s="16">
        <v>-0.14000000000000001</v>
      </c>
      <c r="V693" s="17">
        <v>527134</v>
      </c>
      <c r="W693" s="16">
        <v>-0.16400000000000001</v>
      </c>
      <c r="X693" s="18">
        <v>3.24</v>
      </c>
      <c r="Y693" s="16">
        <v>8.8999999999999996E-2</v>
      </c>
      <c r="Z693" s="18">
        <v>1.85</v>
      </c>
      <c r="AA693" s="16">
        <v>0.12</v>
      </c>
      <c r="AB693" s="15">
        <v>2097884</v>
      </c>
      <c r="AC693" s="16">
        <v>2.1000000000000001E-2</v>
      </c>
      <c r="AD693" s="17">
        <v>670775</v>
      </c>
      <c r="AE693" s="16">
        <v>-1.7000000000000001E-2</v>
      </c>
      <c r="AF693" s="17">
        <v>1178058</v>
      </c>
      <c r="AG693" s="16">
        <v>-0.04</v>
      </c>
      <c r="AH693" s="18">
        <v>3.13</v>
      </c>
      <c r="AI693" s="16">
        <v>3.7999999999999999E-2</v>
      </c>
      <c r="AJ693" s="18">
        <v>1.78</v>
      </c>
      <c r="AK693" s="16">
        <v>6.3E-2</v>
      </c>
      <c r="AL693" s="15">
        <v>4436196</v>
      </c>
      <c r="AM693" s="16">
        <v>7.0000000000000001E-3</v>
      </c>
      <c r="AN693" s="17">
        <v>1474164</v>
      </c>
      <c r="AO693" s="16">
        <v>5.0999999999999997E-2</v>
      </c>
      <c r="AP693" s="17">
        <v>2639018</v>
      </c>
      <c r="AQ693" s="16">
        <v>5.5E-2</v>
      </c>
      <c r="AR693" s="18">
        <v>3.01</v>
      </c>
      <c r="AS693" s="16">
        <v>-4.1000000000000002E-2</v>
      </c>
      <c r="AT693" s="18">
        <v>1.68</v>
      </c>
      <c r="AU693" s="16">
        <v>-4.4999999999999998E-2</v>
      </c>
    </row>
    <row r="694" spans="2:47" x14ac:dyDescent="0.2">
      <c r="B694" s="29"/>
      <c r="C694" s="29"/>
      <c r="D694" s="29"/>
      <c r="E694" s="29"/>
      <c r="F694" s="29"/>
      <c r="G694" s="14" t="s">
        <v>300</v>
      </c>
      <c r="H694" s="15">
        <v>109674</v>
      </c>
      <c r="I694" s="16">
        <v>-9.5000000000000001E-2</v>
      </c>
      <c r="J694" s="17">
        <v>31728</v>
      </c>
      <c r="K694" s="16">
        <v>-7.5999999999999998E-2</v>
      </c>
      <c r="L694" s="17">
        <v>44517</v>
      </c>
      <c r="M694" s="16">
        <v>-0.126</v>
      </c>
      <c r="N694" s="18">
        <v>3.46</v>
      </c>
      <c r="O694" s="16">
        <v>-0.02</v>
      </c>
      <c r="P694" s="18">
        <v>2.46</v>
      </c>
      <c r="Q694" s="16">
        <v>3.5999999999999997E-2</v>
      </c>
      <c r="R694" s="15">
        <v>373968</v>
      </c>
      <c r="S694" s="16">
        <v>-8.4000000000000005E-2</v>
      </c>
      <c r="T694" s="17">
        <v>107594</v>
      </c>
      <c r="U694" s="16">
        <v>-7.2999999999999995E-2</v>
      </c>
      <c r="V694" s="17">
        <v>150345</v>
      </c>
      <c r="W694" s="16">
        <v>-0.113</v>
      </c>
      <c r="X694" s="18">
        <v>3.48</v>
      </c>
      <c r="Y694" s="16">
        <v>-1.0999999999999999E-2</v>
      </c>
      <c r="Z694" s="18">
        <v>2.4900000000000002</v>
      </c>
      <c r="AA694" s="16">
        <v>3.3000000000000002E-2</v>
      </c>
      <c r="AB694" s="15">
        <v>764204</v>
      </c>
      <c r="AC694" s="16">
        <v>-9.9000000000000005E-2</v>
      </c>
      <c r="AD694" s="17">
        <v>220928</v>
      </c>
      <c r="AE694" s="16">
        <v>-8.5999999999999993E-2</v>
      </c>
      <c r="AF694" s="17">
        <v>314192</v>
      </c>
      <c r="AG694" s="16">
        <v>-0.109</v>
      </c>
      <c r="AH694" s="18">
        <v>3.46</v>
      </c>
      <c r="AI694" s="16">
        <v>-1.4E-2</v>
      </c>
      <c r="AJ694" s="18">
        <v>2.4300000000000002</v>
      </c>
      <c r="AK694" s="16">
        <v>0.01</v>
      </c>
      <c r="AL694" s="15">
        <v>1597621</v>
      </c>
      <c r="AM694" s="16">
        <v>-0.09</v>
      </c>
      <c r="AN694" s="17">
        <v>460074</v>
      </c>
      <c r="AO694" s="16">
        <v>-9.0999999999999998E-2</v>
      </c>
      <c r="AP694" s="17">
        <v>653663</v>
      </c>
      <c r="AQ694" s="16">
        <v>-0.107</v>
      </c>
      <c r="AR694" s="18">
        <v>3.47</v>
      </c>
      <c r="AS694" s="16">
        <v>1E-3</v>
      </c>
      <c r="AT694" s="18">
        <v>2.44</v>
      </c>
      <c r="AU694" s="16">
        <v>1.9E-2</v>
      </c>
    </row>
    <row r="695" spans="2:47" x14ac:dyDescent="0.2">
      <c r="B695" s="29"/>
      <c r="C695" s="29"/>
      <c r="D695" s="29"/>
      <c r="E695" s="29"/>
      <c r="F695" s="29"/>
      <c r="G695" s="14" t="s">
        <v>301</v>
      </c>
      <c r="H695" s="15">
        <v>221224</v>
      </c>
      <c r="I695" s="16">
        <v>-5.0999999999999997E-2</v>
      </c>
      <c r="J695" s="17">
        <v>63690</v>
      </c>
      <c r="K695" s="16">
        <v>-5.6000000000000001E-2</v>
      </c>
      <c r="L695" s="17">
        <v>90086</v>
      </c>
      <c r="M695" s="16">
        <v>-7.1999999999999995E-2</v>
      </c>
      <c r="N695" s="18">
        <v>3.47</v>
      </c>
      <c r="O695" s="16">
        <v>5.0000000000000001E-3</v>
      </c>
      <c r="P695" s="18">
        <v>2.46</v>
      </c>
      <c r="Q695" s="16">
        <v>2.1999999999999999E-2</v>
      </c>
      <c r="R695" s="15">
        <v>791402</v>
      </c>
      <c r="S695" s="16">
        <v>4.9000000000000002E-2</v>
      </c>
      <c r="T695" s="17">
        <v>224999</v>
      </c>
      <c r="U695" s="16">
        <v>4.3999999999999997E-2</v>
      </c>
      <c r="V695" s="17">
        <v>309966</v>
      </c>
      <c r="W695" s="16">
        <v>0</v>
      </c>
      <c r="X695" s="18">
        <v>3.52</v>
      </c>
      <c r="Y695" s="16">
        <v>5.0000000000000001E-3</v>
      </c>
      <c r="Z695" s="18">
        <v>2.5499999999999998</v>
      </c>
      <c r="AA695" s="16">
        <v>4.9000000000000002E-2</v>
      </c>
      <c r="AB695" s="15">
        <v>1908128</v>
      </c>
      <c r="AC695" s="16">
        <v>3.5999999999999997E-2</v>
      </c>
      <c r="AD695" s="17">
        <v>551160</v>
      </c>
      <c r="AE695" s="16">
        <v>3.5999999999999997E-2</v>
      </c>
      <c r="AF695" s="17">
        <v>754790</v>
      </c>
      <c r="AG695" s="16">
        <v>1E-3</v>
      </c>
      <c r="AH695" s="18">
        <v>3.46</v>
      </c>
      <c r="AI695" s="16">
        <v>0</v>
      </c>
      <c r="AJ695" s="18">
        <v>2.5299999999999998</v>
      </c>
      <c r="AK695" s="16">
        <v>3.5000000000000003E-2</v>
      </c>
      <c r="AL695" s="15">
        <v>3671745</v>
      </c>
      <c r="AM695" s="16">
        <v>6.0000000000000001E-3</v>
      </c>
      <c r="AN695" s="17">
        <v>1062796</v>
      </c>
      <c r="AO695" s="16">
        <v>2E-3</v>
      </c>
      <c r="AP695" s="17">
        <v>1470957</v>
      </c>
      <c r="AQ695" s="16">
        <v>-4.2000000000000003E-2</v>
      </c>
      <c r="AR695" s="18">
        <v>3.45</v>
      </c>
      <c r="AS695" s="16">
        <v>3.0000000000000001E-3</v>
      </c>
      <c r="AT695" s="18">
        <v>2.5</v>
      </c>
      <c r="AU695" s="16">
        <v>0.05</v>
      </c>
    </row>
    <row r="696" spans="2:47" x14ac:dyDescent="0.2">
      <c r="B696" s="29"/>
      <c r="C696" s="29"/>
      <c r="D696" s="29"/>
      <c r="E696" s="29"/>
      <c r="F696" s="29"/>
      <c r="G696" s="14" t="s">
        <v>302</v>
      </c>
      <c r="H696" s="15">
        <v>1457801</v>
      </c>
      <c r="I696" s="16">
        <v>0.06</v>
      </c>
      <c r="J696" s="17">
        <v>432339</v>
      </c>
      <c r="K696" s="16">
        <v>0.17399999999999999</v>
      </c>
      <c r="L696" s="17">
        <v>600939</v>
      </c>
      <c r="M696" s="16">
        <v>5.3999999999999999E-2</v>
      </c>
      <c r="N696" s="18">
        <v>3.37</v>
      </c>
      <c r="O696" s="16">
        <v>-9.7000000000000003E-2</v>
      </c>
      <c r="P696" s="18">
        <v>2.4300000000000002</v>
      </c>
      <c r="Q696" s="16">
        <v>7.0000000000000001E-3</v>
      </c>
      <c r="R696" s="15">
        <v>4564057</v>
      </c>
      <c r="S696" s="16">
        <v>9.6000000000000002E-2</v>
      </c>
      <c r="T696" s="17">
        <v>1379354</v>
      </c>
      <c r="U696" s="16">
        <v>0.223</v>
      </c>
      <c r="V696" s="17">
        <v>1917693</v>
      </c>
      <c r="W696" s="16">
        <v>8.7999999999999995E-2</v>
      </c>
      <c r="X696" s="18">
        <v>3.31</v>
      </c>
      <c r="Y696" s="16">
        <v>-0.104</v>
      </c>
      <c r="Z696" s="18">
        <v>2.38</v>
      </c>
      <c r="AA696" s="16">
        <v>8.0000000000000002E-3</v>
      </c>
      <c r="AB696" s="15">
        <v>9320412</v>
      </c>
      <c r="AC696" s="16">
        <v>6.2E-2</v>
      </c>
      <c r="AD696" s="17">
        <v>2782311</v>
      </c>
      <c r="AE696" s="16">
        <v>0.16200000000000001</v>
      </c>
      <c r="AF696" s="17">
        <v>3838291</v>
      </c>
      <c r="AG696" s="16">
        <v>4.8000000000000001E-2</v>
      </c>
      <c r="AH696" s="18">
        <v>3.35</v>
      </c>
      <c r="AI696" s="16">
        <v>-8.6999999999999994E-2</v>
      </c>
      <c r="AJ696" s="18">
        <v>2.4300000000000002</v>
      </c>
      <c r="AK696" s="16">
        <v>1.2999999999999999E-2</v>
      </c>
      <c r="AL696" s="15">
        <v>21665515</v>
      </c>
      <c r="AM696" s="16">
        <v>1.9E-2</v>
      </c>
      <c r="AN696" s="17">
        <v>6596943</v>
      </c>
      <c r="AO696" s="16">
        <v>3.5000000000000003E-2</v>
      </c>
      <c r="AP696" s="17">
        <v>8171478</v>
      </c>
      <c r="AQ696" s="16">
        <v>1E-3</v>
      </c>
      <c r="AR696" s="18">
        <v>3.28</v>
      </c>
      <c r="AS696" s="16">
        <v>-1.6E-2</v>
      </c>
      <c r="AT696" s="18">
        <v>2.65</v>
      </c>
      <c r="AU696" s="16">
        <v>1.7999999999999999E-2</v>
      </c>
    </row>
    <row r="697" spans="2:47" x14ac:dyDescent="0.2">
      <c r="B697" s="29"/>
      <c r="C697" s="29"/>
      <c r="D697" s="29"/>
      <c r="E697" s="29"/>
      <c r="F697" s="29"/>
      <c r="G697" s="14" t="s">
        <v>303</v>
      </c>
      <c r="H697" s="15">
        <v>893425</v>
      </c>
      <c r="I697" s="16">
        <v>3.7999999999999999E-2</v>
      </c>
      <c r="J697" s="17">
        <v>249384</v>
      </c>
      <c r="K697" s="16">
        <v>4.8000000000000001E-2</v>
      </c>
      <c r="L697" s="17">
        <v>413396</v>
      </c>
      <c r="M697" s="16">
        <v>6.9000000000000006E-2</v>
      </c>
      <c r="N697" s="18">
        <v>3.58</v>
      </c>
      <c r="O697" s="16">
        <v>-0.01</v>
      </c>
      <c r="P697" s="18">
        <v>2.16</v>
      </c>
      <c r="Q697" s="16">
        <v>-0.03</v>
      </c>
      <c r="R697" s="15">
        <v>2959599</v>
      </c>
      <c r="S697" s="16">
        <v>2.7E-2</v>
      </c>
      <c r="T697" s="17">
        <v>813550</v>
      </c>
      <c r="U697" s="16">
        <v>2.8000000000000001E-2</v>
      </c>
      <c r="V697" s="17">
        <v>1339971</v>
      </c>
      <c r="W697" s="16">
        <v>3.3000000000000002E-2</v>
      </c>
      <c r="X697" s="18">
        <v>3.64</v>
      </c>
      <c r="Y697" s="16">
        <v>-1E-3</v>
      </c>
      <c r="Z697" s="18">
        <v>2.21</v>
      </c>
      <c r="AA697" s="16">
        <v>-6.0000000000000001E-3</v>
      </c>
      <c r="AB697" s="15">
        <v>6220049</v>
      </c>
      <c r="AC697" s="16">
        <v>2.1999999999999999E-2</v>
      </c>
      <c r="AD697" s="17">
        <v>1708133</v>
      </c>
      <c r="AE697" s="16">
        <v>2.1999999999999999E-2</v>
      </c>
      <c r="AF697" s="17">
        <v>2800689</v>
      </c>
      <c r="AG697" s="16">
        <v>2.1999999999999999E-2</v>
      </c>
      <c r="AH697" s="18">
        <v>3.64</v>
      </c>
      <c r="AI697" s="16">
        <v>0</v>
      </c>
      <c r="AJ697" s="18">
        <v>2.2200000000000002</v>
      </c>
      <c r="AK697" s="16">
        <v>0</v>
      </c>
      <c r="AL697" s="15">
        <v>13009729</v>
      </c>
      <c r="AM697" s="16">
        <v>2.4E-2</v>
      </c>
      <c r="AN697" s="17">
        <v>3595121</v>
      </c>
      <c r="AO697" s="16">
        <v>1.6E-2</v>
      </c>
      <c r="AP697" s="17">
        <v>5850110</v>
      </c>
      <c r="AQ697" s="16">
        <v>1.7000000000000001E-2</v>
      </c>
      <c r="AR697" s="18">
        <v>3.62</v>
      </c>
      <c r="AS697" s="16">
        <v>8.0000000000000002E-3</v>
      </c>
      <c r="AT697" s="18">
        <v>2.2200000000000002</v>
      </c>
      <c r="AU697" s="16">
        <v>7.0000000000000001E-3</v>
      </c>
    </row>
    <row r="698" spans="2:47" x14ac:dyDescent="0.2">
      <c r="B698" s="29"/>
      <c r="C698" s="29"/>
      <c r="D698" s="29"/>
      <c r="E698" s="29"/>
      <c r="F698" s="29"/>
      <c r="G698" s="14" t="s">
        <v>304</v>
      </c>
      <c r="H698" s="15">
        <v>91849</v>
      </c>
      <c r="I698" s="16">
        <v>1.9E-2</v>
      </c>
      <c r="J698" s="17">
        <v>25388</v>
      </c>
      <c r="K698" s="16">
        <v>2.5999999999999999E-2</v>
      </c>
      <c r="L698" s="17">
        <v>40845</v>
      </c>
      <c r="M698" s="16">
        <v>4.1000000000000002E-2</v>
      </c>
      <c r="N698" s="18">
        <v>3.62</v>
      </c>
      <c r="O698" s="16">
        <v>-7.0000000000000001E-3</v>
      </c>
      <c r="P698" s="18">
        <v>2.25</v>
      </c>
      <c r="Q698" s="16">
        <v>-2.1000000000000001E-2</v>
      </c>
      <c r="R698" s="15">
        <v>305864</v>
      </c>
      <c r="S698" s="16">
        <v>-4.0000000000000001E-3</v>
      </c>
      <c r="T698" s="17">
        <v>85423</v>
      </c>
      <c r="U698" s="16">
        <v>1.4999999999999999E-2</v>
      </c>
      <c r="V698" s="17">
        <v>135405</v>
      </c>
      <c r="W698" s="16">
        <v>1.2E-2</v>
      </c>
      <c r="X698" s="18">
        <v>3.58</v>
      </c>
      <c r="Y698" s="16">
        <v>-1.9E-2</v>
      </c>
      <c r="Z698" s="18">
        <v>2.2599999999999998</v>
      </c>
      <c r="AA698" s="16">
        <v>-1.4999999999999999E-2</v>
      </c>
      <c r="AB698" s="15">
        <v>638685</v>
      </c>
      <c r="AC698" s="16">
        <v>3.6999999999999998E-2</v>
      </c>
      <c r="AD698" s="17">
        <v>177867</v>
      </c>
      <c r="AE698" s="16">
        <v>4.4999999999999998E-2</v>
      </c>
      <c r="AF698" s="17">
        <v>281535</v>
      </c>
      <c r="AG698" s="16">
        <v>5.0999999999999997E-2</v>
      </c>
      <c r="AH698" s="18">
        <v>3.59</v>
      </c>
      <c r="AI698" s="16">
        <v>-7.0000000000000001E-3</v>
      </c>
      <c r="AJ698" s="18">
        <v>2.27</v>
      </c>
      <c r="AK698" s="16">
        <v>-1.2999999999999999E-2</v>
      </c>
      <c r="AL698" s="15">
        <v>1247278</v>
      </c>
      <c r="AM698" s="16">
        <v>3.5999999999999997E-2</v>
      </c>
      <c r="AN698" s="17">
        <v>346570</v>
      </c>
      <c r="AO698" s="16">
        <v>0.04</v>
      </c>
      <c r="AP698" s="17">
        <v>553184</v>
      </c>
      <c r="AQ698" s="16">
        <v>5.6000000000000001E-2</v>
      </c>
      <c r="AR698" s="18">
        <v>3.6</v>
      </c>
      <c r="AS698" s="16">
        <v>-4.0000000000000001E-3</v>
      </c>
      <c r="AT698" s="18">
        <v>2.25</v>
      </c>
      <c r="AU698" s="16">
        <v>-1.9E-2</v>
      </c>
    </row>
    <row r="699" spans="2:47" x14ac:dyDescent="0.2">
      <c r="B699" s="29"/>
      <c r="C699" s="29"/>
      <c r="D699" s="29"/>
      <c r="E699" s="29"/>
      <c r="F699" s="29"/>
      <c r="G699" s="14" t="s">
        <v>305</v>
      </c>
      <c r="H699" s="15">
        <v>285202</v>
      </c>
      <c r="I699" s="16">
        <v>0.01</v>
      </c>
      <c r="J699" s="17">
        <v>82340</v>
      </c>
      <c r="K699" s="16">
        <v>3.6999999999999998E-2</v>
      </c>
      <c r="L699" s="17">
        <v>120054</v>
      </c>
      <c r="M699" s="16">
        <v>1E-3</v>
      </c>
      <c r="N699" s="18">
        <v>3.46</v>
      </c>
      <c r="O699" s="16">
        <v>-2.5999999999999999E-2</v>
      </c>
      <c r="P699" s="18">
        <v>2.38</v>
      </c>
      <c r="Q699" s="16">
        <v>0.01</v>
      </c>
      <c r="R699" s="15">
        <v>900785</v>
      </c>
      <c r="S699" s="16">
        <v>-7.0000000000000001E-3</v>
      </c>
      <c r="T699" s="17">
        <v>257978</v>
      </c>
      <c r="U699" s="16">
        <v>-1.4999999999999999E-2</v>
      </c>
      <c r="V699" s="17">
        <v>372864</v>
      </c>
      <c r="W699" s="16">
        <v>-2.7E-2</v>
      </c>
      <c r="X699" s="18">
        <v>3.49</v>
      </c>
      <c r="Y699" s="16">
        <v>8.0000000000000002E-3</v>
      </c>
      <c r="Z699" s="18">
        <v>2.42</v>
      </c>
      <c r="AA699" s="16">
        <v>0.02</v>
      </c>
      <c r="AB699" s="15">
        <v>1801407</v>
      </c>
      <c r="AC699" s="16">
        <v>-7.0000000000000001E-3</v>
      </c>
      <c r="AD699" s="17">
        <v>521192</v>
      </c>
      <c r="AE699" s="16">
        <v>-1.2999999999999999E-2</v>
      </c>
      <c r="AF699" s="17">
        <v>764033</v>
      </c>
      <c r="AG699" s="16">
        <v>-1.0999999999999999E-2</v>
      </c>
      <c r="AH699" s="18">
        <v>3.46</v>
      </c>
      <c r="AI699" s="16">
        <v>6.0000000000000001E-3</v>
      </c>
      <c r="AJ699" s="18">
        <v>2.36</v>
      </c>
      <c r="AK699" s="16">
        <v>4.0000000000000001E-3</v>
      </c>
      <c r="AL699" s="15">
        <v>3891073</v>
      </c>
      <c r="AM699" s="16">
        <v>-0.03</v>
      </c>
      <c r="AN699" s="17">
        <v>1129488</v>
      </c>
      <c r="AO699" s="16">
        <v>-4.2000000000000003E-2</v>
      </c>
      <c r="AP699" s="17">
        <v>1617453</v>
      </c>
      <c r="AQ699" s="16">
        <v>-7.0000000000000007E-2</v>
      </c>
      <c r="AR699" s="18">
        <v>3.44</v>
      </c>
      <c r="AS699" s="16">
        <v>1.2999999999999999E-2</v>
      </c>
      <c r="AT699" s="18">
        <v>2.41</v>
      </c>
      <c r="AU699" s="16">
        <v>4.2999999999999997E-2</v>
      </c>
    </row>
    <row r="700" spans="2:47" x14ac:dyDescent="0.2">
      <c r="B700" s="29"/>
      <c r="C700" s="29"/>
      <c r="D700" s="29"/>
      <c r="E700" s="29"/>
      <c r="F700" s="29"/>
      <c r="G700" s="14" t="s">
        <v>306</v>
      </c>
      <c r="H700" s="15">
        <v>178079</v>
      </c>
      <c r="I700" s="16">
        <v>-2.1999999999999999E-2</v>
      </c>
      <c r="J700" s="17">
        <v>51540</v>
      </c>
      <c r="K700" s="16">
        <v>1.2E-2</v>
      </c>
      <c r="L700" s="17">
        <v>79253</v>
      </c>
      <c r="M700" s="16">
        <v>5.0000000000000001E-3</v>
      </c>
      <c r="N700" s="18">
        <v>3.46</v>
      </c>
      <c r="O700" s="16">
        <v>-3.4000000000000002E-2</v>
      </c>
      <c r="P700" s="18">
        <v>2.25</v>
      </c>
      <c r="Q700" s="16">
        <v>-2.5999999999999999E-2</v>
      </c>
      <c r="R700" s="15">
        <v>609904</v>
      </c>
      <c r="S700" s="16">
        <v>5.0000000000000001E-3</v>
      </c>
      <c r="T700" s="17">
        <v>172698</v>
      </c>
      <c r="U700" s="16">
        <v>1.4999999999999999E-2</v>
      </c>
      <c r="V700" s="17">
        <v>259500</v>
      </c>
      <c r="W700" s="16">
        <v>-1.2E-2</v>
      </c>
      <c r="X700" s="18">
        <v>3.53</v>
      </c>
      <c r="Y700" s="16">
        <v>-0.01</v>
      </c>
      <c r="Z700" s="18">
        <v>2.35</v>
      </c>
      <c r="AA700" s="16">
        <v>1.7000000000000001E-2</v>
      </c>
      <c r="AB700" s="15">
        <v>1258449</v>
      </c>
      <c r="AC700" s="16">
        <v>-2.3E-2</v>
      </c>
      <c r="AD700" s="17">
        <v>354263</v>
      </c>
      <c r="AE700" s="16">
        <v>-3.7999999999999999E-2</v>
      </c>
      <c r="AF700" s="17">
        <v>525187</v>
      </c>
      <c r="AG700" s="16">
        <v>-7.2999999999999995E-2</v>
      </c>
      <c r="AH700" s="18">
        <v>3.55</v>
      </c>
      <c r="AI700" s="16">
        <v>1.6E-2</v>
      </c>
      <c r="AJ700" s="18">
        <v>2.4</v>
      </c>
      <c r="AK700" s="16">
        <v>5.3999999999999999E-2</v>
      </c>
      <c r="AL700" s="15">
        <v>2482030</v>
      </c>
      <c r="AM700" s="16">
        <v>-0.03</v>
      </c>
      <c r="AN700" s="17">
        <v>707890</v>
      </c>
      <c r="AO700" s="16">
        <v>-4.4999999999999998E-2</v>
      </c>
      <c r="AP700" s="17">
        <v>1049251</v>
      </c>
      <c r="AQ700" s="16">
        <v>-7.4999999999999997E-2</v>
      </c>
      <c r="AR700" s="18">
        <v>3.51</v>
      </c>
      <c r="AS700" s="16">
        <v>1.4999999999999999E-2</v>
      </c>
      <c r="AT700" s="18">
        <v>2.37</v>
      </c>
      <c r="AU700" s="16">
        <v>4.8000000000000001E-2</v>
      </c>
    </row>
    <row r="701" spans="2:47" x14ac:dyDescent="0.2">
      <c r="B701" s="29"/>
      <c r="C701" s="29"/>
      <c r="D701" s="29"/>
      <c r="E701" s="29"/>
      <c r="F701" s="29"/>
      <c r="G701" s="14" t="s">
        <v>307</v>
      </c>
      <c r="H701" s="15">
        <v>457405</v>
      </c>
      <c r="I701" s="16">
        <v>-0.1</v>
      </c>
      <c r="J701" s="17">
        <v>136775</v>
      </c>
      <c r="K701" s="16">
        <v>-4.8000000000000001E-2</v>
      </c>
      <c r="L701" s="17">
        <v>196547</v>
      </c>
      <c r="M701" s="16">
        <v>-0.125</v>
      </c>
      <c r="N701" s="18">
        <v>3.34</v>
      </c>
      <c r="O701" s="16">
        <v>-5.5E-2</v>
      </c>
      <c r="P701" s="18">
        <v>2.33</v>
      </c>
      <c r="Q701" s="16">
        <v>2.8000000000000001E-2</v>
      </c>
      <c r="R701" s="15">
        <v>1449162</v>
      </c>
      <c r="S701" s="16">
        <v>-5.0999999999999997E-2</v>
      </c>
      <c r="T701" s="17">
        <v>443105</v>
      </c>
      <c r="U701" s="16">
        <v>2.5999999999999999E-2</v>
      </c>
      <c r="V701" s="17">
        <v>647202</v>
      </c>
      <c r="W701" s="16">
        <v>-3.6999999999999998E-2</v>
      </c>
      <c r="X701" s="18">
        <v>3.27</v>
      </c>
      <c r="Y701" s="16">
        <v>-7.5999999999999998E-2</v>
      </c>
      <c r="Z701" s="18">
        <v>2.2400000000000002</v>
      </c>
      <c r="AA701" s="16">
        <v>-1.4999999999999999E-2</v>
      </c>
      <c r="AB701" s="15">
        <v>3037926</v>
      </c>
      <c r="AC701" s="16">
        <v>-5.7000000000000002E-2</v>
      </c>
      <c r="AD701" s="17">
        <v>918491</v>
      </c>
      <c r="AE701" s="16">
        <v>3.0000000000000001E-3</v>
      </c>
      <c r="AF701" s="17">
        <v>1345021</v>
      </c>
      <c r="AG701" s="16">
        <v>-4.8000000000000001E-2</v>
      </c>
      <c r="AH701" s="18">
        <v>3.31</v>
      </c>
      <c r="AI701" s="16">
        <v>-0.06</v>
      </c>
      <c r="AJ701" s="18">
        <v>2.2599999999999998</v>
      </c>
      <c r="AK701" s="16">
        <v>-0.01</v>
      </c>
      <c r="AL701" s="15">
        <v>6860863</v>
      </c>
      <c r="AM701" s="16">
        <v>-4.1000000000000002E-2</v>
      </c>
      <c r="AN701" s="17">
        <v>2073432</v>
      </c>
      <c r="AO701" s="16">
        <v>-1.4999999999999999E-2</v>
      </c>
      <c r="AP701" s="17">
        <v>2924707</v>
      </c>
      <c r="AQ701" s="16">
        <v>-3.6999999999999998E-2</v>
      </c>
      <c r="AR701" s="18">
        <v>3.31</v>
      </c>
      <c r="AS701" s="16">
        <v>-2.7E-2</v>
      </c>
      <c r="AT701" s="18">
        <v>2.35</v>
      </c>
      <c r="AU701" s="16">
        <v>-5.0000000000000001E-3</v>
      </c>
    </row>
    <row r="702" spans="2:47" x14ac:dyDescent="0.2">
      <c r="B702" s="29"/>
      <c r="C702" s="29"/>
      <c r="D702" s="29"/>
      <c r="E702" s="29"/>
      <c r="F702" s="29"/>
      <c r="G702" s="14" t="s">
        <v>308</v>
      </c>
      <c r="H702" s="15">
        <v>496192</v>
      </c>
      <c r="I702" s="16">
        <v>0.13600000000000001</v>
      </c>
      <c r="J702" s="17">
        <v>129131</v>
      </c>
      <c r="K702" s="16">
        <v>8.4000000000000005E-2</v>
      </c>
      <c r="L702" s="17">
        <v>219541</v>
      </c>
      <c r="M702" s="16">
        <v>6.5000000000000002E-2</v>
      </c>
      <c r="N702" s="18">
        <v>3.84</v>
      </c>
      <c r="O702" s="16">
        <v>4.8000000000000001E-2</v>
      </c>
      <c r="P702" s="18">
        <v>2.2599999999999998</v>
      </c>
      <c r="Q702" s="16">
        <v>6.7000000000000004E-2</v>
      </c>
      <c r="R702" s="15">
        <v>1529594</v>
      </c>
      <c r="S702" s="16">
        <v>0.11600000000000001</v>
      </c>
      <c r="T702" s="17">
        <v>402232</v>
      </c>
      <c r="U702" s="16">
        <v>6.4000000000000001E-2</v>
      </c>
      <c r="V702" s="17">
        <v>693784</v>
      </c>
      <c r="W702" s="16">
        <v>5.2999999999999999E-2</v>
      </c>
      <c r="X702" s="18">
        <v>3.8</v>
      </c>
      <c r="Y702" s="16">
        <v>4.8000000000000001E-2</v>
      </c>
      <c r="Z702" s="18">
        <v>2.2000000000000002</v>
      </c>
      <c r="AA702" s="16">
        <v>0.06</v>
      </c>
      <c r="AB702" s="15">
        <v>2992127</v>
      </c>
      <c r="AC702" s="16">
        <v>0.1</v>
      </c>
      <c r="AD702" s="17">
        <v>797697</v>
      </c>
      <c r="AE702" s="16">
        <v>6.9000000000000006E-2</v>
      </c>
      <c r="AF702" s="17">
        <v>1380650</v>
      </c>
      <c r="AG702" s="16">
        <v>5.2999999999999999E-2</v>
      </c>
      <c r="AH702" s="18">
        <v>3.75</v>
      </c>
      <c r="AI702" s="16">
        <v>0.03</v>
      </c>
      <c r="AJ702" s="18">
        <v>2.17</v>
      </c>
      <c r="AK702" s="16">
        <v>4.4999999999999998E-2</v>
      </c>
      <c r="AL702" s="15">
        <v>6230708</v>
      </c>
      <c r="AM702" s="16">
        <v>2.4E-2</v>
      </c>
      <c r="AN702" s="17">
        <v>1686757</v>
      </c>
      <c r="AO702" s="16">
        <v>-6.5000000000000002E-2</v>
      </c>
      <c r="AP702" s="17">
        <v>2925492</v>
      </c>
      <c r="AQ702" s="16">
        <v>-6.0000000000000001E-3</v>
      </c>
      <c r="AR702" s="18">
        <v>3.69</v>
      </c>
      <c r="AS702" s="16">
        <v>9.6000000000000002E-2</v>
      </c>
      <c r="AT702" s="18">
        <v>2.13</v>
      </c>
      <c r="AU702" s="16">
        <v>0.03</v>
      </c>
    </row>
    <row r="703" spans="2:47" x14ac:dyDescent="0.2">
      <c r="B703" s="29"/>
      <c r="C703" s="29"/>
      <c r="D703" s="29"/>
      <c r="E703" s="29"/>
      <c r="F703" s="29"/>
      <c r="G703" s="14" t="s">
        <v>309</v>
      </c>
      <c r="H703" s="15">
        <v>363430</v>
      </c>
      <c r="I703" s="16">
        <v>-0.22500000000000001</v>
      </c>
      <c r="J703" s="17">
        <v>105125</v>
      </c>
      <c r="K703" s="16">
        <v>-0.43099999999999999</v>
      </c>
      <c r="L703" s="17">
        <v>182465</v>
      </c>
      <c r="M703" s="16">
        <v>-0.47099999999999997</v>
      </c>
      <c r="N703" s="18">
        <v>3.46</v>
      </c>
      <c r="O703" s="16">
        <v>0.36199999999999999</v>
      </c>
      <c r="P703" s="18">
        <v>1.99</v>
      </c>
      <c r="Q703" s="16">
        <v>0.46300000000000002</v>
      </c>
      <c r="R703" s="15">
        <v>1162489</v>
      </c>
      <c r="S703" s="16">
        <v>-0.111</v>
      </c>
      <c r="T703" s="17">
        <v>330416</v>
      </c>
      <c r="U703" s="16">
        <v>-0.22900000000000001</v>
      </c>
      <c r="V703" s="17">
        <v>556410</v>
      </c>
      <c r="W703" s="16">
        <v>-0.26300000000000001</v>
      </c>
      <c r="X703" s="18">
        <v>3.52</v>
      </c>
      <c r="Y703" s="16">
        <v>0.153</v>
      </c>
      <c r="Z703" s="18">
        <v>2.09</v>
      </c>
      <c r="AA703" s="16">
        <v>0.20699999999999999</v>
      </c>
      <c r="AB703" s="15">
        <v>2438501</v>
      </c>
      <c r="AC703" s="16">
        <v>-9.1999999999999998E-2</v>
      </c>
      <c r="AD703" s="17">
        <v>680687</v>
      </c>
      <c r="AE703" s="16">
        <v>-0.186</v>
      </c>
      <c r="AF703" s="17">
        <v>1119191</v>
      </c>
      <c r="AG703" s="16">
        <v>-0.223</v>
      </c>
      <c r="AH703" s="18">
        <v>3.58</v>
      </c>
      <c r="AI703" s="16">
        <v>0.11600000000000001</v>
      </c>
      <c r="AJ703" s="18">
        <v>2.1800000000000002</v>
      </c>
      <c r="AK703" s="16">
        <v>0.16900000000000001</v>
      </c>
      <c r="AL703" s="15">
        <v>5416988</v>
      </c>
      <c r="AM703" s="16">
        <v>-4.0000000000000001E-3</v>
      </c>
      <c r="AN703" s="17">
        <v>1560802</v>
      </c>
      <c r="AO703" s="16">
        <v>-7.9000000000000001E-2</v>
      </c>
      <c r="AP703" s="17">
        <v>2600114</v>
      </c>
      <c r="AQ703" s="16">
        <v>-9.1999999999999998E-2</v>
      </c>
      <c r="AR703" s="18">
        <v>3.47</v>
      </c>
      <c r="AS703" s="16">
        <v>8.2000000000000003E-2</v>
      </c>
      <c r="AT703" s="18">
        <v>2.08</v>
      </c>
      <c r="AU703" s="16">
        <v>9.7000000000000003E-2</v>
      </c>
    </row>
    <row r="704" spans="2:47" x14ac:dyDescent="0.2">
      <c r="B704" s="29"/>
      <c r="C704" s="29"/>
      <c r="D704" s="29"/>
      <c r="E704" s="29"/>
      <c r="F704" s="29"/>
      <c r="G704" s="14" t="s">
        <v>310</v>
      </c>
      <c r="H704" s="15">
        <v>365785</v>
      </c>
      <c r="I704" s="16">
        <v>6.3E-2</v>
      </c>
      <c r="J704" s="17">
        <v>108650</v>
      </c>
      <c r="K704" s="16">
        <v>4.1000000000000002E-2</v>
      </c>
      <c r="L704" s="17">
        <v>197885</v>
      </c>
      <c r="M704" s="16">
        <v>1.2999999999999999E-2</v>
      </c>
      <c r="N704" s="18">
        <v>3.37</v>
      </c>
      <c r="O704" s="16">
        <v>2.1000000000000001E-2</v>
      </c>
      <c r="P704" s="18">
        <v>1.85</v>
      </c>
      <c r="Q704" s="16">
        <v>0.05</v>
      </c>
      <c r="R704" s="15">
        <v>1143027</v>
      </c>
      <c r="S704" s="16">
        <v>5.8000000000000003E-2</v>
      </c>
      <c r="T704" s="17">
        <v>340085</v>
      </c>
      <c r="U704" s="16">
        <v>4.3999999999999997E-2</v>
      </c>
      <c r="V704" s="17">
        <v>621439</v>
      </c>
      <c r="W704" s="16">
        <v>1.7999999999999999E-2</v>
      </c>
      <c r="X704" s="18">
        <v>3.36</v>
      </c>
      <c r="Y704" s="16">
        <v>1.2999999999999999E-2</v>
      </c>
      <c r="Z704" s="18">
        <v>1.84</v>
      </c>
      <c r="AA704" s="16">
        <v>3.9E-2</v>
      </c>
      <c r="AB704" s="15">
        <v>2335326</v>
      </c>
      <c r="AC704" s="16">
        <v>-4.0000000000000001E-3</v>
      </c>
      <c r="AD704" s="17">
        <v>700859</v>
      </c>
      <c r="AE704" s="16">
        <v>1.4999999999999999E-2</v>
      </c>
      <c r="AF704" s="17">
        <v>1278597</v>
      </c>
      <c r="AG704" s="16">
        <v>-1.2999999999999999E-2</v>
      </c>
      <c r="AH704" s="18">
        <v>3.33</v>
      </c>
      <c r="AI704" s="16">
        <v>-1.9E-2</v>
      </c>
      <c r="AJ704" s="18">
        <v>1.83</v>
      </c>
      <c r="AK704" s="16">
        <v>8.9999999999999993E-3</v>
      </c>
      <c r="AL704" s="15">
        <v>4814866</v>
      </c>
      <c r="AM704" s="16">
        <v>-7.0000000000000001E-3</v>
      </c>
      <c r="AN704" s="17">
        <v>1451943</v>
      </c>
      <c r="AO704" s="16">
        <v>2.5999999999999999E-2</v>
      </c>
      <c r="AP704" s="17">
        <v>2678642</v>
      </c>
      <c r="AQ704" s="16">
        <v>6.0000000000000001E-3</v>
      </c>
      <c r="AR704" s="18">
        <v>3.32</v>
      </c>
      <c r="AS704" s="16">
        <v>-3.2000000000000001E-2</v>
      </c>
      <c r="AT704" s="18">
        <v>1.8</v>
      </c>
      <c r="AU704" s="16">
        <v>-1.2E-2</v>
      </c>
    </row>
    <row r="705" spans="2:47" x14ac:dyDescent="0.2">
      <c r="B705" s="29"/>
      <c r="C705" s="29"/>
      <c r="D705" s="29"/>
      <c r="E705" s="29"/>
      <c r="F705" s="29"/>
      <c r="G705" s="14" t="s">
        <v>311</v>
      </c>
      <c r="H705" s="15">
        <v>203348</v>
      </c>
      <c r="I705" s="16">
        <v>-0.22700000000000001</v>
      </c>
      <c r="J705" s="17">
        <v>60551</v>
      </c>
      <c r="K705" s="16">
        <v>-0.28100000000000003</v>
      </c>
      <c r="L705" s="17">
        <v>92120</v>
      </c>
      <c r="M705" s="16">
        <v>-0.313</v>
      </c>
      <c r="N705" s="18">
        <v>3.36</v>
      </c>
      <c r="O705" s="16">
        <v>7.3999999999999996E-2</v>
      </c>
      <c r="P705" s="18">
        <v>2.21</v>
      </c>
      <c r="Q705" s="16">
        <v>0.124</v>
      </c>
      <c r="R705" s="15">
        <v>658429</v>
      </c>
      <c r="S705" s="16">
        <v>-0.222</v>
      </c>
      <c r="T705" s="17">
        <v>193841</v>
      </c>
      <c r="U705" s="16">
        <v>-0.25700000000000001</v>
      </c>
      <c r="V705" s="17">
        <v>296339</v>
      </c>
      <c r="W705" s="16">
        <v>-0.27700000000000002</v>
      </c>
      <c r="X705" s="18">
        <v>3.4</v>
      </c>
      <c r="Y705" s="16">
        <v>4.7E-2</v>
      </c>
      <c r="Z705" s="18">
        <v>2.2200000000000002</v>
      </c>
      <c r="AA705" s="16">
        <v>7.5999999999999998E-2</v>
      </c>
      <c r="AB705" s="15">
        <v>1368697</v>
      </c>
      <c r="AC705" s="16">
        <v>-0.20499999999999999</v>
      </c>
      <c r="AD705" s="17">
        <v>402212</v>
      </c>
      <c r="AE705" s="16">
        <v>-0.24099999999999999</v>
      </c>
      <c r="AF705" s="17">
        <v>615705</v>
      </c>
      <c r="AG705" s="16">
        <v>-0.254</v>
      </c>
      <c r="AH705" s="18">
        <v>3.4</v>
      </c>
      <c r="AI705" s="16">
        <v>4.5999999999999999E-2</v>
      </c>
      <c r="AJ705" s="18">
        <v>2.2200000000000002</v>
      </c>
      <c r="AK705" s="16">
        <v>6.6000000000000003E-2</v>
      </c>
      <c r="AL705" s="15">
        <v>3194991</v>
      </c>
      <c r="AM705" s="16">
        <v>-0.12</v>
      </c>
      <c r="AN705" s="17">
        <v>965966</v>
      </c>
      <c r="AO705" s="16">
        <v>-0.127</v>
      </c>
      <c r="AP705" s="17">
        <v>1481599</v>
      </c>
      <c r="AQ705" s="16">
        <v>-0.128</v>
      </c>
      <c r="AR705" s="18">
        <v>3.31</v>
      </c>
      <c r="AS705" s="16">
        <v>8.0000000000000002E-3</v>
      </c>
      <c r="AT705" s="18">
        <v>2.16</v>
      </c>
      <c r="AU705" s="16">
        <v>8.9999999999999993E-3</v>
      </c>
    </row>
    <row r="706" spans="2:47" x14ac:dyDescent="0.2">
      <c r="B706" s="29"/>
      <c r="C706" s="29"/>
      <c r="D706" s="29"/>
      <c r="E706" s="29"/>
      <c r="F706" s="29"/>
      <c r="G706" s="14" t="s">
        <v>312</v>
      </c>
      <c r="H706" s="15">
        <v>187909</v>
      </c>
      <c r="I706" s="16">
        <v>-0.18099999999999999</v>
      </c>
      <c r="J706" s="17">
        <v>49984</v>
      </c>
      <c r="K706" s="16">
        <v>-0.23699999999999999</v>
      </c>
      <c r="L706" s="17">
        <v>84128</v>
      </c>
      <c r="M706" s="16">
        <v>-0.23699999999999999</v>
      </c>
      <c r="N706" s="18">
        <v>3.76</v>
      </c>
      <c r="O706" s="16">
        <v>7.2999999999999995E-2</v>
      </c>
      <c r="P706" s="18">
        <v>2.23</v>
      </c>
      <c r="Q706" s="16">
        <v>7.2999999999999995E-2</v>
      </c>
      <c r="R706" s="15">
        <v>624889</v>
      </c>
      <c r="S706" s="16">
        <v>-0.159</v>
      </c>
      <c r="T706" s="17">
        <v>169571</v>
      </c>
      <c r="U706" s="16">
        <v>-0.192</v>
      </c>
      <c r="V706" s="17">
        <v>287393</v>
      </c>
      <c r="W706" s="16">
        <v>-0.17799999999999999</v>
      </c>
      <c r="X706" s="18">
        <v>3.69</v>
      </c>
      <c r="Y706" s="16">
        <v>4.1000000000000002E-2</v>
      </c>
      <c r="Z706" s="18">
        <v>2.17</v>
      </c>
      <c r="AA706" s="16">
        <v>2.4E-2</v>
      </c>
      <c r="AB706" s="15">
        <v>1310363</v>
      </c>
      <c r="AC706" s="16">
        <v>-0.155</v>
      </c>
      <c r="AD706" s="17">
        <v>356542</v>
      </c>
      <c r="AE706" s="16">
        <v>-0.192</v>
      </c>
      <c r="AF706" s="17">
        <v>602423</v>
      </c>
      <c r="AG706" s="16">
        <v>-0.183</v>
      </c>
      <c r="AH706" s="18">
        <v>3.68</v>
      </c>
      <c r="AI706" s="16">
        <v>4.4999999999999998E-2</v>
      </c>
      <c r="AJ706" s="18">
        <v>2.1800000000000002</v>
      </c>
      <c r="AK706" s="16">
        <v>3.4000000000000002E-2</v>
      </c>
      <c r="AL706" s="15">
        <v>2927941</v>
      </c>
      <c r="AM706" s="16">
        <v>-0.11799999999999999</v>
      </c>
      <c r="AN706" s="17">
        <v>815705</v>
      </c>
      <c r="AO706" s="16">
        <v>-0.13700000000000001</v>
      </c>
      <c r="AP706" s="17">
        <v>1367797</v>
      </c>
      <c r="AQ706" s="16">
        <v>-0.13400000000000001</v>
      </c>
      <c r="AR706" s="18">
        <v>3.59</v>
      </c>
      <c r="AS706" s="16">
        <v>2.1999999999999999E-2</v>
      </c>
      <c r="AT706" s="18">
        <v>2.14</v>
      </c>
      <c r="AU706" s="16">
        <v>1.7999999999999999E-2</v>
      </c>
    </row>
    <row r="707" spans="2:47" x14ac:dyDescent="0.2">
      <c r="B707" s="29"/>
      <c r="C707" s="29"/>
      <c r="D707" s="29"/>
      <c r="E707" s="29"/>
      <c r="F707" s="29"/>
      <c r="G707" s="14" t="s">
        <v>313</v>
      </c>
      <c r="H707" s="15">
        <v>154455</v>
      </c>
      <c r="I707" s="16">
        <v>-0.114</v>
      </c>
      <c r="J707" s="17">
        <v>40659</v>
      </c>
      <c r="K707" s="16">
        <v>-0.17399999999999999</v>
      </c>
      <c r="L707" s="17">
        <v>68972</v>
      </c>
      <c r="M707" s="16">
        <v>-0.17799999999999999</v>
      </c>
      <c r="N707" s="18">
        <v>3.8</v>
      </c>
      <c r="O707" s="16">
        <v>7.2999999999999995E-2</v>
      </c>
      <c r="P707" s="18">
        <v>2.2400000000000002</v>
      </c>
      <c r="Q707" s="16">
        <v>7.9000000000000001E-2</v>
      </c>
      <c r="R707" s="15">
        <v>528200</v>
      </c>
      <c r="S707" s="16">
        <v>-0.10199999999999999</v>
      </c>
      <c r="T707" s="17">
        <v>140264</v>
      </c>
      <c r="U707" s="16">
        <v>-0.13400000000000001</v>
      </c>
      <c r="V707" s="17">
        <v>238386</v>
      </c>
      <c r="W707" s="16">
        <v>-0.14000000000000001</v>
      </c>
      <c r="X707" s="18">
        <v>3.77</v>
      </c>
      <c r="Y707" s="16">
        <v>3.6999999999999998E-2</v>
      </c>
      <c r="Z707" s="18">
        <v>2.2200000000000002</v>
      </c>
      <c r="AA707" s="16">
        <v>4.3999999999999997E-2</v>
      </c>
      <c r="AB707" s="15">
        <v>1130545</v>
      </c>
      <c r="AC707" s="16">
        <v>-7.4999999999999997E-2</v>
      </c>
      <c r="AD707" s="17">
        <v>301244</v>
      </c>
      <c r="AE707" s="16">
        <v>-0.109</v>
      </c>
      <c r="AF707" s="17">
        <v>511388</v>
      </c>
      <c r="AG707" s="16">
        <v>-0.11899999999999999</v>
      </c>
      <c r="AH707" s="18">
        <v>3.75</v>
      </c>
      <c r="AI707" s="16">
        <v>3.7999999999999999E-2</v>
      </c>
      <c r="AJ707" s="18">
        <v>2.21</v>
      </c>
      <c r="AK707" s="16">
        <v>4.9000000000000002E-2</v>
      </c>
      <c r="AL707" s="15">
        <v>2390035</v>
      </c>
      <c r="AM707" s="16">
        <v>-4.5999999999999999E-2</v>
      </c>
      <c r="AN707" s="17">
        <v>658212</v>
      </c>
      <c r="AO707" s="16">
        <v>-4.9000000000000002E-2</v>
      </c>
      <c r="AP707" s="17">
        <v>1119194</v>
      </c>
      <c r="AQ707" s="16">
        <v>-0.05</v>
      </c>
      <c r="AR707" s="18">
        <v>3.63</v>
      </c>
      <c r="AS707" s="16">
        <v>2E-3</v>
      </c>
      <c r="AT707" s="18">
        <v>2.14</v>
      </c>
      <c r="AU707" s="16">
        <v>4.0000000000000001E-3</v>
      </c>
    </row>
    <row r="708" spans="2:47" x14ac:dyDescent="0.2">
      <c r="B708" s="29"/>
      <c r="C708" s="29"/>
      <c r="D708" s="29"/>
      <c r="E708" s="29"/>
      <c r="F708" s="29"/>
      <c r="G708" s="14" t="s">
        <v>314</v>
      </c>
      <c r="H708" s="15">
        <v>320577</v>
      </c>
      <c r="I708" s="16">
        <v>0.11799999999999999</v>
      </c>
      <c r="J708" s="17">
        <v>136908</v>
      </c>
      <c r="K708" s="16">
        <v>6.7000000000000004E-2</v>
      </c>
      <c r="L708" s="17">
        <v>119572</v>
      </c>
      <c r="M708" s="16">
        <v>3.1E-2</v>
      </c>
      <c r="N708" s="18">
        <v>2.34</v>
      </c>
      <c r="O708" s="16">
        <v>4.8000000000000001E-2</v>
      </c>
      <c r="P708" s="18">
        <v>2.68</v>
      </c>
      <c r="Q708" s="16">
        <v>8.5000000000000006E-2</v>
      </c>
      <c r="R708" s="15">
        <v>1031057</v>
      </c>
      <c r="S708" s="16">
        <v>0.08</v>
      </c>
      <c r="T708" s="17">
        <v>434490</v>
      </c>
      <c r="U708" s="16">
        <v>3.7999999999999999E-2</v>
      </c>
      <c r="V708" s="17">
        <v>387860</v>
      </c>
      <c r="W708" s="16">
        <v>3.5999999999999997E-2</v>
      </c>
      <c r="X708" s="18">
        <v>2.37</v>
      </c>
      <c r="Y708" s="16">
        <v>4.1000000000000002E-2</v>
      </c>
      <c r="Z708" s="18">
        <v>2.66</v>
      </c>
      <c r="AA708" s="16">
        <v>4.2000000000000003E-2</v>
      </c>
      <c r="AB708" s="15">
        <v>2081748</v>
      </c>
      <c r="AC708" s="16">
        <v>7.1999999999999995E-2</v>
      </c>
      <c r="AD708" s="17">
        <v>872487</v>
      </c>
      <c r="AE708" s="16">
        <v>3.3000000000000002E-2</v>
      </c>
      <c r="AF708" s="17">
        <v>793924</v>
      </c>
      <c r="AG708" s="16">
        <v>4.3999999999999997E-2</v>
      </c>
      <c r="AH708" s="18">
        <v>2.39</v>
      </c>
      <c r="AI708" s="16">
        <v>3.7999999999999999E-2</v>
      </c>
      <c r="AJ708" s="18">
        <v>2.62</v>
      </c>
      <c r="AK708" s="16">
        <v>2.5999999999999999E-2</v>
      </c>
      <c r="AL708" s="15">
        <v>4349814</v>
      </c>
      <c r="AM708" s="16">
        <v>7.0999999999999994E-2</v>
      </c>
      <c r="AN708" s="17">
        <v>1850445</v>
      </c>
      <c r="AO708" s="16">
        <v>3.5000000000000003E-2</v>
      </c>
      <c r="AP708" s="17">
        <v>1685419</v>
      </c>
      <c r="AQ708" s="16">
        <v>5.0999999999999997E-2</v>
      </c>
      <c r="AR708" s="18">
        <v>2.35</v>
      </c>
      <c r="AS708" s="16">
        <v>3.4000000000000002E-2</v>
      </c>
      <c r="AT708" s="18">
        <v>2.58</v>
      </c>
      <c r="AU708" s="16">
        <v>1.9E-2</v>
      </c>
    </row>
    <row r="709" spans="2:47" x14ac:dyDescent="0.2">
      <c r="B709" s="29"/>
      <c r="C709" s="29"/>
      <c r="D709" s="29"/>
      <c r="E709" s="29"/>
      <c r="F709" s="29"/>
      <c r="G709" s="14" t="s">
        <v>315</v>
      </c>
      <c r="H709" s="15">
        <v>155341</v>
      </c>
      <c r="I709" s="16">
        <v>-6.8000000000000005E-2</v>
      </c>
      <c r="J709" s="17">
        <v>44096</v>
      </c>
      <c r="K709" s="16">
        <v>-0.05</v>
      </c>
      <c r="L709" s="17">
        <v>68856</v>
      </c>
      <c r="M709" s="16">
        <v>-9.2999999999999999E-2</v>
      </c>
      <c r="N709" s="18">
        <v>3.52</v>
      </c>
      <c r="O709" s="16">
        <v>-1.9E-2</v>
      </c>
      <c r="P709" s="18">
        <v>2.2599999999999998</v>
      </c>
      <c r="Q709" s="16">
        <v>2.7E-2</v>
      </c>
      <c r="R709" s="15">
        <v>513812</v>
      </c>
      <c r="S709" s="16">
        <v>-6.2E-2</v>
      </c>
      <c r="T709" s="17">
        <v>146515</v>
      </c>
      <c r="U709" s="16">
        <v>-5.2999999999999999E-2</v>
      </c>
      <c r="V709" s="17">
        <v>227057</v>
      </c>
      <c r="W709" s="16">
        <v>-0.104</v>
      </c>
      <c r="X709" s="18">
        <v>3.51</v>
      </c>
      <c r="Y709" s="16">
        <v>-0.01</v>
      </c>
      <c r="Z709" s="18">
        <v>2.2599999999999998</v>
      </c>
      <c r="AA709" s="16">
        <v>4.5999999999999999E-2</v>
      </c>
      <c r="AB709" s="15">
        <v>1097550</v>
      </c>
      <c r="AC709" s="16">
        <v>-2.5999999999999999E-2</v>
      </c>
      <c r="AD709" s="17">
        <v>314625</v>
      </c>
      <c r="AE709" s="16">
        <v>-2.4E-2</v>
      </c>
      <c r="AF709" s="17">
        <v>490681</v>
      </c>
      <c r="AG709" s="16">
        <v>-7.2999999999999995E-2</v>
      </c>
      <c r="AH709" s="18">
        <v>3.49</v>
      </c>
      <c r="AI709" s="16">
        <v>-2E-3</v>
      </c>
      <c r="AJ709" s="18">
        <v>2.2400000000000002</v>
      </c>
      <c r="AK709" s="16">
        <v>5.0999999999999997E-2</v>
      </c>
      <c r="AL709" s="15">
        <v>2235448</v>
      </c>
      <c r="AM709" s="16">
        <v>-3.1E-2</v>
      </c>
      <c r="AN709" s="17">
        <v>635108</v>
      </c>
      <c r="AO709" s="16">
        <v>-4.2999999999999997E-2</v>
      </c>
      <c r="AP709" s="17">
        <v>1001568</v>
      </c>
      <c r="AQ709" s="16">
        <v>-8.8999999999999996E-2</v>
      </c>
      <c r="AR709" s="18">
        <v>3.52</v>
      </c>
      <c r="AS709" s="16">
        <v>1.2E-2</v>
      </c>
      <c r="AT709" s="18">
        <v>2.23</v>
      </c>
      <c r="AU709" s="16">
        <v>6.4000000000000001E-2</v>
      </c>
    </row>
    <row r="710" spans="2:47" x14ac:dyDescent="0.2">
      <c r="B710" s="29"/>
      <c r="C710" s="29"/>
      <c r="D710" s="29"/>
      <c r="E710" s="29"/>
      <c r="F710" s="29"/>
      <c r="G710" s="14" t="s">
        <v>316</v>
      </c>
      <c r="H710" s="15">
        <v>291387</v>
      </c>
      <c r="I710" s="16">
        <v>3.4000000000000002E-2</v>
      </c>
      <c r="J710" s="17">
        <v>77244</v>
      </c>
      <c r="K710" s="16">
        <v>2.4E-2</v>
      </c>
      <c r="L710" s="17">
        <v>141056</v>
      </c>
      <c r="M710" s="16">
        <v>3.3000000000000002E-2</v>
      </c>
      <c r="N710" s="18">
        <v>3.77</v>
      </c>
      <c r="O710" s="16">
        <v>0.01</v>
      </c>
      <c r="P710" s="18">
        <v>2.0699999999999998</v>
      </c>
      <c r="Q710" s="16">
        <v>1E-3</v>
      </c>
      <c r="R710" s="15">
        <v>929629</v>
      </c>
      <c r="S710" s="16">
        <v>2.5000000000000001E-2</v>
      </c>
      <c r="T710" s="17">
        <v>247966</v>
      </c>
      <c r="U710" s="16">
        <v>5.2999999999999999E-2</v>
      </c>
      <c r="V710" s="17">
        <v>451501</v>
      </c>
      <c r="W710" s="16">
        <v>6.6000000000000003E-2</v>
      </c>
      <c r="X710" s="18">
        <v>3.75</v>
      </c>
      <c r="Y710" s="16">
        <v>-2.5999999999999999E-2</v>
      </c>
      <c r="Z710" s="18">
        <v>2.06</v>
      </c>
      <c r="AA710" s="16">
        <v>-3.7999999999999999E-2</v>
      </c>
      <c r="AB710" s="15">
        <v>1876043</v>
      </c>
      <c r="AC710" s="16">
        <v>-3.0000000000000001E-3</v>
      </c>
      <c r="AD710" s="17">
        <v>500700</v>
      </c>
      <c r="AE710" s="16">
        <v>4.9000000000000002E-2</v>
      </c>
      <c r="AF710" s="17">
        <v>908263</v>
      </c>
      <c r="AG710" s="16">
        <v>5.8999999999999997E-2</v>
      </c>
      <c r="AH710" s="18">
        <v>3.75</v>
      </c>
      <c r="AI710" s="16">
        <v>-4.9000000000000002E-2</v>
      </c>
      <c r="AJ710" s="18">
        <v>2.0699999999999998</v>
      </c>
      <c r="AK710" s="16">
        <v>-5.8000000000000003E-2</v>
      </c>
      <c r="AL710" s="15">
        <v>3924024</v>
      </c>
      <c r="AM710" s="16">
        <v>-2E-3</v>
      </c>
      <c r="AN710" s="17">
        <v>1037521</v>
      </c>
      <c r="AO710" s="16">
        <v>7.4999999999999997E-2</v>
      </c>
      <c r="AP710" s="17">
        <v>1877508</v>
      </c>
      <c r="AQ710" s="16">
        <v>9.1999999999999998E-2</v>
      </c>
      <c r="AR710" s="18">
        <v>3.78</v>
      </c>
      <c r="AS710" s="16">
        <v>-7.0999999999999994E-2</v>
      </c>
      <c r="AT710" s="18">
        <v>2.09</v>
      </c>
      <c r="AU710" s="16">
        <v>-8.5999999999999993E-2</v>
      </c>
    </row>
    <row r="711" spans="2:47" x14ac:dyDescent="0.2">
      <c r="B711" s="29"/>
      <c r="C711" s="29"/>
      <c r="D711" s="29"/>
      <c r="E711" s="29"/>
      <c r="F711" s="29"/>
      <c r="G711" s="14" t="s">
        <v>317</v>
      </c>
      <c r="H711" s="15">
        <v>790230</v>
      </c>
      <c r="I711" s="16">
        <v>9.5000000000000001E-2</v>
      </c>
      <c r="J711" s="17">
        <v>204786</v>
      </c>
      <c r="K711" s="16">
        <v>1.4E-2</v>
      </c>
      <c r="L711" s="17">
        <v>314623</v>
      </c>
      <c r="M711" s="16">
        <v>-5.0000000000000001E-3</v>
      </c>
      <c r="N711" s="18">
        <v>3.86</v>
      </c>
      <c r="O711" s="16">
        <v>0.08</v>
      </c>
      <c r="P711" s="18">
        <v>2.5099999999999998</v>
      </c>
      <c r="Q711" s="16">
        <v>0.10100000000000001</v>
      </c>
      <c r="R711" s="15">
        <v>2511288</v>
      </c>
      <c r="S711" s="16">
        <v>8.8999999999999996E-2</v>
      </c>
      <c r="T711" s="17">
        <v>661206</v>
      </c>
      <c r="U711" s="16">
        <v>4.9000000000000002E-2</v>
      </c>
      <c r="V711" s="17">
        <v>1014952</v>
      </c>
      <c r="W711" s="16">
        <v>2.7E-2</v>
      </c>
      <c r="X711" s="18">
        <v>3.8</v>
      </c>
      <c r="Y711" s="16">
        <v>3.7999999999999999E-2</v>
      </c>
      <c r="Z711" s="18">
        <v>2.4700000000000002</v>
      </c>
      <c r="AA711" s="16">
        <v>0.06</v>
      </c>
      <c r="AB711" s="15">
        <v>5016096</v>
      </c>
      <c r="AC711" s="16">
        <v>8.1000000000000003E-2</v>
      </c>
      <c r="AD711" s="17">
        <v>1334746</v>
      </c>
      <c r="AE711" s="16">
        <v>6.0999999999999999E-2</v>
      </c>
      <c r="AF711" s="17">
        <v>2055756</v>
      </c>
      <c r="AG711" s="16">
        <v>4.7E-2</v>
      </c>
      <c r="AH711" s="18">
        <v>3.76</v>
      </c>
      <c r="AI711" s="16">
        <v>1.9E-2</v>
      </c>
      <c r="AJ711" s="18">
        <v>2.44</v>
      </c>
      <c r="AK711" s="16">
        <v>3.3000000000000002E-2</v>
      </c>
      <c r="AL711" s="15">
        <v>10360141</v>
      </c>
      <c r="AM711" s="16">
        <v>6.7000000000000004E-2</v>
      </c>
      <c r="AN711" s="17">
        <v>2768731</v>
      </c>
      <c r="AO711" s="16">
        <v>5.6000000000000001E-2</v>
      </c>
      <c r="AP711" s="17">
        <v>4268268</v>
      </c>
      <c r="AQ711" s="16">
        <v>0.05</v>
      </c>
      <c r="AR711" s="18">
        <v>3.74</v>
      </c>
      <c r="AS711" s="16">
        <v>0.01</v>
      </c>
      <c r="AT711" s="18">
        <v>2.4300000000000002</v>
      </c>
      <c r="AU711" s="16">
        <v>1.6E-2</v>
      </c>
    </row>
    <row r="712" spans="2:47" x14ac:dyDescent="0.2">
      <c r="B712" s="29"/>
      <c r="C712" s="29"/>
      <c r="D712" s="29"/>
      <c r="E712" s="29"/>
      <c r="F712" s="29"/>
      <c r="G712" s="14" t="s">
        <v>318</v>
      </c>
      <c r="H712" s="15">
        <v>456413</v>
      </c>
      <c r="I712" s="16">
        <v>-4.0000000000000001E-3</v>
      </c>
      <c r="J712" s="17">
        <v>135349</v>
      </c>
      <c r="K712" s="16">
        <v>3.2000000000000001E-2</v>
      </c>
      <c r="L712" s="17">
        <v>235655</v>
      </c>
      <c r="M712" s="16">
        <v>-2.1000000000000001E-2</v>
      </c>
      <c r="N712" s="18">
        <v>3.37</v>
      </c>
      <c r="O712" s="16">
        <v>-3.5000000000000003E-2</v>
      </c>
      <c r="P712" s="18">
        <v>1.94</v>
      </c>
      <c r="Q712" s="16">
        <v>1.7000000000000001E-2</v>
      </c>
      <c r="R712" s="15">
        <v>1460570</v>
      </c>
      <c r="S712" s="16">
        <v>-1.4E-2</v>
      </c>
      <c r="T712" s="17">
        <v>431192</v>
      </c>
      <c r="U712" s="16">
        <v>2.1000000000000001E-2</v>
      </c>
      <c r="V712" s="17">
        <v>755818</v>
      </c>
      <c r="W712" s="16">
        <v>-2.1999999999999999E-2</v>
      </c>
      <c r="X712" s="18">
        <v>3.39</v>
      </c>
      <c r="Y712" s="16">
        <v>-3.4000000000000002E-2</v>
      </c>
      <c r="Z712" s="18">
        <v>1.93</v>
      </c>
      <c r="AA712" s="16">
        <v>8.0000000000000002E-3</v>
      </c>
      <c r="AB712" s="15">
        <v>3005283</v>
      </c>
      <c r="AC712" s="16">
        <v>-5.2999999999999999E-2</v>
      </c>
      <c r="AD712" s="17">
        <v>894343</v>
      </c>
      <c r="AE712" s="16">
        <v>3.7999999999999999E-2</v>
      </c>
      <c r="AF712" s="17">
        <v>1566327</v>
      </c>
      <c r="AG712" s="16">
        <v>-1.2E-2</v>
      </c>
      <c r="AH712" s="18">
        <v>3.36</v>
      </c>
      <c r="AI712" s="16">
        <v>-8.7999999999999995E-2</v>
      </c>
      <c r="AJ712" s="18">
        <v>1.92</v>
      </c>
      <c r="AK712" s="16">
        <v>-4.2000000000000003E-2</v>
      </c>
      <c r="AL712" s="15">
        <v>6368664</v>
      </c>
      <c r="AM712" s="16">
        <v>-3.1E-2</v>
      </c>
      <c r="AN712" s="17">
        <v>1854231</v>
      </c>
      <c r="AO712" s="16">
        <v>6.3E-2</v>
      </c>
      <c r="AP712" s="17">
        <v>3313320</v>
      </c>
      <c r="AQ712" s="16">
        <v>2.5000000000000001E-2</v>
      </c>
      <c r="AR712" s="18">
        <v>3.43</v>
      </c>
      <c r="AS712" s="16">
        <v>-8.7999999999999995E-2</v>
      </c>
      <c r="AT712" s="18">
        <v>1.92</v>
      </c>
      <c r="AU712" s="16">
        <v>-5.5E-2</v>
      </c>
    </row>
    <row r="713" spans="2:47" x14ac:dyDescent="0.2">
      <c r="B713" s="29"/>
      <c r="C713" s="29"/>
      <c r="D713" s="29"/>
      <c r="E713" s="29"/>
      <c r="F713" s="29"/>
      <c r="G713" s="14" t="s">
        <v>319</v>
      </c>
      <c r="H713" s="15">
        <v>265949</v>
      </c>
      <c r="I713" s="16">
        <v>-0.05</v>
      </c>
      <c r="J713" s="17">
        <v>77012</v>
      </c>
      <c r="K713" s="16">
        <v>-3.5999999999999997E-2</v>
      </c>
      <c r="L713" s="17">
        <v>119163</v>
      </c>
      <c r="M713" s="16">
        <v>-7.0000000000000007E-2</v>
      </c>
      <c r="N713" s="18">
        <v>3.45</v>
      </c>
      <c r="O713" s="16">
        <v>-1.4E-2</v>
      </c>
      <c r="P713" s="18">
        <v>2.23</v>
      </c>
      <c r="Q713" s="16">
        <v>2.1000000000000001E-2</v>
      </c>
      <c r="R713" s="15">
        <v>856453</v>
      </c>
      <c r="S713" s="16">
        <v>-7.0999999999999994E-2</v>
      </c>
      <c r="T713" s="17">
        <v>243716</v>
      </c>
      <c r="U713" s="16">
        <v>-7.3999999999999996E-2</v>
      </c>
      <c r="V713" s="17">
        <v>374095</v>
      </c>
      <c r="W713" s="16">
        <v>-9.4E-2</v>
      </c>
      <c r="X713" s="18">
        <v>3.51</v>
      </c>
      <c r="Y713" s="16">
        <v>3.0000000000000001E-3</v>
      </c>
      <c r="Z713" s="18">
        <v>2.29</v>
      </c>
      <c r="AA713" s="16">
        <v>2.5000000000000001E-2</v>
      </c>
      <c r="AB713" s="15">
        <v>1753012</v>
      </c>
      <c r="AC713" s="16">
        <v>-0.105</v>
      </c>
      <c r="AD713" s="17">
        <v>500696</v>
      </c>
      <c r="AE713" s="16">
        <v>-0.106</v>
      </c>
      <c r="AF713" s="17">
        <v>776032</v>
      </c>
      <c r="AG713" s="16">
        <v>-0.11700000000000001</v>
      </c>
      <c r="AH713" s="18">
        <v>3.5</v>
      </c>
      <c r="AI713" s="16">
        <v>1E-3</v>
      </c>
      <c r="AJ713" s="18">
        <v>2.2599999999999998</v>
      </c>
      <c r="AK713" s="16">
        <v>1.4E-2</v>
      </c>
      <c r="AL713" s="15">
        <v>3835721</v>
      </c>
      <c r="AM713" s="16">
        <v>-8.5999999999999993E-2</v>
      </c>
      <c r="AN713" s="17">
        <v>1101031</v>
      </c>
      <c r="AO713" s="16">
        <v>-8.6999999999999994E-2</v>
      </c>
      <c r="AP713" s="17">
        <v>1704424</v>
      </c>
      <c r="AQ713" s="16">
        <v>-9.1999999999999998E-2</v>
      </c>
      <c r="AR713" s="18">
        <v>3.48</v>
      </c>
      <c r="AS713" s="16">
        <v>1E-3</v>
      </c>
      <c r="AT713" s="18">
        <v>2.25</v>
      </c>
      <c r="AU713" s="16">
        <v>6.0000000000000001E-3</v>
      </c>
    </row>
    <row r="714" spans="2:47" x14ac:dyDescent="0.2">
      <c r="B714" s="29"/>
      <c r="C714" s="29"/>
      <c r="D714" s="29"/>
      <c r="E714" s="29"/>
      <c r="F714" s="29"/>
      <c r="G714" s="14" t="s">
        <v>320</v>
      </c>
      <c r="H714" s="15">
        <v>278203</v>
      </c>
      <c r="I714" s="16">
        <v>-5.6000000000000001E-2</v>
      </c>
      <c r="J714" s="17">
        <v>84011</v>
      </c>
      <c r="K714" s="16">
        <v>-5.6000000000000001E-2</v>
      </c>
      <c r="L714" s="17">
        <v>138908</v>
      </c>
      <c r="M714" s="16">
        <v>-2.8000000000000001E-2</v>
      </c>
      <c r="N714" s="18">
        <v>3.31</v>
      </c>
      <c r="O714" s="16">
        <v>-1E-3</v>
      </c>
      <c r="P714" s="18">
        <v>2</v>
      </c>
      <c r="Q714" s="16">
        <v>-2.9000000000000001E-2</v>
      </c>
      <c r="R714" s="15">
        <v>917562</v>
      </c>
      <c r="S714" s="16">
        <v>-3.9E-2</v>
      </c>
      <c r="T714" s="17">
        <v>276891</v>
      </c>
      <c r="U714" s="16">
        <v>-1.2E-2</v>
      </c>
      <c r="V714" s="17">
        <v>455246</v>
      </c>
      <c r="W714" s="16">
        <v>4.0000000000000001E-3</v>
      </c>
      <c r="X714" s="18">
        <v>3.31</v>
      </c>
      <c r="Y714" s="16">
        <v>-2.8000000000000001E-2</v>
      </c>
      <c r="Z714" s="18">
        <v>2.02</v>
      </c>
      <c r="AA714" s="16">
        <v>-4.2999999999999997E-2</v>
      </c>
      <c r="AB714" s="15">
        <v>1805114</v>
      </c>
      <c r="AC714" s="16">
        <v>-5.5E-2</v>
      </c>
      <c r="AD714" s="17">
        <v>527816</v>
      </c>
      <c r="AE714" s="16">
        <v>-7.5999999999999998E-2</v>
      </c>
      <c r="AF714" s="17">
        <v>848978</v>
      </c>
      <c r="AG714" s="16">
        <v>-7.3999999999999996E-2</v>
      </c>
      <c r="AH714" s="18">
        <v>3.42</v>
      </c>
      <c r="AI714" s="16">
        <v>2.3E-2</v>
      </c>
      <c r="AJ714" s="18">
        <v>2.13</v>
      </c>
      <c r="AK714" s="16">
        <v>2.1000000000000001E-2</v>
      </c>
      <c r="AL714" s="15">
        <v>3864759</v>
      </c>
      <c r="AM714" s="16">
        <v>-2.7E-2</v>
      </c>
      <c r="AN714" s="17">
        <v>1149834</v>
      </c>
      <c r="AO714" s="16">
        <v>-3.5000000000000003E-2</v>
      </c>
      <c r="AP714" s="17">
        <v>1862060</v>
      </c>
      <c r="AQ714" s="16">
        <v>-2.3E-2</v>
      </c>
      <c r="AR714" s="18">
        <v>3.36</v>
      </c>
      <c r="AS714" s="16">
        <v>8.9999999999999993E-3</v>
      </c>
      <c r="AT714" s="18">
        <v>2.08</v>
      </c>
      <c r="AU714" s="16">
        <v>-4.0000000000000001E-3</v>
      </c>
    </row>
    <row r="715" spans="2:47" x14ac:dyDescent="0.2">
      <c r="B715" s="136"/>
      <c r="C715" s="136"/>
      <c r="D715" s="136"/>
      <c r="E715" s="136"/>
      <c r="F715" s="29"/>
      <c r="G715" s="14" t="s">
        <v>321</v>
      </c>
      <c r="H715" s="15">
        <v>350763</v>
      </c>
      <c r="I715" s="16">
        <v>-5.0000000000000001E-3</v>
      </c>
      <c r="J715" s="17">
        <v>101195</v>
      </c>
      <c r="K715" s="16">
        <v>2.3E-2</v>
      </c>
      <c r="L715" s="17">
        <v>150418</v>
      </c>
      <c r="M715" s="16">
        <v>-1.7999999999999999E-2</v>
      </c>
      <c r="N715" s="18">
        <v>3.47</v>
      </c>
      <c r="O715" s="16">
        <v>-2.7E-2</v>
      </c>
      <c r="P715" s="18">
        <v>2.33</v>
      </c>
      <c r="Q715" s="16">
        <v>1.2999999999999999E-2</v>
      </c>
      <c r="R715" s="15">
        <v>1105905</v>
      </c>
      <c r="S715" s="16">
        <v>-2.8000000000000001E-2</v>
      </c>
      <c r="T715" s="17">
        <v>320657</v>
      </c>
      <c r="U715" s="16">
        <v>-0.02</v>
      </c>
      <c r="V715" s="17">
        <v>469746</v>
      </c>
      <c r="W715" s="16">
        <v>-3.6999999999999998E-2</v>
      </c>
      <c r="X715" s="18">
        <v>3.45</v>
      </c>
      <c r="Y715" s="16">
        <v>-8.0000000000000002E-3</v>
      </c>
      <c r="Z715" s="18">
        <v>2.35</v>
      </c>
      <c r="AA715" s="16">
        <v>0.01</v>
      </c>
      <c r="AB715" s="15">
        <v>2188704</v>
      </c>
      <c r="AC715" s="16">
        <v>-2.4E-2</v>
      </c>
      <c r="AD715" s="17">
        <v>637842</v>
      </c>
      <c r="AE715" s="16">
        <v>-1.9E-2</v>
      </c>
      <c r="AF715" s="17">
        <v>949834</v>
      </c>
      <c r="AG715" s="16">
        <v>-1.7999999999999999E-2</v>
      </c>
      <c r="AH715" s="18">
        <v>3.43</v>
      </c>
      <c r="AI715" s="16">
        <v>-5.0000000000000001E-3</v>
      </c>
      <c r="AJ715" s="18">
        <v>2.2999999999999998</v>
      </c>
      <c r="AK715" s="16">
        <v>-6.0000000000000001E-3</v>
      </c>
      <c r="AL715" s="15">
        <v>4879322</v>
      </c>
      <c r="AM715" s="16">
        <v>-4.4999999999999998E-2</v>
      </c>
      <c r="AN715" s="17">
        <v>1423177</v>
      </c>
      <c r="AO715" s="16">
        <v>-4.8000000000000001E-2</v>
      </c>
      <c r="AP715" s="17">
        <v>2079856</v>
      </c>
      <c r="AQ715" s="16">
        <v>-6.8000000000000005E-2</v>
      </c>
      <c r="AR715" s="18">
        <v>3.43</v>
      </c>
      <c r="AS715" s="16">
        <v>4.0000000000000001E-3</v>
      </c>
      <c r="AT715" s="18">
        <v>2.35</v>
      </c>
      <c r="AU715" s="16">
        <v>2.5000000000000001E-2</v>
      </c>
    </row>
    <row r="716" spans="2:47" x14ac:dyDescent="0.2">
      <c r="C716" s="29"/>
      <c r="D716" s="29"/>
      <c r="E716" s="29"/>
      <c r="F716" s="29"/>
      <c r="G716" s="14" t="s">
        <v>347</v>
      </c>
      <c r="H716" s="18">
        <v>153552</v>
      </c>
      <c r="I716" s="16">
        <v>-7.0000000000000001E-3</v>
      </c>
      <c r="J716" s="18">
        <v>46096</v>
      </c>
      <c r="K716" s="16">
        <v>5.8000000000000003E-2</v>
      </c>
      <c r="L716" s="18">
        <v>74531</v>
      </c>
      <c r="M716" s="16">
        <v>4.7E-2</v>
      </c>
      <c r="N716" s="18">
        <v>3.33</v>
      </c>
      <c r="O716" s="16">
        <v>-6.0999999999999999E-2</v>
      </c>
      <c r="P716" s="18">
        <v>2.06</v>
      </c>
      <c r="Q716" s="16">
        <v>-5.0999999999999997E-2</v>
      </c>
      <c r="R716" s="18">
        <v>531142</v>
      </c>
      <c r="S716" s="16">
        <v>-1.4E-2</v>
      </c>
      <c r="T716" s="18">
        <v>150209</v>
      </c>
      <c r="U716" s="16">
        <v>-4.1000000000000002E-2</v>
      </c>
      <c r="V716" s="18">
        <v>236962</v>
      </c>
      <c r="W716" s="16">
        <v>-7.6999999999999999E-2</v>
      </c>
      <c r="X716" s="18">
        <v>3.54</v>
      </c>
      <c r="Y716" s="16">
        <v>2.7E-2</v>
      </c>
      <c r="Z716" s="18">
        <v>2.2400000000000002</v>
      </c>
      <c r="AA716" s="16">
        <v>6.8000000000000005E-2</v>
      </c>
      <c r="AB716" s="18">
        <v>1163319</v>
      </c>
      <c r="AC716" s="16">
        <v>1.4E-2</v>
      </c>
      <c r="AD716" s="18">
        <v>327669</v>
      </c>
      <c r="AE716" s="16">
        <v>-1.4999999999999999E-2</v>
      </c>
      <c r="AF716" s="18">
        <v>520822</v>
      </c>
      <c r="AG716" s="16">
        <v>-4.2999999999999997E-2</v>
      </c>
      <c r="AH716" s="18">
        <v>3.55</v>
      </c>
      <c r="AI716" s="16">
        <v>0.03</v>
      </c>
      <c r="AJ716" s="18">
        <v>2.23</v>
      </c>
      <c r="AK716" s="16">
        <v>0.06</v>
      </c>
      <c r="AL716" s="18">
        <v>2341582</v>
      </c>
      <c r="AM716" s="16">
        <v>3.5000000000000003E-2</v>
      </c>
      <c r="AN716" s="18">
        <v>659513</v>
      </c>
      <c r="AO716" s="16">
        <v>4.0000000000000001E-3</v>
      </c>
      <c r="AP716" s="18">
        <v>1059696</v>
      </c>
      <c r="AQ716" s="16">
        <v>-0.01</v>
      </c>
      <c r="AR716" s="18">
        <v>3.55</v>
      </c>
      <c r="AS716" s="16">
        <v>3.1E-2</v>
      </c>
      <c r="AT716" s="18">
        <v>2.21</v>
      </c>
      <c r="AU716" s="16">
        <v>4.4999999999999998E-2</v>
      </c>
    </row>
    <row r="717" spans="2:47" x14ac:dyDescent="0.2">
      <c r="C717" s="29"/>
      <c r="D717" s="29"/>
      <c r="E717" s="29"/>
      <c r="F717" s="29"/>
      <c r="G717" s="14" t="s">
        <v>348</v>
      </c>
      <c r="H717" s="18">
        <v>320910</v>
      </c>
      <c r="I717" s="16">
        <v>4.8000000000000001E-2</v>
      </c>
      <c r="J717" s="18">
        <v>84504</v>
      </c>
      <c r="K717" s="16">
        <v>4.2000000000000003E-2</v>
      </c>
      <c r="L717" s="18">
        <v>143611</v>
      </c>
      <c r="M717" s="16">
        <v>6.0000000000000001E-3</v>
      </c>
      <c r="N717" s="18">
        <v>3.8</v>
      </c>
      <c r="O717" s="16">
        <v>6.0000000000000001E-3</v>
      </c>
      <c r="P717" s="18">
        <v>2.23</v>
      </c>
      <c r="Q717" s="16">
        <v>4.2000000000000003E-2</v>
      </c>
      <c r="R717" s="18">
        <v>1063285</v>
      </c>
      <c r="S717" s="16">
        <v>0.04</v>
      </c>
      <c r="T717" s="18">
        <v>282495</v>
      </c>
      <c r="U717" s="16">
        <v>4.2000000000000003E-2</v>
      </c>
      <c r="V717" s="18">
        <v>482971</v>
      </c>
      <c r="W717" s="16">
        <v>3.1E-2</v>
      </c>
      <c r="X717" s="18">
        <v>3.76</v>
      </c>
      <c r="Y717" s="16">
        <v>-2E-3</v>
      </c>
      <c r="Z717" s="18">
        <v>2.2000000000000002</v>
      </c>
      <c r="AA717" s="16">
        <v>8.9999999999999993E-3</v>
      </c>
      <c r="AB717" s="18">
        <v>2190805</v>
      </c>
      <c r="AC717" s="16">
        <v>2.9000000000000001E-2</v>
      </c>
      <c r="AD717" s="18">
        <v>585232</v>
      </c>
      <c r="AE717" s="16">
        <v>0.04</v>
      </c>
      <c r="AF717" s="18">
        <v>1004478</v>
      </c>
      <c r="AG717" s="16">
        <v>3.4000000000000002E-2</v>
      </c>
      <c r="AH717" s="18">
        <v>3.74</v>
      </c>
      <c r="AI717" s="16">
        <v>-0.01</v>
      </c>
      <c r="AJ717" s="18">
        <v>2.1800000000000002</v>
      </c>
      <c r="AK717" s="16">
        <v>-4.0000000000000001E-3</v>
      </c>
      <c r="AL717" s="18">
        <v>4374263</v>
      </c>
      <c r="AM717" s="16">
        <v>1.2E-2</v>
      </c>
      <c r="AN717" s="18">
        <v>1163121</v>
      </c>
      <c r="AO717" s="16">
        <v>-0.152</v>
      </c>
      <c r="AP717" s="18">
        <v>2010621</v>
      </c>
      <c r="AQ717" s="16">
        <v>2.9000000000000001E-2</v>
      </c>
      <c r="AR717" s="18">
        <v>3.76</v>
      </c>
      <c r="AS717" s="16">
        <v>0.193</v>
      </c>
      <c r="AT717" s="18">
        <v>2.1800000000000002</v>
      </c>
      <c r="AU717" s="16">
        <v>-1.6E-2</v>
      </c>
    </row>
    <row r="718" spans="2:47" x14ac:dyDescent="0.2">
      <c r="B718" s="28" t="s">
        <v>19</v>
      </c>
      <c r="C718" s="28" t="s">
        <v>12</v>
      </c>
      <c r="D718" s="28" t="s">
        <v>24</v>
      </c>
      <c r="E718" s="28" t="s">
        <v>0</v>
      </c>
      <c r="F718" s="28" t="s">
        <v>85</v>
      </c>
      <c r="G718" s="14" t="s">
        <v>322</v>
      </c>
      <c r="H718" s="15">
        <v>3651795</v>
      </c>
      <c r="I718" s="16">
        <v>7.3999999999999996E-2</v>
      </c>
      <c r="J718" s="17">
        <v>1054008</v>
      </c>
      <c r="K718" s="16">
        <v>4.2000000000000003E-2</v>
      </c>
      <c r="L718" s="17">
        <v>1583680</v>
      </c>
      <c r="M718" s="16">
        <v>3.2000000000000001E-2</v>
      </c>
      <c r="N718" s="18">
        <v>3.46</v>
      </c>
      <c r="O718" s="16">
        <v>3.1E-2</v>
      </c>
      <c r="P718" s="18">
        <v>2.31</v>
      </c>
      <c r="Q718" s="16">
        <v>4.1000000000000002E-2</v>
      </c>
      <c r="R718" s="15">
        <v>11603873</v>
      </c>
      <c r="S718" s="16">
        <v>5.8000000000000003E-2</v>
      </c>
      <c r="T718" s="17">
        <v>3365902</v>
      </c>
      <c r="U718" s="16">
        <v>0.05</v>
      </c>
      <c r="V718" s="17">
        <v>5061785</v>
      </c>
      <c r="W718" s="16">
        <v>4.4999999999999998E-2</v>
      </c>
      <c r="X718" s="18">
        <v>3.45</v>
      </c>
      <c r="Y718" s="16">
        <v>8.0000000000000002E-3</v>
      </c>
      <c r="Z718" s="18">
        <v>2.29</v>
      </c>
      <c r="AA718" s="16">
        <v>1.2E-2</v>
      </c>
      <c r="AB718" s="15">
        <v>23419521</v>
      </c>
      <c r="AC718" s="16">
        <v>4.5999999999999999E-2</v>
      </c>
      <c r="AD718" s="17">
        <v>6821919</v>
      </c>
      <c r="AE718" s="16">
        <v>5.2999999999999999E-2</v>
      </c>
      <c r="AF718" s="17">
        <v>10281655</v>
      </c>
      <c r="AG718" s="16">
        <v>5.1999999999999998E-2</v>
      </c>
      <c r="AH718" s="18">
        <v>3.43</v>
      </c>
      <c r="AI718" s="16">
        <v>-7.0000000000000001E-3</v>
      </c>
      <c r="AJ718" s="18">
        <v>2.2799999999999998</v>
      </c>
      <c r="AK718" s="16">
        <v>-6.0000000000000001E-3</v>
      </c>
      <c r="AL718" s="15">
        <v>48624371</v>
      </c>
      <c r="AM718" s="16">
        <v>0.04</v>
      </c>
      <c r="AN718" s="17">
        <v>14177304</v>
      </c>
      <c r="AO718" s="16">
        <v>5.8999999999999997E-2</v>
      </c>
      <c r="AP718" s="17">
        <v>21340016</v>
      </c>
      <c r="AQ718" s="16">
        <v>6.8000000000000005E-2</v>
      </c>
      <c r="AR718" s="18">
        <v>3.43</v>
      </c>
      <c r="AS718" s="16">
        <v>-1.7000000000000001E-2</v>
      </c>
      <c r="AT718" s="18">
        <v>2.2799999999999998</v>
      </c>
      <c r="AU718" s="16">
        <v>-2.5999999999999999E-2</v>
      </c>
    </row>
    <row r="719" spans="2:47" x14ac:dyDescent="0.2">
      <c r="B719" s="29"/>
      <c r="C719" s="29"/>
      <c r="D719" s="29"/>
      <c r="E719" s="29"/>
      <c r="F719" s="29"/>
      <c r="G719" s="14" t="s">
        <v>323</v>
      </c>
      <c r="H719" s="15">
        <v>3746964</v>
      </c>
      <c r="I719" s="16">
        <v>-7.0999999999999994E-2</v>
      </c>
      <c r="J719" s="17">
        <v>1114554</v>
      </c>
      <c r="K719" s="16">
        <v>-7.9000000000000001E-2</v>
      </c>
      <c r="L719" s="17">
        <v>1800778</v>
      </c>
      <c r="M719" s="16">
        <v>-9.1999999999999998E-2</v>
      </c>
      <c r="N719" s="18">
        <v>3.36</v>
      </c>
      <c r="O719" s="16">
        <v>8.0000000000000002E-3</v>
      </c>
      <c r="P719" s="18">
        <v>2.08</v>
      </c>
      <c r="Q719" s="16">
        <v>2.3E-2</v>
      </c>
      <c r="R719" s="15">
        <v>12884977</v>
      </c>
      <c r="S719" s="16">
        <v>-2.5000000000000001E-2</v>
      </c>
      <c r="T719" s="17">
        <v>3736738</v>
      </c>
      <c r="U719" s="16">
        <v>-5.7000000000000002E-2</v>
      </c>
      <c r="V719" s="17">
        <v>5923588</v>
      </c>
      <c r="W719" s="16">
        <v>-0.08</v>
      </c>
      <c r="X719" s="18">
        <v>3.45</v>
      </c>
      <c r="Y719" s="16">
        <v>3.4000000000000002E-2</v>
      </c>
      <c r="Z719" s="18">
        <v>2.1800000000000002</v>
      </c>
      <c r="AA719" s="16">
        <v>0.06</v>
      </c>
      <c r="AB719" s="15">
        <v>27484347</v>
      </c>
      <c r="AC719" s="16">
        <v>8.9999999999999993E-3</v>
      </c>
      <c r="AD719" s="17">
        <v>7929480</v>
      </c>
      <c r="AE719" s="16">
        <v>-1.9E-2</v>
      </c>
      <c r="AF719" s="17">
        <v>12514736</v>
      </c>
      <c r="AG719" s="16">
        <v>-0.04</v>
      </c>
      <c r="AH719" s="18">
        <v>3.47</v>
      </c>
      <c r="AI719" s="16">
        <v>2.9000000000000001E-2</v>
      </c>
      <c r="AJ719" s="18">
        <v>2.2000000000000002</v>
      </c>
      <c r="AK719" s="16">
        <v>5.0999999999999997E-2</v>
      </c>
      <c r="AL719" s="15">
        <v>55359982</v>
      </c>
      <c r="AM719" s="16">
        <v>1.2E-2</v>
      </c>
      <c r="AN719" s="17">
        <v>16258517</v>
      </c>
      <c r="AO719" s="16">
        <v>-3.0000000000000001E-3</v>
      </c>
      <c r="AP719" s="17">
        <v>25863051</v>
      </c>
      <c r="AQ719" s="16">
        <v>-6.0000000000000001E-3</v>
      </c>
      <c r="AR719" s="18">
        <v>3.4</v>
      </c>
      <c r="AS719" s="16">
        <v>1.4999999999999999E-2</v>
      </c>
      <c r="AT719" s="18">
        <v>2.14</v>
      </c>
      <c r="AU719" s="16">
        <v>1.7999999999999999E-2</v>
      </c>
    </row>
    <row r="720" spans="2:47" x14ac:dyDescent="0.2">
      <c r="B720" s="29"/>
      <c r="C720" s="29"/>
      <c r="D720" s="29"/>
      <c r="E720" s="29"/>
      <c r="F720" s="29"/>
      <c r="G720" s="14" t="s">
        <v>324</v>
      </c>
      <c r="H720" s="15">
        <v>2425752</v>
      </c>
      <c r="I720" s="16">
        <v>-0.104</v>
      </c>
      <c r="J720" s="17">
        <v>686370</v>
      </c>
      <c r="K720" s="16">
        <v>-0.122</v>
      </c>
      <c r="L720" s="17">
        <v>1072048</v>
      </c>
      <c r="M720" s="16">
        <v>-0.16500000000000001</v>
      </c>
      <c r="N720" s="18">
        <v>3.53</v>
      </c>
      <c r="O720" s="16">
        <v>2.1000000000000001E-2</v>
      </c>
      <c r="P720" s="18">
        <v>2.2599999999999998</v>
      </c>
      <c r="Q720" s="16">
        <v>7.2999999999999995E-2</v>
      </c>
      <c r="R720" s="15">
        <v>8039524</v>
      </c>
      <c r="S720" s="16">
        <v>-9.4E-2</v>
      </c>
      <c r="T720" s="17">
        <v>2296352</v>
      </c>
      <c r="U720" s="16">
        <v>-9.4E-2</v>
      </c>
      <c r="V720" s="17">
        <v>3584415</v>
      </c>
      <c r="W720" s="16">
        <v>-0.13100000000000001</v>
      </c>
      <c r="X720" s="18">
        <v>3.5</v>
      </c>
      <c r="Y720" s="16">
        <v>0</v>
      </c>
      <c r="Z720" s="18">
        <v>2.2400000000000002</v>
      </c>
      <c r="AA720" s="16">
        <v>4.2999999999999997E-2</v>
      </c>
      <c r="AB720" s="15">
        <v>16792267</v>
      </c>
      <c r="AC720" s="16">
        <v>-8.5999999999999993E-2</v>
      </c>
      <c r="AD720" s="17">
        <v>4811872</v>
      </c>
      <c r="AE720" s="16">
        <v>-8.4000000000000005E-2</v>
      </c>
      <c r="AF720" s="17">
        <v>7558920</v>
      </c>
      <c r="AG720" s="16">
        <v>-0.111</v>
      </c>
      <c r="AH720" s="18">
        <v>3.49</v>
      </c>
      <c r="AI720" s="16">
        <v>-2E-3</v>
      </c>
      <c r="AJ720" s="18">
        <v>2.2200000000000002</v>
      </c>
      <c r="AK720" s="16">
        <v>2.9000000000000001E-2</v>
      </c>
      <c r="AL720" s="15">
        <v>36045098</v>
      </c>
      <c r="AM720" s="16">
        <v>-0.06</v>
      </c>
      <c r="AN720" s="17">
        <v>10408980</v>
      </c>
      <c r="AO720" s="16">
        <v>-5.1999999999999998E-2</v>
      </c>
      <c r="AP720" s="17">
        <v>16376039</v>
      </c>
      <c r="AQ720" s="16">
        <v>-6.9000000000000006E-2</v>
      </c>
      <c r="AR720" s="18">
        <v>3.46</v>
      </c>
      <c r="AS720" s="16">
        <v>-8.9999999999999993E-3</v>
      </c>
      <c r="AT720" s="18">
        <v>2.2000000000000002</v>
      </c>
      <c r="AU720" s="16">
        <v>8.9999999999999993E-3</v>
      </c>
    </row>
    <row r="721" spans="1:47" x14ac:dyDescent="0.2">
      <c r="B721" s="29"/>
      <c r="C721" s="29"/>
      <c r="D721" s="29"/>
      <c r="E721" s="29"/>
      <c r="F721" s="29"/>
      <c r="G721" s="14" t="s">
        <v>325</v>
      </c>
      <c r="H721" s="15">
        <v>6080652</v>
      </c>
      <c r="I721" s="16">
        <v>3.2000000000000001E-2</v>
      </c>
      <c r="J721" s="17">
        <v>1719919</v>
      </c>
      <c r="K721" s="16">
        <v>2.4E-2</v>
      </c>
      <c r="L721" s="17">
        <v>2627642</v>
      </c>
      <c r="M721" s="16">
        <v>-0.03</v>
      </c>
      <c r="N721" s="18">
        <v>3.54</v>
      </c>
      <c r="O721" s="16">
        <v>7.0000000000000001E-3</v>
      </c>
      <c r="P721" s="18">
        <v>2.31</v>
      </c>
      <c r="Q721" s="16">
        <v>6.4000000000000001E-2</v>
      </c>
      <c r="R721" s="15">
        <v>19330410</v>
      </c>
      <c r="S721" s="16">
        <v>5.0999999999999997E-2</v>
      </c>
      <c r="T721" s="17">
        <v>5614547</v>
      </c>
      <c r="U721" s="16">
        <v>8.4000000000000005E-2</v>
      </c>
      <c r="V721" s="17">
        <v>8559154</v>
      </c>
      <c r="W721" s="16">
        <v>3.1E-2</v>
      </c>
      <c r="X721" s="18">
        <v>3.44</v>
      </c>
      <c r="Y721" s="16">
        <v>-0.03</v>
      </c>
      <c r="Z721" s="18">
        <v>2.2599999999999998</v>
      </c>
      <c r="AA721" s="16">
        <v>1.9E-2</v>
      </c>
      <c r="AB721" s="15">
        <v>40143919</v>
      </c>
      <c r="AC721" s="16">
        <v>3.9E-2</v>
      </c>
      <c r="AD721" s="17">
        <v>11612851</v>
      </c>
      <c r="AE721" s="16">
        <v>7.1999999999999995E-2</v>
      </c>
      <c r="AF721" s="17">
        <v>17654930</v>
      </c>
      <c r="AG721" s="16">
        <v>2.8000000000000001E-2</v>
      </c>
      <c r="AH721" s="18">
        <v>3.46</v>
      </c>
      <c r="AI721" s="16">
        <v>-3.1E-2</v>
      </c>
      <c r="AJ721" s="18">
        <v>2.27</v>
      </c>
      <c r="AK721" s="16">
        <v>0.01</v>
      </c>
      <c r="AL721" s="15">
        <v>87861120</v>
      </c>
      <c r="AM721" s="16">
        <v>1.7000000000000001E-2</v>
      </c>
      <c r="AN721" s="17">
        <v>25624500</v>
      </c>
      <c r="AO721" s="16">
        <v>2.5000000000000001E-2</v>
      </c>
      <c r="AP721" s="17">
        <v>37366220</v>
      </c>
      <c r="AQ721" s="16">
        <v>4.0000000000000001E-3</v>
      </c>
      <c r="AR721" s="18">
        <v>3.43</v>
      </c>
      <c r="AS721" s="16">
        <v>-8.0000000000000002E-3</v>
      </c>
      <c r="AT721" s="18">
        <v>2.35</v>
      </c>
      <c r="AU721" s="16">
        <v>1.2999999999999999E-2</v>
      </c>
    </row>
    <row r="722" spans="1:47" x14ac:dyDescent="0.2">
      <c r="B722" s="29"/>
      <c r="C722" s="29"/>
      <c r="D722" s="29"/>
      <c r="E722" s="29"/>
      <c r="F722" s="29"/>
      <c r="G722" s="14" t="s">
        <v>326</v>
      </c>
      <c r="H722" s="15">
        <v>1887800</v>
      </c>
      <c r="I722" s="16">
        <v>-3.9E-2</v>
      </c>
      <c r="J722" s="17">
        <v>548435</v>
      </c>
      <c r="K722" s="16">
        <v>-0.04</v>
      </c>
      <c r="L722" s="17">
        <v>927478</v>
      </c>
      <c r="M722" s="16">
        <v>-4.1000000000000002E-2</v>
      </c>
      <c r="N722" s="18">
        <v>3.44</v>
      </c>
      <c r="O722" s="16">
        <v>1E-3</v>
      </c>
      <c r="P722" s="18">
        <v>2.04</v>
      </c>
      <c r="Q722" s="16">
        <v>2E-3</v>
      </c>
      <c r="R722" s="15">
        <v>6564348</v>
      </c>
      <c r="S722" s="16">
        <v>-1.2999999999999999E-2</v>
      </c>
      <c r="T722" s="17">
        <v>1931368</v>
      </c>
      <c r="U722" s="16">
        <v>-3.5999999999999997E-2</v>
      </c>
      <c r="V722" s="17">
        <v>3256404</v>
      </c>
      <c r="W722" s="16">
        <v>-4.8000000000000001E-2</v>
      </c>
      <c r="X722" s="18">
        <v>3.4</v>
      </c>
      <c r="Y722" s="16">
        <v>2.3E-2</v>
      </c>
      <c r="Z722" s="18">
        <v>2.02</v>
      </c>
      <c r="AA722" s="16">
        <v>3.5999999999999997E-2</v>
      </c>
      <c r="AB722" s="15">
        <v>13553180</v>
      </c>
      <c r="AC722" s="16">
        <v>1.2999999999999999E-2</v>
      </c>
      <c r="AD722" s="17">
        <v>4004874</v>
      </c>
      <c r="AE722" s="16">
        <v>-7.0000000000000001E-3</v>
      </c>
      <c r="AF722" s="17">
        <v>6723109</v>
      </c>
      <c r="AG722" s="16">
        <v>-2.1000000000000001E-2</v>
      </c>
      <c r="AH722" s="18">
        <v>3.38</v>
      </c>
      <c r="AI722" s="16">
        <v>0.02</v>
      </c>
      <c r="AJ722" s="18">
        <v>2.02</v>
      </c>
      <c r="AK722" s="16">
        <v>3.4000000000000002E-2</v>
      </c>
      <c r="AL722" s="15">
        <v>28038463</v>
      </c>
      <c r="AM722" s="16">
        <v>1.9E-2</v>
      </c>
      <c r="AN722" s="17">
        <v>8445268</v>
      </c>
      <c r="AO722" s="16">
        <v>3.1E-2</v>
      </c>
      <c r="AP722" s="17">
        <v>14347790</v>
      </c>
      <c r="AQ722" s="16">
        <v>0.03</v>
      </c>
      <c r="AR722" s="18">
        <v>3.32</v>
      </c>
      <c r="AS722" s="16">
        <v>-1.2E-2</v>
      </c>
      <c r="AT722" s="18">
        <v>1.95</v>
      </c>
      <c r="AU722" s="16">
        <v>-1.0999999999999999E-2</v>
      </c>
    </row>
    <row r="723" spans="1:47" x14ac:dyDescent="0.2">
      <c r="B723" s="29"/>
      <c r="C723" s="29"/>
      <c r="D723" s="29"/>
      <c r="E723" s="29"/>
      <c r="F723" s="29"/>
      <c r="G723" s="14" t="s">
        <v>327</v>
      </c>
      <c r="H723" s="15">
        <v>2671562</v>
      </c>
      <c r="I723" s="16">
        <v>-6.0999999999999999E-2</v>
      </c>
      <c r="J723" s="17">
        <v>722793</v>
      </c>
      <c r="K723" s="16">
        <v>-0.10299999999999999</v>
      </c>
      <c r="L723" s="17">
        <v>1153823</v>
      </c>
      <c r="M723" s="16">
        <v>-8.6999999999999994E-2</v>
      </c>
      <c r="N723" s="18">
        <v>3.7</v>
      </c>
      <c r="O723" s="16">
        <v>4.5999999999999999E-2</v>
      </c>
      <c r="P723" s="18">
        <v>2.3199999999999998</v>
      </c>
      <c r="Q723" s="16">
        <v>2.9000000000000001E-2</v>
      </c>
      <c r="R723" s="15">
        <v>8773427</v>
      </c>
      <c r="S723" s="16">
        <v>-4.2000000000000003E-2</v>
      </c>
      <c r="T723" s="17">
        <v>2396918</v>
      </c>
      <c r="U723" s="16">
        <v>-7.3999999999999996E-2</v>
      </c>
      <c r="V723" s="17">
        <v>3821467</v>
      </c>
      <c r="W723" s="16">
        <v>-6.0999999999999999E-2</v>
      </c>
      <c r="X723" s="18">
        <v>3.66</v>
      </c>
      <c r="Y723" s="16">
        <v>3.5000000000000003E-2</v>
      </c>
      <c r="Z723" s="18">
        <v>2.2999999999999998</v>
      </c>
      <c r="AA723" s="16">
        <v>0.02</v>
      </c>
      <c r="AB723" s="15">
        <v>18330300</v>
      </c>
      <c r="AC723" s="16">
        <v>-3.7999999999999999E-2</v>
      </c>
      <c r="AD723" s="17">
        <v>5070161</v>
      </c>
      <c r="AE723" s="16">
        <v>-6.0999999999999999E-2</v>
      </c>
      <c r="AF723" s="17">
        <v>8014922</v>
      </c>
      <c r="AG723" s="16">
        <v>-5.0999999999999997E-2</v>
      </c>
      <c r="AH723" s="18">
        <v>3.62</v>
      </c>
      <c r="AI723" s="16">
        <v>2.5000000000000001E-2</v>
      </c>
      <c r="AJ723" s="18">
        <v>2.29</v>
      </c>
      <c r="AK723" s="16">
        <v>1.4999999999999999E-2</v>
      </c>
      <c r="AL723" s="15">
        <v>37127254</v>
      </c>
      <c r="AM723" s="16">
        <v>-4.9000000000000002E-2</v>
      </c>
      <c r="AN723" s="17">
        <v>10333878</v>
      </c>
      <c r="AO723" s="16">
        <v>-7.3999999999999996E-2</v>
      </c>
      <c r="AP723" s="17">
        <v>16197172</v>
      </c>
      <c r="AQ723" s="16">
        <v>-7.2999999999999995E-2</v>
      </c>
      <c r="AR723" s="18">
        <v>3.59</v>
      </c>
      <c r="AS723" s="16">
        <v>2.8000000000000001E-2</v>
      </c>
      <c r="AT723" s="18">
        <v>2.29</v>
      </c>
      <c r="AU723" s="16">
        <v>2.5999999999999999E-2</v>
      </c>
    </row>
    <row r="724" spans="1:47" x14ac:dyDescent="0.2">
      <c r="B724" s="29"/>
      <c r="C724" s="29"/>
      <c r="D724" s="29"/>
      <c r="E724" s="29"/>
      <c r="F724" s="29"/>
      <c r="G724" s="14" t="s">
        <v>328</v>
      </c>
      <c r="H724" s="15">
        <v>2932921</v>
      </c>
      <c r="I724" s="16">
        <v>-5.0000000000000001E-3</v>
      </c>
      <c r="J724" s="17">
        <v>842124</v>
      </c>
      <c r="K724" s="16">
        <v>2.5000000000000001E-2</v>
      </c>
      <c r="L724" s="17">
        <v>1253569</v>
      </c>
      <c r="M724" s="16">
        <v>-1.2E-2</v>
      </c>
      <c r="N724" s="18">
        <v>3.48</v>
      </c>
      <c r="O724" s="16">
        <v>-2.9000000000000001E-2</v>
      </c>
      <c r="P724" s="18">
        <v>2.34</v>
      </c>
      <c r="Q724" s="16">
        <v>7.0000000000000001E-3</v>
      </c>
      <c r="R724" s="15">
        <v>9409459</v>
      </c>
      <c r="S724" s="16">
        <v>-5.0000000000000001E-3</v>
      </c>
      <c r="T724" s="17">
        <v>2676082</v>
      </c>
      <c r="U724" s="16">
        <v>-5.0000000000000001E-3</v>
      </c>
      <c r="V724" s="17">
        <v>3941032</v>
      </c>
      <c r="W724" s="16">
        <v>-2.4E-2</v>
      </c>
      <c r="X724" s="18">
        <v>3.52</v>
      </c>
      <c r="Y724" s="16">
        <v>-1E-3</v>
      </c>
      <c r="Z724" s="18">
        <v>2.39</v>
      </c>
      <c r="AA724" s="16">
        <v>1.9E-2</v>
      </c>
      <c r="AB724" s="15">
        <v>18918490</v>
      </c>
      <c r="AC724" s="16">
        <v>-1.0999999999999999E-2</v>
      </c>
      <c r="AD724" s="17">
        <v>5418668</v>
      </c>
      <c r="AE724" s="16">
        <v>-8.9999999999999993E-3</v>
      </c>
      <c r="AF724" s="17">
        <v>8079617</v>
      </c>
      <c r="AG724" s="16">
        <v>-1.4E-2</v>
      </c>
      <c r="AH724" s="18">
        <v>3.49</v>
      </c>
      <c r="AI724" s="16">
        <v>-2E-3</v>
      </c>
      <c r="AJ724" s="18">
        <v>2.34</v>
      </c>
      <c r="AK724" s="16">
        <v>3.0000000000000001E-3</v>
      </c>
      <c r="AL724" s="15">
        <v>40720352</v>
      </c>
      <c r="AM724" s="16">
        <v>-2.7E-2</v>
      </c>
      <c r="AN724" s="17">
        <v>11673505</v>
      </c>
      <c r="AO724" s="16">
        <v>-3.3000000000000002E-2</v>
      </c>
      <c r="AP724" s="17">
        <v>17155448</v>
      </c>
      <c r="AQ724" s="16">
        <v>-5.1999999999999998E-2</v>
      </c>
      <c r="AR724" s="18">
        <v>3.49</v>
      </c>
      <c r="AS724" s="16">
        <v>6.0000000000000001E-3</v>
      </c>
      <c r="AT724" s="18">
        <v>2.37</v>
      </c>
      <c r="AU724" s="16">
        <v>2.5999999999999999E-2</v>
      </c>
    </row>
    <row r="725" spans="1:47" x14ac:dyDescent="0.2">
      <c r="B725" s="29"/>
      <c r="C725" s="29"/>
      <c r="D725" s="29"/>
      <c r="E725" s="29"/>
      <c r="F725" s="29"/>
      <c r="G725" s="14" t="s">
        <v>329</v>
      </c>
      <c r="H725" s="15">
        <v>3849664</v>
      </c>
      <c r="I725" s="16">
        <v>-8.9999999999999993E-3</v>
      </c>
      <c r="J725" s="17">
        <v>1065636</v>
      </c>
      <c r="K725" s="16">
        <v>-1E-3</v>
      </c>
      <c r="L725" s="17">
        <v>1770749</v>
      </c>
      <c r="M725" s="16">
        <v>-4.2999999999999997E-2</v>
      </c>
      <c r="N725" s="18">
        <v>3.61</v>
      </c>
      <c r="O725" s="16">
        <v>-8.0000000000000002E-3</v>
      </c>
      <c r="P725" s="18">
        <v>2.17</v>
      </c>
      <c r="Q725" s="16">
        <v>3.5000000000000003E-2</v>
      </c>
      <c r="R725" s="15">
        <v>12539669</v>
      </c>
      <c r="S725" s="16">
        <v>-1.0999999999999999E-2</v>
      </c>
      <c r="T725" s="17">
        <v>3478702</v>
      </c>
      <c r="U725" s="16">
        <v>-3.0000000000000001E-3</v>
      </c>
      <c r="V725" s="17">
        <v>5789755</v>
      </c>
      <c r="W725" s="16">
        <v>-3.4000000000000002E-2</v>
      </c>
      <c r="X725" s="18">
        <v>3.6</v>
      </c>
      <c r="Y725" s="16">
        <v>-8.0000000000000002E-3</v>
      </c>
      <c r="Z725" s="18">
        <v>2.17</v>
      </c>
      <c r="AA725" s="16">
        <v>2.4E-2</v>
      </c>
      <c r="AB725" s="15">
        <v>25669320</v>
      </c>
      <c r="AC725" s="16">
        <v>-1.7999999999999999E-2</v>
      </c>
      <c r="AD725" s="17">
        <v>7165933</v>
      </c>
      <c r="AE725" s="16">
        <v>4.0000000000000001E-3</v>
      </c>
      <c r="AF725" s="17">
        <v>11956998</v>
      </c>
      <c r="AG725" s="16">
        <v>-2.8000000000000001E-2</v>
      </c>
      <c r="AH725" s="18">
        <v>3.58</v>
      </c>
      <c r="AI725" s="16">
        <v>-2.1000000000000001E-2</v>
      </c>
      <c r="AJ725" s="18">
        <v>2.15</v>
      </c>
      <c r="AK725" s="16">
        <v>1.0999999999999999E-2</v>
      </c>
      <c r="AL725" s="15">
        <v>53639188</v>
      </c>
      <c r="AM725" s="16">
        <v>-0.01</v>
      </c>
      <c r="AN725" s="17">
        <v>14892939</v>
      </c>
      <c r="AO725" s="16">
        <v>-1.2999999999999999E-2</v>
      </c>
      <c r="AP725" s="17">
        <v>25302489</v>
      </c>
      <c r="AQ725" s="16">
        <v>-8.9999999999999993E-3</v>
      </c>
      <c r="AR725" s="18">
        <v>3.6</v>
      </c>
      <c r="AS725" s="16">
        <v>2E-3</v>
      </c>
      <c r="AT725" s="18">
        <v>2.12</v>
      </c>
      <c r="AU725" s="16">
        <v>-1E-3</v>
      </c>
    </row>
    <row r="726" spans="1:47" x14ac:dyDescent="0.2">
      <c r="B726" s="29"/>
      <c r="C726" s="29"/>
      <c r="D726" s="29"/>
      <c r="E726" s="30"/>
      <c r="F726" s="29"/>
      <c r="G726" s="14" t="s">
        <v>330</v>
      </c>
      <c r="H726" s="15">
        <v>27247110</v>
      </c>
      <c r="I726" s="16">
        <v>-1.4999999999999999E-2</v>
      </c>
      <c r="J726" s="17">
        <v>7753839</v>
      </c>
      <c r="K726" s="16">
        <v>-2.4E-2</v>
      </c>
      <c r="L726" s="17">
        <v>12189766</v>
      </c>
      <c r="M726" s="16">
        <v>-5.1999999999999998E-2</v>
      </c>
      <c r="N726" s="18">
        <v>3.51</v>
      </c>
      <c r="O726" s="16">
        <v>8.9999999999999993E-3</v>
      </c>
      <c r="P726" s="18">
        <v>2.2400000000000002</v>
      </c>
      <c r="Q726" s="16">
        <v>3.9E-2</v>
      </c>
      <c r="R726" s="15">
        <v>89145688</v>
      </c>
      <c r="S726" s="16">
        <v>-3.0000000000000001E-3</v>
      </c>
      <c r="T726" s="17">
        <v>25496610</v>
      </c>
      <c r="U726" s="16">
        <v>-6.0000000000000001E-3</v>
      </c>
      <c r="V726" s="17">
        <v>39937601</v>
      </c>
      <c r="W726" s="16">
        <v>-3.1E-2</v>
      </c>
      <c r="X726" s="18">
        <v>3.5</v>
      </c>
      <c r="Y726" s="16">
        <v>3.0000000000000001E-3</v>
      </c>
      <c r="Z726" s="18">
        <v>2.23</v>
      </c>
      <c r="AA726" s="16">
        <v>2.9000000000000001E-2</v>
      </c>
      <c r="AB726" s="15">
        <v>184311345</v>
      </c>
      <c r="AC726" s="16">
        <v>0</v>
      </c>
      <c r="AD726" s="17">
        <v>52835755</v>
      </c>
      <c r="AE726" s="16">
        <v>3.0000000000000001E-3</v>
      </c>
      <c r="AF726" s="17">
        <v>82784888</v>
      </c>
      <c r="AG726" s="16">
        <v>-1.7999999999999999E-2</v>
      </c>
      <c r="AH726" s="18">
        <v>3.49</v>
      </c>
      <c r="AI726" s="16">
        <v>-3.0000000000000001E-3</v>
      </c>
      <c r="AJ726" s="18">
        <v>2.23</v>
      </c>
      <c r="AK726" s="16">
        <v>1.7999999999999999E-2</v>
      </c>
      <c r="AL726" s="15">
        <v>387415830</v>
      </c>
      <c r="AM726" s="16">
        <v>-3.0000000000000001E-3</v>
      </c>
      <c r="AN726" s="17">
        <v>111814888</v>
      </c>
      <c r="AO726" s="16">
        <v>-3.0000000000000001E-3</v>
      </c>
      <c r="AP726" s="17">
        <v>173948224</v>
      </c>
      <c r="AQ726" s="16">
        <v>-1.0999999999999999E-2</v>
      </c>
      <c r="AR726" s="18">
        <v>3.46</v>
      </c>
      <c r="AS726" s="16">
        <v>0</v>
      </c>
      <c r="AT726" s="18">
        <v>2.23</v>
      </c>
      <c r="AU726" s="16">
        <v>7.0000000000000001E-3</v>
      </c>
    </row>
    <row r="728" spans="1:47" s="27" customFormat="1" x14ac:dyDescent="0.2">
      <c r="A728" s="26" t="s">
        <v>115</v>
      </c>
      <c r="G728" s="31">
        <v>1</v>
      </c>
      <c r="H728" s="31">
        <v>2</v>
      </c>
      <c r="I728" s="31">
        <v>3</v>
      </c>
      <c r="J728" s="31">
        <v>4</v>
      </c>
      <c r="K728" s="31">
        <v>5</v>
      </c>
      <c r="L728" s="31">
        <v>6</v>
      </c>
      <c r="M728" s="31">
        <v>7</v>
      </c>
      <c r="N728" s="31">
        <v>8</v>
      </c>
      <c r="O728" s="31">
        <v>9</v>
      </c>
      <c r="P728" s="31">
        <v>10</v>
      </c>
      <c r="Q728" s="31">
        <v>11</v>
      </c>
      <c r="R728" s="31">
        <v>12</v>
      </c>
      <c r="S728" s="31">
        <v>13</v>
      </c>
      <c r="T728" s="31">
        <v>14</v>
      </c>
      <c r="U728" s="31">
        <v>15</v>
      </c>
      <c r="V728" s="31">
        <v>16</v>
      </c>
      <c r="W728" s="31">
        <v>17</v>
      </c>
      <c r="X728" s="31">
        <v>18</v>
      </c>
      <c r="Y728" s="31">
        <v>19</v>
      </c>
      <c r="Z728" s="31">
        <v>20</v>
      </c>
      <c r="AA728" s="31">
        <v>21</v>
      </c>
      <c r="AB728" s="31">
        <v>22</v>
      </c>
      <c r="AC728" s="31">
        <v>23</v>
      </c>
      <c r="AD728" s="31">
        <v>24</v>
      </c>
      <c r="AE728" s="31">
        <v>25</v>
      </c>
      <c r="AF728" s="31">
        <v>26</v>
      </c>
      <c r="AG728" s="31">
        <v>27</v>
      </c>
      <c r="AH728" s="31">
        <v>28</v>
      </c>
      <c r="AI728" s="31">
        <v>29</v>
      </c>
      <c r="AJ728" s="31">
        <v>30</v>
      </c>
      <c r="AK728" s="31">
        <v>31</v>
      </c>
      <c r="AL728" s="31">
        <v>32</v>
      </c>
      <c r="AM728" s="31">
        <v>33</v>
      </c>
      <c r="AN728" s="31">
        <v>34</v>
      </c>
      <c r="AO728" s="31">
        <v>35</v>
      </c>
      <c r="AP728" s="31">
        <v>36</v>
      </c>
      <c r="AQ728" s="31">
        <v>37</v>
      </c>
      <c r="AR728" s="31">
        <v>38</v>
      </c>
      <c r="AS728" s="31">
        <v>39</v>
      </c>
      <c r="AT728" s="31">
        <v>40</v>
      </c>
      <c r="AU728" s="31">
        <v>41</v>
      </c>
    </row>
    <row r="729" spans="1:47" x14ac:dyDescent="0.2">
      <c r="B729" s="5" t="s">
        <v>110</v>
      </c>
      <c r="C729" s="6"/>
      <c r="D729" s="6"/>
      <c r="E729" s="6"/>
      <c r="F729" s="6"/>
      <c r="G729" s="7"/>
      <c r="H729" s="8" t="s">
        <v>70</v>
      </c>
      <c r="I729" s="9"/>
      <c r="P729" s="9"/>
      <c r="R729" s="8" t="s">
        <v>71</v>
      </c>
      <c r="S729" s="9"/>
      <c r="AB729" s="8" t="s">
        <v>72</v>
      </c>
      <c r="AC729" s="9"/>
      <c r="AL729" s="8" t="s">
        <v>73</v>
      </c>
      <c r="AM729" s="9"/>
    </row>
    <row r="730" spans="1:47" ht="56.25" x14ac:dyDescent="0.2">
      <c r="B730" s="10"/>
      <c r="C730" s="11"/>
      <c r="D730" s="11"/>
      <c r="E730" s="11"/>
      <c r="F730" s="11"/>
      <c r="G730" s="12"/>
      <c r="H730" s="141" t="s">
        <v>409</v>
      </c>
      <c r="I730" s="141" t="s">
        <v>410</v>
      </c>
      <c r="J730" s="141" t="s">
        <v>411</v>
      </c>
      <c r="K730" s="141" t="s">
        <v>412</v>
      </c>
      <c r="L730" s="141" t="s">
        <v>413</v>
      </c>
      <c r="M730" s="141" t="s">
        <v>414</v>
      </c>
      <c r="N730" s="141" t="s">
        <v>415</v>
      </c>
      <c r="O730" s="141" t="s">
        <v>416</v>
      </c>
      <c r="P730" s="141" t="s">
        <v>417</v>
      </c>
      <c r="Q730" s="141" t="s">
        <v>418</v>
      </c>
      <c r="R730" s="141" t="s">
        <v>409</v>
      </c>
      <c r="S730" s="141" t="s">
        <v>410</v>
      </c>
      <c r="T730" s="141" t="s">
        <v>411</v>
      </c>
      <c r="U730" s="141" t="s">
        <v>412</v>
      </c>
      <c r="V730" s="141" t="s">
        <v>413</v>
      </c>
      <c r="W730" s="141" t="s">
        <v>414</v>
      </c>
      <c r="X730" s="141" t="s">
        <v>415</v>
      </c>
      <c r="Y730" s="141" t="s">
        <v>416</v>
      </c>
      <c r="Z730" s="141" t="s">
        <v>417</v>
      </c>
      <c r="AA730" s="141" t="s">
        <v>418</v>
      </c>
      <c r="AB730" s="141" t="s">
        <v>409</v>
      </c>
      <c r="AC730" s="141" t="s">
        <v>410</v>
      </c>
      <c r="AD730" s="141" t="s">
        <v>411</v>
      </c>
      <c r="AE730" s="141" t="s">
        <v>412</v>
      </c>
      <c r="AF730" s="141" t="s">
        <v>413</v>
      </c>
      <c r="AG730" s="141" t="s">
        <v>414</v>
      </c>
      <c r="AH730" s="141" t="s">
        <v>415</v>
      </c>
      <c r="AI730" s="141" t="s">
        <v>416</v>
      </c>
      <c r="AJ730" s="141" t="s">
        <v>417</v>
      </c>
      <c r="AK730" s="141" t="s">
        <v>418</v>
      </c>
      <c r="AL730" s="141" t="s">
        <v>409</v>
      </c>
      <c r="AM730" s="141" t="s">
        <v>410</v>
      </c>
      <c r="AN730" s="141" t="s">
        <v>411</v>
      </c>
      <c r="AO730" s="141" t="s">
        <v>412</v>
      </c>
      <c r="AP730" s="141" t="s">
        <v>413</v>
      </c>
      <c r="AQ730" s="141" t="s">
        <v>414</v>
      </c>
      <c r="AR730" s="141" t="s">
        <v>415</v>
      </c>
      <c r="AS730" s="141" t="s">
        <v>416</v>
      </c>
      <c r="AT730" s="141" t="s">
        <v>417</v>
      </c>
      <c r="AU730" s="141" t="s">
        <v>418</v>
      </c>
    </row>
    <row r="731" spans="1:47" x14ac:dyDescent="0.2">
      <c r="B731" s="28" t="s">
        <v>19</v>
      </c>
      <c r="C731" s="28" t="s">
        <v>11</v>
      </c>
      <c r="D731" s="28" t="s">
        <v>113</v>
      </c>
      <c r="E731" s="28" t="s">
        <v>0</v>
      </c>
      <c r="F731" s="28" t="s">
        <v>84</v>
      </c>
      <c r="G731" s="14" t="s">
        <v>274</v>
      </c>
      <c r="H731" s="15">
        <v>82693</v>
      </c>
      <c r="I731" s="16">
        <v>0.109</v>
      </c>
      <c r="J731" s="17">
        <v>17163</v>
      </c>
      <c r="K731" s="16">
        <v>8.5000000000000006E-2</v>
      </c>
      <c r="L731" s="17">
        <v>28011</v>
      </c>
      <c r="M731" s="16">
        <v>6.8000000000000005E-2</v>
      </c>
      <c r="N731" s="18">
        <v>4.82</v>
      </c>
      <c r="O731" s="16">
        <v>2.1999999999999999E-2</v>
      </c>
      <c r="P731" s="18">
        <v>2.95</v>
      </c>
      <c r="Q731" s="16">
        <v>3.9E-2</v>
      </c>
      <c r="R731" s="15">
        <v>246874</v>
      </c>
      <c r="S731" s="16">
        <v>0.114</v>
      </c>
      <c r="T731" s="17">
        <v>52853</v>
      </c>
      <c r="U731" s="16">
        <v>0.10199999999999999</v>
      </c>
      <c r="V731" s="17">
        <v>86761</v>
      </c>
      <c r="W731" s="16">
        <v>8.3000000000000004E-2</v>
      </c>
      <c r="X731" s="18">
        <v>4.67</v>
      </c>
      <c r="Y731" s="16">
        <v>1.0999999999999999E-2</v>
      </c>
      <c r="Z731" s="18">
        <v>2.85</v>
      </c>
      <c r="AA731" s="16">
        <v>2.8000000000000001E-2</v>
      </c>
      <c r="AB731" s="15">
        <v>521485</v>
      </c>
      <c r="AC731" s="16">
        <v>0.16400000000000001</v>
      </c>
      <c r="AD731" s="17">
        <v>114679</v>
      </c>
      <c r="AE731" s="16">
        <v>0.17599999999999999</v>
      </c>
      <c r="AF731" s="17">
        <v>187972</v>
      </c>
      <c r="AG731" s="16">
        <v>0.14799999999999999</v>
      </c>
      <c r="AH731" s="18">
        <v>4.55</v>
      </c>
      <c r="AI731" s="16">
        <v>-0.01</v>
      </c>
      <c r="AJ731" s="18">
        <v>2.77</v>
      </c>
      <c r="AK731" s="16">
        <v>1.4E-2</v>
      </c>
      <c r="AL731" s="15">
        <v>1096794</v>
      </c>
      <c r="AM731" s="16">
        <v>0.185</v>
      </c>
      <c r="AN731" s="17">
        <v>238882</v>
      </c>
      <c r="AO731" s="16">
        <v>0.19500000000000001</v>
      </c>
      <c r="AP731" s="17">
        <v>393310</v>
      </c>
      <c r="AQ731" s="16">
        <v>0.14599999999999999</v>
      </c>
      <c r="AR731" s="18">
        <v>4.59</v>
      </c>
      <c r="AS731" s="16">
        <v>-8.0000000000000002E-3</v>
      </c>
      <c r="AT731" s="18">
        <v>2.79</v>
      </c>
      <c r="AU731" s="16">
        <v>3.4000000000000002E-2</v>
      </c>
    </row>
    <row r="732" spans="1:47" x14ac:dyDescent="0.2">
      <c r="B732" s="29"/>
      <c r="C732" s="29"/>
      <c r="D732" s="29"/>
      <c r="E732" s="29"/>
      <c r="F732" s="29"/>
      <c r="G732" s="14" t="s">
        <v>275</v>
      </c>
      <c r="H732" s="15">
        <v>261129</v>
      </c>
      <c r="I732" s="16">
        <v>-7.5999999999999998E-2</v>
      </c>
      <c r="J732" s="17">
        <v>60704</v>
      </c>
      <c r="K732" s="16">
        <v>1.0999999999999999E-2</v>
      </c>
      <c r="L732" s="17">
        <v>116956</v>
      </c>
      <c r="M732" s="16">
        <v>-8.0000000000000002E-3</v>
      </c>
      <c r="N732" s="18">
        <v>4.3</v>
      </c>
      <c r="O732" s="16">
        <v>-8.5999999999999993E-2</v>
      </c>
      <c r="P732" s="18">
        <v>2.23</v>
      </c>
      <c r="Q732" s="16">
        <v>-6.8000000000000005E-2</v>
      </c>
      <c r="R732" s="15">
        <v>825698</v>
      </c>
      <c r="S732" s="16">
        <v>-0.14799999999999999</v>
      </c>
      <c r="T732" s="17">
        <v>191279</v>
      </c>
      <c r="U732" s="16">
        <v>-0.13600000000000001</v>
      </c>
      <c r="V732" s="17">
        <v>372467</v>
      </c>
      <c r="W732" s="16">
        <v>-0.14699999999999999</v>
      </c>
      <c r="X732" s="18">
        <v>4.32</v>
      </c>
      <c r="Y732" s="16">
        <v>-1.4E-2</v>
      </c>
      <c r="Z732" s="18">
        <v>2.2200000000000002</v>
      </c>
      <c r="AA732" s="16">
        <v>-1E-3</v>
      </c>
      <c r="AB732" s="15">
        <v>1706738</v>
      </c>
      <c r="AC732" s="16">
        <v>-0.109</v>
      </c>
      <c r="AD732" s="17">
        <v>395258</v>
      </c>
      <c r="AE732" s="16">
        <v>-9.1999999999999998E-2</v>
      </c>
      <c r="AF732" s="17">
        <v>771935</v>
      </c>
      <c r="AG732" s="16">
        <v>-0.10299999999999999</v>
      </c>
      <c r="AH732" s="18">
        <v>4.32</v>
      </c>
      <c r="AI732" s="16">
        <v>-1.9E-2</v>
      </c>
      <c r="AJ732" s="18">
        <v>2.21</v>
      </c>
      <c r="AK732" s="16">
        <v>-7.0000000000000001E-3</v>
      </c>
      <c r="AL732" s="15">
        <v>3453166</v>
      </c>
      <c r="AM732" s="16">
        <v>-0.10199999999999999</v>
      </c>
      <c r="AN732" s="17">
        <v>790072</v>
      </c>
      <c r="AO732" s="16">
        <v>-9.9000000000000005E-2</v>
      </c>
      <c r="AP732" s="17">
        <v>1546629</v>
      </c>
      <c r="AQ732" s="16">
        <v>-0.113</v>
      </c>
      <c r="AR732" s="18">
        <v>4.37</v>
      </c>
      <c r="AS732" s="16">
        <v>-3.0000000000000001E-3</v>
      </c>
      <c r="AT732" s="18">
        <v>2.23</v>
      </c>
      <c r="AU732" s="16">
        <v>1.2999999999999999E-2</v>
      </c>
    </row>
    <row r="733" spans="1:47" x14ac:dyDescent="0.2">
      <c r="B733" s="29"/>
      <c r="C733" s="29"/>
      <c r="D733" s="29"/>
      <c r="E733" s="29"/>
      <c r="F733" s="29"/>
      <c r="G733" s="14" t="s">
        <v>276</v>
      </c>
      <c r="H733" s="15">
        <v>540342</v>
      </c>
      <c r="I733" s="16">
        <v>-1.9E-2</v>
      </c>
      <c r="J733" s="17">
        <v>127681</v>
      </c>
      <c r="K733" s="16">
        <v>-5.7000000000000002E-2</v>
      </c>
      <c r="L733" s="17">
        <v>244006</v>
      </c>
      <c r="M733" s="16">
        <v>-5.0999999999999997E-2</v>
      </c>
      <c r="N733" s="18">
        <v>4.2300000000000004</v>
      </c>
      <c r="O733" s="16">
        <v>4.1000000000000002E-2</v>
      </c>
      <c r="P733" s="18">
        <v>2.21</v>
      </c>
      <c r="Q733" s="16">
        <v>3.4000000000000002E-2</v>
      </c>
      <c r="R733" s="15">
        <v>1623481</v>
      </c>
      <c r="S733" s="16">
        <v>-1.9E-2</v>
      </c>
      <c r="T733" s="17">
        <v>382538</v>
      </c>
      <c r="U733" s="16">
        <v>-0.06</v>
      </c>
      <c r="V733" s="17">
        <v>732152</v>
      </c>
      <c r="W733" s="16">
        <v>-5.0999999999999997E-2</v>
      </c>
      <c r="X733" s="18">
        <v>4.24</v>
      </c>
      <c r="Y733" s="16">
        <v>4.3999999999999997E-2</v>
      </c>
      <c r="Z733" s="18">
        <v>2.2200000000000002</v>
      </c>
      <c r="AA733" s="16">
        <v>3.4000000000000002E-2</v>
      </c>
      <c r="AB733" s="15">
        <v>3224811</v>
      </c>
      <c r="AC733" s="16">
        <v>-3.5000000000000003E-2</v>
      </c>
      <c r="AD733" s="17">
        <v>766388</v>
      </c>
      <c r="AE733" s="16">
        <v>-6.9000000000000006E-2</v>
      </c>
      <c r="AF733" s="17">
        <v>1465322</v>
      </c>
      <c r="AG733" s="16">
        <v>-6.7000000000000004E-2</v>
      </c>
      <c r="AH733" s="18">
        <v>4.21</v>
      </c>
      <c r="AI733" s="16">
        <v>3.6999999999999998E-2</v>
      </c>
      <c r="AJ733" s="18">
        <v>2.2000000000000002</v>
      </c>
      <c r="AK733" s="16">
        <v>3.5000000000000003E-2</v>
      </c>
      <c r="AL733" s="15">
        <v>6887250</v>
      </c>
      <c r="AM733" s="16">
        <v>-1.2E-2</v>
      </c>
      <c r="AN733" s="17">
        <v>1651332</v>
      </c>
      <c r="AO733" s="16">
        <v>-2.7E-2</v>
      </c>
      <c r="AP733" s="17">
        <v>3157377</v>
      </c>
      <c r="AQ733" s="16">
        <v>-3.6999999999999998E-2</v>
      </c>
      <c r="AR733" s="18">
        <v>4.17</v>
      </c>
      <c r="AS733" s="16">
        <v>1.4999999999999999E-2</v>
      </c>
      <c r="AT733" s="18">
        <v>2.1800000000000002</v>
      </c>
      <c r="AU733" s="16">
        <v>2.5999999999999999E-2</v>
      </c>
    </row>
    <row r="734" spans="1:47" x14ac:dyDescent="0.2">
      <c r="B734" s="29"/>
      <c r="C734" s="29"/>
      <c r="D734" s="29"/>
      <c r="E734" s="29"/>
      <c r="F734" s="29"/>
      <c r="G734" s="14" t="s">
        <v>277</v>
      </c>
      <c r="H734" s="15">
        <v>204971</v>
      </c>
      <c r="I734" s="16">
        <v>0.105</v>
      </c>
      <c r="J734" s="17">
        <v>46714</v>
      </c>
      <c r="K734" s="16">
        <v>0.189</v>
      </c>
      <c r="L734" s="17">
        <v>89707</v>
      </c>
      <c r="M734" s="16">
        <v>0.19600000000000001</v>
      </c>
      <c r="N734" s="18">
        <v>4.3899999999999997</v>
      </c>
      <c r="O734" s="16">
        <v>-7.0999999999999994E-2</v>
      </c>
      <c r="P734" s="18">
        <v>2.2799999999999998</v>
      </c>
      <c r="Q734" s="16">
        <v>-7.5999999999999998E-2</v>
      </c>
      <c r="R734" s="15">
        <v>669924</v>
      </c>
      <c r="S734" s="16">
        <v>6.4000000000000001E-2</v>
      </c>
      <c r="T734" s="17">
        <v>152962</v>
      </c>
      <c r="U734" s="16">
        <v>6.9000000000000006E-2</v>
      </c>
      <c r="V734" s="17">
        <v>295206</v>
      </c>
      <c r="W734" s="16">
        <v>6.8000000000000005E-2</v>
      </c>
      <c r="X734" s="18">
        <v>4.38</v>
      </c>
      <c r="Y734" s="16">
        <v>-5.0000000000000001E-3</v>
      </c>
      <c r="Z734" s="18">
        <v>2.27</v>
      </c>
      <c r="AA734" s="16">
        <v>-4.0000000000000001E-3</v>
      </c>
      <c r="AB734" s="15">
        <v>1375468</v>
      </c>
      <c r="AC734" s="16">
        <v>0.10199999999999999</v>
      </c>
      <c r="AD734" s="17">
        <v>315626</v>
      </c>
      <c r="AE734" s="16">
        <v>0.121</v>
      </c>
      <c r="AF734" s="17">
        <v>607366</v>
      </c>
      <c r="AG734" s="16">
        <v>0.108</v>
      </c>
      <c r="AH734" s="18">
        <v>4.3600000000000003</v>
      </c>
      <c r="AI734" s="16">
        <v>-1.7000000000000001E-2</v>
      </c>
      <c r="AJ734" s="18">
        <v>2.2599999999999998</v>
      </c>
      <c r="AK734" s="16">
        <v>-5.0000000000000001E-3</v>
      </c>
      <c r="AL734" s="15">
        <v>2782093</v>
      </c>
      <c r="AM734" s="16">
        <v>0.124</v>
      </c>
      <c r="AN734" s="17">
        <v>637815</v>
      </c>
      <c r="AO734" s="16">
        <v>0.13800000000000001</v>
      </c>
      <c r="AP734" s="17">
        <v>1226633</v>
      </c>
      <c r="AQ734" s="16">
        <v>0.111</v>
      </c>
      <c r="AR734" s="18">
        <v>4.3600000000000003</v>
      </c>
      <c r="AS734" s="16">
        <v>-1.2999999999999999E-2</v>
      </c>
      <c r="AT734" s="18">
        <v>2.27</v>
      </c>
      <c r="AU734" s="16">
        <v>1.2E-2</v>
      </c>
    </row>
    <row r="735" spans="1:47" x14ac:dyDescent="0.2">
      <c r="B735" s="29"/>
      <c r="C735" s="29"/>
      <c r="D735" s="29"/>
      <c r="E735" s="29"/>
      <c r="F735" s="29"/>
      <c r="G735" s="14" t="s">
        <v>278</v>
      </c>
      <c r="H735" s="15">
        <v>399493</v>
      </c>
      <c r="I735" s="16">
        <v>-0.188</v>
      </c>
      <c r="J735" s="17">
        <v>105408</v>
      </c>
      <c r="K735" s="16">
        <v>-0.192</v>
      </c>
      <c r="L735" s="17">
        <v>176482</v>
      </c>
      <c r="M735" s="16">
        <v>-0.14899999999999999</v>
      </c>
      <c r="N735" s="18">
        <v>3.79</v>
      </c>
      <c r="O735" s="16">
        <v>4.0000000000000001E-3</v>
      </c>
      <c r="P735" s="18">
        <v>2.2599999999999998</v>
      </c>
      <c r="Q735" s="16">
        <v>-4.5999999999999999E-2</v>
      </c>
      <c r="R735" s="15">
        <v>1211454</v>
      </c>
      <c r="S735" s="16">
        <v>-0.161</v>
      </c>
      <c r="T735" s="17">
        <v>315910</v>
      </c>
      <c r="U735" s="16">
        <v>-0.17299999999999999</v>
      </c>
      <c r="V735" s="17">
        <v>509313</v>
      </c>
      <c r="W735" s="16">
        <v>-0.14599999999999999</v>
      </c>
      <c r="X735" s="18">
        <v>3.83</v>
      </c>
      <c r="Y735" s="16">
        <v>1.4999999999999999E-2</v>
      </c>
      <c r="Z735" s="18">
        <v>2.38</v>
      </c>
      <c r="AA735" s="16">
        <v>-1.7999999999999999E-2</v>
      </c>
      <c r="AB735" s="15">
        <v>2519422</v>
      </c>
      <c r="AC735" s="16">
        <v>-0.125</v>
      </c>
      <c r="AD735" s="17">
        <v>652859</v>
      </c>
      <c r="AE735" s="16">
        <v>-0.14299999999999999</v>
      </c>
      <c r="AF735" s="17">
        <v>1042101</v>
      </c>
      <c r="AG735" s="16">
        <v>-0.13500000000000001</v>
      </c>
      <c r="AH735" s="18">
        <v>3.86</v>
      </c>
      <c r="AI735" s="16">
        <v>2.1999999999999999E-2</v>
      </c>
      <c r="AJ735" s="18">
        <v>2.42</v>
      </c>
      <c r="AK735" s="16">
        <v>1.2E-2</v>
      </c>
      <c r="AL735" s="15">
        <v>5864143</v>
      </c>
      <c r="AM735" s="16">
        <v>1.7000000000000001E-2</v>
      </c>
      <c r="AN735" s="17">
        <v>1566829</v>
      </c>
      <c r="AO735" s="16">
        <v>3.3000000000000002E-2</v>
      </c>
      <c r="AP735" s="17">
        <v>2446789</v>
      </c>
      <c r="AQ735" s="16">
        <v>-2E-3</v>
      </c>
      <c r="AR735" s="18">
        <v>3.74</v>
      </c>
      <c r="AS735" s="16">
        <v>-1.6E-2</v>
      </c>
      <c r="AT735" s="18">
        <v>2.4</v>
      </c>
      <c r="AU735" s="16">
        <v>1.9E-2</v>
      </c>
    </row>
    <row r="736" spans="1:47" x14ac:dyDescent="0.2">
      <c r="B736" s="29"/>
      <c r="C736" s="29"/>
      <c r="D736" s="29"/>
      <c r="E736" s="29"/>
      <c r="F736" s="29"/>
      <c r="G736" s="14" t="s">
        <v>279</v>
      </c>
      <c r="H736" s="15">
        <v>247333</v>
      </c>
      <c r="I736" s="16">
        <v>-5.7000000000000002E-2</v>
      </c>
      <c r="J736" s="17">
        <v>60056</v>
      </c>
      <c r="K736" s="16">
        <v>-6.6000000000000003E-2</v>
      </c>
      <c r="L736" s="17">
        <v>114058</v>
      </c>
      <c r="M736" s="16">
        <v>-2.5999999999999999E-2</v>
      </c>
      <c r="N736" s="18">
        <v>4.12</v>
      </c>
      <c r="O736" s="16">
        <v>0.01</v>
      </c>
      <c r="P736" s="18">
        <v>2.17</v>
      </c>
      <c r="Q736" s="16">
        <v>-3.2000000000000001E-2</v>
      </c>
      <c r="R736" s="15">
        <v>736023</v>
      </c>
      <c r="S736" s="16">
        <v>-0.09</v>
      </c>
      <c r="T736" s="17">
        <v>178443</v>
      </c>
      <c r="U736" s="16">
        <v>-0.105</v>
      </c>
      <c r="V736" s="17">
        <v>340520</v>
      </c>
      <c r="W736" s="16">
        <v>-6.0999999999999999E-2</v>
      </c>
      <c r="X736" s="18">
        <v>4.12</v>
      </c>
      <c r="Y736" s="16">
        <v>1.6E-2</v>
      </c>
      <c r="Z736" s="18">
        <v>2.16</v>
      </c>
      <c r="AA736" s="16">
        <v>-3.1E-2</v>
      </c>
      <c r="AB736" s="15">
        <v>1527670</v>
      </c>
      <c r="AC736" s="16">
        <v>-8.5999999999999993E-2</v>
      </c>
      <c r="AD736" s="17">
        <v>371462</v>
      </c>
      <c r="AE736" s="16">
        <v>-9.9000000000000005E-2</v>
      </c>
      <c r="AF736" s="17">
        <v>706842</v>
      </c>
      <c r="AG736" s="16">
        <v>-5.8000000000000003E-2</v>
      </c>
      <c r="AH736" s="18">
        <v>4.1100000000000003</v>
      </c>
      <c r="AI736" s="16">
        <v>1.4999999999999999E-2</v>
      </c>
      <c r="AJ736" s="18">
        <v>2.16</v>
      </c>
      <c r="AK736" s="16">
        <v>-0.03</v>
      </c>
      <c r="AL736" s="15">
        <v>3291261</v>
      </c>
      <c r="AM736" s="16">
        <v>-3.9E-2</v>
      </c>
      <c r="AN736" s="17">
        <v>802996</v>
      </c>
      <c r="AO736" s="16">
        <v>-5.5E-2</v>
      </c>
      <c r="AP736" s="17">
        <v>1527850</v>
      </c>
      <c r="AQ736" s="16">
        <v>-1.9E-2</v>
      </c>
      <c r="AR736" s="18">
        <v>4.0999999999999996</v>
      </c>
      <c r="AS736" s="16">
        <v>1.7000000000000001E-2</v>
      </c>
      <c r="AT736" s="18">
        <v>2.15</v>
      </c>
      <c r="AU736" s="16">
        <v>-0.02</v>
      </c>
    </row>
    <row r="737" spans="2:47" x14ac:dyDescent="0.2">
      <c r="B737" s="29"/>
      <c r="C737" s="29"/>
      <c r="D737" s="29"/>
      <c r="E737" s="29"/>
      <c r="F737" s="29"/>
      <c r="G737" s="14" t="s">
        <v>280</v>
      </c>
      <c r="H737" s="15">
        <v>132034</v>
      </c>
      <c r="I737" s="16">
        <v>0.105</v>
      </c>
      <c r="J737" s="17">
        <v>28097</v>
      </c>
      <c r="K737" s="16">
        <v>0.121</v>
      </c>
      <c r="L737" s="17">
        <v>52495</v>
      </c>
      <c r="M737" s="16">
        <v>0.10199999999999999</v>
      </c>
      <c r="N737" s="18">
        <v>4.7</v>
      </c>
      <c r="O737" s="16">
        <v>-1.4E-2</v>
      </c>
      <c r="P737" s="18">
        <v>2.52</v>
      </c>
      <c r="Q737" s="16">
        <v>3.0000000000000001E-3</v>
      </c>
      <c r="R737" s="15">
        <v>423528</v>
      </c>
      <c r="S737" s="16">
        <v>0.11799999999999999</v>
      </c>
      <c r="T737" s="17">
        <v>89647</v>
      </c>
      <c r="U737" s="16">
        <v>0.13600000000000001</v>
      </c>
      <c r="V737" s="17">
        <v>170528</v>
      </c>
      <c r="W737" s="16">
        <v>0.114</v>
      </c>
      <c r="X737" s="18">
        <v>4.72</v>
      </c>
      <c r="Y737" s="16">
        <v>-1.4999999999999999E-2</v>
      </c>
      <c r="Z737" s="18">
        <v>2.48</v>
      </c>
      <c r="AA737" s="16">
        <v>4.0000000000000001E-3</v>
      </c>
      <c r="AB737" s="15">
        <v>845364</v>
      </c>
      <c r="AC737" s="16">
        <v>9.5000000000000001E-2</v>
      </c>
      <c r="AD737" s="17">
        <v>176658</v>
      </c>
      <c r="AE737" s="16">
        <v>0.11700000000000001</v>
      </c>
      <c r="AF737" s="17">
        <v>337133</v>
      </c>
      <c r="AG737" s="16">
        <v>0.108</v>
      </c>
      <c r="AH737" s="18">
        <v>4.79</v>
      </c>
      <c r="AI737" s="16">
        <v>-0.02</v>
      </c>
      <c r="AJ737" s="18">
        <v>2.5099999999999998</v>
      </c>
      <c r="AK737" s="16">
        <v>-1.2E-2</v>
      </c>
      <c r="AL737" s="15">
        <v>1749242</v>
      </c>
      <c r="AM737" s="16">
        <v>0.14799999999999999</v>
      </c>
      <c r="AN737" s="17">
        <v>364638</v>
      </c>
      <c r="AO737" s="16">
        <v>0.184</v>
      </c>
      <c r="AP737" s="17">
        <v>686135</v>
      </c>
      <c r="AQ737" s="16">
        <v>0.14199999999999999</v>
      </c>
      <c r="AR737" s="18">
        <v>4.8</v>
      </c>
      <c r="AS737" s="16">
        <v>-3.1E-2</v>
      </c>
      <c r="AT737" s="18">
        <v>2.5499999999999998</v>
      </c>
      <c r="AU737" s="16">
        <v>5.0000000000000001E-3</v>
      </c>
    </row>
    <row r="738" spans="2:47" x14ac:dyDescent="0.2">
      <c r="B738" s="29"/>
      <c r="C738" s="29"/>
      <c r="D738" s="29"/>
      <c r="E738" s="29"/>
      <c r="F738" s="29"/>
      <c r="G738" s="14" t="s">
        <v>281</v>
      </c>
      <c r="H738" s="15">
        <v>280307</v>
      </c>
      <c r="I738" s="16">
        <v>3.0000000000000001E-3</v>
      </c>
      <c r="J738" s="17">
        <v>58449</v>
      </c>
      <c r="K738" s="16">
        <v>-6.0999999999999999E-2</v>
      </c>
      <c r="L738" s="17">
        <v>109493</v>
      </c>
      <c r="M738" s="16">
        <v>-0.06</v>
      </c>
      <c r="N738" s="18">
        <v>4.8</v>
      </c>
      <c r="O738" s="16">
        <v>6.8000000000000005E-2</v>
      </c>
      <c r="P738" s="18">
        <v>2.56</v>
      </c>
      <c r="Q738" s="16">
        <v>6.7000000000000004E-2</v>
      </c>
      <c r="R738" s="15">
        <v>866178</v>
      </c>
      <c r="S738" s="16">
        <v>5.6000000000000001E-2</v>
      </c>
      <c r="T738" s="17">
        <v>182086</v>
      </c>
      <c r="U738" s="16">
        <v>0.01</v>
      </c>
      <c r="V738" s="17">
        <v>345887</v>
      </c>
      <c r="W738" s="16">
        <v>0</v>
      </c>
      <c r="X738" s="18">
        <v>4.76</v>
      </c>
      <c r="Y738" s="16">
        <v>4.4999999999999998E-2</v>
      </c>
      <c r="Z738" s="18">
        <v>2.5</v>
      </c>
      <c r="AA738" s="16">
        <v>5.5E-2</v>
      </c>
      <c r="AB738" s="15">
        <v>1831286</v>
      </c>
      <c r="AC738" s="16">
        <v>9.0999999999999998E-2</v>
      </c>
      <c r="AD738" s="17">
        <v>387751</v>
      </c>
      <c r="AE738" s="16">
        <v>5.1999999999999998E-2</v>
      </c>
      <c r="AF738" s="17">
        <v>730051</v>
      </c>
      <c r="AG738" s="16">
        <v>5.7000000000000002E-2</v>
      </c>
      <c r="AH738" s="18">
        <v>4.72</v>
      </c>
      <c r="AI738" s="16">
        <v>3.6999999999999998E-2</v>
      </c>
      <c r="AJ738" s="18">
        <v>2.5099999999999998</v>
      </c>
      <c r="AK738" s="16">
        <v>3.2000000000000001E-2</v>
      </c>
      <c r="AL738" s="15">
        <v>3905736</v>
      </c>
      <c r="AM738" s="16">
        <v>0.16600000000000001</v>
      </c>
      <c r="AN738" s="17">
        <v>843950</v>
      </c>
      <c r="AO738" s="16">
        <v>0.154</v>
      </c>
      <c r="AP738" s="17">
        <v>1551806</v>
      </c>
      <c r="AQ738" s="16">
        <v>0.14199999999999999</v>
      </c>
      <c r="AR738" s="18">
        <v>4.63</v>
      </c>
      <c r="AS738" s="16">
        <v>1.0999999999999999E-2</v>
      </c>
      <c r="AT738" s="18">
        <v>2.52</v>
      </c>
      <c r="AU738" s="16">
        <v>2.1999999999999999E-2</v>
      </c>
    </row>
    <row r="739" spans="2:47" x14ac:dyDescent="0.2">
      <c r="B739" s="29"/>
      <c r="C739" s="29"/>
      <c r="D739" s="29"/>
      <c r="E739" s="29"/>
      <c r="F739" s="29"/>
      <c r="G739" s="14" t="s">
        <v>282</v>
      </c>
      <c r="H739" s="15">
        <v>106518</v>
      </c>
      <c r="I739" s="16">
        <v>-0.20300000000000001</v>
      </c>
      <c r="J739" s="17">
        <v>26365</v>
      </c>
      <c r="K739" s="16">
        <v>-0.21199999999999999</v>
      </c>
      <c r="L739" s="17">
        <v>40236</v>
      </c>
      <c r="M739" s="16">
        <v>-0.33100000000000002</v>
      </c>
      <c r="N739" s="18">
        <v>4.04</v>
      </c>
      <c r="O739" s="16">
        <v>1.0999999999999999E-2</v>
      </c>
      <c r="P739" s="18">
        <v>2.65</v>
      </c>
      <c r="Q739" s="16">
        <v>0.191</v>
      </c>
      <c r="R739" s="15">
        <v>328861</v>
      </c>
      <c r="S739" s="16">
        <v>-0.251</v>
      </c>
      <c r="T739" s="17">
        <v>77777</v>
      </c>
      <c r="U739" s="16">
        <v>-0.28699999999999998</v>
      </c>
      <c r="V739" s="17">
        <v>124621</v>
      </c>
      <c r="W739" s="16">
        <v>-0.375</v>
      </c>
      <c r="X739" s="18">
        <v>4.2300000000000004</v>
      </c>
      <c r="Y739" s="16">
        <v>0.05</v>
      </c>
      <c r="Z739" s="18">
        <v>2.64</v>
      </c>
      <c r="AA739" s="16">
        <v>0.19900000000000001</v>
      </c>
      <c r="AB739" s="15">
        <v>712744</v>
      </c>
      <c r="AC739" s="16">
        <v>-0.218</v>
      </c>
      <c r="AD739" s="17">
        <v>166752</v>
      </c>
      <c r="AE739" s="16">
        <v>-0.26400000000000001</v>
      </c>
      <c r="AF739" s="17">
        <v>267709</v>
      </c>
      <c r="AG739" s="16">
        <v>-0.34799999999999998</v>
      </c>
      <c r="AH739" s="18">
        <v>4.2699999999999996</v>
      </c>
      <c r="AI739" s="16">
        <v>6.3E-2</v>
      </c>
      <c r="AJ739" s="18">
        <v>2.66</v>
      </c>
      <c r="AK739" s="16">
        <v>0.20100000000000001</v>
      </c>
      <c r="AL739" s="15">
        <v>1376615</v>
      </c>
      <c r="AM739" s="16">
        <v>-0.24299999999999999</v>
      </c>
      <c r="AN739" s="17">
        <v>336861</v>
      </c>
      <c r="AO739" s="16">
        <v>-0.25900000000000001</v>
      </c>
      <c r="AP739" s="17">
        <v>531563</v>
      </c>
      <c r="AQ739" s="16">
        <v>-0.35799999999999998</v>
      </c>
      <c r="AR739" s="18">
        <v>4.09</v>
      </c>
      <c r="AS739" s="16">
        <v>2.1999999999999999E-2</v>
      </c>
      <c r="AT739" s="18">
        <v>2.59</v>
      </c>
      <c r="AU739" s="16">
        <v>0.17899999999999999</v>
      </c>
    </row>
    <row r="740" spans="2:47" x14ac:dyDescent="0.2">
      <c r="B740" s="29"/>
      <c r="C740" s="29"/>
      <c r="D740" s="29"/>
      <c r="E740" s="29"/>
      <c r="F740" s="29"/>
      <c r="G740" s="14" t="s">
        <v>283</v>
      </c>
      <c r="H740" s="15">
        <v>124562</v>
      </c>
      <c r="I740" s="16">
        <v>9.6000000000000002E-2</v>
      </c>
      <c r="J740" s="17">
        <v>24501</v>
      </c>
      <c r="K740" s="16">
        <v>0.108</v>
      </c>
      <c r="L740" s="17">
        <v>45335</v>
      </c>
      <c r="M740" s="16">
        <v>0.10299999999999999</v>
      </c>
      <c r="N740" s="18">
        <v>5.08</v>
      </c>
      <c r="O740" s="16">
        <v>-0.01</v>
      </c>
      <c r="P740" s="18">
        <v>2.75</v>
      </c>
      <c r="Q740" s="16">
        <v>-7.0000000000000001E-3</v>
      </c>
      <c r="R740" s="15">
        <v>408361</v>
      </c>
      <c r="S740" s="16">
        <v>0.115</v>
      </c>
      <c r="T740" s="17">
        <v>79582</v>
      </c>
      <c r="U740" s="16">
        <v>0.13100000000000001</v>
      </c>
      <c r="V740" s="17">
        <v>147005</v>
      </c>
      <c r="W740" s="16">
        <v>0.121</v>
      </c>
      <c r="X740" s="18">
        <v>5.13</v>
      </c>
      <c r="Y740" s="16">
        <v>-1.4E-2</v>
      </c>
      <c r="Z740" s="18">
        <v>2.78</v>
      </c>
      <c r="AA740" s="16">
        <v>-6.0000000000000001E-3</v>
      </c>
      <c r="AB740" s="15">
        <v>855894</v>
      </c>
      <c r="AC740" s="16">
        <v>0.17</v>
      </c>
      <c r="AD740" s="17">
        <v>166200</v>
      </c>
      <c r="AE740" s="16">
        <v>0.184</v>
      </c>
      <c r="AF740" s="17">
        <v>302418</v>
      </c>
      <c r="AG740" s="16">
        <v>0.14399999999999999</v>
      </c>
      <c r="AH740" s="18">
        <v>5.15</v>
      </c>
      <c r="AI740" s="16">
        <v>-1.2E-2</v>
      </c>
      <c r="AJ740" s="18">
        <v>2.83</v>
      </c>
      <c r="AK740" s="16">
        <v>2.1999999999999999E-2</v>
      </c>
      <c r="AL740" s="15">
        <v>1704206</v>
      </c>
      <c r="AM740" s="16">
        <v>0.189</v>
      </c>
      <c r="AN740" s="17">
        <v>331565</v>
      </c>
      <c r="AO740" s="16">
        <v>0.20200000000000001</v>
      </c>
      <c r="AP740" s="17">
        <v>600553</v>
      </c>
      <c r="AQ740" s="16">
        <v>0.151</v>
      </c>
      <c r="AR740" s="18">
        <v>5.14</v>
      </c>
      <c r="AS740" s="16">
        <v>-0.01</v>
      </c>
      <c r="AT740" s="18">
        <v>2.84</v>
      </c>
      <c r="AU740" s="16">
        <v>3.3000000000000002E-2</v>
      </c>
    </row>
    <row r="741" spans="2:47" x14ac:dyDescent="0.2">
      <c r="B741" s="29"/>
      <c r="C741" s="29"/>
      <c r="D741" s="29"/>
      <c r="E741" s="29"/>
      <c r="F741" s="29"/>
      <c r="G741" s="14" t="s">
        <v>284</v>
      </c>
      <c r="H741" s="15">
        <v>95165</v>
      </c>
      <c r="I741" s="16">
        <v>-0.14399999999999999</v>
      </c>
      <c r="J741" s="17">
        <v>20472</v>
      </c>
      <c r="K741" s="16">
        <v>-0.161</v>
      </c>
      <c r="L741" s="17">
        <v>39150</v>
      </c>
      <c r="M741" s="16">
        <v>-0.14899999999999999</v>
      </c>
      <c r="N741" s="18">
        <v>4.6500000000000004</v>
      </c>
      <c r="O741" s="16">
        <v>0.02</v>
      </c>
      <c r="P741" s="18">
        <v>2.4300000000000002</v>
      </c>
      <c r="Q741" s="16">
        <v>5.0000000000000001E-3</v>
      </c>
      <c r="R741" s="15">
        <v>307236</v>
      </c>
      <c r="S741" s="16">
        <v>-0.13700000000000001</v>
      </c>
      <c r="T741" s="17">
        <v>64864</v>
      </c>
      <c r="U741" s="16">
        <v>-0.16700000000000001</v>
      </c>
      <c r="V741" s="17">
        <v>125973</v>
      </c>
      <c r="W741" s="16">
        <v>-0.15</v>
      </c>
      <c r="X741" s="18">
        <v>4.74</v>
      </c>
      <c r="Y741" s="16">
        <v>3.5999999999999997E-2</v>
      </c>
      <c r="Z741" s="18">
        <v>2.44</v>
      </c>
      <c r="AA741" s="16">
        <v>1.4999999999999999E-2</v>
      </c>
      <c r="AB741" s="15">
        <v>651780</v>
      </c>
      <c r="AC741" s="16">
        <v>-9.0999999999999998E-2</v>
      </c>
      <c r="AD741" s="17">
        <v>139301</v>
      </c>
      <c r="AE741" s="16">
        <v>-0.109</v>
      </c>
      <c r="AF741" s="17">
        <v>266311</v>
      </c>
      <c r="AG741" s="16">
        <v>-0.1</v>
      </c>
      <c r="AH741" s="18">
        <v>4.68</v>
      </c>
      <c r="AI741" s="16">
        <v>2.1000000000000001E-2</v>
      </c>
      <c r="AJ741" s="18">
        <v>2.4500000000000002</v>
      </c>
      <c r="AK741" s="16">
        <v>1.0999999999999999E-2</v>
      </c>
      <c r="AL741" s="15">
        <v>1511505</v>
      </c>
      <c r="AM741" s="16">
        <v>8.3000000000000004E-2</v>
      </c>
      <c r="AN741" s="17">
        <v>327109</v>
      </c>
      <c r="AO741" s="16">
        <v>5.0999999999999997E-2</v>
      </c>
      <c r="AP741" s="17">
        <v>612346</v>
      </c>
      <c r="AQ741" s="16">
        <v>3.4000000000000002E-2</v>
      </c>
      <c r="AR741" s="18">
        <v>4.62</v>
      </c>
      <c r="AS741" s="16">
        <v>3.1E-2</v>
      </c>
      <c r="AT741" s="18">
        <v>2.4700000000000002</v>
      </c>
      <c r="AU741" s="16">
        <v>4.8000000000000001E-2</v>
      </c>
    </row>
    <row r="742" spans="2:47" x14ac:dyDescent="0.2">
      <c r="B742" s="29"/>
      <c r="C742" s="29"/>
      <c r="D742" s="29"/>
      <c r="E742" s="29"/>
      <c r="F742" s="29"/>
      <c r="G742" s="14" t="s">
        <v>285</v>
      </c>
      <c r="H742" s="15">
        <v>291260</v>
      </c>
      <c r="I742" s="16">
        <v>7.4999999999999997E-2</v>
      </c>
      <c r="J742" s="17">
        <v>62914</v>
      </c>
      <c r="K742" s="16">
        <v>0.13200000000000001</v>
      </c>
      <c r="L742" s="17">
        <v>99811</v>
      </c>
      <c r="M742" s="16">
        <v>0</v>
      </c>
      <c r="N742" s="18">
        <v>4.63</v>
      </c>
      <c r="O742" s="16">
        <v>-0.05</v>
      </c>
      <c r="P742" s="18">
        <v>2.92</v>
      </c>
      <c r="Q742" s="16">
        <v>7.5999999999999998E-2</v>
      </c>
      <c r="R742" s="15">
        <v>935840</v>
      </c>
      <c r="S742" s="16">
        <v>0.114</v>
      </c>
      <c r="T742" s="17">
        <v>203500</v>
      </c>
      <c r="U742" s="16">
        <v>0.18099999999999999</v>
      </c>
      <c r="V742" s="17">
        <v>322570</v>
      </c>
      <c r="W742" s="16">
        <v>2.3E-2</v>
      </c>
      <c r="X742" s="18">
        <v>4.5999999999999996</v>
      </c>
      <c r="Y742" s="16">
        <v>-5.6000000000000001E-2</v>
      </c>
      <c r="Z742" s="18">
        <v>2.9</v>
      </c>
      <c r="AA742" s="16">
        <v>8.8999999999999996E-2</v>
      </c>
      <c r="AB742" s="15">
        <v>1875547</v>
      </c>
      <c r="AC742" s="16">
        <v>0.129</v>
      </c>
      <c r="AD742" s="17">
        <v>406397</v>
      </c>
      <c r="AE742" s="16">
        <v>0.191</v>
      </c>
      <c r="AF742" s="17">
        <v>643605</v>
      </c>
      <c r="AG742" s="16">
        <v>3.6999999999999998E-2</v>
      </c>
      <c r="AH742" s="18">
        <v>4.62</v>
      </c>
      <c r="AI742" s="16">
        <v>-5.1999999999999998E-2</v>
      </c>
      <c r="AJ742" s="18">
        <v>2.91</v>
      </c>
      <c r="AK742" s="16">
        <v>8.7999999999999995E-2</v>
      </c>
      <c r="AL742" s="15">
        <v>3716871</v>
      </c>
      <c r="AM742" s="16">
        <v>0.11600000000000001</v>
      </c>
      <c r="AN742" s="17">
        <v>807049</v>
      </c>
      <c r="AO742" s="16">
        <v>0.184</v>
      </c>
      <c r="AP742" s="17">
        <v>1294468</v>
      </c>
      <c r="AQ742" s="16">
        <v>3.7999999999999999E-2</v>
      </c>
      <c r="AR742" s="18">
        <v>4.6100000000000003</v>
      </c>
      <c r="AS742" s="16">
        <v>-5.7000000000000002E-2</v>
      </c>
      <c r="AT742" s="18">
        <v>2.87</v>
      </c>
      <c r="AU742" s="16">
        <v>7.5999999999999998E-2</v>
      </c>
    </row>
    <row r="743" spans="2:47" x14ac:dyDescent="0.2">
      <c r="B743" s="29"/>
      <c r="C743" s="29"/>
      <c r="D743" s="29"/>
      <c r="E743" s="29"/>
      <c r="F743" s="29"/>
      <c r="G743" s="14" t="s">
        <v>286</v>
      </c>
      <c r="H743" s="15">
        <v>241768</v>
      </c>
      <c r="I743" s="16">
        <v>0.16200000000000001</v>
      </c>
      <c r="J743" s="17">
        <v>51860</v>
      </c>
      <c r="K743" s="16">
        <v>0.16700000000000001</v>
      </c>
      <c r="L743" s="17">
        <v>91374</v>
      </c>
      <c r="M743" s="16">
        <v>0.11700000000000001</v>
      </c>
      <c r="N743" s="18">
        <v>4.66</v>
      </c>
      <c r="O743" s="16">
        <v>-4.0000000000000001E-3</v>
      </c>
      <c r="P743" s="18">
        <v>2.65</v>
      </c>
      <c r="Q743" s="16">
        <v>0.04</v>
      </c>
      <c r="R743" s="15">
        <v>723077</v>
      </c>
      <c r="S743" s="16">
        <v>0.16600000000000001</v>
      </c>
      <c r="T743" s="17">
        <v>158988</v>
      </c>
      <c r="U743" s="16">
        <v>0.217</v>
      </c>
      <c r="V743" s="17">
        <v>273708</v>
      </c>
      <c r="W743" s="16">
        <v>0.113</v>
      </c>
      <c r="X743" s="18">
        <v>4.55</v>
      </c>
      <c r="Y743" s="16">
        <v>-4.2000000000000003E-2</v>
      </c>
      <c r="Z743" s="18">
        <v>2.64</v>
      </c>
      <c r="AA743" s="16">
        <v>4.8000000000000001E-2</v>
      </c>
      <c r="AB743" s="15">
        <v>1425210</v>
      </c>
      <c r="AC743" s="16">
        <v>0.159</v>
      </c>
      <c r="AD743" s="17">
        <v>315683</v>
      </c>
      <c r="AE743" s="16">
        <v>0.20300000000000001</v>
      </c>
      <c r="AF743" s="17">
        <v>547949</v>
      </c>
      <c r="AG743" s="16">
        <v>0.124</v>
      </c>
      <c r="AH743" s="18">
        <v>4.51</v>
      </c>
      <c r="AI743" s="16">
        <v>-3.5999999999999997E-2</v>
      </c>
      <c r="AJ743" s="18">
        <v>2.6</v>
      </c>
      <c r="AK743" s="16">
        <v>3.1E-2</v>
      </c>
      <c r="AL743" s="15">
        <v>2851961</v>
      </c>
      <c r="AM743" s="16">
        <v>0.158</v>
      </c>
      <c r="AN743" s="17">
        <v>637343</v>
      </c>
      <c r="AO743" s="16">
        <v>0.19500000000000001</v>
      </c>
      <c r="AP743" s="17">
        <v>1117937</v>
      </c>
      <c r="AQ743" s="16">
        <v>0.14499999999999999</v>
      </c>
      <c r="AR743" s="18">
        <v>4.47</v>
      </c>
      <c r="AS743" s="16">
        <v>-3.1E-2</v>
      </c>
      <c r="AT743" s="18">
        <v>2.5499999999999998</v>
      </c>
      <c r="AU743" s="16">
        <v>1.0999999999999999E-2</v>
      </c>
    </row>
    <row r="744" spans="2:47" x14ac:dyDescent="0.2">
      <c r="B744" s="29"/>
      <c r="C744" s="29"/>
      <c r="D744" s="29"/>
      <c r="E744" s="29"/>
      <c r="F744" s="29"/>
      <c r="G744" s="14" t="s">
        <v>287</v>
      </c>
      <c r="H744" s="15">
        <v>126736</v>
      </c>
      <c r="I744" s="16">
        <v>-0.25800000000000001</v>
      </c>
      <c r="J744" s="17">
        <v>28889</v>
      </c>
      <c r="K744" s="16">
        <v>-0.27200000000000002</v>
      </c>
      <c r="L744" s="17">
        <v>55009</v>
      </c>
      <c r="M744" s="16">
        <v>-0.25600000000000001</v>
      </c>
      <c r="N744" s="18">
        <v>4.3899999999999997</v>
      </c>
      <c r="O744" s="16">
        <v>1.9E-2</v>
      </c>
      <c r="P744" s="18">
        <v>2.2999999999999998</v>
      </c>
      <c r="Q744" s="16">
        <v>-3.0000000000000001E-3</v>
      </c>
      <c r="R744" s="15">
        <v>402083</v>
      </c>
      <c r="S744" s="16">
        <v>-0.252</v>
      </c>
      <c r="T744" s="17">
        <v>87352</v>
      </c>
      <c r="U744" s="16">
        <v>-0.3</v>
      </c>
      <c r="V744" s="17">
        <v>171590</v>
      </c>
      <c r="W744" s="16">
        <v>-0.28299999999999997</v>
      </c>
      <c r="X744" s="18">
        <v>4.5999999999999996</v>
      </c>
      <c r="Y744" s="16">
        <v>6.9000000000000006E-2</v>
      </c>
      <c r="Z744" s="18">
        <v>2.34</v>
      </c>
      <c r="AA744" s="16">
        <v>4.2999999999999997E-2</v>
      </c>
      <c r="AB744" s="15">
        <v>854525</v>
      </c>
      <c r="AC744" s="16">
        <v>-0.221</v>
      </c>
      <c r="AD744" s="17">
        <v>187112</v>
      </c>
      <c r="AE744" s="16">
        <v>-0.25600000000000001</v>
      </c>
      <c r="AF744" s="17">
        <v>359019</v>
      </c>
      <c r="AG744" s="16">
        <v>-0.24299999999999999</v>
      </c>
      <c r="AH744" s="18">
        <v>4.57</v>
      </c>
      <c r="AI744" s="16">
        <v>4.7E-2</v>
      </c>
      <c r="AJ744" s="18">
        <v>2.38</v>
      </c>
      <c r="AK744" s="16">
        <v>2.9000000000000001E-2</v>
      </c>
      <c r="AL744" s="15">
        <v>2102858</v>
      </c>
      <c r="AM744" s="16">
        <v>-7.3999999999999996E-2</v>
      </c>
      <c r="AN744" s="17">
        <v>473743</v>
      </c>
      <c r="AO744" s="16">
        <v>-0.113</v>
      </c>
      <c r="AP744" s="17">
        <v>874675</v>
      </c>
      <c r="AQ744" s="16">
        <v>-0.13</v>
      </c>
      <c r="AR744" s="18">
        <v>4.4400000000000004</v>
      </c>
      <c r="AS744" s="16">
        <v>4.2999999999999997E-2</v>
      </c>
      <c r="AT744" s="18">
        <v>2.4</v>
      </c>
      <c r="AU744" s="16">
        <v>6.4000000000000001E-2</v>
      </c>
    </row>
    <row r="745" spans="2:47" x14ac:dyDescent="0.2">
      <c r="B745" s="29"/>
      <c r="C745" s="29"/>
      <c r="D745" s="29"/>
      <c r="E745" s="29"/>
      <c r="F745" s="29"/>
      <c r="G745" s="14" t="s">
        <v>288</v>
      </c>
      <c r="H745" s="15">
        <v>105682</v>
      </c>
      <c r="I745" s="16">
        <v>6.0999999999999999E-2</v>
      </c>
      <c r="J745" s="17">
        <v>30093</v>
      </c>
      <c r="K745" s="16">
        <v>0.14199999999999999</v>
      </c>
      <c r="L745" s="17">
        <v>58604</v>
      </c>
      <c r="M745" s="16">
        <v>0.14299999999999999</v>
      </c>
      <c r="N745" s="18">
        <v>3.51</v>
      </c>
      <c r="O745" s="16">
        <v>-7.0999999999999994E-2</v>
      </c>
      <c r="P745" s="18">
        <v>1.8</v>
      </c>
      <c r="Q745" s="16">
        <v>-7.1999999999999995E-2</v>
      </c>
      <c r="R745" s="15">
        <v>327918</v>
      </c>
      <c r="S745" s="16">
        <v>3.2000000000000001E-2</v>
      </c>
      <c r="T745" s="17">
        <v>94446</v>
      </c>
      <c r="U745" s="16">
        <v>0.113</v>
      </c>
      <c r="V745" s="17">
        <v>185451</v>
      </c>
      <c r="W745" s="16">
        <v>0.1</v>
      </c>
      <c r="X745" s="18">
        <v>3.47</v>
      </c>
      <c r="Y745" s="16">
        <v>-7.1999999999999995E-2</v>
      </c>
      <c r="Z745" s="18">
        <v>1.77</v>
      </c>
      <c r="AA745" s="16">
        <v>-6.2E-2</v>
      </c>
      <c r="AB745" s="15">
        <v>663151</v>
      </c>
      <c r="AC745" s="16">
        <v>2.8000000000000001E-2</v>
      </c>
      <c r="AD745" s="17">
        <v>173517</v>
      </c>
      <c r="AE745" s="16">
        <v>0.03</v>
      </c>
      <c r="AF745" s="17">
        <v>335822</v>
      </c>
      <c r="AG745" s="16">
        <v>1.6E-2</v>
      </c>
      <c r="AH745" s="18">
        <v>3.82</v>
      </c>
      <c r="AI745" s="16">
        <v>-1E-3</v>
      </c>
      <c r="AJ745" s="18">
        <v>1.97</v>
      </c>
      <c r="AK745" s="16">
        <v>1.2999999999999999E-2</v>
      </c>
      <c r="AL745" s="15">
        <v>1318413</v>
      </c>
      <c r="AM745" s="16">
        <v>-6.0000000000000001E-3</v>
      </c>
      <c r="AN745" s="17">
        <v>331101</v>
      </c>
      <c r="AO745" s="16">
        <v>-7.0000000000000007E-2</v>
      </c>
      <c r="AP745" s="17">
        <v>632928</v>
      </c>
      <c r="AQ745" s="16">
        <v>-9.8000000000000004E-2</v>
      </c>
      <c r="AR745" s="18">
        <v>3.98</v>
      </c>
      <c r="AS745" s="16">
        <v>6.9000000000000006E-2</v>
      </c>
      <c r="AT745" s="18">
        <v>2.08</v>
      </c>
      <c r="AU745" s="16">
        <v>0.10100000000000001</v>
      </c>
    </row>
    <row r="746" spans="2:47" x14ac:dyDescent="0.2">
      <c r="B746" s="29"/>
      <c r="C746" s="29"/>
      <c r="D746" s="29"/>
      <c r="E746" s="29"/>
      <c r="F746" s="29"/>
      <c r="G746" s="14" t="s">
        <v>289</v>
      </c>
      <c r="H746" s="15">
        <v>297699</v>
      </c>
      <c r="I746" s="16">
        <v>-0.13900000000000001</v>
      </c>
      <c r="J746" s="17">
        <v>76600</v>
      </c>
      <c r="K746" s="16">
        <v>-0.13</v>
      </c>
      <c r="L746" s="17">
        <v>140472</v>
      </c>
      <c r="M746" s="16">
        <v>-0.13800000000000001</v>
      </c>
      <c r="N746" s="18">
        <v>3.89</v>
      </c>
      <c r="O746" s="16">
        <v>-1.0999999999999999E-2</v>
      </c>
      <c r="P746" s="18">
        <v>2.12</v>
      </c>
      <c r="Q746" s="16">
        <v>-1E-3</v>
      </c>
      <c r="R746" s="15">
        <v>934497</v>
      </c>
      <c r="S746" s="16">
        <v>-0.115</v>
      </c>
      <c r="T746" s="17">
        <v>237763</v>
      </c>
      <c r="U746" s="16">
        <v>-0.12</v>
      </c>
      <c r="V746" s="17">
        <v>435507</v>
      </c>
      <c r="W746" s="16">
        <v>-0.13100000000000001</v>
      </c>
      <c r="X746" s="18">
        <v>3.93</v>
      </c>
      <c r="Y746" s="16">
        <v>6.0000000000000001E-3</v>
      </c>
      <c r="Z746" s="18">
        <v>2.15</v>
      </c>
      <c r="AA746" s="16">
        <v>1.7999999999999999E-2</v>
      </c>
      <c r="AB746" s="15">
        <v>1955007</v>
      </c>
      <c r="AC746" s="16">
        <v>-7.0999999999999994E-2</v>
      </c>
      <c r="AD746" s="17">
        <v>497565</v>
      </c>
      <c r="AE746" s="16">
        <v>-8.1000000000000003E-2</v>
      </c>
      <c r="AF746" s="17">
        <v>910479</v>
      </c>
      <c r="AG746" s="16">
        <v>-9.4E-2</v>
      </c>
      <c r="AH746" s="18">
        <v>3.93</v>
      </c>
      <c r="AI746" s="16">
        <v>1.0999999999999999E-2</v>
      </c>
      <c r="AJ746" s="18">
        <v>2.15</v>
      </c>
      <c r="AK746" s="16">
        <v>2.5000000000000001E-2</v>
      </c>
      <c r="AL746" s="15">
        <v>4052017</v>
      </c>
      <c r="AM746" s="16">
        <v>-4.2999999999999997E-2</v>
      </c>
      <c r="AN746" s="17">
        <v>1031382</v>
      </c>
      <c r="AO746" s="16">
        <v>-5.0999999999999997E-2</v>
      </c>
      <c r="AP746" s="17">
        <v>1887218</v>
      </c>
      <c r="AQ746" s="16">
        <v>-7.3999999999999996E-2</v>
      </c>
      <c r="AR746" s="18">
        <v>3.93</v>
      </c>
      <c r="AS746" s="16">
        <v>8.9999999999999993E-3</v>
      </c>
      <c r="AT746" s="18">
        <v>2.15</v>
      </c>
      <c r="AU746" s="16">
        <v>3.3000000000000002E-2</v>
      </c>
    </row>
    <row r="747" spans="2:47" x14ac:dyDescent="0.2">
      <c r="B747" s="29"/>
      <c r="C747" s="29"/>
      <c r="D747" s="29"/>
      <c r="E747" s="29"/>
      <c r="F747" s="29"/>
      <c r="G747" s="14" t="s">
        <v>290</v>
      </c>
      <c r="H747" s="15">
        <v>301552</v>
      </c>
      <c r="I747" s="16">
        <v>-5.1999999999999998E-2</v>
      </c>
      <c r="J747" s="17">
        <v>74892</v>
      </c>
      <c r="K747" s="16">
        <v>-7.0999999999999994E-2</v>
      </c>
      <c r="L747" s="17">
        <v>131386</v>
      </c>
      <c r="M747" s="16">
        <v>-0.11600000000000001</v>
      </c>
      <c r="N747" s="18">
        <v>4.03</v>
      </c>
      <c r="O747" s="16">
        <v>0.02</v>
      </c>
      <c r="P747" s="18">
        <v>2.2999999999999998</v>
      </c>
      <c r="Q747" s="16">
        <v>7.1999999999999995E-2</v>
      </c>
      <c r="R747" s="15">
        <v>808390</v>
      </c>
      <c r="S747" s="16">
        <v>-0.14199999999999999</v>
      </c>
      <c r="T747" s="17">
        <v>201821</v>
      </c>
      <c r="U747" s="16">
        <v>-0.14699999999999999</v>
      </c>
      <c r="V747" s="17">
        <v>354956</v>
      </c>
      <c r="W747" s="16">
        <v>-0.184</v>
      </c>
      <c r="X747" s="18">
        <v>4.01</v>
      </c>
      <c r="Y747" s="16">
        <v>6.0000000000000001E-3</v>
      </c>
      <c r="Z747" s="18">
        <v>2.2799999999999998</v>
      </c>
      <c r="AA747" s="16">
        <v>5.1999999999999998E-2</v>
      </c>
      <c r="AB747" s="15">
        <v>1797684</v>
      </c>
      <c r="AC747" s="16">
        <v>-9.0999999999999998E-2</v>
      </c>
      <c r="AD747" s="17">
        <v>450373</v>
      </c>
      <c r="AE747" s="16">
        <v>-0.111</v>
      </c>
      <c r="AF747" s="17">
        <v>795812</v>
      </c>
      <c r="AG747" s="16">
        <v>-0.14199999999999999</v>
      </c>
      <c r="AH747" s="18">
        <v>3.99</v>
      </c>
      <c r="AI747" s="16">
        <v>2.1999999999999999E-2</v>
      </c>
      <c r="AJ747" s="18">
        <v>2.2599999999999998</v>
      </c>
      <c r="AK747" s="16">
        <v>5.8999999999999997E-2</v>
      </c>
      <c r="AL747" s="15">
        <v>3930086</v>
      </c>
      <c r="AM747" s="16">
        <v>-3.9E-2</v>
      </c>
      <c r="AN747" s="17">
        <v>984671</v>
      </c>
      <c r="AO747" s="16">
        <v>-4.7E-2</v>
      </c>
      <c r="AP747" s="17">
        <v>1771771</v>
      </c>
      <c r="AQ747" s="16">
        <v>-7.8E-2</v>
      </c>
      <c r="AR747" s="18">
        <v>3.99</v>
      </c>
      <c r="AS747" s="16">
        <v>8.0000000000000002E-3</v>
      </c>
      <c r="AT747" s="18">
        <v>2.2200000000000002</v>
      </c>
      <c r="AU747" s="16">
        <v>4.2000000000000003E-2</v>
      </c>
    </row>
    <row r="748" spans="2:47" x14ac:dyDescent="0.2">
      <c r="B748" s="29"/>
      <c r="C748" s="29"/>
      <c r="D748" s="29"/>
      <c r="E748" s="29"/>
      <c r="F748" s="29"/>
      <c r="G748" s="14" t="s">
        <v>291</v>
      </c>
      <c r="H748" s="15">
        <v>186617</v>
      </c>
      <c r="I748" s="16">
        <v>-2.1999999999999999E-2</v>
      </c>
      <c r="J748" s="17">
        <v>41356</v>
      </c>
      <c r="K748" s="16">
        <v>4.4999999999999998E-2</v>
      </c>
      <c r="L748" s="17">
        <v>64300</v>
      </c>
      <c r="M748" s="16">
        <v>-0.114</v>
      </c>
      <c r="N748" s="18">
        <v>4.51</v>
      </c>
      <c r="O748" s="16">
        <v>-6.3E-2</v>
      </c>
      <c r="P748" s="18">
        <v>2.9</v>
      </c>
      <c r="Q748" s="16">
        <v>0.104</v>
      </c>
      <c r="R748" s="15">
        <v>598669</v>
      </c>
      <c r="S748" s="16">
        <v>5.0000000000000001E-3</v>
      </c>
      <c r="T748" s="17">
        <v>132789</v>
      </c>
      <c r="U748" s="16">
        <v>8.5999999999999993E-2</v>
      </c>
      <c r="V748" s="17">
        <v>207536</v>
      </c>
      <c r="W748" s="16">
        <v>-9.4E-2</v>
      </c>
      <c r="X748" s="18">
        <v>4.51</v>
      </c>
      <c r="Y748" s="16">
        <v>-7.4999999999999997E-2</v>
      </c>
      <c r="Z748" s="18">
        <v>2.88</v>
      </c>
      <c r="AA748" s="16">
        <v>0.109</v>
      </c>
      <c r="AB748" s="15">
        <v>1207877</v>
      </c>
      <c r="AC748" s="16">
        <v>1.2999999999999999E-2</v>
      </c>
      <c r="AD748" s="17">
        <v>267384</v>
      </c>
      <c r="AE748" s="16">
        <v>8.4000000000000005E-2</v>
      </c>
      <c r="AF748" s="17">
        <v>416420</v>
      </c>
      <c r="AG748" s="16">
        <v>-6.4000000000000001E-2</v>
      </c>
      <c r="AH748" s="18">
        <v>4.5199999999999996</v>
      </c>
      <c r="AI748" s="16">
        <v>-6.5000000000000002E-2</v>
      </c>
      <c r="AJ748" s="18">
        <v>2.9</v>
      </c>
      <c r="AK748" s="16">
        <v>8.2000000000000003E-2</v>
      </c>
      <c r="AL748" s="15">
        <v>2320520</v>
      </c>
      <c r="AM748" s="16">
        <v>-7.8E-2</v>
      </c>
      <c r="AN748" s="17">
        <v>513901</v>
      </c>
      <c r="AO748" s="16">
        <v>-3.6999999999999998E-2</v>
      </c>
      <c r="AP748" s="17">
        <v>813513</v>
      </c>
      <c r="AQ748" s="16">
        <v>-0.124</v>
      </c>
      <c r="AR748" s="18">
        <v>4.5199999999999996</v>
      </c>
      <c r="AS748" s="16">
        <v>-4.2999999999999997E-2</v>
      </c>
      <c r="AT748" s="18">
        <v>2.85</v>
      </c>
      <c r="AU748" s="16">
        <v>5.1999999999999998E-2</v>
      </c>
    </row>
    <row r="749" spans="2:47" x14ac:dyDescent="0.2">
      <c r="B749" s="29"/>
      <c r="C749" s="29"/>
      <c r="D749" s="29"/>
      <c r="E749" s="29"/>
      <c r="F749" s="29"/>
      <c r="G749" s="14" t="s">
        <v>292</v>
      </c>
      <c r="H749" s="15">
        <v>105754</v>
      </c>
      <c r="I749" s="16">
        <v>-5.7000000000000002E-2</v>
      </c>
      <c r="J749" s="17">
        <v>24745</v>
      </c>
      <c r="K749" s="16">
        <v>-7.9000000000000001E-2</v>
      </c>
      <c r="L749" s="17">
        <v>41399</v>
      </c>
      <c r="M749" s="16">
        <v>-0.124</v>
      </c>
      <c r="N749" s="18">
        <v>4.2699999999999996</v>
      </c>
      <c r="O749" s="16">
        <v>2.4E-2</v>
      </c>
      <c r="P749" s="18">
        <v>2.5499999999999998</v>
      </c>
      <c r="Q749" s="16">
        <v>7.6999999999999999E-2</v>
      </c>
      <c r="R749" s="15">
        <v>331107</v>
      </c>
      <c r="S749" s="16">
        <v>-7.8E-2</v>
      </c>
      <c r="T749" s="17">
        <v>76276</v>
      </c>
      <c r="U749" s="16">
        <v>-0.10199999999999999</v>
      </c>
      <c r="V749" s="17">
        <v>129187</v>
      </c>
      <c r="W749" s="16">
        <v>-0.151</v>
      </c>
      <c r="X749" s="18">
        <v>4.34</v>
      </c>
      <c r="Y749" s="16">
        <v>2.7E-2</v>
      </c>
      <c r="Z749" s="18">
        <v>2.56</v>
      </c>
      <c r="AA749" s="16">
        <v>8.5999999999999993E-2</v>
      </c>
      <c r="AB749" s="15">
        <v>700874</v>
      </c>
      <c r="AC749" s="16">
        <v>-4.5999999999999999E-2</v>
      </c>
      <c r="AD749" s="17">
        <v>160615</v>
      </c>
      <c r="AE749" s="16">
        <v>-7.5999999999999998E-2</v>
      </c>
      <c r="AF749" s="17">
        <v>271767</v>
      </c>
      <c r="AG749" s="16">
        <v>-0.126</v>
      </c>
      <c r="AH749" s="18">
        <v>4.3600000000000003</v>
      </c>
      <c r="AI749" s="16">
        <v>3.2000000000000001E-2</v>
      </c>
      <c r="AJ749" s="18">
        <v>2.58</v>
      </c>
      <c r="AK749" s="16">
        <v>9.1999999999999998E-2</v>
      </c>
      <c r="AL749" s="15">
        <v>1404646</v>
      </c>
      <c r="AM749" s="16">
        <v>-8.9999999999999993E-3</v>
      </c>
      <c r="AN749" s="17">
        <v>332562</v>
      </c>
      <c r="AO749" s="16">
        <v>-1.7999999999999999E-2</v>
      </c>
      <c r="AP749" s="17">
        <v>556073</v>
      </c>
      <c r="AQ749" s="16">
        <v>-0.09</v>
      </c>
      <c r="AR749" s="18">
        <v>4.22</v>
      </c>
      <c r="AS749" s="16">
        <v>8.9999999999999993E-3</v>
      </c>
      <c r="AT749" s="18">
        <v>2.5299999999999998</v>
      </c>
      <c r="AU749" s="16">
        <v>8.7999999999999995E-2</v>
      </c>
    </row>
    <row r="750" spans="2:47" x14ac:dyDescent="0.2">
      <c r="B750" s="29"/>
      <c r="C750" s="29"/>
      <c r="D750" s="29"/>
      <c r="E750" s="29"/>
      <c r="F750" s="29"/>
      <c r="G750" s="14" t="s">
        <v>293</v>
      </c>
      <c r="H750" s="15">
        <v>153299</v>
      </c>
      <c r="I750" s="16">
        <v>0.23200000000000001</v>
      </c>
      <c r="J750" s="17">
        <v>35880</v>
      </c>
      <c r="K750" s="16">
        <v>0.33400000000000002</v>
      </c>
      <c r="L750" s="17">
        <v>69832</v>
      </c>
      <c r="M750" s="16">
        <v>0.36</v>
      </c>
      <c r="N750" s="18">
        <v>4.2699999999999996</v>
      </c>
      <c r="O750" s="16">
        <v>-7.6999999999999999E-2</v>
      </c>
      <c r="P750" s="18">
        <v>2.2000000000000002</v>
      </c>
      <c r="Q750" s="16">
        <v>-9.5000000000000001E-2</v>
      </c>
      <c r="R750" s="15">
        <v>503973</v>
      </c>
      <c r="S750" s="16">
        <v>0.13800000000000001</v>
      </c>
      <c r="T750" s="17">
        <v>117667</v>
      </c>
      <c r="U750" s="16">
        <v>0.127</v>
      </c>
      <c r="V750" s="17">
        <v>228911</v>
      </c>
      <c r="W750" s="16">
        <v>0.127</v>
      </c>
      <c r="X750" s="18">
        <v>4.28</v>
      </c>
      <c r="Y750" s="16">
        <v>8.9999999999999993E-3</v>
      </c>
      <c r="Z750" s="18">
        <v>2.2000000000000002</v>
      </c>
      <c r="AA750" s="16">
        <v>8.9999999999999993E-3</v>
      </c>
      <c r="AB750" s="15">
        <v>1020286</v>
      </c>
      <c r="AC750" s="16">
        <v>0.17100000000000001</v>
      </c>
      <c r="AD750" s="17">
        <v>240745</v>
      </c>
      <c r="AE750" s="16">
        <v>0.18</v>
      </c>
      <c r="AF750" s="17">
        <v>465106</v>
      </c>
      <c r="AG750" s="16">
        <v>0.16500000000000001</v>
      </c>
      <c r="AH750" s="18">
        <v>4.24</v>
      </c>
      <c r="AI750" s="16">
        <v>-8.0000000000000002E-3</v>
      </c>
      <c r="AJ750" s="18">
        <v>2.19</v>
      </c>
      <c r="AK750" s="16">
        <v>5.0000000000000001E-3</v>
      </c>
      <c r="AL750" s="15">
        <v>2122774</v>
      </c>
      <c r="AM750" s="16">
        <v>0.19700000000000001</v>
      </c>
      <c r="AN750" s="17">
        <v>504686</v>
      </c>
      <c r="AO750" s="16">
        <v>0.20599999999999999</v>
      </c>
      <c r="AP750" s="17">
        <v>968198</v>
      </c>
      <c r="AQ750" s="16">
        <v>0.17699999999999999</v>
      </c>
      <c r="AR750" s="18">
        <v>4.21</v>
      </c>
      <c r="AS750" s="16">
        <v>-7.0000000000000001E-3</v>
      </c>
      <c r="AT750" s="18">
        <v>2.19</v>
      </c>
      <c r="AU750" s="16">
        <v>1.7999999999999999E-2</v>
      </c>
    </row>
    <row r="751" spans="2:47" x14ac:dyDescent="0.2">
      <c r="B751" s="29"/>
      <c r="C751" s="29"/>
      <c r="D751" s="29"/>
      <c r="E751" s="29"/>
      <c r="F751" s="29"/>
      <c r="G751" s="14" t="s">
        <v>294</v>
      </c>
      <c r="H751" s="15">
        <v>138140</v>
      </c>
      <c r="I751" s="16">
        <v>0.108</v>
      </c>
      <c r="J751" s="17">
        <v>25013</v>
      </c>
      <c r="K751" s="16">
        <v>0.128</v>
      </c>
      <c r="L751" s="17">
        <v>47636</v>
      </c>
      <c r="M751" s="16">
        <v>0.126</v>
      </c>
      <c r="N751" s="18">
        <v>5.52</v>
      </c>
      <c r="O751" s="16">
        <v>-1.7999999999999999E-2</v>
      </c>
      <c r="P751" s="18">
        <v>2.9</v>
      </c>
      <c r="Q751" s="16">
        <v>-1.6E-2</v>
      </c>
      <c r="R751" s="15">
        <v>473849</v>
      </c>
      <c r="S751" s="16">
        <v>0.33500000000000002</v>
      </c>
      <c r="T751" s="17">
        <v>89061</v>
      </c>
      <c r="U751" s="16">
        <v>0.39500000000000002</v>
      </c>
      <c r="V751" s="17">
        <v>175080</v>
      </c>
      <c r="W751" s="16">
        <v>0.42699999999999999</v>
      </c>
      <c r="X751" s="18">
        <v>5.32</v>
      </c>
      <c r="Y751" s="16">
        <v>-4.2999999999999997E-2</v>
      </c>
      <c r="Z751" s="18">
        <v>2.71</v>
      </c>
      <c r="AA751" s="16">
        <v>-6.4000000000000001E-2</v>
      </c>
      <c r="AB751" s="15">
        <v>925438</v>
      </c>
      <c r="AC751" s="16">
        <v>0.35399999999999998</v>
      </c>
      <c r="AD751" s="17">
        <v>176301</v>
      </c>
      <c r="AE751" s="16">
        <v>0.41499999999999998</v>
      </c>
      <c r="AF751" s="17">
        <v>344526</v>
      </c>
      <c r="AG751" s="16">
        <v>0.46800000000000003</v>
      </c>
      <c r="AH751" s="18">
        <v>5.25</v>
      </c>
      <c r="AI751" s="16">
        <v>-4.2999999999999997E-2</v>
      </c>
      <c r="AJ751" s="18">
        <v>2.69</v>
      </c>
      <c r="AK751" s="16">
        <v>-7.8E-2</v>
      </c>
      <c r="AL751" s="15">
        <v>1785304</v>
      </c>
      <c r="AM751" s="16">
        <v>0.25800000000000001</v>
      </c>
      <c r="AN751" s="17">
        <v>337770</v>
      </c>
      <c r="AO751" s="16">
        <v>0.26800000000000002</v>
      </c>
      <c r="AP751" s="17">
        <v>638050</v>
      </c>
      <c r="AQ751" s="16">
        <v>0.28499999999999998</v>
      </c>
      <c r="AR751" s="18">
        <v>5.29</v>
      </c>
      <c r="AS751" s="16">
        <v>-8.0000000000000002E-3</v>
      </c>
      <c r="AT751" s="18">
        <v>2.8</v>
      </c>
      <c r="AU751" s="16">
        <v>-2.1000000000000001E-2</v>
      </c>
    </row>
    <row r="752" spans="2:47" x14ac:dyDescent="0.2">
      <c r="B752" s="29"/>
      <c r="C752" s="29"/>
      <c r="D752" s="29"/>
      <c r="E752" s="29"/>
      <c r="F752" s="29"/>
      <c r="G752" s="14" t="s">
        <v>295</v>
      </c>
      <c r="H752" s="15">
        <v>544941</v>
      </c>
      <c r="I752" s="16">
        <v>-0.154</v>
      </c>
      <c r="J752" s="17">
        <v>110801</v>
      </c>
      <c r="K752" s="16">
        <v>-0.13900000000000001</v>
      </c>
      <c r="L752" s="17">
        <v>223889</v>
      </c>
      <c r="M752" s="16">
        <v>-0.13200000000000001</v>
      </c>
      <c r="N752" s="18">
        <v>4.92</v>
      </c>
      <c r="O752" s="16">
        <v>-1.7999999999999999E-2</v>
      </c>
      <c r="P752" s="18">
        <v>2.4300000000000002</v>
      </c>
      <c r="Q752" s="16">
        <v>-2.5999999999999999E-2</v>
      </c>
      <c r="R752" s="15">
        <v>1766936</v>
      </c>
      <c r="S752" s="16">
        <v>-0.13</v>
      </c>
      <c r="T752" s="17">
        <v>360642</v>
      </c>
      <c r="U752" s="16">
        <v>-0.106</v>
      </c>
      <c r="V752" s="17">
        <v>734031</v>
      </c>
      <c r="W752" s="16">
        <v>-0.108</v>
      </c>
      <c r="X752" s="18">
        <v>4.9000000000000004</v>
      </c>
      <c r="Y752" s="16">
        <v>-2.7E-2</v>
      </c>
      <c r="Z752" s="18">
        <v>2.41</v>
      </c>
      <c r="AA752" s="16">
        <v>-2.5000000000000001E-2</v>
      </c>
      <c r="AB752" s="15">
        <v>3572875</v>
      </c>
      <c r="AC752" s="16">
        <v>-0.129</v>
      </c>
      <c r="AD752" s="17">
        <v>728632</v>
      </c>
      <c r="AE752" s="16">
        <v>-9.5000000000000001E-2</v>
      </c>
      <c r="AF752" s="17">
        <v>1475868</v>
      </c>
      <c r="AG752" s="16">
        <v>-9.4E-2</v>
      </c>
      <c r="AH752" s="18">
        <v>4.9000000000000004</v>
      </c>
      <c r="AI752" s="16">
        <v>-3.7999999999999999E-2</v>
      </c>
      <c r="AJ752" s="18">
        <v>2.42</v>
      </c>
      <c r="AK752" s="16">
        <v>-3.9E-2</v>
      </c>
      <c r="AL752" s="15">
        <v>8265143</v>
      </c>
      <c r="AM752" s="16">
        <v>-5.5E-2</v>
      </c>
      <c r="AN752" s="17">
        <v>1675104</v>
      </c>
      <c r="AO752" s="16">
        <v>-0.01</v>
      </c>
      <c r="AP752" s="17">
        <v>3351373</v>
      </c>
      <c r="AQ752" s="16">
        <v>-1.6E-2</v>
      </c>
      <c r="AR752" s="18">
        <v>4.93</v>
      </c>
      <c r="AS752" s="16">
        <v>-4.4999999999999998E-2</v>
      </c>
      <c r="AT752" s="18">
        <v>2.4700000000000002</v>
      </c>
      <c r="AU752" s="16">
        <v>-3.9E-2</v>
      </c>
    </row>
    <row r="753" spans="2:47" x14ac:dyDescent="0.2">
      <c r="B753" s="29"/>
      <c r="C753" s="29"/>
      <c r="D753" s="29"/>
      <c r="E753" s="29"/>
      <c r="F753" s="29"/>
      <c r="G753" s="14" t="s">
        <v>296</v>
      </c>
      <c r="H753" s="15">
        <v>38307</v>
      </c>
      <c r="I753" s="16">
        <v>-0.25600000000000001</v>
      </c>
      <c r="J753" s="17">
        <v>8851</v>
      </c>
      <c r="K753" s="16">
        <v>-0.13900000000000001</v>
      </c>
      <c r="L753" s="17">
        <v>15048</v>
      </c>
      <c r="M753" s="16">
        <v>-0.214</v>
      </c>
      <c r="N753" s="18">
        <v>4.33</v>
      </c>
      <c r="O753" s="16">
        <v>-0.13700000000000001</v>
      </c>
      <c r="P753" s="18">
        <v>2.5499999999999998</v>
      </c>
      <c r="Q753" s="16">
        <v>-5.3999999999999999E-2</v>
      </c>
      <c r="R753" s="15">
        <v>117945</v>
      </c>
      <c r="S753" s="16">
        <v>-0.25700000000000001</v>
      </c>
      <c r="T753" s="17">
        <v>26605</v>
      </c>
      <c r="U753" s="16">
        <v>-0.214</v>
      </c>
      <c r="V753" s="17">
        <v>45837</v>
      </c>
      <c r="W753" s="16">
        <v>-0.29899999999999999</v>
      </c>
      <c r="X753" s="18">
        <v>4.43</v>
      </c>
      <c r="Y753" s="16">
        <v>-5.5E-2</v>
      </c>
      <c r="Z753" s="18">
        <v>2.57</v>
      </c>
      <c r="AA753" s="16">
        <v>5.8999999999999997E-2</v>
      </c>
      <c r="AB753" s="15">
        <v>251932</v>
      </c>
      <c r="AC753" s="16">
        <v>-0.23200000000000001</v>
      </c>
      <c r="AD753" s="17">
        <v>55753</v>
      </c>
      <c r="AE753" s="16">
        <v>-0.217</v>
      </c>
      <c r="AF753" s="17">
        <v>94407</v>
      </c>
      <c r="AG753" s="16">
        <v>-0.30499999999999999</v>
      </c>
      <c r="AH753" s="18">
        <v>4.5199999999999996</v>
      </c>
      <c r="AI753" s="16">
        <v>-1.9E-2</v>
      </c>
      <c r="AJ753" s="18">
        <v>2.67</v>
      </c>
      <c r="AK753" s="16">
        <v>0.105</v>
      </c>
      <c r="AL753" s="15">
        <v>478137</v>
      </c>
      <c r="AM753" s="16">
        <v>-0.25700000000000001</v>
      </c>
      <c r="AN753" s="17">
        <v>102995</v>
      </c>
      <c r="AO753" s="16">
        <v>-0.27700000000000002</v>
      </c>
      <c r="AP753" s="17">
        <v>170386</v>
      </c>
      <c r="AQ753" s="16">
        <v>-0.371</v>
      </c>
      <c r="AR753" s="18">
        <v>4.6399999999999997</v>
      </c>
      <c r="AS753" s="16">
        <v>2.7E-2</v>
      </c>
      <c r="AT753" s="18">
        <v>2.81</v>
      </c>
      <c r="AU753" s="16">
        <v>0.18</v>
      </c>
    </row>
    <row r="754" spans="2:47" x14ac:dyDescent="0.2">
      <c r="B754" s="29"/>
      <c r="C754" s="29"/>
      <c r="D754" s="29"/>
      <c r="E754" s="29"/>
      <c r="F754" s="29"/>
      <c r="G754" s="14" t="s">
        <v>297</v>
      </c>
      <c r="H754" s="15">
        <v>467399</v>
      </c>
      <c r="I754" s="16">
        <v>0.254</v>
      </c>
      <c r="J754" s="17">
        <v>110802</v>
      </c>
      <c r="K754" s="16">
        <v>0.38600000000000001</v>
      </c>
      <c r="L754" s="17">
        <v>213463</v>
      </c>
      <c r="M754" s="16">
        <v>0.41</v>
      </c>
      <c r="N754" s="18">
        <v>4.22</v>
      </c>
      <c r="O754" s="16">
        <v>-9.5000000000000001E-2</v>
      </c>
      <c r="P754" s="18">
        <v>2.19</v>
      </c>
      <c r="Q754" s="16">
        <v>-0.111</v>
      </c>
      <c r="R754" s="15">
        <v>1523470</v>
      </c>
      <c r="S754" s="16">
        <v>0.16800000000000001</v>
      </c>
      <c r="T754" s="17">
        <v>358237</v>
      </c>
      <c r="U754" s="16">
        <v>0.16500000000000001</v>
      </c>
      <c r="V754" s="17">
        <v>690897</v>
      </c>
      <c r="W754" s="16">
        <v>0.16600000000000001</v>
      </c>
      <c r="X754" s="18">
        <v>4.25</v>
      </c>
      <c r="Y754" s="16">
        <v>2E-3</v>
      </c>
      <c r="Z754" s="18">
        <v>2.21</v>
      </c>
      <c r="AA754" s="16">
        <v>2E-3</v>
      </c>
      <c r="AB754" s="15">
        <v>3015661</v>
      </c>
      <c r="AC754" s="16">
        <v>0.20100000000000001</v>
      </c>
      <c r="AD754" s="17">
        <v>716335</v>
      </c>
      <c r="AE754" s="16">
        <v>0.217</v>
      </c>
      <c r="AF754" s="17">
        <v>1374727</v>
      </c>
      <c r="AG754" s="16">
        <v>0.20799999999999999</v>
      </c>
      <c r="AH754" s="18">
        <v>4.21</v>
      </c>
      <c r="AI754" s="16">
        <v>-1.4E-2</v>
      </c>
      <c r="AJ754" s="18">
        <v>2.19</v>
      </c>
      <c r="AK754" s="16">
        <v>-6.0000000000000001E-3</v>
      </c>
      <c r="AL754" s="15">
        <v>6176366</v>
      </c>
      <c r="AM754" s="16">
        <v>0.20599999999999999</v>
      </c>
      <c r="AN754" s="17">
        <v>1471211</v>
      </c>
      <c r="AO754" s="16">
        <v>0.214</v>
      </c>
      <c r="AP754" s="17">
        <v>2811522</v>
      </c>
      <c r="AQ754" s="16">
        <v>0.192</v>
      </c>
      <c r="AR754" s="18">
        <v>4.2</v>
      </c>
      <c r="AS754" s="16">
        <v>-7.0000000000000001E-3</v>
      </c>
      <c r="AT754" s="18">
        <v>2.2000000000000002</v>
      </c>
      <c r="AU754" s="16">
        <v>1.0999999999999999E-2</v>
      </c>
    </row>
    <row r="755" spans="2:47" x14ac:dyDescent="0.2">
      <c r="B755" s="29"/>
      <c r="C755" s="29"/>
      <c r="D755" s="29"/>
      <c r="E755" s="29"/>
      <c r="F755" s="29"/>
      <c r="G755" s="14" t="s">
        <v>298</v>
      </c>
      <c r="H755" s="15">
        <v>230623</v>
      </c>
      <c r="I755" s="16">
        <v>0.48399999999999999</v>
      </c>
      <c r="J755" s="17">
        <v>64198</v>
      </c>
      <c r="K755" s="16">
        <v>0.66600000000000004</v>
      </c>
      <c r="L755" s="17">
        <v>126518</v>
      </c>
      <c r="M755" s="16">
        <v>0.68200000000000005</v>
      </c>
      <c r="N755" s="18">
        <v>3.59</v>
      </c>
      <c r="O755" s="16">
        <v>-0.109</v>
      </c>
      <c r="P755" s="18">
        <v>1.82</v>
      </c>
      <c r="Q755" s="16">
        <v>-0.11799999999999999</v>
      </c>
      <c r="R755" s="15">
        <v>622121</v>
      </c>
      <c r="S755" s="16">
        <v>0.38300000000000001</v>
      </c>
      <c r="T755" s="17">
        <v>164949</v>
      </c>
      <c r="U755" s="16">
        <v>0.41099999999999998</v>
      </c>
      <c r="V755" s="17">
        <v>325352</v>
      </c>
      <c r="W755" s="16">
        <v>0.41399999999999998</v>
      </c>
      <c r="X755" s="18">
        <v>3.77</v>
      </c>
      <c r="Y755" s="16">
        <v>-0.02</v>
      </c>
      <c r="Z755" s="18">
        <v>1.91</v>
      </c>
      <c r="AA755" s="16">
        <v>-2.1999999999999999E-2</v>
      </c>
      <c r="AB755" s="15">
        <v>1200320</v>
      </c>
      <c r="AC755" s="16">
        <v>0.66400000000000003</v>
      </c>
      <c r="AD755" s="17">
        <v>310952</v>
      </c>
      <c r="AE755" s="16">
        <v>0.61299999999999999</v>
      </c>
      <c r="AF755" s="17">
        <v>608292</v>
      </c>
      <c r="AG755" s="16">
        <v>0.629</v>
      </c>
      <c r="AH755" s="18">
        <v>3.86</v>
      </c>
      <c r="AI755" s="16">
        <v>3.2000000000000001E-2</v>
      </c>
      <c r="AJ755" s="18">
        <v>1.97</v>
      </c>
      <c r="AK755" s="16">
        <v>2.1000000000000001E-2</v>
      </c>
      <c r="AL755" s="15">
        <v>2447060</v>
      </c>
      <c r="AM755" s="16">
        <v>0.42699999999999999</v>
      </c>
      <c r="AN755" s="17">
        <v>639822</v>
      </c>
      <c r="AO755" s="16">
        <v>0.436</v>
      </c>
      <c r="AP755" s="17">
        <v>1239597</v>
      </c>
      <c r="AQ755" s="16">
        <v>0.432</v>
      </c>
      <c r="AR755" s="18">
        <v>3.82</v>
      </c>
      <c r="AS755" s="16">
        <v>-6.0000000000000001E-3</v>
      </c>
      <c r="AT755" s="18">
        <v>1.97</v>
      </c>
      <c r="AU755" s="16">
        <v>-4.0000000000000001E-3</v>
      </c>
    </row>
    <row r="756" spans="2:47" x14ac:dyDescent="0.2">
      <c r="B756" s="29"/>
      <c r="C756" s="29"/>
      <c r="D756" s="29"/>
      <c r="E756" s="29"/>
      <c r="F756" s="29"/>
      <c r="G756" s="14" t="s">
        <v>299</v>
      </c>
      <c r="H756" s="15">
        <v>266752</v>
      </c>
      <c r="I756" s="16">
        <v>-7.0000000000000001E-3</v>
      </c>
      <c r="J756" s="17">
        <v>68772</v>
      </c>
      <c r="K756" s="16">
        <v>-9.7000000000000003E-2</v>
      </c>
      <c r="L756" s="17">
        <v>132543</v>
      </c>
      <c r="M756" s="16">
        <v>-0.10100000000000001</v>
      </c>
      <c r="N756" s="18">
        <v>3.88</v>
      </c>
      <c r="O756" s="16">
        <v>0.1</v>
      </c>
      <c r="P756" s="18">
        <v>2.0099999999999998</v>
      </c>
      <c r="Q756" s="16">
        <v>0.105</v>
      </c>
      <c r="R756" s="15">
        <v>732715</v>
      </c>
      <c r="S756" s="16">
        <v>7.8E-2</v>
      </c>
      <c r="T756" s="17">
        <v>180805</v>
      </c>
      <c r="U756" s="16">
        <v>4.0000000000000001E-3</v>
      </c>
      <c r="V756" s="17">
        <v>351171</v>
      </c>
      <c r="W756" s="16">
        <v>-8.0000000000000002E-3</v>
      </c>
      <c r="X756" s="18">
        <v>4.05</v>
      </c>
      <c r="Y756" s="16">
        <v>7.3999999999999996E-2</v>
      </c>
      <c r="Z756" s="18">
        <v>2.09</v>
      </c>
      <c r="AA756" s="16">
        <v>8.5999999999999993E-2</v>
      </c>
      <c r="AB756" s="15">
        <v>1460562</v>
      </c>
      <c r="AC756" s="16">
        <v>0.192</v>
      </c>
      <c r="AD756" s="17">
        <v>358108</v>
      </c>
      <c r="AE756" s="16">
        <v>0.12</v>
      </c>
      <c r="AF756" s="17">
        <v>688359</v>
      </c>
      <c r="AG756" s="16">
        <v>0.11600000000000001</v>
      </c>
      <c r="AH756" s="18">
        <v>4.08</v>
      </c>
      <c r="AI756" s="16">
        <v>6.4000000000000001E-2</v>
      </c>
      <c r="AJ756" s="18">
        <v>2.12</v>
      </c>
      <c r="AK756" s="16">
        <v>6.8000000000000005E-2</v>
      </c>
      <c r="AL756" s="15">
        <v>3081401</v>
      </c>
      <c r="AM756" s="16">
        <v>0.17</v>
      </c>
      <c r="AN756" s="17">
        <v>771564</v>
      </c>
      <c r="AO756" s="16">
        <v>0.16900000000000001</v>
      </c>
      <c r="AP756" s="17">
        <v>1450128</v>
      </c>
      <c r="AQ756" s="16">
        <v>0.15</v>
      </c>
      <c r="AR756" s="18">
        <v>3.99</v>
      </c>
      <c r="AS756" s="16">
        <v>1E-3</v>
      </c>
      <c r="AT756" s="18">
        <v>2.12</v>
      </c>
      <c r="AU756" s="16">
        <v>1.7999999999999999E-2</v>
      </c>
    </row>
    <row r="757" spans="2:47" x14ac:dyDescent="0.2">
      <c r="B757" s="29"/>
      <c r="C757" s="29"/>
      <c r="D757" s="29"/>
      <c r="E757" s="29"/>
      <c r="F757" s="29"/>
      <c r="G757" s="14" t="s">
        <v>300</v>
      </c>
      <c r="H757" s="15">
        <v>84804</v>
      </c>
      <c r="I757" s="16">
        <v>-9.6000000000000002E-2</v>
      </c>
      <c r="J757" s="17">
        <v>19782</v>
      </c>
      <c r="K757" s="16">
        <v>4.7E-2</v>
      </c>
      <c r="L757" s="17">
        <v>35610</v>
      </c>
      <c r="M757" s="16">
        <v>-1.4999999999999999E-2</v>
      </c>
      <c r="N757" s="18">
        <v>4.29</v>
      </c>
      <c r="O757" s="16">
        <v>-0.13700000000000001</v>
      </c>
      <c r="P757" s="18">
        <v>2.38</v>
      </c>
      <c r="Q757" s="16">
        <v>-8.3000000000000004E-2</v>
      </c>
      <c r="R757" s="15">
        <v>271532</v>
      </c>
      <c r="S757" s="16">
        <v>-0.125</v>
      </c>
      <c r="T757" s="17">
        <v>62532</v>
      </c>
      <c r="U757" s="16">
        <v>-6.8000000000000005E-2</v>
      </c>
      <c r="V757" s="17">
        <v>114819</v>
      </c>
      <c r="W757" s="16">
        <v>-0.124</v>
      </c>
      <c r="X757" s="18">
        <v>4.34</v>
      </c>
      <c r="Y757" s="16">
        <v>-6.2E-2</v>
      </c>
      <c r="Z757" s="18">
        <v>2.36</v>
      </c>
      <c r="AA757" s="16">
        <v>-2E-3</v>
      </c>
      <c r="AB757" s="15">
        <v>558599</v>
      </c>
      <c r="AC757" s="16">
        <v>-0.108</v>
      </c>
      <c r="AD757" s="17">
        <v>127684</v>
      </c>
      <c r="AE757" s="16">
        <v>-6.6000000000000003E-2</v>
      </c>
      <c r="AF757" s="17">
        <v>233360</v>
      </c>
      <c r="AG757" s="16">
        <v>-0.11799999999999999</v>
      </c>
      <c r="AH757" s="18">
        <v>4.37</v>
      </c>
      <c r="AI757" s="16">
        <v>-4.4999999999999998E-2</v>
      </c>
      <c r="AJ757" s="18">
        <v>2.39</v>
      </c>
      <c r="AK757" s="16">
        <v>1.2E-2</v>
      </c>
      <c r="AL757" s="15">
        <v>1090008</v>
      </c>
      <c r="AM757" s="16">
        <v>-0.11799999999999999</v>
      </c>
      <c r="AN757" s="17">
        <v>244809</v>
      </c>
      <c r="AO757" s="16">
        <v>-0.10199999999999999</v>
      </c>
      <c r="AP757" s="17">
        <v>444609</v>
      </c>
      <c r="AQ757" s="16">
        <v>-0.155</v>
      </c>
      <c r="AR757" s="18">
        <v>4.45</v>
      </c>
      <c r="AS757" s="16">
        <v>-1.7000000000000001E-2</v>
      </c>
      <c r="AT757" s="18">
        <v>2.4500000000000002</v>
      </c>
      <c r="AU757" s="16">
        <v>4.4999999999999998E-2</v>
      </c>
    </row>
    <row r="758" spans="2:47" x14ac:dyDescent="0.2">
      <c r="B758" s="29"/>
      <c r="C758" s="29"/>
      <c r="D758" s="29"/>
      <c r="E758" s="29"/>
      <c r="F758" s="29"/>
      <c r="G758" s="14" t="s">
        <v>301</v>
      </c>
      <c r="H758" s="15">
        <v>160381</v>
      </c>
      <c r="I758" s="16">
        <v>0.106</v>
      </c>
      <c r="J758" s="17">
        <v>34868</v>
      </c>
      <c r="K758" s="16">
        <v>0.157</v>
      </c>
      <c r="L758" s="17">
        <v>61497</v>
      </c>
      <c r="M758" s="16">
        <v>0.16500000000000001</v>
      </c>
      <c r="N758" s="18">
        <v>4.5999999999999996</v>
      </c>
      <c r="O758" s="16">
        <v>-4.4999999999999998E-2</v>
      </c>
      <c r="P758" s="18">
        <v>2.61</v>
      </c>
      <c r="Q758" s="16">
        <v>-5.0999999999999997E-2</v>
      </c>
      <c r="R758" s="15">
        <v>497006</v>
      </c>
      <c r="S758" s="16">
        <v>0.13700000000000001</v>
      </c>
      <c r="T758" s="17">
        <v>106795</v>
      </c>
      <c r="U758" s="16">
        <v>0.17699999999999999</v>
      </c>
      <c r="V758" s="17">
        <v>196397</v>
      </c>
      <c r="W758" s="16">
        <v>0.17399999999999999</v>
      </c>
      <c r="X758" s="18">
        <v>4.6500000000000004</v>
      </c>
      <c r="Y758" s="16">
        <v>-3.4000000000000002E-2</v>
      </c>
      <c r="Z758" s="18">
        <v>2.5299999999999998</v>
      </c>
      <c r="AA758" s="16">
        <v>-3.1E-2</v>
      </c>
      <c r="AB758" s="15">
        <v>1017713</v>
      </c>
      <c r="AC758" s="16">
        <v>0.193</v>
      </c>
      <c r="AD758" s="17">
        <v>221206</v>
      </c>
      <c r="AE758" s="16">
        <v>0.26</v>
      </c>
      <c r="AF758" s="17">
        <v>400292</v>
      </c>
      <c r="AG758" s="16">
        <v>0.20699999999999999</v>
      </c>
      <c r="AH758" s="18">
        <v>4.5999999999999996</v>
      </c>
      <c r="AI758" s="16">
        <v>-5.2999999999999999E-2</v>
      </c>
      <c r="AJ758" s="18">
        <v>2.54</v>
      </c>
      <c r="AK758" s="16">
        <v>-1.0999999999999999E-2</v>
      </c>
      <c r="AL758" s="15">
        <v>2107510</v>
      </c>
      <c r="AM758" s="16">
        <v>0.28499999999999998</v>
      </c>
      <c r="AN758" s="17">
        <v>465647</v>
      </c>
      <c r="AO758" s="16">
        <v>0.34799999999999998</v>
      </c>
      <c r="AP758" s="17">
        <v>816688</v>
      </c>
      <c r="AQ758" s="16">
        <v>0.27100000000000002</v>
      </c>
      <c r="AR758" s="18">
        <v>4.53</v>
      </c>
      <c r="AS758" s="16">
        <v>-4.5999999999999999E-2</v>
      </c>
      <c r="AT758" s="18">
        <v>2.58</v>
      </c>
      <c r="AU758" s="16">
        <v>1.0999999999999999E-2</v>
      </c>
    </row>
    <row r="759" spans="2:47" x14ac:dyDescent="0.2">
      <c r="B759" s="29"/>
      <c r="C759" s="29"/>
      <c r="D759" s="29"/>
      <c r="E759" s="29"/>
      <c r="F759" s="29"/>
      <c r="G759" s="14" t="s">
        <v>302</v>
      </c>
      <c r="H759" s="15">
        <v>841859</v>
      </c>
      <c r="I759" s="16">
        <v>-8.6999999999999994E-2</v>
      </c>
      <c r="J759" s="17">
        <v>217497</v>
      </c>
      <c r="K759" s="16">
        <v>-0.01</v>
      </c>
      <c r="L759" s="17">
        <v>330779</v>
      </c>
      <c r="M759" s="16">
        <v>-0.13500000000000001</v>
      </c>
      <c r="N759" s="18">
        <v>3.87</v>
      </c>
      <c r="O759" s="16">
        <v>-7.6999999999999999E-2</v>
      </c>
      <c r="P759" s="18">
        <v>2.5499999999999998</v>
      </c>
      <c r="Q759" s="16">
        <v>5.5E-2</v>
      </c>
      <c r="R759" s="15">
        <v>2619879</v>
      </c>
      <c r="S759" s="16">
        <v>-3.1E-2</v>
      </c>
      <c r="T759" s="17">
        <v>694159</v>
      </c>
      <c r="U759" s="16">
        <v>6.4000000000000001E-2</v>
      </c>
      <c r="V759" s="17">
        <v>1040455</v>
      </c>
      <c r="W759" s="16">
        <v>-8.2000000000000003E-2</v>
      </c>
      <c r="X759" s="18">
        <v>3.77</v>
      </c>
      <c r="Y759" s="16">
        <v>-8.8999999999999996E-2</v>
      </c>
      <c r="Z759" s="18">
        <v>2.52</v>
      </c>
      <c r="AA759" s="16">
        <v>5.6000000000000001E-2</v>
      </c>
      <c r="AB759" s="15">
        <v>5451151</v>
      </c>
      <c r="AC759" s="16">
        <v>-3.0000000000000001E-3</v>
      </c>
      <c r="AD759" s="17">
        <v>1469507</v>
      </c>
      <c r="AE759" s="16">
        <v>0.12</v>
      </c>
      <c r="AF759" s="17">
        <v>2188387</v>
      </c>
      <c r="AG759" s="16">
        <v>-4.2999999999999997E-2</v>
      </c>
      <c r="AH759" s="18">
        <v>3.71</v>
      </c>
      <c r="AI759" s="16">
        <v>-0.11</v>
      </c>
      <c r="AJ759" s="18">
        <v>2.4900000000000002</v>
      </c>
      <c r="AK759" s="16">
        <v>4.2000000000000003E-2</v>
      </c>
      <c r="AL759" s="15">
        <v>11495655</v>
      </c>
      <c r="AM759" s="16">
        <v>1.2999999999999999E-2</v>
      </c>
      <c r="AN759" s="17">
        <v>2976246</v>
      </c>
      <c r="AO759" s="16">
        <v>0.1</v>
      </c>
      <c r="AP759" s="17">
        <v>4651735</v>
      </c>
      <c r="AQ759" s="16">
        <v>-1.9E-2</v>
      </c>
      <c r="AR759" s="18">
        <v>3.86</v>
      </c>
      <c r="AS759" s="16">
        <v>-7.9000000000000001E-2</v>
      </c>
      <c r="AT759" s="18">
        <v>2.4700000000000002</v>
      </c>
      <c r="AU759" s="16">
        <v>3.3000000000000002E-2</v>
      </c>
    </row>
    <row r="760" spans="2:47" x14ac:dyDescent="0.2">
      <c r="B760" s="29"/>
      <c r="C760" s="29"/>
      <c r="D760" s="29"/>
      <c r="E760" s="29"/>
      <c r="F760" s="29"/>
      <c r="G760" s="14" t="s">
        <v>303</v>
      </c>
      <c r="H760" s="15">
        <v>286527</v>
      </c>
      <c r="I760" s="16">
        <v>-5.6000000000000001E-2</v>
      </c>
      <c r="J760" s="17">
        <v>66421</v>
      </c>
      <c r="K760" s="16">
        <v>-0.08</v>
      </c>
      <c r="L760" s="17">
        <v>111378</v>
      </c>
      <c r="M760" s="16">
        <v>-7.0000000000000001E-3</v>
      </c>
      <c r="N760" s="18">
        <v>4.3099999999999996</v>
      </c>
      <c r="O760" s="16">
        <v>2.5999999999999999E-2</v>
      </c>
      <c r="P760" s="18">
        <v>2.57</v>
      </c>
      <c r="Q760" s="16">
        <v>-4.9000000000000002E-2</v>
      </c>
      <c r="R760" s="15">
        <v>932217</v>
      </c>
      <c r="S760" s="16">
        <v>-2.9000000000000001E-2</v>
      </c>
      <c r="T760" s="17">
        <v>217425</v>
      </c>
      <c r="U760" s="16">
        <v>-6.7000000000000004E-2</v>
      </c>
      <c r="V760" s="17">
        <v>356533</v>
      </c>
      <c r="W760" s="16">
        <v>-3.0000000000000001E-3</v>
      </c>
      <c r="X760" s="18">
        <v>4.29</v>
      </c>
      <c r="Y760" s="16">
        <v>0.04</v>
      </c>
      <c r="Z760" s="18">
        <v>2.61</v>
      </c>
      <c r="AA760" s="16">
        <v>-2.5999999999999999E-2</v>
      </c>
      <c r="AB760" s="15">
        <v>1952894</v>
      </c>
      <c r="AC760" s="16">
        <v>-4.0000000000000001E-3</v>
      </c>
      <c r="AD760" s="17">
        <v>457544</v>
      </c>
      <c r="AE760" s="16">
        <v>-4.2999999999999997E-2</v>
      </c>
      <c r="AF760" s="17">
        <v>743415</v>
      </c>
      <c r="AG760" s="16">
        <v>2E-3</v>
      </c>
      <c r="AH760" s="18">
        <v>4.2699999999999996</v>
      </c>
      <c r="AI760" s="16">
        <v>0.04</v>
      </c>
      <c r="AJ760" s="18">
        <v>2.63</v>
      </c>
      <c r="AK760" s="16">
        <v>-7.0000000000000001E-3</v>
      </c>
      <c r="AL760" s="15">
        <v>4329224</v>
      </c>
      <c r="AM760" s="16">
        <v>0.11799999999999999</v>
      </c>
      <c r="AN760" s="17">
        <v>1047942</v>
      </c>
      <c r="AO760" s="16">
        <v>0.12</v>
      </c>
      <c r="AP760" s="17">
        <v>1644332</v>
      </c>
      <c r="AQ760" s="16">
        <v>0.10299999999999999</v>
      </c>
      <c r="AR760" s="18">
        <v>4.13</v>
      </c>
      <c r="AS760" s="16">
        <v>-2E-3</v>
      </c>
      <c r="AT760" s="18">
        <v>2.63</v>
      </c>
      <c r="AU760" s="16">
        <v>1.4E-2</v>
      </c>
    </row>
    <row r="761" spans="2:47" x14ac:dyDescent="0.2">
      <c r="B761" s="29"/>
      <c r="C761" s="29"/>
      <c r="D761" s="29"/>
      <c r="E761" s="29"/>
      <c r="F761" s="29"/>
      <c r="G761" s="14" t="s">
        <v>304</v>
      </c>
      <c r="H761" s="15">
        <v>34065</v>
      </c>
      <c r="I761" s="16">
        <v>-0.17799999999999999</v>
      </c>
      <c r="J761" s="17">
        <v>7152</v>
      </c>
      <c r="K761" s="16">
        <v>-0.12</v>
      </c>
      <c r="L761" s="17">
        <v>12869</v>
      </c>
      <c r="M761" s="16">
        <v>-0.109</v>
      </c>
      <c r="N761" s="18">
        <v>4.76</v>
      </c>
      <c r="O761" s="16">
        <v>-6.6000000000000003E-2</v>
      </c>
      <c r="P761" s="18">
        <v>2.65</v>
      </c>
      <c r="Q761" s="16">
        <v>-7.6999999999999999E-2</v>
      </c>
      <c r="R761" s="15">
        <v>101200</v>
      </c>
      <c r="S761" s="16">
        <v>-0.22700000000000001</v>
      </c>
      <c r="T761" s="17">
        <v>20694</v>
      </c>
      <c r="U761" s="16">
        <v>-0.17100000000000001</v>
      </c>
      <c r="V761" s="17">
        <v>38857</v>
      </c>
      <c r="W761" s="16">
        <v>-0.158</v>
      </c>
      <c r="X761" s="18">
        <v>4.8899999999999997</v>
      </c>
      <c r="Y761" s="16">
        <v>-6.8000000000000005E-2</v>
      </c>
      <c r="Z761" s="18">
        <v>2.6</v>
      </c>
      <c r="AA761" s="16">
        <v>-8.2000000000000003E-2</v>
      </c>
      <c r="AB761" s="15">
        <v>205335</v>
      </c>
      <c r="AC761" s="16">
        <v>-0.27400000000000002</v>
      </c>
      <c r="AD761" s="17">
        <v>42793</v>
      </c>
      <c r="AE761" s="16">
        <v>-0.22600000000000001</v>
      </c>
      <c r="AF761" s="17">
        <v>77540</v>
      </c>
      <c r="AG761" s="16">
        <v>-0.221</v>
      </c>
      <c r="AH761" s="18">
        <v>4.8</v>
      </c>
      <c r="AI761" s="16">
        <v>-6.2E-2</v>
      </c>
      <c r="AJ761" s="18">
        <v>2.65</v>
      </c>
      <c r="AK761" s="16">
        <v>-6.8000000000000005E-2</v>
      </c>
      <c r="AL761" s="15">
        <v>423644</v>
      </c>
      <c r="AM761" s="16">
        <v>-0.25900000000000001</v>
      </c>
      <c r="AN761" s="17">
        <v>90875</v>
      </c>
      <c r="AO761" s="16">
        <v>-0.19400000000000001</v>
      </c>
      <c r="AP761" s="17">
        <v>154827</v>
      </c>
      <c r="AQ761" s="16">
        <v>-0.22500000000000001</v>
      </c>
      <c r="AR761" s="18">
        <v>4.66</v>
      </c>
      <c r="AS761" s="16">
        <v>-0.08</v>
      </c>
      <c r="AT761" s="18">
        <v>2.74</v>
      </c>
      <c r="AU761" s="16">
        <v>-4.3999999999999997E-2</v>
      </c>
    </row>
    <row r="762" spans="2:47" x14ac:dyDescent="0.2">
      <c r="B762" s="29"/>
      <c r="C762" s="29"/>
      <c r="D762" s="29"/>
      <c r="E762" s="29"/>
      <c r="F762" s="29"/>
      <c r="G762" s="14" t="s">
        <v>305</v>
      </c>
      <c r="H762" s="15">
        <v>287826</v>
      </c>
      <c r="I762" s="16">
        <v>0.28799999999999998</v>
      </c>
      <c r="J762" s="17">
        <v>67875</v>
      </c>
      <c r="K762" s="16">
        <v>0.38900000000000001</v>
      </c>
      <c r="L762" s="17">
        <v>128686</v>
      </c>
      <c r="M762" s="16">
        <v>0.41699999999999998</v>
      </c>
      <c r="N762" s="18">
        <v>4.24</v>
      </c>
      <c r="O762" s="16">
        <v>-7.2999999999999995E-2</v>
      </c>
      <c r="P762" s="18">
        <v>2.2400000000000002</v>
      </c>
      <c r="Q762" s="16">
        <v>-9.1999999999999998E-2</v>
      </c>
      <c r="R762" s="15">
        <v>950292</v>
      </c>
      <c r="S762" s="16">
        <v>0.18099999999999999</v>
      </c>
      <c r="T762" s="17">
        <v>224514</v>
      </c>
      <c r="U762" s="16">
        <v>0.17699999999999999</v>
      </c>
      <c r="V762" s="17">
        <v>424675</v>
      </c>
      <c r="W762" s="16">
        <v>0.161</v>
      </c>
      <c r="X762" s="18">
        <v>4.2300000000000004</v>
      </c>
      <c r="Y762" s="16">
        <v>3.0000000000000001E-3</v>
      </c>
      <c r="Z762" s="18">
        <v>2.2400000000000002</v>
      </c>
      <c r="AA762" s="16">
        <v>1.7000000000000001E-2</v>
      </c>
      <c r="AB762" s="15">
        <v>1891035</v>
      </c>
      <c r="AC762" s="16">
        <v>0.21199999999999999</v>
      </c>
      <c r="AD762" s="17">
        <v>451548</v>
      </c>
      <c r="AE762" s="16">
        <v>0.23100000000000001</v>
      </c>
      <c r="AF762" s="17">
        <v>849746</v>
      </c>
      <c r="AG762" s="16">
        <v>0.19900000000000001</v>
      </c>
      <c r="AH762" s="18">
        <v>4.1900000000000004</v>
      </c>
      <c r="AI762" s="16">
        <v>-1.4999999999999999E-2</v>
      </c>
      <c r="AJ762" s="18">
        <v>2.23</v>
      </c>
      <c r="AK762" s="16">
        <v>0.01</v>
      </c>
      <c r="AL762" s="15">
        <v>3879582</v>
      </c>
      <c r="AM762" s="16">
        <v>0.221</v>
      </c>
      <c r="AN762" s="17">
        <v>933199</v>
      </c>
      <c r="AO762" s="16">
        <v>0.23899999999999999</v>
      </c>
      <c r="AP762" s="17">
        <v>1749601</v>
      </c>
      <c r="AQ762" s="16">
        <v>0.19500000000000001</v>
      </c>
      <c r="AR762" s="18">
        <v>4.16</v>
      </c>
      <c r="AS762" s="16">
        <v>-1.4999999999999999E-2</v>
      </c>
      <c r="AT762" s="18">
        <v>2.2200000000000002</v>
      </c>
      <c r="AU762" s="16">
        <v>2.1999999999999999E-2</v>
      </c>
    </row>
    <row r="763" spans="2:47" x14ac:dyDescent="0.2">
      <c r="B763" s="29"/>
      <c r="C763" s="29"/>
      <c r="D763" s="29"/>
      <c r="E763" s="29"/>
      <c r="F763" s="29"/>
      <c r="G763" s="14" t="s">
        <v>306</v>
      </c>
      <c r="H763" s="15">
        <v>75066</v>
      </c>
      <c r="I763" s="16">
        <v>-1.4999999999999999E-2</v>
      </c>
      <c r="J763" s="17">
        <v>16748</v>
      </c>
      <c r="K763" s="16">
        <v>-1.4E-2</v>
      </c>
      <c r="L763" s="17">
        <v>26895</v>
      </c>
      <c r="M763" s="16">
        <v>-7.1999999999999995E-2</v>
      </c>
      <c r="N763" s="18">
        <v>4.4800000000000004</v>
      </c>
      <c r="O763" s="16">
        <v>-1E-3</v>
      </c>
      <c r="P763" s="18">
        <v>2.79</v>
      </c>
      <c r="Q763" s="16">
        <v>6.2E-2</v>
      </c>
      <c r="R763" s="15">
        <v>237113</v>
      </c>
      <c r="S763" s="16">
        <v>-0.02</v>
      </c>
      <c r="T763" s="17">
        <v>51983</v>
      </c>
      <c r="U763" s="16">
        <v>-3.5999999999999997E-2</v>
      </c>
      <c r="V763" s="17">
        <v>85565</v>
      </c>
      <c r="W763" s="16">
        <v>-9.7000000000000003E-2</v>
      </c>
      <c r="X763" s="18">
        <v>4.5599999999999996</v>
      </c>
      <c r="Y763" s="16">
        <v>1.7000000000000001E-2</v>
      </c>
      <c r="Z763" s="18">
        <v>2.77</v>
      </c>
      <c r="AA763" s="16">
        <v>8.5000000000000006E-2</v>
      </c>
      <c r="AB763" s="15">
        <v>519521</v>
      </c>
      <c r="AC763" s="16">
        <v>3.7999999999999999E-2</v>
      </c>
      <c r="AD763" s="17">
        <v>114157</v>
      </c>
      <c r="AE763" s="16">
        <v>2.1000000000000001E-2</v>
      </c>
      <c r="AF763" s="17">
        <v>187537</v>
      </c>
      <c r="AG763" s="16">
        <v>-3.5000000000000003E-2</v>
      </c>
      <c r="AH763" s="18">
        <v>4.55</v>
      </c>
      <c r="AI763" s="16">
        <v>1.7000000000000001E-2</v>
      </c>
      <c r="AJ763" s="18">
        <v>2.77</v>
      </c>
      <c r="AK763" s="16">
        <v>7.4999999999999997E-2</v>
      </c>
      <c r="AL763" s="15">
        <v>1060515</v>
      </c>
      <c r="AM763" s="16">
        <v>7.5999999999999998E-2</v>
      </c>
      <c r="AN763" s="17">
        <v>238022</v>
      </c>
      <c r="AO763" s="16">
        <v>7.0999999999999994E-2</v>
      </c>
      <c r="AP763" s="17">
        <v>384317</v>
      </c>
      <c r="AQ763" s="16">
        <v>-1.2E-2</v>
      </c>
      <c r="AR763" s="18">
        <v>4.46</v>
      </c>
      <c r="AS763" s="16">
        <v>4.0000000000000001E-3</v>
      </c>
      <c r="AT763" s="18">
        <v>2.76</v>
      </c>
      <c r="AU763" s="16">
        <v>8.7999999999999995E-2</v>
      </c>
    </row>
    <row r="764" spans="2:47" x14ac:dyDescent="0.2">
      <c r="B764" s="29"/>
      <c r="C764" s="29"/>
      <c r="D764" s="29"/>
      <c r="E764" s="29"/>
      <c r="F764" s="29"/>
      <c r="G764" s="14" t="s">
        <v>307</v>
      </c>
      <c r="H764" s="15">
        <v>396807</v>
      </c>
      <c r="I764" s="16">
        <v>-6.4000000000000001E-2</v>
      </c>
      <c r="J764" s="17">
        <v>100108</v>
      </c>
      <c r="K764" s="16">
        <v>-2.7E-2</v>
      </c>
      <c r="L764" s="17">
        <v>169110</v>
      </c>
      <c r="M764" s="16">
        <v>-9.1999999999999998E-2</v>
      </c>
      <c r="N764" s="18">
        <v>3.96</v>
      </c>
      <c r="O764" s="16">
        <v>-3.6999999999999998E-2</v>
      </c>
      <c r="P764" s="18">
        <v>2.35</v>
      </c>
      <c r="Q764" s="16">
        <v>3.2000000000000001E-2</v>
      </c>
      <c r="R764" s="15">
        <v>1179434</v>
      </c>
      <c r="S764" s="16">
        <v>-4.2000000000000003E-2</v>
      </c>
      <c r="T764" s="17">
        <v>294676</v>
      </c>
      <c r="U764" s="16">
        <v>-2.5999999999999999E-2</v>
      </c>
      <c r="V764" s="17">
        <v>506203</v>
      </c>
      <c r="W764" s="16">
        <v>-7.4999999999999997E-2</v>
      </c>
      <c r="X764" s="18">
        <v>4</v>
      </c>
      <c r="Y764" s="16">
        <v>-1.6E-2</v>
      </c>
      <c r="Z764" s="18">
        <v>2.33</v>
      </c>
      <c r="AA764" s="16">
        <v>3.5000000000000003E-2</v>
      </c>
      <c r="AB764" s="15">
        <v>2423726</v>
      </c>
      <c r="AC764" s="16">
        <v>1.0999999999999999E-2</v>
      </c>
      <c r="AD764" s="17">
        <v>611769</v>
      </c>
      <c r="AE764" s="16">
        <v>0.05</v>
      </c>
      <c r="AF764" s="17">
        <v>1050861</v>
      </c>
      <c r="AG764" s="16">
        <v>-2E-3</v>
      </c>
      <c r="AH764" s="18">
        <v>3.96</v>
      </c>
      <c r="AI764" s="16">
        <v>-3.6999999999999998E-2</v>
      </c>
      <c r="AJ764" s="18">
        <v>2.31</v>
      </c>
      <c r="AK764" s="16">
        <v>1.2999999999999999E-2</v>
      </c>
      <c r="AL764" s="15">
        <v>5111306</v>
      </c>
      <c r="AM764" s="16">
        <v>5.3999999999999999E-2</v>
      </c>
      <c r="AN764" s="17">
        <v>1273269</v>
      </c>
      <c r="AO764" s="16">
        <v>9.9000000000000005E-2</v>
      </c>
      <c r="AP764" s="17">
        <v>2223671</v>
      </c>
      <c r="AQ764" s="16">
        <v>4.8000000000000001E-2</v>
      </c>
      <c r="AR764" s="18">
        <v>4.01</v>
      </c>
      <c r="AS764" s="16">
        <v>-4.1000000000000002E-2</v>
      </c>
      <c r="AT764" s="18">
        <v>2.2999999999999998</v>
      </c>
      <c r="AU764" s="16">
        <v>6.0000000000000001E-3</v>
      </c>
    </row>
    <row r="765" spans="2:47" x14ac:dyDescent="0.2">
      <c r="B765" s="29"/>
      <c r="C765" s="29"/>
      <c r="D765" s="29"/>
      <c r="E765" s="29"/>
      <c r="F765" s="29"/>
      <c r="G765" s="14" t="s">
        <v>308</v>
      </c>
      <c r="H765" s="15">
        <v>181379</v>
      </c>
      <c r="I765" s="16">
        <v>-0.19800000000000001</v>
      </c>
      <c r="J765" s="17">
        <v>36949</v>
      </c>
      <c r="K765" s="16">
        <v>-0.14899999999999999</v>
      </c>
      <c r="L765" s="17">
        <v>59619</v>
      </c>
      <c r="M765" s="16">
        <v>-0.27300000000000002</v>
      </c>
      <c r="N765" s="18">
        <v>4.91</v>
      </c>
      <c r="O765" s="16">
        <v>-5.7000000000000002E-2</v>
      </c>
      <c r="P765" s="18">
        <v>3.04</v>
      </c>
      <c r="Q765" s="16">
        <v>0.104</v>
      </c>
      <c r="R765" s="15">
        <v>608442</v>
      </c>
      <c r="S765" s="16">
        <v>-7.8E-2</v>
      </c>
      <c r="T765" s="17">
        <v>127538</v>
      </c>
      <c r="U765" s="16">
        <v>-0.01</v>
      </c>
      <c r="V765" s="17">
        <v>214087</v>
      </c>
      <c r="W765" s="16">
        <v>-0.14499999999999999</v>
      </c>
      <c r="X765" s="18">
        <v>4.7699999999999996</v>
      </c>
      <c r="Y765" s="16">
        <v>-6.9000000000000006E-2</v>
      </c>
      <c r="Z765" s="18">
        <v>2.84</v>
      </c>
      <c r="AA765" s="16">
        <v>7.9000000000000001E-2</v>
      </c>
      <c r="AB765" s="15">
        <v>1262045</v>
      </c>
      <c r="AC765" s="16">
        <v>0</v>
      </c>
      <c r="AD765" s="17">
        <v>267887</v>
      </c>
      <c r="AE765" s="16">
        <v>7.2999999999999995E-2</v>
      </c>
      <c r="AF765" s="17">
        <v>457008</v>
      </c>
      <c r="AG765" s="16">
        <v>-6.0999999999999999E-2</v>
      </c>
      <c r="AH765" s="18">
        <v>4.71</v>
      </c>
      <c r="AI765" s="16">
        <v>-6.8000000000000005E-2</v>
      </c>
      <c r="AJ765" s="18">
        <v>2.76</v>
      </c>
      <c r="AK765" s="16">
        <v>6.5000000000000002E-2</v>
      </c>
      <c r="AL765" s="15">
        <v>2857708</v>
      </c>
      <c r="AM765" s="16">
        <v>9.8000000000000004E-2</v>
      </c>
      <c r="AN765" s="17">
        <v>600045</v>
      </c>
      <c r="AO765" s="16">
        <v>0.155</v>
      </c>
      <c r="AP765" s="17">
        <v>1029384</v>
      </c>
      <c r="AQ765" s="16">
        <v>8.0000000000000002E-3</v>
      </c>
      <c r="AR765" s="18">
        <v>4.76</v>
      </c>
      <c r="AS765" s="16">
        <v>-4.9000000000000002E-2</v>
      </c>
      <c r="AT765" s="18">
        <v>2.78</v>
      </c>
      <c r="AU765" s="16">
        <v>0.09</v>
      </c>
    </row>
    <row r="766" spans="2:47" x14ac:dyDescent="0.2">
      <c r="B766" s="29"/>
      <c r="C766" s="29"/>
      <c r="D766" s="29"/>
      <c r="E766" s="29"/>
      <c r="F766" s="29"/>
      <c r="G766" s="14" t="s">
        <v>309</v>
      </c>
      <c r="H766" s="15">
        <v>212587</v>
      </c>
      <c r="I766" s="16">
        <v>9.9000000000000005E-2</v>
      </c>
      <c r="J766" s="17">
        <v>43155</v>
      </c>
      <c r="K766" s="16">
        <v>0.109</v>
      </c>
      <c r="L766" s="17">
        <v>77729</v>
      </c>
      <c r="M766" s="16">
        <v>0.10100000000000001</v>
      </c>
      <c r="N766" s="18">
        <v>4.93</v>
      </c>
      <c r="O766" s="16">
        <v>-8.9999999999999993E-3</v>
      </c>
      <c r="P766" s="18">
        <v>2.73</v>
      </c>
      <c r="Q766" s="16">
        <v>-2E-3</v>
      </c>
      <c r="R766" s="15">
        <v>679854</v>
      </c>
      <c r="S766" s="16">
        <v>9.1999999999999998E-2</v>
      </c>
      <c r="T766" s="17">
        <v>137535</v>
      </c>
      <c r="U766" s="16">
        <v>0.10100000000000001</v>
      </c>
      <c r="V766" s="17">
        <v>244374</v>
      </c>
      <c r="W766" s="16">
        <v>9.0999999999999998E-2</v>
      </c>
      <c r="X766" s="18">
        <v>4.9400000000000004</v>
      </c>
      <c r="Y766" s="16">
        <v>-8.0000000000000002E-3</v>
      </c>
      <c r="Z766" s="18">
        <v>2.78</v>
      </c>
      <c r="AA766" s="16">
        <v>1E-3</v>
      </c>
      <c r="AB766" s="15">
        <v>1431648</v>
      </c>
      <c r="AC766" s="16">
        <v>0.126</v>
      </c>
      <c r="AD766" s="17">
        <v>287933</v>
      </c>
      <c r="AE766" s="16">
        <v>0.11899999999999999</v>
      </c>
      <c r="AF766" s="17">
        <v>507956</v>
      </c>
      <c r="AG766" s="16">
        <v>0.1</v>
      </c>
      <c r="AH766" s="18">
        <v>4.97</v>
      </c>
      <c r="AI766" s="16">
        <v>6.0000000000000001E-3</v>
      </c>
      <c r="AJ766" s="18">
        <v>2.82</v>
      </c>
      <c r="AK766" s="16">
        <v>2.3E-2</v>
      </c>
      <c r="AL766" s="15">
        <v>2923134</v>
      </c>
      <c r="AM766" s="16">
        <v>0.13900000000000001</v>
      </c>
      <c r="AN766" s="17">
        <v>587030</v>
      </c>
      <c r="AO766" s="16">
        <v>0.14199999999999999</v>
      </c>
      <c r="AP766" s="17">
        <v>1043611</v>
      </c>
      <c r="AQ766" s="16">
        <v>0.108</v>
      </c>
      <c r="AR766" s="18">
        <v>4.9800000000000004</v>
      </c>
      <c r="AS766" s="16">
        <v>-3.0000000000000001E-3</v>
      </c>
      <c r="AT766" s="18">
        <v>2.8</v>
      </c>
      <c r="AU766" s="16">
        <v>2.7E-2</v>
      </c>
    </row>
    <row r="767" spans="2:47" x14ac:dyDescent="0.2">
      <c r="B767" s="29"/>
      <c r="C767" s="29"/>
      <c r="D767" s="29"/>
      <c r="E767" s="29"/>
      <c r="F767" s="29"/>
      <c r="G767" s="14" t="s">
        <v>310</v>
      </c>
      <c r="H767" s="15">
        <v>235117</v>
      </c>
      <c r="I767" s="16">
        <v>-2.8000000000000001E-2</v>
      </c>
      <c r="J767" s="17">
        <v>66248</v>
      </c>
      <c r="K767" s="16">
        <v>-2.5000000000000001E-2</v>
      </c>
      <c r="L767" s="17">
        <v>140797</v>
      </c>
      <c r="M767" s="16">
        <v>-3.7999999999999999E-2</v>
      </c>
      <c r="N767" s="18">
        <v>3.55</v>
      </c>
      <c r="O767" s="16">
        <v>-3.0000000000000001E-3</v>
      </c>
      <c r="P767" s="18">
        <v>1.67</v>
      </c>
      <c r="Q767" s="16">
        <v>1.0999999999999999E-2</v>
      </c>
      <c r="R767" s="15">
        <v>724394</v>
      </c>
      <c r="S767" s="16">
        <v>-3.3000000000000002E-2</v>
      </c>
      <c r="T767" s="17">
        <v>205969</v>
      </c>
      <c r="U767" s="16">
        <v>5.0000000000000001E-3</v>
      </c>
      <c r="V767" s="17">
        <v>435372</v>
      </c>
      <c r="W767" s="16">
        <v>3.0000000000000001E-3</v>
      </c>
      <c r="X767" s="18">
        <v>3.52</v>
      </c>
      <c r="Y767" s="16">
        <v>-3.7999999999999999E-2</v>
      </c>
      <c r="Z767" s="18">
        <v>1.66</v>
      </c>
      <c r="AA767" s="16">
        <v>-3.5999999999999997E-2</v>
      </c>
      <c r="AB767" s="15">
        <v>1483330</v>
      </c>
      <c r="AC767" s="16">
        <v>-0.1</v>
      </c>
      <c r="AD767" s="17">
        <v>422996</v>
      </c>
      <c r="AE767" s="16">
        <v>2.5999999999999999E-2</v>
      </c>
      <c r="AF767" s="17">
        <v>895071</v>
      </c>
      <c r="AG767" s="16">
        <v>5.7000000000000002E-2</v>
      </c>
      <c r="AH767" s="18">
        <v>3.51</v>
      </c>
      <c r="AI767" s="16">
        <v>-0.123</v>
      </c>
      <c r="AJ767" s="18">
        <v>1.66</v>
      </c>
      <c r="AK767" s="16">
        <v>-0.14899999999999999</v>
      </c>
      <c r="AL767" s="15">
        <v>3105127</v>
      </c>
      <c r="AM767" s="16">
        <v>-0.10100000000000001</v>
      </c>
      <c r="AN767" s="17">
        <v>874193</v>
      </c>
      <c r="AO767" s="16">
        <v>0.06</v>
      </c>
      <c r="AP767" s="17">
        <v>1862126</v>
      </c>
      <c r="AQ767" s="16">
        <v>0.11700000000000001</v>
      </c>
      <c r="AR767" s="18">
        <v>3.55</v>
      </c>
      <c r="AS767" s="16">
        <v>-0.152</v>
      </c>
      <c r="AT767" s="18">
        <v>1.67</v>
      </c>
      <c r="AU767" s="16">
        <v>-0.19500000000000001</v>
      </c>
    </row>
    <row r="768" spans="2:47" x14ac:dyDescent="0.2">
      <c r="B768" s="29"/>
      <c r="C768" s="29"/>
      <c r="D768" s="29"/>
      <c r="E768" s="29"/>
      <c r="F768" s="29"/>
      <c r="G768" s="14" t="s">
        <v>311</v>
      </c>
      <c r="H768" s="15">
        <v>175157</v>
      </c>
      <c r="I768" s="16">
        <v>-5.2999999999999999E-2</v>
      </c>
      <c r="J768" s="17">
        <v>37036</v>
      </c>
      <c r="K768" s="16">
        <v>-2.8000000000000001E-2</v>
      </c>
      <c r="L768" s="17">
        <v>68265</v>
      </c>
      <c r="M768" s="16">
        <v>-4.5999999999999999E-2</v>
      </c>
      <c r="N768" s="18">
        <v>4.7300000000000004</v>
      </c>
      <c r="O768" s="16">
        <v>-2.5999999999999999E-2</v>
      </c>
      <c r="P768" s="18">
        <v>2.57</v>
      </c>
      <c r="Q768" s="16">
        <v>-8.0000000000000002E-3</v>
      </c>
      <c r="R768" s="15">
        <v>558064</v>
      </c>
      <c r="S768" s="16">
        <v>4.0000000000000001E-3</v>
      </c>
      <c r="T768" s="17">
        <v>116802</v>
      </c>
      <c r="U768" s="16">
        <v>2.8000000000000001E-2</v>
      </c>
      <c r="V768" s="17">
        <v>219102</v>
      </c>
      <c r="W768" s="16">
        <v>1.2999999999999999E-2</v>
      </c>
      <c r="X768" s="18">
        <v>4.78</v>
      </c>
      <c r="Y768" s="16">
        <v>-2.3E-2</v>
      </c>
      <c r="Z768" s="18">
        <v>2.5499999999999998</v>
      </c>
      <c r="AA768" s="16">
        <v>-8.9999999999999993E-3</v>
      </c>
      <c r="AB768" s="15">
        <v>1120462</v>
      </c>
      <c r="AC768" s="16">
        <v>1.6E-2</v>
      </c>
      <c r="AD768" s="17">
        <v>230900</v>
      </c>
      <c r="AE768" s="16">
        <v>3.5000000000000003E-2</v>
      </c>
      <c r="AF768" s="17">
        <v>434776</v>
      </c>
      <c r="AG768" s="16">
        <v>2.1000000000000001E-2</v>
      </c>
      <c r="AH768" s="18">
        <v>4.8499999999999996</v>
      </c>
      <c r="AI768" s="16">
        <v>-1.7999999999999999E-2</v>
      </c>
      <c r="AJ768" s="18">
        <v>2.58</v>
      </c>
      <c r="AK768" s="16">
        <v>-4.0000000000000001E-3</v>
      </c>
      <c r="AL768" s="15">
        <v>2436325</v>
      </c>
      <c r="AM768" s="16">
        <v>9.8000000000000004E-2</v>
      </c>
      <c r="AN768" s="17">
        <v>501003</v>
      </c>
      <c r="AO768" s="16">
        <v>0.13500000000000001</v>
      </c>
      <c r="AP768" s="17">
        <v>931006</v>
      </c>
      <c r="AQ768" s="16">
        <v>8.1000000000000003E-2</v>
      </c>
      <c r="AR768" s="18">
        <v>4.8600000000000003</v>
      </c>
      <c r="AS768" s="16">
        <v>-3.3000000000000002E-2</v>
      </c>
      <c r="AT768" s="18">
        <v>2.62</v>
      </c>
      <c r="AU768" s="16">
        <v>1.6E-2</v>
      </c>
    </row>
    <row r="769" spans="2:47" x14ac:dyDescent="0.2">
      <c r="B769" s="29"/>
      <c r="C769" s="29"/>
      <c r="D769" s="29"/>
      <c r="E769" s="29"/>
      <c r="F769" s="29"/>
      <c r="G769" s="14" t="s">
        <v>312</v>
      </c>
      <c r="H769" s="15">
        <v>155480</v>
      </c>
      <c r="I769" s="16">
        <v>-8.1000000000000003E-2</v>
      </c>
      <c r="J769" s="17">
        <v>35088</v>
      </c>
      <c r="K769" s="16">
        <v>-6.5000000000000002E-2</v>
      </c>
      <c r="L769" s="17">
        <v>64929</v>
      </c>
      <c r="M769" s="16">
        <v>-8.4000000000000005E-2</v>
      </c>
      <c r="N769" s="18">
        <v>4.43</v>
      </c>
      <c r="O769" s="16">
        <v>-1.7000000000000001E-2</v>
      </c>
      <c r="P769" s="18">
        <v>2.39</v>
      </c>
      <c r="Q769" s="16">
        <v>3.0000000000000001E-3</v>
      </c>
      <c r="R769" s="15">
        <v>488807</v>
      </c>
      <c r="S769" s="16">
        <v>-5.8999999999999997E-2</v>
      </c>
      <c r="T769" s="17">
        <v>107737</v>
      </c>
      <c r="U769" s="16">
        <v>-5.5E-2</v>
      </c>
      <c r="V769" s="17">
        <v>202606</v>
      </c>
      <c r="W769" s="16">
        <v>-6.8000000000000005E-2</v>
      </c>
      <c r="X769" s="18">
        <v>4.54</v>
      </c>
      <c r="Y769" s="16">
        <v>-4.0000000000000001E-3</v>
      </c>
      <c r="Z769" s="18">
        <v>2.41</v>
      </c>
      <c r="AA769" s="16">
        <v>0.01</v>
      </c>
      <c r="AB769" s="15">
        <v>1012675</v>
      </c>
      <c r="AC769" s="16">
        <v>-3.0000000000000001E-3</v>
      </c>
      <c r="AD769" s="17">
        <v>220325</v>
      </c>
      <c r="AE769" s="16">
        <v>-5.0000000000000001E-3</v>
      </c>
      <c r="AF769" s="17">
        <v>416809</v>
      </c>
      <c r="AG769" s="16">
        <v>-1.2E-2</v>
      </c>
      <c r="AH769" s="18">
        <v>4.5999999999999996</v>
      </c>
      <c r="AI769" s="16">
        <v>2E-3</v>
      </c>
      <c r="AJ769" s="18">
        <v>2.4300000000000002</v>
      </c>
      <c r="AK769" s="16">
        <v>8.9999999999999993E-3</v>
      </c>
      <c r="AL769" s="15">
        <v>2181794</v>
      </c>
      <c r="AM769" s="16">
        <v>8.7999999999999995E-2</v>
      </c>
      <c r="AN769" s="17">
        <v>478653</v>
      </c>
      <c r="AO769" s="16">
        <v>0.13100000000000001</v>
      </c>
      <c r="AP769" s="17">
        <v>892514</v>
      </c>
      <c r="AQ769" s="16">
        <v>8.1000000000000003E-2</v>
      </c>
      <c r="AR769" s="18">
        <v>4.5599999999999996</v>
      </c>
      <c r="AS769" s="16">
        <v>-3.7999999999999999E-2</v>
      </c>
      <c r="AT769" s="18">
        <v>2.44</v>
      </c>
      <c r="AU769" s="16">
        <v>7.0000000000000001E-3</v>
      </c>
    </row>
    <row r="770" spans="2:47" x14ac:dyDescent="0.2">
      <c r="B770" s="29"/>
      <c r="C770" s="29"/>
      <c r="D770" s="29"/>
      <c r="E770" s="29"/>
      <c r="F770" s="29"/>
      <c r="G770" s="14" t="s">
        <v>313</v>
      </c>
      <c r="H770" s="15">
        <v>63748</v>
      </c>
      <c r="I770" s="16">
        <v>-0.318</v>
      </c>
      <c r="J770" s="17">
        <v>13883</v>
      </c>
      <c r="K770" s="16">
        <v>-0.249</v>
      </c>
      <c r="L770" s="17">
        <v>23200</v>
      </c>
      <c r="M770" s="16">
        <v>-0.27500000000000002</v>
      </c>
      <c r="N770" s="18">
        <v>4.59</v>
      </c>
      <c r="O770" s="16">
        <v>-9.0999999999999998E-2</v>
      </c>
      <c r="P770" s="18">
        <v>2.75</v>
      </c>
      <c r="Q770" s="16">
        <v>-5.8000000000000003E-2</v>
      </c>
      <c r="R770" s="15">
        <v>201425</v>
      </c>
      <c r="S770" s="16">
        <v>-0.31900000000000001</v>
      </c>
      <c r="T770" s="17">
        <v>42208</v>
      </c>
      <c r="U770" s="16">
        <v>-0.26700000000000002</v>
      </c>
      <c r="V770" s="17">
        <v>72578</v>
      </c>
      <c r="W770" s="16">
        <v>-0.28899999999999998</v>
      </c>
      <c r="X770" s="18">
        <v>4.7699999999999996</v>
      </c>
      <c r="Y770" s="16">
        <v>-7.0999999999999994E-2</v>
      </c>
      <c r="Z770" s="18">
        <v>2.78</v>
      </c>
      <c r="AA770" s="16">
        <v>-4.2999999999999997E-2</v>
      </c>
      <c r="AB770" s="15">
        <v>451735</v>
      </c>
      <c r="AC770" s="16">
        <v>-0.24</v>
      </c>
      <c r="AD770" s="17">
        <v>92847</v>
      </c>
      <c r="AE770" s="16">
        <v>-0.20300000000000001</v>
      </c>
      <c r="AF770" s="17">
        <v>160256</v>
      </c>
      <c r="AG770" s="16">
        <v>-0.22700000000000001</v>
      </c>
      <c r="AH770" s="18">
        <v>4.87</v>
      </c>
      <c r="AI770" s="16">
        <v>-4.4999999999999998E-2</v>
      </c>
      <c r="AJ770" s="18">
        <v>2.82</v>
      </c>
      <c r="AK770" s="16">
        <v>-1.7000000000000001E-2</v>
      </c>
      <c r="AL770" s="15">
        <v>1084419</v>
      </c>
      <c r="AM770" s="16">
        <v>-4.9000000000000002E-2</v>
      </c>
      <c r="AN770" s="17">
        <v>220521</v>
      </c>
      <c r="AO770" s="16">
        <v>4.0000000000000001E-3</v>
      </c>
      <c r="AP770" s="17">
        <v>375129</v>
      </c>
      <c r="AQ770" s="16">
        <v>-7.0000000000000007E-2</v>
      </c>
      <c r="AR770" s="18">
        <v>4.92</v>
      </c>
      <c r="AS770" s="16">
        <v>-5.3999999999999999E-2</v>
      </c>
      <c r="AT770" s="18">
        <v>2.89</v>
      </c>
      <c r="AU770" s="16">
        <v>2.1999999999999999E-2</v>
      </c>
    </row>
    <row r="771" spans="2:47" x14ac:dyDescent="0.2">
      <c r="B771" s="29"/>
      <c r="C771" s="29"/>
      <c r="D771" s="29"/>
      <c r="E771" s="29"/>
      <c r="F771" s="29"/>
      <c r="G771" s="14" t="s">
        <v>314</v>
      </c>
      <c r="H771" s="15">
        <v>232721</v>
      </c>
      <c r="I771" s="16">
        <v>9.8000000000000004E-2</v>
      </c>
      <c r="J771" s="17">
        <v>45998</v>
      </c>
      <c r="K771" s="16">
        <v>0.02</v>
      </c>
      <c r="L771" s="17">
        <v>87236</v>
      </c>
      <c r="M771" s="16">
        <v>3.3000000000000002E-2</v>
      </c>
      <c r="N771" s="18">
        <v>5.0599999999999996</v>
      </c>
      <c r="O771" s="16">
        <v>7.6999999999999999E-2</v>
      </c>
      <c r="P771" s="18">
        <v>2.67</v>
      </c>
      <c r="Q771" s="16">
        <v>6.3E-2</v>
      </c>
      <c r="R771" s="15">
        <v>705348</v>
      </c>
      <c r="S771" s="16">
        <v>5.0999999999999997E-2</v>
      </c>
      <c r="T771" s="17">
        <v>139599</v>
      </c>
      <c r="U771" s="16">
        <v>8.0000000000000002E-3</v>
      </c>
      <c r="V771" s="17">
        <v>267410</v>
      </c>
      <c r="W771" s="16">
        <v>2.1999999999999999E-2</v>
      </c>
      <c r="X771" s="18">
        <v>5.05</v>
      </c>
      <c r="Y771" s="16">
        <v>4.2999999999999997E-2</v>
      </c>
      <c r="Z771" s="18">
        <v>2.64</v>
      </c>
      <c r="AA771" s="16">
        <v>2.9000000000000001E-2</v>
      </c>
      <c r="AB771" s="15">
        <v>1419350</v>
      </c>
      <c r="AC771" s="16">
        <v>4.7E-2</v>
      </c>
      <c r="AD771" s="17">
        <v>281046</v>
      </c>
      <c r="AE771" s="16">
        <v>-8.9999999999999993E-3</v>
      </c>
      <c r="AF771" s="17">
        <v>532809</v>
      </c>
      <c r="AG771" s="16">
        <v>-6.0000000000000001E-3</v>
      </c>
      <c r="AH771" s="18">
        <v>5.05</v>
      </c>
      <c r="AI771" s="16">
        <v>5.6000000000000001E-2</v>
      </c>
      <c r="AJ771" s="18">
        <v>2.66</v>
      </c>
      <c r="AK771" s="16">
        <v>5.2999999999999999E-2</v>
      </c>
      <c r="AL771" s="15">
        <v>3081402</v>
      </c>
      <c r="AM771" s="16">
        <v>7.8E-2</v>
      </c>
      <c r="AN771" s="17">
        <v>622241</v>
      </c>
      <c r="AO771" s="16">
        <v>2.5000000000000001E-2</v>
      </c>
      <c r="AP771" s="17">
        <v>1165084</v>
      </c>
      <c r="AQ771" s="16">
        <v>1.7999999999999999E-2</v>
      </c>
      <c r="AR771" s="18">
        <v>4.95</v>
      </c>
      <c r="AS771" s="16">
        <v>5.1999999999999998E-2</v>
      </c>
      <c r="AT771" s="18">
        <v>2.64</v>
      </c>
      <c r="AU771" s="16">
        <v>5.8999999999999997E-2</v>
      </c>
    </row>
    <row r="772" spans="2:47" x14ac:dyDescent="0.2">
      <c r="B772" s="29"/>
      <c r="C772" s="29"/>
      <c r="D772" s="29"/>
      <c r="E772" s="29"/>
      <c r="F772" s="29"/>
      <c r="G772" s="14" t="s">
        <v>315</v>
      </c>
      <c r="H772" s="15">
        <v>53606</v>
      </c>
      <c r="I772" s="16">
        <v>4.2000000000000003E-2</v>
      </c>
      <c r="J772" s="17">
        <v>12677</v>
      </c>
      <c r="K772" s="16">
        <v>0.1</v>
      </c>
      <c r="L772" s="17">
        <v>21979</v>
      </c>
      <c r="M772" s="16">
        <v>7.3999999999999996E-2</v>
      </c>
      <c r="N772" s="18">
        <v>4.2300000000000004</v>
      </c>
      <c r="O772" s="16">
        <v>-5.1999999999999998E-2</v>
      </c>
      <c r="P772" s="18">
        <v>2.44</v>
      </c>
      <c r="Q772" s="16">
        <v>-0.03</v>
      </c>
      <c r="R772" s="15">
        <v>160356</v>
      </c>
      <c r="S772" s="16">
        <v>2.5000000000000001E-2</v>
      </c>
      <c r="T772" s="17">
        <v>36520</v>
      </c>
      <c r="U772" s="16">
        <v>0.06</v>
      </c>
      <c r="V772" s="17">
        <v>64443</v>
      </c>
      <c r="W772" s="16">
        <v>3.9E-2</v>
      </c>
      <c r="X772" s="18">
        <v>4.3899999999999997</v>
      </c>
      <c r="Y772" s="16">
        <v>-3.3000000000000002E-2</v>
      </c>
      <c r="Z772" s="18">
        <v>2.4900000000000002</v>
      </c>
      <c r="AA772" s="16">
        <v>-1.2999999999999999E-2</v>
      </c>
      <c r="AB772" s="15">
        <v>336597</v>
      </c>
      <c r="AC772" s="16">
        <v>3.5000000000000003E-2</v>
      </c>
      <c r="AD772" s="17">
        <v>76571</v>
      </c>
      <c r="AE772" s="16">
        <v>6.7000000000000004E-2</v>
      </c>
      <c r="AF772" s="17">
        <v>132061</v>
      </c>
      <c r="AG772" s="16">
        <v>3.5999999999999997E-2</v>
      </c>
      <c r="AH772" s="18">
        <v>4.4000000000000004</v>
      </c>
      <c r="AI772" s="16">
        <v>-0.03</v>
      </c>
      <c r="AJ772" s="18">
        <v>2.5499999999999998</v>
      </c>
      <c r="AK772" s="16">
        <v>-1E-3</v>
      </c>
      <c r="AL772" s="15">
        <v>705255</v>
      </c>
      <c r="AM772" s="16">
        <v>3.9E-2</v>
      </c>
      <c r="AN772" s="17">
        <v>160598</v>
      </c>
      <c r="AO772" s="16">
        <v>9.0999999999999998E-2</v>
      </c>
      <c r="AP772" s="17">
        <v>273499</v>
      </c>
      <c r="AQ772" s="16">
        <v>2.3E-2</v>
      </c>
      <c r="AR772" s="18">
        <v>4.3899999999999997</v>
      </c>
      <c r="AS772" s="16">
        <v>-4.8000000000000001E-2</v>
      </c>
      <c r="AT772" s="18">
        <v>2.58</v>
      </c>
      <c r="AU772" s="16">
        <v>1.4999999999999999E-2</v>
      </c>
    </row>
    <row r="773" spans="2:47" x14ac:dyDescent="0.2">
      <c r="B773" s="29"/>
      <c r="C773" s="29"/>
      <c r="D773" s="29"/>
      <c r="E773" s="29"/>
      <c r="F773" s="29"/>
      <c r="G773" s="14" t="s">
        <v>316</v>
      </c>
      <c r="H773" s="15">
        <v>164605</v>
      </c>
      <c r="I773" s="16">
        <v>-8.5000000000000006E-2</v>
      </c>
      <c r="J773" s="17">
        <v>34721</v>
      </c>
      <c r="K773" s="16">
        <v>-5.7000000000000002E-2</v>
      </c>
      <c r="L773" s="17">
        <v>68639</v>
      </c>
      <c r="M773" s="16">
        <v>-0.05</v>
      </c>
      <c r="N773" s="18">
        <v>4.74</v>
      </c>
      <c r="O773" s="16">
        <v>-0.03</v>
      </c>
      <c r="P773" s="18">
        <v>2.4</v>
      </c>
      <c r="Q773" s="16">
        <v>-3.5999999999999997E-2</v>
      </c>
      <c r="R773" s="15">
        <v>539327</v>
      </c>
      <c r="S773" s="16">
        <v>-7.6999999999999999E-2</v>
      </c>
      <c r="T773" s="17">
        <v>116374</v>
      </c>
      <c r="U773" s="16">
        <v>-2.5999999999999999E-2</v>
      </c>
      <c r="V773" s="17">
        <v>228785</v>
      </c>
      <c r="W773" s="16">
        <v>-3.2000000000000001E-2</v>
      </c>
      <c r="X773" s="18">
        <v>4.63</v>
      </c>
      <c r="Y773" s="16">
        <v>-5.1999999999999998E-2</v>
      </c>
      <c r="Z773" s="18">
        <v>2.36</v>
      </c>
      <c r="AA773" s="16">
        <v>-4.7E-2</v>
      </c>
      <c r="AB773" s="15">
        <v>1085370</v>
      </c>
      <c r="AC773" s="16">
        <v>-9.0999999999999998E-2</v>
      </c>
      <c r="AD773" s="17">
        <v>231999</v>
      </c>
      <c r="AE773" s="16">
        <v>-3.2000000000000001E-2</v>
      </c>
      <c r="AF773" s="17">
        <v>456893</v>
      </c>
      <c r="AG773" s="16">
        <v>-3.7999999999999999E-2</v>
      </c>
      <c r="AH773" s="18">
        <v>4.68</v>
      </c>
      <c r="AI773" s="16">
        <v>-6.0999999999999999E-2</v>
      </c>
      <c r="AJ773" s="18">
        <v>2.38</v>
      </c>
      <c r="AK773" s="16">
        <v>-5.5E-2</v>
      </c>
      <c r="AL773" s="15">
        <v>2401324</v>
      </c>
      <c r="AM773" s="16">
        <v>-3.3000000000000002E-2</v>
      </c>
      <c r="AN773" s="17">
        <v>503737</v>
      </c>
      <c r="AO773" s="16">
        <v>3.1E-2</v>
      </c>
      <c r="AP773" s="17">
        <v>991460</v>
      </c>
      <c r="AQ773" s="16">
        <v>2.5000000000000001E-2</v>
      </c>
      <c r="AR773" s="18">
        <v>4.7699999999999996</v>
      </c>
      <c r="AS773" s="16">
        <v>-6.2E-2</v>
      </c>
      <c r="AT773" s="18">
        <v>2.42</v>
      </c>
      <c r="AU773" s="16">
        <v>-5.6000000000000001E-2</v>
      </c>
    </row>
    <row r="774" spans="2:47" x14ac:dyDescent="0.2">
      <c r="B774" s="29"/>
      <c r="C774" s="29"/>
      <c r="D774" s="29"/>
      <c r="E774" s="29"/>
      <c r="F774" s="29"/>
      <c r="G774" s="14" t="s">
        <v>317</v>
      </c>
      <c r="H774" s="15">
        <v>448074</v>
      </c>
      <c r="I774" s="16">
        <v>7.0000000000000001E-3</v>
      </c>
      <c r="J774" s="17">
        <v>83916</v>
      </c>
      <c r="K774" s="16">
        <v>-5.5E-2</v>
      </c>
      <c r="L774" s="17">
        <v>156369</v>
      </c>
      <c r="M774" s="16">
        <v>-3.5000000000000003E-2</v>
      </c>
      <c r="N774" s="18">
        <v>5.34</v>
      </c>
      <c r="O774" s="16">
        <v>6.6000000000000003E-2</v>
      </c>
      <c r="P774" s="18">
        <v>2.87</v>
      </c>
      <c r="Q774" s="16">
        <v>4.2999999999999997E-2</v>
      </c>
      <c r="R774" s="15">
        <v>1401062</v>
      </c>
      <c r="S774" s="16">
        <v>-2.4E-2</v>
      </c>
      <c r="T774" s="17">
        <v>263349</v>
      </c>
      <c r="U774" s="16">
        <v>-7.3999999999999996E-2</v>
      </c>
      <c r="V774" s="17">
        <v>493293</v>
      </c>
      <c r="W774" s="16">
        <v>-5.1999999999999998E-2</v>
      </c>
      <c r="X774" s="18">
        <v>5.32</v>
      </c>
      <c r="Y774" s="16">
        <v>5.5E-2</v>
      </c>
      <c r="Z774" s="18">
        <v>2.84</v>
      </c>
      <c r="AA774" s="16">
        <v>0.03</v>
      </c>
      <c r="AB774" s="15">
        <v>2824518</v>
      </c>
      <c r="AC774" s="16">
        <v>-3.9E-2</v>
      </c>
      <c r="AD774" s="17">
        <v>514586</v>
      </c>
      <c r="AE774" s="16">
        <v>-0.111</v>
      </c>
      <c r="AF774" s="17">
        <v>965001</v>
      </c>
      <c r="AG774" s="16">
        <v>-9.7000000000000003E-2</v>
      </c>
      <c r="AH774" s="18">
        <v>5.49</v>
      </c>
      <c r="AI774" s="16">
        <v>8.1000000000000003E-2</v>
      </c>
      <c r="AJ774" s="18">
        <v>2.93</v>
      </c>
      <c r="AK774" s="16">
        <v>6.4000000000000001E-2</v>
      </c>
      <c r="AL774" s="15">
        <v>5991852</v>
      </c>
      <c r="AM774" s="16">
        <v>-3.5000000000000003E-2</v>
      </c>
      <c r="AN774" s="17">
        <v>1086801</v>
      </c>
      <c r="AO774" s="16">
        <v>-0.10199999999999999</v>
      </c>
      <c r="AP774" s="17">
        <v>2030199</v>
      </c>
      <c r="AQ774" s="16">
        <v>-8.7999999999999995E-2</v>
      </c>
      <c r="AR774" s="18">
        <v>5.51</v>
      </c>
      <c r="AS774" s="16">
        <v>7.4999999999999997E-2</v>
      </c>
      <c r="AT774" s="18">
        <v>2.95</v>
      </c>
      <c r="AU774" s="16">
        <v>5.8000000000000003E-2</v>
      </c>
    </row>
    <row r="775" spans="2:47" x14ac:dyDescent="0.2">
      <c r="B775" s="29"/>
      <c r="C775" s="29"/>
      <c r="D775" s="29"/>
      <c r="E775" s="29"/>
      <c r="F775" s="29"/>
      <c r="G775" s="14" t="s">
        <v>318</v>
      </c>
      <c r="H775" s="15">
        <v>277565</v>
      </c>
      <c r="I775" s="16">
        <v>-3.5999999999999997E-2</v>
      </c>
      <c r="J775" s="17">
        <v>70594</v>
      </c>
      <c r="K775" s="16">
        <v>-1.7999999999999999E-2</v>
      </c>
      <c r="L775" s="17">
        <v>144999</v>
      </c>
      <c r="M775" s="16">
        <v>-2.8000000000000001E-2</v>
      </c>
      <c r="N775" s="18">
        <v>3.93</v>
      </c>
      <c r="O775" s="16">
        <v>-1.7999999999999999E-2</v>
      </c>
      <c r="P775" s="18">
        <v>1.91</v>
      </c>
      <c r="Q775" s="16">
        <v>-8.0000000000000002E-3</v>
      </c>
      <c r="R775" s="15">
        <v>831317</v>
      </c>
      <c r="S775" s="16">
        <v>-3.5000000000000003E-2</v>
      </c>
      <c r="T775" s="17">
        <v>212143</v>
      </c>
      <c r="U775" s="16">
        <v>-1.7999999999999999E-2</v>
      </c>
      <c r="V775" s="17">
        <v>439484</v>
      </c>
      <c r="W775" s="16">
        <v>-2.1999999999999999E-2</v>
      </c>
      <c r="X775" s="18">
        <v>3.92</v>
      </c>
      <c r="Y775" s="16">
        <v>-1.7000000000000001E-2</v>
      </c>
      <c r="Z775" s="18">
        <v>1.89</v>
      </c>
      <c r="AA775" s="16">
        <v>-1.2999999999999999E-2</v>
      </c>
      <c r="AB775" s="15">
        <v>1670387</v>
      </c>
      <c r="AC775" s="16">
        <v>-8.8999999999999996E-2</v>
      </c>
      <c r="AD775" s="17">
        <v>429759</v>
      </c>
      <c r="AE775" s="16">
        <v>-2.7E-2</v>
      </c>
      <c r="AF775" s="17">
        <v>889852</v>
      </c>
      <c r="AG775" s="16">
        <v>-3.5000000000000003E-2</v>
      </c>
      <c r="AH775" s="18">
        <v>3.89</v>
      </c>
      <c r="AI775" s="16">
        <v>-6.3E-2</v>
      </c>
      <c r="AJ775" s="18">
        <v>1.88</v>
      </c>
      <c r="AK775" s="16">
        <v>-5.6000000000000001E-2</v>
      </c>
      <c r="AL775" s="15">
        <v>3664703</v>
      </c>
      <c r="AM775" s="16">
        <v>-7.6999999999999999E-2</v>
      </c>
      <c r="AN775" s="17">
        <v>931370</v>
      </c>
      <c r="AO775" s="16">
        <v>2E-3</v>
      </c>
      <c r="AP775" s="17">
        <v>1917820</v>
      </c>
      <c r="AQ775" s="16">
        <v>-8.0000000000000002E-3</v>
      </c>
      <c r="AR775" s="18">
        <v>3.93</v>
      </c>
      <c r="AS775" s="16">
        <v>-7.8E-2</v>
      </c>
      <c r="AT775" s="18">
        <v>1.91</v>
      </c>
      <c r="AU775" s="16">
        <v>-6.9000000000000006E-2</v>
      </c>
    </row>
    <row r="776" spans="2:47" x14ac:dyDescent="0.2">
      <c r="B776" s="29"/>
      <c r="C776" s="29"/>
      <c r="D776" s="29"/>
      <c r="E776" s="29"/>
      <c r="F776" s="29"/>
      <c r="G776" s="14" t="s">
        <v>319</v>
      </c>
      <c r="H776" s="15">
        <v>275868</v>
      </c>
      <c r="I776" s="16">
        <v>0.125</v>
      </c>
      <c r="J776" s="17">
        <v>61424</v>
      </c>
      <c r="K776" s="16">
        <v>0.21</v>
      </c>
      <c r="L776" s="17">
        <v>117259</v>
      </c>
      <c r="M776" s="16">
        <v>0.21</v>
      </c>
      <c r="N776" s="18">
        <v>4.49</v>
      </c>
      <c r="O776" s="16">
        <v>-7.0000000000000007E-2</v>
      </c>
      <c r="P776" s="18">
        <v>2.35</v>
      </c>
      <c r="Q776" s="16">
        <v>-7.0000000000000007E-2</v>
      </c>
      <c r="R776" s="15">
        <v>904810</v>
      </c>
      <c r="S776" s="16">
        <v>6.6000000000000003E-2</v>
      </c>
      <c r="T776" s="17">
        <v>200570</v>
      </c>
      <c r="U776" s="16">
        <v>0.08</v>
      </c>
      <c r="V776" s="17">
        <v>387544</v>
      </c>
      <c r="W776" s="16">
        <v>7.0999999999999994E-2</v>
      </c>
      <c r="X776" s="18">
        <v>4.51</v>
      </c>
      <c r="Y776" s="16">
        <v>-1.2999999999999999E-2</v>
      </c>
      <c r="Z776" s="18">
        <v>2.33</v>
      </c>
      <c r="AA776" s="16">
        <v>-4.0000000000000001E-3</v>
      </c>
      <c r="AB776" s="15">
        <v>1870533</v>
      </c>
      <c r="AC776" s="16">
        <v>0.127</v>
      </c>
      <c r="AD776" s="17">
        <v>416375</v>
      </c>
      <c r="AE776" s="16">
        <v>0.158</v>
      </c>
      <c r="AF776" s="17">
        <v>802429</v>
      </c>
      <c r="AG776" s="16">
        <v>0.13700000000000001</v>
      </c>
      <c r="AH776" s="18">
        <v>4.49</v>
      </c>
      <c r="AI776" s="16">
        <v>-2.5999999999999999E-2</v>
      </c>
      <c r="AJ776" s="18">
        <v>2.33</v>
      </c>
      <c r="AK776" s="16">
        <v>-8.9999999999999993E-3</v>
      </c>
      <c r="AL776" s="15">
        <v>3813812</v>
      </c>
      <c r="AM776" s="16">
        <v>0.16200000000000001</v>
      </c>
      <c r="AN776" s="17">
        <v>845044</v>
      </c>
      <c r="AO776" s="16">
        <v>0.187</v>
      </c>
      <c r="AP776" s="17">
        <v>1620737</v>
      </c>
      <c r="AQ776" s="16">
        <v>0.14299999999999999</v>
      </c>
      <c r="AR776" s="18">
        <v>4.51</v>
      </c>
      <c r="AS776" s="16">
        <v>-2.1000000000000001E-2</v>
      </c>
      <c r="AT776" s="18">
        <v>2.35</v>
      </c>
      <c r="AU776" s="16">
        <v>1.7000000000000001E-2</v>
      </c>
    </row>
    <row r="777" spans="2:47" x14ac:dyDescent="0.2">
      <c r="B777" s="29"/>
      <c r="C777" s="29"/>
      <c r="D777" s="29"/>
      <c r="E777" s="29"/>
      <c r="F777" s="29"/>
      <c r="G777" s="14" t="s">
        <v>320</v>
      </c>
      <c r="H777" s="15">
        <v>160523</v>
      </c>
      <c r="I777" s="16">
        <v>0.19800000000000001</v>
      </c>
      <c r="J777" s="17">
        <v>33272</v>
      </c>
      <c r="K777" s="16">
        <v>0.30599999999999999</v>
      </c>
      <c r="L777" s="17">
        <v>57595</v>
      </c>
      <c r="M777" s="16">
        <v>0.28100000000000003</v>
      </c>
      <c r="N777" s="18">
        <v>4.82</v>
      </c>
      <c r="O777" s="16">
        <v>-8.3000000000000004E-2</v>
      </c>
      <c r="P777" s="18">
        <v>2.79</v>
      </c>
      <c r="Q777" s="16">
        <v>-6.4000000000000001E-2</v>
      </c>
      <c r="R777" s="15">
        <v>482454</v>
      </c>
      <c r="S777" s="16">
        <v>0.17100000000000001</v>
      </c>
      <c r="T777" s="17">
        <v>96259</v>
      </c>
      <c r="U777" s="16">
        <v>0.182</v>
      </c>
      <c r="V777" s="17">
        <v>169184</v>
      </c>
      <c r="W777" s="16">
        <v>0.16400000000000001</v>
      </c>
      <c r="X777" s="18">
        <v>5.01</v>
      </c>
      <c r="Y777" s="16">
        <v>-0.01</v>
      </c>
      <c r="Z777" s="18">
        <v>2.85</v>
      </c>
      <c r="AA777" s="16">
        <v>6.0000000000000001E-3</v>
      </c>
      <c r="AB777" s="15">
        <v>978193</v>
      </c>
      <c r="AC777" s="16">
        <v>0.17199999999999999</v>
      </c>
      <c r="AD777" s="17">
        <v>197666</v>
      </c>
      <c r="AE777" s="16">
        <v>0.153</v>
      </c>
      <c r="AF777" s="17">
        <v>345731</v>
      </c>
      <c r="AG777" s="16">
        <v>0.16300000000000001</v>
      </c>
      <c r="AH777" s="18">
        <v>4.95</v>
      </c>
      <c r="AI777" s="16">
        <v>1.6E-2</v>
      </c>
      <c r="AJ777" s="18">
        <v>2.83</v>
      </c>
      <c r="AK777" s="16">
        <v>8.0000000000000002E-3</v>
      </c>
      <c r="AL777" s="15">
        <v>2051579</v>
      </c>
      <c r="AM777" s="16">
        <v>0.22</v>
      </c>
      <c r="AN777" s="17">
        <v>414467</v>
      </c>
      <c r="AO777" s="16">
        <v>0.187</v>
      </c>
      <c r="AP777" s="17">
        <v>711689</v>
      </c>
      <c r="AQ777" s="16">
        <v>0.16700000000000001</v>
      </c>
      <c r="AR777" s="18">
        <v>4.95</v>
      </c>
      <c r="AS777" s="16">
        <v>2.7E-2</v>
      </c>
      <c r="AT777" s="18">
        <v>2.88</v>
      </c>
      <c r="AU777" s="16">
        <v>4.4999999999999998E-2</v>
      </c>
    </row>
    <row r="778" spans="2:47" x14ac:dyDescent="0.2">
      <c r="B778" s="136"/>
      <c r="C778" s="136"/>
      <c r="D778" s="136"/>
      <c r="E778" s="136"/>
      <c r="F778" s="29"/>
      <c r="G778" s="14" t="s">
        <v>321</v>
      </c>
      <c r="H778" s="15">
        <v>361409</v>
      </c>
      <c r="I778" s="16">
        <v>0.26100000000000001</v>
      </c>
      <c r="J778" s="17">
        <v>85259</v>
      </c>
      <c r="K778" s="16">
        <v>0.35499999999999998</v>
      </c>
      <c r="L778" s="17">
        <v>163644</v>
      </c>
      <c r="M778" s="16">
        <v>0.36799999999999999</v>
      </c>
      <c r="N778" s="18">
        <v>4.24</v>
      </c>
      <c r="O778" s="16">
        <v>-7.0000000000000007E-2</v>
      </c>
      <c r="P778" s="18">
        <v>2.21</v>
      </c>
      <c r="Q778" s="16">
        <v>-7.8E-2</v>
      </c>
      <c r="R778" s="15">
        <v>1181865</v>
      </c>
      <c r="S778" s="16">
        <v>0.121</v>
      </c>
      <c r="T778" s="17">
        <v>279231</v>
      </c>
      <c r="U778" s="16">
        <v>0.108</v>
      </c>
      <c r="V778" s="17">
        <v>538227</v>
      </c>
      <c r="W778" s="16">
        <v>9.6000000000000002E-2</v>
      </c>
      <c r="X778" s="18">
        <v>4.2300000000000004</v>
      </c>
      <c r="Y778" s="16">
        <v>1.0999999999999999E-2</v>
      </c>
      <c r="Z778" s="18">
        <v>2.2000000000000002</v>
      </c>
      <c r="AA778" s="16">
        <v>2.1999999999999999E-2</v>
      </c>
      <c r="AB778" s="15">
        <v>2353367</v>
      </c>
      <c r="AC778" s="16">
        <v>0.17</v>
      </c>
      <c r="AD778" s="17">
        <v>562614</v>
      </c>
      <c r="AE778" s="16">
        <v>0.17899999999999999</v>
      </c>
      <c r="AF778" s="17">
        <v>1074880</v>
      </c>
      <c r="AG778" s="16">
        <v>0.14899999999999999</v>
      </c>
      <c r="AH778" s="18">
        <v>4.18</v>
      </c>
      <c r="AI778" s="16">
        <v>-8.0000000000000002E-3</v>
      </c>
      <c r="AJ778" s="18">
        <v>2.19</v>
      </c>
      <c r="AK778" s="16">
        <v>1.7999999999999999E-2</v>
      </c>
      <c r="AL778" s="15">
        <v>4944025</v>
      </c>
      <c r="AM778" s="16">
        <v>0.192</v>
      </c>
      <c r="AN778" s="17">
        <v>1193930</v>
      </c>
      <c r="AO778" s="16">
        <v>0.20399999999999999</v>
      </c>
      <c r="AP778" s="17">
        <v>2264036</v>
      </c>
      <c r="AQ778" s="16">
        <v>0.161</v>
      </c>
      <c r="AR778" s="18">
        <v>4.1399999999999997</v>
      </c>
      <c r="AS778" s="16">
        <v>-0.01</v>
      </c>
      <c r="AT778" s="18">
        <v>2.1800000000000002</v>
      </c>
      <c r="AU778" s="16">
        <v>2.7E-2</v>
      </c>
    </row>
    <row r="779" spans="2:47" x14ac:dyDescent="0.2">
      <c r="C779" s="29"/>
      <c r="D779" s="29"/>
      <c r="E779" s="29"/>
      <c r="F779" s="29"/>
      <c r="G779" s="14" t="s">
        <v>347</v>
      </c>
      <c r="H779" s="18">
        <v>57673</v>
      </c>
      <c r="I779" s="16">
        <v>-0.11899999999999999</v>
      </c>
      <c r="J779" s="18">
        <v>13324</v>
      </c>
      <c r="K779" s="16">
        <v>-0.13800000000000001</v>
      </c>
      <c r="L779" s="18">
        <v>23239</v>
      </c>
      <c r="M779" s="16">
        <v>-0.155</v>
      </c>
      <c r="N779" s="18">
        <v>4.33</v>
      </c>
      <c r="O779" s="16">
        <v>2.1000000000000001E-2</v>
      </c>
      <c r="P779" s="18">
        <v>2.48</v>
      </c>
      <c r="Q779" s="16">
        <v>4.2999999999999997E-2</v>
      </c>
      <c r="R779" s="18">
        <v>185924</v>
      </c>
      <c r="S779" s="16">
        <v>-0.13100000000000001</v>
      </c>
      <c r="T779" s="18">
        <v>41840</v>
      </c>
      <c r="U779" s="16">
        <v>-0.17199999999999999</v>
      </c>
      <c r="V779" s="18">
        <v>73961</v>
      </c>
      <c r="W779" s="16">
        <v>-0.193</v>
      </c>
      <c r="X779" s="18">
        <v>4.4400000000000004</v>
      </c>
      <c r="Y779" s="16">
        <v>4.9000000000000002E-2</v>
      </c>
      <c r="Z779" s="18">
        <v>2.5099999999999998</v>
      </c>
      <c r="AA779" s="16">
        <v>7.5999999999999998E-2</v>
      </c>
      <c r="AB779" s="18">
        <v>402040</v>
      </c>
      <c r="AC779" s="16">
        <v>-6.6000000000000003E-2</v>
      </c>
      <c r="AD779" s="18">
        <v>91602</v>
      </c>
      <c r="AE779" s="16">
        <v>-8.7999999999999995E-2</v>
      </c>
      <c r="AF779" s="18">
        <v>160425</v>
      </c>
      <c r="AG779" s="16">
        <v>-0.11799999999999999</v>
      </c>
      <c r="AH779" s="18">
        <v>4.3899999999999997</v>
      </c>
      <c r="AI779" s="16">
        <v>2.4E-2</v>
      </c>
      <c r="AJ779" s="18">
        <v>2.5099999999999998</v>
      </c>
      <c r="AK779" s="16">
        <v>5.8999999999999997E-2</v>
      </c>
      <c r="AL779" s="18">
        <v>892211</v>
      </c>
      <c r="AM779" s="16">
        <v>8.8999999999999996E-2</v>
      </c>
      <c r="AN779" s="18">
        <v>205118</v>
      </c>
      <c r="AO779" s="16">
        <v>4.9000000000000002E-2</v>
      </c>
      <c r="AP779" s="18">
        <v>357025</v>
      </c>
      <c r="AQ779" s="16">
        <v>-1.6E-2</v>
      </c>
      <c r="AR779" s="18">
        <v>4.3499999999999996</v>
      </c>
      <c r="AS779" s="16">
        <v>3.6999999999999998E-2</v>
      </c>
      <c r="AT779" s="18">
        <v>2.5</v>
      </c>
      <c r="AU779" s="16">
        <v>0.106</v>
      </c>
    </row>
    <row r="780" spans="2:47" x14ac:dyDescent="0.2">
      <c r="C780" s="29"/>
      <c r="D780" s="29"/>
      <c r="E780" s="29"/>
      <c r="F780" s="29"/>
      <c r="G780" s="14" t="s">
        <v>348</v>
      </c>
      <c r="H780" s="18">
        <v>194164</v>
      </c>
      <c r="I780" s="16">
        <v>5.0999999999999997E-2</v>
      </c>
      <c r="J780" s="18">
        <v>56646</v>
      </c>
      <c r="K780" s="16">
        <v>0.42199999999999999</v>
      </c>
      <c r="L780" s="18">
        <v>71390</v>
      </c>
      <c r="M780" s="16">
        <v>-0.05</v>
      </c>
      <c r="N780" s="18">
        <v>3.43</v>
      </c>
      <c r="O780" s="16">
        <v>-0.26</v>
      </c>
      <c r="P780" s="18">
        <v>2.72</v>
      </c>
      <c r="Q780" s="16">
        <v>0.106</v>
      </c>
      <c r="R780" s="18">
        <v>622253</v>
      </c>
      <c r="S780" s="16">
        <v>0.1</v>
      </c>
      <c r="T780" s="18">
        <v>181154</v>
      </c>
      <c r="U780" s="16">
        <v>0.504</v>
      </c>
      <c r="V780" s="18">
        <v>230313</v>
      </c>
      <c r="W780" s="16">
        <v>-2E-3</v>
      </c>
      <c r="X780" s="18">
        <v>3.43</v>
      </c>
      <c r="Y780" s="16">
        <v>-0.26900000000000002</v>
      </c>
      <c r="Z780" s="18">
        <v>2.7</v>
      </c>
      <c r="AA780" s="16">
        <v>0.10199999999999999</v>
      </c>
      <c r="AB780" s="18">
        <v>1286866</v>
      </c>
      <c r="AC780" s="16">
        <v>0.121</v>
      </c>
      <c r="AD780" s="18">
        <v>373131</v>
      </c>
      <c r="AE780" s="16">
        <v>0.52700000000000002</v>
      </c>
      <c r="AF780" s="18">
        <v>479240</v>
      </c>
      <c r="AG780" s="16">
        <v>0.02</v>
      </c>
      <c r="AH780" s="18">
        <v>3.45</v>
      </c>
      <c r="AI780" s="16">
        <v>-0.26600000000000001</v>
      </c>
      <c r="AJ780" s="18">
        <v>2.69</v>
      </c>
      <c r="AK780" s="16">
        <v>9.8000000000000004E-2</v>
      </c>
      <c r="AL780" s="18">
        <v>2655577</v>
      </c>
      <c r="AM780" s="16">
        <v>0.17</v>
      </c>
      <c r="AN780" s="18">
        <v>771333</v>
      </c>
      <c r="AO780" s="16">
        <v>0.60099999999999998</v>
      </c>
      <c r="AP780" s="18">
        <v>988599</v>
      </c>
      <c r="AQ780" s="16">
        <v>3.9E-2</v>
      </c>
      <c r="AR780" s="18">
        <v>3.44</v>
      </c>
      <c r="AS780" s="16">
        <v>-0.26900000000000002</v>
      </c>
      <c r="AT780" s="18">
        <v>2.69</v>
      </c>
      <c r="AU780" s="16">
        <v>0.126</v>
      </c>
    </row>
    <row r="781" spans="2:47" x14ac:dyDescent="0.2">
      <c r="B781" s="28" t="s">
        <v>19</v>
      </c>
      <c r="C781" s="28" t="s">
        <v>11</v>
      </c>
      <c r="D781" s="28" t="s">
        <v>113</v>
      </c>
      <c r="E781" s="28" t="s">
        <v>0</v>
      </c>
      <c r="F781" s="28" t="s">
        <v>85</v>
      </c>
      <c r="G781" s="14" t="s">
        <v>322</v>
      </c>
      <c r="H781" s="15">
        <v>1934020</v>
      </c>
      <c r="I781" s="16">
        <v>-4.3999999999999997E-2</v>
      </c>
      <c r="J781" s="17">
        <v>383516</v>
      </c>
      <c r="K781" s="16">
        <v>-7.1999999999999995E-2</v>
      </c>
      <c r="L781" s="17">
        <v>741755</v>
      </c>
      <c r="M781" s="16">
        <v>-5.8000000000000003E-2</v>
      </c>
      <c r="N781" s="18">
        <v>5.04</v>
      </c>
      <c r="O781" s="16">
        <v>0.03</v>
      </c>
      <c r="P781" s="18">
        <v>2.61</v>
      </c>
      <c r="Q781" s="16">
        <v>1.4999999999999999E-2</v>
      </c>
      <c r="R781" s="15">
        <v>6112926</v>
      </c>
      <c r="S781" s="16">
        <v>-5.3999999999999999E-2</v>
      </c>
      <c r="T781" s="17">
        <v>1221702</v>
      </c>
      <c r="U781" s="16">
        <v>-6.4000000000000001E-2</v>
      </c>
      <c r="V781" s="17">
        <v>2375247</v>
      </c>
      <c r="W781" s="16">
        <v>-5.3999999999999999E-2</v>
      </c>
      <c r="X781" s="18">
        <v>5</v>
      </c>
      <c r="Y781" s="16">
        <v>1.0999999999999999E-2</v>
      </c>
      <c r="Z781" s="18">
        <v>2.57</v>
      </c>
      <c r="AA781" s="16">
        <v>-1E-3</v>
      </c>
      <c r="AB781" s="15">
        <v>12364541</v>
      </c>
      <c r="AC781" s="16">
        <v>-6.0999999999999999E-2</v>
      </c>
      <c r="AD781" s="17">
        <v>2444253</v>
      </c>
      <c r="AE781" s="16">
        <v>-7.5999999999999998E-2</v>
      </c>
      <c r="AF781" s="17">
        <v>4738339</v>
      </c>
      <c r="AG781" s="16">
        <v>-6.9000000000000006E-2</v>
      </c>
      <c r="AH781" s="18">
        <v>5.0599999999999996</v>
      </c>
      <c r="AI781" s="16">
        <v>1.7000000000000001E-2</v>
      </c>
      <c r="AJ781" s="18">
        <v>2.61</v>
      </c>
      <c r="AK781" s="16">
        <v>8.9999999999999993E-3</v>
      </c>
      <c r="AL781" s="15">
        <v>27173708</v>
      </c>
      <c r="AM781" s="16">
        <v>-2.1999999999999999E-2</v>
      </c>
      <c r="AN781" s="17">
        <v>5367468</v>
      </c>
      <c r="AO781" s="16">
        <v>-3.1E-2</v>
      </c>
      <c r="AP781" s="17">
        <v>10332245</v>
      </c>
      <c r="AQ781" s="16">
        <v>-2.8000000000000001E-2</v>
      </c>
      <c r="AR781" s="18">
        <v>5.0599999999999996</v>
      </c>
      <c r="AS781" s="16">
        <v>0.01</v>
      </c>
      <c r="AT781" s="18">
        <v>2.63</v>
      </c>
      <c r="AU781" s="16">
        <v>6.0000000000000001E-3</v>
      </c>
    </row>
    <row r="782" spans="2:47" x14ac:dyDescent="0.2">
      <c r="B782" s="29"/>
      <c r="C782" s="29"/>
      <c r="D782" s="29"/>
      <c r="E782" s="29"/>
      <c r="F782" s="29"/>
      <c r="G782" s="14" t="s">
        <v>323</v>
      </c>
      <c r="H782" s="15">
        <v>1950741</v>
      </c>
      <c r="I782" s="16">
        <v>-3.0000000000000001E-3</v>
      </c>
      <c r="J782" s="17">
        <v>459882</v>
      </c>
      <c r="K782" s="16">
        <v>1.2E-2</v>
      </c>
      <c r="L782" s="17">
        <v>837262</v>
      </c>
      <c r="M782" s="16">
        <v>1E-3</v>
      </c>
      <c r="N782" s="18">
        <v>4.24</v>
      </c>
      <c r="O782" s="16">
        <v>-1.4999999999999999E-2</v>
      </c>
      <c r="P782" s="18">
        <v>2.33</v>
      </c>
      <c r="Q782" s="16">
        <v>-5.0000000000000001E-3</v>
      </c>
      <c r="R782" s="15">
        <v>6074457</v>
      </c>
      <c r="S782" s="16">
        <v>-1.4E-2</v>
      </c>
      <c r="T782" s="17">
        <v>1397747</v>
      </c>
      <c r="U782" s="16">
        <v>-2.5000000000000001E-2</v>
      </c>
      <c r="V782" s="17">
        <v>2570983</v>
      </c>
      <c r="W782" s="16">
        <v>-4.2000000000000003E-2</v>
      </c>
      <c r="X782" s="18">
        <v>4.3499999999999996</v>
      </c>
      <c r="Y782" s="16">
        <v>1.0999999999999999E-2</v>
      </c>
      <c r="Z782" s="18">
        <v>2.36</v>
      </c>
      <c r="AA782" s="16">
        <v>2.9000000000000001E-2</v>
      </c>
      <c r="AB782" s="15">
        <v>12694015</v>
      </c>
      <c r="AC782" s="16">
        <v>3.2000000000000001E-2</v>
      </c>
      <c r="AD782" s="17">
        <v>2879509</v>
      </c>
      <c r="AE782" s="16">
        <v>0.01</v>
      </c>
      <c r="AF782" s="17">
        <v>5228104</v>
      </c>
      <c r="AG782" s="16">
        <v>-1.0999999999999999E-2</v>
      </c>
      <c r="AH782" s="18">
        <v>4.41</v>
      </c>
      <c r="AI782" s="16">
        <v>2.1000000000000001E-2</v>
      </c>
      <c r="AJ782" s="18">
        <v>2.4300000000000002</v>
      </c>
      <c r="AK782" s="16">
        <v>4.2999999999999997E-2</v>
      </c>
      <c r="AL782" s="15">
        <v>26548328</v>
      </c>
      <c r="AM782" s="16">
        <v>7.8E-2</v>
      </c>
      <c r="AN782" s="17">
        <v>6081359</v>
      </c>
      <c r="AO782" s="16">
        <v>5.6000000000000001E-2</v>
      </c>
      <c r="AP782" s="17">
        <v>10881634</v>
      </c>
      <c r="AQ782" s="16">
        <v>1.2E-2</v>
      </c>
      <c r="AR782" s="18">
        <v>4.37</v>
      </c>
      <c r="AS782" s="16">
        <v>2.1000000000000001E-2</v>
      </c>
      <c r="AT782" s="18">
        <v>2.44</v>
      </c>
      <c r="AU782" s="16">
        <v>6.6000000000000003E-2</v>
      </c>
    </row>
    <row r="783" spans="2:47" x14ac:dyDescent="0.2">
      <c r="B783" s="29"/>
      <c r="C783" s="29"/>
      <c r="D783" s="29"/>
      <c r="E783" s="29"/>
      <c r="F783" s="29"/>
      <c r="G783" s="14" t="s">
        <v>324</v>
      </c>
      <c r="H783" s="15">
        <v>1814332</v>
      </c>
      <c r="I783" s="16">
        <v>-6.9000000000000006E-2</v>
      </c>
      <c r="J783" s="17">
        <v>410732</v>
      </c>
      <c r="K783" s="16">
        <v>-4.2000000000000003E-2</v>
      </c>
      <c r="L783" s="17">
        <v>752605</v>
      </c>
      <c r="M783" s="16">
        <v>-6.5000000000000002E-2</v>
      </c>
      <c r="N783" s="18">
        <v>4.42</v>
      </c>
      <c r="O783" s="16">
        <v>-2.8000000000000001E-2</v>
      </c>
      <c r="P783" s="18">
        <v>2.41</v>
      </c>
      <c r="Q783" s="16">
        <v>-4.0000000000000001E-3</v>
      </c>
      <c r="R783" s="15">
        <v>5683119</v>
      </c>
      <c r="S783" s="16">
        <v>-6.2E-2</v>
      </c>
      <c r="T783" s="17">
        <v>1268647</v>
      </c>
      <c r="U783" s="16">
        <v>-5.2999999999999999E-2</v>
      </c>
      <c r="V783" s="17">
        <v>2362025</v>
      </c>
      <c r="W783" s="16">
        <v>-7.0000000000000007E-2</v>
      </c>
      <c r="X783" s="18">
        <v>4.4800000000000004</v>
      </c>
      <c r="Y783" s="16">
        <v>-0.01</v>
      </c>
      <c r="Z783" s="18">
        <v>2.41</v>
      </c>
      <c r="AA783" s="16">
        <v>8.9999999999999993E-3</v>
      </c>
      <c r="AB783" s="15">
        <v>11625834</v>
      </c>
      <c r="AC783" s="16">
        <v>-4.5999999999999999E-2</v>
      </c>
      <c r="AD783" s="17">
        <v>2584097</v>
      </c>
      <c r="AE783" s="16">
        <v>-4.1000000000000002E-2</v>
      </c>
      <c r="AF783" s="17">
        <v>4809274</v>
      </c>
      <c r="AG783" s="16">
        <v>-6.0999999999999999E-2</v>
      </c>
      <c r="AH783" s="18">
        <v>4.5</v>
      </c>
      <c r="AI783" s="16">
        <v>-5.0000000000000001E-3</v>
      </c>
      <c r="AJ783" s="18">
        <v>2.42</v>
      </c>
      <c r="AK783" s="16">
        <v>1.7000000000000001E-2</v>
      </c>
      <c r="AL783" s="15">
        <v>24573109</v>
      </c>
      <c r="AM783" s="16">
        <v>8.0000000000000002E-3</v>
      </c>
      <c r="AN783" s="17">
        <v>5451764</v>
      </c>
      <c r="AO783" s="16">
        <v>0.02</v>
      </c>
      <c r="AP783" s="17">
        <v>10097692</v>
      </c>
      <c r="AQ783" s="16">
        <v>-2.1999999999999999E-2</v>
      </c>
      <c r="AR783" s="18">
        <v>4.51</v>
      </c>
      <c r="AS783" s="16">
        <v>-1.2E-2</v>
      </c>
      <c r="AT783" s="18">
        <v>2.4300000000000002</v>
      </c>
      <c r="AU783" s="16">
        <v>3.1E-2</v>
      </c>
    </row>
    <row r="784" spans="2:47" x14ac:dyDescent="0.2">
      <c r="B784" s="29"/>
      <c r="C784" s="29"/>
      <c r="D784" s="29"/>
      <c r="E784" s="29"/>
      <c r="F784" s="29"/>
      <c r="G784" s="14" t="s">
        <v>325</v>
      </c>
      <c r="H784" s="15">
        <v>3634813</v>
      </c>
      <c r="I784" s="16">
        <v>-7.0000000000000007E-2</v>
      </c>
      <c r="J784" s="17">
        <v>899652</v>
      </c>
      <c r="K784" s="16">
        <v>-5.8000000000000003E-2</v>
      </c>
      <c r="L784" s="17">
        <v>1522588</v>
      </c>
      <c r="M784" s="16">
        <v>-8.3000000000000004E-2</v>
      </c>
      <c r="N784" s="18">
        <v>4.04</v>
      </c>
      <c r="O784" s="16">
        <v>-1.2999999999999999E-2</v>
      </c>
      <c r="P784" s="18">
        <v>2.39</v>
      </c>
      <c r="Q784" s="16">
        <v>1.2999999999999999E-2</v>
      </c>
      <c r="R784" s="15">
        <v>11119781</v>
      </c>
      <c r="S784" s="16">
        <v>-0.06</v>
      </c>
      <c r="T784" s="17">
        <v>2762182</v>
      </c>
      <c r="U784" s="16">
        <v>-0.05</v>
      </c>
      <c r="V784" s="17">
        <v>4630077</v>
      </c>
      <c r="W784" s="16">
        <v>-7.9000000000000001E-2</v>
      </c>
      <c r="X784" s="18">
        <v>4.03</v>
      </c>
      <c r="Y784" s="16">
        <v>-1.0999999999999999E-2</v>
      </c>
      <c r="Z784" s="18">
        <v>2.4</v>
      </c>
      <c r="AA784" s="16">
        <v>0.02</v>
      </c>
      <c r="AB784" s="15">
        <v>23280744</v>
      </c>
      <c r="AC784" s="16">
        <v>-0.03</v>
      </c>
      <c r="AD784" s="17">
        <v>5818782</v>
      </c>
      <c r="AE784" s="16">
        <v>-1.4999999999999999E-2</v>
      </c>
      <c r="AF784" s="17">
        <v>9713720</v>
      </c>
      <c r="AG784" s="16">
        <v>-5.3999999999999999E-2</v>
      </c>
      <c r="AH784" s="18">
        <v>4</v>
      </c>
      <c r="AI784" s="16">
        <v>-1.6E-2</v>
      </c>
      <c r="AJ784" s="18">
        <v>2.4</v>
      </c>
      <c r="AK784" s="16">
        <v>2.5000000000000001E-2</v>
      </c>
      <c r="AL784" s="15">
        <v>49940705</v>
      </c>
      <c r="AM784" s="16">
        <v>2.4E-2</v>
      </c>
      <c r="AN784" s="17">
        <v>12447877</v>
      </c>
      <c r="AO784" s="16">
        <v>4.4999999999999998E-2</v>
      </c>
      <c r="AP784" s="17">
        <v>20954128</v>
      </c>
      <c r="AQ784" s="16">
        <v>-3.0000000000000001E-3</v>
      </c>
      <c r="AR784" s="18">
        <v>4.01</v>
      </c>
      <c r="AS784" s="16">
        <v>-0.02</v>
      </c>
      <c r="AT784" s="18">
        <v>2.38</v>
      </c>
      <c r="AU784" s="16">
        <v>2.7E-2</v>
      </c>
    </row>
    <row r="785" spans="2:47" x14ac:dyDescent="0.2">
      <c r="B785" s="29"/>
      <c r="C785" s="29"/>
      <c r="D785" s="29"/>
      <c r="E785" s="29"/>
      <c r="F785" s="29"/>
      <c r="G785" s="14" t="s">
        <v>326</v>
      </c>
      <c r="H785" s="15">
        <v>1296298</v>
      </c>
      <c r="I785" s="16">
        <v>8.0000000000000002E-3</v>
      </c>
      <c r="J785" s="17">
        <v>295152</v>
      </c>
      <c r="K785" s="16">
        <v>-3.6999999999999998E-2</v>
      </c>
      <c r="L785" s="17">
        <v>549135</v>
      </c>
      <c r="M785" s="16">
        <v>-4.8000000000000001E-2</v>
      </c>
      <c r="N785" s="18">
        <v>4.3899999999999997</v>
      </c>
      <c r="O785" s="16">
        <v>4.7E-2</v>
      </c>
      <c r="P785" s="18">
        <v>2.36</v>
      </c>
      <c r="Q785" s="16">
        <v>5.8000000000000003E-2</v>
      </c>
      <c r="R785" s="15">
        <v>3843193</v>
      </c>
      <c r="S785" s="16">
        <v>5.8999999999999997E-2</v>
      </c>
      <c r="T785" s="17">
        <v>844116</v>
      </c>
      <c r="U785" s="16">
        <v>2.8000000000000001E-2</v>
      </c>
      <c r="V785" s="17">
        <v>1587067</v>
      </c>
      <c r="W785" s="16">
        <v>2.4E-2</v>
      </c>
      <c r="X785" s="18">
        <v>4.55</v>
      </c>
      <c r="Y785" s="16">
        <v>0.03</v>
      </c>
      <c r="Z785" s="18">
        <v>2.42</v>
      </c>
      <c r="AA785" s="16">
        <v>3.4000000000000002E-2</v>
      </c>
      <c r="AB785" s="15">
        <v>7680830</v>
      </c>
      <c r="AC785" s="16">
        <v>9.0999999999999998E-2</v>
      </c>
      <c r="AD785" s="17">
        <v>1690467</v>
      </c>
      <c r="AE785" s="16">
        <v>6.9000000000000006E-2</v>
      </c>
      <c r="AF785" s="17">
        <v>3145694</v>
      </c>
      <c r="AG785" s="16">
        <v>7.4999999999999997E-2</v>
      </c>
      <c r="AH785" s="18">
        <v>4.54</v>
      </c>
      <c r="AI785" s="16">
        <v>2.1000000000000001E-2</v>
      </c>
      <c r="AJ785" s="18">
        <v>2.44</v>
      </c>
      <c r="AK785" s="16">
        <v>1.4999999999999999E-2</v>
      </c>
      <c r="AL785" s="15">
        <v>15766685</v>
      </c>
      <c r="AM785" s="16">
        <v>0.105</v>
      </c>
      <c r="AN785" s="17">
        <v>3516422</v>
      </c>
      <c r="AO785" s="16">
        <v>0.111</v>
      </c>
      <c r="AP785" s="17">
        <v>6404331</v>
      </c>
      <c r="AQ785" s="16">
        <v>9.4E-2</v>
      </c>
      <c r="AR785" s="18">
        <v>4.4800000000000004</v>
      </c>
      <c r="AS785" s="16">
        <v>-6.0000000000000001E-3</v>
      </c>
      <c r="AT785" s="18">
        <v>2.46</v>
      </c>
      <c r="AU785" s="16">
        <v>0.01</v>
      </c>
    </row>
    <row r="786" spans="2:47" x14ac:dyDescent="0.2">
      <c r="B786" s="29"/>
      <c r="C786" s="29"/>
      <c r="D786" s="29"/>
      <c r="E786" s="29"/>
      <c r="F786" s="29"/>
      <c r="G786" s="14" t="s">
        <v>327</v>
      </c>
      <c r="H786" s="15">
        <v>1335018</v>
      </c>
      <c r="I786" s="16">
        <v>2.3E-2</v>
      </c>
      <c r="J786" s="17">
        <v>289605</v>
      </c>
      <c r="K786" s="16">
        <v>8.7999999999999995E-2</v>
      </c>
      <c r="L786" s="17">
        <v>463967</v>
      </c>
      <c r="M786" s="16">
        <v>-2.8000000000000001E-2</v>
      </c>
      <c r="N786" s="18">
        <v>4.6100000000000003</v>
      </c>
      <c r="O786" s="16">
        <v>-5.8999999999999997E-2</v>
      </c>
      <c r="P786" s="18">
        <v>2.88</v>
      </c>
      <c r="Q786" s="16">
        <v>5.2999999999999999E-2</v>
      </c>
      <c r="R786" s="15">
        <v>4232380</v>
      </c>
      <c r="S786" s="16">
        <v>4.3999999999999997E-2</v>
      </c>
      <c r="T786" s="17">
        <v>920328</v>
      </c>
      <c r="U786" s="16">
        <v>0.12</v>
      </c>
      <c r="V786" s="17">
        <v>1487311</v>
      </c>
      <c r="W786" s="16">
        <v>-1.2999999999999999E-2</v>
      </c>
      <c r="X786" s="18">
        <v>4.5999999999999996</v>
      </c>
      <c r="Y786" s="16">
        <v>-6.8000000000000005E-2</v>
      </c>
      <c r="Z786" s="18">
        <v>2.85</v>
      </c>
      <c r="AA786" s="16">
        <v>5.7000000000000002E-2</v>
      </c>
      <c r="AB786" s="15">
        <v>8559594</v>
      </c>
      <c r="AC786" s="16">
        <v>0.06</v>
      </c>
      <c r="AD786" s="17">
        <v>1864847</v>
      </c>
      <c r="AE786" s="16">
        <v>0.13400000000000001</v>
      </c>
      <c r="AF786" s="17">
        <v>2992696</v>
      </c>
      <c r="AG786" s="16">
        <v>5.0000000000000001E-3</v>
      </c>
      <c r="AH786" s="18">
        <v>4.59</v>
      </c>
      <c r="AI786" s="16">
        <v>-6.5000000000000002E-2</v>
      </c>
      <c r="AJ786" s="18">
        <v>2.86</v>
      </c>
      <c r="AK786" s="16">
        <v>5.3999999999999999E-2</v>
      </c>
      <c r="AL786" s="15">
        <v>17110095</v>
      </c>
      <c r="AM786" s="16">
        <v>0.05</v>
      </c>
      <c r="AN786" s="17">
        <v>3747032</v>
      </c>
      <c r="AO786" s="16">
        <v>0.11799999999999999</v>
      </c>
      <c r="AP786" s="17">
        <v>6009131</v>
      </c>
      <c r="AQ786" s="16">
        <v>-1E-3</v>
      </c>
      <c r="AR786" s="18">
        <v>4.57</v>
      </c>
      <c r="AS786" s="16">
        <v>-6.0999999999999999E-2</v>
      </c>
      <c r="AT786" s="18">
        <v>2.85</v>
      </c>
      <c r="AU786" s="16">
        <v>0.05</v>
      </c>
    </row>
    <row r="787" spans="2:47" x14ac:dyDescent="0.2">
      <c r="B787" s="29"/>
      <c r="C787" s="29"/>
      <c r="D787" s="29"/>
      <c r="E787" s="29"/>
      <c r="F787" s="29"/>
      <c r="G787" s="14" t="s">
        <v>328</v>
      </c>
      <c r="H787" s="15">
        <v>2819534</v>
      </c>
      <c r="I787" s="16">
        <v>0.17799999999999999</v>
      </c>
      <c r="J787" s="17">
        <v>656138</v>
      </c>
      <c r="K787" s="16">
        <v>0.28299999999999997</v>
      </c>
      <c r="L787" s="17">
        <v>1254528</v>
      </c>
      <c r="M787" s="16">
        <v>0.28999999999999998</v>
      </c>
      <c r="N787" s="18">
        <v>4.3</v>
      </c>
      <c r="O787" s="16">
        <v>-8.2000000000000003E-2</v>
      </c>
      <c r="P787" s="18">
        <v>2.25</v>
      </c>
      <c r="Q787" s="16">
        <v>-8.6999999999999994E-2</v>
      </c>
      <c r="R787" s="15">
        <v>9229845</v>
      </c>
      <c r="S787" s="16">
        <v>9.4E-2</v>
      </c>
      <c r="T787" s="17">
        <v>2142497</v>
      </c>
      <c r="U787" s="16">
        <v>0.10100000000000001</v>
      </c>
      <c r="V787" s="17">
        <v>4118143</v>
      </c>
      <c r="W787" s="16">
        <v>9.0999999999999998E-2</v>
      </c>
      <c r="X787" s="18">
        <v>4.3099999999999996</v>
      </c>
      <c r="Y787" s="16">
        <v>-6.0000000000000001E-3</v>
      </c>
      <c r="Z787" s="18">
        <v>2.2400000000000002</v>
      </c>
      <c r="AA787" s="16">
        <v>3.0000000000000001E-3</v>
      </c>
      <c r="AB787" s="15">
        <v>18556862</v>
      </c>
      <c r="AC787" s="16">
        <v>0.13200000000000001</v>
      </c>
      <c r="AD787" s="17">
        <v>4341855</v>
      </c>
      <c r="AE787" s="16">
        <v>0.156</v>
      </c>
      <c r="AF787" s="17">
        <v>8309459</v>
      </c>
      <c r="AG787" s="16">
        <v>0.13400000000000001</v>
      </c>
      <c r="AH787" s="18">
        <v>4.2699999999999996</v>
      </c>
      <c r="AI787" s="16">
        <v>-0.02</v>
      </c>
      <c r="AJ787" s="18">
        <v>2.23</v>
      </c>
      <c r="AK787" s="16">
        <v>-2E-3</v>
      </c>
      <c r="AL787" s="15">
        <v>38086758</v>
      </c>
      <c r="AM787" s="16">
        <v>0.14699999999999999</v>
      </c>
      <c r="AN787" s="17">
        <v>8928104</v>
      </c>
      <c r="AO787" s="16">
        <v>0.16500000000000001</v>
      </c>
      <c r="AP787" s="17">
        <v>17014916</v>
      </c>
      <c r="AQ787" s="16">
        <v>0.13</v>
      </c>
      <c r="AR787" s="18">
        <v>4.2699999999999996</v>
      </c>
      <c r="AS787" s="16">
        <v>-1.6E-2</v>
      </c>
      <c r="AT787" s="18">
        <v>2.2400000000000002</v>
      </c>
      <c r="AU787" s="16">
        <v>1.4999999999999999E-2</v>
      </c>
    </row>
    <row r="788" spans="2:47" x14ac:dyDescent="0.2">
      <c r="B788" s="29"/>
      <c r="C788" s="29"/>
      <c r="D788" s="29"/>
      <c r="E788" s="29"/>
      <c r="F788" s="29"/>
      <c r="G788" s="14" t="s">
        <v>329</v>
      </c>
      <c r="H788" s="15">
        <v>1900339</v>
      </c>
      <c r="I788" s="16">
        <v>-1.7000000000000001E-2</v>
      </c>
      <c r="J788" s="17">
        <v>451708</v>
      </c>
      <c r="K788" s="16">
        <v>1.4999999999999999E-2</v>
      </c>
      <c r="L788" s="17">
        <v>839929</v>
      </c>
      <c r="M788" s="16">
        <v>-3.1E-2</v>
      </c>
      <c r="N788" s="18">
        <v>4.21</v>
      </c>
      <c r="O788" s="16">
        <v>-3.2000000000000001E-2</v>
      </c>
      <c r="P788" s="18">
        <v>2.2599999999999998</v>
      </c>
      <c r="Q788" s="16">
        <v>1.4E-2</v>
      </c>
      <c r="R788" s="15">
        <v>5935374</v>
      </c>
      <c r="S788" s="16">
        <v>5.0000000000000001E-3</v>
      </c>
      <c r="T788" s="17">
        <v>1413320</v>
      </c>
      <c r="U788" s="16">
        <v>4.8000000000000001E-2</v>
      </c>
      <c r="V788" s="17">
        <v>2635190</v>
      </c>
      <c r="W788" s="16">
        <v>-5.0000000000000001E-3</v>
      </c>
      <c r="X788" s="18">
        <v>4.2</v>
      </c>
      <c r="Y788" s="16">
        <v>-4.1000000000000002E-2</v>
      </c>
      <c r="Z788" s="18">
        <v>2.25</v>
      </c>
      <c r="AA788" s="16">
        <v>0.01</v>
      </c>
      <c r="AB788" s="15">
        <v>12050155</v>
      </c>
      <c r="AC788" s="16">
        <v>2E-3</v>
      </c>
      <c r="AD788" s="17">
        <v>2880131</v>
      </c>
      <c r="AE788" s="16">
        <v>7.3999999999999996E-2</v>
      </c>
      <c r="AF788" s="17">
        <v>5373145</v>
      </c>
      <c r="AG788" s="16">
        <v>2.5000000000000001E-2</v>
      </c>
      <c r="AH788" s="18">
        <v>4.18</v>
      </c>
      <c r="AI788" s="16">
        <v>-6.7000000000000004E-2</v>
      </c>
      <c r="AJ788" s="18">
        <v>2.2400000000000002</v>
      </c>
      <c r="AK788" s="16">
        <v>-2.1999999999999999E-2</v>
      </c>
      <c r="AL788" s="15">
        <v>25617641</v>
      </c>
      <c r="AM788" s="16">
        <v>4.2999999999999997E-2</v>
      </c>
      <c r="AN788" s="17">
        <v>6101683</v>
      </c>
      <c r="AO788" s="16">
        <v>0.128</v>
      </c>
      <c r="AP788" s="17">
        <v>11362225</v>
      </c>
      <c r="AQ788" s="16">
        <v>7.0999999999999994E-2</v>
      </c>
      <c r="AR788" s="18">
        <v>4.2</v>
      </c>
      <c r="AS788" s="16">
        <v>-7.5999999999999998E-2</v>
      </c>
      <c r="AT788" s="18">
        <v>2.25</v>
      </c>
      <c r="AU788" s="16">
        <v>-2.5999999999999999E-2</v>
      </c>
    </row>
    <row r="789" spans="2:47" x14ac:dyDescent="0.2">
      <c r="B789" s="29"/>
      <c r="C789" s="29"/>
      <c r="D789" s="29"/>
      <c r="E789" s="30"/>
      <c r="F789" s="29"/>
      <c r="G789" s="14" t="s">
        <v>330</v>
      </c>
      <c r="H789" s="15">
        <v>16685094</v>
      </c>
      <c r="I789" s="16">
        <v>-4.0000000000000001E-3</v>
      </c>
      <c r="J789" s="17">
        <v>3846384</v>
      </c>
      <c r="K789" s="16">
        <v>1.7000000000000001E-2</v>
      </c>
      <c r="L789" s="17">
        <v>6961769</v>
      </c>
      <c r="M789" s="16">
        <v>-3.0000000000000001E-3</v>
      </c>
      <c r="N789" s="18">
        <v>4.34</v>
      </c>
      <c r="O789" s="16">
        <v>-2.1000000000000001E-2</v>
      </c>
      <c r="P789" s="18">
        <v>2.4</v>
      </c>
      <c r="Q789" s="16">
        <v>-2E-3</v>
      </c>
      <c r="R789" s="15">
        <v>52231076</v>
      </c>
      <c r="S789" s="16">
        <v>-6.0000000000000001E-3</v>
      </c>
      <c r="T789" s="17">
        <v>11970538</v>
      </c>
      <c r="U789" s="16">
        <v>4.0000000000000001E-3</v>
      </c>
      <c r="V789" s="17">
        <v>21766043</v>
      </c>
      <c r="W789" s="16">
        <v>-2.1000000000000001E-2</v>
      </c>
      <c r="X789" s="18">
        <v>4.3600000000000003</v>
      </c>
      <c r="Y789" s="16">
        <v>-0.01</v>
      </c>
      <c r="Z789" s="18">
        <v>2.4</v>
      </c>
      <c r="AA789" s="16">
        <v>1.6E-2</v>
      </c>
      <c r="AB789" s="15">
        <v>106812577</v>
      </c>
      <c r="AC789" s="16">
        <v>1.4999999999999999E-2</v>
      </c>
      <c r="AD789" s="17">
        <v>24503939</v>
      </c>
      <c r="AE789" s="16">
        <v>3.1E-2</v>
      </c>
      <c r="AF789" s="17">
        <v>44310431</v>
      </c>
      <c r="AG789" s="16">
        <v>2E-3</v>
      </c>
      <c r="AH789" s="18">
        <v>4.3600000000000003</v>
      </c>
      <c r="AI789" s="16">
        <v>-1.4999999999999999E-2</v>
      </c>
      <c r="AJ789" s="18">
        <v>2.41</v>
      </c>
      <c r="AK789" s="16">
        <v>1.4E-2</v>
      </c>
      <c r="AL789" s="15">
        <v>224817029</v>
      </c>
      <c r="AM789" s="16">
        <v>5.0999999999999997E-2</v>
      </c>
      <c r="AN789" s="17">
        <v>51641708</v>
      </c>
      <c r="AO789" s="16">
        <v>7.2999999999999995E-2</v>
      </c>
      <c r="AP789" s="17">
        <v>93056301</v>
      </c>
      <c r="AQ789" s="16">
        <v>3.1E-2</v>
      </c>
      <c r="AR789" s="18">
        <v>4.3499999999999996</v>
      </c>
      <c r="AS789" s="16">
        <v>-0.02</v>
      </c>
      <c r="AT789" s="18">
        <v>2.42</v>
      </c>
      <c r="AU789" s="16">
        <v>1.9E-2</v>
      </c>
    </row>
    <row r="790" spans="2:47" x14ac:dyDescent="0.2">
      <c r="B790" s="28" t="s">
        <v>19</v>
      </c>
      <c r="C790" s="28" t="s">
        <v>11</v>
      </c>
      <c r="D790" s="28" t="s">
        <v>114</v>
      </c>
      <c r="E790" s="28" t="s">
        <v>0</v>
      </c>
      <c r="F790" s="28" t="s">
        <v>84</v>
      </c>
      <c r="G790" s="14" t="s">
        <v>274</v>
      </c>
      <c r="H790" s="15">
        <v>50066</v>
      </c>
      <c r="I790" s="16">
        <v>5.2999999999999999E-2</v>
      </c>
      <c r="J790" s="17">
        <v>12138</v>
      </c>
      <c r="K790" s="16">
        <v>0.24399999999999999</v>
      </c>
      <c r="L790" s="17">
        <v>21120</v>
      </c>
      <c r="M790" s="16">
        <v>0.21099999999999999</v>
      </c>
      <c r="N790" s="18">
        <v>4.12</v>
      </c>
      <c r="O790" s="16">
        <v>-0.153</v>
      </c>
      <c r="P790" s="18">
        <v>2.37</v>
      </c>
      <c r="Q790" s="16">
        <v>-0.13100000000000001</v>
      </c>
      <c r="R790" s="15">
        <v>175158</v>
      </c>
      <c r="S790" s="16">
        <v>-9.4E-2</v>
      </c>
      <c r="T790" s="17">
        <v>38977</v>
      </c>
      <c r="U790" s="16">
        <v>2E-3</v>
      </c>
      <c r="V790" s="17">
        <v>63827</v>
      </c>
      <c r="W790" s="16">
        <v>-4.2000000000000003E-2</v>
      </c>
      <c r="X790" s="18">
        <v>4.49</v>
      </c>
      <c r="Y790" s="16">
        <v>-9.6000000000000002E-2</v>
      </c>
      <c r="Z790" s="18">
        <v>2.74</v>
      </c>
      <c r="AA790" s="16">
        <v>-5.3999999999999999E-2</v>
      </c>
      <c r="AB790" s="15">
        <v>383995</v>
      </c>
      <c r="AC790" s="16">
        <v>-0.123</v>
      </c>
      <c r="AD790" s="17">
        <v>84535</v>
      </c>
      <c r="AE790" s="16">
        <v>-3.6999999999999998E-2</v>
      </c>
      <c r="AF790" s="17">
        <v>135314</v>
      </c>
      <c r="AG790" s="16">
        <v>-7.3999999999999996E-2</v>
      </c>
      <c r="AH790" s="18">
        <v>4.54</v>
      </c>
      <c r="AI790" s="16">
        <v>-8.8999999999999996E-2</v>
      </c>
      <c r="AJ790" s="18">
        <v>2.84</v>
      </c>
      <c r="AK790" s="16">
        <v>-5.2999999999999999E-2</v>
      </c>
      <c r="AL790" s="15">
        <v>699170</v>
      </c>
      <c r="AM790" s="16">
        <v>-9.8000000000000004E-2</v>
      </c>
      <c r="AN790" s="17">
        <v>149609</v>
      </c>
      <c r="AO790" s="16">
        <v>-7.0000000000000001E-3</v>
      </c>
      <c r="AP790" s="17">
        <v>249846</v>
      </c>
      <c r="AQ790" s="16">
        <v>-5.8999999999999997E-2</v>
      </c>
      <c r="AR790" s="18">
        <v>4.67</v>
      </c>
      <c r="AS790" s="16">
        <v>-9.1999999999999998E-2</v>
      </c>
      <c r="AT790" s="18">
        <v>2.8</v>
      </c>
      <c r="AU790" s="16">
        <v>-4.1000000000000002E-2</v>
      </c>
    </row>
    <row r="791" spans="2:47" x14ac:dyDescent="0.2">
      <c r="B791" s="29"/>
      <c r="C791" s="29"/>
      <c r="D791" s="29"/>
      <c r="E791" s="29"/>
      <c r="F791" s="29"/>
      <c r="G791" s="14" t="s">
        <v>275</v>
      </c>
      <c r="H791" s="15">
        <v>168127</v>
      </c>
      <c r="I791" s="16">
        <v>1.21</v>
      </c>
      <c r="J791" s="17">
        <v>29912</v>
      </c>
      <c r="K791" s="16">
        <v>1.776</v>
      </c>
      <c r="L791" s="17">
        <v>59763</v>
      </c>
      <c r="M791" s="16">
        <v>1.498</v>
      </c>
      <c r="N791" s="18">
        <v>5.62</v>
      </c>
      <c r="O791" s="16">
        <v>-0.20399999999999999</v>
      </c>
      <c r="P791" s="18">
        <v>2.81</v>
      </c>
      <c r="Q791" s="16">
        <v>-0.115</v>
      </c>
      <c r="R791" s="15">
        <v>586267</v>
      </c>
      <c r="S791" s="16">
        <v>1.2190000000000001</v>
      </c>
      <c r="T791" s="17">
        <v>102409</v>
      </c>
      <c r="U791" s="16">
        <v>1.806</v>
      </c>
      <c r="V791" s="17">
        <v>205763</v>
      </c>
      <c r="W791" s="16">
        <v>1.6319999999999999</v>
      </c>
      <c r="X791" s="18">
        <v>5.72</v>
      </c>
      <c r="Y791" s="16">
        <v>-0.20899999999999999</v>
      </c>
      <c r="Z791" s="18">
        <v>2.85</v>
      </c>
      <c r="AA791" s="16">
        <v>-0.157</v>
      </c>
      <c r="AB791" s="15">
        <v>1161847</v>
      </c>
      <c r="AC791" s="16">
        <v>1.1499999999999999</v>
      </c>
      <c r="AD791" s="17">
        <v>200126</v>
      </c>
      <c r="AE791" s="16">
        <v>1.7909999999999999</v>
      </c>
      <c r="AF791" s="17">
        <v>403180</v>
      </c>
      <c r="AG791" s="16">
        <v>1.536</v>
      </c>
      <c r="AH791" s="18">
        <v>5.81</v>
      </c>
      <c r="AI791" s="16">
        <v>-0.23</v>
      </c>
      <c r="AJ791" s="18">
        <v>2.88</v>
      </c>
      <c r="AK791" s="16">
        <v>-0.152</v>
      </c>
      <c r="AL791" s="15">
        <v>2164331</v>
      </c>
      <c r="AM791" s="16">
        <v>1.2689999999999999</v>
      </c>
      <c r="AN791" s="17">
        <v>386364</v>
      </c>
      <c r="AO791" s="16">
        <v>2.2010000000000001</v>
      </c>
      <c r="AP791" s="17">
        <v>769929</v>
      </c>
      <c r="AQ791" s="16">
        <v>1.7270000000000001</v>
      </c>
      <c r="AR791" s="18">
        <v>5.6</v>
      </c>
      <c r="AS791" s="16">
        <v>-0.29099999999999998</v>
      </c>
      <c r="AT791" s="18">
        <v>2.81</v>
      </c>
      <c r="AU791" s="16">
        <v>-0.16800000000000001</v>
      </c>
    </row>
    <row r="792" spans="2:47" x14ac:dyDescent="0.2">
      <c r="B792" s="29"/>
      <c r="C792" s="29"/>
      <c r="D792" s="29"/>
      <c r="E792" s="29"/>
      <c r="F792" s="29"/>
      <c r="G792" s="14" t="s">
        <v>276</v>
      </c>
      <c r="H792" s="15">
        <v>196550</v>
      </c>
      <c r="I792" s="16">
        <v>0.20799999999999999</v>
      </c>
      <c r="J792" s="17">
        <v>36855</v>
      </c>
      <c r="K792" s="16">
        <v>0.45400000000000001</v>
      </c>
      <c r="L792" s="17">
        <v>61935</v>
      </c>
      <c r="M792" s="16">
        <v>0.189</v>
      </c>
      <c r="N792" s="18">
        <v>5.33</v>
      </c>
      <c r="O792" s="16">
        <v>-0.16900000000000001</v>
      </c>
      <c r="P792" s="18">
        <v>3.17</v>
      </c>
      <c r="Q792" s="16">
        <v>1.4999999999999999E-2</v>
      </c>
      <c r="R792" s="15">
        <v>626088</v>
      </c>
      <c r="S792" s="16">
        <v>0.18</v>
      </c>
      <c r="T792" s="17">
        <v>104914</v>
      </c>
      <c r="U792" s="16">
        <v>0.26900000000000002</v>
      </c>
      <c r="V792" s="17">
        <v>191041</v>
      </c>
      <c r="W792" s="16">
        <v>0.13700000000000001</v>
      </c>
      <c r="X792" s="18">
        <v>5.97</v>
      </c>
      <c r="Y792" s="16">
        <v>-7.0999999999999994E-2</v>
      </c>
      <c r="Z792" s="18">
        <v>3.28</v>
      </c>
      <c r="AA792" s="16">
        <v>3.6999999999999998E-2</v>
      </c>
      <c r="AB792" s="15">
        <v>1300288</v>
      </c>
      <c r="AC792" s="16">
        <v>0.14199999999999999</v>
      </c>
      <c r="AD792" s="17">
        <v>211170</v>
      </c>
      <c r="AE792" s="16">
        <v>0.22700000000000001</v>
      </c>
      <c r="AF792" s="17">
        <v>396343</v>
      </c>
      <c r="AG792" s="16">
        <v>9.2999999999999999E-2</v>
      </c>
      <c r="AH792" s="18">
        <v>6.16</v>
      </c>
      <c r="AI792" s="16">
        <v>-6.9000000000000006E-2</v>
      </c>
      <c r="AJ792" s="18">
        <v>3.28</v>
      </c>
      <c r="AK792" s="16">
        <v>4.4999999999999998E-2</v>
      </c>
      <c r="AL792" s="15">
        <v>2313925</v>
      </c>
      <c r="AM792" s="16">
        <v>0.121</v>
      </c>
      <c r="AN792" s="17">
        <v>368404</v>
      </c>
      <c r="AO792" s="16">
        <v>0.221</v>
      </c>
      <c r="AP792" s="17">
        <v>711304</v>
      </c>
      <c r="AQ792" s="16">
        <v>8.1000000000000003E-2</v>
      </c>
      <c r="AR792" s="18">
        <v>6.28</v>
      </c>
      <c r="AS792" s="16">
        <v>-8.2000000000000003E-2</v>
      </c>
      <c r="AT792" s="18">
        <v>3.25</v>
      </c>
      <c r="AU792" s="16">
        <v>3.7999999999999999E-2</v>
      </c>
    </row>
    <row r="793" spans="2:47" x14ac:dyDescent="0.2">
      <c r="B793" s="29"/>
      <c r="C793" s="29"/>
      <c r="D793" s="29"/>
      <c r="E793" s="29"/>
      <c r="F793" s="29"/>
      <c r="G793" s="14" t="s">
        <v>277</v>
      </c>
      <c r="H793" s="15">
        <v>74605</v>
      </c>
      <c r="I793" s="16">
        <v>0.44400000000000001</v>
      </c>
      <c r="J793" s="17">
        <v>15010</v>
      </c>
      <c r="K793" s="16">
        <v>1.03</v>
      </c>
      <c r="L793" s="17">
        <v>21996</v>
      </c>
      <c r="M793" s="16">
        <v>0.437</v>
      </c>
      <c r="N793" s="18">
        <v>4.97</v>
      </c>
      <c r="O793" s="16">
        <v>-0.28799999999999998</v>
      </c>
      <c r="P793" s="18">
        <v>3.39</v>
      </c>
      <c r="Q793" s="16">
        <v>5.0000000000000001E-3</v>
      </c>
      <c r="R793" s="15">
        <v>263774</v>
      </c>
      <c r="S793" s="16">
        <v>0.32900000000000001</v>
      </c>
      <c r="T793" s="17">
        <v>52014</v>
      </c>
      <c r="U793" s="16">
        <v>0.748</v>
      </c>
      <c r="V793" s="17">
        <v>77810</v>
      </c>
      <c r="W793" s="16">
        <v>0.35399999999999998</v>
      </c>
      <c r="X793" s="18">
        <v>5.07</v>
      </c>
      <c r="Y793" s="16">
        <v>-0.24</v>
      </c>
      <c r="Z793" s="18">
        <v>3.39</v>
      </c>
      <c r="AA793" s="16">
        <v>-1.9E-2</v>
      </c>
      <c r="AB793" s="15">
        <v>543919</v>
      </c>
      <c r="AC793" s="16">
        <v>0.32600000000000001</v>
      </c>
      <c r="AD793" s="17">
        <v>105578</v>
      </c>
      <c r="AE793" s="16">
        <v>0.78300000000000003</v>
      </c>
      <c r="AF793" s="17">
        <v>160109</v>
      </c>
      <c r="AG793" s="16">
        <v>0.34300000000000003</v>
      </c>
      <c r="AH793" s="18">
        <v>5.15</v>
      </c>
      <c r="AI793" s="16">
        <v>-0.25600000000000001</v>
      </c>
      <c r="AJ793" s="18">
        <v>3.4</v>
      </c>
      <c r="AK793" s="16">
        <v>-1.2999999999999999E-2</v>
      </c>
      <c r="AL793" s="15">
        <v>999247</v>
      </c>
      <c r="AM793" s="16">
        <v>0.377</v>
      </c>
      <c r="AN793" s="17">
        <v>191804</v>
      </c>
      <c r="AO793" s="16">
        <v>0.96799999999999997</v>
      </c>
      <c r="AP793" s="17">
        <v>298960</v>
      </c>
      <c r="AQ793" s="16">
        <v>0.40200000000000002</v>
      </c>
      <c r="AR793" s="18">
        <v>5.21</v>
      </c>
      <c r="AS793" s="16">
        <v>-0.3</v>
      </c>
      <c r="AT793" s="18">
        <v>3.34</v>
      </c>
      <c r="AU793" s="16">
        <v>-1.7999999999999999E-2</v>
      </c>
    </row>
    <row r="794" spans="2:47" x14ac:dyDescent="0.2">
      <c r="B794" s="29"/>
      <c r="C794" s="29"/>
      <c r="D794" s="29"/>
      <c r="E794" s="29"/>
      <c r="F794" s="29"/>
      <c r="G794" s="14" t="s">
        <v>278</v>
      </c>
      <c r="H794" s="15">
        <v>222382</v>
      </c>
      <c r="I794" s="16">
        <v>0.56599999999999995</v>
      </c>
      <c r="J794" s="17">
        <v>52536</v>
      </c>
      <c r="K794" s="16">
        <v>1.3640000000000001</v>
      </c>
      <c r="L794" s="17">
        <v>75354</v>
      </c>
      <c r="M794" s="16">
        <v>0.64400000000000002</v>
      </c>
      <c r="N794" s="18">
        <v>4.2300000000000004</v>
      </c>
      <c r="O794" s="16">
        <v>-0.33800000000000002</v>
      </c>
      <c r="P794" s="18">
        <v>2.95</v>
      </c>
      <c r="Q794" s="16">
        <v>-4.7E-2</v>
      </c>
      <c r="R794" s="15">
        <v>712970</v>
      </c>
      <c r="S794" s="16">
        <v>0.34300000000000003</v>
      </c>
      <c r="T794" s="17">
        <v>154567</v>
      </c>
      <c r="U794" s="16">
        <v>0.83799999999999997</v>
      </c>
      <c r="V794" s="17">
        <v>238475</v>
      </c>
      <c r="W794" s="16">
        <v>0.39</v>
      </c>
      <c r="X794" s="18">
        <v>4.6100000000000003</v>
      </c>
      <c r="Y794" s="16">
        <v>-0.26900000000000002</v>
      </c>
      <c r="Z794" s="18">
        <v>2.99</v>
      </c>
      <c r="AA794" s="16">
        <v>-3.4000000000000002E-2</v>
      </c>
      <c r="AB794" s="15">
        <v>1449867</v>
      </c>
      <c r="AC794" s="16">
        <v>0.27300000000000002</v>
      </c>
      <c r="AD794" s="17">
        <v>304980</v>
      </c>
      <c r="AE794" s="16">
        <v>0.67800000000000005</v>
      </c>
      <c r="AF794" s="17">
        <v>483196</v>
      </c>
      <c r="AG794" s="16">
        <v>0.30299999999999999</v>
      </c>
      <c r="AH794" s="18">
        <v>4.75</v>
      </c>
      <c r="AI794" s="16">
        <v>-0.24099999999999999</v>
      </c>
      <c r="AJ794" s="18">
        <v>3</v>
      </c>
      <c r="AK794" s="16">
        <v>-2.3E-2</v>
      </c>
      <c r="AL794" s="15">
        <v>2314603</v>
      </c>
      <c r="AM794" s="16">
        <v>0.14000000000000001</v>
      </c>
      <c r="AN794" s="17">
        <v>440375</v>
      </c>
      <c r="AO794" s="16">
        <v>0.38</v>
      </c>
      <c r="AP794" s="17">
        <v>759093</v>
      </c>
      <c r="AQ794" s="16">
        <v>0.156</v>
      </c>
      <c r="AR794" s="18">
        <v>5.26</v>
      </c>
      <c r="AS794" s="16">
        <v>-0.17399999999999999</v>
      </c>
      <c r="AT794" s="18">
        <v>3.05</v>
      </c>
      <c r="AU794" s="16">
        <v>-1.2999999999999999E-2</v>
      </c>
    </row>
    <row r="795" spans="2:47" x14ac:dyDescent="0.2">
      <c r="B795" s="29"/>
      <c r="C795" s="29"/>
      <c r="D795" s="29"/>
      <c r="E795" s="29"/>
      <c r="F795" s="29"/>
      <c r="G795" s="14" t="s">
        <v>279</v>
      </c>
      <c r="H795" s="15">
        <v>46804</v>
      </c>
      <c r="I795" s="16">
        <v>-0.22600000000000001</v>
      </c>
      <c r="J795" s="17">
        <v>7746</v>
      </c>
      <c r="K795" s="16">
        <v>-0.24199999999999999</v>
      </c>
      <c r="L795" s="17">
        <v>15130</v>
      </c>
      <c r="M795" s="16">
        <v>-0.22500000000000001</v>
      </c>
      <c r="N795" s="18">
        <v>6.04</v>
      </c>
      <c r="O795" s="16">
        <v>2.1000000000000001E-2</v>
      </c>
      <c r="P795" s="18">
        <v>3.09</v>
      </c>
      <c r="Q795" s="16">
        <v>-2E-3</v>
      </c>
      <c r="R795" s="15">
        <v>225841</v>
      </c>
      <c r="S795" s="16">
        <v>-0.14799999999999999</v>
      </c>
      <c r="T795" s="17">
        <v>37520</v>
      </c>
      <c r="U795" s="16">
        <v>-0.153</v>
      </c>
      <c r="V795" s="17">
        <v>70540</v>
      </c>
      <c r="W795" s="16">
        <v>-0.154</v>
      </c>
      <c r="X795" s="18">
        <v>6.02</v>
      </c>
      <c r="Y795" s="16">
        <v>6.0000000000000001E-3</v>
      </c>
      <c r="Z795" s="18">
        <v>3.2</v>
      </c>
      <c r="AA795" s="16">
        <v>7.0000000000000001E-3</v>
      </c>
      <c r="AB795" s="15">
        <v>559478</v>
      </c>
      <c r="AC795" s="16">
        <v>-4.5999999999999999E-2</v>
      </c>
      <c r="AD795" s="17">
        <v>94344</v>
      </c>
      <c r="AE795" s="16">
        <v>-7.5999999999999998E-2</v>
      </c>
      <c r="AF795" s="17">
        <v>173923</v>
      </c>
      <c r="AG795" s="16">
        <v>-9.7000000000000003E-2</v>
      </c>
      <c r="AH795" s="18">
        <v>5.93</v>
      </c>
      <c r="AI795" s="16">
        <v>3.3000000000000002E-2</v>
      </c>
      <c r="AJ795" s="18">
        <v>3.22</v>
      </c>
      <c r="AK795" s="16">
        <v>5.7000000000000002E-2</v>
      </c>
      <c r="AL795" s="15">
        <v>905860</v>
      </c>
      <c r="AM795" s="16">
        <v>2.5999999999999999E-2</v>
      </c>
      <c r="AN795" s="17">
        <v>153492</v>
      </c>
      <c r="AO795" s="16">
        <v>2.5999999999999999E-2</v>
      </c>
      <c r="AP795" s="17">
        <v>282079</v>
      </c>
      <c r="AQ795" s="16">
        <v>-0.04</v>
      </c>
      <c r="AR795" s="18">
        <v>5.9</v>
      </c>
      <c r="AS795" s="16">
        <v>0</v>
      </c>
      <c r="AT795" s="18">
        <v>3.21</v>
      </c>
      <c r="AU795" s="16">
        <v>6.9000000000000006E-2</v>
      </c>
    </row>
    <row r="796" spans="2:47" x14ac:dyDescent="0.2">
      <c r="B796" s="29"/>
      <c r="C796" s="29"/>
      <c r="D796" s="29"/>
      <c r="E796" s="29"/>
      <c r="F796" s="29"/>
      <c r="G796" s="14" t="s">
        <v>280</v>
      </c>
      <c r="H796" s="15">
        <v>29052</v>
      </c>
      <c r="I796" s="16">
        <v>-0.185</v>
      </c>
      <c r="J796" s="17">
        <v>4481</v>
      </c>
      <c r="K796" s="16">
        <v>-0.155</v>
      </c>
      <c r="L796" s="17">
        <v>9699</v>
      </c>
      <c r="M796" s="16">
        <v>-9.2999999999999999E-2</v>
      </c>
      <c r="N796" s="18">
        <v>6.48</v>
      </c>
      <c r="O796" s="16">
        <v>-3.5999999999999997E-2</v>
      </c>
      <c r="P796" s="18">
        <v>3</v>
      </c>
      <c r="Q796" s="16">
        <v>-0.10199999999999999</v>
      </c>
      <c r="R796" s="15">
        <v>95772</v>
      </c>
      <c r="S796" s="16">
        <v>-0.27900000000000003</v>
      </c>
      <c r="T796" s="17">
        <v>14785</v>
      </c>
      <c r="U796" s="16">
        <v>-0.251</v>
      </c>
      <c r="V796" s="17">
        <v>32144</v>
      </c>
      <c r="W796" s="16">
        <v>-0.19</v>
      </c>
      <c r="X796" s="18">
        <v>6.48</v>
      </c>
      <c r="Y796" s="16">
        <v>-3.7999999999999999E-2</v>
      </c>
      <c r="Z796" s="18">
        <v>2.98</v>
      </c>
      <c r="AA796" s="16">
        <v>-0.111</v>
      </c>
      <c r="AB796" s="15">
        <v>226107</v>
      </c>
      <c r="AC796" s="16">
        <v>-0.21199999999999999</v>
      </c>
      <c r="AD796" s="17">
        <v>35860</v>
      </c>
      <c r="AE796" s="16">
        <v>-0.159</v>
      </c>
      <c r="AF796" s="17">
        <v>73977</v>
      </c>
      <c r="AG796" s="16">
        <v>-0.13800000000000001</v>
      </c>
      <c r="AH796" s="18">
        <v>6.31</v>
      </c>
      <c r="AI796" s="16">
        <v>-6.3E-2</v>
      </c>
      <c r="AJ796" s="18">
        <v>3.06</v>
      </c>
      <c r="AK796" s="16">
        <v>-8.5999999999999993E-2</v>
      </c>
      <c r="AL796" s="15">
        <v>453353</v>
      </c>
      <c r="AM796" s="16">
        <v>-0.11899999999999999</v>
      </c>
      <c r="AN796" s="17">
        <v>71179</v>
      </c>
      <c r="AO796" s="16">
        <v>-6.3E-2</v>
      </c>
      <c r="AP796" s="17">
        <v>141811</v>
      </c>
      <c r="AQ796" s="16">
        <v>-7.5999999999999998E-2</v>
      </c>
      <c r="AR796" s="18">
        <v>6.37</v>
      </c>
      <c r="AS796" s="16">
        <v>-5.8999999999999997E-2</v>
      </c>
      <c r="AT796" s="18">
        <v>3.2</v>
      </c>
      <c r="AU796" s="16">
        <v>-4.5999999999999999E-2</v>
      </c>
    </row>
    <row r="797" spans="2:47" x14ac:dyDescent="0.2">
      <c r="B797" s="29"/>
      <c r="C797" s="29"/>
      <c r="D797" s="29"/>
      <c r="E797" s="29"/>
      <c r="F797" s="29"/>
      <c r="G797" s="14" t="s">
        <v>281</v>
      </c>
      <c r="H797" s="15">
        <v>138816</v>
      </c>
      <c r="I797" s="16">
        <v>8.6999999999999994E-2</v>
      </c>
      <c r="J797" s="17">
        <v>30757</v>
      </c>
      <c r="K797" s="16">
        <v>0.27700000000000002</v>
      </c>
      <c r="L797" s="17">
        <v>56869</v>
      </c>
      <c r="M797" s="16">
        <v>0.182</v>
      </c>
      <c r="N797" s="18">
        <v>4.51</v>
      </c>
      <c r="O797" s="16">
        <v>-0.14899999999999999</v>
      </c>
      <c r="P797" s="18">
        <v>2.44</v>
      </c>
      <c r="Q797" s="16">
        <v>-8.1000000000000003E-2</v>
      </c>
      <c r="R797" s="15">
        <v>492903</v>
      </c>
      <c r="S797" s="16">
        <v>0.13100000000000001</v>
      </c>
      <c r="T797" s="17">
        <v>93304</v>
      </c>
      <c r="U797" s="16">
        <v>6.4000000000000001E-2</v>
      </c>
      <c r="V797" s="17">
        <v>180601</v>
      </c>
      <c r="W797" s="16">
        <v>2.5999999999999999E-2</v>
      </c>
      <c r="X797" s="18">
        <v>5.28</v>
      </c>
      <c r="Y797" s="16">
        <v>6.3E-2</v>
      </c>
      <c r="Z797" s="18">
        <v>2.73</v>
      </c>
      <c r="AA797" s="16">
        <v>0.10199999999999999</v>
      </c>
      <c r="AB797" s="15">
        <v>1048303</v>
      </c>
      <c r="AC797" s="16">
        <v>0.12</v>
      </c>
      <c r="AD797" s="17">
        <v>193374</v>
      </c>
      <c r="AE797" s="16">
        <v>6.3E-2</v>
      </c>
      <c r="AF797" s="17">
        <v>375574</v>
      </c>
      <c r="AG797" s="16">
        <v>1.6E-2</v>
      </c>
      <c r="AH797" s="18">
        <v>5.42</v>
      </c>
      <c r="AI797" s="16">
        <v>5.3999999999999999E-2</v>
      </c>
      <c r="AJ797" s="18">
        <v>2.79</v>
      </c>
      <c r="AK797" s="16">
        <v>0.10299999999999999</v>
      </c>
      <c r="AL797" s="15">
        <v>1951143</v>
      </c>
      <c r="AM797" s="16">
        <v>0.16400000000000001</v>
      </c>
      <c r="AN797" s="17">
        <v>369886</v>
      </c>
      <c r="AO797" s="16">
        <v>8.6999999999999994E-2</v>
      </c>
      <c r="AP797" s="17">
        <v>709067</v>
      </c>
      <c r="AQ797" s="16">
        <v>2.8000000000000001E-2</v>
      </c>
      <c r="AR797" s="18">
        <v>5.27</v>
      </c>
      <c r="AS797" s="16">
        <v>7.1999999999999995E-2</v>
      </c>
      <c r="AT797" s="18">
        <v>2.75</v>
      </c>
      <c r="AU797" s="16">
        <v>0.13300000000000001</v>
      </c>
    </row>
    <row r="798" spans="2:47" x14ac:dyDescent="0.2">
      <c r="B798" s="29"/>
      <c r="C798" s="29"/>
      <c r="D798" s="29"/>
      <c r="E798" s="29"/>
      <c r="F798" s="29"/>
      <c r="G798" s="14" t="s">
        <v>282</v>
      </c>
      <c r="H798" s="15">
        <v>142216</v>
      </c>
      <c r="I798" s="16">
        <v>2.1749999999999998</v>
      </c>
      <c r="J798" s="17">
        <v>33193</v>
      </c>
      <c r="K798" s="16">
        <v>2.274</v>
      </c>
      <c r="L798" s="17">
        <v>62508</v>
      </c>
      <c r="M798" s="16">
        <v>2.3260000000000001</v>
      </c>
      <c r="N798" s="18">
        <v>4.28</v>
      </c>
      <c r="O798" s="16">
        <v>-0.03</v>
      </c>
      <c r="P798" s="18">
        <v>2.2799999999999998</v>
      </c>
      <c r="Q798" s="16">
        <v>-4.5999999999999999E-2</v>
      </c>
      <c r="R798" s="15">
        <v>481033</v>
      </c>
      <c r="S798" s="16">
        <v>2.496</v>
      </c>
      <c r="T798" s="17">
        <v>102714</v>
      </c>
      <c r="U798" s="16">
        <v>1.675</v>
      </c>
      <c r="V798" s="17">
        <v>197862</v>
      </c>
      <c r="W798" s="16">
        <v>1.85</v>
      </c>
      <c r="X798" s="18">
        <v>4.68</v>
      </c>
      <c r="Y798" s="16">
        <v>0.307</v>
      </c>
      <c r="Z798" s="18">
        <v>2.4300000000000002</v>
      </c>
      <c r="AA798" s="16">
        <v>0.22700000000000001</v>
      </c>
      <c r="AB798" s="15">
        <v>965737</v>
      </c>
      <c r="AC798" s="16">
        <v>2.3660000000000001</v>
      </c>
      <c r="AD798" s="17">
        <v>206068</v>
      </c>
      <c r="AE798" s="16">
        <v>1.63</v>
      </c>
      <c r="AF798" s="17">
        <v>395403</v>
      </c>
      <c r="AG798" s="16">
        <v>1.75</v>
      </c>
      <c r="AH798" s="18">
        <v>4.6900000000000004</v>
      </c>
      <c r="AI798" s="16">
        <v>0.28000000000000003</v>
      </c>
      <c r="AJ798" s="18">
        <v>2.44</v>
      </c>
      <c r="AK798" s="16">
        <v>0.224</v>
      </c>
      <c r="AL798" s="15">
        <v>1739121</v>
      </c>
      <c r="AM798" s="16">
        <v>2.3639999999999999</v>
      </c>
      <c r="AN798" s="17">
        <v>397087</v>
      </c>
      <c r="AO798" s="16">
        <v>1.734</v>
      </c>
      <c r="AP798" s="17">
        <v>758717</v>
      </c>
      <c r="AQ798" s="16">
        <v>1.8720000000000001</v>
      </c>
      <c r="AR798" s="18">
        <v>4.38</v>
      </c>
      <c r="AS798" s="16">
        <v>0.23100000000000001</v>
      </c>
      <c r="AT798" s="18">
        <v>2.29</v>
      </c>
      <c r="AU798" s="16">
        <v>0.17100000000000001</v>
      </c>
    </row>
    <row r="799" spans="2:47" x14ac:dyDescent="0.2">
      <c r="B799" s="29"/>
      <c r="C799" s="29"/>
      <c r="D799" s="29"/>
      <c r="E799" s="29"/>
      <c r="F799" s="29"/>
      <c r="G799" s="14" t="s">
        <v>283</v>
      </c>
      <c r="H799" s="15">
        <v>34509</v>
      </c>
      <c r="I799" s="16">
        <v>0.188</v>
      </c>
      <c r="J799" s="17">
        <v>5019</v>
      </c>
      <c r="K799" s="16">
        <v>0.23</v>
      </c>
      <c r="L799" s="17">
        <v>11395</v>
      </c>
      <c r="M799" s="16">
        <v>0.2</v>
      </c>
      <c r="N799" s="18">
        <v>6.88</v>
      </c>
      <c r="O799" s="16">
        <v>-3.4000000000000002E-2</v>
      </c>
      <c r="P799" s="18">
        <v>3.03</v>
      </c>
      <c r="Q799" s="16">
        <v>-0.01</v>
      </c>
      <c r="R799" s="15">
        <v>128958</v>
      </c>
      <c r="S799" s="16">
        <v>0.189</v>
      </c>
      <c r="T799" s="17">
        <v>18307</v>
      </c>
      <c r="U799" s="16">
        <v>0.26300000000000001</v>
      </c>
      <c r="V799" s="17">
        <v>40638</v>
      </c>
      <c r="W799" s="16">
        <v>0.18</v>
      </c>
      <c r="X799" s="18">
        <v>7.04</v>
      </c>
      <c r="Y799" s="16">
        <v>-5.8999999999999997E-2</v>
      </c>
      <c r="Z799" s="18">
        <v>3.17</v>
      </c>
      <c r="AA799" s="16">
        <v>8.0000000000000002E-3</v>
      </c>
      <c r="AB799" s="15">
        <v>304435</v>
      </c>
      <c r="AC799" s="16">
        <v>0.20200000000000001</v>
      </c>
      <c r="AD799" s="17">
        <v>42861</v>
      </c>
      <c r="AE799" s="16">
        <v>0.27500000000000002</v>
      </c>
      <c r="AF799" s="17">
        <v>96190</v>
      </c>
      <c r="AG799" s="16">
        <v>0.17599999999999999</v>
      </c>
      <c r="AH799" s="18">
        <v>7.1</v>
      </c>
      <c r="AI799" s="16">
        <v>-5.7000000000000002E-2</v>
      </c>
      <c r="AJ799" s="18">
        <v>3.16</v>
      </c>
      <c r="AK799" s="16">
        <v>2.1999999999999999E-2</v>
      </c>
      <c r="AL799" s="15">
        <v>480249</v>
      </c>
      <c r="AM799" s="16">
        <v>0.15</v>
      </c>
      <c r="AN799" s="17">
        <v>67102</v>
      </c>
      <c r="AO799" s="16">
        <v>0.219</v>
      </c>
      <c r="AP799" s="17">
        <v>151879</v>
      </c>
      <c r="AQ799" s="16">
        <v>0.13700000000000001</v>
      </c>
      <c r="AR799" s="18">
        <v>7.16</v>
      </c>
      <c r="AS799" s="16">
        <v>-5.7000000000000002E-2</v>
      </c>
      <c r="AT799" s="18">
        <v>3.16</v>
      </c>
      <c r="AU799" s="16">
        <v>1.0999999999999999E-2</v>
      </c>
    </row>
    <row r="800" spans="2:47" x14ac:dyDescent="0.2">
      <c r="B800" s="29"/>
      <c r="C800" s="29"/>
      <c r="D800" s="29"/>
      <c r="E800" s="29"/>
      <c r="F800" s="29"/>
      <c r="G800" s="14" t="s">
        <v>284</v>
      </c>
      <c r="H800" s="15">
        <v>82056</v>
      </c>
      <c r="I800" s="16">
        <v>1.2929999999999999</v>
      </c>
      <c r="J800" s="17">
        <v>18607</v>
      </c>
      <c r="K800" s="16">
        <v>1.3720000000000001</v>
      </c>
      <c r="L800" s="17">
        <v>33863</v>
      </c>
      <c r="M800" s="16">
        <v>1.292</v>
      </c>
      <c r="N800" s="18">
        <v>4.41</v>
      </c>
      <c r="O800" s="16">
        <v>-3.3000000000000002E-2</v>
      </c>
      <c r="P800" s="18">
        <v>2.42</v>
      </c>
      <c r="Q800" s="16">
        <v>1E-3</v>
      </c>
      <c r="R800" s="15">
        <v>272835</v>
      </c>
      <c r="S800" s="16">
        <v>1.2290000000000001</v>
      </c>
      <c r="T800" s="17">
        <v>55199</v>
      </c>
      <c r="U800" s="16">
        <v>0.73899999999999999</v>
      </c>
      <c r="V800" s="17">
        <v>102421</v>
      </c>
      <c r="W800" s="16">
        <v>0.73499999999999999</v>
      </c>
      <c r="X800" s="18">
        <v>4.9400000000000004</v>
      </c>
      <c r="Y800" s="16">
        <v>0.28100000000000003</v>
      </c>
      <c r="Z800" s="18">
        <v>2.66</v>
      </c>
      <c r="AA800" s="16">
        <v>0.28399999999999997</v>
      </c>
      <c r="AB800" s="15">
        <v>573436</v>
      </c>
      <c r="AC800" s="16">
        <v>1.103</v>
      </c>
      <c r="AD800" s="17">
        <v>119202</v>
      </c>
      <c r="AE800" s="16">
        <v>0.73599999999999999</v>
      </c>
      <c r="AF800" s="17">
        <v>221624</v>
      </c>
      <c r="AG800" s="16">
        <v>0.70599999999999996</v>
      </c>
      <c r="AH800" s="18">
        <v>4.8099999999999996</v>
      </c>
      <c r="AI800" s="16">
        <v>0.21099999999999999</v>
      </c>
      <c r="AJ800" s="18">
        <v>2.59</v>
      </c>
      <c r="AK800" s="16">
        <v>0.23300000000000001</v>
      </c>
      <c r="AL800" s="15">
        <v>841809</v>
      </c>
      <c r="AM800" s="16">
        <v>0.69599999999999995</v>
      </c>
      <c r="AN800" s="17">
        <v>188030</v>
      </c>
      <c r="AO800" s="16">
        <v>0.46700000000000003</v>
      </c>
      <c r="AP800" s="17">
        <v>344794</v>
      </c>
      <c r="AQ800" s="16">
        <v>0.433</v>
      </c>
      <c r="AR800" s="18">
        <v>4.4800000000000004</v>
      </c>
      <c r="AS800" s="16">
        <v>0.156</v>
      </c>
      <c r="AT800" s="18">
        <v>2.44</v>
      </c>
      <c r="AU800" s="16">
        <v>0.183</v>
      </c>
    </row>
    <row r="801" spans="2:47" x14ac:dyDescent="0.2">
      <c r="B801" s="29"/>
      <c r="C801" s="29"/>
      <c r="D801" s="29"/>
      <c r="E801" s="29"/>
      <c r="F801" s="29"/>
      <c r="G801" s="14" t="s">
        <v>285</v>
      </c>
      <c r="H801" s="15">
        <v>136946</v>
      </c>
      <c r="I801" s="16">
        <v>0.91800000000000004</v>
      </c>
      <c r="J801" s="17">
        <v>23507</v>
      </c>
      <c r="K801" s="16">
        <v>1.2350000000000001</v>
      </c>
      <c r="L801" s="17">
        <v>45108</v>
      </c>
      <c r="M801" s="16">
        <v>1.0289999999999999</v>
      </c>
      <c r="N801" s="18">
        <v>5.83</v>
      </c>
      <c r="O801" s="16">
        <v>-0.14199999999999999</v>
      </c>
      <c r="P801" s="18">
        <v>3.04</v>
      </c>
      <c r="Q801" s="16">
        <v>-5.5E-2</v>
      </c>
      <c r="R801" s="15">
        <v>429962</v>
      </c>
      <c r="S801" s="16">
        <v>0.82099999999999995</v>
      </c>
      <c r="T801" s="17">
        <v>73604</v>
      </c>
      <c r="U801" s="16">
        <v>1.155</v>
      </c>
      <c r="V801" s="17">
        <v>140658</v>
      </c>
      <c r="W801" s="16">
        <v>0.92500000000000004</v>
      </c>
      <c r="X801" s="18">
        <v>5.84</v>
      </c>
      <c r="Y801" s="16">
        <v>-0.155</v>
      </c>
      <c r="Z801" s="18">
        <v>3.06</v>
      </c>
      <c r="AA801" s="16">
        <v>-5.3999999999999999E-2</v>
      </c>
      <c r="AB801" s="15">
        <v>884953</v>
      </c>
      <c r="AC801" s="16">
        <v>0.77100000000000002</v>
      </c>
      <c r="AD801" s="17">
        <v>151552</v>
      </c>
      <c r="AE801" s="16">
        <v>1.1120000000000001</v>
      </c>
      <c r="AF801" s="17">
        <v>286494</v>
      </c>
      <c r="AG801" s="16">
        <v>0.85199999999999998</v>
      </c>
      <c r="AH801" s="18">
        <v>5.84</v>
      </c>
      <c r="AI801" s="16">
        <v>-0.161</v>
      </c>
      <c r="AJ801" s="18">
        <v>3.09</v>
      </c>
      <c r="AK801" s="16">
        <v>-4.3999999999999997E-2</v>
      </c>
      <c r="AL801" s="15">
        <v>1674145</v>
      </c>
      <c r="AM801" s="16">
        <v>0.82199999999999995</v>
      </c>
      <c r="AN801" s="17">
        <v>290822</v>
      </c>
      <c r="AO801" s="16">
        <v>1.29</v>
      </c>
      <c r="AP801" s="17">
        <v>547762</v>
      </c>
      <c r="AQ801" s="16">
        <v>0.94399999999999995</v>
      </c>
      <c r="AR801" s="18">
        <v>5.76</v>
      </c>
      <c r="AS801" s="16">
        <v>-0.20499999999999999</v>
      </c>
      <c r="AT801" s="18">
        <v>3.06</v>
      </c>
      <c r="AU801" s="16">
        <v>-6.3E-2</v>
      </c>
    </row>
    <row r="802" spans="2:47" x14ac:dyDescent="0.2">
      <c r="B802" s="29"/>
      <c r="C802" s="29"/>
      <c r="D802" s="29"/>
      <c r="E802" s="29"/>
      <c r="F802" s="29"/>
      <c r="G802" s="14" t="s">
        <v>286</v>
      </c>
      <c r="H802" s="15">
        <v>133456</v>
      </c>
      <c r="I802" s="16">
        <v>1.0089999999999999</v>
      </c>
      <c r="J802" s="17">
        <v>21553</v>
      </c>
      <c r="K802" s="16">
        <v>0.29699999999999999</v>
      </c>
      <c r="L802" s="17">
        <v>43574</v>
      </c>
      <c r="M802" s="16">
        <v>1.18</v>
      </c>
      <c r="N802" s="18">
        <v>6.19</v>
      </c>
      <c r="O802" s="16">
        <v>0.54900000000000004</v>
      </c>
      <c r="P802" s="18">
        <v>3.06</v>
      </c>
      <c r="Q802" s="16">
        <v>-7.9000000000000001E-2</v>
      </c>
      <c r="R802" s="15">
        <v>441267</v>
      </c>
      <c r="S802" s="16">
        <v>0.92200000000000004</v>
      </c>
      <c r="T802" s="17">
        <v>82768</v>
      </c>
      <c r="U802" s="16">
        <v>0.436</v>
      </c>
      <c r="V802" s="17">
        <v>140679</v>
      </c>
      <c r="W802" s="16">
        <v>1.042</v>
      </c>
      <c r="X802" s="18">
        <v>5.33</v>
      </c>
      <c r="Y802" s="16">
        <v>0.33800000000000002</v>
      </c>
      <c r="Z802" s="18">
        <v>3.14</v>
      </c>
      <c r="AA802" s="16">
        <v>-5.8999999999999997E-2</v>
      </c>
      <c r="AB802" s="15">
        <v>901484</v>
      </c>
      <c r="AC802" s="16">
        <v>0.88900000000000001</v>
      </c>
      <c r="AD802" s="17">
        <v>177868</v>
      </c>
      <c r="AE802" s="16">
        <v>0.39900000000000002</v>
      </c>
      <c r="AF802" s="17">
        <v>284882</v>
      </c>
      <c r="AG802" s="16">
        <v>0.90200000000000002</v>
      </c>
      <c r="AH802" s="18">
        <v>5.07</v>
      </c>
      <c r="AI802" s="16">
        <v>0.35</v>
      </c>
      <c r="AJ802" s="18">
        <v>3.16</v>
      </c>
      <c r="AK802" s="16">
        <v>-7.0000000000000001E-3</v>
      </c>
      <c r="AL802" s="15">
        <v>1542836</v>
      </c>
      <c r="AM802" s="16">
        <v>0.79900000000000004</v>
      </c>
      <c r="AN802" s="17">
        <v>317178</v>
      </c>
      <c r="AO802" s="16">
        <v>0.61799999999999999</v>
      </c>
      <c r="AP802" s="17">
        <v>487282</v>
      </c>
      <c r="AQ802" s="16">
        <v>0.76200000000000001</v>
      </c>
      <c r="AR802" s="18">
        <v>4.8600000000000003</v>
      </c>
      <c r="AS802" s="16">
        <v>0.112</v>
      </c>
      <c r="AT802" s="18">
        <v>3.17</v>
      </c>
      <c r="AU802" s="16">
        <v>2.1000000000000001E-2</v>
      </c>
    </row>
    <row r="803" spans="2:47" x14ac:dyDescent="0.2">
      <c r="B803" s="29"/>
      <c r="C803" s="29"/>
      <c r="D803" s="29"/>
      <c r="E803" s="29"/>
      <c r="F803" s="29"/>
      <c r="G803" s="14" t="s">
        <v>287</v>
      </c>
      <c r="H803" s="15">
        <v>181866</v>
      </c>
      <c r="I803" s="16">
        <v>1.016</v>
      </c>
      <c r="J803" s="17">
        <v>54260</v>
      </c>
      <c r="K803" s="16">
        <v>1.081</v>
      </c>
      <c r="L803" s="17">
        <v>92822</v>
      </c>
      <c r="M803" s="16">
        <v>1.091</v>
      </c>
      <c r="N803" s="18">
        <v>3.35</v>
      </c>
      <c r="O803" s="16">
        <v>-3.2000000000000001E-2</v>
      </c>
      <c r="P803" s="18">
        <v>1.96</v>
      </c>
      <c r="Q803" s="16">
        <v>-3.5999999999999997E-2</v>
      </c>
      <c r="R803" s="15">
        <v>586356</v>
      </c>
      <c r="S803" s="16">
        <v>0.94099999999999995</v>
      </c>
      <c r="T803" s="17">
        <v>146755</v>
      </c>
      <c r="U803" s="16">
        <v>0.372</v>
      </c>
      <c r="V803" s="17">
        <v>255159</v>
      </c>
      <c r="W803" s="16">
        <v>0.41299999999999998</v>
      </c>
      <c r="X803" s="18">
        <v>4</v>
      </c>
      <c r="Y803" s="16">
        <v>0.41399999999999998</v>
      </c>
      <c r="Z803" s="18">
        <v>2.2999999999999998</v>
      </c>
      <c r="AA803" s="16">
        <v>0.374</v>
      </c>
      <c r="AB803" s="15">
        <v>1200195</v>
      </c>
      <c r="AC803" s="16">
        <v>0.85299999999999998</v>
      </c>
      <c r="AD803" s="17">
        <v>308678</v>
      </c>
      <c r="AE803" s="16">
        <v>0.35699999999999998</v>
      </c>
      <c r="AF803" s="17">
        <v>532843</v>
      </c>
      <c r="AG803" s="16">
        <v>0.379</v>
      </c>
      <c r="AH803" s="18">
        <v>3.89</v>
      </c>
      <c r="AI803" s="16">
        <v>0.36599999999999999</v>
      </c>
      <c r="AJ803" s="18">
        <v>2.25</v>
      </c>
      <c r="AK803" s="16">
        <v>0.34300000000000003</v>
      </c>
      <c r="AL803" s="15">
        <v>1916875</v>
      </c>
      <c r="AM803" s="16">
        <v>0.53</v>
      </c>
      <c r="AN803" s="17">
        <v>536699</v>
      </c>
      <c r="AO803" s="16">
        <v>0.215</v>
      </c>
      <c r="AP803" s="17">
        <v>913367</v>
      </c>
      <c r="AQ803" s="16">
        <v>0.22</v>
      </c>
      <c r="AR803" s="18">
        <v>3.57</v>
      </c>
      <c r="AS803" s="16">
        <v>0.25900000000000001</v>
      </c>
      <c r="AT803" s="18">
        <v>2.1</v>
      </c>
      <c r="AU803" s="16">
        <v>0.254</v>
      </c>
    </row>
    <row r="804" spans="2:47" x14ac:dyDescent="0.2">
      <c r="B804" s="29"/>
      <c r="C804" s="29"/>
      <c r="D804" s="29"/>
      <c r="E804" s="29"/>
      <c r="F804" s="29"/>
      <c r="G804" s="14" t="s">
        <v>288</v>
      </c>
      <c r="H804" s="15">
        <v>70597</v>
      </c>
      <c r="I804" s="16">
        <v>0.25800000000000001</v>
      </c>
      <c r="J804" s="17">
        <v>32143</v>
      </c>
      <c r="K804" s="16">
        <v>0.66100000000000003</v>
      </c>
      <c r="L804" s="17">
        <v>51578</v>
      </c>
      <c r="M804" s="16">
        <v>0.65700000000000003</v>
      </c>
      <c r="N804" s="18">
        <v>2.2000000000000002</v>
      </c>
      <c r="O804" s="16">
        <v>-0.24299999999999999</v>
      </c>
      <c r="P804" s="18">
        <v>1.37</v>
      </c>
      <c r="Q804" s="16">
        <v>-0.24099999999999999</v>
      </c>
      <c r="R804" s="15">
        <v>230932</v>
      </c>
      <c r="S804" s="16">
        <v>0.10299999999999999</v>
      </c>
      <c r="T804" s="17">
        <v>91353</v>
      </c>
      <c r="U804" s="16">
        <v>3.1E-2</v>
      </c>
      <c r="V804" s="17">
        <v>146901</v>
      </c>
      <c r="W804" s="16">
        <v>0.03</v>
      </c>
      <c r="X804" s="18">
        <v>2.5299999999999998</v>
      </c>
      <c r="Y804" s="16">
        <v>7.0000000000000007E-2</v>
      </c>
      <c r="Z804" s="18">
        <v>1.57</v>
      </c>
      <c r="AA804" s="16">
        <v>7.0999999999999994E-2</v>
      </c>
      <c r="AB804" s="15">
        <v>508619</v>
      </c>
      <c r="AC804" s="16">
        <v>0.13100000000000001</v>
      </c>
      <c r="AD804" s="17">
        <v>190148</v>
      </c>
      <c r="AE804" s="16">
        <v>0.01</v>
      </c>
      <c r="AF804" s="17">
        <v>305569</v>
      </c>
      <c r="AG804" s="16">
        <v>6.0000000000000001E-3</v>
      </c>
      <c r="AH804" s="18">
        <v>2.67</v>
      </c>
      <c r="AI804" s="16">
        <v>0.11899999999999999</v>
      </c>
      <c r="AJ804" s="18">
        <v>1.66</v>
      </c>
      <c r="AK804" s="16">
        <v>0.123</v>
      </c>
      <c r="AL804" s="15">
        <v>926730</v>
      </c>
      <c r="AM804" s="16">
        <v>0.09</v>
      </c>
      <c r="AN804" s="17">
        <v>353384</v>
      </c>
      <c r="AO804" s="16">
        <v>0</v>
      </c>
      <c r="AP804" s="17">
        <v>567916</v>
      </c>
      <c r="AQ804" s="16">
        <v>-3.0000000000000001E-3</v>
      </c>
      <c r="AR804" s="18">
        <v>2.62</v>
      </c>
      <c r="AS804" s="16">
        <v>0.09</v>
      </c>
      <c r="AT804" s="18">
        <v>1.63</v>
      </c>
      <c r="AU804" s="16">
        <v>9.4E-2</v>
      </c>
    </row>
    <row r="805" spans="2:47" x14ac:dyDescent="0.2">
      <c r="B805" s="29"/>
      <c r="C805" s="29"/>
      <c r="D805" s="29"/>
      <c r="E805" s="29"/>
      <c r="F805" s="29"/>
      <c r="G805" s="14" t="s">
        <v>289</v>
      </c>
      <c r="H805" s="15">
        <v>79952</v>
      </c>
      <c r="I805" s="16">
        <v>1.4999999999999999E-2</v>
      </c>
      <c r="J805" s="17">
        <v>16588</v>
      </c>
      <c r="K805" s="16">
        <v>0.28599999999999998</v>
      </c>
      <c r="L805" s="17">
        <v>24470</v>
      </c>
      <c r="M805" s="16">
        <v>8.1000000000000003E-2</v>
      </c>
      <c r="N805" s="18">
        <v>4.82</v>
      </c>
      <c r="O805" s="16">
        <v>-0.21</v>
      </c>
      <c r="P805" s="18">
        <v>3.27</v>
      </c>
      <c r="Q805" s="16">
        <v>-6.0999999999999999E-2</v>
      </c>
      <c r="R805" s="15">
        <v>283714</v>
      </c>
      <c r="S805" s="16">
        <v>-0.114</v>
      </c>
      <c r="T805" s="17">
        <v>50848</v>
      </c>
      <c r="U805" s="16">
        <v>-2E-3</v>
      </c>
      <c r="V805" s="17">
        <v>80184</v>
      </c>
      <c r="W805" s="16">
        <v>-0.107</v>
      </c>
      <c r="X805" s="18">
        <v>5.58</v>
      </c>
      <c r="Y805" s="16">
        <v>-0.112</v>
      </c>
      <c r="Z805" s="18">
        <v>3.54</v>
      </c>
      <c r="AA805" s="16">
        <v>-8.0000000000000002E-3</v>
      </c>
      <c r="AB805" s="15">
        <v>614415</v>
      </c>
      <c r="AC805" s="16">
        <v>-0.107</v>
      </c>
      <c r="AD805" s="17">
        <v>106755</v>
      </c>
      <c r="AE805" s="16">
        <v>-3.9E-2</v>
      </c>
      <c r="AF805" s="17">
        <v>170769</v>
      </c>
      <c r="AG805" s="16">
        <v>-0.122</v>
      </c>
      <c r="AH805" s="18">
        <v>5.76</v>
      </c>
      <c r="AI805" s="16">
        <v>-7.0999999999999994E-2</v>
      </c>
      <c r="AJ805" s="18">
        <v>3.6</v>
      </c>
      <c r="AK805" s="16">
        <v>1.7000000000000001E-2</v>
      </c>
      <c r="AL805" s="15">
        <v>1036465</v>
      </c>
      <c r="AM805" s="16">
        <v>-8.5000000000000006E-2</v>
      </c>
      <c r="AN805" s="17">
        <v>178890</v>
      </c>
      <c r="AO805" s="16">
        <v>-2.1000000000000001E-2</v>
      </c>
      <c r="AP805" s="17">
        <v>293350</v>
      </c>
      <c r="AQ805" s="16">
        <v>-0.108</v>
      </c>
      <c r="AR805" s="18">
        <v>5.79</v>
      </c>
      <c r="AS805" s="16">
        <v>-6.5000000000000002E-2</v>
      </c>
      <c r="AT805" s="18">
        <v>3.53</v>
      </c>
      <c r="AU805" s="16">
        <v>2.5999999999999999E-2</v>
      </c>
    </row>
    <row r="806" spans="2:47" x14ac:dyDescent="0.2">
      <c r="B806" s="29"/>
      <c r="C806" s="29"/>
      <c r="D806" s="29"/>
      <c r="E806" s="29"/>
      <c r="F806" s="29"/>
      <c r="G806" s="14" t="s">
        <v>290</v>
      </c>
      <c r="H806" s="15">
        <v>101150</v>
      </c>
      <c r="I806" s="16">
        <v>-1.6E-2</v>
      </c>
      <c r="J806" s="17">
        <v>26365</v>
      </c>
      <c r="K806" s="16">
        <v>0.27200000000000002</v>
      </c>
      <c r="L806" s="17">
        <v>36220</v>
      </c>
      <c r="M806" s="16">
        <v>6.9000000000000006E-2</v>
      </c>
      <c r="N806" s="18">
        <v>3.84</v>
      </c>
      <c r="O806" s="16">
        <v>-0.22600000000000001</v>
      </c>
      <c r="P806" s="18">
        <v>2.79</v>
      </c>
      <c r="Q806" s="16">
        <v>-7.9000000000000001E-2</v>
      </c>
      <c r="R806" s="15">
        <v>363038</v>
      </c>
      <c r="S806" s="16">
        <v>-7.8E-2</v>
      </c>
      <c r="T806" s="17">
        <v>77864</v>
      </c>
      <c r="U806" s="16">
        <v>2.5999999999999999E-2</v>
      </c>
      <c r="V806" s="17">
        <v>113516</v>
      </c>
      <c r="W806" s="16">
        <v>-0.10100000000000001</v>
      </c>
      <c r="X806" s="18">
        <v>4.66</v>
      </c>
      <c r="Y806" s="16">
        <v>-0.10199999999999999</v>
      </c>
      <c r="Z806" s="18">
        <v>3.2</v>
      </c>
      <c r="AA806" s="16">
        <v>2.5000000000000001E-2</v>
      </c>
      <c r="AB806" s="15">
        <v>778579</v>
      </c>
      <c r="AC806" s="16">
        <v>-0.08</v>
      </c>
      <c r="AD806" s="17">
        <v>156296</v>
      </c>
      <c r="AE806" s="16">
        <v>-2.5999999999999999E-2</v>
      </c>
      <c r="AF806" s="17">
        <v>238019</v>
      </c>
      <c r="AG806" s="16">
        <v>-0.107</v>
      </c>
      <c r="AH806" s="18">
        <v>4.9800000000000004</v>
      </c>
      <c r="AI806" s="16">
        <v>-5.5E-2</v>
      </c>
      <c r="AJ806" s="18">
        <v>3.27</v>
      </c>
      <c r="AK806" s="16">
        <v>0.03</v>
      </c>
      <c r="AL806" s="15">
        <v>1307911</v>
      </c>
      <c r="AM806" s="16">
        <v>-7.1999999999999995E-2</v>
      </c>
      <c r="AN806" s="17">
        <v>255224</v>
      </c>
      <c r="AO806" s="16">
        <v>-3.6999999999999998E-2</v>
      </c>
      <c r="AP806" s="17">
        <v>401591</v>
      </c>
      <c r="AQ806" s="16">
        <v>-8.3000000000000004E-2</v>
      </c>
      <c r="AR806" s="18">
        <v>5.12</v>
      </c>
      <c r="AS806" s="16">
        <v>-3.5999999999999997E-2</v>
      </c>
      <c r="AT806" s="18">
        <v>3.26</v>
      </c>
      <c r="AU806" s="16">
        <v>1.2999999999999999E-2</v>
      </c>
    </row>
    <row r="807" spans="2:47" x14ac:dyDescent="0.2">
      <c r="B807" s="29"/>
      <c r="C807" s="29"/>
      <c r="D807" s="29"/>
      <c r="E807" s="29"/>
      <c r="F807" s="29"/>
      <c r="G807" s="14" t="s">
        <v>291</v>
      </c>
      <c r="H807" s="15">
        <v>141808</v>
      </c>
      <c r="I807" s="16">
        <v>1.395</v>
      </c>
      <c r="J807" s="17">
        <v>23468</v>
      </c>
      <c r="K807" s="16">
        <v>1.7649999999999999</v>
      </c>
      <c r="L807" s="17">
        <v>47097</v>
      </c>
      <c r="M807" s="16">
        <v>1.6559999999999999</v>
      </c>
      <c r="N807" s="18">
        <v>6.04</v>
      </c>
      <c r="O807" s="16">
        <v>-0.13400000000000001</v>
      </c>
      <c r="P807" s="18">
        <v>3.01</v>
      </c>
      <c r="Q807" s="16">
        <v>-9.8000000000000004E-2</v>
      </c>
      <c r="R807" s="15">
        <v>428210</v>
      </c>
      <c r="S807" s="16">
        <v>1.399</v>
      </c>
      <c r="T807" s="17">
        <v>69177</v>
      </c>
      <c r="U807" s="16">
        <v>1.6679999999999999</v>
      </c>
      <c r="V807" s="17">
        <v>140586</v>
      </c>
      <c r="W807" s="16">
        <v>1.6120000000000001</v>
      </c>
      <c r="X807" s="18">
        <v>6.19</v>
      </c>
      <c r="Y807" s="16">
        <v>-0.10100000000000001</v>
      </c>
      <c r="Z807" s="18">
        <v>3.05</v>
      </c>
      <c r="AA807" s="16">
        <v>-8.2000000000000003E-2</v>
      </c>
      <c r="AB807" s="15">
        <v>844888</v>
      </c>
      <c r="AC807" s="16">
        <v>1.3340000000000001</v>
      </c>
      <c r="AD807" s="17">
        <v>135582</v>
      </c>
      <c r="AE807" s="16">
        <v>1.5720000000000001</v>
      </c>
      <c r="AF807" s="17">
        <v>275070</v>
      </c>
      <c r="AG807" s="16">
        <v>1.4930000000000001</v>
      </c>
      <c r="AH807" s="18">
        <v>6.23</v>
      </c>
      <c r="AI807" s="16">
        <v>-9.2999999999999999E-2</v>
      </c>
      <c r="AJ807" s="18">
        <v>3.07</v>
      </c>
      <c r="AK807" s="16">
        <v>-6.4000000000000001E-2</v>
      </c>
      <c r="AL807" s="15">
        <v>1638805</v>
      </c>
      <c r="AM807" s="16">
        <v>1.506</v>
      </c>
      <c r="AN807" s="17">
        <v>269531</v>
      </c>
      <c r="AO807" s="16">
        <v>1.9079999999999999</v>
      </c>
      <c r="AP807" s="17">
        <v>541391</v>
      </c>
      <c r="AQ807" s="16">
        <v>1.7170000000000001</v>
      </c>
      <c r="AR807" s="18">
        <v>6.08</v>
      </c>
      <c r="AS807" s="16">
        <v>-0.13800000000000001</v>
      </c>
      <c r="AT807" s="18">
        <v>3.03</v>
      </c>
      <c r="AU807" s="16">
        <v>-7.8E-2</v>
      </c>
    </row>
    <row r="808" spans="2:47" x14ac:dyDescent="0.2">
      <c r="B808" s="29"/>
      <c r="C808" s="29"/>
      <c r="D808" s="29"/>
      <c r="E808" s="29"/>
      <c r="F808" s="29"/>
      <c r="G808" s="14" t="s">
        <v>292</v>
      </c>
      <c r="H808" s="15">
        <v>74505</v>
      </c>
      <c r="I808" s="16">
        <v>0.96499999999999997</v>
      </c>
      <c r="J808" s="17">
        <v>18532</v>
      </c>
      <c r="K808" s="16">
        <v>1.1870000000000001</v>
      </c>
      <c r="L808" s="17">
        <v>33411</v>
      </c>
      <c r="M808" s="16">
        <v>1.1459999999999999</v>
      </c>
      <c r="N808" s="18">
        <v>4.0199999999999996</v>
      </c>
      <c r="O808" s="16">
        <v>-0.10199999999999999</v>
      </c>
      <c r="P808" s="18">
        <v>2.23</v>
      </c>
      <c r="Q808" s="16">
        <v>-8.4000000000000005E-2</v>
      </c>
      <c r="R808" s="15">
        <v>241243</v>
      </c>
      <c r="S808" s="16">
        <v>0.90300000000000002</v>
      </c>
      <c r="T808" s="17">
        <v>52510</v>
      </c>
      <c r="U808" s="16">
        <v>0.58699999999999997</v>
      </c>
      <c r="V808" s="17">
        <v>96717</v>
      </c>
      <c r="W808" s="16">
        <v>0.60899999999999999</v>
      </c>
      <c r="X808" s="18">
        <v>4.59</v>
      </c>
      <c r="Y808" s="16">
        <v>0.19900000000000001</v>
      </c>
      <c r="Z808" s="18">
        <v>2.4900000000000002</v>
      </c>
      <c r="AA808" s="16">
        <v>0.183</v>
      </c>
      <c r="AB808" s="15">
        <v>496923</v>
      </c>
      <c r="AC808" s="16">
        <v>0.76</v>
      </c>
      <c r="AD808" s="17">
        <v>109110</v>
      </c>
      <c r="AE808" s="16">
        <v>0.53100000000000003</v>
      </c>
      <c r="AF808" s="17">
        <v>199996</v>
      </c>
      <c r="AG808" s="16">
        <v>0.50600000000000001</v>
      </c>
      <c r="AH808" s="18">
        <v>4.55</v>
      </c>
      <c r="AI808" s="16">
        <v>0.15</v>
      </c>
      <c r="AJ808" s="18">
        <v>2.48</v>
      </c>
      <c r="AK808" s="16">
        <v>0.16800000000000001</v>
      </c>
      <c r="AL808" s="15">
        <v>904210</v>
      </c>
      <c r="AM808" s="16">
        <v>0.69799999999999995</v>
      </c>
      <c r="AN808" s="17">
        <v>204675</v>
      </c>
      <c r="AO808" s="16">
        <v>0.52800000000000002</v>
      </c>
      <c r="AP808" s="17">
        <v>373448</v>
      </c>
      <c r="AQ808" s="16">
        <v>0.498</v>
      </c>
      <c r="AR808" s="18">
        <v>4.42</v>
      </c>
      <c r="AS808" s="16">
        <v>0.111</v>
      </c>
      <c r="AT808" s="18">
        <v>2.42</v>
      </c>
      <c r="AU808" s="16">
        <v>0.13300000000000001</v>
      </c>
    </row>
    <row r="809" spans="2:47" x14ac:dyDescent="0.2">
      <c r="B809" s="29"/>
      <c r="C809" s="29"/>
      <c r="D809" s="29"/>
      <c r="E809" s="29"/>
      <c r="F809" s="29"/>
      <c r="G809" s="14" t="s">
        <v>293</v>
      </c>
      <c r="H809" s="15">
        <v>39710</v>
      </c>
      <c r="I809" s="16">
        <v>-2.7E-2</v>
      </c>
      <c r="J809" s="17">
        <v>6788</v>
      </c>
      <c r="K809" s="16">
        <v>0.22600000000000001</v>
      </c>
      <c r="L809" s="17">
        <v>10750</v>
      </c>
      <c r="M809" s="16">
        <v>-8.7999999999999995E-2</v>
      </c>
      <c r="N809" s="18">
        <v>5.85</v>
      </c>
      <c r="O809" s="16">
        <v>-0.20699999999999999</v>
      </c>
      <c r="P809" s="18">
        <v>3.69</v>
      </c>
      <c r="Q809" s="16">
        <v>6.6000000000000003E-2</v>
      </c>
      <c r="R809" s="15">
        <v>137738</v>
      </c>
      <c r="S809" s="16">
        <v>0.02</v>
      </c>
      <c r="T809" s="17">
        <v>23350</v>
      </c>
      <c r="U809" s="16">
        <v>0.29599999999999999</v>
      </c>
      <c r="V809" s="17">
        <v>37997</v>
      </c>
      <c r="W809" s="16">
        <v>-1.7000000000000001E-2</v>
      </c>
      <c r="X809" s="18">
        <v>5.9</v>
      </c>
      <c r="Y809" s="16">
        <v>-0.21299999999999999</v>
      </c>
      <c r="Z809" s="18">
        <v>3.62</v>
      </c>
      <c r="AA809" s="16">
        <v>3.7999999999999999E-2</v>
      </c>
      <c r="AB809" s="15">
        <v>279648</v>
      </c>
      <c r="AC809" s="16">
        <v>2.9000000000000001E-2</v>
      </c>
      <c r="AD809" s="17">
        <v>47332</v>
      </c>
      <c r="AE809" s="16">
        <v>0.33400000000000002</v>
      </c>
      <c r="AF809" s="17">
        <v>78046</v>
      </c>
      <c r="AG809" s="16">
        <v>-4.0000000000000001E-3</v>
      </c>
      <c r="AH809" s="18">
        <v>5.91</v>
      </c>
      <c r="AI809" s="16">
        <v>-0.22800000000000001</v>
      </c>
      <c r="AJ809" s="18">
        <v>3.58</v>
      </c>
      <c r="AK809" s="16">
        <v>3.3000000000000002E-2</v>
      </c>
      <c r="AL809" s="15">
        <v>522696</v>
      </c>
      <c r="AM809" s="16">
        <v>4.3999999999999997E-2</v>
      </c>
      <c r="AN809" s="17">
        <v>86635</v>
      </c>
      <c r="AO809" s="16">
        <v>0.37</v>
      </c>
      <c r="AP809" s="17">
        <v>147826</v>
      </c>
      <c r="AQ809" s="16">
        <v>8.9999999999999993E-3</v>
      </c>
      <c r="AR809" s="18">
        <v>6.03</v>
      </c>
      <c r="AS809" s="16">
        <v>-0.23799999999999999</v>
      </c>
      <c r="AT809" s="18">
        <v>3.54</v>
      </c>
      <c r="AU809" s="16">
        <v>3.4000000000000002E-2</v>
      </c>
    </row>
    <row r="810" spans="2:47" x14ac:dyDescent="0.2">
      <c r="B810" s="29"/>
      <c r="C810" s="29"/>
      <c r="D810" s="29"/>
      <c r="E810" s="29"/>
      <c r="F810" s="29"/>
      <c r="G810" s="14" t="s">
        <v>294</v>
      </c>
      <c r="H810" s="15">
        <v>25540</v>
      </c>
      <c r="I810" s="16">
        <v>0.24</v>
      </c>
      <c r="J810" s="17">
        <v>3796</v>
      </c>
      <c r="K810" s="16">
        <v>0.23</v>
      </c>
      <c r="L810" s="17">
        <v>8153</v>
      </c>
      <c r="M810" s="16">
        <v>0.22</v>
      </c>
      <c r="N810" s="18">
        <v>6.73</v>
      </c>
      <c r="O810" s="16">
        <v>8.0000000000000002E-3</v>
      </c>
      <c r="P810" s="18">
        <v>3.13</v>
      </c>
      <c r="Q810" s="16">
        <v>1.7000000000000001E-2</v>
      </c>
      <c r="R810" s="15">
        <v>95696</v>
      </c>
      <c r="S810" s="16">
        <v>0.40400000000000003</v>
      </c>
      <c r="T810" s="17">
        <v>14543</v>
      </c>
      <c r="U810" s="16">
        <v>0.45500000000000002</v>
      </c>
      <c r="V810" s="17">
        <v>30970</v>
      </c>
      <c r="W810" s="16">
        <v>0.41199999999999998</v>
      </c>
      <c r="X810" s="18">
        <v>6.58</v>
      </c>
      <c r="Y810" s="16">
        <v>-3.5000000000000003E-2</v>
      </c>
      <c r="Z810" s="18">
        <v>3.09</v>
      </c>
      <c r="AA810" s="16">
        <v>-6.0000000000000001E-3</v>
      </c>
      <c r="AB810" s="15">
        <v>211064</v>
      </c>
      <c r="AC810" s="16">
        <v>0.33800000000000002</v>
      </c>
      <c r="AD810" s="17">
        <v>35587</v>
      </c>
      <c r="AE810" s="16">
        <v>0.54500000000000004</v>
      </c>
      <c r="AF810" s="17">
        <v>74216</v>
      </c>
      <c r="AG810" s="16">
        <v>0.46899999999999997</v>
      </c>
      <c r="AH810" s="18">
        <v>5.93</v>
      </c>
      <c r="AI810" s="16">
        <v>-0.13400000000000001</v>
      </c>
      <c r="AJ810" s="18">
        <v>2.84</v>
      </c>
      <c r="AK810" s="16">
        <v>-8.8999999999999996E-2</v>
      </c>
      <c r="AL810" s="15">
        <v>358724</v>
      </c>
      <c r="AM810" s="16">
        <v>0.22500000000000001</v>
      </c>
      <c r="AN810" s="17">
        <v>57961</v>
      </c>
      <c r="AO810" s="16">
        <v>0.30299999999999999</v>
      </c>
      <c r="AP810" s="17">
        <v>121608</v>
      </c>
      <c r="AQ810" s="16">
        <v>0.25700000000000001</v>
      </c>
      <c r="AR810" s="18">
        <v>6.19</v>
      </c>
      <c r="AS810" s="16">
        <v>-0.06</v>
      </c>
      <c r="AT810" s="18">
        <v>2.95</v>
      </c>
      <c r="AU810" s="16">
        <v>-2.5000000000000001E-2</v>
      </c>
    </row>
    <row r="811" spans="2:47" x14ac:dyDescent="0.2">
      <c r="B811" s="29"/>
      <c r="C811" s="29"/>
      <c r="D811" s="29"/>
      <c r="E811" s="29"/>
      <c r="F811" s="29"/>
      <c r="G811" s="14" t="s">
        <v>295</v>
      </c>
      <c r="H811" s="15">
        <v>312303</v>
      </c>
      <c r="I811" s="16">
        <v>0.84</v>
      </c>
      <c r="J811" s="17">
        <v>53166</v>
      </c>
      <c r="K811" s="16">
        <v>1.034</v>
      </c>
      <c r="L811" s="17">
        <v>104595</v>
      </c>
      <c r="M811" s="16">
        <v>0.94</v>
      </c>
      <c r="N811" s="18">
        <v>5.87</v>
      </c>
      <c r="O811" s="16">
        <v>-9.6000000000000002E-2</v>
      </c>
      <c r="P811" s="18">
        <v>2.99</v>
      </c>
      <c r="Q811" s="16">
        <v>-5.1999999999999998E-2</v>
      </c>
      <c r="R811" s="15">
        <v>985801</v>
      </c>
      <c r="S811" s="16">
        <v>0.82899999999999996</v>
      </c>
      <c r="T811" s="17">
        <v>164956</v>
      </c>
      <c r="U811" s="16">
        <v>0.94199999999999995</v>
      </c>
      <c r="V811" s="17">
        <v>332860</v>
      </c>
      <c r="W811" s="16">
        <v>0.90200000000000002</v>
      </c>
      <c r="X811" s="18">
        <v>5.98</v>
      </c>
      <c r="Y811" s="16">
        <v>-5.8000000000000003E-2</v>
      </c>
      <c r="Z811" s="18">
        <v>2.96</v>
      </c>
      <c r="AA811" s="16">
        <v>-3.7999999999999999E-2</v>
      </c>
      <c r="AB811" s="15">
        <v>2016783</v>
      </c>
      <c r="AC811" s="16">
        <v>0.79</v>
      </c>
      <c r="AD811" s="17">
        <v>338618</v>
      </c>
      <c r="AE811" s="16">
        <v>0.87</v>
      </c>
      <c r="AF811" s="17">
        <v>686996</v>
      </c>
      <c r="AG811" s="16">
        <v>0.84399999999999997</v>
      </c>
      <c r="AH811" s="18">
        <v>5.96</v>
      </c>
      <c r="AI811" s="16">
        <v>-4.2999999999999997E-2</v>
      </c>
      <c r="AJ811" s="18">
        <v>2.94</v>
      </c>
      <c r="AK811" s="16">
        <v>-2.9000000000000001E-2</v>
      </c>
      <c r="AL811" s="15">
        <v>3430538</v>
      </c>
      <c r="AM811" s="16">
        <v>0.65100000000000002</v>
      </c>
      <c r="AN811" s="17">
        <v>561559</v>
      </c>
      <c r="AO811" s="16">
        <v>0.68400000000000005</v>
      </c>
      <c r="AP811" s="17">
        <v>1145354</v>
      </c>
      <c r="AQ811" s="16">
        <v>0.67100000000000004</v>
      </c>
      <c r="AR811" s="18">
        <v>6.11</v>
      </c>
      <c r="AS811" s="16">
        <v>-1.9E-2</v>
      </c>
      <c r="AT811" s="18">
        <v>3</v>
      </c>
      <c r="AU811" s="16">
        <v>-1.2E-2</v>
      </c>
    </row>
    <row r="812" spans="2:47" x14ac:dyDescent="0.2">
      <c r="B812" s="29"/>
      <c r="C812" s="29"/>
      <c r="D812" s="29"/>
      <c r="E812" s="29"/>
      <c r="F812" s="29"/>
      <c r="G812" s="14" t="s">
        <v>296</v>
      </c>
      <c r="H812" s="15">
        <v>47731</v>
      </c>
      <c r="I812" s="16">
        <v>1.9259999999999999</v>
      </c>
      <c r="J812" s="17">
        <v>11326</v>
      </c>
      <c r="K812" s="16">
        <v>2.1339999999999999</v>
      </c>
      <c r="L812" s="17">
        <v>20600</v>
      </c>
      <c r="M812" s="16">
        <v>2.2130000000000001</v>
      </c>
      <c r="N812" s="18">
        <v>4.21</v>
      </c>
      <c r="O812" s="16">
        <v>-6.7000000000000004E-2</v>
      </c>
      <c r="P812" s="18">
        <v>2.3199999999999998</v>
      </c>
      <c r="Q812" s="16">
        <v>-8.8999999999999996E-2</v>
      </c>
      <c r="R812" s="15">
        <v>151687</v>
      </c>
      <c r="S812" s="16">
        <v>1.6930000000000001</v>
      </c>
      <c r="T812" s="17">
        <v>31681</v>
      </c>
      <c r="U812" s="16">
        <v>1.1120000000000001</v>
      </c>
      <c r="V812" s="17">
        <v>58380</v>
      </c>
      <c r="W812" s="16">
        <v>1.296</v>
      </c>
      <c r="X812" s="18">
        <v>4.79</v>
      </c>
      <c r="Y812" s="16">
        <v>0.27600000000000002</v>
      </c>
      <c r="Z812" s="18">
        <v>2.6</v>
      </c>
      <c r="AA812" s="16">
        <v>0.17299999999999999</v>
      </c>
      <c r="AB812" s="15">
        <v>303998</v>
      </c>
      <c r="AC812" s="16">
        <v>1.581</v>
      </c>
      <c r="AD812" s="17">
        <v>62590</v>
      </c>
      <c r="AE812" s="16">
        <v>1.02</v>
      </c>
      <c r="AF812" s="17">
        <v>114547</v>
      </c>
      <c r="AG812" s="16">
        <v>1.133</v>
      </c>
      <c r="AH812" s="18">
        <v>4.8600000000000003</v>
      </c>
      <c r="AI812" s="16">
        <v>0.27800000000000002</v>
      </c>
      <c r="AJ812" s="18">
        <v>2.65</v>
      </c>
      <c r="AK812" s="16">
        <v>0.21</v>
      </c>
      <c r="AL812" s="15">
        <v>608485</v>
      </c>
      <c r="AM812" s="16">
        <v>1.835</v>
      </c>
      <c r="AN812" s="17">
        <v>118045</v>
      </c>
      <c r="AO812" s="16">
        <v>1.0920000000000001</v>
      </c>
      <c r="AP812" s="17">
        <v>213455</v>
      </c>
      <c r="AQ812" s="16">
        <v>1.1279999999999999</v>
      </c>
      <c r="AR812" s="18">
        <v>5.15</v>
      </c>
      <c r="AS812" s="16">
        <v>0.35499999999999998</v>
      </c>
      <c r="AT812" s="18">
        <v>2.85</v>
      </c>
      <c r="AU812" s="16">
        <v>0.33200000000000002</v>
      </c>
    </row>
    <row r="813" spans="2:47" x14ac:dyDescent="0.2">
      <c r="B813" s="29"/>
      <c r="C813" s="29"/>
      <c r="D813" s="29"/>
      <c r="E813" s="29"/>
      <c r="F813" s="29"/>
      <c r="G813" s="14" t="s">
        <v>297</v>
      </c>
      <c r="H813" s="15">
        <v>137456</v>
      </c>
      <c r="I813" s="16">
        <v>-0.04</v>
      </c>
      <c r="J813" s="17">
        <v>19245</v>
      </c>
      <c r="K813" s="16">
        <v>4.3999999999999997E-2</v>
      </c>
      <c r="L813" s="17">
        <v>38155</v>
      </c>
      <c r="M813" s="16">
        <v>-0.09</v>
      </c>
      <c r="N813" s="18">
        <v>7.14</v>
      </c>
      <c r="O813" s="16">
        <v>-8.1000000000000003E-2</v>
      </c>
      <c r="P813" s="18">
        <v>3.6</v>
      </c>
      <c r="Q813" s="16">
        <v>5.5E-2</v>
      </c>
      <c r="R813" s="15">
        <v>474409</v>
      </c>
      <c r="S813" s="16">
        <v>2.5999999999999999E-2</v>
      </c>
      <c r="T813" s="17">
        <v>65478</v>
      </c>
      <c r="U813" s="16">
        <v>0.11700000000000001</v>
      </c>
      <c r="V813" s="17">
        <v>133682</v>
      </c>
      <c r="W813" s="16">
        <v>-8.0000000000000002E-3</v>
      </c>
      <c r="X813" s="18">
        <v>7.25</v>
      </c>
      <c r="Y813" s="16">
        <v>-8.1000000000000003E-2</v>
      </c>
      <c r="Z813" s="18">
        <v>3.55</v>
      </c>
      <c r="AA813" s="16">
        <v>3.4000000000000002E-2</v>
      </c>
      <c r="AB813" s="15">
        <v>946222</v>
      </c>
      <c r="AC813" s="16">
        <v>3.9E-2</v>
      </c>
      <c r="AD813" s="17">
        <v>127884</v>
      </c>
      <c r="AE813" s="16">
        <v>0.126</v>
      </c>
      <c r="AF813" s="17">
        <v>268329</v>
      </c>
      <c r="AG813" s="16">
        <v>8.0000000000000002E-3</v>
      </c>
      <c r="AH813" s="18">
        <v>7.4</v>
      </c>
      <c r="AI813" s="16">
        <v>-7.8E-2</v>
      </c>
      <c r="AJ813" s="18">
        <v>3.53</v>
      </c>
      <c r="AK813" s="16">
        <v>3.1E-2</v>
      </c>
      <c r="AL813" s="15">
        <v>1860920</v>
      </c>
      <c r="AM813" s="16">
        <v>6.0999999999999999E-2</v>
      </c>
      <c r="AN813" s="17">
        <v>245727</v>
      </c>
      <c r="AO813" s="16">
        <v>0.154</v>
      </c>
      <c r="AP813" s="17">
        <v>533464</v>
      </c>
      <c r="AQ813" s="16">
        <v>2.8000000000000001E-2</v>
      </c>
      <c r="AR813" s="18">
        <v>7.57</v>
      </c>
      <c r="AS813" s="16">
        <v>-8.1000000000000003E-2</v>
      </c>
      <c r="AT813" s="18">
        <v>3.49</v>
      </c>
      <c r="AU813" s="16">
        <v>3.2000000000000001E-2</v>
      </c>
    </row>
    <row r="814" spans="2:47" x14ac:dyDescent="0.2">
      <c r="B814" s="29"/>
      <c r="C814" s="29"/>
      <c r="D814" s="29"/>
      <c r="E814" s="29"/>
      <c r="F814" s="29"/>
      <c r="G814" s="14" t="s">
        <v>298</v>
      </c>
      <c r="H814" s="15">
        <v>31953</v>
      </c>
      <c r="I814" s="16">
        <v>0.215</v>
      </c>
      <c r="J814" s="17">
        <v>5264</v>
      </c>
      <c r="K814" s="16">
        <v>0.20899999999999999</v>
      </c>
      <c r="L814" s="17">
        <v>10860</v>
      </c>
      <c r="M814" s="16">
        <v>0.221</v>
      </c>
      <c r="N814" s="18">
        <v>6.07</v>
      </c>
      <c r="O814" s="16">
        <v>5.0000000000000001E-3</v>
      </c>
      <c r="P814" s="18">
        <v>2.94</v>
      </c>
      <c r="Q814" s="16">
        <v>-5.0000000000000001E-3</v>
      </c>
      <c r="R814" s="15">
        <v>106215</v>
      </c>
      <c r="S814" s="16">
        <v>0.15</v>
      </c>
      <c r="T814" s="17">
        <v>16743</v>
      </c>
      <c r="U814" s="16">
        <v>0.159</v>
      </c>
      <c r="V814" s="17">
        <v>34226</v>
      </c>
      <c r="W814" s="16">
        <v>0.105</v>
      </c>
      <c r="X814" s="18">
        <v>6.34</v>
      </c>
      <c r="Y814" s="16">
        <v>-8.0000000000000002E-3</v>
      </c>
      <c r="Z814" s="18">
        <v>3.1</v>
      </c>
      <c r="AA814" s="16">
        <v>4.1000000000000002E-2</v>
      </c>
      <c r="AB814" s="15">
        <v>232514</v>
      </c>
      <c r="AC814" s="16">
        <v>-4.1000000000000002E-2</v>
      </c>
      <c r="AD814" s="17">
        <v>36515</v>
      </c>
      <c r="AE814" s="16">
        <v>1.2999999999999999E-2</v>
      </c>
      <c r="AF814" s="17">
        <v>76468</v>
      </c>
      <c r="AG814" s="16">
        <v>-5.6000000000000001E-2</v>
      </c>
      <c r="AH814" s="18">
        <v>6.37</v>
      </c>
      <c r="AI814" s="16">
        <v>-5.2999999999999999E-2</v>
      </c>
      <c r="AJ814" s="18">
        <v>3.04</v>
      </c>
      <c r="AK814" s="16">
        <v>1.6E-2</v>
      </c>
      <c r="AL814" s="15">
        <v>431748</v>
      </c>
      <c r="AM814" s="16">
        <v>-6.2E-2</v>
      </c>
      <c r="AN814" s="17">
        <v>70457</v>
      </c>
      <c r="AO814" s="16">
        <v>7.4999999999999997E-2</v>
      </c>
      <c r="AP814" s="17">
        <v>142305</v>
      </c>
      <c r="AQ814" s="16">
        <v>-7.1999999999999995E-2</v>
      </c>
      <c r="AR814" s="18">
        <v>6.13</v>
      </c>
      <c r="AS814" s="16">
        <v>-0.128</v>
      </c>
      <c r="AT814" s="18">
        <v>3.03</v>
      </c>
      <c r="AU814" s="16">
        <v>1.0999999999999999E-2</v>
      </c>
    </row>
    <row r="815" spans="2:47" x14ac:dyDescent="0.2">
      <c r="B815" s="29"/>
      <c r="C815" s="29"/>
      <c r="D815" s="29"/>
      <c r="E815" s="29"/>
      <c r="F815" s="29"/>
      <c r="G815" s="14" t="s">
        <v>299</v>
      </c>
      <c r="H815" s="15">
        <v>31947</v>
      </c>
      <c r="I815" s="16">
        <v>-4.0000000000000001E-3</v>
      </c>
      <c r="J815" s="17">
        <v>5154</v>
      </c>
      <c r="K815" s="16">
        <v>0.09</v>
      </c>
      <c r="L815" s="17">
        <v>9427</v>
      </c>
      <c r="M815" s="16">
        <v>-3.5000000000000003E-2</v>
      </c>
      <c r="N815" s="18">
        <v>6.2</v>
      </c>
      <c r="O815" s="16">
        <v>-8.5999999999999993E-2</v>
      </c>
      <c r="P815" s="18">
        <v>3.39</v>
      </c>
      <c r="Q815" s="16">
        <v>3.2000000000000001E-2</v>
      </c>
      <c r="R815" s="15">
        <v>114012</v>
      </c>
      <c r="S815" s="16">
        <v>3.2000000000000001E-2</v>
      </c>
      <c r="T815" s="17">
        <v>18160</v>
      </c>
      <c r="U815" s="16">
        <v>0.16200000000000001</v>
      </c>
      <c r="V815" s="17">
        <v>32758</v>
      </c>
      <c r="W815" s="16">
        <v>0</v>
      </c>
      <c r="X815" s="18">
        <v>6.28</v>
      </c>
      <c r="Y815" s="16">
        <v>-0.111</v>
      </c>
      <c r="Z815" s="18">
        <v>3.48</v>
      </c>
      <c r="AA815" s="16">
        <v>3.2000000000000001E-2</v>
      </c>
      <c r="AB815" s="15">
        <v>247597</v>
      </c>
      <c r="AC815" s="16">
        <v>-3.3000000000000002E-2</v>
      </c>
      <c r="AD815" s="17">
        <v>39143</v>
      </c>
      <c r="AE815" s="16">
        <v>0.111</v>
      </c>
      <c r="AF815" s="17">
        <v>71647</v>
      </c>
      <c r="AG815" s="16">
        <v>-4.8000000000000001E-2</v>
      </c>
      <c r="AH815" s="18">
        <v>6.33</v>
      </c>
      <c r="AI815" s="16">
        <v>-0.13</v>
      </c>
      <c r="AJ815" s="18">
        <v>3.46</v>
      </c>
      <c r="AK815" s="16">
        <v>1.6E-2</v>
      </c>
      <c r="AL815" s="15">
        <v>458400</v>
      </c>
      <c r="AM815" s="16">
        <v>2.5000000000000001E-2</v>
      </c>
      <c r="AN815" s="17">
        <v>73321</v>
      </c>
      <c r="AO815" s="16">
        <v>0.217</v>
      </c>
      <c r="AP815" s="17">
        <v>134281</v>
      </c>
      <c r="AQ815" s="16">
        <v>1.7999999999999999E-2</v>
      </c>
      <c r="AR815" s="18">
        <v>6.25</v>
      </c>
      <c r="AS815" s="16">
        <v>-0.158</v>
      </c>
      <c r="AT815" s="18">
        <v>3.41</v>
      </c>
      <c r="AU815" s="16">
        <v>7.0000000000000001E-3</v>
      </c>
    </row>
    <row r="816" spans="2:47" x14ac:dyDescent="0.2">
      <c r="B816" s="29"/>
      <c r="C816" s="29"/>
      <c r="D816" s="29"/>
      <c r="E816" s="29"/>
      <c r="F816" s="29"/>
      <c r="G816" s="14" t="s">
        <v>300</v>
      </c>
      <c r="H816" s="15">
        <v>56410</v>
      </c>
      <c r="I816" s="16">
        <v>1.5549999999999999</v>
      </c>
      <c r="J816" s="17">
        <v>9862</v>
      </c>
      <c r="K816" s="16">
        <v>2.15</v>
      </c>
      <c r="L816" s="17">
        <v>19240</v>
      </c>
      <c r="M816" s="16">
        <v>1.948</v>
      </c>
      <c r="N816" s="18">
        <v>5.72</v>
      </c>
      <c r="O816" s="16">
        <v>-0.189</v>
      </c>
      <c r="P816" s="18">
        <v>2.93</v>
      </c>
      <c r="Q816" s="16">
        <v>-0.13300000000000001</v>
      </c>
      <c r="R816" s="15">
        <v>182679</v>
      </c>
      <c r="S816" s="16">
        <v>1.395</v>
      </c>
      <c r="T816" s="17">
        <v>30967</v>
      </c>
      <c r="U816" s="16">
        <v>1.696</v>
      </c>
      <c r="V816" s="17">
        <v>60633</v>
      </c>
      <c r="W816" s="16">
        <v>1.696</v>
      </c>
      <c r="X816" s="18">
        <v>5.9</v>
      </c>
      <c r="Y816" s="16">
        <v>-0.111</v>
      </c>
      <c r="Z816" s="18">
        <v>3.01</v>
      </c>
      <c r="AA816" s="16">
        <v>-0.111</v>
      </c>
      <c r="AB816" s="15">
        <v>365059</v>
      </c>
      <c r="AC816" s="16">
        <v>1.339</v>
      </c>
      <c r="AD816" s="17">
        <v>60162</v>
      </c>
      <c r="AE816" s="16">
        <v>1.649</v>
      </c>
      <c r="AF816" s="17">
        <v>117675</v>
      </c>
      <c r="AG816" s="16">
        <v>1.54</v>
      </c>
      <c r="AH816" s="18">
        <v>6.07</v>
      </c>
      <c r="AI816" s="16">
        <v>-0.11700000000000001</v>
      </c>
      <c r="AJ816" s="18">
        <v>3.1</v>
      </c>
      <c r="AK816" s="16">
        <v>-7.9000000000000001E-2</v>
      </c>
      <c r="AL816" s="15">
        <v>725081</v>
      </c>
      <c r="AM816" s="16">
        <v>1.698</v>
      </c>
      <c r="AN816" s="17">
        <v>111383</v>
      </c>
      <c r="AO816" s="16">
        <v>2.0569999999999999</v>
      </c>
      <c r="AP816" s="17">
        <v>214085</v>
      </c>
      <c r="AQ816" s="16">
        <v>1.675</v>
      </c>
      <c r="AR816" s="18">
        <v>6.51</v>
      </c>
      <c r="AS816" s="16">
        <v>-0.11799999999999999</v>
      </c>
      <c r="AT816" s="18">
        <v>3.39</v>
      </c>
      <c r="AU816" s="16">
        <v>8.9999999999999993E-3</v>
      </c>
    </row>
    <row r="817" spans="2:47" x14ac:dyDescent="0.2">
      <c r="B817" s="29"/>
      <c r="C817" s="29"/>
      <c r="D817" s="29"/>
      <c r="E817" s="29"/>
      <c r="F817" s="29"/>
      <c r="G817" s="14" t="s">
        <v>301</v>
      </c>
      <c r="H817" s="15">
        <v>58493</v>
      </c>
      <c r="I817" s="16">
        <v>1.7000000000000001E-2</v>
      </c>
      <c r="J817" s="17">
        <v>13459</v>
      </c>
      <c r="K817" s="16">
        <v>0.40500000000000003</v>
      </c>
      <c r="L817" s="17">
        <v>16046</v>
      </c>
      <c r="M817" s="16">
        <v>-2.5999999999999999E-2</v>
      </c>
      <c r="N817" s="18">
        <v>4.3499999999999996</v>
      </c>
      <c r="O817" s="16">
        <v>-0.27600000000000002</v>
      </c>
      <c r="P817" s="18">
        <v>3.65</v>
      </c>
      <c r="Q817" s="16">
        <v>4.3999999999999997E-2</v>
      </c>
      <c r="R817" s="15">
        <v>191217</v>
      </c>
      <c r="S817" s="16">
        <v>4.7E-2</v>
      </c>
      <c r="T817" s="17">
        <v>42843</v>
      </c>
      <c r="U817" s="16">
        <v>0.42399999999999999</v>
      </c>
      <c r="V817" s="17">
        <v>53348</v>
      </c>
      <c r="W817" s="16">
        <v>1.2999999999999999E-2</v>
      </c>
      <c r="X817" s="18">
        <v>4.46</v>
      </c>
      <c r="Y817" s="16">
        <v>-0.26400000000000001</v>
      </c>
      <c r="Z817" s="18">
        <v>3.58</v>
      </c>
      <c r="AA817" s="16">
        <v>3.4000000000000002E-2</v>
      </c>
      <c r="AB817" s="15">
        <v>411819</v>
      </c>
      <c r="AC817" s="16">
        <v>0.10199999999999999</v>
      </c>
      <c r="AD817" s="17">
        <v>90064</v>
      </c>
      <c r="AE817" s="16">
        <v>0.52700000000000002</v>
      </c>
      <c r="AF817" s="17">
        <v>116618</v>
      </c>
      <c r="AG817" s="16">
        <v>6.5000000000000002E-2</v>
      </c>
      <c r="AH817" s="18">
        <v>4.57</v>
      </c>
      <c r="AI817" s="16">
        <v>-0.27800000000000002</v>
      </c>
      <c r="AJ817" s="18">
        <v>3.53</v>
      </c>
      <c r="AK817" s="16">
        <v>3.5000000000000003E-2</v>
      </c>
      <c r="AL817" s="15">
        <v>771237</v>
      </c>
      <c r="AM817" s="16">
        <v>0.14499999999999999</v>
      </c>
      <c r="AN817" s="17">
        <v>160855</v>
      </c>
      <c r="AO817" s="16">
        <v>0.6</v>
      </c>
      <c r="AP817" s="17">
        <v>218734</v>
      </c>
      <c r="AQ817" s="16">
        <v>8.4000000000000005E-2</v>
      </c>
      <c r="AR817" s="18">
        <v>4.79</v>
      </c>
      <c r="AS817" s="16">
        <v>-0.28399999999999997</v>
      </c>
      <c r="AT817" s="18">
        <v>3.53</v>
      </c>
      <c r="AU817" s="16">
        <v>5.6000000000000001E-2</v>
      </c>
    </row>
    <row r="818" spans="2:47" x14ac:dyDescent="0.2">
      <c r="B818" s="29"/>
      <c r="C818" s="29"/>
      <c r="D818" s="29"/>
      <c r="E818" s="29"/>
      <c r="F818" s="29"/>
      <c r="G818" s="14" t="s">
        <v>302</v>
      </c>
      <c r="H818" s="15">
        <v>376306</v>
      </c>
      <c r="I818" s="16">
        <v>-0.10199999999999999</v>
      </c>
      <c r="J818" s="17">
        <v>122014</v>
      </c>
      <c r="K818" s="16">
        <v>0.13900000000000001</v>
      </c>
      <c r="L818" s="17">
        <v>116775</v>
      </c>
      <c r="M818" s="16">
        <v>-4.3999999999999997E-2</v>
      </c>
      <c r="N818" s="18">
        <v>3.08</v>
      </c>
      <c r="O818" s="16">
        <v>-0.21199999999999999</v>
      </c>
      <c r="P818" s="18">
        <v>3.22</v>
      </c>
      <c r="Q818" s="16">
        <v>-6.0999999999999999E-2</v>
      </c>
      <c r="R818" s="15">
        <v>1427099</v>
      </c>
      <c r="S818" s="16">
        <v>-9.6000000000000002E-2</v>
      </c>
      <c r="T818" s="17">
        <v>458552</v>
      </c>
      <c r="U818" s="16">
        <v>0.13800000000000001</v>
      </c>
      <c r="V818" s="17">
        <v>406135</v>
      </c>
      <c r="W818" s="16">
        <v>-0.109</v>
      </c>
      <c r="X818" s="18">
        <v>3.11</v>
      </c>
      <c r="Y818" s="16">
        <v>-0.20499999999999999</v>
      </c>
      <c r="Z818" s="18">
        <v>3.51</v>
      </c>
      <c r="AA818" s="16">
        <v>1.4E-2</v>
      </c>
      <c r="AB818" s="15">
        <v>3036659</v>
      </c>
      <c r="AC818" s="16">
        <v>-0.06</v>
      </c>
      <c r="AD818" s="17">
        <v>972399</v>
      </c>
      <c r="AE818" s="16">
        <v>0.14000000000000001</v>
      </c>
      <c r="AF818" s="17">
        <v>858498</v>
      </c>
      <c r="AG818" s="16">
        <v>-8.6999999999999994E-2</v>
      </c>
      <c r="AH818" s="18">
        <v>3.12</v>
      </c>
      <c r="AI818" s="16">
        <v>-0.17599999999999999</v>
      </c>
      <c r="AJ818" s="18">
        <v>3.54</v>
      </c>
      <c r="AK818" s="16">
        <v>2.9000000000000001E-2</v>
      </c>
      <c r="AL818" s="15">
        <v>5239695</v>
      </c>
      <c r="AM818" s="16">
        <v>-4.0000000000000001E-3</v>
      </c>
      <c r="AN818" s="17">
        <v>1544454</v>
      </c>
      <c r="AO818" s="16">
        <v>6.6000000000000003E-2</v>
      </c>
      <c r="AP818" s="17">
        <v>1464276</v>
      </c>
      <c r="AQ818" s="16">
        <v>-4.7E-2</v>
      </c>
      <c r="AR818" s="18">
        <v>3.39</v>
      </c>
      <c r="AS818" s="16">
        <v>-6.6000000000000003E-2</v>
      </c>
      <c r="AT818" s="18">
        <v>3.58</v>
      </c>
      <c r="AU818" s="16">
        <v>4.3999999999999997E-2</v>
      </c>
    </row>
    <row r="819" spans="2:47" x14ac:dyDescent="0.2">
      <c r="B819" s="29"/>
      <c r="C819" s="29"/>
      <c r="D819" s="29"/>
      <c r="E819" s="29"/>
      <c r="F819" s="29"/>
      <c r="G819" s="14" t="s">
        <v>303</v>
      </c>
      <c r="H819" s="15">
        <v>132677</v>
      </c>
      <c r="I819" s="16">
        <v>0.45200000000000001</v>
      </c>
      <c r="J819" s="17">
        <v>30440</v>
      </c>
      <c r="K819" s="16">
        <v>0.99299999999999999</v>
      </c>
      <c r="L819" s="17">
        <v>46900</v>
      </c>
      <c r="M819" s="16">
        <v>0.54500000000000004</v>
      </c>
      <c r="N819" s="18">
        <v>4.3600000000000003</v>
      </c>
      <c r="O819" s="16">
        <v>-0.27100000000000002</v>
      </c>
      <c r="P819" s="18">
        <v>2.83</v>
      </c>
      <c r="Q819" s="16">
        <v>-0.06</v>
      </c>
      <c r="R819" s="15">
        <v>500458</v>
      </c>
      <c r="S819" s="16">
        <v>0.254</v>
      </c>
      <c r="T819" s="17">
        <v>107453</v>
      </c>
      <c r="U819" s="16">
        <v>0.62</v>
      </c>
      <c r="V819" s="17">
        <v>170901</v>
      </c>
      <c r="W819" s="16">
        <v>0.33200000000000002</v>
      </c>
      <c r="X819" s="18">
        <v>4.66</v>
      </c>
      <c r="Y819" s="16">
        <v>-0.22600000000000001</v>
      </c>
      <c r="Z819" s="18">
        <v>2.93</v>
      </c>
      <c r="AA819" s="16">
        <v>-5.8000000000000003E-2</v>
      </c>
      <c r="AB819" s="15">
        <v>1064734</v>
      </c>
      <c r="AC819" s="16">
        <v>0.23599999999999999</v>
      </c>
      <c r="AD819" s="17">
        <v>227138</v>
      </c>
      <c r="AE819" s="16">
        <v>0.56599999999999995</v>
      </c>
      <c r="AF819" s="17">
        <v>364707</v>
      </c>
      <c r="AG819" s="16">
        <v>0.309</v>
      </c>
      <c r="AH819" s="18">
        <v>4.6900000000000004</v>
      </c>
      <c r="AI819" s="16">
        <v>-0.21099999999999999</v>
      </c>
      <c r="AJ819" s="18">
        <v>2.92</v>
      </c>
      <c r="AK819" s="16">
        <v>-5.6000000000000001E-2</v>
      </c>
      <c r="AL819" s="15">
        <v>1681294</v>
      </c>
      <c r="AM819" s="16">
        <v>0.121</v>
      </c>
      <c r="AN819" s="17">
        <v>332467</v>
      </c>
      <c r="AO819" s="16">
        <v>0.33200000000000002</v>
      </c>
      <c r="AP819" s="17">
        <v>571542</v>
      </c>
      <c r="AQ819" s="16">
        <v>0.17100000000000001</v>
      </c>
      <c r="AR819" s="18">
        <v>5.0599999999999996</v>
      </c>
      <c r="AS819" s="16">
        <v>-0.158</v>
      </c>
      <c r="AT819" s="18">
        <v>2.94</v>
      </c>
      <c r="AU819" s="16">
        <v>-4.2999999999999997E-2</v>
      </c>
    </row>
    <row r="820" spans="2:47" x14ac:dyDescent="0.2">
      <c r="B820" s="29"/>
      <c r="C820" s="29"/>
      <c r="D820" s="29"/>
      <c r="E820" s="29"/>
      <c r="F820" s="29"/>
      <c r="G820" s="14" t="s">
        <v>304</v>
      </c>
      <c r="H820" s="15">
        <v>41469</v>
      </c>
      <c r="I820" s="16">
        <v>2.7480000000000002</v>
      </c>
      <c r="J820" s="17">
        <v>7171</v>
      </c>
      <c r="K820" s="16">
        <v>2.3260000000000001</v>
      </c>
      <c r="L820" s="17">
        <v>13714</v>
      </c>
      <c r="M820" s="16">
        <v>2.4329999999999998</v>
      </c>
      <c r="N820" s="18">
        <v>5.78</v>
      </c>
      <c r="O820" s="16">
        <v>0.127</v>
      </c>
      <c r="P820" s="18">
        <v>3.02</v>
      </c>
      <c r="Q820" s="16">
        <v>9.1999999999999998E-2</v>
      </c>
      <c r="R820" s="15">
        <v>138663</v>
      </c>
      <c r="S820" s="16">
        <v>2.7690000000000001</v>
      </c>
      <c r="T820" s="17">
        <v>23535</v>
      </c>
      <c r="U820" s="16">
        <v>2.242</v>
      </c>
      <c r="V820" s="17">
        <v>45018</v>
      </c>
      <c r="W820" s="16">
        <v>2.2639999999999998</v>
      </c>
      <c r="X820" s="18">
        <v>5.89</v>
      </c>
      <c r="Y820" s="16">
        <v>0.16300000000000001</v>
      </c>
      <c r="Z820" s="18">
        <v>3.08</v>
      </c>
      <c r="AA820" s="16">
        <v>0.155</v>
      </c>
      <c r="AB820" s="15">
        <v>285665</v>
      </c>
      <c r="AC820" s="16">
        <v>2.573</v>
      </c>
      <c r="AD820" s="17">
        <v>47681</v>
      </c>
      <c r="AE820" s="16">
        <v>2.0230000000000001</v>
      </c>
      <c r="AF820" s="17">
        <v>91630</v>
      </c>
      <c r="AG820" s="16">
        <v>2.02</v>
      </c>
      <c r="AH820" s="18">
        <v>5.99</v>
      </c>
      <c r="AI820" s="16">
        <v>0.182</v>
      </c>
      <c r="AJ820" s="18">
        <v>3.12</v>
      </c>
      <c r="AK820" s="16">
        <v>0.183</v>
      </c>
      <c r="AL820" s="15">
        <v>508376</v>
      </c>
      <c r="AM820" s="16">
        <v>2.6629999999999998</v>
      </c>
      <c r="AN820" s="17">
        <v>88194</v>
      </c>
      <c r="AO820" s="16">
        <v>2.2890000000000001</v>
      </c>
      <c r="AP820" s="17">
        <v>167755</v>
      </c>
      <c r="AQ820" s="16">
        <v>2.1480000000000001</v>
      </c>
      <c r="AR820" s="18">
        <v>5.76</v>
      </c>
      <c r="AS820" s="16">
        <v>0.114</v>
      </c>
      <c r="AT820" s="18">
        <v>3.03</v>
      </c>
      <c r="AU820" s="16">
        <v>0.16400000000000001</v>
      </c>
    </row>
    <row r="821" spans="2:47" x14ac:dyDescent="0.2">
      <c r="B821" s="29"/>
      <c r="C821" s="29"/>
      <c r="D821" s="29"/>
      <c r="E821" s="29"/>
      <c r="F821" s="29"/>
      <c r="G821" s="14" t="s">
        <v>305</v>
      </c>
      <c r="H821" s="15">
        <v>79365</v>
      </c>
      <c r="I821" s="16">
        <v>-7.9000000000000001E-2</v>
      </c>
      <c r="J821" s="17">
        <v>12276</v>
      </c>
      <c r="K821" s="16">
        <v>2.5999999999999999E-2</v>
      </c>
      <c r="L821" s="17">
        <v>21703</v>
      </c>
      <c r="M821" s="16">
        <v>-0.11899999999999999</v>
      </c>
      <c r="N821" s="18">
        <v>6.47</v>
      </c>
      <c r="O821" s="16">
        <v>-0.10199999999999999</v>
      </c>
      <c r="P821" s="18">
        <v>3.66</v>
      </c>
      <c r="Q821" s="16">
        <v>4.5999999999999999E-2</v>
      </c>
      <c r="R821" s="15">
        <v>278900</v>
      </c>
      <c r="S821" s="16">
        <v>-4.2000000000000003E-2</v>
      </c>
      <c r="T821" s="17">
        <v>42776</v>
      </c>
      <c r="U821" s="16">
        <v>8.5999999999999993E-2</v>
      </c>
      <c r="V821" s="17">
        <v>77306</v>
      </c>
      <c r="W821" s="16">
        <v>-6.3E-2</v>
      </c>
      <c r="X821" s="18">
        <v>6.52</v>
      </c>
      <c r="Y821" s="16">
        <v>-0.11799999999999999</v>
      </c>
      <c r="Z821" s="18">
        <v>3.61</v>
      </c>
      <c r="AA821" s="16">
        <v>2.3E-2</v>
      </c>
      <c r="AB821" s="15">
        <v>568294</v>
      </c>
      <c r="AC821" s="16">
        <v>-1.9E-2</v>
      </c>
      <c r="AD821" s="17">
        <v>85977</v>
      </c>
      <c r="AE821" s="16">
        <v>0.127</v>
      </c>
      <c r="AF821" s="17">
        <v>158641</v>
      </c>
      <c r="AG821" s="16">
        <v>-0.04</v>
      </c>
      <c r="AH821" s="18">
        <v>6.61</v>
      </c>
      <c r="AI821" s="16">
        <v>-0.13</v>
      </c>
      <c r="AJ821" s="18">
        <v>3.58</v>
      </c>
      <c r="AK821" s="16">
        <v>2.1999999999999999E-2</v>
      </c>
      <c r="AL821" s="15">
        <v>1081222</v>
      </c>
      <c r="AM821" s="16">
        <v>2.1000000000000001E-2</v>
      </c>
      <c r="AN821" s="17">
        <v>159594</v>
      </c>
      <c r="AO821" s="16">
        <v>0.17699999999999999</v>
      </c>
      <c r="AP821" s="17">
        <v>304756</v>
      </c>
      <c r="AQ821" s="16">
        <v>-1.9E-2</v>
      </c>
      <c r="AR821" s="18">
        <v>6.77</v>
      </c>
      <c r="AS821" s="16">
        <v>-0.13200000000000001</v>
      </c>
      <c r="AT821" s="18">
        <v>3.55</v>
      </c>
      <c r="AU821" s="16">
        <v>4.1000000000000002E-2</v>
      </c>
    </row>
    <row r="822" spans="2:47" x14ac:dyDescent="0.2">
      <c r="B822" s="29"/>
      <c r="C822" s="29"/>
      <c r="D822" s="29"/>
      <c r="E822" s="29"/>
      <c r="F822" s="29"/>
      <c r="G822" s="14" t="s">
        <v>306</v>
      </c>
      <c r="H822" s="15">
        <v>64562</v>
      </c>
      <c r="I822" s="16">
        <v>0.56899999999999995</v>
      </c>
      <c r="J822" s="17">
        <v>16335</v>
      </c>
      <c r="K822" s="16">
        <v>0.623</v>
      </c>
      <c r="L822" s="17">
        <v>27994</v>
      </c>
      <c r="M822" s="16">
        <v>0.627</v>
      </c>
      <c r="N822" s="18">
        <v>3.95</v>
      </c>
      <c r="O822" s="16">
        <v>-3.3000000000000002E-2</v>
      </c>
      <c r="P822" s="18">
        <v>2.31</v>
      </c>
      <c r="Q822" s="16">
        <v>-3.5000000000000003E-2</v>
      </c>
      <c r="R822" s="15">
        <v>210881</v>
      </c>
      <c r="S822" s="16">
        <v>0.55100000000000005</v>
      </c>
      <c r="T822" s="17">
        <v>47750</v>
      </c>
      <c r="U822" s="16">
        <v>0.28299999999999997</v>
      </c>
      <c r="V822" s="17">
        <v>83625</v>
      </c>
      <c r="W822" s="16">
        <v>0.30499999999999999</v>
      </c>
      <c r="X822" s="18">
        <v>4.42</v>
      </c>
      <c r="Y822" s="16">
        <v>0.20899999999999999</v>
      </c>
      <c r="Z822" s="18">
        <v>2.52</v>
      </c>
      <c r="AA822" s="16">
        <v>0.189</v>
      </c>
      <c r="AB822" s="15">
        <v>445694</v>
      </c>
      <c r="AC822" s="16">
        <v>0.504</v>
      </c>
      <c r="AD822" s="17">
        <v>101516</v>
      </c>
      <c r="AE822" s="16">
        <v>0.27800000000000002</v>
      </c>
      <c r="AF822" s="17">
        <v>177701</v>
      </c>
      <c r="AG822" s="16">
        <v>0.27500000000000002</v>
      </c>
      <c r="AH822" s="18">
        <v>4.3899999999999997</v>
      </c>
      <c r="AI822" s="16">
        <v>0.17699999999999999</v>
      </c>
      <c r="AJ822" s="18">
        <v>2.5099999999999998</v>
      </c>
      <c r="AK822" s="16">
        <v>0.18</v>
      </c>
      <c r="AL822" s="15">
        <v>827518</v>
      </c>
      <c r="AM822" s="16">
        <v>0.53800000000000003</v>
      </c>
      <c r="AN822" s="17">
        <v>197873</v>
      </c>
      <c r="AO822" s="16">
        <v>0.32600000000000001</v>
      </c>
      <c r="AP822" s="17">
        <v>342910</v>
      </c>
      <c r="AQ822" s="16">
        <v>0.3</v>
      </c>
      <c r="AR822" s="18">
        <v>4.18</v>
      </c>
      <c r="AS822" s="16">
        <v>0.16</v>
      </c>
      <c r="AT822" s="18">
        <v>2.41</v>
      </c>
      <c r="AU822" s="16">
        <v>0.182</v>
      </c>
    </row>
    <row r="823" spans="2:47" x14ac:dyDescent="0.2">
      <c r="B823" s="29"/>
      <c r="C823" s="29"/>
      <c r="D823" s="29"/>
      <c r="E823" s="29"/>
      <c r="F823" s="29"/>
      <c r="G823" s="14" t="s">
        <v>307</v>
      </c>
      <c r="H823" s="15">
        <v>118523</v>
      </c>
      <c r="I823" s="16">
        <v>-0.112</v>
      </c>
      <c r="J823" s="17">
        <v>29582</v>
      </c>
      <c r="K823" s="16">
        <v>-3.3000000000000002E-2</v>
      </c>
      <c r="L823" s="17">
        <v>34130</v>
      </c>
      <c r="M823" s="16">
        <v>-0.112</v>
      </c>
      <c r="N823" s="18">
        <v>4.01</v>
      </c>
      <c r="O823" s="16">
        <v>-8.2000000000000003E-2</v>
      </c>
      <c r="P823" s="18">
        <v>3.47</v>
      </c>
      <c r="Q823" s="16">
        <v>0</v>
      </c>
      <c r="R823" s="15">
        <v>425538</v>
      </c>
      <c r="S823" s="16">
        <v>-0.13900000000000001</v>
      </c>
      <c r="T823" s="17">
        <v>102741</v>
      </c>
      <c r="U823" s="16">
        <v>-1.2E-2</v>
      </c>
      <c r="V823" s="17">
        <v>118257</v>
      </c>
      <c r="W823" s="16">
        <v>-0.157</v>
      </c>
      <c r="X823" s="18">
        <v>4.1399999999999997</v>
      </c>
      <c r="Y823" s="16">
        <v>-0.129</v>
      </c>
      <c r="Z823" s="18">
        <v>3.6</v>
      </c>
      <c r="AA823" s="16">
        <v>2.1000000000000001E-2</v>
      </c>
      <c r="AB823" s="15">
        <v>921639</v>
      </c>
      <c r="AC823" s="16">
        <v>-0.127</v>
      </c>
      <c r="AD823" s="17">
        <v>220023</v>
      </c>
      <c r="AE823" s="16">
        <v>-3.7999999999999999E-2</v>
      </c>
      <c r="AF823" s="17">
        <v>254261</v>
      </c>
      <c r="AG823" s="16">
        <v>-0.16800000000000001</v>
      </c>
      <c r="AH823" s="18">
        <v>4.1900000000000004</v>
      </c>
      <c r="AI823" s="16">
        <v>-9.2999999999999999E-2</v>
      </c>
      <c r="AJ823" s="18">
        <v>3.62</v>
      </c>
      <c r="AK823" s="16">
        <v>0.05</v>
      </c>
      <c r="AL823" s="15">
        <v>1587306</v>
      </c>
      <c r="AM823" s="16">
        <v>-8.7999999999999995E-2</v>
      </c>
      <c r="AN823" s="17">
        <v>379545</v>
      </c>
      <c r="AO823" s="16">
        <v>-4.1000000000000002E-2</v>
      </c>
      <c r="AP823" s="17">
        <v>441320</v>
      </c>
      <c r="AQ823" s="16">
        <v>-0.13800000000000001</v>
      </c>
      <c r="AR823" s="18">
        <v>4.18</v>
      </c>
      <c r="AS823" s="16">
        <v>-4.9000000000000002E-2</v>
      </c>
      <c r="AT823" s="18">
        <v>3.6</v>
      </c>
      <c r="AU823" s="16">
        <v>5.8999999999999997E-2</v>
      </c>
    </row>
    <row r="824" spans="2:47" x14ac:dyDescent="0.2">
      <c r="B824" s="29"/>
      <c r="C824" s="29"/>
      <c r="D824" s="29"/>
      <c r="E824" s="29"/>
      <c r="F824" s="29"/>
      <c r="G824" s="14" t="s">
        <v>308</v>
      </c>
      <c r="H824" s="15">
        <v>130753</v>
      </c>
      <c r="I824" s="16">
        <v>1.1519999999999999</v>
      </c>
      <c r="J824" s="17">
        <v>29473</v>
      </c>
      <c r="K824" s="16">
        <v>0.38100000000000001</v>
      </c>
      <c r="L824" s="17">
        <v>36460</v>
      </c>
      <c r="M824" s="16">
        <v>0.76500000000000001</v>
      </c>
      <c r="N824" s="18">
        <v>4.4400000000000004</v>
      </c>
      <c r="O824" s="16">
        <v>0.55800000000000005</v>
      </c>
      <c r="P824" s="18">
        <v>3.59</v>
      </c>
      <c r="Q824" s="16">
        <v>0.219</v>
      </c>
      <c r="R824" s="15">
        <v>318094</v>
      </c>
      <c r="S824" s="16">
        <v>0.52400000000000002</v>
      </c>
      <c r="T824" s="17">
        <v>83718</v>
      </c>
      <c r="U824" s="16">
        <v>0.16200000000000001</v>
      </c>
      <c r="V824" s="17">
        <v>91500</v>
      </c>
      <c r="W824" s="16">
        <v>0.314</v>
      </c>
      <c r="X824" s="18">
        <v>3.8</v>
      </c>
      <c r="Y824" s="16">
        <v>0.311</v>
      </c>
      <c r="Z824" s="18">
        <v>3.48</v>
      </c>
      <c r="AA824" s="16">
        <v>0.159</v>
      </c>
      <c r="AB824" s="15">
        <v>554293</v>
      </c>
      <c r="AC824" s="16">
        <v>0.3</v>
      </c>
      <c r="AD824" s="17">
        <v>164900</v>
      </c>
      <c r="AE824" s="16">
        <v>9.0999999999999998E-2</v>
      </c>
      <c r="AF824" s="17">
        <v>163549</v>
      </c>
      <c r="AG824" s="16">
        <v>0.16700000000000001</v>
      </c>
      <c r="AH824" s="18">
        <v>3.36</v>
      </c>
      <c r="AI824" s="16">
        <v>0.192</v>
      </c>
      <c r="AJ824" s="18">
        <v>3.39</v>
      </c>
      <c r="AK824" s="16">
        <v>0.114</v>
      </c>
      <c r="AL824" s="15">
        <v>1087792</v>
      </c>
      <c r="AM824" s="16">
        <v>0.34200000000000003</v>
      </c>
      <c r="AN824" s="17">
        <v>337750</v>
      </c>
      <c r="AO824" s="16">
        <v>0.49199999999999999</v>
      </c>
      <c r="AP824" s="17">
        <v>326242</v>
      </c>
      <c r="AQ824" s="16">
        <v>0.186</v>
      </c>
      <c r="AR824" s="18">
        <v>3.22</v>
      </c>
      <c r="AS824" s="16">
        <v>-0.10100000000000001</v>
      </c>
      <c r="AT824" s="18">
        <v>3.33</v>
      </c>
      <c r="AU824" s="16">
        <v>0.13100000000000001</v>
      </c>
    </row>
    <row r="825" spans="2:47" x14ac:dyDescent="0.2">
      <c r="B825" s="29"/>
      <c r="C825" s="29"/>
      <c r="D825" s="29"/>
      <c r="E825" s="29"/>
      <c r="F825" s="29"/>
      <c r="G825" s="14" t="s">
        <v>309</v>
      </c>
      <c r="H825" s="15">
        <v>70650</v>
      </c>
      <c r="I825" s="16">
        <v>0.16500000000000001</v>
      </c>
      <c r="J825" s="17">
        <v>10371</v>
      </c>
      <c r="K825" s="16">
        <v>0.28199999999999997</v>
      </c>
      <c r="L825" s="17">
        <v>22878</v>
      </c>
      <c r="M825" s="16">
        <v>0.21099999999999999</v>
      </c>
      <c r="N825" s="18">
        <v>6.81</v>
      </c>
      <c r="O825" s="16">
        <v>-9.1999999999999998E-2</v>
      </c>
      <c r="P825" s="18">
        <v>3.09</v>
      </c>
      <c r="Q825" s="16">
        <v>-3.7999999999999999E-2</v>
      </c>
      <c r="R825" s="15">
        <v>243924</v>
      </c>
      <c r="S825" s="16">
        <v>0.13700000000000001</v>
      </c>
      <c r="T825" s="17">
        <v>35431</v>
      </c>
      <c r="U825" s="16">
        <v>0.27</v>
      </c>
      <c r="V825" s="17">
        <v>76346</v>
      </c>
      <c r="W825" s="16">
        <v>0.161</v>
      </c>
      <c r="X825" s="18">
        <v>6.88</v>
      </c>
      <c r="Y825" s="16">
        <v>-0.104</v>
      </c>
      <c r="Z825" s="18">
        <v>3.19</v>
      </c>
      <c r="AA825" s="16">
        <v>-2.1000000000000001E-2</v>
      </c>
      <c r="AB825" s="15">
        <v>588643</v>
      </c>
      <c r="AC825" s="16">
        <v>0.14099999999999999</v>
      </c>
      <c r="AD825" s="17">
        <v>84827</v>
      </c>
      <c r="AE825" s="16">
        <v>0.25800000000000001</v>
      </c>
      <c r="AF825" s="17">
        <v>186250</v>
      </c>
      <c r="AG825" s="16">
        <v>0.156</v>
      </c>
      <c r="AH825" s="18">
        <v>6.94</v>
      </c>
      <c r="AI825" s="16">
        <v>-9.2999999999999999E-2</v>
      </c>
      <c r="AJ825" s="18">
        <v>3.16</v>
      </c>
      <c r="AK825" s="16">
        <v>-1.2999999999999999E-2</v>
      </c>
      <c r="AL825" s="15">
        <v>950656</v>
      </c>
      <c r="AM825" s="16">
        <v>6.2E-2</v>
      </c>
      <c r="AN825" s="17">
        <v>134222</v>
      </c>
      <c r="AO825" s="16">
        <v>0.156</v>
      </c>
      <c r="AP825" s="17">
        <v>297529</v>
      </c>
      <c r="AQ825" s="16">
        <v>7.5999999999999998E-2</v>
      </c>
      <c r="AR825" s="18">
        <v>7.08</v>
      </c>
      <c r="AS825" s="16">
        <v>-8.1000000000000003E-2</v>
      </c>
      <c r="AT825" s="18">
        <v>3.2</v>
      </c>
      <c r="AU825" s="16">
        <v>-1.2999999999999999E-2</v>
      </c>
    </row>
    <row r="826" spans="2:47" x14ac:dyDescent="0.2">
      <c r="B826" s="29"/>
      <c r="C826" s="29"/>
      <c r="D826" s="29"/>
      <c r="E826" s="29"/>
      <c r="F826" s="29"/>
      <c r="G826" s="14" t="s">
        <v>310</v>
      </c>
      <c r="H826" s="15">
        <v>121539</v>
      </c>
      <c r="I826" s="16">
        <v>1.262</v>
      </c>
      <c r="J826" s="17">
        <v>24634</v>
      </c>
      <c r="K826" s="16">
        <v>1.946</v>
      </c>
      <c r="L826" s="17">
        <v>49211</v>
      </c>
      <c r="M826" s="16">
        <v>2.028</v>
      </c>
      <c r="N826" s="18">
        <v>4.93</v>
      </c>
      <c r="O826" s="16">
        <v>-0.23200000000000001</v>
      </c>
      <c r="P826" s="18">
        <v>2.4700000000000002</v>
      </c>
      <c r="Q826" s="16">
        <v>-0.253</v>
      </c>
      <c r="R826" s="15">
        <v>403478</v>
      </c>
      <c r="S826" s="16">
        <v>1.069</v>
      </c>
      <c r="T826" s="17">
        <v>80331</v>
      </c>
      <c r="U826" s="16">
        <v>1.65</v>
      </c>
      <c r="V826" s="17">
        <v>160063</v>
      </c>
      <c r="W826" s="16">
        <v>1.7430000000000001</v>
      </c>
      <c r="X826" s="18">
        <v>5.0199999999999996</v>
      </c>
      <c r="Y826" s="16">
        <v>-0.219</v>
      </c>
      <c r="Z826" s="18">
        <v>2.52</v>
      </c>
      <c r="AA826" s="16">
        <v>-0.246</v>
      </c>
      <c r="AB826" s="15">
        <v>858937</v>
      </c>
      <c r="AC826" s="16">
        <v>1.0549999999999999</v>
      </c>
      <c r="AD826" s="17">
        <v>170079</v>
      </c>
      <c r="AE826" s="16">
        <v>1.617</v>
      </c>
      <c r="AF826" s="17">
        <v>337612</v>
      </c>
      <c r="AG826" s="16">
        <v>1.7</v>
      </c>
      <c r="AH826" s="18">
        <v>5.05</v>
      </c>
      <c r="AI826" s="16">
        <v>-0.215</v>
      </c>
      <c r="AJ826" s="18">
        <v>2.54</v>
      </c>
      <c r="AK826" s="16">
        <v>-0.23899999999999999</v>
      </c>
      <c r="AL826" s="15">
        <v>1456888</v>
      </c>
      <c r="AM826" s="16">
        <v>0.86899999999999999</v>
      </c>
      <c r="AN826" s="17">
        <v>283886</v>
      </c>
      <c r="AO826" s="16">
        <v>1.355</v>
      </c>
      <c r="AP826" s="17">
        <v>562326</v>
      </c>
      <c r="AQ826" s="16">
        <v>1.3959999999999999</v>
      </c>
      <c r="AR826" s="18">
        <v>5.13</v>
      </c>
      <c r="AS826" s="16">
        <v>-0.20599999999999999</v>
      </c>
      <c r="AT826" s="18">
        <v>2.59</v>
      </c>
      <c r="AU826" s="16">
        <v>-0.22</v>
      </c>
    </row>
    <row r="827" spans="2:47" x14ac:dyDescent="0.2">
      <c r="B827" s="29"/>
      <c r="C827" s="29"/>
      <c r="D827" s="29"/>
      <c r="E827" s="29"/>
      <c r="F827" s="29"/>
      <c r="G827" s="14" t="s">
        <v>311</v>
      </c>
      <c r="H827" s="15">
        <v>58271</v>
      </c>
      <c r="I827" s="16">
        <v>0.23100000000000001</v>
      </c>
      <c r="J827" s="17">
        <v>9945</v>
      </c>
      <c r="K827" s="16">
        <v>0.307</v>
      </c>
      <c r="L827" s="17">
        <v>18210</v>
      </c>
      <c r="M827" s="16">
        <v>0.318</v>
      </c>
      <c r="N827" s="18">
        <v>5.86</v>
      </c>
      <c r="O827" s="16">
        <v>-5.8999999999999997E-2</v>
      </c>
      <c r="P827" s="18">
        <v>3.2</v>
      </c>
      <c r="Q827" s="16">
        <v>-6.6000000000000003E-2</v>
      </c>
      <c r="R827" s="15">
        <v>193741</v>
      </c>
      <c r="S827" s="16">
        <v>0.16800000000000001</v>
      </c>
      <c r="T827" s="17">
        <v>32599</v>
      </c>
      <c r="U827" s="16">
        <v>0.26700000000000002</v>
      </c>
      <c r="V827" s="17">
        <v>59556</v>
      </c>
      <c r="W827" s="16">
        <v>0.23100000000000001</v>
      </c>
      <c r="X827" s="18">
        <v>5.94</v>
      </c>
      <c r="Y827" s="16">
        <v>-7.9000000000000001E-2</v>
      </c>
      <c r="Z827" s="18">
        <v>3.25</v>
      </c>
      <c r="AA827" s="16">
        <v>-5.0999999999999997E-2</v>
      </c>
      <c r="AB827" s="15">
        <v>399268</v>
      </c>
      <c r="AC827" s="16">
        <v>0.14399999999999999</v>
      </c>
      <c r="AD827" s="17">
        <v>66646</v>
      </c>
      <c r="AE827" s="16">
        <v>0.249</v>
      </c>
      <c r="AF827" s="17">
        <v>122965</v>
      </c>
      <c r="AG827" s="16">
        <v>0.19800000000000001</v>
      </c>
      <c r="AH827" s="18">
        <v>5.99</v>
      </c>
      <c r="AI827" s="16">
        <v>-8.5000000000000006E-2</v>
      </c>
      <c r="AJ827" s="18">
        <v>3.25</v>
      </c>
      <c r="AK827" s="16">
        <v>-4.4999999999999998E-2</v>
      </c>
      <c r="AL827" s="15">
        <v>701857</v>
      </c>
      <c r="AM827" s="16">
        <v>7.5999999999999998E-2</v>
      </c>
      <c r="AN827" s="17">
        <v>116642</v>
      </c>
      <c r="AO827" s="16">
        <v>0.17</v>
      </c>
      <c r="AP827" s="17">
        <v>214787</v>
      </c>
      <c r="AQ827" s="16">
        <v>0.10299999999999999</v>
      </c>
      <c r="AR827" s="18">
        <v>6.02</v>
      </c>
      <c r="AS827" s="16">
        <v>-8.1000000000000003E-2</v>
      </c>
      <c r="AT827" s="18">
        <v>3.27</v>
      </c>
      <c r="AU827" s="16">
        <v>-2.5000000000000001E-2</v>
      </c>
    </row>
    <row r="828" spans="2:47" x14ac:dyDescent="0.2">
      <c r="B828" s="29"/>
      <c r="C828" s="29"/>
      <c r="D828" s="29"/>
      <c r="E828" s="29"/>
      <c r="F828" s="29"/>
      <c r="G828" s="14" t="s">
        <v>312</v>
      </c>
      <c r="H828" s="15">
        <v>74350</v>
      </c>
      <c r="I828" s="16">
        <v>0.71199999999999997</v>
      </c>
      <c r="J828" s="17">
        <v>12214</v>
      </c>
      <c r="K828" s="16">
        <v>0.84099999999999997</v>
      </c>
      <c r="L828" s="17">
        <v>23626</v>
      </c>
      <c r="M828" s="16">
        <v>0.69899999999999995</v>
      </c>
      <c r="N828" s="18">
        <v>6.09</v>
      </c>
      <c r="O828" s="16">
        <v>-7.0000000000000007E-2</v>
      </c>
      <c r="P828" s="18">
        <v>3.15</v>
      </c>
      <c r="Q828" s="16">
        <v>7.0000000000000001E-3</v>
      </c>
      <c r="R828" s="15">
        <v>235925</v>
      </c>
      <c r="S828" s="16">
        <v>0.63400000000000001</v>
      </c>
      <c r="T828" s="17">
        <v>36977</v>
      </c>
      <c r="U828" s="16">
        <v>0.745</v>
      </c>
      <c r="V828" s="17">
        <v>72678</v>
      </c>
      <c r="W828" s="16">
        <v>0.60099999999999998</v>
      </c>
      <c r="X828" s="18">
        <v>6.38</v>
      </c>
      <c r="Y828" s="16">
        <v>-6.4000000000000001E-2</v>
      </c>
      <c r="Z828" s="18">
        <v>3.25</v>
      </c>
      <c r="AA828" s="16">
        <v>0.02</v>
      </c>
      <c r="AB828" s="15">
        <v>461820</v>
      </c>
      <c r="AC828" s="16">
        <v>0.51900000000000002</v>
      </c>
      <c r="AD828" s="17">
        <v>70511</v>
      </c>
      <c r="AE828" s="16">
        <v>0.63300000000000001</v>
      </c>
      <c r="AF828" s="17">
        <v>141376</v>
      </c>
      <c r="AG828" s="16">
        <v>0.48799999999999999</v>
      </c>
      <c r="AH828" s="18">
        <v>6.55</v>
      </c>
      <c r="AI828" s="16">
        <v>-7.0000000000000007E-2</v>
      </c>
      <c r="AJ828" s="18">
        <v>3.27</v>
      </c>
      <c r="AK828" s="16">
        <v>2.1000000000000001E-2</v>
      </c>
      <c r="AL828" s="15">
        <v>748691</v>
      </c>
      <c r="AM828" s="16">
        <v>0.311</v>
      </c>
      <c r="AN828" s="17">
        <v>114841</v>
      </c>
      <c r="AO828" s="16">
        <v>0.436</v>
      </c>
      <c r="AP828" s="17">
        <v>233333</v>
      </c>
      <c r="AQ828" s="16">
        <v>0.31</v>
      </c>
      <c r="AR828" s="18">
        <v>6.52</v>
      </c>
      <c r="AS828" s="16">
        <v>-8.6999999999999994E-2</v>
      </c>
      <c r="AT828" s="18">
        <v>3.21</v>
      </c>
      <c r="AU828" s="16">
        <v>0</v>
      </c>
    </row>
    <row r="829" spans="2:47" x14ac:dyDescent="0.2">
      <c r="B829" s="29"/>
      <c r="C829" s="29"/>
      <c r="D829" s="29"/>
      <c r="E829" s="29"/>
      <c r="F829" s="29"/>
      <c r="G829" s="14" t="s">
        <v>313</v>
      </c>
      <c r="H829" s="15">
        <v>66294</v>
      </c>
      <c r="I829" s="16">
        <v>1.387</v>
      </c>
      <c r="J829" s="17">
        <v>10812</v>
      </c>
      <c r="K829" s="16">
        <v>1.454</v>
      </c>
      <c r="L829" s="17">
        <v>21115</v>
      </c>
      <c r="M829" s="16">
        <v>1.3280000000000001</v>
      </c>
      <c r="N829" s="18">
        <v>6.13</v>
      </c>
      <c r="O829" s="16">
        <v>-2.8000000000000001E-2</v>
      </c>
      <c r="P829" s="18">
        <v>3.14</v>
      </c>
      <c r="Q829" s="16">
        <v>2.5000000000000001E-2</v>
      </c>
      <c r="R829" s="15">
        <v>218737</v>
      </c>
      <c r="S829" s="16">
        <v>1.327</v>
      </c>
      <c r="T829" s="17">
        <v>34138</v>
      </c>
      <c r="U829" s="16">
        <v>1.32</v>
      </c>
      <c r="V829" s="17">
        <v>66985</v>
      </c>
      <c r="W829" s="16">
        <v>1.157</v>
      </c>
      <c r="X829" s="18">
        <v>6.41</v>
      </c>
      <c r="Y829" s="16">
        <v>3.0000000000000001E-3</v>
      </c>
      <c r="Z829" s="18">
        <v>3.27</v>
      </c>
      <c r="AA829" s="16">
        <v>7.9000000000000001E-2</v>
      </c>
      <c r="AB829" s="15">
        <v>432765</v>
      </c>
      <c r="AC829" s="16">
        <v>1.1519999999999999</v>
      </c>
      <c r="AD829" s="17">
        <v>66489</v>
      </c>
      <c r="AE829" s="16">
        <v>1.1890000000000001</v>
      </c>
      <c r="AF829" s="17">
        <v>131387</v>
      </c>
      <c r="AG829" s="16">
        <v>0.96199999999999997</v>
      </c>
      <c r="AH829" s="18">
        <v>6.51</v>
      </c>
      <c r="AI829" s="16">
        <v>-1.7000000000000001E-2</v>
      </c>
      <c r="AJ829" s="18">
        <v>3.29</v>
      </c>
      <c r="AK829" s="16">
        <v>9.7000000000000003E-2</v>
      </c>
      <c r="AL829" s="15">
        <v>638435</v>
      </c>
      <c r="AM829" s="16">
        <v>0.69599999999999995</v>
      </c>
      <c r="AN829" s="17">
        <v>99963</v>
      </c>
      <c r="AO829" s="16">
        <v>0.80500000000000005</v>
      </c>
      <c r="AP829" s="17">
        <v>197446</v>
      </c>
      <c r="AQ829" s="16">
        <v>0.57799999999999996</v>
      </c>
      <c r="AR829" s="18">
        <v>6.39</v>
      </c>
      <c r="AS829" s="16">
        <v>-6.0999999999999999E-2</v>
      </c>
      <c r="AT829" s="18">
        <v>3.23</v>
      </c>
      <c r="AU829" s="16">
        <v>7.3999999999999996E-2</v>
      </c>
    </row>
    <row r="830" spans="2:47" x14ac:dyDescent="0.2">
      <c r="B830" s="29"/>
      <c r="C830" s="29"/>
      <c r="D830" s="29"/>
      <c r="E830" s="29"/>
      <c r="F830" s="29"/>
      <c r="G830" s="14" t="s">
        <v>314</v>
      </c>
      <c r="H830" s="15">
        <v>52599</v>
      </c>
      <c r="I830" s="16">
        <v>-3.2000000000000001E-2</v>
      </c>
      <c r="J830" s="17">
        <v>8328</v>
      </c>
      <c r="K830" s="16">
        <v>-0.15</v>
      </c>
      <c r="L830" s="17">
        <v>15686</v>
      </c>
      <c r="M830" s="16">
        <v>-0.17399999999999999</v>
      </c>
      <c r="N830" s="18">
        <v>6.32</v>
      </c>
      <c r="O830" s="16">
        <v>0.13900000000000001</v>
      </c>
      <c r="P830" s="18">
        <v>3.35</v>
      </c>
      <c r="Q830" s="16">
        <v>0.17199999999999999</v>
      </c>
      <c r="R830" s="15">
        <v>194258</v>
      </c>
      <c r="S830" s="16">
        <v>3.0000000000000001E-3</v>
      </c>
      <c r="T830" s="17">
        <v>31210</v>
      </c>
      <c r="U830" s="16">
        <v>-0.112</v>
      </c>
      <c r="V830" s="17">
        <v>58656</v>
      </c>
      <c r="W830" s="16">
        <v>-0.127</v>
      </c>
      <c r="X830" s="18">
        <v>6.22</v>
      </c>
      <c r="Y830" s="16">
        <v>0.13</v>
      </c>
      <c r="Z830" s="18">
        <v>3.31</v>
      </c>
      <c r="AA830" s="16">
        <v>0.14899999999999999</v>
      </c>
      <c r="AB830" s="15">
        <v>380735</v>
      </c>
      <c r="AC830" s="16">
        <v>-9.4E-2</v>
      </c>
      <c r="AD830" s="17">
        <v>60463</v>
      </c>
      <c r="AE830" s="16">
        <v>-0.23699999999999999</v>
      </c>
      <c r="AF830" s="17">
        <v>117676</v>
      </c>
      <c r="AG830" s="16">
        <v>-0.23</v>
      </c>
      <c r="AH830" s="18">
        <v>6.3</v>
      </c>
      <c r="AI830" s="16">
        <v>0.187</v>
      </c>
      <c r="AJ830" s="18">
        <v>3.24</v>
      </c>
      <c r="AK830" s="16">
        <v>0.17599999999999999</v>
      </c>
      <c r="AL830" s="15">
        <v>701272</v>
      </c>
      <c r="AM830" s="16">
        <v>-4.1000000000000002E-2</v>
      </c>
      <c r="AN830" s="17">
        <v>112453</v>
      </c>
      <c r="AO830" s="16">
        <v>-0.17199999999999999</v>
      </c>
      <c r="AP830" s="17">
        <v>222005</v>
      </c>
      <c r="AQ830" s="16">
        <v>-0.16300000000000001</v>
      </c>
      <c r="AR830" s="18">
        <v>6.24</v>
      </c>
      <c r="AS830" s="16">
        <v>0.158</v>
      </c>
      <c r="AT830" s="18">
        <v>3.16</v>
      </c>
      <c r="AU830" s="16">
        <v>0.14499999999999999</v>
      </c>
    </row>
    <row r="831" spans="2:47" x14ac:dyDescent="0.2">
      <c r="B831" s="29"/>
      <c r="C831" s="29"/>
      <c r="D831" s="29"/>
      <c r="E831" s="29"/>
      <c r="F831" s="29"/>
      <c r="G831" s="14" t="s">
        <v>315</v>
      </c>
      <c r="H831" s="15">
        <v>41825</v>
      </c>
      <c r="I831" s="16">
        <v>0.78800000000000003</v>
      </c>
      <c r="J831" s="17">
        <v>7618</v>
      </c>
      <c r="K831" s="16">
        <v>0.78200000000000003</v>
      </c>
      <c r="L831" s="17">
        <v>13717</v>
      </c>
      <c r="M831" s="16">
        <v>0.86799999999999999</v>
      </c>
      <c r="N831" s="18">
        <v>5.49</v>
      </c>
      <c r="O831" s="16">
        <v>4.0000000000000001E-3</v>
      </c>
      <c r="P831" s="18">
        <v>3.05</v>
      </c>
      <c r="Q831" s="16">
        <v>-4.2000000000000003E-2</v>
      </c>
      <c r="R831" s="15">
        <v>141516</v>
      </c>
      <c r="S831" s="16">
        <v>0.94899999999999995</v>
      </c>
      <c r="T831" s="17">
        <v>25379</v>
      </c>
      <c r="U831" s="16">
        <v>0.95499999999999996</v>
      </c>
      <c r="V831" s="17">
        <v>46175</v>
      </c>
      <c r="W831" s="16">
        <v>1.0529999999999999</v>
      </c>
      <c r="X831" s="18">
        <v>5.58</v>
      </c>
      <c r="Y831" s="16">
        <v>-3.0000000000000001E-3</v>
      </c>
      <c r="Z831" s="18">
        <v>3.06</v>
      </c>
      <c r="AA831" s="16">
        <v>-5.0999999999999997E-2</v>
      </c>
      <c r="AB831" s="15">
        <v>296012</v>
      </c>
      <c r="AC831" s="16">
        <v>0.96799999999999997</v>
      </c>
      <c r="AD831" s="17">
        <v>52261</v>
      </c>
      <c r="AE831" s="16">
        <v>1.0369999999999999</v>
      </c>
      <c r="AF831" s="17">
        <v>95487</v>
      </c>
      <c r="AG831" s="16">
        <v>1.0489999999999999</v>
      </c>
      <c r="AH831" s="18">
        <v>5.66</v>
      </c>
      <c r="AI831" s="16">
        <v>-3.4000000000000002E-2</v>
      </c>
      <c r="AJ831" s="18">
        <v>3.1</v>
      </c>
      <c r="AK831" s="16">
        <v>-0.04</v>
      </c>
      <c r="AL831" s="15">
        <v>538732</v>
      </c>
      <c r="AM831" s="16">
        <v>1.1579999999999999</v>
      </c>
      <c r="AN831" s="17">
        <v>97507</v>
      </c>
      <c r="AO831" s="16">
        <v>1.423</v>
      </c>
      <c r="AP831" s="17">
        <v>173038</v>
      </c>
      <c r="AQ831" s="16">
        <v>1.214</v>
      </c>
      <c r="AR831" s="18">
        <v>5.53</v>
      </c>
      <c r="AS831" s="16">
        <v>-0.109</v>
      </c>
      <c r="AT831" s="18">
        <v>3.11</v>
      </c>
      <c r="AU831" s="16">
        <v>-2.5000000000000001E-2</v>
      </c>
    </row>
    <row r="832" spans="2:47" x14ac:dyDescent="0.2">
      <c r="B832" s="29"/>
      <c r="C832" s="29"/>
      <c r="D832" s="29"/>
      <c r="E832" s="29"/>
      <c r="F832" s="29"/>
      <c r="G832" s="14" t="s">
        <v>316</v>
      </c>
      <c r="H832" s="15">
        <v>75850</v>
      </c>
      <c r="I832" s="16">
        <v>0.46700000000000003</v>
      </c>
      <c r="J832" s="17">
        <v>13940</v>
      </c>
      <c r="K832" s="16">
        <v>0.50800000000000001</v>
      </c>
      <c r="L832" s="17">
        <v>26624</v>
      </c>
      <c r="M832" s="16">
        <v>0.45600000000000002</v>
      </c>
      <c r="N832" s="18">
        <v>5.44</v>
      </c>
      <c r="O832" s="16">
        <v>-2.8000000000000001E-2</v>
      </c>
      <c r="P832" s="18">
        <v>2.85</v>
      </c>
      <c r="Q832" s="16">
        <v>7.0000000000000001E-3</v>
      </c>
      <c r="R832" s="15">
        <v>238866</v>
      </c>
      <c r="S832" s="16">
        <v>0.373</v>
      </c>
      <c r="T832" s="17">
        <v>43117</v>
      </c>
      <c r="U832" s="16">
        <v>0.38600000000000001</v>
      </c>
      <c r="V832" s="17">
        <v>84853</v>
      </c>
      <c r="W832" s="16">
        <v>0.376</v>
      </c>
      <c r="X832" s="18">
        <v>5.54</v>
      </c>
      <c r="Y832" s="16">
        <v>-0.01</v>
      </c>
      <c r="Z832" s="18">
        <v>2.82</v>
      </c>
      <c r="AA832" s="16">
        <v>-2E-3</v>
      </c>
      <c r="AB832" s="15">
        <v>483485</v>
      </c>
      <c r="AC832" s="16">
        <v>0.314</v>
      </c>
      <c r="AD832" s="17">
        <v>86908</v>
      </c>
      <c r="AE832" s="16">
        <v>0.29099999999999998</v>
      </c>
      <c r="AF832" s="17">
        <v>172080</v>
      </c>
      <c r="AG832" s="16">
        <v>0.29099999999999998</v>
      </c>
      <c r="AH832" s="18">
        <v>5.56</v>
      </c>
      <c r="AI832" s="16">
        <v>1.7999999999999999E-2</v>
      </c>
      <c r="AJ832" s="18">
        <v>2.81</v>
      </c>
      <c r="AK832" s="16">
        <v>1.7999999999999999E-2</v>
      </c>
      <c r="AL832" s="15">
        <v>873182</v>
      </c>
      <c r="AM832" s="16">
        <v>0.28599999999999998</v>
      </c>
      <c r="AN832" s="17">
        <v>154425</v>
      </c>
      <c r="AO832" s="16">
        <v>0.23699999999999999</v>
      </c>
      <c r="AP832" s="17">
        <v>306539</v>
      </c>
      <c r="AQ832" s="16">
        <v>0.24099999999999999</v>
      </c>
      <c r="AR832" s="18">
        <v>5.65</v>
      </c>
      <c r="AS832" s="16">
        <v>0.04</v>
      </c>
      <c r="AT832" s="18">
        <v>2.85</v>
      </c>
      <c r="AU832" s="16">
        <v>3.6999999999999998E-2</v>
      </c>
    </row>
    <row r="833" spans="2:47" x14ac:dyDescent="0.2">
      <c r="B833" s="29"/>
      <c r="C833" s="29"/>
      <c r="D833" s="29"/>
      <c r="E833" s="29"/>
      <c r="F833" s="29"/>
      <c r="G833" s="14" t="s">
        <v>317</v>
      </c>
      <c r="H833" s="15">
        <v>118083</v>
      </c>
      <c r="I833" s="16">
        <v>-0.13600000000000001</v>
      </c>
      <c r="J833" s="17">
        <v>15570</v>
      </c>
      <c r="K833" s="16">
        <v>-0.35799999999999998</v>
      </c>
      <c r="L833" s="17">
        <v>30837</v>
      </c>
      <c r="M833" s="16">
        <v>-0.34</v>
      </c>
      <c r="N833" s="18">
        <v>7.58</v>
      </c>
      <c r="O833" s="16">
        <v>0.34499999999999997</v>
      </c>
      <c r="P833" s="18">
        <v>3.83</v>
      </c>
      <c r="Q833" s="16">
        <v>0.308</v>
      </c>
      <c r="R833" s="15">
        <v>419677</v>
      </c>
      <c r="S833" s="16">
        <v>-8.5999999999999993E-2</v>
      </c>
      <c r="T833" s="17">
        <v>56828</v>
      </c>
      <c r="U833" s="16">
        <v>-0.30199999999999999</v>
      </c>
      <c r="V833" s="17">
        <v>112494</v>
      </c>
      <c r="W833" s="16">
        <v>-0.28199999999999997</v>
      </c>
      <c r="X833" s="18">
        <v>7.38</v>
      </c>
      <c r="Y833" s="16">
        <v>0.309</v>
      </c>
      <c r="Z833" s="18">
        <v>3.73</v>
      </c>
      <c r="AA833" s="16">
        <v>0.27300000000000002</v>
      </c>
      <c r="AB833" s="15">
        <v>851912</v>
      </c>
      <c r="AC833" s="16">
        <v>-0.13500000000000001</v>
      </c>
      <c r="AD833" s="17">
        <v>115699</v>
      </c>
      <c r="AE833" s="16">
        <v>-0.34200000000000003</v>
      </c>
      <c r="AF833" s="17">
        <v>229983</v>
      </c>
      <c r="AG833" s="16">
        <v>-0.32300000000000001</v>
      </c>
      <c r="AH833" s="18">
        <v>7.36</v>
      </c>
      <c r="AI833" s="16">
        <v>0.315</v>
      </c>
      <c r="AJ833" s="18">
        <v>3.7</v>
      </c>
      <c r="AK833" s="16">
        <v>0.27700000000000002</v>
      </c>
      <c r="AL833" s="15">
        <v>1631685</v>
      </c>
      <c r="AM833" s="16">
        <v>-7.4999999999999997E-2</v>
      </c>
      <c r="AN833" s="17">
        <v>230713</v>
      </c>
      <c r="AO833" s="16">
        <v>-0.27100000000000002</v>
      </c>
      <c r="AP833" s="17">
        <v>456478</v>
      </c>
      <c r="AQ833" s="16">
        <v>-0.254</v>
      </c>
      <c r="AR833" s="18">
        <v>7.07</v>
      </c>
      <c r="AS833" s="16">
        <v>0.27</v>
      </c>
      <c r="AT833" s="18">
        <v>3.57</v>
      </c>
      <c r="AU833" s="16">
        <v>0.24</v>
      </c>
    </row>
    <row r="834" spans="2:47" x14ac:dyDescent="0.2">
      <c r="B834" s="29"/>
      <c r="C834" s="29"/>
      <c r="D834" s="29"/>
      <c r="E834" s="29"/>
      <c r="F834" s="29"/>
      <c r="G834" s="14" t="s">
        <v>318</v>
      </c>
      <c r="H834" s="15">
        <v>174555</v>
      </c>
      <c r="I834" s="16">
        <v>1.429</v>
      </c>
      <c r="J834" s="17">
        <v>31425</v>
      </c>
      <c r="K834" s="16">
        <v>1.9970000000000001</v>
      </c>
      <c r="L834" s="17">
        <v>62168</v>
      </c>
      <c r="M834" s="16">
        <v>2.0070000000000001</v>
      </c>
      <c r="N834" s="18">
        <v>5.55</v>
      </c>
      <c r="O834" s="16">
        <v>-0.189</v>
      </c>
      <c r="P834" s="18">
        <v>2.81</v>
      </c>
      <c r="Q834" s="16">
        <v>-0.192</v>
      </c>
      <c r="R834" s="15">
        <v>553555</v>
      </c>
      <c r="S834" s="16">
        <v>1.103</v>
      </c>
      <c r="T834" s="17">
        <v>97457</v>
      </c>
      <c r="U834" s="16">
        <v>1.5489999999999999</v>
      </c>
      <c r="V834" s="17">
        <v>192399</v>
      </c>
      <c r="W834" s="16">
        <v>1.57</v>
      </c>
      <c r="X834" s="18">
        <v>5.68</v>
      </c>
      <c r="Y834" s="16">
        <v>-0.17499999999999999</v>
      </c>
      <c r="Z834" s="18">
        <v>2.88</v>
      </c>
      <c r="AA834" s="16">
        <v>-0.182</v>
      </c>
      <c r="AB834" s="15">
        <v>1147399</v>
      </c>
      <c r="AC834" s="16">
        <v>1.1020000000000001</v>
      </c>
      <c r="AD834" s="17">
        <v>200489</v>
      </c>
      <c r="AE834" s="16">
        <v>1.5620000000000001</v>
      </c>
      <c r="AF834" s="17">
        <v>395964</v>
      </c>
      <c r="AG834" s="16">
        <v>1.534</v>
      </c>
      <c r="AH834" s="18">
        <v>5.72</v>
      </c>
      <c r="AI834" s="16">
        <v>-0.18</v>
      </c>
      <c r="AJ834" s="18">
        <v>2.9</v>
      </c>
      <c r="AK834" s="16">
        <v>-0.17100000000000001</v>
      </c>
      <c r="AL834" s="15">
        <v>1970881</v>
      </c>
      <c r="AM834" s="16">
        <v>1.0049999999999999</v>
      </c>
      <c r="AN834" s="17">
        <v>336981</v>
      </c>
      <c r="AO834" s="16">
        <v>1.413</v>
      </c>
      <c r="AP834" s="17">
        <v>665191</v>
      </c>
      <c r="AQ834" s="16">
        <v>1.347</v>
      </c>
      <c r="AR834" s="18">
        <v>5.85</v>
      </c>
      <c r="AS834" s="16">
        <v>-0.16900000000000001</v>
      </c>
      <c r="AT834" s="18">
        <v>2.96</v>
      </c>
      <c r="AU834" s="16">
        <v>-0.14599999999999999</v>
      </c>
    </row>
    <row r="835" spans="2:47" x14ac:dyDescent="0.2">
      <c r="B835" s="29"/>
      <c r="C835" s="29"/>
      <c r="D835" s="29"/>
      <c r="E835" s="29"/>
      <c r="F835" s="29"/>
      <c r="G835" s="14" t="s">
        <v>319</v>
      </c>
      <c r="H835" s="15">
        <v>96689</v>
      </c>
      <c r="I835" s="16">
        <v>0.30099999999999999</v>
      </c>
      <c r="J835" s="17">
        <v>15203</v>
      </c>
      <c r="K835" s="16">
        <v>0.47</v>
      </c>
      <c r="L835" s="17">
        <v>31404</v>
      </c>
      <c r="M835" s="16">
        <v>0.32700000000000001</v>
      </c>
      <c r="N835" s="18">
        <v>6.36</v>
      </c>
      <c r="O835" s="16">
        <v>-0.115</v>
      </c>
      <c r="P835" s="18">
        <v>3.08</v>
      </c>
      <c r="Q835" s="16">
        <v>-1.9E-2</v>
      </c>
      <c r="R835" s="15">
        <v>344328</v>
      </c>
      <c r="S835" s="16">
        <v>0.25600000000000001</v>
      </c>
      <c r="T835" s="17">
        <v>53484</v>
      </c>
      <c r="U835" s="16">
        <v>0.40500000000000003</v>
      </c>
      <c r="V835" s="17">
        <v>111577</v>
      </c>
      <c r="W835" s="16">
        <v>0.307</v>
      </c>
      <c r="X835" s="18">
        <v>6.44</v>
      </c>
      <c r="Y835" s="16">
        <v>-0.106</v>
      </c>
      <c r="Z835" s="18">
        <v>3.09</v>
      </c>
      <c r="AA835" s="16">
        <v>-3.9E-2</v>
      </c>
      <c r="AB835" s="15">
        <v>717972</v>
      </c>
      <c r="AC835" s="16">
        <v>0.21299999999999999</v>
      </c>
      <c r="AD835" s="17">
        <v>110943</v>
      </c>
      <c r="AE835" s="16">
        <v>0.38</v>
      </c>
      <c r="AF835" s="17">
        <v>232716</v>
      </c>
      <c r="AG835" s="16">
        <v>0.253</v>
      </c>
      <c r="AH835" s="18">
        <v>6.47</v>
      </c>
      <c r="AI835" s="16">
        <v>-0.121</v>
      </c>
      <c r="AJ835" s="18">
        <v>3.09</v>
      </c>
      <c r="AK835" s="16">
        <v>-3.2000000000000001E-2</v>
      </c>
      <c r="AL835" s="15">
        <v>1302045</v>
      </c>
      <c r="AM835" s="16">
        <v>0.20499999999999999</v>
      </c>
      <c r="AN835" s="17">
        <v>204824</v>
      </c>
      <c r="AO835" s="16">
        <v>0.44900000000000001</v>
      </c>
      <c r="AP835" s="17">
        <v>428272</v>
      </c>
      <c r="AQ835" s="16">
        <v>0.27800000000000002</v>
      </c>
      <c r="AR835" s="18">
        <v>6.36</v>
      </c>
      <c r="AS835" s="16">
        <v>-0.16900000000000001</v>
      </c>
      <c r="AT835" s="18">
        <v>3.04</v>
      </c>
      <c r="AU835" s="16">
        <v>-5.8000000000000003E-2</v>
      </c>
    </row>
    <row r="836" spans="2:47" x14ac:dyDescent="0.2">
      <c r="B836" s="29"/>
      <c r="C836" s="29"/>
      <c r="D836" s="29"/>
      <c r="E836" s="29"/>
      <c r="F836" s="29"/>
      <c r="G836" s="14" t="s">
        <v>320</v>
      </c>
      <c r="H836" s="15">
        <v>64060</v>
      </c>
      <c r="I836" s="16">
        <v>0.16700000000000001</v>
      </c>
      <c r="J836" s="17">
        <v>10483</v>
      </c>
      <c r="K836" s="16">
        <v>0.14399999999999999</v>
      </c>
      <c r="L836" s="17">
        <v>17585</v>
      </c>
      <c r="M836" s="16">
        <v>-3.0000000000000001E-3</v>
      </c>
      <c r="N836" s="18">
        <v>6.11</v>
      </c>
      <c r="O836" s="16">
        <v>0.02</v>
      </c>
      <c r="P836" s="18">
        <v>3.64</v>
      </c>
      <c r="Q836" s="16">
        <v>0.17100000000000001</v>
      </c>
      <c r="R836" s="15">
        <v>218796</v>
      </c>
      <c r="S836" s="16">
        <v>0.107</v>
      </c>
      <c r="T836" s="17">
        <v>37867</v>
      </c>
      <c r="U836" s="16">
        <v>0.20499999999999999</v>
      </c>
      <c r="V836" s="17">
        <v>65904</v>
      </c>
      <c r="W836" s="16">
        <v>6.2E-2</v>
      </c>
      <c r="X836" s="18">
        <v>5.78</v>
      </c>
      <c r="Y836" s="16">
        <v>-8.1000000000000003E-2</v>
      </c>
      <c r="Z836" s="18">
        <v>3.32</v>
      </c>
      <c r="AA836" s="16">
        <v>4.2000000000000003E-2</v>
      </c>
      <c r="AB836" s="15">
        <v>465503</v>
      </c>
      <c r="AC836" s="16">
        <v>5.0999999999999997E-2</v>
      </c>
      <c r="AD836" s="17">
        <v>77244</v>
      </c>
      <c r="AE836" s="16">
        <v>8.4000000000000005E-2</v>
      </c>
      <c r="AF836" s="17">
        <v>140594</v>
      </c>
      <c r="AG836" s="16">
        <v>-2.1000000000000001E-2</v>
      </c>
      <c r="AH836" s="18">
        <v>6.03</v>
      </c>
      <c r="AI836" s="16">
        <v>-0.03</v>
      </c>
      <c r="AJ836" s="18">
        <v>3.31</v>
      </c>
      <c r="AK836" s="16">
        <v>7.2999999999999995E-2</v>
      </c>
      <c r="AL836" s="15">
        <v>800595</v>
      </c>
      <c r="AM836" s="16">
        <v>5.1999999999999998E-2</v>
      </c>
      <c r="AN836" s="17">
        <v>132273</v>
      </c>
      <c r="AO836" s="16">
        <v>7.4999999999999997E-2</v>
      </c>
      <c r="AP836" s="17">
        <v>242345</v>
      </c>
      <c r="AQ836" s="16">
        <v>-3.5999999999999997E-2</v>
      </c>
      <c r="AR836" s="18">
        <v>6.05</v>
      </c>
      <c r="AS836" s="16">
        <v>-2.1000000000000001E-2</v>
      </c>
      <c r="AT836" s="18">
        <v>3.3</v>
      </c>
      <c r="AU836" s="16">
        <v>9.0999999999999998E-2</v>
      </c>
    </row>
    <row r="837" spans="2:47" x14ac:dyDescent="0.2">
      <c r="B837" s="136"/>
      <c r="C837" s="136"/>
      <c r="D837" s="136"/>
      <c r="E837" s="136"/>
      <c r="F837" s="29"/>
      <c r="G837" s="14" t="s">
        <v>321</v>
      </c>
      <c r="H837" s="15">
        <v>98607</v>
      </c>
      <c r="I837" s="16">
        <v>-8.1000000000000003E-2</v>
      </c>
      <c r="J837" s="17">
        <v>14307</v>
      </c>
      <c r="K837" s="16">
        <v>-8.9999999999999993E-3</v>
      </c>
      <c r="L837" s="17">
        <v>27644</v>
      </c>
      <c r="M837" s="16">
        <v>-0.122</v>
      </c>
      <c r="N837" s="18">
        <v>6.89</v>
      </c>
      <c r="O837" s="16">
        <v>-7.2999999999999995E-2</v>
      </c>
      <c r="P837" s="18">
        <v>3.57</v>
      </c>
      <c r="Q837" s="16">
        <v>4.5999999999999999E-2</v>
      </c>
      <c r="R837" s="15">
        <v>352879</v>
      </c>
      <c r="S837" s="16">
        <v>-4.8000000000000001E-2</v>
      </c>
      <c r="T837" s="17">
        <v>50115</v>
      </c>
      <c r="U837" s="16">
        <v>2.5999999999999999E-2</v>
      </c>
      <c r="V837" s="17">
        <v>98764</v>
      </c>
      <c r="W837" s="16">
        <v>-8.2000000000000003E-2</v>
      </c>
      <c r="X837" s="18">
        <v>7.04</v>
      </c>
      <c r="Y837" s="16">
        <v>-7.2999999999999995E-2</v>
      </c>
      <c r="Z837" s="18">
        <v>3.57</v>
      </c>
      <c r="AA837" s="16">
        <v>3.5999999999999997E-2</v>
      </c>
      <c r="AB837" s="15">
        <v>707592</v>
      </c>
      <c r="AC837" s="16">
        <v>-4.2999999999999997E-2</v>
      </c>
      <c r="AD837" s="17">
        <v>99969</v>
      </c>
      <c r="AE837" s="16">
        <v>4.4999999999999998E-2</v>
      </c>
      <c r="AF837" s="17">
        <v>199491</v>
      </c>
      <c r="AG837" s="16">
        <v>-7.1999999999999995E-2</v>
      </c>
      <c r="AH837" s="18">
        <v>7.08</v>
      </c>
      <c r="AI837" s="16">
        <v>-8.4000000000000005E-2</v>
      </c>
      <c r="AJ837" s="18">
        <v>3.55</v>
      </c>
      <c r="AK837" s="16">
        <v>3.2000000000000001E-2</v>
      </c>
      <c r="AL837" s="15">
        <v>1362001</v>
      </c>
      <c r="AM837" s="16">
        <v>-2.1000000000000001E-2</v>
      </c>
      <c r="AN837" s="17">
        <v>190837</v>
      </c>
      <c r="AO837" s="16">
        <v>8.6999999999999994E-2</v>
      </c>
      <c r="AP837" s="17">
        <v>391526</v>
      </c>
      <c r="AQ837" s="16">
        <v>-5.1999999999999998E-2</v>
      </c>
      <c r="AR837" s="18">
        <v>7.14</v>
      </c>
      <c r="AS837" s="16">
        <v>-9.9000000000000005E-2</v>
      </c>
      <c r="AT837" s="18">
        <v>3.48</v>
      </c>
      <c r="AU837" s="16">
        <v>3.2000000000000001E-2</v>
      </c>
    </row>
    <row r="838" spans="2:47" x14ac:dyDescent="0.2">
      <c r="C838" s="29"/>
      <c r="D838" s="29"/>
      <c r="E838" s="29"/>
      <c r="F838" s="29"/>
      <c r="G838" s="14" t="s">
        <v>347</v>
      </c>
      <c r="H838" s="18">
        <v>62347</v>
      </c>
      <c r="I838" s="16">
        <v>1.1639999999999999</v>
      </c>
      <c r="J838" s="18">
        <v>18326</v>
      </c>
      <c r="K838" s="16">
        <v>1.3129999999999999</v>
      </c>
      <c r="L838" s="18">
        <v>31180</v>
      </c>
      <c r="M838" s="16">
        <v>1.2989999999999999</v>
      </c>
      <c r="N838" s="18">
        <v>3.4</v>
      </c>
      <c r="O838" s="16">
        <v>-6.4000000000000001E-2</v>
      </c>
      <c r="P838" s="18">
        <v>2</v>
      </c>
      <c r="Q838" s="16">
        <v>-5.8999999999999997E-2</v>
      </c>
      <c r="R838" s="18">
        <v>201780</v>
      </c>
      <c r="S838" s="16">
        <v>0.92300000000000004</v>
      </c>
      <c r="T838" s="18">
        <v>49468</v>
      </c>
      <c r="U838" s="16">
        <v>0.41499999999999998</v>
      </c>
      <c r="V838" s="18">
        <v>85721</v>
      </c>
      <c r="W838" s="16">
        <v>0.42499999999999999</v>
      </c>
      <c r="X838" s="18">
        <v>4.08</v>
      </c>
      <c r="Y838" s="16">
        <v>0.35899999999999999</v>
      </c>
      <c r="Z838" s="18">
        <v>2.35</v>
      </c>
      <c r="AA838" s="16">
        <v>0.34899999999999998</v>
      </c>
      <c r="AB838" s="18">
        <v>424208</v>
      </c>
      <c r="AC838" s="16">
        <v>0.79300000000000004</v>
      </c>
      <c r="AD838" s="18">
        <v>106896</v>
      </c>
      <c r="AE838" s="16">
        <v>0.39600000000000002</v>
      </c>
      <c r="AF838" s="18">
        <v>184547</v>
      </c>
      <c r="AG838" s="16">
        <v>0.378</v>
      </c>
      <c r="AH838" s="18">
        <v>3.97</v>
      </c>
      <c r="AI838" s="16">
        <v>0.28399999999999997</v>
      </c>
      <c r="AJ838" s="18">
        <v>2.2999999999999998</v>
      </c>
      <c r="AK838" s="16">
        <v>0.30099999999999999</v>
      </c>
      <c r="AL838" s="18">
        <v>666759</v>
      </c>
      <c r="AM838" s="16">
        <v>0.50900000000000001</v>
      </c>
      <c r="AN838" s="18">
        <v>183565</v>
      </c>
      <c r="AO838" s="16">
        <v>0.27200000000000002</v>
      </c>
      <c r="AP838" s="18">
        <v>312474</v>
      </c>
      <c r="AQ838" s="16">
        <v>0.24199999999999999</v>
      </c>
      <c r="AR838" s="18">
        <v>3.63</v>
      </c>
      <c r="AS838" s="16">
        <v>0.186</v>
      </c>
      <c r="AT838" s="18">
        <v>2.13</v>
      </c>
      <c r="AU838" s="16">
        <v>0.215</v>
      </c>
    </row>
    <row r="839" spans="2:47" x14ac:dyDescent="0.2">
      <c r="C839" s="29"/>
      <c r="D839" s="29"/>
      <c r="E839" s="29"/>
      <c r="F839" s="29"/>
      <c r="G839" s="14" t="s">
        <v>348</v>
      </c>
      <c r="H839" s="18">
        <v>75981</v>
      </c>
      <c r="I839" s="16">
        <v>0.30399999999999999</v>
      </c>
      <c r="J839" s="18">
        <v>54246</v>
      </c>
      <c r="K839" s="16">
        <v>-0.13700000000000001</v>
      </c>
      <c r="L839" s="18">
        <v>24458</v>
      </c>
      <c r="M839" s="16">
        <v>0.12</v>
      </c>
      <c r="N839" s="18">
        <v>1.4</v>
      </c>
      <c r="O839" s="16">
        <v>0.51100000000000001</v>
      </c>
      <c r="P839" s="18">
        <v>3.11</v>
      </c>
      <c r="Q839" s="16">
        <v>0.16400000000000001</v>
      </c>
      <c r="R839" s="18">
        <v>211006</v>
      </c>
      <c r="S839" s="16">
        <v>0.151</v>
      </c>
      <c r="T839" s="18">
        <v>171038</v>
      </c>
      <c r="U839" s="16">
        <v>-0.11600000000000001</v>
      </c>
      <c r="V839" s="18">
        <v>70106</v>
      </c>
      <c r="W839" s="16">
        <v>4.8000000000000001E-2</v>
      </c>
      <c r="X839" s="18">
        <v>1.23</v>
      </c>
      <c r="Y839" s="16">
        <v>0.30199999999999999</v>
      </c>
      <c r="Z839" s="18">
        <v>3.01</v>
      </c>
      <c r="AA839" s="16">
        <v>9.9000000000000005E-2</v>
      </c>
      <c r="AB839" s="18">
        <v>407917</v>
      </c>
      <c r="AC839" s="16">
        <v>0.185</v>
      </c>
      <c r="AD839" s="18">
        <v>375160</v>
      </c>
      <c r="AE839" s="16">
        <v>-7.5999999999999998E-2</v>
      </c>
      <c r="AF839" s="18">
        <v>142576</v>
      </c>
      <c r="AG839" s="16">
        <v>7.1999999999999995E-2</v>
      </c>
      <c r="AH839" s="18">
        <v>1.0900000000000001</v>
      </c>
      <c r="AI839" s="16">
        <v>0.28299999999999997</v>
      </c>
      <c r="AJ839" s="18">
        <v>2.86</v>
      </c>
      <c r="AK839" s="16">
        <v>0.106</v>
      </c>
      <c r="AL839" s="18">
        <v>781027</v>
      </c>
      <c r="AM839" s="16">
        <v>0.24299999999999999</v>
      </c>
      <c r="AN839" s="18">
        <v>743648</v>
      </c>
      <c r="AO839" s="16">
        <v>0.40100000000000002</v>
      </c>
      <c r="AP839" s="18">
        <v>275672</v>
      </c>
      <c r="AQ839" s="16">
        <v>0.105</v>
      </c>
      <c r="AR839" s="18">
        <v>1.05</v>
      </c>
      <c r="AS839" s="16">
        <v>-0.113</v>
      </c>
      <c r="AT839" s="18">
        <v>2.83</v>
      </c>
      <c r="AU839" s="16">
        <v>0.125</v>
      </c>
    </row>
    <row r="840" spans="2:47" x14ac:dyDescent="0.2">
      <c r="B840" s="28" t="s">
        <v>19</v>
      </c>
      <c r="C840" s="28" t="s">
        <v>11</v>
      </c>
      <c r="D840" s="28" t="s">
        <v>114</v>
      </c>
      <c r="E840" s="28" t="s">
        <v>0</v>
      </c>
      <c r="F840" s="28" t="s">
        <v>85</v>
      </c>
      <c r="G840" s="14" t="s">
        <v>322</v>
      </c>
      <c r="H840" s="15">
        <v>708783</v>
      </c>
      <c r="I840" s="16">
        <v>0.26200000000000001</v>
      </c>
      <c r="J840" s="17">
        <v>115349</v>
      </c>
      <c r="K840" s="16">
        <v>0.187</v>
      </c>
      <c r="L840" s="17">
        <v>223985</v>
      </c>
      <c r="M840" s="16">
        <v>0.17100000000000001</v>
      </c>
      <c r="N840" s="18">
        <v>6.14</v>
      </c>
      <c r="O840" s="16">
        <v>6.3E-2</v>
      </c>
      <c r="P840" s="18">
        <v>3.16</v>
      </c>
      <c r="Q840" s="16">
        <v>7.8E-2</v>
      </c>
      <c r="R840" s="15">
        <v>2353630</v>
      </c>
      <c r="S840" s="16">
        <v>0.246</v>
      </c>
      <c r="T840" s="17">
        <v>379426</v>
      </c>
      <c r="U840" s="16">
        <v>0.14799999999999999</v>
      </c>
      <c r="V840" s="17">
        <v>749159</v>
      </c>
      <c r="W840" s="16">
        <v>0.156</v>
      </c>
      <c r="X840" s="18">
        <v>6.2</v>
      </c>
      <c r="Y840" s="16">
        <v>8.5999999999999993E-2</v>
      </c>
      <c r="Z840" s="18">
        <v>3.14</v>
      </c>
      <c r="AA840" s="16">
        <v>7.8E-2</v>
      </c>
      <c r="AB840" s="15">
        <v>4782244</v>
      </c>
      <c r="AC840" s="16">
        <v>0.185</v>
      </c>
      <c r="AD840" s="17">
        <v>771438</v>
      </c>
      <c r="AE840" s="16">
        <v>7.0000000000000007E-2</v>
      </c>
      <c r="AF840" s="17">
        <v>1538202</v>
      </c>
      <c r="AG840" s="16">
        <v>8.5999999999999993E-2</v>
      </c>
      <c r="AH840" s="18">
        <v>6.2</v>
      </c>
      <c r="AI840" s="16">
        <v>0.107</v>
      </c>
      <c r="AJ840" s="18">
        <v>3.11</v>
      </c>
      <c r="AK840" s="16">
        <v>9.0999999999999998E-2</v>
      </c>
      <c r="AL840" s="15">
        <v>8598806</v>
      </c>
      <c r="AM840" s="16">
        <v>0.17899999999999999</v>
      </c>
      <c r="AN840" s="17">
        <v>1383270</v>
      </c>
      <c r="AO840" s="16">
        <v>6.5000000000000002E-2</v>
      </c>
      <c r="AP840" s="17">
        <v>2764822</v>
      </c>
      <c r="AQ840" s="16">
        <v>0.08</v>
      </c>
      <c r="AR840" s="18">
        <v>6.22</v>
      </c>
      <c r="AS840" s="16">
        <v>0.107</v>
      </c>
      <c r="AT840" s="18">
        <v>3.11</v>
      </c>
      <c r="AU840" s="16">
        <v>9.1999999999999998E-2</v>
      </c>
    </row>
    <row r="841" spans="2:47" x14ac:dyDescent="0.2">
      <c r="B841" s="29"/>
      <c r="C841" s="29"/>
      <c r="D841" s="29"/>
      <c r="E841" s="29"/>
      <c r="F841" s="29"/>
      <c r="G841" s="14" t="s">
        <v>323</v>
      </c>
      <c r="H841" s="15">
        <v>1297818</v>
      </c>
      <c r="I841" s="16">
        <v>0.69399999999999995</v>
      </c>
      <c r="J841" s="17">
        <v>353239</v>
      </c>
      <c r="K841" s="16">
        <v>0.90600000000000003</v>
      </c>
      <c r="L841" s="17">
        <v>618413</v>
      </c>
      <c r="M841" s="16">
        <v>0.86799999999999999</v>
      </c>
      <c r="N841" s="18">
        <v>3.67</v>
      </c>
      <c r="O841" s="16">
        <v>-0.111</v>
      </c>
      <c r="P841" s="18">
        <v>2.1</v>
      </c>
      <c r="Q841" s="16">
        <v>-9.2999999999999999E-2</v>
      </c>
      <c r="R841" s="15">
        <v>4328818</v>
      </c>
      <c r="S841" s="16">
        <v>0.627</v>
      </c>
      <c r="T841" s="17">
        <v>1012353</v>
      </c>
      <c r="U841" s="16">
        <v>0.35299999999999998</v>
      </c>
      <c r="V841" s="17">
        <v>1810691</v>
      </c>
      <c r="W841" s="16">
        <v>0.36199999999999999</v>
      </c>
      <c r="X841" s="18">
        <v>4.28</v>
      </c>
      <c r="Y841" s="16">
        <v>0.20200000000000001</v>
      </c>
      <c r="Z841" s="18">
        <v>2.39</v>
      </c>
      <c r="AA841" s="16">
        <v>0.19500000000000001</v>
      </c>
      <c r="AB841" s="15">
        <v>9145601</v>
      </c>
      <c r="AC841" s="16">
        <v>0.56000000000000005</v>
      </c>
      <c r="AD841" s="17">
        <v>2138125</v>
      </c>
      <c r="AE841" s="16">
        <v>0.33700000000000002</v>
      </c>
      <c r="AF841" s="17">
        <v>3823119</v>
      </c>
      <c r="AG841" s="16">
        <v>0.32400000000000001</v>
      </c>
      <c r="AH841" s="18">
        <v>4.28</v>
      </c>
      <c r="AI841" s="16">
        <v>0.16700000000000001</v>
      </c>
      <c r="AJ841" s="18">
        <v>2.39</v>
      </c>
      <c r="AK841" s="16">
        <v>0.17799999999999999</v>
      </c>
      <c r="AL841" s="15">
        <v>15775466</v>
      </c>
      <c r="AM841" s="16">
        <v>0.46400000000000002</v>
      </c>
      <c r="AN841" s="17">
        <v>3879878</v>
      </c>
      <c r="AO841" s="16">
        <v>0.29899999999999999</v>
      </c>
      <c r="AP841" s="17">
        <v>6872927</v>
      </c>
      <c r="AQ841" s="16">
        <v>0.27400000000000002</v>
      </c>
      <c r="AR841" s="18">
        <v>4.07</v>
      </c>
      <c r="AS841" s="16">
        <v>0.128</v>
      </c>
      <c r="AT841" s="18">
        <v>2.2999999999999998</v>
      </c>
      <c r="AU841" s="16">
        <v>0.14899999999999999</v>
      </c>
    </row>
    <row r="842" spans="2:47" x14ac:dyDescent="0.2">
      <c r="B842" s="29"/>
      <c r="C842" s="29"/>
      <c r="D842" s="29"/>
      <c r="E842" s="29"/>
      <c r="F842" s="29"/>
      <c r="G842" s="14" t="s">
        <v>324</v>
      </c>
      <c r="H842" s="15">
        <v>869805</v>
      </c>
      <c r="I842" s="16">
        <v>0.57199999999999995</v>
      </c>
      <c r="J842" s="17">
        <v>157824</v>
      </c>
      <c r="K842" s="16">
        <v>0.79100000000000004</v>
      </c>
      <c r="L842" s="17">
        <v>288580</v>
      </c>
      <c r="M842" s="16">
        <v>0.63800000000000001</v>
      </c>
      <c r="N842" s="18">
        <v>5.51</v>
      </c>
      <c r="O842" s="16">
        <v>-0.122</v>
      </c>
      <c r="P842" s="18">
        <v>3.01</v>
      </c>
      <c r="Q842" s="16">
        <v>-0.04</v>
      </c>
      <c r="R842" s="15">
        <v>2868071</v>
      </c>
      <c r="S842" s="16">
        <v>0.47699999999999998</v>
      </c>
      <c r="T842" s="17">
        <v>490057</v>
      </c>
      <c r="U842" s="16">
        <v>0.57499999999999996</v>
      </c>
      <c r="V842" s="17">
        <v>920673</v>
      </c>
      <c r="W842" s="16">
        <v>0.49299999999999999</v>
      </c>
      <c r="X842" s="18">
        <v>5.85</v>
      </c>
      <c r="Y842" s="16">
        <v>-6.2E-2</v>
      </c>
      <c r="Z842" s="18">
        <v>3.12</v>
      </c>
      <c r="AA842" s="16">
        <v>-1.0999999999999999E-2</v>
      </c>
      <c r="AB842" s="15">
        <v>5908243</v>
      </c>
      <c r="AC842" s="16">
        <v>0.42799999999999999</v>
      </c>
      <c r="AD842" s="17">
        <v>992539</v>
      </c>
      <c r="AE842" s="16">
        <v>0.53900000000000003</v>
      </c>
      <c r="AF842" s="17">
        <v>1883204</v>
      </c>
      <c r="AG842" s="16">
        <v>0.42599999999999999</v>
      </c>
      <c r="AH842" s="18">
        <v>5.95</v>
      </c>
      <c r="AI842" s="16">
        <v>-7.1999999999999995E-2</v>
      </c>
      <c r="AJ842" s="18">
        <v>3.14</v>
      </c>
      <c r="AK842" s="16">
        <v>1E-3</v>
      </c>
      <c r="AL842" s="15">
        <v>10531544</v>
      </c>
      <c r="AM842" s="16">
        <v>0.39700000000000002</v>
      </c>
      <c r="AN842" s="17">
        <v>1750214</v>
      </c>
      <c r="AO842" s="16">
        <v>0.51900000000000002</v>
      </c>
      <c r="AP842" s="17">
        <v>3329287</v>
      </c>
      <c r="AQ842" s="16">
        <v>0.374</v>
      </c>
      <c r="AR842" s="18">
        <v>6.02</v>
      </c>
      <c r="AS842" s="16">
        <v>-0.08</v>
      </c>
      <c r="AT842" s="18">
        <v>3.16</v>
      </c>
      <c r="AU842" s="16">
        <v>1.7000000000000001E-2</v>
      </c>
    </row>
    <row r="843" spans="2:47" x14ac:dyDescent="0.2">
      <c r="B843" s="29"/>
      <c r="C843" s="29"/>
      <c r="D843" s="29"/>
      <c r="E843" s="29"/>
      <c r="F843" s="29"/>
      <c r="G843" s="14" t="s">
        <v>325</v>
      </c>
      <c r="H843" s="15">
        <v>1402898</v>
      </c>
      <c r="I843" s="16">
        <v>5.6000000000000001E-2</v>
      </c>
      <c r="J843" s="17">
        <v>355992</v>
      </c>
      <c r="K843" s="16">
        <v>0.27900000000000003</v>
      </c>
      <c r="L843" s="17">
        <v>463520</v>
      </c>
      <c r="M843" s="16">
        <v>0.11899999999999999</v>
      </c>
      <c r="N843" s="18">
        <v>3.94</v>
      </c>
      <c r="O843" s="16">
        <v>-0.17399999999999999</v>
      </c>
      <c r="P843" s="18">
        <v>3.03</v>
      </c>
      <c r="Q843" s="16">
        <v>-5.6000000000000001E-2</v>
      </c>
      <c r="R843" s="15">
        <v>5180806</v>
      </c>
      <c r="S843" s="16">
        <v>-0.01</v>
      </c>
      <c r="T843" s="17">
        <v>1241191</v>
      </c>
      <c r="U843" s="16">
        <v>0.151</v>
      </c>
      <c r="V843" s="17">
        <v>1604267</v>
      </c>
      <c r="W843" s="16">
        <v>1E-3</v>
      </c>
      <c r="X843" s="18">
        <v>4.17</v>
      </c>
      <c r="Y843" s="16">
        <v>-0.14000000000000001</v>
      </c>
      <c r="Z843" s="18">
        <v>3.23</v>
      </c>
      <c r="AA843" s="16">
        <v>-1.0999999999999999E-2</v>
      </c>
      <c r="AB843" s="15">
        <v>11165932</v>
      </c>
      <c r="AC843" s="16">
        <v>-2E-3</v>
      </c>
      <c r="AD843" s="17">
        <v>2631123</v>
      </c>
      <c r="AE843" s="16">
        <v>0.125</v>
      </c>
      <c r="AF843" s="17">
        <v>3434512</v>
      </c>
      <c r="AG843" s="16">
        <v>-4.0000000000000001E-3</v>
      </c>
      <c r="AH843" s="18">
        <v>4.24</v>
      </c>
      <c r="AI843" s="16">
        <v>-0.113</v>
      </c>
      <c r="AJ843" s="18">
        <v>3.25</v>
      </c>
      <c r="AK843" s="16">
        <v>2E-3</v>
      </c>
      <c r="AL843" s="15">
        <v>18663589</v>
      </c>
      <c r="AM843" s="16">
        <v>0</v>
      </c>
      <c r="AN843" s="17">
        <v>4195787</v>
      </c>
      <c r="AO843" s="16">
        <v>7.0000000000000007E-2</v>
      </c>
      <c r="AP843" s="17">
        <v>5719397</v>
      </c>
      <c r="AQ843" s="16">
        <v>-1.2999999999999999E-2</v>
      </c>
      <c r="AR843" s="18">
        <v>4.45</v>
      </c>
      <c r="AS843" s="16">
        <v>-6.6000000000000003E-2</v>
      </c>
      <c r="AT843" s="18">
        <v>3.26</v>
      </c>
      <c r="AU843" s="16">
        <v>1.2999999999999999E-2</v>
      </c>
    </row>
    <row r="844" spans="2:47" x14ac:dyDescent="0.2">
      <c r="B844" s="29"/>
      <c r="C844" s="29"/>
      <c r="D844" s="29"/>
      <c r="E844" s="29"/>
      <c r="F844" s="29"/>
      <c r="G844" s="14" t="s">
        <v>326</v>
      </c>
      <c r="H844" s="15">
        <v>460667</v>
      </c>
      <c r="I844" s="16">
        <v>0.64300000000000002</v>
      </c>
      <c r="J844" s="17">
        <v>75177</v>
      </c>
      <c r="K844" s="16">
        <v>0.64700000000000002</v>
      </c>
      <c r="L844" s="17">
        <v>139600</v>
      </c>
      <c r="M844" s="16">
        <v>0.55800000000000005</v>
      </c>
      <c r="N844" s="18">
        <v>6.13</v>
      </c>
      <c r="O844" s="16">
        <v>-2E-3</v>
      </c>
      <c r="P844" s="18">
        <v>3.3</v>
      </c>
      <c r="Q844" s="16">
        <v>5.5E-2</v>
      </c>
      <c r="R844" s="15">
        <v>1550450</v>
      </c>
      <c r="S844" s="16">
        <v>0.59899999999999998</v>
      </c>
      <c r="T844" s="17">
        <v>254776</v>
      </c>
      <c r="U844" s="16">
        <v>0.67900000000000005</v>
      </c>
      <c r="V844" s="17">
        <v>477303</v>
      </c>
      <c r="W844" s="16">
        <v>0.57099999999999995</v>
      </c>
      <c r="X844" s="18">
        <v>6.09</v>
      </c>
      <c r="Y844" s="16">
        <v>-4.7E-2</v>
      </c>
      <c r="Z844" s="18">
        <v>3.25</v>
      </c>
      <c r="AA844" s="16">
        <v>1.7999999999999999E-2</v>
      </c>
      <c r="AB844" s="15">
        <v>3263292</v>
      </c>
      <c r="AC844" s="16">
        <v>0.501</v>
      </c>
      <c r="AD844" s="17">
        <v>528651</v>
      </c>
      <c r="AE844" s="16">
        <v>0.56200000000000006</v>
      </c>
      <c r="AF844" s="17">
        <v>1007651</v>
      </c>
      <c r="AG844" s="16">
        <v>0.45600000000000002</v>
      </c>
      <c r="AH844" s="18">
        <v>6.17</v>
      </c>
      <c r="AI844" s="16">
        <v>-3.9E-2</v>
      </c>
      <c r="AJ844" s="18">
        <v>3.24</v>
      </c>
      <c r="AK844" s="16">
        <v>3.1E-2</v>
      </c>
      <c r="AL844" s="15">
        <v>5791788</v>
      </c>
      <c r="AM844" s="16">
        <v>0.53</v>
      </c>
      <c r="AN844" s="17">
        <v>954272</v>
      </c>
      <c r="AO844" s="16">
        <v>0.63300000000000001</v>
      </c>
      <c r="AP844" s="17">
        <v>1805722</v>
      </c>
      <c r="AQ844" s="16">
        <v>0.46899999999999997</v>
      </c>
      <c r="AR844" s="18">
        <v>6.07</v>
      </c>
      <c r="AS844" s="16">
        <v>-6.3E-2</v>
      </c>
      <c r="AT844" s="18">
        <v>3.21</v>
      </c>
      <c r="AU844" s="16">
        <v>4.1000000000000002E-2</v>
      </c>
    </row>
    <row r="845" spans="2:47" x14ac:dyDescent="0.2">
      <c r="B845" s="29"/>
      <c r="C845" s="29"/>
      <c r="D845" s="29"/>
      <c r="E845" s="29"/>
      <c r="F845" s="29"/>
      <c r="G845" s="14" t="s">
        <v>327</v>
      </c>
      <c r="H845" s="15">
        <v>733205</v>
      </c>
      <c r="I845" s="16">
        <v>0.79300000000000004</v>
      </c>
      <c r="J845" s="17">
        <v>138466</v>
      </c>
      <c r="K845" s="16">
        <v>0.78800000000000003</v>
      </c>
      <c r="L845" s="17">
        <v>235300</v>
      </c>
      <c r="M845" s="16">
        <v>0.88300000000000001</v>
      </c>
      <c r="N845" s="18">
        <v>5.3</v>
      </c>
      <c r="O845" s="16">
        <v>3.0000000000000001E-3</v>
      </c>
      <c r="P845" s="18">
        <v>3.12</v>
      </c>
      <c r="Q845" s="16">
        <v>-4.8000000000000001E-2</v>
      </c>
      <c r="R845" s="15">
        <v>2261642</v>
      </c>
      <c r="S845" s="16">
        <v>0.71099999999999997</v>
      </c>
      <c r="T845" s="17">
        <v>423714</v>
      </c>
      <c r="U845" s="16">
        <v>0.71799999999999997</v>
      </c>
      <c r="V845" s="17">
        <v>724658</v>
      </c>
      <c r="W845" s="16">
        <v>0.79400000000000004</v>
      </c>
      <c r="X845" s="18">
        <v>5.34</v>
      </c>
      <c r="Y845" s="16">
        <v>-4.0000000000000001E-3</v>
      </c>
      <c r="Z845" s="18">
        <v>3.12</v>
      </c>
      <c r="AA845" s="16">
        <v>-4.5999999999999999E-2</v>
      </c>
      <c r="AB845" s="15">
        <v>4617596</v>
      </c>
      <c r="AC845" s="16">
        <v>0.66900000000000004</v>
      </c>
      <c r="AD845" s="17">
        <v>872314</v>
      </c>
      <c r="AE845" s="16">
        <v>0.70299999999999996</v>
      </c>
      <c r="AF845" s="17">
        <v>1472628</v>
      </c>
      <c r="AG845" s="16">
        <v>0.72499999999999998</v>
      </c>
      <c r="AH845" s="18">
        <v>5.29</v>
      </c>
      <c r="AI845" s="16">
        <v>-0.02</v>
      </c>
      <c r="AJ845" s="18">
        <v>3.14</v>
      </c>
      <c r="AK845" s="16">
        <v>-3.2000000000000001E-2</v>
      </c>
      <c r="AL845" s="15">
        <v>8778174</v>
      </c>
      <c r="AM845" s="16">
        <v>0.73399999999999999</v>
      </c>
      <c r="AN845" s="17">
        <v>1683985</v>
      </c>
      <c r="AO845" s="16">
        <v>0.97799999999999998</v>
      </c>
      <c r="AP845" s="17">
        <v>2819449</v>
      </c>
      <c r="AQ845" s="16">
        <v>0.78900000000000003</v>
      </c>
      <c r="AR845" s="18">
        <v>5.21</v>
      </c>
      <c r="AS845" s="16">
        <v>-0.123</v>
      </c>
      <c r="AT845" s="18">
        <v>3.11</v>
      </c>
      <c r="AU845" s="16">
        <v>-3.1E-2</v>
      </c>
    </row>
    <row r="846" spans="2:47" x14ac:dyDescent="0.2">
      <c r="B846" s="29"/>
      <c r="C846" s="29"/>
      <c r="D846" s="29"/>
      <c r="E846" s="29"/>
      <c r="F846" s="29"/>
      <c r="G846" s="14" t="s">
        <v>328</v>
      </c>
      <c r="H846" s="15">
        <v>993839</v>
      </c>
      <c r="I846" s="16">
        <v>0.217</v>
      </c>
      <c r="J846" s="17">
        <v>163442</v>
      </c>
      <c r="K846" s="16">
        <v>0.44900000000000001</v>
      </c>
      <c r="L846" s="17">
        <v>300682</v>
      </c>
      <c r="M846" s="16">
        <v>0.23599999999999999</v>
      </c>
      <c r="N846" s="18">
        <v>6.08</v>
      </c>
      <c r="O846" s="16">
        <v>-0.16</v>
      </c>
      <c r="P846" s="18">
        <v>3.31</v>
      </c>
      <c r="Q846" s="16">
        <v>-1.4999999999999999E-2</v>
      </c>
      <c r="R846" s="15">
        <v>3463903</v>
      </c>
      <c r="S846" s="16">
        <v>0.22700000000000001</v>
      </c>
      <c r="T846" s="17">
        <v>560585</v>
      </c>
      <c r="U846" s="16">
        <v>0.441</v>
      </c>
      <c r="V846" s="17">
        <v>1050625</v>
      </c>
      <c r="W846" s="16">
        <v>0.27</v>
      </c>
      <c r="X846" s="18">
        <v>6.18</v>
      </c>
      <c r="Y846" s="16">
        <v>-0.14899999999999999</v>
      </c>
      <c r="Z846" s="18">
        <v>3.3</v>
      </c>
      <c r="AA846" s="16">
        <v>-3.4000000000000002E-2</v>
      </c>
      <c r="AB846" s="15">
        <v>6992850</v>
      </c>
      <c r="AC846" s="16">
        <v>0.22700000000000001</v>
      </c>
      <c r="AD846" s="17">
        <v>1118041</v>
      </c>
      <c r="AE846" s="16">
        <v>0.46400000000000002</v>
      </c>
      <c r="AF846" s="17">
        <v>2122078</v>
      </c>
      <c r="AG846" s="16">
        <v>0.26500000000000001</v>
      </c>
      <c r="AH846" s="18">
        <v>6.25</v>
      </c>
      <c r="AI846" s="16">
        <v>-0.16200000000000001</v>
      </c>
      <c r="AJ846" s="18">
        <v>3.3</v>
      </c>
      <c r="AK846" s="16">
        <v>-0.03</v>
      </c>
      <c r="AL846" s="15">
        <v>13291572</v>
      </c>
      <c r="AM846" s="16">
        <v>0.26100000000000001</v>
      </c>
      <c r="AN846" s="17">
        <v>2118234</v>
      </c>
      <c r="AO846" s="16">
        <v>0.56299999999999994</v>
      </c>
      <c r="AP846" s="17">
        <v>4088150</v>
      </c>
      <c r="AQ846" s="16">
        <v>0.3</v>
      </c>
      <c r="AR846" s="18">
        <v>6.27</v>
      </c>
      <c r="AS846" s="16">
        <v>-0.193</v>
      </c>
      <c r="AT846" s="18">
        <v>3.25</v>
      </c>
      <c r="AU846" s="16">
        <v>-0.03</v>
      </c>
    </row>
    <row r="847" spans="2:47" x14ac:dyDescent="0.2">
      <c r="B847" s="29"/>
      <c r="C847" s="29"/>
      <c r="D847" s="29"/>
      <c r="E847" s="29"/>
      <c r="F847" s="29"/>
      <c r="G847" s="14" t="s">
        <v>329</v>
      </c>
      <c r="H847" s="15">
        <v>1039305</v>
      </c>
      <c r="I847" s="16">
        <v>0.93100000000000005</v>
      </c>
      <c r="J847" s="17">
        <v>215241</v>
      </c>
      <c r="K847" s="16">
        <v>0.64</v>
      </c>
      <c r="L847" s="17">
        <v>347006</v>
      </c>
      <c r="M847" s="16">
        <v>1.0740000000000001</v>
      </c>
      <c r="N847" s="18">
        <v>4.83</v>
      </c>
      <c r="O847" s="16">
        <v>0.17699999999999999</v>
      </c>
      <c r="P847" s="18">
        <v>3</v>
      </c>
      <c r="Q847" s="16">
        <v>-6.9000000000000006E-2</v>
      </c>
      <c r="R847" s="15">
        <v>3248294</v>
      </c>
      <c r="S847" s="16">
        <v>0.70499999999999996</v>
      </c>
      <c r="T847" s="17">
        <v>684104</v>
      </c>
      <c r="U847" s="16">
        <v>0.52400000000000002</v>
      </c>
      <c r="V847" s="17">
        <v>1082383</v>
      </c>
      <c r="W847" s="16">
        <v>0.85399999999999998</v>
      </c>
      <c r="X847" s="18">
        <v>4.75</v>
      </c>
      <c r="Y847" s="16">
        <v>0.11799999999999999</v>
      </c>
      <c r="Z847" s="18">
        <v>3</v>
      </c>
      <c r="AA847" s="16">
        <v>-8.1000000000000003E-2</v>
      </c>
      <c r="AB847" s="15">
        <v>6497058</v>
      </c>
      <c r="AC847" s="16">
        <v>0.65200000000000002</v>
      </c>
      <c r="AD847" s="17">
        <v>1402916</v>
      </c>
      <c r="AE847" s="16">
        <v>0.48099999999999998</v>
      </c>
      <c r="AF847" s="17">
        <v>2173674</v>
      </c>
      <c r="AG847" s="16">
        <v>0.78400000000000003</v>
      </c>
      <c r="AH847" s="18">
        <v>4.63</v>
      </c>
      <c r="AI847" s="16">
        <v>0.115</v>
      </c>
      <c r="AJ847" s="18">
        <v>2.99</v>
      </c>
      <c r="AK847" s="16">
        <v>-7.3999999999999996E-2</v>
      </c>
      <c r="AL847" s="15">
        <v>11575116</v>
      </c>
      <c r="AM847" s="16">
        <v>0.61499999999999999</v>
      </c>
      <c r="AN847" s="17">
        <v>2560935</v>
      </c>
      <c r="AO847" s="16">
        <v>0.71</v>
      </c>
      <c r="AP847" s="17">
        <v>3831859</v>
      </c>
      <c r="AQ847" s="16">
        <v>0.69599999999999995</v>
      </c>
      <c r="AR847" s="18">
        <v>4.5199999999999996</v>
      </c>
      <c r="AS847" s="16">
        <v>-5.6000000000000001E-2</v>
      </c>
      <c r="AT847" s="18">
        <v>3.02</v>
      </c>
      <c r="AU847" s="16">
        <v>-4.8000000000000001E-2</v>
      </c>
    </row>
    <row r="848" spans="2:47" x14ac:dyDescent="0.2">
      <c r="B848" s="29"/>
      <c r="C848" s="29"/>
      <c r="D848" s="29"/>
      <c r="E848" s="30"/>
      <c r="F848" s="29"/>
      <c r="G848" s="14" t="s">
        <v>330</v>
      </c>
      <c r="H848" s="15">
        <v>7506321</v>
      </c>
      <c r="I848" s="16">
        <v>0.42899999999999999</v>
      </c>
      <c r="J848" s="17">
        <v>1574730</v>
      </c>
      <c r="K848" s="16">
        <v>0.55000000000000004</v>
      </c>
      <c r="L848" s="17">
        <v>2617086</v>
      </c>
      <c r="M848" s="16">
        <v>0.50600000000000001</v>
      </c>
      <c r="N848" s="18">
        <v>4.7699999999999996</v>
      </c>
      <c r="O848" s="16">
        <v>-7.8E-2</v>
      </c>
      <c r="P848" s="18">
        <v>2.87</v>
      </c>
      <c r="Q848" s="16">
        <v>-5.0999999999999997E-2</v>
      </c>
      <c r="R848" s="15">
        <v>25255613</v>
      </c>
      <c r="S848" s="16">
        <v>0.34699999999999998</v>
      </c>
      <c r="T848" s="17">
        <v>5046205</v>
      </c>
      <c r="U848" s="16">
        <v>0.36199999999999999</v>
      </c>
      <c r="V848" s="17">
        <v>8419759</v>
      </c>
      <c r="W848" s="16">
        <v>0.33300000000000002</v>
      </c>
      <c r="X848" s="18">
        <v>5</v>
      </c>
      <c r="Y848" s="16">
        <v>-1.0999999999999999E-2</v>
      </c>
      <c r="Z848" s="18">
        <v>3</v>
      </c>
      <c r="AA848" s="16">
        <v>1.0999999999999999E-2</v>
      </c>
      <c r="AB848" s="15">
        <v>52372817</v>
      </c>
      <c r="AC848" s="16">
        <v>0.316</v>
      </c>
      <c r="AD848" s="17">
        <v>10455145</v>
      </c>
      <c r="AE848" s="16">
        <v>0.32900000000000001</v>
      </c>
      <c r="AF848" s="17">
        <v>17455067</v>
      </c>
      <c r="AG848" s="16">
        <v>0.29099999999999998</v>
      </c>
      <c r="AH848" s="18">
        <v>5.01</v>
      </c>
      <c r="AI848" s="16">
        <v>-0.01</v>
      </c>
      <c r="AJ848" s="18">
        <v>3</v>
      </c>
      <c r="AK848" s="16">
        <v>1.9E-2</v>
      </c>
      <c r="AL848" s="15">
        <v>93006055</v>
      </c>
      <c r="AM848" s="16">
        <v>0.313</v>
      </c>
      <c r="AN848" s="17">
        <v>18526573</v>
      </c>
      <c r="AO848" s="16">
        <v>0.35699999999999998</v>
      </c>
      <c r="AP848" s="17">
        <v>31231613</v>
      </c>
      <c r="AQ848" s="16">
        <v>0.28100000000000003</v>
      </c>
      <c r="AR848" s="18">
        <v>5.0199999999999996</v>
      </c>
      <c r="AS848" s="16">
        <v>-3.3000000000000002E-2</v>
      </c>
      <c r="AT848" s="18">
        <v>2.98</v>
      </c>
      <c r="AU848" s="16">
        <v>2.5000000000000001E-2</v>
      </c>
    </row>
    <row r="850" spans="1:47" s="27" customFormat="1" x14ac:dyDescent="0.2">
      <c r="A850" s="26" t="s">
        <v>116</v>
      </c>
      <c r="G850" s="31">
        <v>1</v>
      </c>
      <c r="H850" s="31">
        <v>2</v>
      </c>
      <c r="I850" s="31">
        <v>3</v>
      </c>
      <c r="J850" s="31">
        <v>4</v>
      </c>
      <c r="K850" s="31">
        <v>5</v>
      </c>
      <c r="L850" s="31">
        <v>6</v>
      </c>
      <c r="M850" s="31">
        <v>7</v>
      </c>
      <c r="N850" s="31">
        <v>8</v>
      </c>
      <c r="O850" s="31">
        <v>9</v>
      </c>
      <c r="P850" s="31">
        <v>10</v>
      </c>
      <c r="Q850" s="31">
        <v>11</v>
      </c>
      <c r="R850" s="31">
        <v>12</v>
      </c>
      <c r="S850" s="31">
        <v>13</v>
      </c>
      <c r="T850" s="31">
        <v>14</v>
      </c>
      <c r="U850" s="31">
        <v>15</v>
      </c>
      <c r="V850" s="31">
        <v>16</v>
      </c>
      <c r="W850" s="31">
        <v>17</v>
      </c>
      <c r="X850" s="31">
        <v>18</v>
      </c>
      <c r="Y850" s="31">
        <v>19</v>
      </c>
      <c r="Z850" s="31">
        <v>20</v>
      </c>
      <c r="AA850" s="31">
        <v>21</v>
      </c>
      <c r="AB850" s="31">
        <v>22</v>
      </c>
      <c r="AC850" s="31">
        <v>23</v>
      </c>
      <c r="AD850" s="31">
        <v>24</v>
      </c>
      <c r="AE850" s="31">
        <v>25</v>
      </c>
      <c r="AF850" s="31">
        <v>26</v>
      </c>
      <c r="AG850" s="31">
        <v>27</v>
      </c>
      <c r="AH850" s="31">
        <v>28</v>
      </c>
      <c r="AI850" s="31">
        <v>29</v>
      </c>
      <c r="AJ850" s="31">
        <v>30</v>
      </c>
      <c r="AK850" s="31">
        <v>31</v>
      </c>
      <c r="AL850" s="31">
        <v>32</v>
      </c>
      <c r="AM850" s="31">
        <v>33</v>
      </c>
      <c r="AN850" s="31">
        <v>34</v>
      </c>
      <c r="AO850" s="31">
        <v>35</v>
      </c>
      <c r="AP850" s="31">
        <v>36</v>
      </c>
      <c r="AQ850" s="31">
        <v>37</v>
      </c>
      <c r="AR850" s="31">
        <v>38</v>
      </c>
      <c r="AS850" s="31">
        <v>39</v>
      </c>
      <c r="AT850" s="31">
        <v>40</v>
      </c>
      <c r="AU850" s="31">
        <v>41</v>
      </c>
    </row>
    <row r="852" spans="1:47" x14ac:dyDescent="0.2">
      <c r="A852" s="121" t="s">
        <v>110</v>
      </c>
      <c r="B852" s="6"/>
      <c r="C852" s="6"/>
      <c r="D852" s="6"/>
      <c r="E852" s="6"/>
      <c r="F852" s="6"/>
      <c r="G852" s="7"/>
      <c r="H852" s="8" t="s">
        <v>70</v>
      </c>
      <c r="I852" s="9"/>
      <c r="P852" s="9"/>
      <c r="R852" s="8" t="s">
        <v>71</v>
      </c>
      <c r="S852" s="9"/>
      <c r="AB852" s="8" t="s">
        <v>72</v>
      </c>
      <c r="AC852" s="9"/>
      <c r="AL852" s="8" t="s">
        <v>73</v>
      </c>
      <c r="AM852" s="9"/>
    </row>
    <row r="853" spans="1:47" ht="56.25" x14ac:dyDescent="0.2">
      <c r="A853" s="122"/>
      <c r="B853" s="11"/>
      <c r="C853" s="11"/>
      <c r="D853" s="11"/>
      <c r="E853" s="11"/>
      <c r="F853" s="11"/>
      <c r="G853" s="12"/>
      <c r="H853" s="141" t="s">
        <v>409</v>
      </c>
      <c r="I853" s="141" t="s">
        <v>410</v>
      </c>
      <c r="J853" s="141" t="s">
        <v>411</v>
      </c>
      <c r="K853" s="141" t="s">
        <v>412</v>
      </c>
      <c r="L853" s="141" t="s">
        <v>413</v>
      </c>
      <c r="M853" s="141" t="s">
        <v>414</v>
      </c>
      <c r="N853" s="141" t="s">
        <v>415</v>
      </c>
      <c r="O853" s="141" t="s">
        <v>416</v>
      </c>
      <c r="P853" s="141" t="s">
        <v>417</v>
      </c>
      <c r="Q853" s="141" t="s">
        <v>418</v>
      </c>
      <c r="R853" s="141" t="s">
        <v>409</v>
      </c>
      <c r="S853" s="141" t="s">
        <v>410</v>
      </c>
      <c r="T853" s="141" t="s">
        <v>411</v>
      </c>
      <c r="U853" s="141" t="s">
        <v>412</v>
      </c>
      <c r="V853" s="141" t="s">
        <v>413</v>
      </c>
      <c r="W853" s="141" t="s">
        <v>414</v>
      </c>
      <c r="X853" s="141" t="s">
        <v>415</v>
      </c>
      <c r="Y853" s="141" t="s">
        <v>416</v>
      </c>
      <c r="Z853" s="141" t="s">
        <v>417</v>
      </c>
      <c r="AA853" s="141" t="s">
        <v>418</v>
      </c>
      <c r="AB853" s="141" t="s">
        <v>409</v>
      </c>
      <c r="AC853" s="141" t="s">
        <v>410</v>
      </c>
      <c r="AD853" s="141" t="s">
        <v>411</v>
      </c>
      <c r="AE853" s="141" t="s">
        <v>412</v>
      </c>
      <c r="AF853" s="141" t="s">
        <v>413</v>
      </c>
      <c r="AG853" s="141" t="s">
        <v>414</v>
      </c>
      <c r="AH853" s="141" t="s">
        <v>415</v>
      </c>
      <c r="AI853" s="141" t="s">
        <v>416</v>
      </c>
      <c r="AJ853" s="141" t="s">
        <v>417</v>
      </c>
      <c r="AK853" s="141" t="s">
        <v>418</v>
      </c>
      <c r="AL853" s="141" t="s">
        <v>409</v>
      </c>
      <c r="AM853" s="141" t="s">
        <v>410</v>
      </c>
      <c r="AN853" s="141" t="s">
        <v>411</v>
      </c>
      <c r="AO853" s="141" t="s">
        <v>412</v>
      </c>
      <c r="AP853" s="141" t="s">
        <v>413</v>
      </c>
      <c r="AQ853" s="141" t="s">
        <v>414</v>
      </c>
      <c r="AR853" s="141" t="s">
        <v>415</v>
      </c>
      <c r="AS853" s="141" t="s">
        <v>416</v>
      </c>
      <c r="AT853" s="141" t="s">
        <v>417</v>
      </c>
      <c r="AU853" s="141" t="s">
        <v>418</v>
      </c>
    </row>
    <row r="854" spans="1:47" x14ac:dyDescent="0.2">
      <c r="A854" s="123" t="s">
        <v>19</v>
      </c>
      <c r="B854" s="28" t="s">
        <v>11</v>
      </c>
      <c r="C854" s="28" t="s">
        <v>113</v>
      </c>
      <c r="D854" s="28" t="s">
        <v>23</v>
      </c>
      <c r="E854" s="28" t="s">
        <v>0</v>
      </c>
      <c r="F854" s="28" t="s">
        <v>84</v>
      </c>
      <c r="G854" s="14" t="s">
        <v>274</v>
      </c>
      <c r="H854" s="15">
        <v>23130</v>
      </c>
      <c r="I854" s="137">
        <v>-0.11799999999999999</v>
      </c>
      <c r="J854" s="17">
        <v>4655</v>
      </c>
      <c r="K854" s="137">
        <v>-9.9000000000000005E-2</v>
      </c>
      <c r="L854" s="17">
        <v>9311</v>
      </c>
      <c r="M854" s="137">
        <v>-9.9000000000000005E-2</v>
      </c>
      <c r="N854" s="18">
        <v>4.97</v>
      </c>
      <c r="O854" s="137">
        <v>-2.1000000000000001E-2</v>
      </c>
      <c r="P854" s="18">
        <v>2.48</v>
      </c>
      <c r="Q854" s="137">
        <v>-2.1000000000000001E-2</v>
      </c>
      <c r="R854" s="15">
        <v>73040</v>
      </c>
      <c r="S854" s="137">
        <v>-8.9999999999999993E-3</v>
      </c>
      <c r="T854" s="17">
        <v>15096</v>
      </c>
      <c r="U854" s="137">
        <v>-3.0000000000000001E-3</v>
      </c>
      <c r="V854" s="17">
        <v>30192</v>
      </c>
      <c r="W854" s="137">
        <v>-3.0000000000000001E-3</v>
      </c>
      <c r="X854" s="18">
        <v>4.84</v>
      </c>
      <c r="Y854" s="137">
        <v>-7.0000000000000001E-3</v>
      </c>
      <c r="Z854" s="18">
        <v>2.42</v>
      </c>
      <c r="AA854" s="137">
        <v>-7.0000000000000001E-3</v>
      </c>
      <c r="AB854" s="15">
        <v>153552</v>
      </c>
      <c r="AC854" s="137">
        <v>5.3999999999999999E-2</v>
      </c>
      <c r="AD854" s="17">
        <v>32178</v>
      </c>
      <c r="AE854" s="137">
        <v>5.7000000000000002E-2</v>
      </c>
      <c r="AF854" s="17">
        <v>64356</v>
      </c>
      <c r="AG854" s="137">
        <v>5.7000000000000002E-2</v>
      </c>
      <c r="AH854" s="18">
        <v>4.7699999999999996</v>
      </c>
      <c r="AI854" s="137">
        <v>-3.0000000000000001E-3</v>
      </c>
      <c r="AJ854" s="18">
        <v>2.39</v>
      </c>
      <c r="AK854" s="137">
        <v>-3.0000000000000001E-3</v>
      </c>
      <c r="AL854" s="15">
        <v>330615</v>
      </c>
      <c r="AM854" s="16">
        <v>0.114</v>
      </c>
      <c r="AN854" s="17">
        <v>69956</v>
      </c>
      <c r="AO854" s="16">
        <v>0.12</v>
      </c>
      <c r="AP854" s="17">
        <v>139912</v>
      </c>
      <c r="AQ854" s="16">
        <v>0.12</v>
      </c>
      <c r="AR854" s="18">
        <v>4.7300000000000004</v>
      </c>
      <c r="AS854" s="16">
        <v>-5.0000000000000001E-3</v>
      </c>
      <c r="AT854" s="18">
        <v>2.36</v>
      </c>
      <c r="AU854" s="16">
        <v>-5.0000000000000001E-3</v>
      </c>
    </row>
    <row r="855" spans="1:47" x14ac:dyDescent="0.2">
      <c r="A855" s="124"/>
      <c r="B855" s="29"/>
      <c r="C855" s="29"/>
      <c r="D855" s="29"/>
      <c r="E855" s="29"/>
      <c r="F855" s="29"/>
      <c r="G855" s="14" t="s">
        <v>275</v>
      </c>
      <c r="H855" s="15">
        <v>144881</v>
      </c>
      <c r="I855" s="16">
        <v>-0.188</v>
      </c>
      <c r="J855" s="17">
        <v>33929</v>
      </c>
      <c r="K855" s="16">
        <v>-0.129</v>
      </c>
      <c r="L855" s="17">
        <v>67858</v>
      </c>
      <c r="M855" s="16">
        <v>-0.128</v>
      </c>
      <c r="N855" s="18">
        <v>4.2699999999999996</v>
      </c>
      <c r="O855" s="16">
        <v>-6.8000000000000005E-2</v>
      </c>
      <c r="P855" s="18">
        <v>2.14</v>
      </c>
      <c r="Q855" s="16">
        <v>-6.9000000000000006E-2</v>
      </c>
      <c r="R855" s="15">
        <v>465791</v>
      </c>
      <c r="S855" s="16">
        <v>-0.254</v>
      </c>
      <c r="T855" s="17">
        <v>108378</v>
      </c>
      <c r="U855" s="16">
        <v>-0.253</v>
      </c>
      <c r="V855" s="17">
        <v>216756</v>
      </c>
      <c r="W855" s="16">
        <v>-0.253</v>
      </c>
      <c r="X855" s="18">
        <v>4.3</v>
      </c>
      <c r="Y855" s="16">
        <v>-1E-3</v>
      </c>
      <c r="Z855" s="18">
        <v>2.15</v>
      </c>
      <c r="AA855" s="16">
        <v>-2E-3</v>
      </c>
      <c r="AB855" s="15">
        <v>983659</v>
      </c>
      <c r="AC855" s="16">
        <v>-0.2</v>
      </c>
      <c r="AD855" s="17">
        <v>230087</v>
      </c>
      <c r="AE855" s="16">
        <v>-0.19</v>
      </c>
      <c r="AF855" s="17">
        <v>460175</v>
      </c>
      <c r="AG855" s="16">
        <v>-0.19</v>
      </c>
      <c r="AH855" s="18">
        <v>4.28</v>
      </c>
      <c r="AI855" s="16">
        <v>-1.2E-2</v>
      </c>
      <c r="AJ855" s="18">
        <v>2.14</v>
      </c>
      <c r="AK855" s="16">
        <v>-1.2E-2</v>
      </c>
      <c r="AL855" s="15">
        <v>1958340</v>
      </c>
      <c r="AM855" s="16">
        <v>-0.219</v>
      </c>
      <c r="AN855" s="17">
        <v>460135</v>
      </c>
      <c r="AO855" s="16">
        <v>-0.20899999999999999</v>
      </c>
      <c r="AP855" s="17">
        <v>920270</v>
      </c>
      <c r="AQ855" s="16">
        <v>-0.20899999999999999</v>
      </c>
      <c r="AR855" s="18">
        <v>4.26</v>
      </c>
      <c r="AS855" s="16">
        <v>-1.2999999999999999E-2</v>
      </c>
      <c r="AT855" s="18">
        <v>2.13</v>
      </c>
      <c r="AU855" s="16">
        <v>-1.2999999999999999E-2</v>
      </c>
    </row>
    <row r="856" spans="1:47" x14ac:dyDescent="0.2">
      <c r="A856" s="124"/>
      <c r="B856" s="29"/>
      <c r="C856" s="29"/>
      <c r="D856" s="29"/>
      <c r="E856" s="29"/>
      <c r="F856" s="29"/>
      <c r="G856" s="14" t="s">
        <v>276</v>
      </c>
      <c r="H856" s="15">
        <v>318819</v>
      </c>
      <c r="I856" s="16">
        <v>1.7999999999999999E-2</v>
      </c>
      <c r="J856" s="17">
        <v>75867</v>
      </c>
      <c r="K856" s="16">
        <v>2E-3</v>
      </c>
      <c r="L856" s="17">
        <v>151972</v>
      </c>
      <c r="M856" s="16">
        <v>1.6E-2</v>
      </c>
      <c r="N856" s="18">
        <v>4.2</v>
      </c>
      <c r="O856" s="16">
        <v>1.6E-2</v>
      </c>
      <c r="P856" s="18">
        <v>2.1</v>
      </c>
      <c r="Q856" s="16">
        <v>2E-3</v>
      </c>
      <c r="R856" s="15">
        <v>957294</v>
      </c>
      <c r="S856" s="16">
        <v>3.3000000000000002E-2</v>
      </c>
      <c r="T856" s="17">
        <v>223656</v>
      </c>
      <c r="U856" s="16">
        <v>5.0000000000000001E-3</v>
      </c>
      <c r="V856" s="17">
        <v>450183</v>
      </c>
      <c r="W856" s="16">
        <v>2.4E-2</v>
      </c>
      <c r="X856" s="18">
        <v>4.28</v>
      </c>
      <c r="Y856" s="16">
        <v>2.8000000000000001E-2</v>
      </c>
      <c r="Z856" s="18">
        <v>2.13</v>
      </c>
      <c r="AA856" s="16">
        <v>8.9999999999999993E-3</v>
      </c>
      <c r="AB856" s="15">
        <v>1920808</v>
      </c>
      <c r="AC856" s="16">
        <v>4.7E-2</v>
      </c>
      <c r="AD856" s="17">
        <v>451536</v>
      </c>
      <c r="AE856" s="16">
        <v>2.5000000000000001E-2</v>
      </c>
      <c r="AF856" s="17">
        <v>910139</v>
      </c>
      <c r="AG856" s="16">
        <v>4.2000000000000003E-2</v>
      </c>
      <c r="AH856" s="18">
        <v>4.25</v>
      </c>
      <c r="AI856" s="16">
        <v>2.1000000000000001E-2</v>
      </c>
      <c r="AJ856" s="18">
        <v>2.11</v>
      </c>
      <c r="AK856" s="16">
        <v>4.0000000000000001E-3</v>
      </c>
      <c r="AL856" s="15">
        <v>3918292</v>
      </c>
      <c r="AM856" s="16">
        <v>4.0000000000000001E-3</v>
      </c>
      <c r="AN856" s="17">
        <v>914304</v>
      </c>
      <c r="AO856" s="16">
        <v>-2.1999999999999999E-2</v>
      </c>
      <c r="AP856" s="17">
        <v>1844402</v>
      </c>
      <c r="AQ856" s="16">
        <v>-6.0000000000000001E-3</v>
      </c>
      <c r="AR856" s="18">
        <v>4.29</v>
      </c>
      <c r="AS856" s="16">
        <v>2.5999999999999999E-2</v>
      </c>
      <c r="AT856" s="18">
        <v>2.12</v>
      </c>
      <c r="AU856" s="16">
        <v>0.01</v>
      </c>
    </row>
    <row r="857" spans="1:47" x14ac:dyDescent="0.2">
      <c r="A857" s="124"/>
      <c r="B857" s="29"/>
      <c r="C857" s="29"/>
      <c r="D857" s="29"/>
      <c r="E857" s="29"/>
      <c r="F857" s="29"/>
      <c r="G857" s="14" t="s">
        <v>277</v>
      </c>
      <c r="H857" s="15">
        <v>124921</v>
      </c>
      <c r="I857" s="16">
        <v>7.4999999999999997E-2</v>
      </c>
      <c r="J857" s="17">
        <v>28133</v>
      </c>
      <c r="K857" s="16">
        <v>0.158</v>
      </c>
      <c r="L857" s="17">
        <v>56266</v>
      </c>
      <c r="M857" s="16">
        <v>0.16</v>
      </c>
      <c r="N857" s="18">
        <v>4.4400000000000004</v>
      </c>
      <c r="O857" s="16">
        <v>-7.0999999999999994E-2</v>
      </c>
      <c r="P857" s="18">
        <v>2.2200000000000002</v>
      </c>
      <c r="Q857" s="16">
        <v>-7.2999999999999995E-2</v>
      </c>
      <c r="R857" s="15">
        <v>408434</v>
      </c>
      <c r="S857" s="16">
        <v>3.5999999999999997E-2</v>
      </c>
      <c r="T857" s="17">
        <v>92000</v>
      </c>
      <c r="U857" s="16">
        <v>3.5999999999999997E-2</v>
      </c>
      <c r="V857" s="17">
        <v>183999</v>
      </c>
      <c r="W857" s="16">
        <v>3.6999999999999998E-2</v>
      </c>
      <c r="X857" s="18">
        <v>4.4400000000000004</v>
      </c>
      <c r="Y857" s="16">
        <v>0</v>
      </c>
      <c r="Z857" s="18">
        <v>2.2200000000000002</v>
      </c>
      <c r="AA857" s="16">
        <v>-1E-3</v>
      </c>
      <c r="AB857" s="15">
        <v>830887</v>
      </c>
      <c r="AC857" s="16">
        <v>6.8000000000000005E-2</v>
      </c>
      <c r="AD857" s="17">
        <v>188400</v>
      </c>
      <c r="AE857" s="16">
        <v>0.08</v>
      </c>
      <c r="AF857" s="17">
        <v>376800</v>
      </c>
      <c r="AG857" s="16">
        <v>0.08</v>
      </c>
      <c r="AH857" s="18">
        <v>4.41</v>
      </c>
      <c r="AI857" s="16">
        <v>-1.0999999999999999E-2</v>
      </c>
      <c r="AJ857" s="18">
        <v>2.21</v>
      </c>
      <c r="AK857" s="16">
        <v>-1.0999999999999999E-2</v>
      </c>
      <c r="AL857" s="15">
        <v>1679818</v>
      </c>
      <c r="AM857" s="16">
        <v>6.5000000000000002E-2</v>
      </c>
      <c r="AN857" s="17">
        <v>382656</v>
      </c>
      <c r="AO857" s="16">
        <v>7.3999999999999996E-2</v>
      </c>
      <c r="AP857" s="17">
        <v>765312</v>
      </c>
      <c r="AQ857" s="16">
        <v>7.3999999999999996E-2</v>
      </c>
      <c r="AR857" s="18">
        <v>4.3899999999999997</v>
      </c>
      <c r="AS857" s="16">
        <v>-8.0000000000000002E-3</v>
      </c>
      <c r="AT857" s="18">
        <v>2.19</v>
      </c>
      <c r="AU857" s="16">
        <v>-8.0000000000000002E-3</v>
      </c>
    </row>
    <row r="858" spans="1:47" x14ac:dyDescent="0.2">
      <c r="A858" s="124"/>
      <c r="B858" s="29"/>
      <c r="C858" s="29"/>
      <c r="D858" s="29"/>
      <c r="E858" s="29"/>
      <c r="F858" s="29"/>
      <c r="G858" s="14" t="s">
        <v>278</v>
      </c>
      <c r="H858" s="15">
        <v>198610</v>
      </c>
      <c r="I858" s="16">
        <v>-0.23300000000000001</v>
      </c>
      <c r="J858" s="17">
        <v>52665</v>
      </c>
      <c r="K858" s="16">
        <v>-0.22900000000000001</v>
      </c>
      <c r="L858" s="17">
        <v>104962</v>
      </c>
      <c r="M858" s="16">
        <v>-0.08</v>
      </c>
      <c r="N858" s="18">
        <v>3.77</v>
      </c>
      <c r="O858" s="16">
        <v>-5.0000000000000001E-3</v>
      </c>
      <c r="P858" s="18">
        <v>1.89</v>
      </c>
      <c r="Q858" s="16">
        <v>-0.16600000000000001</v>
      </c>
      <c r="R858" s="15">
        <v>577207</v>
      </c>
      <c r="S858" s="16">
        <v>-0.2</v>
      </c>
      <c r="T858" s="17">
        <v>148599</v>
      </c>
      <c r="U858" s="16">
        <v>-0.223</v>
      </c>
      <c r="V858" s="17">
        <v>288178</v>
      </c>
      <c r="W858" s="16">
        <v>-8.3000000000000004E-2</v>
      </c>
      <c r="X858" s="18">
        <v>3.88</v>
      </c>
      <c r="Y858" s="16">
        <v>2.9000000000000001E-2</v>
      </c>
      <c r="Z858" s="18">
        <v>2</v>
      </c>
      <c r="AA858" s="16">
        <v>-0.128</v>
      </c>
      <c r="AB858" s="15">
        <v>1200417</v>
      </c>
      <c r="AC858" s="16">
        <v>-0.16500000000000001</v>
      </c>
      <c r="AD858" s="17">
        <v>302999</v>
      </c>
      <c r="AE858" s="16">
        <v>-0.20699999999999999</v>
      </c>
      <c r="AF858" s="17">
        <v>583967</v>
      </c>
      <c r="AG858" s="16">
        <v>-7.3999999999999996E-2</v>
      </c>
      <c r="AH858" s="18">
        <v>3.96</v>
      </c>
      <c r="AI858" s="16">
        <v>5.2999999999999999E-2</v>
      </c>
      <c r="AJ858" s="18">
        <v>2.06</v>
      </c>
      <c r="AK858" s="16">
        <v>-9.9000000000000005E-2</v>
      </c>
      <c r="AL858" s="15">
        <v>2973456</v>
      </c>
      <c r="AM858" s="16">
        <v>-8.9999999999999993E-3</v>
      </c>
      <c r="AN858" s="17">
        <v>781446</v>
      </c>
      <c r="AO858" s="16">
        <v>-0.02</v>
      </c>
      <c r="AP858" s="17">
        <v>1357038</v>
      </c>
      <c r="AQ858" s="16">
        <v>0.02</v>
      </c>
      <c r="AR858" s="18">
        <v>3.81</v>
      </c>
      <c r="AS858" s="16">
        <v>1.2E-2</v>
      </c>
      <c r="AT858" s="18">
        <v>2.19</v>
      </c>
      <c r="AU858" s="16">
        <v>-2.8000000000000001E-2</v>
      </c>
    </row>
    <row r="859" spans="1:47" x14ac:dyDescent="0.2">
      <c r="A859" s="124"/>
      <c r="B859" s="29"/>
      <c r="C859" s="29"/>
      <c r="D859" s="29"/>
      <c r="E859" s="29"/>
      <c r="F859" s="29"/>
      <c r="G859" s="14" t="s">
        <v>279</v>
      </c>
      <c r="H859" s="15">
        <v>143824</v>
      </c>
      <c r="I859" s="16">
        <v>-0.13200000000000001</v>
      </c>
      <c r="J859" s="17">
        <v>35014</v>
      </c>
      <c r="K859" s="16">
        <v>-0.13800000000000001</v>
      </c>
      <c r="L859" s="17">
        <v>70027</v>
      </c>
      <c r="M859" s="16">
        <v>-7.0000000000000007E-2</v>
      </c>
      <c r="N859" s="18">
        <v>4.1100000000000003</v>
      </c>
      <c r="O859" s="16">
        <v>8.0000000000000002E-3</v>
      </c>
      <c r="P859" s="18">
        <v>2.0499999999999998</v>
      </c>
      <c r="Q859" s="16">
        <v>-6.6000000000000003E-2</v>
      </c>
      <c r="R859" s="15">
        <v>423155</v>
      </c>
      <c r="S859" s="16">
        <v>-0.14899999999999999</v>
      </c>
      <c r="T859" s="17">
        <v>103313</v>
      </c>
      <c r="U859" s="16">
        <v>-0.16300000000000001</v>
      </c>
      <c r="V859" s="17">
        <v>206625</v>
      </c>
      <c r="W859" s="16">
        <v>-9.1999999999999998E-2</v>
      </c>
      <c r="X859" s="18">
        <v>4.0999999999999996</v>
      </c>
      <c r="Y859" s="16">
        <v>1.6E-2</v>
      </c>
      <c r="Z859" s="18">
        <v>2.0499999999999998</v>
      </c>
      <c r="AA859" s="16">
        <v>-6.3E-2</v>
      </c>
      <c r="AB859" s="15">
        <v>874697</v>
      </c>
      <c r="AC859" s="16">
        <v>-0.13600000000000001</v>
      </c>
      <c r="AD859" s="17">
        <v>214099</v>
      </c>
      <c r="AE859" s="16">
        <v>-0.151</v>
      </c>
      <c r="AF859" s="17">
        <v>428201</v>
      </c>
      <c r="AG859" s="16">
        <v>-8.1000000000000003E-2</v>
      </c>
      <c r="AH859" s="18">
        <v>4.09</v>
      </c>
      <c r="AI859" s="16">
        <v>1.7999999999999999E-2</v>
      </c>
      <c r="AJ859" s="18">
        <v>2.04</v>
      </c>
      <c r="AK859" s="16">
        <v>-0.06</v>
      </c>
      <c r="AL859" s="15">
        <v>1923496</v>
      </c>
      <c r="AM859" s="16">
        <v>-0.10199999999999999</v>
      </c>
      <c r="AN859" s="17">
        <v>470708</v>
      </c>
      <c r="AO859" s="16">
        <v>-0.121</v>
      </c>
      <c r="AP859" s="17">
        <v>941420</v>
      </c>
      <c r="AQ859" s="16">
        <v>-5.0999999999999997E-2</v>
      </c>
      <c r="AR859" s="18">
        <v>4.09</v>
      </c>
      <c r="AS859" s="16">
        <v>2.3E-2</v>
      </c>
      <c r="AT859" s="18">
        <v>2.04</v>
      </c>
      <c r="AU859" s="16">
        <v>-5.2999999999999999E-2</v>
      </c>
    </row>
    <row r="860" spans="1:47" x14ac:dyDescent="0.2">
      <c r="A860" s="124"/>
      <c r="B860" s="29"/>
      <c r="C860" s="29"/>
      <c r="D860" s="29"/>
      <c r="E860" s="29"/>
      <c r="F860" s="29"/>
      <c r="G860" s="14" t="s">
        <v>280</v>
      </c>
      <c r="H860" s="15">
        <v>72107</v>
      </c>
      <c r="I860" s="16">
        <v>-2.5000000000000001E-2</v>
      </c>
      <c r="J860" s="17">
        <v>14997</v>
      </c>
      <c r="K860" s="16">
        <v>5.0000000000000001E-3</v>
      </c>
      <c r="L860" s="17">
        <v>30345</v>
      </c>
      <c r="M860" s="16">
        <v>6.0000000000000001E-3</v>
      </c>
      <c r="N860" s="18">
        <v>4.8099999999999996</v>
      </c>
      <c r="O860" s="16">
        <v>-0.03</v>
      </c>
      <c r="P860" s="18">
        <v>2.38</v>
      </c>
      <c r="Q860" s="16">
        <v>-3.1E-2</v>
      </c>
      <c r="R860" s="15">
        <v>228678</v>
      </c>
      <c r="S860" s="16">
        <v>-5.8999999999999997E-2</v>
      </c>
      <c r="T860" s="17">
        <v>46932</v>
      </c>
      <c r="U860" s="16">
        <v>-3.2000000000000001E-2</v>
      </c>
      <c r="V860" s="17">
        <v>97553</v>
      </c>
      <c r="W860" s="16">
        <v>-2.9000000000000001E-2</v>
      </c>
      <c r="X860" s="18">
        <v>4.87</v>
      </c>
      <c r="Y860" s="16">
        <v>-2.8000000000000001E-2</v>
      </c>
      <c r="Z860" s="18">
        <v>2.34</v>
      </c>
      <c r="AA860" s="16">
        <v>-3.1E-2</v>
      </c>
      <c r="AB860" s="15">
        <v>480672</v>
      </c>
      <c r="AC860" s="16">
        <v>-6.6000000000000003E-2</v>
      </c>
      <c r="AD860" s="17">
        <v>97401</v>
      </c>
      <c r="AE860" s="16">
        <v>-2.3E-2</v>
      </c>
      <c r="AF860" s="17">
        <v>203654</v>
      </c>
      <c r="AG860" s="16">
        <v>-1.7999999999999999E-2</v>
      </c>
      <c r="AH860" s="18">
        <v>4.93</v>
      </c>
      <c r="AI860" s="16">
        <v>-4.2999999999999997E-2</v>
      </c>
      <c r="AJ860" s="18">
        <v>2.36</v>
      </c>
      <c r="AK860" s="16">
        <v>-4.8000000000000001E-2</v>
      </c>
      <c r="AL860" s="15">
        <v>1045442</v>
      </c>
      <c r="AM860" s="16">
        <v>-0.02</v>
      </c>
      <c r="AN860" s="17">
        <v>207797</v>
      </c>
      <c r="AO860" s="16">
        <v>1.2E-2</v>
      </c>
      <c r="AP860" s="17">
        <v>426892</v>
      </c>
      <c r="AQ860" s="16">
        <v>0</v>
      </c>
      <c r="AR860" s="18">
        <v>5.03</v>
      </c>
      <c r="AS860" s="16">
        <v>-3.1E-2</v>
      </c>
      <c r="AT860" s="18">
        <v>2.4500000000000002</v>
      </c>
      <c r="AU860" s="16">
        <v>-0.02</v>
      </c>
    </row>
    <row r="861" spans="1:47" x14ac:dyDescent="0.2">
      <c r="A861" s="124"/>
      <c r="B861" s="29"/>
      <c r="C861" s="29"/>
      <c r="D861" s="29"/>
      <c r="E861" s="29"/>
      <c r="F861" s="29"/>
      <c r="G861" s="14" t="s">
        <v>281</v>
      </c>
      <c r="H861" s="15">
        <v>138067</v>
      </c>
      <c r="I861" s="16">
        <v>2.1000000000000001E-2</v>
      </c>
      <c r="J861" s="17">
        <v>28507</v>
      </c>
      <c r="K861" s="16">
        <v>-7.5999999999999998E-2</v>
      </c>
      <c r="L861" s="17">
        <v>56040</v>
      </c>
      <c r="M861" s="16">
        <v>-8.1000000000000003E-2</v>
      </c>
      <c r="N861" s="18">
        <v>4.84</v>
      </c>
      <c r="O861" s="16">
        <v>0.105</v>
      </c>
      <c r="P861" s="18">
        <v>2.46</v>
      </c>
      <c r="Q861" s="16">
        <v>0.111</v>
      </c>
      <c r="R861" s="15">
        <v>436330</v>
      </c>
      <c r="S861" s="16">
        <v>8.1000000000000003E-2</v>
      </c>
      <c r="T861" s="17">
        <v>92090</v>
      </c>
      <c r="U861" s="16">
        <v>8.0000000000000002E-3</v>
      </c>
      <c r="V861" s="17">
        <v>180604</v>
      </c>
      <c r="W861" s="16">
        <v>1E-3</v>
      </c>
      <c r="X861" s="18">
        <v>4.74</v>
      </c>
      <c r="Y861" s="16">
        <v>7.1999999999999995E-2</v>
      </c>
      <c r="Z861" s="18">
        <v>2.42</v>
      </c>
      <c r="AA861" s="16">
        <v>0.08</v>
      </c>
      <c r="AB861" s="15">
        <v>899503</v>
      </c>
      <c r="AC861" s="16">
        <v>0.105</v>
      </c>
      <c r="AD861" s="17">
        <v>191854</v>
      </c>
      <c r="AE861" s="16">
        <v>5.5E-2</v>
      </c>
      <c r="AF861" s="17">
        <v>376628</v>
      </c>
      <c r="AG861" s="16">
        <v>5.2999999999999999E-2</v>
      </c>
      <c r="AH861" s="18">
        <v>4.6900000000000004</v>
      </c>
      <c r="AI861" s="16">
        <v>4.7E-2</v>
      </c>
      <c r="AJ861" s="18">
        <v>2.39</v>
      </c>
      <c r="AK861" s="16">
        <v>4.9000000000000002E-2</v>
      </c>
      <c r="AL861" s="15">
        <v>1873009</v>
      </c>
      <c r="AM861" s="16">
        <v>0.156</v>
      </c>
      <c r="AN861" s="17">
        <v>404791</v>
      </c>
      <c r="AO861" s="16">
        <v>0.125</v>
      </c>
      <c r="AP861" s="17">
        <v>795906</v>
      </c>
      <c r="AQ861" s="16">
        <v>0.13100000000000001</v>
      </c>
      <c r="AR861" s="18">
        <v>4.63</v>
      </c>
      <c r="AS861" s="16">
        <v>2.8000000000000001E-2</v>
      </c>
      <c r="AT861" s="18">
        <v>2.35</v>
      </c>
      <c r="AU861" s="16">
        <v>2.1999999999999999E-2</v>
      </c>
    </row>
    <row r="862" spans="1:47" x14ac:dyDescent="0.2">
      <c r="A862" s="124"/>
      <c r="B862" s="29"/>
      <c r="C862" s="29"/>
      <c r="D862" s="29"/>
      <c r="E862" s="29"/>
      <c r="F862" s="29"/>
      <c r="G862" s="14" t="s">
        <v>282</v>
      </c>
      <c r="H862" s="15">
        <v>20861</v>
      </c>
      <c r="I862" s="16">
        <v>-0.7</v>
      </c>
      <c r="J862" s="17">
        <v>4907</v>
      </c>
      <c r="K862" s="16">
        <v>-0.69199999999999995</v>
      </c>
      <c r="L862" s="17">
        <v>9815</v>
      </c>
      <c r="M862" s="16">
        <v>-0.69199999999999995</v>
      </c>
      <c r="N862" s="18">
        <v>4.25</v>
      </c>
      <c r="O862" s="16">
        <v>-2.5000000000000001E-2</v>
      </c>
      <c r="P862" s="18">
        <v>2.13</v>
      </c>
      <c r="Q862" s="16">
        <v>-2.5000000000000001E-2</v>
      </c>
      <c r="R862" s="15">
        <v>65080</v>
      </c>
      <c r="S862" s="16">
        <v>-0.71699999999999997</v>
      </c>
      <c r="T862" s="17">
        <v>14664</v>
      </c>
      <c r="U862" s="16">
        <v>-0.72499999999999998</v>
      </c>
      <c r="V862" s="17">
        <v>29328</v>
      </c>
      <c r="W862" s="16">
        <v>-0.72499999999999998</v>
      </c>
      <c r="X862" s="18">
        <v>4.4400000000000004</v>
      </c>
      <c r="Y862" s="16">
        <v>2.9000000000000001E-2</v>
      </c>
      <c r="Z862" s="18">
        <v>2.2200000000000002</v>
      </c>
      <c r="AA862" s="16">
        <v>2.9000000000000001E-2</v>
      </c>
      <c r="AB862" s="15">
        <v>167351</v>
      </c>
      <c r="AC862" s="16">
        <v>-0.64300000000000002</v>
      </c>
      <c r="AD862" s="17">
        <v>37530</v>
      </c>
      <c r="AE862" s="16">
        <v>-0.65200000000000002</v>
      </c>
      <c r="AF862" s="17">
        <v>75060</v>
      </c>
      <c r="AG862" s="16">
        <v>-0.65200000000000002</v>
      </c>
      <c r="AH862" s="18">
        <v>4.46</v>
      </c>
      <c r="AI862" s="16">
        <v>2.9000000000000001E-2</v>
      </c>
      <c r="AJ862" s="18">
        <v>2.23</v>
      </c>
      <c r="AK862" s="16">
        <v>2.9000000000000001E-2</v>
      </c>
      <c r="AL862" s="15">
        <v>303414</v>
      </c>
      <c r="AM862" s="16">
        <v>-0.68600000000000005</v>
      </c>
      <c r="AN862" s="17">
        <v>70507</v>
      </c>
      <c r="AO862" s="16">
        <v>-0.68600000000000005</v>
      </c>
      <c r="AP862" s="17">
        <v>141014</v>
      </c>
      <c r="AQ862" s="16">
        <v>-0.68600000000000005</v>
      </c>
      <c r="AR862" s="18">
        <v>4.3</v>
      </c>
      <c r="AS862" s="16">
        <v>2E-3</v>
      </c>
      <c r="AT862" s="18">
        <v>2.15</v>
      </c>
      <c r="AU862" s="16">
        <v>2E-3</v>
      </c>
    </row>
    <row r="863" spans="1:47" x14ac:dyDescent="0.2">
      <c r="A863" s="124"/>
      <c r="B863" s="29"/>
      <c r="C863" s="29"/>
      <c r="D863" s="29"/>
      <c r="E863" s="29"/>
      <c r="F863" s="29"/>
      <c r="G863" s="14" t="s">
        <v>283</v>
      </c>
      <c r="H863" s="15">
        <v>80941</v>
      </c>
      <c r="I863" s="16">
        <v>5.1999999999999998E-2</v>
      </c>
      <c r="J863" s="17">
        <v>15170</v>
      </c>
      <c r="K863" s="16">
        <v>5.2999999999999999E-2</v>
      </c>
      <c r="L863" s="17">
        <v>30340</v>
      </c>
      <c r="M863" s="16">
        <v>5.2999999999999999E-2</v>
      </c>
      <c r="N863" s="18">
        <v>5.34</v>
      </c>
      <c r="O863" s="16">
        <v>-1E-3</v>
      </c>
      <c r="P863" s="18">
        <v>2.67</v>
      </c>
      <c r="Q863" s="16">
        <v>-1E-3</v>
      </c>
      <c r="R863" s="15">
        <v>251329</v>
      </c>
      <c r="S863" s="16">
        <v>8.2000000000000003E-2</v>
      </c>
      <c r="T863" s="17">
        <v>46147</v>
      </c>
      <c r="U863" s="16">
        <v>0.09</v>
      </c>
      <c r="V863" s="17">
        <v>92295</v>
      </c>
      <c r="W863" s="16">
        <v>0.09</v>
      </c>
      <c r="X863" s="18">
        <v>5.45</v>
      </c>
      <c r="Y863" s="16">
        <v>-7.0000000000000001E-3</v>
      </c>
      <c r="Z863" s="18">
        <v>2.72</v>
      </c>
      <c r="AA863" s="16">
        <v>-7.0000000000000001E-3</v>
      </c>
      <c r="AB863" s="15">
        <v>503986</v>
      </c>
      <c r="AC863" s="16">
        <v>0.128</v>
      </c>
      <c r="AD863" s="17">
        <v>90204</v>
      </c>
      <c r="AE863" s="16">
        <v>9.5000000000000001E-2</v>
      </c>
      <c r="AF863" s="17">
        <v>180409</v>
      </c>
      <c r="AG863" s="16">
        <v>9.5000000000000001E-2</v>
      </c>
      <c r="AH863" s="18">
        <v>5.59</v>
      </c>
      <c r="AI863" s="16">
        <v>0.03</v>
      </c>
      <c r="AJ863" s="18">
        <v>2.79</v>
      </c>
      <c r="AK863" s="16">
        <v>0.03</v>
      </c>
      <c r="AL863" s="15">
        <v>1001303</v>
      </c>
      <c r="AM863" s="16">
        <v>0.113</v>
      </c>
      <c r="AN863" s="17">
        <v>178469</v>
      </c>
      <c r="AO863" s="16">
        <v>8.8999999999999996E-2</v>
      </c>
      <c r="AP863" s="17">
        <v>356938</v>
      </c>
      <c r="AQ863" s="16">
        <v>8.8999999999999996E-2</v>
      </c>
      <c r="AR863" s="18">
        <v>5.61</v>
      </c>
      <c r="AS863" s="16">
        <v>2.1999999999999999E-2</v>
      </c>
      <c r="AT863" s="18">
        <v>2.81</v>
      </c>
      <c r="AU863" s="16">
        <v>2.1999999999999999E-2</v>
      </c>
    </row>
    <row r="864" spans="1:47" x14ac:dyDescent="0.2">
      <c r="A864" s="124"/>
      <c r="B864" s="29"/>
      <c r="C864" s="29"/>
      <c r="D864" s="29"/>
      <c r="E864" s="29"/>
      <c r="F864" s="29"/>
      <c r="G864" s="14" t="s">
        <v>284</v>
      </c>
      <c r="H864" s="15">
        <v>47278</v>
      </c>
      <c r="I864" s="16">
        <v>-0.314</v>
      </c>
      <c r="J864" s="17">
        <v>9838</v>
      </c>
      <c r="K864" s="16">
        <v>-0.32200000000000001</v>
      </c>
      <c r="L864" s="17">
        <v>19677</v>
      </c>
      <c r="M864" s="16">
        <v>-0.32200000000000001</v>
      </c>
      <c r="N864" s="18">
        <v>4.8099999999999996</v>
      </c>
      <c r="O864" s="16">
        <v>1.2999999999999999E-2</v>
      </c>
      <c r="P864" s="18">
        <v>2.4</v>
      </c>
      <c r="Q864" s="16">
        <v>1.2999999999999999E-2</v>
      </c>
      <c r="R864" s="15">
        <v>146465</v>
      </c>
      <c r="S864" s="16">
        <v>-0.309</v>
      </c>
      <c r="T864" s="17">
        <v>29684</v>
      </c>
      <c r="U864" s="16">
        <v>-0.33900000000000002</v>
      </c>
      <c r="V864" s="17">
        <v>59368</v>
      </c>
      <c r="W864" s="16">
        <v>-0.33900000000000002</v>
      </c>
      <c r="X864" s="18">
        <v>4.93</v>
      </c>
      <c r="Y864" s="16">
        <v>4.3999999999999997E-2</v>
      </c>
      <c r="Z864" s="18">
        <v>2.4700000000000002</v>
      </c>
      <c r="AA864" s="16">
        <v>4.3999999999999997E-2</v>
      </c>
      <c r="AB864" s="15">
        <v>298852</v>
      </c>
      <c r="AC864" s="16">
        <v>-0.27800000000000002</v>
      </c>
      <c r="AD864" s="17">
        <v>59910</v>
      </c>
      <c r="AE864" s="16">
        <v>-0.311</v>
      </c>
      <c r="AF864" s="17">
        <v>119819</v>
      </c>
      <c r="AG864" s="16">
        <v>-0.311</v>
      </c>
      <c r="AH864" s="18">
        <v>4.99</v>
      </c>
      <c r="AI864" s="16">
        <v>4.9000000000000002E-2</v>
      </c>
      <c r="AJ864" s="18">
        <v>2.4900000000000002</v>
      </c>
      <c r="AK864" s="16">
        <v>4.9000000000000002E-2</v>
      </c>
      <c r="AL864" s="15">
        <v>789147</v>
      </c>
      <c r="AM864" s="16">
        <v>-4.2999999999999997E-2</v>
      </c>
      <c r="AN864" s="17">
        <v>158257</v>
      </c>
      <c r="AO864" s="16">
        <v>-0.113</v>
      </c>
      <c r="AP864" s="17">
        <v>316514</v>
      </c>
      <c r="AQ864" s="16">
        <v>-0.113</v>
      </c>
      <c r="AR864" s="18">
        <v>4.99</v>
      </c>
      <c r="AS864" s="16">
        <v>0.08</v>
      </c>
      <c r="AT864" s="18">
        <v>2.4900000000000002</v>
      </c>
      <c r="AU864" s="16">
        <v>0.08</v>
      </c>
    </row>
    <row r="865" spans="1:47" x14ac:dyDescent="0.2">
      <c r="A865" s="124"/>
      <c r="B865" s="29"/>
      <c r="C865" s="29"/>
      <c r="D865" s="29"/>
      <c r="E865" s="29"/>
      <c r="F865" s="29"/>
      <c r="G865" s="14" t="s">
        <v>285</v>
      </c>
      <c r="H865" s="15">
        <v>133035</v>
      </c>
      <c r="I865" s="16">
        <v>-8.3000000000000004E-2</v>
      </c>
      <c r="J865" s="17">
        <v>27018</v>
      </c>
      <c r="K865" s="16">
        <v>-0.105</v>
      </c>
      <c r="L865" s="17">
        <v>46489</v>
      </c>
      <c r="M865" s="16">
        <v>-0.13600000000000001</v>
      </c>
      <c r="N865" s="18">
        <v>4.92</v>
      </c>
      <c r="O865" s="16">
        <v>2.4E-2</v>
      </c>
      <c r="P865" s="18">
        <v>2.86</v>
      </c>
      <c r="Q865" s="16">
        <v>6.2E-2</v>
      </c>
      <c r="R865" s="15">
        <v>429758</v>
      </c>
      <c r="S865" s="16">
        <v>-3.3000000000000002E-2</v>
      </c>
      <c r="T865" s="17">
        <v>87448</v>
      </c>
      <c r="U865" s="16">
        <v>-0.06</v>
      </c>
      <c r="V865" s="17">
        <v>150654</v>
      </c>
      <c r="W865" s="16">
        <v>-9.5000000000000001E-2</v>
      </c>
      <c r="X865" s="18">
        <v>4.91</v>
      </c>
      <c r="Y865" s="16">
        <v>2.9000000000000001E-2</v>
      </c>
      <c r="Z865" s="18">
        <v>2.85</v>
      </c>
      <c r="AA865" s="16">
        <v>6.8000000000000005E-2</v>
      </c>
      <c r="AB865" s="15">
        <v>844826</v>
      </c>
      <c r="AC865" s="16">
        <v>-3.3000000000000002E-2</v>
      </c>
      <c r="AD865" s="17">
        <v>172197</v>
      </c>
      <c r="AE865" s="16">
        <v>-4.8000000000000001E-2</v>
      </c>
      <c r="AF865" s="17">
        <v>295347</v>
      </c>
      <c r="AG865" s="16">
        <v>-8.5999999999999993E-2</v>
      </c>
      <c r="AH865" s="18">
        <v>4.91</v>
      </c>
      <c r="AI865" s="16">
        <v>1.6E-2</v>
      </c>
      <c r="AJ865" s="18">
        <v>2.86</v>
      </c>
      <c r="AK865" s="16">
        <v>5.8000000000000003E-2</v>
      </c>
      <c r="AL865" s="15">
        <v>1689283</v>
      </c>
      <c r="AM865" s="16">
        <v>-6.3E-2</v>
      </c>
      <c r="AN865" s="17">
        <v>346644</v>
      </c>
      <c r="AO865" s="16">
        <v>-6.0999999999999999E-2</v>
      </c>
      <c r="AP865" s="17">
        <v>594710</v>
      </c>
      <c r="AQ865" s="16">
        <v>-0.11</v>
      </c>
      <c r="AR865" s="18">
        <v>4.87</v>
      </c>
      <c r="AS865" s="16">
        <v>-2E-3</v>
      </c>
      <c r="AT865" s="18">
        <v>2.84</v>
      </c>
      <c r="AU865" s="16">
        <v>5.1999999999999998E-2</v>
      </c>
    </row>
    <row r="866" spans="1:47" x14ac:dyDescent="0.2">
      <c r="A866" s="124"/>
      <c r="B866" s="29"/>
      <c r="C866" s="29"/>
      <c r="D866" s="29"/>
      <c r="E866" s="29"/>
      <c r="F866" s="29"/>
      <c r="G866" s="14" t="s">
        <v>286</v>
      </c>
      <c r="H866" s="15">
        <v>67202</v>
      </c>
      <c r="I866" s="16">
        <v>-5.8000000000000003E-2</v>
      </c>
      <c r="J866" s="17">
        <v>13186</v>
      </c>
      <c r="K866" s="16">
        <v>-0.123</v>
      </c>
      <c r="L866" s="17">
        <v>23966</v>
      </c>
      <c r="M866" s="16">
        <v>-0.129</v>
      </c>
      <c r="N866" s="18">
        <v>5.0999999999999996</v>
      </c>
      <c r="O866" s="16">
        <v>7.3999999999999996E-2</v>
      </c>
      <c r="P866" s="18">
        <v>2.8</v>
      </c>
      <c r="Q866" s="16">
        <v>8.1000000000000003E-2</v>
      </c>
      <c r="R866" s="15">
        <v>195611</v>
      </c>
      <c r="S866" s="16">
        <v>-1.7000000000000001E-2</v>
      </c>
      <c r="T866" s="17">
        <v>39538</v>
      </c>
      <c r="U866" s="16">
        <v>-5.7000000000000002E-2</v>
      </c>
      <c r="V866" s="17">
        <v>71573</v>
      </c>
      <c r="W866" s="16">
        <v>-8.5999999999999993E-2</v>
      </c>
      <c r="X866" s="18">
        <v>4.95</v>
      </c>
      <c r="Y866" s="16">
        <v>4.2000000000000003E-2</v>
      </c>
      <c r="Z866" s="18">
        <v>2.73</v>
      </c>
      <c r="AA866" s="16">
        <v>7.4999999999999997E-2</v>
      </c>
      <c r="AB866" s="15">
        <v>384523</v>
      </c>
      <c r="AC866" s="16">
        <v>9.7000000000000003E-2</v>
      </c>
      <c r="AD866" s="17">
        <v>79333</v>
      </c>
      <c r="AE866" s="16">
        <v>7.5999999999999998E-2</v>
      </c>
      <c r="AF866" s="17">
        <v>144365</v>
      </c>
      <c r="AG866" s="16">
        <v>1.7000000000000001E-2</v>
      </c>
      <c r="AH866" s="18">
        <v>4.8499999999999996</v>
      </c>
      <c r="AI866" s="16">
        <v>1.9E-2</v>
      </c>
      <c r="AJ866" s="18">
        <v>2.66</v>
      </c>
      <c r="AK866" s="16">
        <v>7.8E-2</v>
      </c>
      <c r="AL866" s="15">
        <v>812877</v>
      </c>
      <c r="AM866" s="16">
        <v>0.216</v>
      </c>
      <c r="AN866" s="17">
        <v>171809</v>
      </c>
      <c r="AO866" s="16">
        <v>0.218</v>
      </c>
      <c r="AP866" s="17">
        <v>310773</v>
      </c>
      <c r="AQ866" s="16">
        <v>0.14099999999999999</v>
      </c>
      <c r="AR866" s="18">
        <v>4.7300000000000004</v>
      </c>
      <c r="AS866" s="16">
        <v>-2E-3</v>
      </c>
      <c r="AT866" s="18">
        <v>2.62</v>
      </c>
      <c r="AU866" s="16">
        <v>6.5000000000000002E-2</v>
      </c>
    </row>
    <row r="867" spans="1:47" x14ac:dyDescent="0.2">
      <c r="A867" s="124"/>
      <c r="B867" s="29"/>
      <c r="C867" s="29"/>
      <c r="D867" s="29"/>
      <c r="E867" s="29"/>
      <c r="F867" s="29"/>
      <c r="G867" s="14" t="s">
        <v>287</v>
      </c>
      <c r="H867" s="15">
        <v>69483</v>
      </c>
      <c r="I867" s="16">
        <v>-0.372</v>
      </c>
      <c r="J867" s="17">
        <v>17054</v>
      </c>
      <c r="K867" s="16">
        <v>-0.34899999999999998</v>
      </c>
      <c r="L867" s="17">
        <v>34108</v>
      </c>
      <c r="M867" s="16">
        <v>-0.33700000000000002</v>
      </c>
      <c r="N867" s="18">
        <v>4.07</v>
      </c>
      <c r="O867" s="16">
        <v>-3.5000000000000003E-2</v>
      </c>
      <c r="P867" s="18">
        <v>2.04</v>
      </c>
      <c r="Q867" s="16">
        <v>-5.2999999999999999E-2</v>
      </c>
      <c r="R867" s="15">
        <v>214925</v>
      </c>
      <c r="S867" s="16">
        <v>-0.373</v>
      </c>
      <c r="T867" s="17">
        <v>49840</v>
      </c>
      <c r="U867" s="16">
        <v>-0.39400000000000002</v>
      </c>
      <c r="V867" s="17">
        <v>99680</v>
      </c>
      <c r="W867" s="16">
        <v>-0.38900000000000001</v>
      </c>
      <c r="X867" s="18">
        <v>4.3099999999999996</v>
      </c>
      <c r="Y867" s="16">
        <v>3.3000000000000002E-2</v>
      </c>
      <c r="Z867" s="18">
        <v>2.16</v>
      </c>
      <c r="AA867" s="16">
        <v>2.5999999999999999E-2</v>
      </c>
      <c r="AB867" s="15">
        <v>445481</v>
      </c>
      <c r="AC867" s="16">
        <v>-0.34799999999999998</v>
      </c>
      <c r="AD867" s="17">
        <v>101921</v>
      </c>
      <c r="AE867" s="16">
        <v>-0.35799999999999998</v>
      </c>
      <c r="AF867" s="17">
        <v>203842</v>
      </c>
      <c r="AG867" s="16">
        <v>-0.35599999999999998</v>
      </c>
      <c r="AH867" s="18">
        <v>4.37</v>
      </c>
      <c r="AI867" s="16">
        <v>1.6E-2</v>
      </c>
      <c r="AJ867" s="18">
        <v>2.19</v>
      </c>
      <c r="AK867" s="16">
        <v>1.2E-2</v>
      </c>
      <c r="AL867" s="15">
        <v>1174678</v>
      </c>
      <c r="AM867" s="16">
        <v>-0.19</v>
      </c>
      <c r="AN867" s="17">
        <v>267519</v>
      </c>
      <c r="AO867" s="16">
        <v>-0.22800000000000001</v>
      </c>
      <c r="AP867" s="17">
        <v>529025</v>
      </c>
      <c r="AQ867" s="16">
        <v>-0.23499999999999999</v>
      </c>
      <c r="AR867" s="18">
        <v>4.3899999999999997</v>
      </c>
      <c r="AS867" s="16">
        <v>0.05</v>
      </c>
      <c r="AT867" s="18">
        <v>2.2200000000000002</v>
      </c>
      <c r="AU867" s="16">
        <v>0.06</v>
      </c>
    </row>
    <row r="868" spans="1:47" x14ac:dyDescent="0.2">
      <c r="A868" s="124"/>
      <c r="B868" s="29"/>
      <c r="C868" s="29"/>
      <c r="D868" s="29"/>
      <c r="E868" s="29"/>
      <c r="F868" s="29"/>
      <c r="G868" s="14" t="s">
        <v>288</v>
      </c>
      <c r="H868" s="15">
        <v>81426</v>
      </c>
      <c r="I868" s="16">
        <v>1.0999999999999999E-2</v>
      </c>
      <c r="J868" s="17">
        <v>23278</v>
      </c>
      <c r="K868" s="16">
        <v>7.6999999999999999E-2</v>
      </c>
      <c r="L868" s="17">
        <v>46556</v>
      </c>
      <c r="M868" s="16">
        <v>8.7999999999999995E-2</v>
      </c>
      <c r="N868" s="18">
        <v>3.5</v>
      </c>
      <c r="O868" s="16">
        <v>-6.0999999999999999E-2</v>
      </c>
      <c r="P868" s="18">
        <v>1.75</v>
      </c>
      <c r="Q868" s="16">
        <v>-7.0999999999999994E-2</v>
      </c>
      <c r="R868" s="15">
        <v>253253</v>
      </c>
      <c r="S868" s="16">
        <v>0</v>
      </c>
      <c r="T868" s="17">
        <v>73595</v>
      </c>
      <c r="U868" s="16">
        <v>6.6000000000000003E-2</v>
      </c>
      <c r="V868" s="17">
        <v>147190</v>
      </c>
      <c r="W868" s="16">
        <v>7.0000000000000007E-2</v>
      </c>
      <c r="X868" s="18">
        <v>3.44</v>
      </c>
      <c r="Y868" s="16">
        <v>-6.2E-2</v>
      </c>
      <c r="Z868" s="18">
        <v>1.72</v>
      </c>
      <c r="AA868" s="16">
        <v>-6.5000000000000002E-2</v>
      </c>
      <c r="AB868" s="15">
        <v>505581</v>
      </c>
      <c r="AC868" s="16">
        <v>-4.0000000000000001E-3</v>
      </c>
      <c r="AD868" s="17">
        <v>131818</v>
      </c>
      <c r="AE868" s="16">
        <v>-1.4E-2</v>
      </c>
      <c r="AF868" s="17">
        <v>263636</v>
      </c>
      <c r="AG868" s="16">
        <v>-1.2999999999999999E-2</v>
      </c>
      <c r="AH868" s="18">
        <v>3.84</v>
      </c>
      <c r="AI868" s="16">
        <v>0.01</v>
      </c>
      <c r="AJ868" s="18">
        <v>1.92</v>
      </c>
      <c r="AK868" s="16">
        <v>8.0000000000000002E-3</v>
      </c>
      <c r="AL868" s="15">
        <v>1006196</v>
      </c>
      <c r="AM868" s="16">
        <v>-5.8000000000000003E-2</v>
      </c>
      <c r="AN868" s="17">
        <v>251865</v>
      </c>
      <c r="AO868" s="16">
        <v>-0.13</v>
      </c>
      <c r="AP868" s="17">
        <v>500644</v>
      </c>
      <c r="AQ868" s="16">
        <v>-0.13600000000000001</v>
      </c>
      <c r="AR868" s="18">
        <v>3.99</v>
      </c>
      <c r="AS868" s="16">
        <v>8.4000000000000005E-2</v>
      </c>
      <c r="AT868" s="18">
        <v>2.0099999999999998</v>
      </c>
      <c r="AU868" s="16">
        <v>0.09</v>
      </c>
    </row>
    <row r="869" spans="1:47" x14ac:dyDescent="0.2">
      <c r="A869" s="124"/>
      <c r="B869" s="29"/>
      <c r="C869" s="29"/>
      <c r="D869" s="29"/>
      <c r="E869" s="29"/>
      <c r="F869" s="29"/>
      <c r="G869" s="14" t="s">
        <v>289</v>
      </c>
      <c r="H869" s="15">
        <v>190008</v>
      </c>
      <c r="I869" s="16">
        <v>-4.9000000000000002E-2</v>
      </c>
      <c r="J869" s="17">
        <v>48981</v>
      </c>
      <c r="K869" s="16">
        <v>-0.02</v>
      </c>
      <c r="L869" s="17">
        <v>97970</v>
      </c>
      <c r="M869" s="16">
        <v>-6.0000000000000001E-3</v>
      </c>
      <c r="N869" s="18">
        <v>3.88</v>
      </c>
      <c r="O869" s="16">
        <v>-0.03</v>
      </c>
      <c r="P869" s="18">
        <v>1.94</v>
      </c>
      <c r="Q869" s="16">
        <v>-4.2999999999999997E-2</v>
      </c>
      <c r="R869" s="15">
        <v>583705</v>
      </c>
      <c r="S869" s="16">
        <v>-2.5000000000000001E-2</v>
      </c>
      <c r="T869" s="17">
        <v>146902</v>
      </c>
      <c r="U869" s="16">
        <v>-2.7E-2</v>
      </c>
      <c r="V869" s="17">
        <v>294048</v>
      </c>
      <c r="W869" s="16">
        <v>-0.01</v>
      </c>
      <c r="X869" s="18">
        <v>3.97</v>
      </c>
      <c r="Y869" s="16">
        <v>2E-3</v>
      </c>
      <c r="Z869" s="18">
        <v>1.99</v>
      </c>
      <c r="AA869" s="16">
        <v>-1.6E-2</v>
      </c>
      <c r="AB869" s="15">
        <v>1228258</v>
      </c>
      <c r="AC869" s="16">
        <v>0.05</v>
      </c>
      <c r="AD869" s="17">
        <v>309136</v>
      </c>
      <c r="AE869" s="16">
        <v>5.1999999999999998E-2</v>
      </c>
      <c r="AF869" s="17">
        <v>618834</v>
      </c>
      <c r="AG869" s="16">
        <v>7.0000000000000007E-2</v>
      </c>
      <c r="AH869" s="18">
        <v>3.97</v>
      </c>
      <c r="AI869" s="16">
        <v>-2E-3</v>
      </c>
      <c r="AJ869" s="18">
        <v>1.98</v>
      </c>
      <c r="AK869" s="16">
        <v>-1.9E-2</v>
      </c>
      <c r="AL869" s="15">
        <v>2378495</v>
      </c>
      <c r="AM869" s="16">
        <v>-1.7000000000000001E-2</v>
      </c>
      <c r="AN869" s="17">
        <v>592255</v>
      </c>
      <c r="AO869" s="16">
        <v>-0.03</v>
      </c>
      <c r="AP869" s="17">
        <v>1185692</v>
      </c>
      <c r="AQ869" s="16">
        <v>-1.4E-2</v>
      </c>
      <c r="AR869" s="18">
        <v>4.0199999999999996</v>
      </c>
      <c r="AS869" s="16">
        <v>1.2999999999999999E-2</v>
      </c>
      <c r="AT869" s="18">
        <v>2.0099999999999998</v>
      </c>
      <c r="AU869" s="16">
        <v>-3.0000000000000001E-3</v>
      </c>
    </row>
    <row r="870" spans="1:47" x14ac:dyDescent="0.2">
      <c r="A870" s="124"/>
      <c r="B870" s="29"/>
      <c r="C870" s="29"/>
      <c r="D870" s="29"/>
      <c r="E870" s="29"/>
      <c r="F870" s="29"/>
      <c r="G870" s="14" t="s">
        <v>290</v>
      </c>
      <c r="H870" s="15">
        <v>151967</v>
      </c>
      <c r="I870" s="16">
        <v>-4.3999999999999997E-2</v>
      </c>
      <c r="J870" s="17">
        <v>39439</v>
      </c>
      <c r="K870" s="16">
        <v>2.1000000000000001E-2</v>
      </c>
      <c r="L870" s="17">
        <v>78879</v>
      </c>
      <c r="M870" s="16">
        <v>2.1000000000000001E-2</v>
      </c>
      <c r="N870" s="18">
        <v>3.85</v>
      </c>
      <c r="O870" s="16">
        <v>-6.4000000000000001E-2</v>
      </c>
      <c r="P870" s="18">
        <v>1.93</v>
      </c>
      <c r="Q870" s="16">
        <v>-6.4000000000000001E-2</v>
      </c>
      <c r="R870" s="15">
        <v>443000</v>
      </c>
      <c r="S870" s="16">
        <v>-3.2000000000000001E-2</v>
      </c>
      <c r="T870" s="17">
        <v>110754</v>
      </c>
      <c r="U870" s="16">
        <v>1.9E-2</v>
      </c>
      <c r="V870" s="17">
        <v>221507</v>
      </c>
      <c r="W870" s="16">
        <v>1.9E-2</v>
      </c>
      <c r="X870" s="18">
        <v>4</v>
      </c>
      <c r="Y870" s="16">
        <v>-0.05</v>
      </c>
      <c r="Z870" s="18">
        <v>2</v>
      </c>
      <c r="AA870" s="16">
        <v>-0.05</v>
      </c>
      <c r="AB870" s="15">
        <v>1037160</v>
      </c>
      <c r="AC870" s="16">
        <v>0.12</v>
      </c>
      <c r="AD870" s="17">
        <v>254232</v>
      </c>
      <c r="AE870" s="16">
        <v>0.154</v>
      </c>
      <c r="AF870" s="17">
        <v>508464</v>
      </c>
      <c r="AG870" s="16">
        <v>0.154</v>
      </c>
      <c r="AH870" s="18">
        <v>4.08</v>
      </c>
      <c r="AI870" s="16">
        <v>-0.03</v>
      </c>
      <c r="AJ870" s="18">
        <v>2.04</v>
      </c>
      <c r="AK870" s="16">
        <v>-0.03</v>
      </c>
      <c r="AL870" s="15">
        <v>2182054</v>
      </c>
      <c r="AM870" s="16">
        <v>6.4000000000000001E-2</v>
      </c>
      <c r="AN870" s="17">
        <v>525253</v>
      </c>
      <c r="AO870" s="16">
        <v>6.0999999999999999E-2</v>
      </c>
      <c r="AP870" s="17">
        <v>1050507</v>
      </c>
      <c r="AQ870" s="16">
        <v>6.0999999999999999E-2</v>
      </c>
      <c r="AR870" s="18">
        <v>4.1500000000000004</v>
      </c>
      <c r="AS870" s="16">
        <v>3.0000000000000001E-3</v>
      </c>
      <c r="AT870" s="18">
        <v>2.08</v>
      </c>
      <c r="AU870" s="16">
        <v>3.0000000000000001E-3</v>
      </c>
    </row>
    <row r="871" spans="1:47" x14ac:dyDescent="0.2">
      <c r="A871" s="124"/>
      <c r="B871" s="29"/>
      <c r="C871" s="29"/>
      <c r="D871" s="29"/>
      <c r="E871" s="29"/>
      <c r="F871" s="29"/>
      <c r="G871" s="14" t="s">
        <v>291</v>
      </c>
      <c r="H871" s="15">
        <v>55822</v>
      </c>
      <c r="I871" s="16">
        <v>-0.39700000000000002</v>
      </c>
      <c r="J871" s="17">
        <v>11548</v>
      </c>
      <c r="K871" s="16">
        <v>-0.40600000000000003</v>
      </c>
      <c r="L871" s="17">
        <v>19435</v>
      </c>
      <c r="M871" s="16">
        <v>-0.45600000000000002</v>
      </c>
      <c r="N871" s="18">
        <v>4.83</v>
      </c>
      <c r="O871" s="16">
        <v>1.6E-2</v>
      </c>
      <c r="P871" s="18">
        <v>2.87</v>
      </c>
      <c r="Q871" s="16">
        <v>0.109</v>
      </c>
      <c r="R871" s="15">
        <v>192378</v>
      </c>
      <c r="S871" s="16">
        <v>-0.33400000000000002</v>
      </c>
      <c r="T871" s="17">
        <v>39814</v>
      </c>
      <c r="U871" s="16">
        <v>-0.35</v>
      </c>
      <c r="V871" s="17">
        <v>68068</v>
      </c>
      <c r="W871" s="16">
        <v>-0.39600000000000002</v>
      </c>
      <c r="X871" s="18">
        <v>4.83</v>
      </c>
      <c r="Y871" s="16">
        <v>2.4E-2</v>
      </c>
      <c r="Z871" s="18">
        <v>2.83</v>
      </c>
      <c r="AA871" s="16">
        <v>0.10199999999999999</v>
      </c>
      <c r="AB871" s="15">
        <v>382798</v>
      </c>
      <c r="AC871" s="16">
        <v>-0.33200000000000002</v>
      </c>
      <c r="AD871" s="17">
        <v>79729</v>
      </c>
      <c r="AE871" s="16">
        <v>-0.33700000000000002</v>
      </c>
      <c r="AF871" s="17">
        <v>135317</v>
      </c>
      <c r="AG871" s="16">
        <v>-0.36799999999999999</v>
      </c>
      <c r="AH871" s="18">
        <v>4.8</v>
      </c>
      <c r="AI871" s="16">
        <v>7.0000000000000001E-3</v>
      </c>
      <c r="AJ871" s="18">
        <v>2.83</v>
      </c>
      <c r="AK871" s="16">
        <v>5.7000000000000002E-2</v>
      </c>
      <c r="AL871" s="15">
        <v>740680</v>
      </c>
      <c r="AM871" s="16">
        <v>-0.40600000000000003</v>
      </c>
      <c r="AN871" s="17">
        <v>155457</v>
      </c>
      <c r="AO871" s="16">
        <v>-0.40600000000000003</v>
      </c>
      <c r="AP871" s="17">
        <v>262771</v>
      </c>
      <c r="AQ871" s="16">
        <v>-0.42699999999999999</v>
      </c>
      <c r="AR871" s="18">
        <v>4.76</v>
      </c>
      <c r="AS871" s="16">
        <v>0</v>
      </c>
      <c r="AT871" s="18">
        <v>2.82</v>
      </c>
      <c r="AU871" s="16">
        <v>3.6999999999999998E-2</v>
      </c>
    </row>
    <row r="872" spans="1:47" x14ac:dyDescent="0.2">
      <c r="A872" s="124"/>
      <c r="B872" s="29"/>
      <c r="C872" s="29"/>
      <c r="D872" s="29"/>
      <c r="E872" s="29"/>
      <c r="F872" s="29"/>
      <c r="G872" s="14" t="s">
        <v>292</v>
      </c>
      <c r="H872" s="15">
        <v>48245</v>
      </c>
      <c r="I872" s="16">
        <v>-0.29299999999999998</v>
      </c>
      <c r="J872" s="17">
        <v>10546</v>
      </c>
      <c r="K872" s="16">
        <v>-0.314</v>
      </c>
      <c r="L872" s="17">
        <v>21092</v>
      </c>
      <c r="M872" s="16">
        <v>-0.314</v>
      </c>
      <c r="N872" s="18">
        <v>4.57</v>
      </c>
      <c r="O872" s="16">
        <v>3.1E-2</v>
      </c>
      <c r="P872" s="18">
        <v>2.29</v>
      </c>
      <c r="Q872" s="16">
        <v>3.1E-2</v>
      </c>
      <c r="R872" s="15">
        <v>147798</v>
      </c>
      <c r="S872" s="16">
        <v>-0.311</v>
      </c>
      <c r="T872" s="17">
        <v>31497</v>
      </c>
      <c r="U872" s="16">
        <v>-0.34899999999999998</v>
      </c>
      <c r="V872" s="17">
        <v>62993</v>
      </c>
      <c r="W872" s="16">
        <v>-0.34899999999999998</v>
      </c>
      <c r="X872" s="18">
        <v>4.6900000000000004</v>
      </c>
      <c r="Y872" s="16">
        <v>5.8000000000000003E-2</v>
      </c>
      <c r="Z872" s="18">
        <v>2.35</v>
      </c>
      <c r="AA872" s="16">
        <v>5.8000000000000003E-2</v>
      </c>
      <c r="AB872" s="15">
        <v>318395</v>
      </c>
      <c r="AC872" s="16">
        <v>-0.26500000000000001</v>
      </c>
      <c r="AD872" s="17">
        <v>67445</v>
      </c>
      <c r="AE872" s="16">
        <v>-0.307</v>
      </c>
      <c r="AF872" s="17">
        <v>134889</v>
      </c>
      <c r="AG872" s="16">
        <v>-0.307</v>
      </c>
      <c r="AH872" s="18">
        <v>4.72</v>
      </c>
      <c r="AI872" s="16">
        <v>0.06</v>
      </c>
      <c r="AJ872" s="18">
        <v>2.36</v>
      </c>
      <c r="AK872" s="16">
        <v>0.06</v>
      </c>
      <c r="AL872" s="15">
        <v>652746</v>
      </c>
      <c r="AM872" s="16">
        <v>-0.24299999999999999</v>
      </c>
      <c r="AN872" s="17">
        <v>144448</v>
      </c>
      <c r="AO872" s="16">
        <v>-0.26500000000000001</v>
      </c>
      <c r="AP872" s="17">
        <v>288896</v>
      </c>
      <c r="AQ872" s="16">
        <v>-0.26500000000000001</v>
      </c>
      <c r="AR872" s="18">
        <v>4.5199999999999996</v>
      </c>
      <c r="AS872" s="16">
        <v>2.9000000000000001E-2</v>
      </c>
      <c r="AT872" s="18">
        <v>2.2599999999999998</v>
      </c>
      <c r="AU872" s="16">
        <v>2.9000000000000001E-2</v>
      </c>
    </row>
    <row r="873" spans="1:47" x14ac:dyDescent="0.2">
      <c r="A873" s="124"/>
      <c r="B873" s="29"/>
      <c r="C873" s="29"/>
      <c r="D873" s="29"/>
      <c r="E873" s="29"/>
      <c r="F873" s="29"/>
      <c r="G873" s="14" t="s">
        <v>293</v>
      </c>
      <c r="H873" s="15">
        <v>98894</v>
      </c>
      <c r="I873" s="16">
        <v>0.251</v>
      </c>
      <c r="J873" s="17">
        <v>22946</v>
      </c>
      <c r="K873" s="16">
        <v>0.37</v>
      </c>
      <c r="L873" s="17">
        <v>45892</v>
      </c>
      <c r="M873" s="16">
        <v>0.37</v>
      </c>
      <c r="N873" s="18">
        <v>4.3099999999999996</v>
      </c>
      <c r="O873" s="16">
        <v>-8.6999999999999994E-2</v>
      </c>
      <c r="P873" s="18">
        <v>2.15</v>
      </c>
      <c r="Q873" s="16">
        <v>-8.6999999999999994E-2</v>
      </c>
      <c r="R873" s="15">
        <v>323283</v>
      </c>
      <c r="S873" s="16">
        <v>0.14499999999999999</v>
      </c>
      <c r="T873" s="17">
        <v>74775</v>
      </c>
      <c r="U873" s="16">
        <v>0.13800000000000001</v>
      </c>
      <c r="V873" s="17">
        <v>149551</v>
      </c>
      <c r="W873" s="16">
        <v>0.13800000000000001</v>
      </c>
      <c r="X873" s="18">
        <v>4.32</v>
      </c>
      <c r="Y873" s="16">
        <v>7.0000000000000001E-3</v>
      </c>
      <c r="Z873" s="18">
        <v>2.16</v>
      </c>
      <c r="AA873" s="16">
        <v>7.0000000000000001E-3</v>
      </c>
      <c r="AB873" s="15">
        <v>643646</v>
      </c>
      <c r="AC873" s="16">
        <v>0.154</v>
      </c>
      <c r="AD873" s="17">
        <v>150002</v>
      </c>
      <c r="AE873" s="16">
        <v>0.158</v>
      </c>
      <c r="AF873" s="17">
        <v>300005</v>
      </c>
      <c r="AG873" s="16">
        <v>0.158</v>
      </c>
      <c r="AH873" s="18">
        <v>4.29</v>
      </c>
      <c r="AI873" s="16">
        <v>-3.0000000000000001E-3</v>
      </c>
      <c r="AJ873" s="18">
        <v>2.15</v>
      </c>
      <c r="AK873" s="16">
        <v>-3.0000000000000001E-3</v>
      </c>
      <c r="AL873" s="15">
        <v>1329492</v>
      </c>
      <c r="AM873" s="16">
        <v>0.16300000000000001</v>
      </c>
      <c r="AN873" s="17">
        <v>311593</v>
      </c>
      <c r="AO873" s="16">
        <v>0.161</v>
      </c>
      <c r="AP873" s="17">
        <v>623185</v>
      </c>
      <c r="AQ873" s="16">
        <v>0.161</v>
      </c>
      <c r="AR873" s="18">
        <v>4.2699999999999996</v>
      </c>
      <c r="AS873" s="16">
        <v>2E-3</v>
      </c>
      <c r="AT873" s="18">
        <v>2.13</v>
      </c>
      <c r="AU873" s="16">
        <v>2E-3</v>
      </c>
    </row>
    <row r="874" spans="1:47" x14ac:dyDescent="0.2">
      <c r="A874" s="124"/>
      <c r="B874" s="29"/>
      <c r="C874" s="29"/>
      <c r="D874" s="29"/>
      <c r="E874" s="29"/>
      <c r="F874" s="29"/>
      <c r="G874" s="14" t="s">
        <v>294</v>
      </c>
      <c r="H874" s="15">
        <v>17519</v>
      </c>
      <c r="I874" s="16">
        <v>-2E-3</v>
      </c>
      <c r="J874" s="17">
        <v>3866</v>
      </c>
      <c r="K874" s="16">
        <v>-1.6E-2</v>
      </c>
      <c r="L874" s="17">
        <v>6449</v>
      </c>
      <c r="M874" s="16">
        <v>-4.0000000000000001E-3</v>
      </c>
      <c r="N874" s="18">
        <v>4.53</v>
      </c>
      <c r="O874" s="16">
        <v>1.4E-2</v>
      </c>
      <c r="P874" s="18">
        <v>2.72</v>
      </c>
      <c r="Q874" s="16">
        <v>2E-3</v>
      </c>
      <c r="R874" s="15">
        <v>54416</v>
      </c>
      <c r="S874" s="16">
        <v>-0.58799999999999997</v>
      </c>
      <c r="T874" s="17">
        <v>12038</v>
      </c>
      <c r="U874" s="16">
        <v>-0.504</v>
      </c>
      <c r="V874" s="17">
        <v>20048</v>
      </c>
      <c r="W874" s="16">
        <v>-0.54900000000000004</v>
      </c>
      <c r="X874" s="18">
        <v>4.5199999999999996</v>
      </c>
      <c r="Y874" s="16">
        <v>-0.16800000000000001</v>
      </c>
      <c r="Z874" s="18">
        <v>2.71</v>
      </c>
      <c r="AA874" s="16">
        <v>-8.5999999999999993E-2</v>
      </c>
      <c r="AB874" s="15">
        <v>105277</v>
      </c>
      <c r="AC874" s="16">
        <v>-0.64700000000000002</v>
      </c>
      <c r="AD874" s="17">
        <v>23365</v>
      </c>
      <c r="AE874" s="16">
        <v>-0.55200000000000005</v>
      </c>
      <c r="AF874" s="17">
        <v>38779</v>
      </c>
      <c r="AG874" s="16">
        <v>-0.60699999999999998</v>
      </c>
      <c r="AH874" s="18">
        <v>4.51</v>
      </c>
      <c r="AI874" s="16">
        <v>-0.21099999999999999</v>
      </c>
      <c r="AJ874" s="18">
        <v>2.71</v>
      </c>
      <c r="AK874" s="16">
        <v>-0.10100000000000001</v>
      </c>
      <c r="AL874" s="15">
        <v>219764</v>
      </c>
      <c r="AM874" s="16">
        <v>-0.67200000000000004</v>
      </c>
      <c r="AN874" s="17">
        <v>49107</v>
      </c>
      <c r="AO874" s="16">
        <v>-0.58399999999999996</v>
      </c>
      <c r="AP874" s="17">
        <v>79897</v>
      </c>
      <c r="AQ874" s="16">
        <v>-0.65300000000000002</v>
      </c>
      <c r="AR874" s="18">
        <v>4.4800000000000004</v>
      </c>
      <c r="AS874" s="16">
        <v>-0.21199999999999999</v>
      </c>
      <c r="AT874" s="18">
        <v>2.75</v>
      </c>
      <c r="AU874" s="16">
        <v>-5.5E-2</v>
      </c>
    </row>
    <row r="875" spans="1:47" x14ac:dyDescent="0.2">
      <c r="A875" s="124"/>
      <c r="B875" s="29"/>
      <c r="C875" s="29"/>
      <c r="D875" s="29"/>
      <c r="E875" s="29"/>
      <c r="F875" s="29"/>
      <c r="G875" s="14" t="s">
        <v>295</v>
      </c>
      <c r="H875" s="15">
        <v>208464</v>
      </c>
      <c r="I875" s="16">
        <v>-0.34599999999999997</v>
      </c>
      <c r="J875" s="17">
        <v>40433</v>
      </c>
      <c r="K875" s="16">
        <v>-0.34899999999999998</v>
      </c>
      <c r="L875" s="17">
        <v>78874</v>
      </c>
      <c r="M875" s="16">
        <v>-0.35</v>
      </c>
      <c r="N875" s="18">
        <v>5.16</v>
      </c>
      <c r="O875" s="16">
        <v>4.0000000000000001E-3</v>
      </c>
      <c r="P875" s="18">
        <v>2.64</v>
      </c>
      <c r="Q875" s="16">
        <v>7.0000000000000001E-3</v>
      </c>
      <c r="R875" s="15">
        <v>659415</v>
      </c>
      <c r="S875" s="16">
        <v>-0.33700000000000002</v>
      </c>
      <c r="T875" s="17">
        <v>131548</v>
      </c>
      <c r="U875" s="16">
        <v>-0.32900000000000001</v>
      </c>
      <c r="V875" s="17">
        <v>251391</v>
      </c>
      <c r="W875" s="16">
        <v>-0.34799999999999998</v>
      </c>
      <c r="X875" s="18">
        <v>5.01</v>
      </c>
      <c r="Y875" s="16">
        <v>-1.0999999999999999E-2</v>
      </c>
      <c r="Z875" s="18">
        <v>2.62</v>
      </c>
      <c r="AA875" s="16">
        <v>1.6E-2</v>
      </c>
      <c r="AB875" s="15">
        <v>1307874</v>
      </c>
      <c r="AC875" s="16">
        <v>-0.34399999999999997</v>
      </c>
      <c r="AD875" s="17">
        <v>259753</v>
      </c>
      <c r="AE875" s="16">
        <v>-0.33</v>
      </c>
      <c r="AF875" s="17">
        <v>494687</v>
      </c>
      <c r="AG875" s="16">
        <v>-0.34699999999999998</v>
      </c>
      <c r="AH875" s="18">
        <v>5.04</v>
      </c>
      <c r="AI875" s="16">
        <v>-0.02</v>
      </c>
      <c r="AJ875" s="18">
        <v>2.64</v>
      </c>
      <c r="AK875" s="16">
        <v>5.0000000000000001E-3</v>
      </c>
      <c r="AL875" s="15">
        <v>3452812</v>
      </c>
      <c r="AM875" s="16">
        <v>-0.20200000000000001</v>
      </c>
      <c r="AN875" s="17">
        <v>683132</v>
      </c>
      <c r="AO875" s="16">
        <v>-0.17100000000000001</v>
      </c>
      <c r="AP875" s="17">
        <v>1321309</v>
      </c>
      <c r="AQ875" s="16">
        <v>-0.17699999999999999</v>
      </c>
      <c r="AR875" s="18">
        <v>5.05</v>
      </c>
      <c r="AS875" s="16">
        <v>-3.6999999999999998E-2</v>
      </c>
      <c r="AT875" s="18">
        <v>2.61</v>
      </c>
      <c r="AU875" s="16">
        <v>-0.03</v>
      </c>
    </row>
    <row r="876" spans="1:47" x14ac:dyDescent="0.2">
      <c r="A876" s="124"/>
      <c r="B876" s="29"/>
      <c r="C876" s="29"/>
      <c r="D876" s="29"/>
      <c r="E876" s="29"/>
      <c r="F876" s="29"/>
      <c r="G876" s="14" t="s">
        <v>296</v>
      </c>
      <c r="H876" s="15">
        <v>9398</v>
      </c>
      <c r="I876" s="16">
        <v>-0.66600000000000004</v>
      </c>
      <c r="J876" s="17">
        <v>2120</v>
      </c>
      <c r="K876" s="16">
        <v>-0.61799999999999999</v>
      </c>
      <c r="L876" s="17">
        <v>4241</v>
      </c>
      <c r="M876" s="16">
        <v>-0.61799999999999999</v>
      </c>
      <c r="N876" s="18">
        <v>4.43</v>
      </c>
      <c r="O876" s="16">
        <v>-0.125</v>
      </c>
      <c r="P876" s="18">
        <v>2.2200000000000002</v>
      </c>
      <c r="Q876" s="16">
        <v>-0.126</v>
      </c>
      <c r="R876" s="15">
        <v>29589</v>
      </c>
      <c r="S876" s="16">
        <v>-0.66200000000000003</v>
      </c>
      <c r="T876" s="17">
        <v>6456</v>
      </c>
      <c r="U876" s="16">
        <v>-0.65900000000000003</v>
      </c>
      <c r="V876" s="17">
        <v>12912</v>
      </c>
      <c r="W876" s="16">
        <v>-0.65900000000000003</v>
      </c>
      <c r="X876" s="18">
        <v>4.58</v>
      </c>
      <c r="Y876" s="16">
        <v>-8.9999999999999993E-3</v>
      </c>
      <c r="Z876" s="18">
        <v>2.29</v>
      </c>
      <c r="AA876" s="16">
        <v>-8.9999999999999993E-3</v>
      </c>
      <c r="AB876" s="15">
        <v>74191</v>
      </c>
      <c r="AC876" s="16">
        <v>-0.57699999999999996</v>
      </c>
      <c r="AD876" s="17">
        <v>15210</v>
      </c>
      <c r="AE876" s="16">
        <v>-0.60299999999999998</v>
      </c>
      <c r="AF876" s="17">
        <v>30420</v>
      </c>
      <c r="AG876" s="16">
        <v>-0.60299999999999998</v>
      </c>
      <c r="AH876" s="18">
        <v>4.88</v>
      </c>
      <c r="AI876" s="16">
        <v>6.5000000000000002E-2</v>
      </c>
      <c r="AJ876" s="18">
        <v>2.44</v>
      </c>
      <c r="AK876" s="16">
        <v>6.5000000000000002E-2</v>
      </c>
      <c r="AL876" s="15">
        <v>138987</v>
      </c>
      <c r="AM876" s="16">
        <v>-0.6</v>
      </c>
      <c r="AN876" s="17">
        <v>30306</v>
      </c>
      <c r="AO876" s="16">
        <v>-0.60699999999999998</v>
      </c>
      <c r="AP876" s="17">
        <v>60611</v>
      </c>
      <c r="AQ876" s="16">
        <v>-0.60699999999999998</v>
      </c>
      <c r="AR876" s="18">
        <v>4.59</v>
      </c>
      <c r="AS876" s="16">
        <v>1.9E-2</v>
      </c>
      <c r="AT876" s="18">
        <v>2.29</v>
      </c>
      <c r="AU876" s="16">
        <v>1.9E-2</v>
      </c>
    </row>
    <row r="877" spans="1:47" x14ac:dyDescent="0.2">
      <c r="A877" s="124"/>
      <c r="B877" s="29"/>
      <c r="C877" s="29"/>
      <c r="D877" s="29"/>
      <c r="E877" s="29"/>
      <c r="F877" s="29"/>
      <c r="G877" s="14" t="s">
        <v>297</v>
      </c>
      <c r="H877" s="15">
        <v>286433</v>
      </c>
      <c r="I877" s="16">
        <v>0.30199999999999999</v>
      </c>
      <c r="J877" s="17">
        <v>66902</v>
      </c>
      <c r="K877" s="16">
        <v>0.44800000000000001</v>
      </c>
      <c r="L877" s="17">
        <v>133803</v>
      </c>
      <c r="M877" s="16">
        <v>0.44800000000000001</v>
      </c>
      <c r="N877" s="18">
        <v>4.28</v>
      </c>
      <c r="O877" s="16">
        <v>-0.10100000000000001</v>
      </c>
      <c r="P877" s="18">
        <v>2.14</v>
      </c>
      <c r="Q877" s="16">
        <v>-0.10100000000000001</v>
      </c>
      <c r="R877" s="15">
        <v>931044</v>
      </c>
      <c r="S877" s="16">
        <v>0.19600000000000001</v>
      </c>
      <c r="T877" s="17">
        <v>215825</v>
      </c>
      <c r="U877" s="16">
        <v>0.186</v>
      </c>
      <c r="V877" s="17">
        <v>431649</v>
      </c>
      <c r="W877" s="16">
        <v>0.186</v>
      </c>
      <c r="X877" s="18">
        <v>4.3099999999999996</v>
      </c>
      <c r="Y877" s="16">
        <v>8.0000000000000002E-3</v>
      </c>
      <c r="Z877" s="18">
        <v>2.16</v>
      </c>
      <c r="AA877" s="16">
        <v>8.0000000000000002E-3</v>
      </c>
      <c r="AB877" s="15">
        <v>1822150</v>
      </c>
      <c r="AC877" s="16">
        <v>0.21</v>
      </c>
      <c r="AD877" s="17">
        <v>426021</v>
      </c>
      <c r="AE877" s="16">
        <v>0.214</v>
      </c>
      <c r="AF877" s="17">
        <v>852043</v>
      </c>
      <c r="AG877" s="16">
        <v>0.214</v>
      </c>
      <c r="AH877" s="18">
        <v>4.28</v>
      </c>
      <c r="AI877" s="16">
        <v>-4.0000000000000001E-3</v>
      </c>
      <c r="AJ877" s="18">
        <v>2.14</v>
      </c>
      <c r="AK877" s="16">
        <v>-4.0000000000000001E-3</v>
      </c>
      <c r="AL877" s="15">
        <v>3663992</v>
      </c>
      <c r="AM877" s="16">
        <v>0.19600000000000001</v>
      </c>
      <c r="AN877" s="17">
        <v>860555</v>
      </c>
      <c r="AO877" s="16">
        <v>0.191</v>
      </c>
      <c r="AP877" s="17">
        <v>1721109</v>
      </c>
      <c r="AQ877" s="16">
        <v>0.191</v>
      </c>
      <c r="AR877" s="18">
        <v>4.26</v>
      </c>
      <c r="AS877" s="16">
        <v>5.0000000000000001E-3</v>
      </c>
      <c r="AT877" s="18">
        <v>2.13</v>
      </c>
      <c r="AU877" s="16">
        <v>5.0000000000000001E-3</v>
      </c>
    </row>
    <row r="878" spans="1:47" x14ac:dyDescent="0.2">
      <c r="A878" s="124"/>
      <c r="B878" s="29"/>
      <c r="C878" s="29"/>
      <c r="D878" s="29"/>
      <c r="E878" s="29"/>
      <c r="F878" s="29"/>
      <c r="G878" s="14" t="s">
        <v>298</v>
      </c>
      <c r="H878" s="15">
        <v>11444</v>
      </c>
      <c r="I878" s="16">
        <v>0.13</v>
      </c>
      <c r="J878" s="17">
        <v>2576</v>
      </c>
      <c r="K878" s="16">
        <v>-1.7999999999999999E-2</v>
      </c>
      <c r="L878" s="17">
        <v>5083</v>
      </c>
      <c r="M878" s="16">
        <v>-2.1999999999999999E-2</v>
      </c>
      <c r="N878" s="18">
        <v>4.4400000000000004</v>
      </c>
      <c r="O878" s="16">
        <v>0.151</v>
      </c>
      <c r="P878" s="18">
        <v>2.25</v>
      </c>
      <c r="Q878" s="16">
        <v>0.156</v>
      </c>
      <c r="R878" s="15">
        <v>33425</v>
      </c>
      <c r="S878" s="16">
        <v>0.113</v>
      </c>
      <c r="T878" s="17">
        <v>7500</v>
      </c>
      <c r="U878" s="16">
        <v>-3.7999999999999999E-2</v>
      </c>
      <c r="V878" s="17">
        <v>14767</v>
      </c>
      <c r="W878" s="16">
        <v>-0.04</v>
      </c>
      <c r="X878" s="18">
        <v>4.46</v>
      </c>
      <c r="Y878" s="16">
        <v>0.156</v>
      </c>
      <c r="Z878" s="18">
        <v>2.2599999999999998</v>
      </c>
      <c r="AA878" s="16">
        <v>0.159</v>
      </c>
      <c r="AB878" s="15">
        <v>66273</v>
      </c>
      <c r="AC878" s="16">
        <v>-1.7999999999999999E-2</v>
      </c>
      <c r="AD878" s="17">
        <v>14950</v>
      </c>
      <c r="AE878" s="16">
        <v>-0.153</v>
      </c>
      <c r="AF878" s="17">
        <v>29385</v>
      </c>
      <c r="AG878" s="16">
        <v>-0.157</v>
      </c>
      <c r="AH878" s="18">
        <v>4.43</v>
      </c>
      <c r="AI878" s="16">
        <v>0.16</v>
      </c>
      <c r="AJ878" s="18">
        <v>2.2599999999999998</v>
      </c>
      <c r="AK878" s="16">
        <v>0.16500000000000001</v>
      </c>
      <c r="AL878" s="15">
        <v>139597</v>
      </c>
      <c r="AM878" s="16">
        <v>-0.76300000000000001</v>
      </c>
      <c r="AN878" s="17">
        <v>31580</v>
      </c>
      <c r="AO878" s="16">
        <v>-0.78500000000000003</v>
      </c>
      <c r="AP878" s="17">
        <v>62161</v>
      </c>
      <c r="AQ878" s="16">
        <v>-0.78700000000000003</v>
      </c>
      <c r="AR878" s="18">
        <v>4.42</v>
      </c>
      <c r="AS878" s="16">
        <v>0.10199999999999999</v>
      </c>
      <c r="AT878" s="18">
        <v>2.25</v>
      </c>
      <c r="AU878" s="16">
        <v>0.11700000000000001</v>
      </c>
    </row>
    <row r="879" spans="1:47" x14ac:dyDescent="0.2">
      <c r="A879" s="124"/>
      <c r="B879" s="29"/>
      <c r="C879" s="29"/>
      <c r="D879" s="29"/>
      <c r="E879" s="29"/>
      <c r="F879" s="29"/>
      <c r="G879" s="14" t="s">
        <v>299</v>
      </c>
      <c r="H879" s="15">
        <v>29025</v>
      </c>
      <c r="I879" s="16">
        <v>-0.66400000000000003</v>
      </c>
      <c r="J879" s="17">
        <v>6628</v>
      </c>
      <c r="K879" s="16">
        <v>-0.67500000000000004</v>
      </c>
      <c r="L879" s="17">
        <v>13255</v>
      </c>
      <c r="M879" s="16">
        <v>-0.67500000000000004</v>
      </c>
      <c r="N879" s="18">
        <v>4.38</v>
      </c>
      <c r="O879" s="16">
        <v>3.3000000000000002E-2</v>
      </c>
      <c r="P879" s="18">
        <v>2.19</v>
      </c>
      <c r="Q879" s="16">
        <v>3.3000000000000002E-2</v>
      </c>
      <c r="R879" s="15">
        <v>84848</v>
      </c>
      <c r="S879" s="16">
        <v>-0.63600000000000001</v>
      </c>
      <c r="T879" s="17">
        <v>19324</v>
      </c>
      <c r="U879" s="16">
        <v>-0.64400000000000002</v>
      </c>
      <c r="V879" s="17">
        <v>38648</v>
      </c>
      <c r="W879" s="16">
        <v>-0.64400000000000002</v>
      </c>
      <c r="X879" s="18">
        <v>4.3899999999999997</v>
      </c>
      <c r="Y879" s="16">
        <v>2.1000000000000001E-2</v>
      </c>
      <c r="Z879" s="18">
        <v>2.2000000000000002</v>
      </c>
      <c r="AA879" s="16">
        <v>2.1000000000000001E-2</v>
      </c>
      <c r="AB879" s="15">
        <v>168971</v>
      </c>
      <c r="AC879" s="16">
        <v>-0.64</v>
      </c>
      <c r="AD879" s="17">
        <v>38469</v>
      </c>
      <c r="AE879" s="16">
        <v>-0.65700000000000003</v>
      </c>
      <c r="AF879" s="17">
        <v>76938</v>
      </c>
      <c r="AG879" s="16">
        <v>-0.65700000000000003</v>
      </c>
      <c r="AH879" s="18">
        <v>4.3899999999999997</v>
      </c>
      <c r="AI879" s="16">
        <v>4.9000000000000002E-2</v>
      </c>
      <c r="AJ879" s="18">
        <v>2.2000000000000002</v>
      </c>
      <c r="AK879" s="16">
        <v>4.9000000000000002E-2</v>
      </c>
      <c r="AL879" s="15">
        <v>732178</v>
      </c>
      <c r="AM879" s="16">
        <v>-0.39100000000000001</v>
      </c>
      <c r="AN879" s="17">
        <v>167231</v>
      </c>
      <c r="AO879" s="16">
        <v>-0.41</v>
      </c>
      <c r="AP879" s="17">
        <v>334462</v>
      </c>
      <c r="AQ879" s="16">
        <v>-0.41</v>
      </c>
      <c r="AR879" s="18">
        <v>4.38</v>
      </c>
      <c r="AS879" s="16">
        <v>3.2000000000000001E-2</v>
      </c>
      <c r="AT879" s="18">
        <v>2.19</v>
      </c>
      <c r="AU879" s="16">
        <v>3.2000000000000001E-2</v>
      </c>
    </row>
    <row r="880" spans="1:47" x14ac:dyDescent="0.2">
      <c r="A880" s="124"/>
      <c r="B880" s="29"/>
      <c r="C880" s="29"/>
      <c r="D880" s="29"/>
      <c r="E880" s="29"/>
      <c r="F880" s="29"/>
      <c r="G880" s="14" t="s">
        <v>300</v>
      </c>
      <c r="H880" s="15">
        <v>36657</v>
      </c>
      <c r="I880" s="16">
        <v>-0.34399999999999997</v>
      </c>
      <c r="J880" s="17">
        <v>8338</v>
      </c>
      <c r="K880" s="16">
        <v>-0.24299999999999999</v>
      </c>
      <c r="L880" s="17">
        <v>16710</v>
      </c>
      <c r="M880" s="16">
        <v>-0.24399999999999999</v>
      </c>
      <c r="N880" s="18">
        <v>4.4000000000000004</v>
      </c>
      <c r="O880" s="16">
        <v>-0.13400000000000001</v>
      </c>
      <c r="P880" s="18">
        <v>2.19</v>
      </c>
      <c r="Q880" s="16">
        <v>-0.13200000000000001</v>
      </c>
      <c r="R880" s="15">
        <v>118600</v>
      </c>
      <c r="S880" s="16">
        <v>-0.36399999999999999</v>
      </c>
      <c r="T880" s="17">
        <v>26900</v>
      </c>
      <c r="U880" s="16">
        <v>-0.32900000000000001</v>
      </c>
      <c r="V880" s="17">
        <v>54166</v>
      </c>
      <c r="W880" s="16">
        <v>-0.32800000000000001</v>
      </c>
      <c r="X880" s="18">
        <v>4.41</v>
      </c>
      <c r="Y880" s="16">
        <v>-5.1999999999999998E-2</v>
      </c>
      <c r="Z880" s="18">
        <v>2.19</v>
      </c>
      <c r="AA880" s="16">
        <v>-5.3999999999999999E-2</v>
      </c>
      <c r="AB880" s="15">
        <v>255233</v>
      </c>
      <c r="AC880" s="16">
        <v>-0.309</v>
      </c>
      <c r="AD880" s="17">
        <v>56848</v>
      </c>
      <c r="AE880" s="16">
        <v>-0.28799999999999998</v>
      </c>
      <c r="AF880" s="17">
        <v>114521</v>
      </c>
      <c r="AG880" s="16">
        <v>-0.28599999999999998</v>
      </c>
      <c r="AH880" s="18">
        <v>4.49</v>
      </c>
      <c r="AI880" s="16">
        <v>-0.03</v>
      </c>
      <c r="AJ880" s="18">
        <v>2.23</v>
      </c>
      <c r="AK880" s="16">
        <v>-3.2000000000000001E-2</v>
      </c>
      <c r="AL880" s="15">
        <v>516349</v>
      </c>
      <c r="AM880" s="16">
        <v>-0.29799999999999999</v>
      </c>
      <c r="AN880" s="17">
        <v>115569</v>
      </c>
      <c r="AO880" s="16">
        <v>-0.27600000000000002</v>
      </c>
      <c r="AP880" s="17">
        <v>232785</v>
      </c>
      <c r="AQ880" s="16">
        <v>-0.27500000000000002</v>
      </c>
      <c r="AR880" s="18">
        <v>4.47</v>
      </c>
      <c r="AS880" s="16">
        <v>-2.9000000000000001E-2</v>
      </c>
      <c r="AT880" s="18">
        <v>2.2200000000000002</v>
      </c>
      <c r="AU880" s="16">
        <v>-3.1E-2</v>
      </c>
    </row>
    <row r="881" spans="1:47" x14ac:dyDescent="0.2">
      <c r="A881" s="124"/>
      <c r="B881" s="29"/>
      <c r="C881" s="29"/>
      <c r="D881" s="29"/>
      <c r="E881" s="29"/>
      <c r="F881" s="29"/>
      <c r="G881" s="14" t="s">
        <v>301</v>
      </c>
      <c r="H881" s="15">
        <v>82164</v>
      </c>
      <c r="I881" s="16">
        <v>0.186</v>
      </c>
      <c r="J881" s="17">
        <v>16771</v>
      </c>
      <c r="K881" s="16">
        <v>0.245</v>
      </c>
      <c r="L881" s="17">
        <v>33542</v>
      </c>
      <c r="M881" s="16">
        <v>0.245</v>
      </c>
      <c r="N881" s="18">
        <v>4.9000000000000004</v>
      </c>
      <c r="O881" s="16">
        <v>-4.7E-2</v>
      </c>
      <c r="P881" s="18">
        <v>2.4500000000000002</v>
      </c>
      <c r="Q881" s="16">
        <v>-4.7E-2</v>
      </c>
      <c r="R881" s="15">
        <v>262164</v>
      </c>
      <c r="S881" s="16">
        <v>0.224</v>
      </c>
      <c r="T881" s="17">
        <v>53994</v>
      </c>
      <c r="U881" s="16">
        <v>0.25</v>
      </c>
      <c r="V881" s="17">
        <v>107804</v>
      </c>
      <c r="W881" s="16">
        <v>0.248</v>
      </c>
      <c r="X881" s="18">
        <v>4.8600000000000003</v>
      </c>
      <c r="Y881" s="16">
        <v>-2.1000000000000001E-2</v>
      </c>
      <c r="Z881" s="18">
        <v>2.4300000000000002</v>
      </c>
      <c r="AA881" s="16">
        <v>-0.02</v>
      </c>
      <c r="AB881" s="15">
        <v>507228</v>
      </c>
      <c r="AC881" s="16">
        <v>0.23400000000000001</v>
      </c>
      <c r="AD881" s="17">
        <v>104774</v>
      </c>
      <c r="AE881" s="16">
        <v>0.254</v>
      </c>
      <c r="AF881" s="17">
        <v>209363</v>
      </c>
      <c r="AG881" s="16">
        <v>0.253</v>
      </c>
      <c r="AH881" s="18">
        <v>4.84</v>
      </c>
      <c r="AI881" s="16">
        <v>-1.6E-2</v>
      </c>
      <c r="AJ881" s="18">
        <v>2.42</v>
      </c>
      <c r="AK881" s="16">
        <v>-1.4999999999999999E-2</v>
      </c>
      <c r="AL881" s="15">
        <v>1010147</v>
      </c>
      <c r="AM881" s="16">
        <v>0.28199999999999997</v>
      </c>
      <c r="AN881" s="17">
        <v>208880</v>
      </c>
      <c r="AO881" s="16">
        <v>0.29099999999999998</v>
      </c>
      <c r="AP881" s="17">
        <v>417576</v>
      </c>
      <c r="AQ881" s="16">
        <v>0.28999999999999998</v>
      </c>
      <c r="AR881" s="18">
        <v>4.84</v>
      </c>
      <c r="AS881" s="16">
        <v>-7.0000000000000001E-3</v>
      </c>
      <c r="AT881" s="18">
        <v>2.42</v>
      </c>
      <c r="AU881" s="16">
        <v>-6.0000000000000001E-3</v>
      </c>
    </row>
    <row r="882" spans="1:47" x14ac:dyDescent="0.2">
      <c r="A882" s="124"/>
      <c r="B882" s="29"/>
      <c r="C882" s="29"/>
      <c r="D882" s="29"/>
      <c r="E882" s="29"/>
      <c r="F882" s="29"/>
      <c r="G882" s="14" t="s">
        <v>302</v>
      </c>
      <c r="H882" s="15">
        <v>367394</v>
      </c>
      <c r="I882" s="16">
        <v>0.17699999999999999</v>
      </c>
      <c r="J882" s="17">
        <v>90737</v>
      </c>
      <c r="K882" s="16">
        <v>0.29799999999999999</v>
      </c>
      <c r="L882" s="17">
        <v>171972</v>
      </c>
      <c r="M882" s="16">
        <v>0.23899999999999999</v>
      </c>
      <c r="N882" s="18">
        <v>4.05</v>
      </c>
      <c r="O882" s="16">
        <v>-9.2999999999999999E-2</v>
      </c>
      <c r="P882" s="18">
        <v>2.14</v>
      </c>
      <c r="Q882" s="16">
        <v>-0.05</v>
      </c>
      <c r="R882" s="15">
        <v>1086614</v>
      </c>
      <c r="S882" s="16">
        <v>0.23899999999999999</v>
      </c>
      <c r="T882" s="17">
        <v>263921</v>
      </c>
      <c r="U882" s="16">
        <v>0.34899999999999998</v>
      </c>
      <c r="V882" s="17">
        <v>499757</v>
      </c>
      <c r="W882" s="16">
        <v>0.28799999999999998</v>
      </c>
      <c r="X882" s="18">
        <v>4.12</v>
      </c>
      <c r="Y882" s="16">
        <v>-8.2000000000000003E-2</v>
      </c>
      <c r="Z882" s="18">
        <v>2.17</v>
      </c>
      <c r="AA882" s="16">
        <v>-3.7999999999999999E-2</v>
      </c>
      <c r="AB882" s="15">
        <v>2231097</v>
      </c>
      <c r="AC882" s="16">
        <v>0.20799999999999999</v>
      </c>
      <c r="AD882" s="17">
        <v>543253</v>
      </c>
      <c r="AE882" s="16">
        <v>0.30499999999999999</v>
      </c>
      <c r="AF882" s="17">
        <v>1029084</v>
      </c>
      <c r="AG882" s="16">
        <v>0.25800000000000001</v>
      </c>
      <c r="AH882" s="18">
        <v>4.1100000000000003</v>
      </c>
      <c r="AI882" s="16">
        <v>-7.3999999999999996E-2</v>
      </c>
      <c r="AJ882" s="18">
        <v>2.17</v>
      </c>
      <c r="AK882" s="16">
        <v>-0.04</v>
      </c>
      <c r="AL882" s="15">
        <v>4376911</v>
      </c>
      <c r="AM882" s="16">
        <v>5.0999999999999997E-2</v>
      </c>
      <c r="AN882" s="17">
        <v>1042678</v>
      </c>
      <c r="AO882" s="16">
        <v>7.0000000000000007E-2</v>
      </c>
      <c r="AP882" s="17">
        <v>1996942</v>
      </c>
      <c r="AQ882" s="16">
        <v>7.3999999999999996E-2</v>
      </c>
      <c r="AR882" s="18">
        <v>4.2</v>
      </c>
      <c r="AS882" s="16">
        <v>-1.7999999999999999E-2</v>
      </c>
      <c r="AT882" s="18">
        <v>2.19</v>
      </c>
      <c r="AU882" s="16">
        <v>-2.1000000000000001E-2</v>
      </c>
    </row>
    <row r="883" spans="1:47" x14ac:dyDescent="0.2">
      <c r="A883" s="124"/>
      <c r="B883" s="29"/>
      <c r="C883" s="29"/>
      <c r="D883" s="29"/>
      <c r="E883" s="29"/>
      <c r="F883" s="29"/>
      <c r="G883" s="14" t="s">
        <v>303</v>
      </c>
      <c r="H883" s="15">
        <v>136299</v>
      </c>
      <c r="I883" s="16">
        <v>-0.224</v>
      </c>
      <c r="J883" s="17">
        <v>29391</v>
      </c>
      <c r="K883" s="16">
        <v>-0.27200000000000002</v>
      </c>
      <c r="L883" s="17">
        <v>58455</v>
      </c>
      <c r="M883" s="16">
        <v>-0.13400000000000001</v>
      </c>
      <c r="N883" s="18">
        <v>4.6399999999999997</v>
      </c>
      <c r="O883" s="16">
        <v>6.5000000000000002E-2</v>
      </c>
      <c r="P883" s="18">
        <v>2.33</v>
      </c>
      <c r="Q883" s="16">
        <v>-0.104</v>
      </c>
      <c r="R883" s="15">
        <v>450105</v>
      </c>
      <c r="S883" s="16">
        <v>-0.16200000000000001</v>
      </c>
      <c r="T883" s="17">
        <v>97168</v>
      </c>
      <c r="U883" s="16">
        <v>-0.23899999999999999</v>
      </c>
      <c r="V883" s="17">
        <v>187542</v>
      </c>
      <c r="W883" s="16">
        <v>-0.113</v>
      </c>
      <c r="X883" s="18">
        <v>4.63</v>
      </c>
      <c r="Y883" s="16">
        <v>0.10199999999999999</v>
      </c>
      <c r="Z883" s="18">
        <v>2.4</v>
      </c>
      <c r="AA883" s="16">
        <v>-5.5E-2</v>
      </c>
      <c r="AB883" s="15">
        <v>937257</v>
      </c>
      <c r="AC883" s="16">
        <v>-0.14699999999999999</v>
      </c>
      <c r="AD883" s="17">
        <v>202018</v>
      </c>
      <c r="AE883" s="16">
        <v>-0.23899999999999999</v>
      </c>
      <c r="AF883" s="17">
        <v>387845</v>
      </c>
      <c r="AG883" s="16">
        <v>-0.123</v>
      </c>
      <c r="AH883" s="18">
        <v>4.6399999999999997</v>
      </c>
      <c r="AI883" s="16">
        <v>0.12</v>
      </c>
      <c r="AJ883" s="18">
        <v>2.42</v>
      </c>
      <c r="AK883" s="16">
        <v>-2.8000000000000001E-2</v>
      </c>
      <c r="AL883" s="15">
        <v>2268788</v>
      </c>
      <c r="AM883" s="16">
        <v>1.2999999999999999E-2</v>
      </c>
      <c r="AN883" s="17">
        <v>525934</v>
      </c>
      <c r="AO883" s="16">
        <v>-2.9000000000000001E-2</v>
      </c>
      <c r="AP883" s="17">
        <v>920874</v>
      </c>
      <c r="AQ883" s="16">
        <v>6.0000000000000001E-3</v>
      </c>
      <c r="AR883" s="18">
        <v>4.3099999999999996</v>
      </c>
      <c r="AS883" s="16">
        <v>4.2999999999999997E-2</v>
      </c>
      <c r="AT883" s="18">
        <v>2.46</v>
      </c>
      <c r="AU883" s="16">
        <v>6.0000000000000001E-3</v>
      </c>
    </row>
    <row r="884" spans="1:47" x14ac:dyDescent="0.2">
      <c r="A884" s="124"/>
      <c r="B884" s="29"/>
      <c r="C884" s="29"/>
      <c r="D884" s="29"/>
      <c r="E884" s="29"/>
      <c r="F884" s="29"/>
      <c r="G884" s="14" t="s">
        <v>304</v>
      </c>
      <c r="H884" s="15">
        <v>6014</v>
      </c>
      <c r="I884" s="16">
        <v>-0.71799999999999997</v>
      </c>
      <c r="J884" s="17">
        <v>1260</v>
      </c>
      <c r="K884" s="16">
        <v>-0.70399999999999996</v>
      </c>
      <c r="L884" s="17">
        <v>2519</v>
      </c>
      <c r="M884" s="16">
        <v>-0.70399999999999996</v>
      </c>
      <c r="N884" s="18">
        <v>4.7699999999999996</v>
      </c>
      <c r="O884" s="16">
        <v>-0.05</v>
      </c>
      <c r="P884" s="18">
        <v>2.39</v>
      </c>
      <c r="Q884" s="16">
        <v>-0.05</v>
      </c>
      <c r="R884" s="15">
        <v>18633</v>
      </c>
      <c r="S884" s="16">
        <v>-0.72299999999999998</v>
      </c>
      <c r="T884" s="17">
        <v>3928</v>
      </c>
      <c r="U884" s="16">
        <v>-0.70599999999999996</v>
      </c>
      <c r="V884" s="17">
        <v>7856</v>
      </c>
      <c r="W884" s="16">
        <v>-0.70599999999999996</v>
      </c>
      <c r="X884" s="18">
        <v>4.74</v>
      </c>
      <c r="Y884" s="16">
        <v>-5.6000000000000001E-2</v>
      </c>
      <c r="Z884" s="18">
        <v>2.37</v>
      </c>
      <c r="AA884" s="16">
        <v>-5.6000000000000001E-2</v>
      </c>
      <c r="AB884" s="15">
        <v>37652</v>
      </c>
      <c r="AC884" s="16">
        <v>-0.73299999999999998</v>
      </c>
      <c r="AD884" s="17">
        <v>7936</v>
      </c>
      <c r="AE884" s="16">
        <v>-0.71899999999999997</v>
      </c>
      <c r="AF884" s="17">
        <v>15871</v>
      </c>
      <c r="AG884" s="16">
        <v>-0.71899999999999997</v>
      </c>
      <c r="AH884" s="18">
        <v>4.74</v>
      </c>
      <c r="AI884" s="16">
        <v>-4.7E-2</v>
      </c>
      <c r="AJ884" s="18">
        <v>2.37</v>
      </c>
      <c r="AK884" s="16">
        <v>-4.7E-2</v>
      </c>
      <c r="AL884" s="15">
        <v>94099</v>
      </c>
      <c r="AM884" s="16">
        <v>-0.67400000000000004</v>
      </c>
      <c r="AN884" s="17">
        <v>19466</v>
      </c>
      <c r="AO884" s="16">
        <v>-0.66500000000000004</v>
      </c>
      <c r="AP884" s="17">
        <v>38932</v>
      </c>
      <c r="AQ884" s="16">
        <v>-0.66500000000000004</v>
      </c>
      <c r="AR884" s="18">
        <v>4.83</v>
      </c>
      <c r="AS884" s="16">
        <v>-2.8000000000000001E-2</v>
      </c>
      <c r="AT884" s="18">
        <v>2.42</v>
      </c>
      <c r="AU884" s="16">
        <v>-2.8000000000000001E-2</v>
      </c>
    </row>
    <row r="885" spans="1:47" x14ac:dyDescent="0.2">
      <c r="A885" s="124"/>
      <c r="B885" s="29"/>
      <c r="C885" s="29"/>
      <c r="D885" s="29"/>
      <c r="E885" s="29"/>
      <c r="F885" s="29"/>
      <c r="G885" s="14" t="s">
        <v>305</v>
      </c>
      <c r="H885" s="15">
        <v>173799</v>
      </c>
      <c r="I885" s="16">
        <v>0.26100000000000001</v>
      </c>
      <c r="J885" s="17">
        <v>40440</v>
      </c>
      <c r="K885" s="16">
        <v>0.39</v>
      </c>
      <c r="L885" s="17">
        <v>80881</v>
      </c>
      <c r="M885" s="16">
        <v>0.39</v>
      </c>
      <c r="N885" s="18">
        <v>4.3</v>
      </c>
      <c r="O885" s="16">
        <v>-9.2999999999999999E-2</v>
      </c>
      <c r="P885" s="18">
        <v>2.15</v>
      </c>
      <c r="Q885" s="16">
        <v>-9.2999999999999999E-2</v>
      </c>
      <c r="R885" s="15">
        <v>578256</v>
      </c>
      <c r="S885" s="16">
        <v>0.14499999999999999</v>
      </c>
      <c r="T885" s="17">
        <v>133903</v>
      </c>
      <c r="U885" s="16">
        <v>0.13600000000000001</v>
      </c>
      <c r="V885" s="17">
        <v>267806</v>
      </c>
      <c r="W885" s="16">
        <v>0.13600000000000001</v>
      </c>
      <c r="X885" s="18">
        <v>4.32</v>
      </c>
      <c r="Y885" s="16">
        <v>8.0000000000000002E-3</v>
      </c>
      <c r="Z885" s="18">
        <v>2.16</v>
      </c>
      <c r="AA885" s="16">
        <v>8.0000000000000002E-3</v>
      </c>
      <c r="AB885" s="15">
        <v>1143271</v>
      </c>
      <c r="AC885" s="16">
        <v>0.17399999999999999</v>
      </c>
      <c r="AD885" s="17">
        <v>267035</v>
      </c>
      <c r="AE885" s="16">
        <v>0.17899999999999999</v>
      </c>
      <c r="AF885" s="17">
        <v>534070</v>
      </c>
      <c r="AG885" s="16">
        <v>0.17899999999999999</v>
      </c>
      <c r="AH885" s="18">
        <v>4.28</v>
      </c>
      <c r="AI885" s="16">
        <v>-4.0000000000000001E-3</v>
      </c>
      <c r="AJ885" s="18">
        <v>2.14</v>
      </c>
      <c r="AK885" s="16">
        <v>-4.0000000000000001E-3</v>
      </c>
      <c r="AL885" s="15">
        <v>2333425</v>
      </c>
      <c r="AM885" s="16">
        <v>0.17699999999999999</v>
      </c>
      <c r="AN885" s="17">
        <v>548969</v>
      </c>
      <c r="AO885" s="16">
        <v>0.17599999999999999</v>
      </c>
      <c r="AP885" s="17">
        <v>1097939</v>
      </c>
      <c r="AQ885" s="16">
        <v>0.17599999999999999</v>
      </c>
      <c r="AR885" s="18">
        <v>4.25</v>
      </c>
      <c r="AS885" s="16">
        <v>1E-3</v>
      </c>
      <c r="AT885" s="18">
        <v>2.13</v>
      </c>
      <c r="AU885" s="16">
        <v>1E-3</v>
      </c>
    </row>
    <row r="886" spans="1:47" x14ac:dyDescent="0.2">
      <c r="A886" s="124"/>
      <c r="B886" s="29"/>
      <c r="C886" s="29"/>
      <c r="D886" s="29"/>
      <c r="E886" s="29"/>
      <c r="F886" s="29"/>
      <c r="G886" s="14" t="s">
        <v>306</v>
      </c>
      <c r="H886" s="15">
        <v>28740</v>
      </c>
      <c r="I886" s="16">
        <v>-0.29799999999999999</v>
      </c>
      <c r="J886" s="17">
        <v>6154</v>
      </c>
      <c r="K886" s="16">
        <v>-0.30099999999999999</v>
      </c>
      <c r="L886" s="17">
        <v>11894</v>
      </c>
      <c r="M886" s="16">
        <v>-0.30399999999999999</v>
      </c>
      <c r="N886" s="18">
        <v>4.67</v>
      </c>
      <c r="O886" s="16">
        <v>4.0000000000000001E-3</v>
      </c>
      <c r="P886" s="18">
        <v>2.42</v>
      </c>
      <c r="Q886" s="16">
        <v>8.0000000000000002E-3</v>
      </c>
      <c r="R886" s="15">
        <v>91699</v>
      </c>
      <c r="S886" s="16">
        <v>-0.29699999999999999</v>
      </c>
      <c r="T886" s="17">
        <v>19151</v>
      </c>
      <c r="U886" s="16">
        <v>-0.33700000000000002</v>
      </c>
      <c r="V886" s="17">
        <v>36750</v>
      </c>
      <c r="W886" s="16">
        <v>-0.34</v>
      </c>
      <c r="X886" s="18">
        <v>4.79</v>
      </c>
      <c r="Y886" s="16">
        <v>6.0999999999999999E-2</v>
      </c>
      <c r="Z886" s="18">
        <v>2.5</v>
      </c>
      <c r="AA886" s="16">
        <v>6.7000000000000004E-2</v>
      </c>
      <c r="AB886" s="15">
        <v>205201</v>
      </c>
      <c r="AC886" s="16">
        <v>-0.217</v>
      </c>
      <c r="AD886" s="17">
        <v>42846</v>
      </c>
      <c r="AE886" s="16">
        <v>-0.25700000000000001</v>
      </c>
      <c r="AF886" s="17">
        <v>82230</v>
      </c>
      <c r="AG886" s="16">
        <v>-0.26</v>
      </c>
      <c r="AH886" s="18">
        <v>4.79</v>
      </c>
      <c r="AI886" s="16">
        <v>5.2999999999999999E-2</v>
      </c>
      <c r="AJ886" s="18">
        <v>2.5</v>
      </c>
      <c r="AK886" s="16">
        <v>5.8000000000000003E-2</v>
      </c>
      <c r="AL886" s="15">
        <v>433172</v>
      </c>
      <c r="AM886" s="16">
        <v>-0.191</v>
      </c>
      <c r="AN886" s="17">
        <v>92846</v>
      </c>
      <c r="AO886" s="16">
        <v>-0.223</v>
      </c>
      <c r="AP886" s="17">
        <v>177738</v>
      </c>
      <c r="AQ886" s="16">
        <v>-0.22900000000000001</v>
      </c>
      <c r="AR886" s="18">
        <v>4.67</v>
      </c>
      <c r="AS886" s="16">
        <v>4.1000000000000002E-2</v>
      </c>
      <c r="AT886" s="18">
        <v>2.44</v>
      </c>
      <c r="AU886" s="16">
        <v>0.05</v>
      </c>
    </row>
    <row r="887" spans="1:47" x14ac:dyDescent="0.2">
      <c r="A887" s="124"/>
      <c r="B887" s="29"/>
      <c r="C887" s="29"/>
      <c r="D887" s="29"/>
      <c r="E887" s="29"/>
      <c r="F887" s="29"/>
      <c r="G887" s="14" t="s">
        <v>307</v>
      </c>
      <c r="H887" s="15">
        <v>226550</v>
      </c>
      <c r="I887" s="16">
        <v>7.1999999999999995E-2</v>
      </c>
      <c r="J887" s="17">
        <v>55094</v>
      </c>
      <c r="K887" s="16">
        <v>9.8000000000000004E-2</v>
      </c>
      <c r="L887" s="17">
        <v>108896</v>
      </c>
      <c r="M887" s="16">
        <v>0.10299999999999999</v>
      </c>
      <c r="N887" s="18">
        <v>4.1100000000000003</v>
      </c>
      <c r="O887" s="16">
        <v>-2.4E-2</v>
      </c>
      <c r="P887" s="18">
        <v>2.08</v>
      </c>
      <c r="Q887" s="16">
        <v>-2.8000000000000001E-2</v>
      </c>
      <c r="R887" s="15">
        <v>668511</v>
      </c>
      <c r="S887" s="16">
        <v>0.11799999999999999</v>
      </c>
      <c r="T887" s="17">
        <v>159377</v>
      </c>
      <c r="U887" s="16">
        <v>0.124</v>
      </c>
      <c r="V887" s="17">
        <v>315381</v>
      </c>
      <c r="W887" s="16">
        <v>0.13300000000000001</v>
      </c>
      <c r="X887" s="18">
        <v>4.1900000000000004</v>
      </c>
      <c r="Y887" s="16">
        <v>-5.0000000000000001E-3</v>
      </c>
      <c r="Z887" s="18">
        <v>2.12</v>
      </c>
      <c r="AA887" s="16">
        <v>-1.2999999999999999E-2</v>
      </c>
      <c r="AB887" s="15">
        <v>1383215</v>
      </c>
      <c r="AC887" s="16">
        <v>0.192</v>
      </c>
      <c r="AD887" s="17">
        <v>331798</v>
      </c>
      <c r="AE887" s="16">
        <v>0.22</v>
      </c>
      <c r="AF887" s="17">
        <v>656128</v>
      </c>
      <c r="AG887" s="16">
        <v>0.23</v>
      </c>
      <c r="AH887" s="18">
        <v>4.17</v>
      </c>
      <c r="AI887" s="16">
        <v>-2.3E-2</v>
      </c>
      <c r="AJ887" s="18">
        <v>2.11</v>
      </c>
      <c r="AK887" s="16">
        <v>-3.1E-2</v>
      </c>
      <c r="AL887" s="15">
        <v>2707059</v>
      </c>
      <c r="AM887" s="16">
        <v>0.114</v>
      </c>
      <c r="AN887" s="17">
        <v>644299</v>
      </c>
      <c r="AO887" s="16">
        <v>0.128</v>
      </c>
      <c r="AP887" s="17">
        <v>1277342</v>
      </c>
      <c r="AQ887" s="16">
        <v>0.14399999999999999</v>
      </c>
      <c r="AR887" s="18">
        <v>4.2</v>
      </c>
      <c r="AS887" s="16">
        <v>-1.2E-2</v>
      </c>
      <c r="AT887" s="18">
        <v>2.12</v>
      </c>
      <c r="AU887" s="16">
        <v>-2.5999999999999999E-2</v>
      </c>
    </row>
    <row r="888" spans="1:47" x14ac:dyDescent="0.2">
      <c r="A888" s="124"/>
      <c r="B888" s="29"/>
      <c r="C888" s="29"/>
      <c r="D888" s="29"/>
      <c r="E888" s="29"/>
      <c r="F888" s="29"/>
      <c r="G888" s="14" t="s">
        <v>308</v>
      </c>
      <c r="H888" s="15">
        <v>65257</v>
      </c>
      <c r="I888" s="137">
        <v>-0.34899999999999998</v>
      </c>
      <c r="J888" s="17">
        <v>11841</v>
      </c>
      <c r="K888" s="137">
        <v>-0.36899999999999999</v>
      </c>
      <c r="L888" s="17">
        <v>23391</v>
      </c>
      <c r="M888" s="137">
        <v>-0.373</v>
      </c>
      <c r="N888" s="18">
        <v>5.51</v>
      </c>
      <c r="O888" s="137">
        <v>3.1E-2</v>
      </c>
      <c r="P888" s="18">
        <v>2.79</v>
      </c>
      <c r="Q888" s="137">
        <v>3.6999999999999998E-2</v>
      </c>
      <c r="R888" s="15">
        <v>245522</v>
      </c>
      <c r="S888" s="137">
        <v>-0.17799999999999999</v>
      </c>
      <c r="T888" s="17">
        <v>45987</v>
      </c>
      <c r="U888" s="137">
        <v>-0.20899999999999999</v>
      </c>
      <c r="V888" s="17">
        <v>91107</v>
      </c>
      <c r="W888" s="137">
        <v>-0.21199999999999999</v>
      </c>
      <c r="X888" s="18">
        <v>5.34</v>
      </c>
      <c r="Y888" s="137">
        <v>0.04</v>
      </c>
      <c r="Z888" s="18">
        <v>2.69</v>
      </c>
      <c r="AA888" s="137">
        <v>4.2999999999999997E-2</v>
      </c>
      <c r="AB888" s="15">
        <v>520434</v>
      </c>
      <c r="AC888" s="16">
        <v>-0.10100000000000001</v>
      </c>
      <c r="AD888" s="17">
        <v>99915</v>
      </c>
      <c r="AE888" s="16">
        <v>-0.126</v>
      </c>
      <c r="AF888" s="17">
        <v>198358</v>
      </c>
      <c r="AG888" s="16">
        <v>-0.13</v>
      </c>
      <c r="AH888" s="18">
        <v>5.21</v>
      </c>
      <c r="AI888" s="16">
        <v>2.8000000000000001E-2</v>
      </c>
      <c r="AJ888" s="18">
        <v>2.62</v>
      </c>
      <c r="AK888" s="16">
        <v>3.3000000000000002E-2</v>
      </c>
      <c r="AL888" s="15">
        <v>1214966</v>
      </c>
      <c r="AM888" s="16">
        <v>6.0000000000000001E-3</v>
      </c>
      <c r="AN888" s="17">
        <v>230553</v>
      </c>
      <c r="AO888" s="16">
        <v>-3.9E-2</v>
      </c>
      <c r="AP888" s="17">
        <v>457571</v>
      </c>
      <c r="AQ888" s="16">
        <v>-4.5999999999999999E-2</v>
      </c>
      <c r="AR888" s="18">
        <v>5.27</v>
      </c>
      <c r="AS888" s="16">
        <v>4.7E-2</v>
      </c>
      <c r="AT888" s="18">
        <v>2.66</v>
      </c>
      <c r="AU888" s="16">
        <v>5.5E-2</v>
      </c>
    </row>
    <row r="889" spans="1:47" x14ac:dyDescent="0.2">
      <c r="A889" s="124"/>
      <c r="B889" s="29"/>
      <c r="C889" s="29"/>
      <c r="D889" s="29"/>
      <c r="E889" s="29"/>
      <c r="F889" s="29"/>
      <c r="G889" s="14" t="s">
        <v>309</v>
      </c>
      <c r="H889" s="15">
        <v>132677</v>
      </c>
      <c r="I889" s="16">
        <v>0.05</v>
      </c>
      <c r="J889" s="17">
        <v>25398</v>
      </c>
      <c r="K889" s="16">
        <v>4.8000000000000001E-2</v>
      </c>
      <c r="L889" s="17">
        <v>50799</v>
      </c>
      <c r="M889" s="16">
        <v>4.8000000000000001E-2</v>
      </c>
      <c r="N889" s="18">
        <v>5.22</v>
      </c>
      <c r="O889" s="16">
        <v>2E-3</v>
      </c>
      <c r="P889" s="18">
        <v>2.61</v>
      </c>
      <c r="Q889" s="16">
        <v>3.0000000000000001E-3</v>
      </c>
      <c r="R889" s="15">
        <v>396885</v>
      </c>
      <c r="S889" s="16">
        <v>5.2999999999999999E-2</v>
      </c>
      <c r="T889" s="17">
        <v>74423</v>
      </c>
      <c r="U889" s="16">
        <v>5.3999999999999999E-2</v>
      </c>
      <c r="V889" s="17">
        <v>148879</v>
      </c>
      <c r="W889" s="16">
        <v>5.3999999999999999E-2</v>
      </c>
      <c r="X889" s="18">
        <v>5.33</v>
      </c>
      <c r="Y889" s="16">
        <v>-1E-3</v>
      </c>
      <c r="Z889" s="18">
        <v>2.67</v>
      </c>
      <c r="AA889" s="16">
        <v>-1E-3</v>
      </c>
      <c r="AB889" s="15">
        <v>805417</v>
      </c>
      <c r="AC889" s="16">
        <v>6.6000000000000003E-2</v>
      </c>
      <c r="AD889" s="17">
        <v>147351</v>
      </c>
      <c r="AE889" s="16">
        <v>3.7999999999999999E-2</v>
      </c>
      <c r="AF889" s="17">
        <v>294783</v>
      </c>
      <c r="AG889" s="16">
        <v>3.7999999999999999E-2</v>
      </c>
      <c r="AH889" s="18">
        <v>5.47</v>
      </c>
      <c r="AI889" s="16">
        <v>2.7E-2</v>
      </c>
      <c r="AJ889" s="18">
        <v>2.73</v>
      </c>
      <c r="AK889" s="16">
        <v>2.7E-2</v>
      </c>
      <c r="AL889" s="15">
        <v>1669396</v>
      </c>
      <c r="AM889" s="16">
        <v>0.06</v>
      </c>
      <c r="AN889" s="17">
        <v>304266</v>
      </c>
      <c r="AO889" s="16">
        <v>4.4999999999999998E-2</v>
      </c>
      <c r="AP889" s="17">
        <v>608678</v>
      </c>
      <c r="AQ889" s="16">
        <v>4.5999999999999999E-2</v>
      </c>
      <c r="AR889" s="18">
        <v>5.49</v>
      </c>
      <c r="AS889" s="16">
        <v>1.4E-2</v>
      </c>
      <c r="AT889" s="18">
        <v>2.74</v>
      </c>
      <c r="AU889" s="16">
        <v>1.4E-2</v>
      </c>
    </row>
    <row r="890" spans="1:47" x14ac:dyDescent="0.2">
      <c r="A890" s="124"/>
      <c r="B890" s="29"/>
      <c r="C890" s="29"/>
      <c r="D890" s="29"/>
      <c r="E890" s="29"/>
      <c r="F890" s="29"/>
      <c r="G890" s="14" t="s">
        <v>310</v>
      </c>
      <c r="H890" s="15">
        <v>45077</v>
      </c>
      <c r="I890" s="16">
        <v>-0.47799999999999998</v>
      </c>
      <c r="J890" s="17">
        <v>9799</v>
      </c>
      <c r="K890" s="16">
        <v>-0.51900000000000002</v>
      </c>
      <c r="L890" s="17">
        <v>18664</v>
      </c>
      <c r="M890" s="16">
        <v>-0.54200000000000004</v>
      </c>
      <c r="N890" s="18">
        <v>4.5999999999999996</v>
      </c>
      <c r="O890" s="16">
        <v>8.5999999999999993E-2</v>
      </c>
      <c r="P890" s="18">
        <v>2.42</v>
      </c>
      <c r="Q890" s="16">
        <v>0.14000000000000001</v>
      </c>
      <c r="R890" s="15">
        <v>133131</v>
      </c>
      <c r="S890" s="16">
        <v>-0.49399999999999999</v>
      </c>
      <c r="T890" s="17">
        <v>28924</v>
      </c>
      <c r="U890" s="16">
        <v>-0.54600000000000004</v>
      </c>
      <c r="V890" s="17">
        <v>55133</v>
      </c>
      <c r="W890" s="16">
        <v>-0.56599999999999995</v>
      </c>
      <c r="X890" s="18">
        <v>4.5999999999999996</v>
      </c>
      <c r="Y890" s="16">
        <v>0.115</v>
      </c>
      <c r="Z890" s="18">
        <v>2.41</v>
      </c>
      <c r="AA890" s="16">
        <v>0.16700000000000001</v>
      </c>
      <c r="AB890" s="15">
        <v>273118</v>
      </c>
      <c r="AC890" s="16">
        <v>-0.54900000000000004</v>
      </c>
      <c r="AD890" s="17">
        <v>58358</v>
      </c>
      <c r="AE890" s="16">
        <v>-0.60299999999999998</v>
      </c>
      <c r="AF890" s="17">
        <v>111972</v>
      </c>
      <c r="AG890" s="16">
        <v>-0.61799999999999999</v>
      </c>
      <c r="AH890" s="18">
        <v>4.68</v>
      </c>
      <c r="AI890" s="16">
        <v>0.13500000000000001</v>
      </c>
      <c r="AJ890" s="18">
        <v>2.44</v>
      </c>
      <c r="AK890" s="16">
        <v>0.17799999999999999</v>
      </c>
      <c r="AL890" s="15">
        <v>715096</v>
      </c>
      <c r="AM890" s="16">
        <v>-0.45400000000000001</v>
      </c>
      <c r="AN890" s="17">
        <v>157383</v>
      </c>
      <c r="AO890" s="16">
        <v>-0.502</v>
      </c>
      <c r="AP890" s="17">
        <v>310015</v>
      </c>
      <c r="AQ890" s="16">
        <v>-0.50900000000000001</v>
      </c>
      <c r="AR890" s="18">
        <v>4.54</v>
      </c>
      <c r="AS890" s="16">
        <v>9.6000000000000002E-2</v>
      </c>
      <c r="AT890" s="18">
        <v>2.31</v>
      </c>
      <c r="AU890" s="16">
        <v>0.111</v>
      </c>
    </row>
    <row r="891" spans="1:47" x14ac:dyDescent="0.2">
      <c r="A891" s="124"/>
      <c r="B891" s="29"/>
      <c r="C891" s="29"/>
      <c r="D891" s="29"/>
      <c r="E891" s="29"/>
      <c r="F891" s="29"/>
      <c r="G891" s="14" t="s">
        <v>311</v>
      </c>
      <c r="H891" s="15">
        <v>108633</v>
      </c>
      <c r="I891" s="16">
        <v>-8.2000000000000003E-2</v>
      </c>
      <c r="J891" s="17">
        <v>22516</v>
      </c>
      <c r="K891" s="16">
        <v>-3.0000000000000001E-3</v>
      </c>
      <c r="L891" s="17">
        <v>45491</v>
      </c>
      <c r="M891" s="16">
        <v>-4.2000000000000003E-2</v>
      </c>
      <c r="N891" s="18">
        <v>4.82</v>
      </c>
      <c r="O891" s="16">
        <v>-7.8E-2</v>
      </c>
      <c r="P891" s="18">
        <v>2.39</v>
      </c>
      <c r="Q891" s="16">
        <v>-4.2000000000000003E-2</v>
      </c>
      <c r="R891" s="15">
        <v>343099</v>
      </c>
      <c r="S891" s="16">
        <v>-2.7E-2</v>
      </c>
      <c r="T891" s="17">
        <v>70154</v>
      </c>
      <c r="U891" s="16">
        <v>4.3999999999999997E-2</v>
      </c>
      <c r="V891" s="17">
        <v>145423</v>
      </c>
      <c r="W891" s="16">
        <v>2.4E-2</v>
      </c>
      <c r="X891" s="18">
        <v>4.8899999999999997</v>
      </c>
      <c r="Y891" s="16">
        <v>-6.8000000000000005E-2</v>
      </c>
      <c r="Z891" s="18">
        <v>2.36</v>
      </c>
      <c r="AA891" s="16">
        <v>-0.05</v>
      </c>
      <c r="AB891" s="15">
        <v>677652</v>
      </c>
      <c r="AC891" s="16">
        <v>-4.2000000000000003E-2</v>
      </c>
      <c r="AD891" s="17">
        <v>135704</v>
      </c>
      <c r="AE891" s="16">
        <v>2.1000000000000001E-2</v>
      </c>
      <c r="AF891" s="17">
        <v>283752</v>
      </c>
      <c r="AG891" s="16">
        <v>8.9999999999999993E-3</v>
      </c>
      <c r="AH891" s="18">
        <v>4.99</v>
      </c>
      <c r="AI891" s="16">
        <v>-6.0999999999999999E-2</v>
      </c>
      <c r="AJ891" s="18">
        <v>2.39</v>
      </c>
      <c r="AK891" s="16">
        <v>-5.0999999999999997E-2</v>
      </c>
      <c r="AL891" s="15">
        <v>1499653</v>
      </c>
      <c r="AM891" s="16">
        <v>5.0000000000000001E-3</v>
      </c>
      <c r="AN891" s="17">
        <v>290080</v>
      </c>
      <c r="AO891" s="16">
        <v>3.5999999999999997E-2</v>
      </c>
      <c r="AP891" s="17">
        <v>606070</v>
      </c>
      <c r="AQ891" s="16">
        <v>0.03</v>
      </c>
      <c r="AR891" s="18">
        <v>5.17</v>
      </c>
      <c r="AS891" s="16">
        <v>-0.03</v>
      </c>
      <c r="AT891" s="18">
        <v>2.4700000000000002</v>
      </c>
      <c r="AU891" s="16">
        <v>-2.4E-2</v>
      </c>
    </row>
    <row r="892" spans="1:47" x14ac:dyDescent="0.2">
      <c r="A892" s="124"/>
      <c r="B892" s="29"/>
      <c r="C892" s="29"/>
      <c r="D892" s="29"/>
      <c r="E892" s="29"/>
      <c r="F892" s="29"/>
      <c r="G892" s="14" t="s">
        <v>312</v>
      </c>
      <c r="H892" s="15">
        <v>69306</v>
      </c>
      <c r="I892" s="16">
        <v>-0.26700000000000002</v>
      </c>
      <c r="J892" s="17">
        <v>15558</v>
      </c>
      <c r="K892" s="16">
        <v>-0.19900000000000001</v>
      </c>
      <c r="L892" s="17">
        <v>31529</v>
      </c>
      <c r="M892" s="16">
        <v>-0.23400000000000001</v>
      </c>
      <c r="N892" s="18">
        <v>4.45</v>
      </c>
      <c r="O892" s="16">
        <v>-8.5000000000000006E-2</v>
      </c>
      <c r="P892" s="18">
        <v>2.2000000000000002</v>
      </c>
      <c r="Q892" s="16">
        <v>-4.3999999999999997E-2</v>
      </c>
      <c r="R892" s="15">
        <v>211704</v>
      </c>
      <c r="S892" s="16">
        <v>-0.26700000000000002</v>
      </c>
      <c r="T892" s="17">
        <v>45390</v>
      </c>
      <c r="U892" s="16">
        <v>-0.23799999999999999</v>
      </c>
      <c r="V892" s="17">
        <v>95704</v>
      </c>
      <c r="W892" s="16">
        <v>-0.24099999999999999</v>
      </c>
      <c r="X892" s="18">
        <v>4.66</v>
      </c>
      <c r="Y892" s="16">
        <v>-3.6999999999999998E-2</v>
      </c>
      <c r="Z892" s="18">
        <v>2.21</v>
      </c>
      <c r="AA892" s="16">
        <v>-3.4000000000000002E-2</v>
      </c>
      <c r="AB892" s="15">
        <v>443204</v>
      </c>
      <c r="AC892" s="16">
        <v>-0.19700000000000001</v>
      </c>
      <c r="AD892" s="17">
        <v>92997</v>
      </c>
      <c r="AE892" s="16">
        <v>-0.17799999999999999</v>
      </c>
      <c r="AF892" s="17">
        <v>197987</v>
      </c>
      <c r="AG892" s="16">
        <v>-0.17399999999999999</v>
      </c>
      <c r="AH892" s="18">
        <v>4.7699999999999996</v>
      </c>
      <c r="AI892" s="16">
        <v>-2.3E-2</v>
      </c>
      <c r="AJ892" s="18">
        <v>2.2400000000000002</v>
      </c>
      <c r="AK892" s="16">
        <v>-2.7E-2</v>
      </c>
      <c r="AL892" s="15">
        <v>984488</v>
      </c>
      <c r="AM892" s="16">
        <v>-0.11899999999999999</v>
      </c>
      <c r="AN892" s="17">
        <v>198481</v>
      </c>
      <c r="AO892" s="16">
        <v>-0.11700000000000001</v>
      </c>
      <c r="AP892" s="17">
        <v>424267</v>
      </c>
      <c r="AQ892" s="16">
        <v>-0.109</v>
      </c>
      <c r="AR892" s="18">
        <v>4.96</v>
      </c>
      <c r="AS892" s="16">
        <v>-2E-3</v>
      </c>
      <c r="AT892" s="18">
        <v>2.3199999999999998</v>
      </c>
      <c r="AU892" s="16">
        <v>-1.2E-2</v>
      </c>
    </row>
    <row r="893" spans="1:47" x14ac:dyDescent="0.2">
      <c r="A893" s="124"/>
      <c r="B893" s="29"/>
      <c r="C893" s="29"/>
      <c r="D893" s="29"/>
      <c r="E893" s="29"/>
      <c r="F893" s="29"/>
      <c r="G893" s="14" t="s">
        <v>313</v>
      </c>
      <c r="H893" s="15">
        <v>24153</v>
      </c>
      <c r="I893" s="16">
        <v>-0.44700000000000001</v>
      </c>
      <c r="J893" s="17">
        <v>5174</v>
      </c>
      <c r="K893" s="16">
        <v>-0.32500000000000001</v>
      </c>
      <c r="L893" s="17">
        <v>10513</v>
      </c>
      <c r="M893" s="16">
        <v>-0.34699999999999998</v>
      </c>
      <c r="N893" s="18">
        <v>4.67</v>
      </c>
      <c r="O893" s="16">
        <v>-0.18099999999999999</v>
      </c>
      <c r="P893" s="18">
        <v>2.2999999999999998</v>
      </c>
      <c r="Q893" s="16">
        <v>-0.154</v>
      </c>
      <c r="R893" s="15">
        <v>73581</v>
      </c>
      <c r="S893" s="16">
        <v>-0.45500000000000002</v>
      </c>
      <c r="T893" s="17">
        <v>15040</v>
      </c>
      <c r="U893" s="16">
        <v>-0.37</v>
      </c>
      <c r="V893" s="17">
        <v>31874</v>
      </c>
      <c r="W893" s="16">
        <v>-0.36499999999999999</v>
      </c>
      <c r="X893" s="18">
        <v>4.8899999999999997</v>
      </c>
      <c r="Y893" s="16">
        <v>-0.13500000000000001</v>
      </c>
      <c r="Z893" s="18">
        <v>2.31</v>
      </c>
      <c r="AA893" s="16">
        <v>-0.14199999999999999</v>
      </c>
      <c r="AB893" s="15">
        <v>168999</v>
      </c>
      <c r="AC893" s="16">
        <v>-0.36</v>
      </c>
      <c r="AD893" s="17">
        <v>33196</v>
      </c>
      <c r="AE893" s="16">
        <v>-0.29599999999999999</v>
      </c>
      <c r="AF893" s="17">
        <v>70810</v>
      </c>
      <c r="AG893" s="16">
        <v>-0.28599999999999998</v>
      </c>
      <c r="AH893" s="18">
        <v>5.09</v>
      </c>
      <c r="AI893" s="16">
        <v>-0.09</v>
      </c>
      <c r="AJ893" s="18">
        <v>2.39</v>
      </c>
      <c r="AK893" s="16">
        <v>-0.10299999999999999</v>
      </c>
      <c r="AL893" s="15">
        <v>453933</v>
      </c>
      <c r="AM893" s="16">
        <v>-0.13900000000000001</v>
      </c>
      <c r="AN893" s="17">
        <v>83193</v>
      </c>
      <c r="AO893" s="16">
        <v>-0.12</v>
      </c>
      <c r="AP893" s="17">
        <v>175664</v>
      </c>
      <c r="AQ893" s="16">
        <v>-0.11600000000000001</v>
      </c>
      <c r="AR893" s="18">
        <v>5.46</v>
      </c>
      <c r="AS893" s="16">
        <v>-2.1000000000000001E-2</v>
      </c>
      <c r="AT893" s="18">
        <v>2.58</v>
      </c>
      <c r="AU893" s="16">
        <v>-2.5999999999999999E-2</v>
      </c>
    </row>
    <row r="894" spans="1:47" x14ac:dyDescent="0.2">
      <c r="A894" s="124"/>
      <c r="B894" s="29"/>
      <c r="C894" s="29"/>
      <c r="D894" s="29"/>
      <c r="E894" s="29"/>
      <c r="F894" s="29"/>
      <c r="G894" s="14" t="s">
        <v>314</v>
      </c>
      <c r="H894" s="15">
        <v>139232</v>
      </c>
      <c r="I894" s="16">
        <v>0.216</v>
      </c>
      <c r="J894" s="17">
        <v>26724</v>
      </c>
      <c r="K894" s="16">
        <v>0.13200000000000001</v>
      </c>
      <c r="L894" s="17">
        <v>48985</v>
      </c>
      <c r="M894" s="16">
        <v>0.151</v>
      </c>
      <c r="N894" s="18">
        <v>5.21</v>
      </c>
      <c r="O894" s="16">
        <v>7.4999999999999997E-2</v>
      </c>
      <c r="P894" s="18">
        <v>2.84</v>
      </c>
      <c r="Q894" s="16">
        <v>5.7000000000000002E-2</v>
      </c>
      <c r="R894" s="15">
        <v>415537</v>
      </c>
      <c r="S894" s="16">
        <v>0.16600000000000001</v>
      </c>
      <c r="T894" s="17">
        <v>80445</v>
      </c>
      <c r="U894" s="16">
        <v>0.13700000000000001</v>
      </c>
      <c r="V894" s="17">
        <v>147734</v>
      </c>
      <c r="W894" s="16">
        <v>0.16</v>
      </c>
      <c r="X894" s="18">
        <v>5.17</v>
      </c>
      <c r="Y894" s="16">
        <v>2.5999999999999999E-2</v>
      </c>
      <c r="Z894" s="18">
        <v>2.81</v>
      </c>
      <c r="AA894" s="16">
        <v>5.0000000000000001E-3</v>
      </c>
      <c r="AB894" s="15">
        <v>829281</v>
      </c>
      <c r="AC894" s="16">
        <v>0.17499999999999999</v>
      </c>
      <c r="AD894" s="17">
        <v>162008</v>
      </c>
      <c r="AE894" s="16">
        <v>0.14399999999999999</v>
      </c>
      <c r="AF894" s="17">
        <v>292101</v>
      </c>
      <c r="AG894" s="16">
        <v>0.13900000000000001</v>
      </c>
      <c r="AH894" s="18">
        <v>5.12</v>
      </c>
      <c r="AI894" s="16">
        <v>2.7E-2</v>
      </c>
      <c r="AJ894" s="18">
        <v>2.84</v>
      </c>
      <c r="AK894" s="16">
        <v>3.2000000000000001E-2</v>
      </c>
      <c r="AL894" s="15">
        <v>1773159</v>
      </c>
      <c r="AM894" s="16">
        <v>0.17699999999999999</v>
      </c>
      <c r="AN894" s="17">
        <v>349985</v>
      </c>
      <c r="AO894" s="16">
        <v>0.13700000000000001</v>
      </c>
      <c r="AP894" s="17">
        <v>627965</v>
      </c>
      <c r="AQ894" s="16">
        <v>0.129</v>
      </c>
      <c r="AR894" s="18">
        <v>5.07</v>
      </c>
      <c r="AS894" s="16">
        <v>3.5999999999999997E-2</v>
      </c>
      <c r="AT894" s="18">
        <v>2.82</v>
      </c>
      <c r="AU894" s="16">
        <v>4.2999999999999997E-2</v>
      </c>
    </row>
    <row r="895" spans="1:47" x14ac:dyDescent="0.2">
      <c r="A895" s="124"/>
      <c r="B895" s="29"/>
      <c r="C895" s="29"/>
      <c r="D895" s="29"/>
      <c r="E895" s="29"/>
      <c r="F895" s="29"/>
      <c r="G895" s="14" t="s">
        <v>315</v>
      </c>
      <c r="H895" s="15">
        <v>10259</v>
      </c>
      <c r="I895" s="16">
        <v>-0.252</v>
      </c>
      <c r="J895" s="17">
        <v>2130</v>
      </c>
      <c r="K895" s="16">
        <v>-0.222</v>
      </c>
      <c r="L895" s="17">
        <v>4260</v>
      </c>
      <c r="M895" s="16">
        <v>-0.13900000000000001</v>
      </c>
      <c r="N895" s="18">
        <v>4.82</v>
      </c>
      <c r="O895" s="16">
        <v>-3.9E-2</v>
      </c>
      <c r="P895" s="18">
        <v>2.41</v>
      </c>
      <c r="Q895" s="16">
        <v>-0.13200000000000001</v>
      </c>
      <c r="R895" s="15">
        <v>27596</v>
      </c>
      <c r="S895" s="16">
        <v>-0.37</v>
      </c>
      <c r="T895" s="17">
        <v>5724</v>
      </c>
      <c r="U895" s="16">
        <v>-0.34100000000000003</v>
      </c>
      <c r="V895" s="17">
        <v>11448</v>
      </c>
      <c r="W895" s="16">
        <v>-0.26700000000000002</v>
      </c>
      <c r="X895" s="18">
        <v>4.82</v>
      </c>
      <c r="Y895" s="16">
        <v>-4.3999999999999997E-2</v>
      </c>
      <c r="Z895" s="18">
        <v>2.41</v>
      </c>
      <c r="AA895" s="16">
        <v>-0.14000000000000001</v>
      </c>
      <c r="AB895" s="15">
        <v>49728</v>
      </c>
      <c r="AC895" s="16">
        <v>-0.443</v>
      </c>
      <c r="AD895" s="17">
        <v>10348</v>
      </c>
      <c r="AE895" s="16">
        <v>-0.41599999999999998</v>
      </c>
      <c r="AF895" s="17">
        <v>20695</v>
      </c>
      <c r="AG895" s="16">
        <v>-0.35199999999999998</v>
      </c>
      <c r="AH895" s="18">
        <v>4.8099999999999996</v>
      </c>
      <c r="AI895" s="16">
        <v>-4.7E-2</v>
      </c>
      <c r="AJ895" s="18">
        <v>2.4</v>
      </c>
      <c r="AK895" s="16">
        <v>-0.14099999999999999</v>
      </c>
      <c r="AL895" s="15">
        <v>123131</v>
      </c>
      <c r="AM895" s="16">
        <v>-0.39500000000000002</v>
      </c>
      <c r="AN895" s="17">
        <v>25198</v>
      </c>
      <c r="AO895" s="16">
        <v>-0.35199999999999998</v>
      </c>
      <c r="AP895" s="17">
        <v>48935</v>
      </c>
      <c r="AQ895" s="16">
        <v>-0.32100000000000001</v>
      </c>
      <c r="AR895" s="18">
        <v>4.8899999999999997</v>
      </c>
      <c r="AS895" s="16">
        <v>-6.6000000000000003E-2</v>
      </c>
      <c r="AT895" s="18">
        <v>2.52</v>
      </c>
      <c r="AU895" s="16">
        <v>-0.109</v>
      </c>
    </row>
    <row r="896" spans="1:47" x14ac:dyDescent="0.2">
      <c r="A896" s="124"/>
      <c r="B896" s="29"/>
      <c r="C896" s="29"/>
      <c r="D896" s="29"/>
      <c r="E896" s="29"/>
      <c r="F896" s="29"/>
      <c r="G896" s="14" t="s">
        <v>316</v>
      </c>
      <c r="H896" s="15">
        <v>76807</v>
      </c>
      <c r="I896" s="16">
        <v>-0.14899999999999999</v>
      </c>
      <c r="J896" s="17">
        <v>15614</v>
      </c>
      <c r="K896" s="16">
        <v>-0.13800000000000001</v>
      </c>
      <c r="L896" s="17">
        <v>29093</v>
      </c>
      <c r="M896" s="16">
        <v>-0.13500000000000001</v>
      </c>
      <c r="N896" s="18">
        <v>4.92</v>
      </c>
      <c r="O896" s="16">
        <v>-1.4E-2</v>
      </c>
      <c r="P896" s="18">
        <v>2.64</v>
      </c>
      <c r="Q896" s="16">
        <v>-1.7000000000000001E-2</v>
      </c>
      <c r="R896" s="15">
        <v>238029</v>
      </c>
      <c r="S896" s="16">
        <v>-0.17100000000000001</v>
      </c>
      <c r="T896" s="17">
        <v>50390</v>
      </c>
      <c r="U896" s="16">
        <v>-0.13300000000000001</v>
      </c>
      <c r="V896" s="17">
        <v>91925</v>
      </c>
      <c r="W896" s="16">
        <v>-0.14899999999999999</v>
      </c>
      <c r="X896" s="18">
        <v>4.72</v>
      </c>
      <c r="Y896" s="16">
        <v>-4.2999999999999997E-2</v>
      </c>
      <c r="Z896" s="18">
        <v>2.59</v>
      </c>
      <c r="AA896" s="16">
        <v>-2.5000000000000001E-2</v>
      </c>
      <c r="AB896" s="15">
        <v>462232</v>
      </c>
      <c r="AC896" s="16">
        <v>-0.20799999999999999</v>
      </c>
      <c r="AD896" s="17">
        <v>97356</v>
      </c>
      <c r="AE896" s="16">
        <v>-0.16600000000000001</v>
      </c>
      <c r="AF896" s="17">
        <v>176656</v>
      </c>
      <c r="AG896" s="16">
        <v>-0.183</v>
      </c>
      <c r="AH896" s="18">
        <v>4.75</v>
      </c>
      <c r="AI896" s="16">
        <v>-5.0999999999999997E-2</v>
      </c>
      <c r="AJ896" s="18">
        <v>2.62</v>
      </c>
      <c r="AK896" s="16">
        <v>-3.1E-2</v>
      </c>
      <c r="AL896" s="15">
        <v>1098144</v>
      </c>
      <c r="AM896" s="16">
        <v>-0.112</v>
      </c>
      <c r="AN896" s="17">
        <v>228528</v>
      </c>
      <c r="AO896" s="16">
        <v>-5.8000000000000003E-2</v>
      </c>
      <c r="AP896" s="17">
        <v>421109</v>
      </c>
      <c r="AQ896" s="16">
        <v>-5.8999999999999997E-2</v>
      </c>
      <c r="AR896" s="18">
        <v>4.8099999999999996</v>
      </c>
      <c r="AS896" s="16">
        <v>-5.7000000000000002E-2</v>
      </c>
      <c r="AT896" s="18">
        <v>2.61</v>
      </c>
      <c r="AU896" s="16">
        <v>-5.6000000000000001E-2</v>
      </c>
    </row>
    <row r="897" spans="1:47" x14ac:dyDescent="0.2">
      <c r="A897" s="124"/>
      <c r="B897" s="29"/>
      <c r="C897" s="29"/>
      <c r="D897" s="29"/>
      <c r="E897" s="29"/>
      <c r="F897" s="29"/>
      <c r="G897" s="14" t="s">
        <v>317</v>
      </c>
      <c r="H897" s="15">
        <v>260978</v>
      </c>
      <c r="I897" s="16">
        <v>0.24</v>
      </c>
      <c r="J897" s="17">
        <v>50067</v>
      </c>
      <c r="K897" s="16">
        <v>0.20399999999999999</v>
      </c>
      <c r="L897" s="17">
        <v>88141</v>
      </c>
      <c r="M897" s="16">
        <v>0.222</v>
      </c>
      <c r="N897" s="18">
        <v>5.21</v>
      </c>
      <c r="O897" s="16">
        <v>0.03</v>
      </c>
      <c r="P897" s="18">
        <v>2.96</v>
      </c>
      <c r="Q897" s="16">
        <v>1.4E-2</v>
      </c>
      <c r="R897" s="15">
        <v>807693</v>
      </c>
      <c r="S897" s="16">
        <v>0.2</v>
      </c>
      <c r="T897" s="17">
        <v>155426</v>
      </c>
      <c r="U897" s="16">
        <v>0.186</v>
      </c>
      <c r="V897" s="17">
        <v>274652</v>
      </c>
      <c r="W897" s="16">
        <v>0.21199999999999999</v>
      </c>
      <c r="X897" s="18">
        <v>5.2</v>
      </c>
      <c r="Y897" s="16">
        <v>1.0999999999999999E-2</v>
      </c>
      <c r="Z897" s="18">
        <v>2.94</v>
      </c>
      <c r="AA897" s="16">
        <v>-0.01</v>
      </c>
      <c r="AB897" s="15">
        <v>1581492</v>
      </c>
      <c r="AC897" s="16">
        <v>0.161</v>
      </c>
      <c r="AD897" s="17">
        <v>300724</v>
      </c>
      <c r="AE897" s="16">
        <v>0.13400000000000001</v>
      </c>
      <c r="AF897" s="17">
        <v>526282</v>
      </c>
      <c r="AG897" s="16">
        <v>0.13800000000000001</v>
      </c>
      <c r="AH897" s="18">
        <v>5.26</v>
      </c>
      <c r="AI897" s="16">
        <v>2.4E-2</v>
      </c>
      <c r="AJ897" s="18">
        <v>3.01</v>
      </c>
      <c r="AK897" s="16">
        <v>0.02</v>
      </c>
      <c r="AL897" s="15">
        <v>3274943</v>
      </c>
      <c r="AM897" s="16">
        <v>0.13100000000000001</v>
      </c>
      <c r="AN897" s="17">
        <v>612779</v>
      </c>
      <c r="AO897" s="16">
        <v>0.09</v>
      </c>
      <c r="AP897" s="17">
        <v>1070538</v>
      </c>
      <c r="AQ897" s="16">
        <v>9.4E-2</v>
      </c>
      <c r="AR897" s="18">
        <v>5.34</v>
      </c>
      <c r="AS897" s="16">
        <v>3.7999999999999999E-2</v>
      </c>
      <c r="AT897" s="18">
        <v>3.06</v>
      </c>
      <c r="AU897" s="16">
        <v>3.4000000000000002E-2</v>
      </c>
    </row>
    <row r="898" spans="1:47" x14ac:dyDescent="0.2">
      <c r="A898" s="124"/>
      <c r="B898" s="29"/>
      <c r="C898" s="29"/>
      <c r="D898" s="29"/>
      <c r="E898" s="29"/>
      <c r="F898" s="29"/>
      <c r="G898" s="14" t="s">
        <v>318</v>
      </c>
      <c r="H898" s="15">
        <v>54059</v>
      </c>
      <c r="I898" s="16">
        <v>-0.49099999999999999</v>
      </c>
      <c r="J898" s="17">
        <v>10299</v>
      </c>
      <c r="K898" s="16">
        <v>-0.53200000000000003</v>
      </c>
      <c r="L898" s="17">
        <v>19755</v>
      </c>
      <c r="M898" s="16">
        <v>-0.54700000000000004</v>
      </c>
      <c r="N898" s="18">
        <v>5.25</v>
      </c>
      <c r="O898" s="16">
        <v>8.7999999999999995E-2</v>
      </c>
      <c r="P898" s="18">
        <v>2.74</v>
      </c>
      <c r="Q898" s="16">
        <v>0.124</v>
      </c>
      <c r="R898" s="15">
        <v>154639</v>
      </c>
      <c r="S898" s="16">
        <v>-0.495</v>
      </c>
      <c r="T898" s="17">
        <v>28909</v>
      </c>
      <c r="U898" s="16">
        <v>-0.55300000000000005</v>
      </c>
      <c r="V898" s="17">
        <v>55510</v>
      </c>
      <c r="W898" s="16">
        <v>-0.56699999999999995</v>
      </c>
      <c r="X898" s="18">
        <v>5.35</v>
      </c>
      <c r="Y898" s="16">
        <v>0.13100000000000001</v>
      </c>
      <c r="Z898" s="18">
        <v>2.79</v>
      </c>
      <c r="AA898" s="16">
        <v>0.16700000000000001</v>
      </c>
      <c r="AB898" s="15">
        <v>308772</v>
      </c>
      <c r="AC898" s="16">
        <v>-0.52200000000000002</v>
      </c>
      <c r="AD898" s="17">
        <v>58379</v>
      </c>
      <c r="AE898" s="16">
        <v>-0.55200000000000005</v>
      </c>
      <c r="AF898" s="17">
        <v>112344</v>
      </c>
      <c r="AG898" s="16">
        <v>-0.56499999999999995</v>
      </c>
      <c r="AH898" s="18">
        <v>5.29</v>
      </c>
      <c r="AI898" s="16">
        <v>6.6000000000000003E-2</v>
      </c>
      <c r="AJ898" s="18">
        <v>2.75</v>
      </c>
      <c r="AK898" s="16">
        <v>9.9000000000000005E-2</v>
      </c>
      <c r="AL898" s="15">
        <v>865455</v>
      </c>
      <c r="AM898" s="16">
        <v>-0.39800000000000002</v>
      </c>
      <c r="AN898" s="17">
        <v>168427</v>
      </c>
      <c r="AO898" s="16">
        <v>-0.40200000000000002</v>
      </c>
      <c r="AP898" s="17">
        <v>328124</v>
      </c>
      <c r="AQ898" s="16">
        <v>-0.41599999999999998</v>
      </c>
      <c r="AR898" s="18">
        <v>5.14</v>
      </c>
      <c r="AS898" s="16">
        <v>7.0000000000000001E-3</v>
      </c>
      <c r="AT898" s="18">
        <v>2.64</v>
      </c>
      <c r="AU898" s="16">
        <v>0.03</v>
      </c>
    </row>
    <row r="899" spans="1:47" x14ac:dyDescent="0.2">
      <c r="A899" s="124"/>
      <c r="B899" s="29"/>
      <c r="C899" s="29"/>
      <c r="D899" s="29"/>
      <c r="E899" s="29"/>
      <c r="F899" s="29"/>
      <c r="G899" s="14" t="s">
        <v>319</v>
      </c>
      <c r="H899" s="15">
        <v>158083</v>
      </c>
      <c r="I899" s="16">
        <v>0.13900000000000001</v>
      </c>
      <c r="J899" s="17">
        <v>34641</v>
      </c>
      <c r="K899" s="16">
        <v>0.215</v>
      </c>
      <c r="L899" s="17">
        <v>69735</v>
      </c>
      <c r="M899" s="16">
        <v>0.23300000000000001</v>
      </c>
      <c r="N899" s="18">
        <v>4.5599999999999996</v>
      </c>
      <c r="O899" s="16">
        <v>-6.2E-2</v>
      </c>
      <c r="P899" s="18">
        <v>2.27</v>
      </c>
      <c r="Q899" s="16">
        <v>-7.5999999999999998E-2</v>
      </c>
      <c r="R899" s="15">
        <v>519658</v>
      </c>
      <c r="S899" s="16">
        <v>4.1000000000000002E-2</v>
      </c>
      <c r="T899" s="17">
        <v>112529</v>
      </c>
      <c r="U899" s="16">
        <v>4.3999999999999997E-2</v>
      </c>
      <c r="V899" s="17">
        <v>229991</v>
      </c>
      <c r="W899" s="16">
        <v>5.1999999999999998E-2</v>
      </c>
      <c r="X899" s="18">
        <v>4.62</v>
      </c>
      <c r="Y899" s="16">
        <v>-3.0000000000000001E-3</v>
      </c>
      <c r="Z899" s="18">
        <v>2.2599999999999998</v>
      </c>
      <c r="AA899" s="16">
        <v>-1.0999999999999999E-2</v>
      </c>
      <c r="AB899" s="15">
        <v>1079483</v>
      </c>
      <c r="AC899" s="16">
        <v>8.4000000000000005E-2</v>
      </c>
      <c r="AD899" s="17">
        <v>234367</v>
      </c>
      <c r="AE899" s="16">
        <v>0.106</v>
      </c>
      <c r="AF899" s="17">
        <v>480340</v>
      </c>
      <c r="AG899" s="16">
        <v>0.111</v>
      </c>
      <c r="AH899" s="18">
        <v>4.6100000000000003</v>
      </c>
      <c r="AI899" s="16">
        <v>-0.02</v>
      </c>
      <c r="AJ899" s="18">
        <v>2.25</v>
      </c>
      <c r="AK899" s="16">
        <v>-2.4E-2</v>
      </c>
      <c r="AL899" s="15">
        <v>2169255</v>
      </c>
      <c r="AM899" s="16">
        <v>6.9000000000000006E-2</v>
      </c>
      <c r="AN899" s="17">
        <v>471068</v>
      </c>
      <c r="AO899" s="16">
        <v>8.5999999999999993E-2</v>
      </c>
      <c r="AP899" s="17">
        <v>953945</v>
      </c>
      <c r="AQ899" s="16">
        <v>7.4999999999999997E-2</v>
      </c>
      <c r="AR899" s="18">
        <v>4.5999999999999996</v>
      </c>
      <c r="AS899" s="16">
        <v>-1.4999999999999999E-2</v>
      </c>
      <c r="AT899" s="18">
        <v>2.27</v>
      </c>
      <c r="AU899" s="16">
        <v>-6.0000000000000001E-3</v>
      </c>
    </row>
    <row r="900" spans="1:47" x14ac:dyDescent="0.2">
      <c r="A900" s="124"/>
      <c r="B900" s="29"/>
      <c r="C900" s="29"/>
      <c r="D900" s="29"/>
      <c r="E900" s="29"/>
      <c r="F900" s="29"/>
      <c r="G900" s="14" t="s">
        <v>320</v>
      </c>
      <c r="H900" s="15">
        <v>78691</v>
      </c>
      <c r="I900" s="16">
        <v>7.0999999999999994E-2</v>
      </c>
      <c r="J900" s="17">
        <v>13596</v>
      </c>
      <c r="K900" s="16">
        <v>0.11799999999999999</v>
      </c>
      <c r="L900" s="17">
        <v>28454</v>
      </c>
      <c r="M900" s="16">
        <v>0.13200000000000001</v>
      </c>
      <c r="N900" s="18">
        <v>5.79</v>
      </c>
      <c r="O900" s="16">
        <v>-4.2000000000000003E-2</v>
      </c>
      <c r="P900" s="18">
        <v>2.77</v>
      </c>
      <c r="Q900" s="16">
        <v>-5.3999999999999999E-2</v>
      </c>
      <c r="R900" s="15">
        <v>252140</v>
      </c>
      <c r="S900" s="16">
        <v>0.1</v>
      </c>
      <c r="T900" s="17">
        <v>43656</v>
      </c>
      <c r="U900" s="16">
        <v>1.9E-2</v>
      </c>
      <c r="V900" s="17">
        <v>89991</v>
      </c>
      <c r="W900" s="16">
        <v>5.5E-2</v>
      </c>
      <c r="X900" s="18">
        <v>5.78</v>
      </c>
      <c r="Y900" s="16">
        <v>7.9000000000000001E-2</v>
      </c>
      <c r="Z900" s="18">
        <v>2.8</v>
      </c>
      <c r="AA900" s="16">
        <v>4.2999999999999997E-2</v>
      </c>
      <c r="AB900" s="15">
        <v>508737</v>
      </c>
      <c r="AC900" s="16">
        <v>0.16300000000000001</v>
      </c>
      <c r="AD900" s="17">
        <v>89898</v>
      </c>
      <c r="AE900" s="16">
        <v>7.8E-2</v>
      </c>
      <c r="AF900" s="17">
        <v>185473</v>
      </c>
      <c r="AG900" s="16">
        <v>0.13</v>
      </c>
      <c r="AH900" s="18">
        <v>5.66</v>
      </c>
      <c r="AI900" s="16">
        <v>7.9000000000000001E-2</v>
      </c>
      <c r="AJ900" s="18">
        <v>2.74</v>
      </c>
      <c r="AK900" s="16">
        <v>2.9000000000000001E-2</v>
      </c>
      <c r="AL900" s="15">
        <v>1093076</v>
      </c>
      <c r="AM900" s="16">
        <v>0.218</v>
      </c>
      <c r="AN900" s="17">
        <v>191271</v>
      </c>
      <c r="AO900" s="16">
        <v>0.106</v>
      </c>
      <c r="AP900" s="17">
        <v>387866</v>
      </c>
      <c r="AQ900" s="16">
        <v>0.124</v>
      </c>
      <c r="AR900" s="18">
        <v>5.71</v>
      </c>
      <c r="AS900" s="16">
        <v>0.10100000000000001</v>
      </c>
      <c r="AT900" s="18">
        <v>2.82</v>
      </c>
      <c r="AU900" s="16">
        <v>8.3000000000000004E-2</v>
      </c>
    </row>
    <row r="901" spans="1:47" x14ac:dyDescent="0.2">
      <c r="A901" s="135"/>
      <c r="B901" s="136"/>
      <c r="C901" s="136"/>
      <c r="D901" s="136"/>
      <c r="E901" s="136"/>
      <c r="F901" s="29"/>
      <c r="G901" s="14" t="s">
        <v>321</v>
      </c>
      <c r="H901" s="15">
        <v>224363</v>
      </c>
      <c r="I901" s="16">
        <v>0.22700000000000001</v>
      </c>
      <c r="J901" s="17">
        <v>52543</v>
      </c>
      <c r="K901" s="16">
        <v>0.34300000000000003</v>
      </c>
      <c r="L901" s="17">
        <v>105085</v>
      </c>
      <c r="M901" s="16">
        <v>0.34300000000000003</v>
      </c>
      <c r="N901" s="18">
        <v>4.2699999999999996</v>
      </c>
      <c r="O901" s="16">
        <v>-8.6999999999999994E-2</v>
      </c>
      <c r="P901" s="18">
        <v>2.14</v>
      </c>
      <c r="Q901" s="16">
        <v>-8.6999999999999994E-2</v>
      </c>
      <c r="R901" s="15">
        <v>745870</v>
      </c>
      <c r="S901" s="16">
        <v>8.7999999999999995E-2</v>
      </c>
      <c r="T901" s="17">
        <v>174004</v>
      </c>
      <c r="U901" s="16">
        <v>7.2999999999999995E-2</v>
      </c>
      <c r="V901" s="17">
        <v>348008</v>
      </c>
      <c r="W901" s="16">
        <v>7.2999999999999995E-2</v>
      </c>
      <c r="X901" s="18">
        <v>4.29</v>
      </c>
      <c r="Y901" s="16">
        <v>1.4E-2</v>
      </c>
      <c r="Z901" s="18">
        <v>2.14</v>
      </c>
      <c r="AA901" s="16">
        <v>1.4E-2</v>
      </c>
      <c r="AB901" s="15">
        <v>1472699</v>
      </c>
      <c r="AC901" s="16">
        <v>0.128</v>
      </c>
      <c r="AD901" s="17">
        <v>345863</v>
      </c>
      <c r="AE901" s="16">
        <v>0.126</v>
      </c>
      <c r="AF901" s="17">
        <v>691726</v>
      </c>
      <c r="AG901" s="16">
        <v>0.126</v>
      </c>
      <c r="AH901" s="18">
        <v>4.26</v>
      </c>
      <c r="AI901" s="16">
        <v>2E-3</v>
      </c>
      <c r="AJ901" s="18">
        <v>2.13</v>
      </c>
      <c r="AK901" s="16">
        <v>2E-3</v>
      </c>
      <c r="AL901" s="15">
        <v>3052323</v>
      </c>
      <c r="AM901" s="16">
        <v>0.14199999999999999</v>
      </c>
      <c r="AN901" s="17">
        <v>721381</v>
      </c>
      <c r="AO901" s="16">
        <v>0.13600000000000001</v>
      </c>
      <c r="AP901" s="17">
        <v>1442763</v>
      </c>
      <c r="AQ901" s="16">
        <v>0.13600000000000001</v>
      </c>
      <c r="AR901" s="18">
        <v>4.2300000000000004</v>
      </c>
      <c r="AS901" s="16">
        <v>5.0000000000000001E-3</v>
      </c>
      <c r="AT901" s="18">
        <v>2.12</v>
      </c>
      <c r="AU901" s="16">
        <v>5.0000000000000001E-3</v>
      </c>
    </row>
    <row r="902" spans="1:47" x14ac:dyDescent="0.2">
      <c r="C902" s="29"/>
      <c r="D902" s="29"/>
      <c r="E902" s="29"/>
      <c r="F902" s="29"/>
      <c r="G902" s="14" t="s">
        <v>347</v>
      </c>
      <c r="H902" s="18">
        <v>24606</v>
      </c>
      <c r="I902" s="16">
        <v>-0.36199999999999999</v>
      </c>
      <c r="J902" s="18">
        <v>5614</v>
      </c>
      <c r="K902" s="16">
        <v>-0.372</v>
      </c>
      <c r="L902" s="18">
        <v>11227</v>
      </c>
      <c r="M902" s="16">
        <v>-0.35799999999999998</v>
      </c>
      <c r="N902" s="18">
        <v>4.38</v>
      </c>
      <c r="O902" s="16">
        <v>1.6E-2</v>
      </c>
      <c r="P902" s="18">
        <v>2.19</v>
      </c>
      <c r="Q902" s="16">
        <v>-6.0000000000000001E-3</v>
      </c>
      <c r="R902" s="18">
        <v>75710</v>
      </c>
      <c r="S902" s="16">
        <v>-0.375</v>
      </c>
      <c r="T902" s="18">
        <v>16523</v>
      </c>
      <c r="U902" s="16">
        <v>-0.42199999999999999</v>
      </c>
      <c r="V902" s="18">
        <v>33046</v>
      </c>
      <c r="W902" s="16">
        <v>-0.41699999999999998</v>
      </c>
      <c r="X902" s="18">
        <v>4.58</v>
      </c>
      <c r="Y902" s="16">
        <v>8.1000000000000003E-2</v>
      </c>
      <c r="Z902" s="18">
        <v>2.29</v>
      </c>
      <c r="AA902" s="16">
        <v>7.0999999999999994E-2</v>
      </c>
      <c r="AB902" s="18">
        <v>160400</v>
      </c>
      <c r="AC902" s="16">
        <v>-0.33400000000000002</v>
      </c>
      <c r="AD902" s="18">
        <v>34973</v>
      </c>
      <c r="AE902" s="16">
        <v>-0.371</v>
      </c>
      <c r="AF902" s="18">
        <v>69946</v>
      </c>
      <c r="AG902" s="16">
        <v>-0.36799999999999999</v>
      </c>
      <c r="AH902" s="18">
        <v>4.59</v>
      </c>
      <c r="AI902" s="16">
        <v>5.8999999999999997E-2</v>
      </c>
      <c r="AJ902" s="18">
        <v>2.29</v>
      </c>
      <c r="AK902" s="16">
        <v>5.3999999999999999E-2</v>
      </c>
      <c r="AL902" s="18">
        <v>422892</v>
      </c>
      <c r="AM902" s="16">
        <v>-0.13500000000000001</v>
      </c>
      <c r="AN902" s="18">
        <v>92422</v>
      </c>
      <c r="AO902" s="16">
        <v>-0.21199999999999999</v>
      </c>
      <c r="AP902" s="18">
        <v>182101</v>
      </c>
      <c r="AQ902" s="16">
        <v>-0.222</v>
      </c>
      <c r="AR902" s="18">
        <v>4.58</v>
      </c>
      <c r="AS902" s="16">
        <v>9.8000000000000004E-2</v>
      </c>
      <c r="AT902" s="18">
        <v>2.3199999999999998</v>
      </c>
      <c r="AU902" s="16">
        <v>0.112</v>
      </c>
    </row>
    <row r="903" spans="1:47" x14ac:dyDescent="0.2">
      <c r="C903" s="29"/>
      <c r="D903" s="29"/>
      <c r="E903" s="29"/>
      <c r="F903" s="29"/>
      <c r="G903" s="14" t="s">
        <v>348</v>
      </c>
      <c r="H903" s="18">
        <v>70175</v>
      </c>
      <c r="I903" s="16">
        <v>-0.104</v>
      </c>
      <c r="J903" s="18">
        <v>13921</v>
      </c>
      <c r="K903" s="16">
        <v>-0.152</v>
      </c>
      <c r="L903" s="18">
        <v>27804</v>
      </c>
      <c r="M903" s="16">
        <v>-0.13100000000000001</v>
      </c>
      <c r="N903" s="18">
        <v>5.04</v>
      </c>
      <c r="O903" s="16">
        <v>5.7000000000000002E-2</v>
      </c>
      <c r="P903" s="18">
        <v>2.52</v>
      </c>
      <c r="Q903" s="16">
        <v>0.03</v>
      </c>
      <c r="R903" s="18">
        <v>215630</v>
      </c>
      <c r="S903" s="16">
        <v>-0.161</v>
      </c>
      <c r="T903" s="18">
        <v>43482</v>
      </c>
      <c r="U903" s="16">
        <v>-0.20200000000000001</v>
      </c>
      <c r="V903" s="18">
        <v>86586</v>
      </c>
      <c r="W903" s="16">
        <v>-0.155</v>
      </c>
      <c r="X903" s="18">
        <v>4.96</v>
      </c>
      <c r="Y903" s="16">
        <v>5.1999999999999998E-2</v>
      </c>
      <c r="Z903" s="18">
        <v>2.4900000000000002</v>
      </c>
      <c r="AA903" s="16">
        <v>-7.0000000000000001E-3</v>
      </c>
      <c r="AB903" s="18">
        <v>437517</v>
      </c>
      <c r="AC903" s="16">
        <v>-0.2</v>
      </c>
      <c r="AD903" s="18">
        <v>89914</v>
      </c>
      <c r="AE903" s="16">
        <v>-0.224</v>
      </c>
      <c r="AF903" s="18">
        <v>179372</v>
      </c>
      <c r="AG903" s="16">
        <v>-0.17299999999999999</v>
      </c>
      <c r="AH903" s="18">
        <v>4.87</v>
      </c>
      <c r="AI903" s="16">
        <v>3.1E-2</v>
      </c>
      <c r="AJ903" s="18">
        <v>2.44</v>
      </c>
      <c r="AK903" s="16">
        <v>-3.2000000000000001E-2</v>
      </c>
      <c r="AL903" s="18">
        <v>942280</v>
      </c>
      <c r="AM903" s="16">
        <v>-0.14699999999999999</v>
      </c>
      <c r="AN903" s="18">
        <v>194833</v>
      </c>
      <c r="AO903" s="16">
        <v>-0.16500000000000001</v>
      </c>
      <c r="AP903" s="18">
        <v>386410</v>
      </c>
      <c r="AQ903" s="16">
        <v>-0.13400000000000001</v>
      </c>
      <c r="AR903" s="18">
        <v>4.84</v>
      </c>
      <c r="AS903" s="16">
        <v>2.1999999999999999E-2</v>
      </c>
      <c r="AT903" s="18">
        <v>2.44</v>
      </c>
      <c r="AU903" s="16">
        <v>-1.4999999999999999E-2</v>
      </c>
    </row>
    <row r="904" spans="1:47" x14ac:dyDescent="0.2">
      <c r="A904" s="123" t="s">
        <v>19</v>
      </c>
      <c r="B904" s="28" t="s">
        <v>11</v>
      </c>
      <c r="C904" s="28" t="s">
        <v>113</v>
      </c>
      <c r="D904" s="28" t="s">
        <v>23</v>
      </c>
      <c r="E904" s="28" t="s">
        <v>0</v>
      </c>
      <c r="F904" s="28" t="s">
        <v>85</v>
      </c>
      <c r="G904" s="14" t="s">
        <v>322</v>
      </c>
      <c r="H904" s="15">
        <v>977761</v>
      </c>
      <c r="I904" s="16">
        <v>-1.4999999999999999E-2</v>
      </c>
      <c r="J904" s="17">
        <v>190019</v>
      </c>
      <c r="K904" s="16">
        <v>-4.2000000000000003E-2</v>
      </c>
      <c r="L904" s="17">
        <v>347761</v>
      </c>
      <c r="M904" s="16">
        <v>-4.1000000000000002E-2</v>
      </c>
      <c r="N904" s="18">
        <v>5.15</v>
      </c>
      <c r="O904" s="16">
        <v>2.8000000000000001E-2</v>
      </c>
      <c r="P904" s="18">
        <v>2.81</v>
      </c>
      <c r="Q904" s="16">
        <v>2.7E-2</v>
      </c>
      <c r="R904" s="15">
        <v>3009068</v>
      </c>
      <c r="S904" s="16">
        <v>-3.6999999999999998E-2</v>
      </c>
      <c r="T904" s="17">
        <v>594099</v>
      </c>
      <c r="U904" s="16">
        <v>-3.9E-2</v>
      </c>
      <c r="V904" s="17">
        <v>1080896</v>
      </c>
      <c r="W904" s="16">
        <v>-4.5999999999999999E-2</v>
      </c>
      <c r="X904" s="18">
        <v>5.0599999999999996</v>
      </c>
      <c r="Y904" s="16">
        <v>3.0000000000000001E-3</v>
      </c>
      <c r="Z904" s="18">
        <v>2.78</v>
      </c>
      <c r="AA904" s="16">
        <v>8.9999999999999993E-3</v>
      </c>
      <c r="AB904" s="15">
        <v>5956406</v>
      </c>
      <c r="AC904" s="16">
        <v>-5.3999999999999999E-2</v>
      </c>
      <c r="AD904" s="17">
        <v>1171775</v>
      </c>
      <c r="AE904" s="16">
        <v>-5.7000000000000002E-2</v>
      </c>
      <c r="AF904" s="17">
        <v>2109642</v>
      </c>
      <c r="AG904" s="16">
        <v>-7.3999999999999996E-2</v>
      </c>
      <c r="AH904" s="18">
        <v>5.08</v>
      </c>
      <c r="AI904" s="16">
        <v>3.0000000000000001E-3</v>
      </c>
      <c r="AJ904" s="18">
        <v>2.82</v>
      </c>
      <c r="AK904" s="16">
        <v>2.1999999999999999E-2</v>
      </c>
      <c r="AL904" s="15">
        <v>13394697</v>
      </c>
      <c r="AM904" s="16">
        <v>-6.0000000000000001E-3</v>
      </c>
      <c r="AN904" s="17">
        <v>2624982</v>
      </c>
      <c r="AO904" s="16">
        <v>-8.0000000000000002E-3</v>
      </c>
      <c r="AP904" s="17">
        <v>4760992</v>
      </c>
      <c r="AQ904" s="16">
        <v>-1.6E-2</v>
      </c>
      <c r="AR904" s="18">
        <v>5.0999999999999996</v>
      </c>
      <c r="AS904" s="16">
        <v>2E-3</v>
      </c>
      <c r="AT904" s="18">
        <v>2.81</v>
      </c>
      <c r="AU904" s="16">
        <v>0.01</v>
      </c>
    </row>
    <row r="905" spans="1:47" x14ac:dyDescent="0.2">
      <c r="A905" s="124"/>
      <c r="B905" s="29"/>
      <c r="C905" s="29"/>
      <c r="D905" s="29"/>
      <c r="E905" s="29"/>
      <c r="F905" s="29"/>
      <c r="G905" s="14" t="s">
        <v>323</v>
      </c>
      <c r="H905" s="15">
        <v>869628</v>
      </c>
      <c r="I905" s="16">
        <v>-0.185</v>
      </c>
      <c r="J905" s="17">
        <v>196815</v>
      </c>
      <c r="K905" s="16">
        <v>-0.19</v>
      </c>
      <c r="L905" s="17">
        <v>391793</v>
      </c>
      <c r="M905" s="16">
        <v>-0.184</v>
      </c>
      <c r="N905" s="18">
        <v>4.42</v>
      </c>
      <c r="O905" s="16">
        <v>6.0000000000000001E-3</v>
      </c>
      <c r="P905" s="18">
        <v>2.2200000000000002</v>
      </c>
      <c r="Q905" s="16">
        <v>-1E-3</v>
      </c>
      <c r="R905" s="15">
        <v>2717624</v>
      </c>
      <c r="S905" s="16">
        <v>-0.185</v>
      </c>
      <c r="T905" s="17">
        <v>605405</v>
      </c>
      <c r="U905" s="16">
        <v>-0.20899999999999999</v>
      </c>
      <c r="V905" s="17">
        <v>1203723</v>
      </c>
      <c r="W905" s="16">
        <v>-0.20799999999999999</v>
      </c>
      <c r="X905" s="18">
        <v>4.49</v>
      </c>
      <c r="Y905" s="16">
        <v>0.03</v>
      </c>
      <c r="Z905" s="18">
        <v>2.2599999999999998</v>
      </c>
      <c r="AA905" s="16">
        <v>2.8000000000000001E-2</v>
      </c>
      <c r="AB905" s="15">
        <v>5616188</v>
      </c>
      <c r="AC905" s="16">
        <v>-0.158</v>
      </c>
      <c r="AD905" s="17">
        <v>1219295</v>
      </c>
      <c r="AE905" s="16">
        <v>-0.193</v>
      </c>
      <c r="AF905" s="17">
        <v>2423696</v>
      </c>
      <c r="AG905" s="16">
        <v>-0.192</v>
      </c>
      <c r="AH905" s="18">
        <v>4.6100000000000003</v>
      </c>
      <c r="AI905" s="16">
        <v>4.2000000000000003E-2</v>
      </c>
      <c r="AJ905" s="18">
        <v>2.3199999999999998</v>
      </c>
      <c r="AK905" s="16">
        <v>4.2000000000000003E-2</v>
      </c>
      <c r="AL905" s="15">
        <v>12131539</v>
      </c>
      <c r="AM905" s="16">
        <v>-0.14199999999999999</v>
      </c>
      <c r="AN905" s="17">
        <v>2636672</v>
      </c>
      <c r="AO905" s="16">
        <v>-0.191</v>
      </c>
      <c r="AP905" s="17">
        <v>5216623</v>
      </c>
      <c r="AQ905" s="16">
        <v>-0.19500000000000001</v>
      </c>
      <c r="AR905" s="18">
        <v>4.5999999999999996</v>
      </c>
      <c r="AS905" s="16">
        <v>6.0999999999999999E-2</v>
      </c>
      <c r="AT905" s="18">
        <v>2.33</v>
      </c>
      <c r="AU905" s="16">
        <v>6.6000000000000003E-2</v>
      </c>
    </row>
    <row r="906" spans="1:47" x14ac:dyDescent="0.2">
      <c r="A906" s="124"/>
      <c r="B906" s="29"/>
      <c r="C906" s="29"/>
      <c r="D906" s="29"/>
      <c r="E906" s="29"/>
      <c r="F906" s="29"/>
      <c r="G906" s="14" t="s">
        <v>324</v>
      </c>
      <c r="H906" s="15">
        <v>932739</v>
      </c>
      <c r="I906" s="16">
        <v>-0.13800000000000001</v>
      </c>
      <c r="J906" s="17">
        <v>208790</v>
      </c>
      <c r="K906" s="16">
        <v>-8.4000000000000005E-2</v>
      </c>
      <c r="L906" s="17">
        <v>420243</v>
      </c>
      <c r="M906" s="16">
        <v>-9.4E-2</v>
      </c>
      <c r="N906" s="18">
        <v>4.47</v>
      </c>
      <c r="O906" s="16">
        <v>-5.8999999999999997E-2</v>
      </c>
      <c r="P906" s="18">
        <v>2.2200000000000002</v>
      </c>
      <c r="Q906" s="16">
        <v>-4.8000000000000001E-2</v>
      </c>
      <c r="R906" s="15">
        <v>2893610</v>
      </c>
      <c r="S906" s="16">
        <v>-0.13800000000000001</v>
      </c>
      <c r="T906" s="17">
        <v>631476</v>
      </c>
      <c r="U906" s="16">
        <v>-0.113</v>
      </c>
      <c r="V906" s="17">
        <v>1296831</v>
      </c>
      <c r="W906" s="16">
        <v>-0.109</v>
      </c>
      <c r="X906" s="18">
        <v>4.58</v>
      </c>
      <c r="Y906" s="16">
        <v>-2.8000000000000001E-2</v>
      </c>
      <c r="Z906" s="18">
        <v>2.23</v>
      </c>
      <c r="AA906" s="16">
        <v>-3.2000000000000001E-2</v>
      </c>
      <c r="AB906" s="15">
        <v>6000990</v>
      </c>
      <c r="AC906" s="16">
        <v>-0.105</v>
      </c>
      <c r="AD906" s="17">
        <v>1297191</v>
      </c>
      <c r="AE906" s="16">
        <v>-8.4000000000000005E-2</v>
      </c>
      <c r="AF906" s="17">
        <v>2676520</v>
      </c>
      <c r="AG906" s="16">
        <v>-7.6999999999999999E-2</v>
      </c>
      <c r="AH906" s="18">
        <v>4.63</v>
      </c>
      <c r="AI906" s="16">
        <v>-2.1999999999999999E-2</v>
      </c>
      <c r="AJ906" s="18">
        <v>2.2400000000000002</v>
      </c>
      <c r="AK906" s="16">
        <v>-2.9000000000000001E-2</v>
      </c>
      <c r="AL906" s="15">
        <v>12682609</v>
      </c>
      <c r="AM906" s="16">
        <v>-8.3000000000000004E-2</v>
      </c>
      <c r="AN906" s="17">
        <v>2688702</v>
      </c>
      <c r="AO906" s="16">
        <v>-8.1000000000000003E-2</v>
      </c>
      <c r="AP906" s="17">
        <v>5543947</v>
      </c>
      <c r="AQ906" s="16">
        <v>-7.3999999999999996E-2</v>
      </c>
      <c r="AR906" s="18">
        <v>4.72</v>
      </c>
      <c r="AS906" s="16">
        <v>-2E-3</v>
      </c>
      <c r="AT906" s="18">
        <v>2.29</v>
      </c>
      <c r="AU906" s="16">
        <v>-0.01</v>
      </c>
    </row>
    <row r="907" spans="1:47" x14ac:dyDescent="0.2">
      <c r="A907" s="124"/>
      <c r="B907" s="29"/>
      <c r="C907" s="29"/>
      <c r="D907" s="29"/>
      <c r="E907" s="29"/>
      <c r="F907" s="29"/>
      <c r="G907" s="14" t="s">
        <v>325</v>
      </c>
      <c r="H907" s="15">
        <v>1837849</v>
      </c>
      <c r="I907" s="16">
        <v>-4.1000000000000002E-2</v>
      </c>
      <c r="J907" s="17">
        <v>448014</v>
      </c>
      <c r="K907" s="16">
        <v>-0.02</v>
      </c>
      <c r="L907" s="17">
        <v>885281</v>
      </c>
      <c r="M907" s="16">
        <v>0.03</v>
      </c>
      <c r="N907" s="18">
        <v>4.0999999999999996</v>
      </c>
      <c r="O907" s="16">
        <v>-2.1999999999999999E-2</v>
      </c>
      <c r="P907" s="18">
        <v>2.08</v>
      </c>
      <c r="Q907" s="16">
        <v>-6.9000000000000006E-2</v>
      </c>
      <c r="R907" s="15">
        <v>5538678</v>
      </c>
      <c r="S907" s="16">
        <v>-0.01</v>
      </c>
      <c r="T907" s="17">
        <v>1324580</v>
      </c>
      <c r="U907" s="16">
        <v>-0.01</v>
      </c>
      <c r="V907" s="17">
        <v>2600962</v>
      </c>
      <c r="W907" s="16">
        <v>3.9E-2</v>
      </c>
      <c r="X907" s="18">
        <v>4.18</v>
      </c>
      <c r="Y907" s="16">
        <v>0</v>
      </c>
      <c r="Z907" s="18">
        <v>2.13</v>
      </c>
      <c r="AA907" s="16">
        <v>-4.7E-2</v>
      </c>
      <c r="AB907" s="15">
        <v>11606591</v>
      </c>
      <c r="AC907" s="16">
        <v>2.5000000000000001E-2</v>
      </c>
      <c r="AD907" s="17">
        <v>2766946</v>
      </c>
      <c r="AE907" s="16">
        <v>0.02</v>
      </c>
      <c r="AF907" s="17">
        <v>5427857</v>
      </c>
      <c r="AG907" s="16">
        <v>6.8000000000000005E-2</v>
      </c>
      <c r="AH907" s="18">
        <v>4.1900000000000004</v>
      </c>
      <c r="AI907" s="16">
        <v>6.0000000000000001E-3</v>
      </c>
      <c r="AJ907" s="18">
        <v>2.14</v>
      </c>
      <c r="AK907" s="16">
        <v>-0.04</v>
      </c>
      <c r="AL907" s="15">
        <v>24476503</v>
      </c>
      <c r="AM907" s="16">
        <v>0.02</v>
      </c>
      <c r="AN907" s="17">
        <v>5863601</v>
      </c>
      <c r="AO907" s="16">
        <v>1.0999999999999999E-2</v>
      </c>
      <c r="AP907" s="17">
        <v>11246191</v>
      </c>
      <c r="AQ907" s="16">
        <v>3.5999999999999997E-2</v>
      </c>
      <c r="AR907" s="18">
        <v>4.17</v>
      </c>
      <c r="AS907" s="16">
        <v>8.9999999999999993E-3</v>
      </c>
      <c r="AT907" s="18">
        <v>2.1800000000000002</v>
      </c>
      <c r="AU907" s="16">
        <v>-1.4999999999999999E-2</v>
      </c>
    </row>
    <row r="908" spans="1:47" x14ac:dyDescent="0.2">
      <c r="A908" s="124"/>
      <c r="B908" s="29"/>
      <c r="C908" s="29"/>
      <c r="D908" s="29"/>
      <c r="E908" s="29"/>
      <c r="F908" s="29"/>
      <c r="G908" s="14" t="s">
        <v>326</v>
      </c>
      <c r="H908" s="15">
        <v>312566</v>
      </c>
      <c r="I908" s="16">
        <v>-0.40100000000000002</v>
      </c>
      <c r="J908" s="17">
        <v>60259</v>
      </c>
      <c r="K908" s="16">
        <v>-0.442</v>
      </c>
      <c r="L908" s="17">
        <v>117774</v>
      </c>
      <c r="M908" s="16">
        <v>-0.44400000000000001</v>
      </c>
      <c r="N908" s="18">
        <v>5.19</v>
      </c>
      <c r="O908" s="16">
        <v>7.2999999999999995E-2</v>
      </c>
      <c r="P908" s="18">
        <v>2.65</v>
      </c>
      <c r="Q908" s="16">
        <v>7.6999999999999999E-2</v>
      </c>
      <c r="R908" s="15">
        <v>984233</v>
      </c>
      <c r="S908" s="16">
        <v>-0.39200000000000002</v>
      </c>
      <c r="T908" s="17">
        <v>189915</v>
      </c>
      <c r="U908" s="16">
        <v>-0.438</v>
      </c>
      <c r="V908" s="17">
        <v>367989</v>
      </c>
      <c r="W908" s="16">
        <v>-0.44</v>
      </c>
      <c r="X908" s="18">
        <v>5.18</v>
      </c>
      <c r="Y908" s="16">
        <v>8.3000000000000004E-2</v>
      </c>
      <c r="Z908" s="18">
        <v>2.67</v>
      </c>
      <c r="AA908" s="16">
        <v>8.6999999999999994E-2</v>
      </c>
      <c r="AB908" s="15">
        <v>1974762</v>
      </c>
      <c r="AC908" s="16">
        <v>-0.38700000000000001</v>
      </c>
      <c r="AD908" s="17">
        <v>385576</v>
      </c>
      <c r="AE908" s="16">
        <v>-0.434</v>
      </c>
      <c r="AF908" s="17">
        <v>747351</v>
      </c>
      <c r="AG908" s="16">
        <v>-0.439</v>
      </c>
      <c r="AH908" s="18">
        <v>5.12</v>
      </c>
      <c r="AI908" s="16">
        <v>8.3000000000000004E-2</v>
      </c>
      <c r="AJ908" s="18">
        <v>2.64</v>
      </c>
      <c r="AK908" s="16">
        <v>9.1999999999999998E-2</v>
      </c>
      <c r="AL908" s="15">
        <v>5231460</v>
      </c>
      <c r="AM908" s="16">
        <v>-0.252</v>
      </c>
      <c r="AN908" s="17">
        <v>1052435</v>
      </c>
      <c r="AO908" s="16">
        <v>-0.28999999999999998</v>
      </c>
      <c r="AP908" s="17">
        <v>2033955</v>
      </c>
      <c r="AQ908" s="16">
        <v>-0.307</v>
      </c>
      <c r="AR908" s="18">
        <v>4.97</v>
      </c>
      <c r="AS908" s="16">
        <v>5.3999999999999999E-2</v>
      </c>
      <c r="AT908" s="18">
        <v>2.57</v>
      </c>
      <c r="AU908" s="16">
        <v>0.08</v>
      </c>
    </row>
    <row r="909" spans="1:47" x14ac:dyDescent="0.2">
      <c r="A909" s="124"/>
      <c r="B909" s="29"/>
      <c r="C909" s="29"/>
      <c r="D909" s="29"/>
      <c r="E909" s="29"/>
      <c r="F909" s="29"/>
      <c r="G909" s="14" t="s">
        <v>327</v>
      </c>
      <c r="H909" s="15">
        <v>558374</v>
      </c>
      <c r="I909" s="16">
        <v>-0.157</v>
      </c>
      <c r="J909" s="17">
        <v>112789</v>
      </c>
      <c r="K909" s="16">
        <v>-0.16900000000000001</v>
      </c>
      <c r="L909" s="17">
        <v>200160</v>
      </c>
      <c r="M909" s="16">
        <v>-0.187</v>
      </c>
      <c r="N909" s="18">
        <v>4.95</v>
      </c>
      <c r="O909" s="16">
        <v>1.4999999999999999E-2</v>
      </c>
      <c r="P909" s="18">
        <v>2.79</v>
      </c>
      <c r="Q909" s="16">
        <v>3.6999999999999998E-2</v>
      </c>
      <c r="R909" s="15">
        <v>1781528</v>
      </c>
      <c r="S909" s="16">
        <v>-0.13800000000000001</v>
      </c>
      <c r="T909" s="17">
        <v>360982</v>
      </c>
      <c r="U909" s="16">
        <v>-0.157</v>
      </c>
      <c r="V909" s="17">
        <v>640125</v>
      </c>
      <c r="W909" s="16">
        <v>-0.17399999999999999</v>
      </c>
      <c r="X909" s="18">
        <v>4.9400000000000004</v>
      </c>
      <c r="Y909" s="16">
        <v>2.3E-2</v>
      </c>
      <c r="Z909" s="18">
        <v>2.78</v>
      </c>
      <c r="AA909" s="16">
        <v>4.2999999999999997E-2</v>
      </c>
      <c r="AB909" s="15">
        <v>3515943</v>
      </c>
      <c r="AC909" s="16">
        <v>-0.126</v>
      </c>
      <c r="AD909" s="17">
        <v>715156</v>
      </c>
      <c r="AE909" s="16">
        <v>-0.13400000000000001</v>
      </c>
      <c r="AF909" s="17">
        <v>1260879</v>
      </c>
      <c r="AG909" s="16">
        <v>-0.154</v>
      </c>
      <c r="AH909" s="18">
        <v>4.92</v>
      </c>
      <c r="AI909" s="16">
        <v>8.9999999999999993E-3</v>
      </c>
      <c r="AJ909" s="18">
        <v>2.79</v>
      </c>
      <c r="AK909" s="16">
        <v>3.3000000000000002E-2</v>
      </c>
      <c r="AL909" s="15">
        <v>7087614</v>
      </c>
      <c r="AM909" s="16">
        <v>-0.13500000000000001</v>
      </c>
      <c r="AN909" s="17">
        <v>1452976</v>
      </c>
      <c r="AO909" s="16">
        <v>-0.13100000000000001</v>
      </c>
      <c r="AP909" s="17">
        <v>2549919</v>
      </c>
      <c r="AQ909" s="16">
        <v>-0.16200000000000001</v>
      </c>
      <c r="AR909" s="18">
        <v>4.88</v>
      </c>
      <c r="AS909" s="16">
        <v>-5.0000000000000001E-3</v>
      </c>
      <c r="AT909" s="18">
        <v>2.78</v>
      </c>
      <c r="AU909" s="16">
        <v>3.2000000000000001E-2</v>
      </c>
    </row>
    <row r="910" spans="1:47" x14ac:dyDescent="0.2">
      <c r="A910" s="124"/>
      <c r="B910" s="29"/>
      <c r="C910" s="29"/>
      <c r="D910" s="29"/>
      <c r="E910" s="29"/>
      <c r="F910" s="29"/>
      <c r="G910" s="14" t="s">
        <v>328</v>
      </c>
      <c r="H910" s="15">
        <v>1680953</v>
      </c>
      <c r="I910" s="16">
        <v>0.158</v>
      </c>
      <c r="J910" s="17">
        <v>387400</v>
      </c>
      <c r="K910" s="16">
        <v>0.26600000000000001</v>
      </c>
      <c r="L910" s="17">
        <v>775353</v>
      </c>
      <c r="M910" s="16">
        <v>0.26800000000000002</v>
      </c>
      <c r="N910" s="18">
        <v>4.34</v>
      </c>
      <c r="O910" s="16">
        <v>-8.5000000000000006E-2</v>
      </c>
      <c r="P910" s="18">
        <v>2.17</v>
      </c>
      <c r="Q910" s="16">
        <v>-8.5999999999999993E-2</v>
      </c>
      <c r="R910" s="15">
        <v>5540391</v>
      </c>
      <c r="S910" s="16">
        <v>6.5000000000000002E-2</v>
      </c>
      <c r="T910" s="17">
        <v>1270097</v>
      </c>
      <c r="U910" s="16">
        <v>6.3E-2</v>
      </c>
      <c r="V910" s="17">
        <v>2546173</v>
      </c>
      <c r="W910" s="16">
        <v>6.4000000000000001E-2</v>
      </c>
      <c r="X910" s="18">
        <v>4.3600000000000003</v>
      </c>
      <c r="Y910" s="16">
        <v>2E-3</v>
      </c>
      <c r="Z910" s="18">
        <v>2.1800000000000002</v>
      </c>
      <c r="AA910" s="16">
        <v>1E-3</v>
      </c>
      <c r="AB910" s="15">
        <v>11088517</v>
      </c>
      <c r="AC910" s="16">
        <v>9.4E-2</v>
      </c>
      <c r="AD910" s="17">
        <v>2558459</v>
      </c>
      <c r="AE910" s="16">
        <v>0.105</v>
      </c>
      <c r="AF910" s="17">
        <v>5130673</v>
      </c>
      <c r="AG910" s="16">
        <v>0.106</v>
      </c>
      <c r="AH910" s="18">
        <v>4.33</v>
      </c>
      <c r="AI910" s="16">
        <v>-0.01</v>
      </c>
      <c r="AJ910" s="18">
        <v>2.16</v>
      </c>
      <c r="AK910" s="16">
        <v>-0.01</v>
      </c>
      <c r="AL910" s="15">
        <v>22465106</v>
      </c>
      <c r="AM910" s="16">
        <v>8.7999999999999995E-2</v>
      </c>
      <c r="AN910" s="17">
        <v>5205166</v>
      </c>
      <c r="AO910" s="16">
        <v>9.2999999999999999E-2</v>
      </c>
      <c r="AP910" s="17">
        <v>10426027</v>
      </c>
      <c r="AQ910" s="16">
        <v>9.1999999999999998E-2</v>
      </c>
      <c r="AR910" s="18">
        <v>4.32</v>
      </c>
      <c r="AS910" s="16">
        <v>-5.0000000000000001E-3</v>
      </c>
      <c r="AT910" s="18">
        <v>2.15</v>
      </c>
      <c r="AU910" s="16">
        <v>-4.0000000000000001E-3</v>
      </c>
    </row>
    <row r="911" spans="1:47" x14ac:dyDescent="0.2">
      <c r="A911" s="124"/>
      <c r="B911" s="29"/>
      <c r="C911" s="29"/>
      <c r="D911" s="29"/>
      <c r="E911" s="29"/>
      <c r="F911" s="29"/>
      <c r="G911" s="14" t="s">
        <v>329</v>
      </c>
      <c r="H911" s="15">
        <v>541075</v>
      </c>
      <c r="I911" s="16">
        <v>-0.27900000000000003</v>
      </c>
      <c r="J911" s="17">
        <v>105109</v>
      </c>
      <c r="K911" s="16">
        <v>-0.32200000000000001</v>
      </c>
      <c r="L911" s="17">
        <v>198612</v>
      </c>
      <c r="M911" s="16">
        <v>-0.33</v>
      </c>
      <c r="N911" s="18">
        <v>5.15</v>
      </c>
      <c r="O911" s="16">
        <v>6.4000000000000001E-2</v>
      </c>
      <c r="P911" s="18">
        <v>2.72</v>
      </c>
      <c r="Q911" s="16">
        <v>7.5999999999999998E-2</v>
      </c>
      <c r="R911" s="15">
        <v>1685186</v>
      </c>
      <c r="S911" s="16">
        <v>-0.248</v>
      </c>
      <c r="T911" s="17">
        <v>330233</v>
      </c>
      <c r="U911" s="16">
        <v>-0.29799999999999999</v>
      </c>
      <c r="V911" s="17">
        <v>620050</v>
      </c>
      <c r="W911" s="16">
        <v>-0.312</v>
      </c>
      <c r="X911" s="18">
        <v>5.0999999999999996</v>
      </c>
      <c r="Y911" s="16">
        <v>7.0000000000000007E-2</v>
      </c>
      <c r="Z911" s="18">
        <v>2.72</v>
      </c>
      <c r="AA911" s="16">
        <v>9.2999999999999999E-2</v>
      </c>
      <c r="AB911" s="15">
        <v>3436997</v>
      </c>
      <c r="AC911" s="16">
        <v>-0.23899999999999999</v>
      </c>
      <c r="AD911" s="17">
        <v>681787</v>
      </c>
      <c r="AE911" s="16">
        <v>-0.27600000000000002</v>
      </c>
      <c r="AF911" s="17">
        <v>1277174</v>
      </c>
      <c r="AG911" s="16">
        <v>-0.29899999999999999</v>
      </c>
      <c r="AH911" s="18">
        <v>5.04</v>
      </c>
      <c r="AI911" s="16">
        <v>0.05</v>
      </c>
      <c r="AJ911" s="18">
        <v>2.69</v>
      </c>
      <c r="AK911" s="16">
        <v>8.5000000000000006E-2</v>
      </c>
      <c r="AL911" s="15">
        <v>8037966</v>
      </c>
      <c r="AM911" s="16">
        <v>-0.14199999999999999</v>
      </c>
      <c r="AN911" s="17">
        <v>1618223</v>
      </c>
      <c r="AO911" s="16">
        <v>-0.16900000000000001</v>
      </c>
      <c r="AP911" s="17">
        <v>3038786</v>
      </c>
      <c r="AQ911" s="16">
        <v>-0.20200000000000001</v>
      </c>
      <c r="AR911" s="18">
        <v>4.97</v>
      </c>
      <c r="AS911" s="16">
        <v>3.2000000000000001E-2</v>
      </c>
      <c r="AT911" s="18">
        <v>2.65</v>
      </c>
      <c r="AU911" s="16">
        <v>7.3999999999999996E-2</v>
      </c>
    </row>
    <row r="912" spans="1:47" x14ac:dyDescent="0.2">
      <c r="A912" s="124"/>
      <c r="B912" s="29"/>
      <c r="C912" s="29"/>
      <c r="D912" s="29"/>
      <c r="E912" s="30"/>
      <c r="F912" s="29"/>
      <c r="G912" s="14" t="s">
        <v>330</v>
      </c>
      <c r="H912" s="15">
        <v>7710945</v>
      </c>
      <c r="I912" s="16">
        <v>-8.6999999999999994E-2</v>
      </c>
      <c r="J912" s="17">
        <v>1709196</v>
      </c>
      <c r="K912" s="16">
        <v>-6.7000000000000004E-2</v>
      </c>
      <c r="L912" s="17">
        <v>3336975</v>
      </c>
      <c r="M912" s="16">
        <v>-5.5E-2</v>
      </c>
      <c r="N912" s="18">
        <v>4.51</v>
      </c>
      <c r="O912" s="16">
        <v>-2.1999999999999999E-2</v>
      </c>
      <c r="P912" s="18">
        <v>2.31</v>
      </c>
      <c r="Q912" s="16">
        <v>-3.3000000000000002E-2</v>
      </c>
      <c r="R912" s="15">
        <v>24150318</v>
      </c>
      <c r="S912" s="16">
        <v>-0.09</v>
      </c>
      <c r="T912" s="17">
        <v>5306786</v>
      </c>
      <c r="U912" s="16">
        <v>-9.5000000000000001E-2</v>
      </c>
      <c r="V912" s="17">
        <v>10356750</v>
      </c>
      <c r="W912" s="16">
        <v>-8.6999999999999994E-2</v>
      </c>
      <c r="X912" s="18">
        <v>4.55</v>
      </c>
      <c r="Y912" s="16">
        <v>6.0000000000000001E-3</v>
      </c>
      <c r="Z912" s="18">
        <v>2.33</v>
      </c>
      <c r="AA912" s="16">
        <v>-4.0000000000000001E-3</v>
      </c>
      <c r="AB912" s="15">
        <v>49196393</v>
      </c>
      <c r="AC912" s="16">
        <v>-7.0000000000000007E-2</v>
      </c>
      <c r="AD912" s="17">
        <v>10796184</v>
      </c>
      <c r="AE912" s="16">
        <v>-7.2999999999999995E-2</v>
      </c>
      <c r="AF912" s="17">
        <v>21053793</v>
      </c>
      <c r="AG912" s="16">
        <v>-6.6000000000000003E-2</v>
      </c>
      <c r="AH912" s="18">
        <v>4.5599999999999996</v>
      </c>
      <c r="AI912" s="16">
        <v>4.0000000000000001E-3</v>
      </c>
      <c r="AJ912" s="18">
        <v>2.34</v>
      </c>
      <c r="AK912" s="16">
        <v>-4.0000000000000001E-3</v>
      </c>
      <c r="AL912" s="15">
        <v>105507495</v>
      </c>
      <c r="AM912" s="16">
        <v>-4.7E-2</v>
      </c>
      <c r="AN912" s="17">
        <v>23142756</v>
      </c>
      <c r="AO912" s="16">
        <v>-5.5E-2</v>
      </c>
      <c r="AP912" s="17">
        <v>44816440</v>
      </c>
      <c r="AQ912" s="16">
        <v>-5.6000000000000001E-2</v>
      </c>
      <c r="AR912" s="18">
        <v>4.5599999999999996</v>
      </c>
      <c r="AS912" s="16">
        <v>8.9999999999999993E-3</v>
      </c>
      <c r="AT912" s="18">
        <v>2.35</v>
      </c>
      <c r="AU912" s="16">
        <v>0.01</v>
      </c>
    </row>
    <row r="913" spans="1:47" x14ac:dyDescent="0.2">
      <c r="A913" s="123" t="s">
        <v>19</v>
      </c>
      <c r="B913" s="28" t="s">
        <v>11</v>
      </c>
      <c r="C913" s="28" t="s">
        <v>113</v>
      </c>
      <c r="D913" s="28" t="s">
        <v>24</v>
      </c>
      <c r="E913" s="28" t="s">
        <v>0</v>
      </c>
      <c r="F913" s="28" t="s">
        <v>84</v>
      </c>
      <c r="G913" s="14" t="s">
        <v>274</v>
      </c>
      <c r="H913" s="15">
        <v>59564</v>
      </c>
      <c r="I913" s="16">
        <v>0.23200000000000001</v>
      </c>
      <c r="J913" s="17">
        <v>12507</v>
      </c>
      <c r="K913" s="16">
        <v>0.17399999999999999</v>
      </c>
      <c r="L913" s="17">
        <v>18700</v>
      </c>
      <c r="M913" s="16">
        <v>0.17699999999999999</v>
      </c>
      <c r="N913" s="18">
        <v>4.76</v>
      </c>
      <c r="O913" s="16">
        <v>4.9000000000000002E-2</v>
      </c>
      <c r="P913" s="18">
        <v>3.19</v>
      </c>
      <c r="Q913" s="16">
        <v>4.7E-2</v>
      </c>
      <c r="R913" s="15">
        <v>173834</v>
      </c>
      <c r="S913" s="16">
        <v>0.17599999999999999</v>
      </c>
      <c r="T913" s="17">
        <v>37756</v>
      </c>
      <c r="U913" s="16">
        <v>0.15</v>
      </c>
      <c r="V913" s="17">
        <v>56568</v>
      </c>
      <c r="W913" s="16">
        <v>0.13600000000000001</v>
      </c>
      <c r="X913" s="18">
        <v>4.5999999999999996</v>
      </c>
      <c r="Y913" s="16">
        <v>2.1999999999999999E-2</v>
      </c>
      <c r="Z913" s="18">
        <v>3.07</v>
      </c>
      <c r="AA913" s="16">
        <v>3.5000000000000003E-2</v>
      </c>
      <c r="AB913" s="15">
        <v>367933</v>
      </c>
      <c r="AC913" s="16">
        <v>0.217</v>
      </c>
      <c r="AD913" s="17">
        <v>82501</v>
      </c>
      <c r="AE913" s="16">
        <v>0.23</v>
      </c>
      <c r="AF913" s="17">
        <v>123616</v>
      </c>
      <c r="AG913" s="16">
        <v>0.20200000000000001</v>
      </c>
      <c r="AH913" s="18">
        <v>4.46</v>
      </c>
      <c r="AI913" s="16">
        <v>-0.01</v>
      </c>
      <c r="AJ913" s="18">
        <v>2.98</v>
      </c>
      <c r="AK913" s="16">
        <v>1.2999999999999999E-2</v>
      </c>
      <c r="AL913" s="15">
        <v>766179</v>
      </c>
      <c r="AM913" s="16">
        <v>0.219</v>
      </c>
      <c r="AN913" s="17">
        <v>168926</v>
      </c>
      <c r="AO913" s="16">
        <v>0.22900000000000001</v>
      </c>
      <c r="AP913" s="17">
        <v>253398</v>
      </c>
      <c r="AQ913" s="16">
        <v>0.161</v>
      </c>
      <c r="AR913" s="18">
        <v>4.54</v>
      </c>
      <c r="AS913" s="16">
        <v>-8.0000000000000002E-3</v>
      </c>
      <c r="AT913" s="18">
        <v>3.02</v>
      </c>
      <c r="AU913" s="16">
        <v>0.05</v>
      </c>
    </row>
    <row r="914" spans="1:47" x14ac:dyDescent="0.2">
      <c r="A914" s="124"/>
      <c r="B914" s="29"/>
      <c r="C914" s="29"/>
      <c r="D914" s="29"/>
      <c r="E914" s="29"/>
      <c r="F914" s="29"/>
      <c r="G914" s="14" t="s">
        <v>275</v>
      </c>
      <c r="H914" s="15">
        <v>116249</v>
      </c>
      <c r="I914" s="16">
        <v>0.11700000000000001</v>
      </c>
      <c r="J914" s="17">
        <v>26775</v>
      </c>
      <c r="K914" s="16">
        <v>0.26900000000000002</v>
      </c>
      <c r="L914" s="17">
        <v>49098</v>
      </c>
      <c r="M914" s="16">
        <v>0.22600000000000001</v>
      </c>
      <c r="N914" s="18">
        <v>4.34</v>
      </c>
      <c r="O914" s="16">
        <v>-0.12</v>
      </c>
      <c r="P914" s="18">
        <v>2.37</v>
      </c>
      <c r="Q914" s="16">
        <v>-8.8999999999999996E-2</v>
      </c>
      <c r="R914" s="15">
        <v>359907</v>
      </c>
      <c r="S914" s="16">
        <v>4.2999999999999997E-2</v>
      </c>
      <c r="T914" s="17">
        <v>82901</v>
      </c>
      <c r="U914" s="16">
        <v>8.7999999999999995E-2</v>
      </c>
      <c r="V914" s="17">
        <v>155711</v>
      </c>
      <c r="W914" s="16">
        <v>6.3E-2</v>
      </c>
      <c r="X914" s="18">
        <v>4.34</v>
      </c>
      <c r="Y914" s="16">
        <v>-4.1000000000000002E-2</v>
      </c>
      <c r="Z914" s="18">
        <v>2.31</v>
      </c>
      <c r="AA914" s="16">
        <v>-1.7999999999999999E-2</v>
      </c>
      <c r="AB914" s="15">
        <v>723078</v>
      </c>
      <c r="AC914" s="16">
        <v>5.2999999999999999E-2</v>
      </c>
      <c r="AD914" s="17">
        <v>165171</v>
      </c>
      <c r="AE914" s="16">
        <v>9.2999999999999999E-2</v>
      </c>
      <c r="AF914" s="17">
        <v>311760</v>
      </c>
      <c r="AG914" s="16">
        <v>6.5000000000000002E-2</v>
      </c>
      <c r="AH914" s="18">
        <v>4.38</v>
      </c>
      <c r="AI914" s="16">
        <v>-3.5999999999999997E-2</v>
      </c>
      <c r="AJ914" s="18">
        <v>2.3199999999999998</v>
      </c>
      <c r="AK914" s="16">
        <v>-1.2E-2</v>
      </c>
      <c r="AL914" s="15">
        <v>1494827</v>
      </c>
      <c r="AM914" s="16">
        <v>0.11700000000000001</v>
      </c>
      <c r="AN914" s="17">
        <v>329937</v>
      </c>
      <c r="AO914" s="16">
        <v>0.11600000000000001</v>
      </c>
      <c r="AP914" s="17">
        <v>626359</v>
      </c>
      <c r="AQ914" s="16">
        <v>7.8E-2</v>
      </c>
      <c r="AR914" s="18">
        <v>4.53</v>
      </c>
      <c r="AS914" s="16">
        <v>1E-3</v>
      </c>
      <c r="AT914" s="18">
        <v>2.39</v>
      </c>
      <c r="AU914" s="16">
        <v>3.5999999999999997E-2</v>
      </c>
    </row>
    <row r="915" spans="1:47" x14ac:dyDescent="0.2">
      <c r="A915" s="124"/>
      <c r="B915" s="29"/>
      <c r="C915" s="29"/>
      <c r="D915" s="29"/>
      <c r="E915" s="29"/>
      <c r="F915" s="29"/>
      <c r="G915" s="14" t="s">
        <v>276</v>
      </c>
      <c r="H915" s="15">
        <v>221523</v>
      </c>
      <c r="I915" s="16">
        <v>-6.7000000000000004E-2</v>
      </c>
      <c r="J915" s="17">
        <v>51813</v>
      </c>
      <c r="K915" s="16">
        <v>-0.13300000000000001</v>
      </c>
      <c r="L915" s="17">
        <v>92033</v>
      </c>
      <c r="M915" s="16">
        <v>-0.14499999999999999</v>
      </c>
      <c r="N915" s="18">
        <v>4.28</v>
      </c>
      <c r="O915" s="16">
        <v>7.4999999999999997E-2</v>
      </c>
      <c r="P915" s="18">
        <v>2.41</v>
      </c>
      <c r="Q915" s="16">
        <v>9.0999999999999998E-2</v>
      </c>
      <c r="R915" s="15">
        <v>666187</v>
      </c>
      <c r="S915" s="16">
        <v>-8.4000000000000005E-2</v>
      </c>
      <c r="T915" s="17">
        <v>158883</v>
      </c>
      <c r="U915" s="16">
        <v>-0.13700000000000001</v>
      </c>
      <c r="V915" s="17">
        <v>281969</v>
      </c>
      <c r="W915" s="16">
        <v>-0.14899999999999999</v>
      </c>
      <c r="X915" s="18">
        <v>4.1900000000000004</v>
      </c>
      <c r="Y915" s="16">
        <v>6.0999999999999999E-2</v>
      </c>
      <c r="Z915" s="18">
        <v>2.36</v>
      </c>
      <c r="AA915" s="16">
        <v>7.5999999999999998E-2</v>
      </c>
      <c r="AB915" s="15">
        <v>1304003</v>
      </c>
      <c r="AC915" s="16">
        <v>-0.13300000000000001</v>
      </c>
      <c r="AD915" s="17">
        <v>314853</v>
      </c>
      <c r="AE915" s="16">
        <v>-0.17599999999999999</v>
      </c>
      <c r="AF915" s="17">
        <v>555183</v>
      </c>
      <c r="AG915" s="16">
        <v>-0.20399999999999999</v>
      </c>
      <c r="AH915" s="18">
        <v>4.1399999999999997</v>
      </c>
      <c r="AI915" s="16">
        <v>5.1999999999999998E-2</v>
      </c>
      <c r="AJ915" s="18">
        <v>2.35</v>
      </c>
      <c r="AK915" s="16">
        <v>8.8999999999999996E-2</v>
      </c>
      <c r="AL915" s="15">
        <v>2968959</v>
      </c>
      <c r="AM915" s="16">
        <v>-3.2000000000000001E-2</v>
      </c>
      <c r="AN915" s="17">
        <v>737028</v>
      </c>
      <c r="AO915" s="16">
        <v>-3.4000000000000002E-2</v>
      </c>
      <c r="AP915" s="17">
        <v>1312975</v>
      </c>
      <c r="AQ915" s="16">
        <v>-7.8E-2</v>
      </c>
      <c r="AR915" s="18">
        <v>4.03</v>
      </c>
      <c r="AS915" s="16">
        <v>2E-3</v>
      </c>
      <c r="AT915" s="18">
        <v>2.2599999999999998</v>
      </c>
      <c r="AU915" s="16">
        <v>4.9000000000000002E-2</v>
      </c>
    </row>
    <row r="916" spans="1:47" x14ac:dyDescent="0.2">
      <c r="A916" s="124"/>
      <c r="B916" s="29"/>
      <c r="C916" s="29"/>
      <c r="D916" s="29"/>
      <c r="E916" s="29"/>
      <c r="F916" s="29"/>
      <c r="G916" s="14" t="s">
        <v>277</v>
      </c>
      <c r="H916" s="15">
        <v>80050</v>
      </c>
      <c r="I916" s="16">
        <v>0.153</v>
      </c>
      <c r="J916" s="17">
        <v>18581</v>
      </c>
      <c r="K916" s="16">
        <v>0.23899999999999999</v>
      </c>
      <c r="L916" s="17">
        <v>33441</v>
      </c>
      <c r="M916" s="16">
        <v>0.26200000000000001</v>
      </c>
      <c r="N916" s="18">
        <v>4.3099999999999996</v>
      </c>
      <c r="O916" s="16">
        <v>-6.9000000000000006E-2</v>
      </c>
      <c r="P916" s="18">
        <v>2.39</v>
      </c>
      <c r="Q916" s="16">
        <v>-8.5999999999999993E-2</v>
      </c>
      <c r="R916" s="15">
        <v>261490</v>
      </c>
      <c r="S916" s="16">
        <v>0.11</v>
      </c>
      <c r="T916" s="17">
        <v>60963</v>
      </c>
      <c r="U916" s="16">
        <v>0.123</v>
      </c>
      <c r="V916" s="17">
        <v>111206</v>
      </c>
      <c r="W916" s="16">
        <v>0.124</v>
      </c>
      <c r="X916" s="18">
        <v>4.29</v>
      </c>
      <c r="Y916" s="16">
        <v>-1.0999999999999999E-2</v>
      </c>
      <c r="Z916" s="18">
        <v>2.35</v>
      </c>
      <c r="AA916" s="16">
        <v>-1.2E-2</v>
      </c>
      <c r="AB916" s="15">
        <v>544581</v>
      </c>
      <c r="AC916" s="16">
        <v>0.16</v>
      </c>
      <c r="AD916" s="17">
        <v>127226</v>
      </c>
      <c r="AE916" s="16">
        <v>0.189</v>
      </c>
      <c r="AF916" s="17">
        <v>230566</v>
      </c>
      <c r="AG916" s="16">
        <v>0.156</v>
      </c>
      <c r="AH916" s="18">
        <v>4.28</v>
      </c>
      <c r="AI916" s="16">
        <v>-2.4E-2</v>
      </c>
      <c r="AJ916" s="18">
        <v>2.36</v>
      </c>
      <c r="AK916" s="16">
        <v>3.0000000000000001E-3</v>
      </c>
      <c r="AL916" s="15">
        <v>1102275</v>
      </c>
      <c r="AM916" s="16">
        <v>0.22700000000000001</v>
      </c>
      <c r="AN916" s="17">
        <v>255159</v>
      </c>
      <c r="AO916" s="16">
        <v>0.251</v>
      </c>
      <c r="AP916" s="17">
        <v>461321</v>
      </c>
      <c r="AQ916" s="16">
        <v>0.17799999999999999</v>
      </c>
      <c r="AR916" s="18">
        <v>4.32</v>
      </c>
      <c r="AS916" s="16">
        <v>-0.02</v>
      </c>
      <c r="AT916" s="18">
        <v>2.39</v>
      </c>
      <c r="AU916" s="16">
        <v>4.1000000000000002E-2</v>
      </c>
    </row>
    <row r="917" spans="1:47" x14ac:dyDescent="0.2">
      <c r="A917" s="124"/>
      <c r="B917" s="29"/>
      <c r="C917" s="29"/>
      <c r="D917" s="29"/>
      <c r="E917" s="29"/>
      <c r="F917" s="29"/>
      <c r="G917" s="14" t="s">
        <v>278</v>
      </c>
      <c r="H917" s="15">
        <v>200883</v>
      </c>
      <c r="I917" s="16">
        <v>-0.13800000000000001</v>
      </c>
      <c r="J917" s="17">
        <v>52743</v>
      </c>
      <c r="K917" s="16">
        <v>-0.15</v>
      </c>
      <c r="L917" s="17">
        <v>71520</v>
      </c>
      <c r="M917" s="16">
        <v>-0.23300000000000001</v>
      </c>
      <c r="N917" s="18">
        <v>3.81</v>
      </c>
      <c r="O917" s="16">
        <v>1.4E-2</v>
      </c>
      <c r="P917" s="18">
        <v>2.81</v>
      </c>
      <c r="Q917" s="16">
        <v>0.125</v>
      </c>
      <c r="R917" s="15">
        <v>634247</v>
      </c>
      <c r="S917" s="16">
        <v>-0.121</v>
      </c>
      <c r="T917" s="17">
        <v>167311</v>
      </c>
      <c r="U917" s="16">
        <v>-0.122</v>
      </c>
      <c r="V917" s="17">
        <v>221135</v>
      </c>
      <c r="W917" s="16">
        <v>-0.215</v>
      </c>
      <c r="X917" s="18">
        <v>3.79</v>
      </c>
      <c r="Y917" s="16">
        <v>1E-3</v>
      </c>
      <c r="Z917" s="18">
        <v>2.87</v>
      </c>
      <c r="AA917" s="16">
        <v>0.12</v>
      </c>
      <c r="AB917" s="15">
        <v>1319006</v>
      </c>
      <c r="AC917" s="16">
        <v>-8.5000000000000006E-2</v>
      </c>
      <c r="AD917" s="17">
        <v>349860</v>
      </c>
      <c r="AE917" s="16">
        <v>-7.9000000000000001E-2</v>
      </c>
      <c r="AF917" s="17">
        <v>458134</v>
      </c>
      <c r="AG917" s="16">
        <v>-0.20200000000000001</v>
      </c>
      <c r="AH917" s="18">
        <v>3.77</v>
      </c>
      <c r="AI917" s="16">
        <v>-6.0000000000000001E-3</v>
      </c>
      <c r="AJ917" s="18">
        <v>2.88</v>
      </c>
      <c r="AK917" s="16">
        <v>0.14799999999999999</v>
      </c>
      <c r="AL917" s="15">
        <v>2890687</v>
      </c>
      <c r="AM917" s="16">
        <v>4.4999999999999998E-2</v>
      </c>
      <c r="AN917" s="17">
        <v>785382</v>
      </c>
      <c r="AO917" s="16">
        <v>9.2999999999999999E-2</v>
      </c>
      <c r="AP917" s="17">
        <v>1089751</v>
      </c>
      <c r="AQ917" s="16">
        <v>-2.9000000000000001E-2</v>
      </c>
      <c r="AR917" s="18">
        <v>3.68</v>
      </c>
      <c r="AS917" s="16">
        <v>-4.3999999999999997E-2</v>
      </c>
      <c r="AT917" s="18">
        <v>2.65</v>
      </c>
      <c r="AU917" s="16">
        <v>7.5999999999999998E-2</v>
      </c>
    </row>
    <row r="918" spans="1:47" x14ac:dyDescent="0.2">
      <c r="A918" s="124"/>
      <c r="B918" s="29"/>
      <c r="C918" s="29"/>
      <c r="D918" s="29"/>
      <c r="E918" s="29"/>
      <c r="F918" s="29"/>
      <c r="G918" s="14" t="s">
        <v>279</v>
      </c>
      <c r="H918" s="15">
        <v>103509</v>
      </c>
      <c r="I918" s="16">
        <v>7.0000000000000007E-2</v>
      </c>
      <c r="J918" s="17">
        <v>25042</v>
      </c>
      <c r="K918" s="16">
        <v>5.7000000000000002E-2</v>
      </c>
      <c r="L918" s="17">
        <v>44031</v>
      </c>
      <c r="M918" s="16">
        <v>5.2999999999999999E-2</v>
      </c>
      <c r="N918" s="18">
        <v>4.13</v>
      </c>
      <c r="O918" s="16">
        <v>1.2E-2</v>
      </c>
      <c r="P918" s="18">
        <v>2.35</v>
      </c>
      <c r="Q918" s="16">
        <v>1.6E-2</v>
      </c>
      <c r="R918" s="15">
        <v>312868</v>
      </c>
      <c r="S918" s="16">
        <v>5.0000000000000001E-3</v>
      </c>
      <c r="T918" s="17">
        <v>75131</v>
      </c>
      <c r="U918" s="16">
        <v>-0.01</v>
      </c>
      <c r="V918" s="17">
        <v>133894</v>
      </c>
      <c r="W918" s="16">
        <v>-8.0000000000000002E-3</v>
      </c>
      <c r="X918" s="18">
        <v>4.16</v>
      </c>
      <c r="Y918" s="16">
        <v>1.4999999999999999E-2</v>
      </c>
      <c r="Z918" s="18">
        <v>2.34</v>
      </c>
      <c r="AA918" s="16">
        <v>1.2999999999999999E-2</v>
      </c>
      <c r="AB918" s="15">
        <v>652974</v>
      </c>
      <c r="AC918" s="16">
        <v>-8.9999999999999993E-3</v>
      </c>
      <c r="AD918" s="17">
        <v>157363</v>
      </c>
      <c r="AE918" s="16">
        <v>-1.7999999999999999E-2</v>
      </c>
      <c r="AF918" s="17">
        <v>278642</v>
      </c>
      <c r="AG918" s="16">
        <v>-0.02</v>
      </c>
      <c r="AH918" s="18">
        <v>4.1500000000000004</v>
      </c>
      <c r="AI918" s="16">
        <v>8.9999999999999993E-3</v>
      </c>
      <c r="AJ918" s="18">
        <v>2.34</v>
      </c>
      <c r="AK918" s="16">
        <v>1.0999999999999999E-2</v>
      </c>
      <c r="AL918" s="15">
        <v>1367765</v>
      </c>
      <c r="AM918" s="16">
        <v>6.6000000000000003E-2</v>
      </c>
      <c r="AN918" s="17">
        <v>332288</v>
      </c>
      <c r="AO918" s="16">
        <v>5.8000000000000003E-2</v>
      </c>
      <c r="AP918" s="17">
        <v>586430</v>
      </c>
      <c r="AQ918" s="16">
        <v>3.5999999999999997E-2</v>
      </c>
      <c r="AR918" s="18">
        <v>4.12</v>
      </c>
      <c r="AS918" s="16">
        <v>8.0000000000000002E-3</v>
      </c>
      <c r="AT918" s="18">
        <v>2.33</v>
      </c>
      <c r="AU918" s="16">
        <v>2.9000000000000001E-2</v>
      </c>
    </row>
    <row r="919" spans="1:47" x14ac:dyDescent="0.2">
      <c r="A919" s="124"/>
      <c r="B919" s="29"/>
      <c r="C919" s="29"/>
      <c r="D919" s="29"/>
      <c r="E919" s="29"/>
      <c r="F919" s="29"/>
      <c r="G919" s="14" t="s">
        <v>280</v>
      </c>
      <c r="H919" s="15">
        <v>59928</v>
      </c>
      <c r="I919" s="16">
        <v>0.317</v>
      </c>
      <c r="J919" s="17">
        <v>13099</v>
      </c>
      <c r="K919" s="16">
        <v>0.29199999999999998</v>
      </c>
      <c r="L919" s="17">
        <v>22150</v>
      </c>
      <c r="M919" s="16">
        <v>0.26900000000000002</v>
      </c>
      <c r="N919" s="18">
        <v>4.57</v>
      </c>
      <c r="O919" s="16">
        <v>1.9E-2</v>
      </c>
      <c r="P919" s="18">
        <v>2.71</v>
      </c>
      <c r="Q919" s="16">
        <v>3.7999999999999999E-2</v>
      </c>
      <c r="R919" s="15">
        <v>194850</v>
      </c>
      <c r="S919" s="16">
        <v>0.436</v>
      </c>
      <c r="T919" s="17">
        <v>42715</v>
      </c>
      <c r="U919" s="16">
        <v>0.40300000000000002</v>
      </c>
      <c r="V919" s="17">
        <v>72976</v>
      </c>
      <c r="W919" s="16">
        <v>0.38700000000000001</v>
      </c>
      <c r="X919" s="18">
        <v>4.5599999999999996</v>
      </c>
      <c r="Y919" s="16">
        <v>2.4E-2</v>
      </c>
      <c r="Z919" s="18">
        <v>2.67</v>
      </c>
      <c r="AA919" s="16">
        <v>3.5000000000000003E-2</v>
      </c>
      <c r="AB919" s="15">
        <v>364692</v>
      </c>
      <c r="AC919" s="16">
        <v>0.41499999999999998</v>
      </c>
      <c r="AD919" s="17">
        <v>79257</v>
      </c>
      <c r="AE919" s="16">
        <v>0.35799999999999998</v>
      </c>
      <c r="AF919" s="17">
        <v>133479</v>
      </c>
      <c r="AG919" s="16">
        <v>0.38</v>
      </c>
      <c r="AH919" s="18">
        <v>4.5999999999999996</v>
      </c>
      <c r="AI919" s="16">
        <v>4.2000000000000003E-2</v>
      </c>
      <c r="AJ919" s="18">
        <v>2.73</v>
      </c>
      <c r="AK919" s="16">
        <v>2.5000000000000001E-2</v>
      </c>
      <c r="AL919" s="15">
        <v>703800</v>
      </c>
      <c r="AM919" s="16">
        <v>0.53700000000000003</v>
      </c>
      <c r="AN919" s="17">
        <v>156841</v>
      </c>
      <c r="AO919" s="16">
        <v>0.52900000000000003</v>
      </c>
      <c r="AP919" s="17">
        <v>259244</v>
      </c>
      <c r="AQ919" s="16">
        <v>0.48799999999999999</v>
      </c>
      <c r="AR919" s="18">
        <v>4.49</v>
      </c>
      <c r="AS919" s="16">
        <v>5.0000000000000001E-3</v>
      </c>
      <c r="AT919" s="18">
        <v>2.71</v>
      </c>
      <c r="AU919" s="16">
        <v>3.3000000000000002E-2</v>
      </c>
    </row>
    <row r="920" spans="1:47" x14ac:dyDescent="0.2">
      <c r="A920" s="124"/>
      <c r="B920" s="29"/>
      <c r="C920" s="29"/>
      <c r="D920" s="29"/>
      <c r="E920" s="29"/>
      <c r="F920" s="29"/>
      <c r="G920" s="14" t="s">
        <v>281</v>
      </c>
      <c r="H920" s="15">
        <v>142240</v>
      </c>
      <c r="I920" s="16">
        <v>-1.4E-2</v>
      </c>
      <c r="J920" s="17">
        <v>29941</v>
      </c>
      <c r="K920" s="16">
        <v>-4.5999999999999999E-2</v>
      </c>
      <c r="L920" s="17">
        <v>53453</v>
      </c>
      <c r="M920" s="16">
        <v>-3.7999999999999999E-2</v>
      </c>
      <c r="N920" s="18">
        <v>4.75</v>
      </c>
      <c r="O920" s="16">
        <v>3.3000000000000002E-2</v>
      </c>
      <c r="P920" s="18">
        <v>2.66</v>
      </c>
      <c r="Q920" s="16">
        <v>2.4E-2</v>
      </c>
      <c r="R920" s="15">
        <v>429848</v>
      </c>
      <c r="S920" s="16">
        <v>3.1E-2</v>
      </c>
      <c r="T920" s="17">
        <v>89997</v>
      </c>
      <c r="U920" s="16">
        <v>1.2999999999999999E-2</v>
      </c>
      <c r="V920" s="17">
        <v>165283</v>
      </c>
      <c r="W920" s="16">
        <v>0</v>
      </c>
      <c r="X920" s="18">
        <v>4.78</v>
      </c>
      <c r="Y920" s="16">
        <v>1.7999999999999999E-2</v>
      </c>
      <c r="Z920" s="18">
        <v>2.6</v>
      </c>
      <c r="AA920" s="16">
        <v>3.1E-2</v>
      </c>
      <c r="AB920" s="15">
        <v>931784</v>
      </c>
      <c r="AC920" s="16">
        <v>7.8E-2</v>
      </c>
      <c r="AD920" s="17">
        <v>195897</v>
      </c>
      <c r="AE920" s="16">
        <v>4.8000000000000001E-2</v>
      </c>
      <c r="AF920" s="17">
        <v>353422</v>
      </c>
      <c r="AG920" s="16">
        <v>6.0999999999999999E-2</v>
      </c>
      <c r="AH920" s="18">
        <v>4.76</v>
      </c>
      <c r="AI920" s="16">
        <v>2.9000000000000001E-2</v>
      </c>
      <c r="AJ920" s="18">
        <v>2.64</v>
      </c>
      <c r="AK920" s="16">
        <v>1.6E-2</v>
      </c>
      <c r="AL920" s="15">
        <v>2032727</v>
      </c>
      <c r="AM920" s="16">
        <v>0.17599999999999999</v>
      </c>
      <c r="AN920" s="17">
        <v>439159</v>
      </c>
      <c r="AO920" s="16">
        <v>0.182</v>
      </c>
      <c r="AP920" s="17">
        <v>755900</v>
      </c>
      <c r="AQ920" s="16">
        <v>0.153</v>
      </c>
      <c r="AR920" s="18">
        <v>4.63</v>
      </c>
      <c r="AS920" s="16">
        <v>-5.0000000000000001E-3</v>
      </c>
      <c r="AT920" s="18">
        <v>2.69</v>
      </c>
      <c r="AU920" s="16">
        <v>0.02</v>
      </c>
    </row>
    <row r="921" spans="1:47" x14ac:dyDescent="0.2">
      <c r="A921" s="124"/>
      <c r="B921" s="29"/>
      <c r="C921" s="29"/>
      <c r="D921" s="29"/>
      <c r="E921" s="29"/>
      <c r="F921" s="29"/>
      <c r="G921" s="14" t="s">
        <v>282</v>
      </c>
      <c r="H921" s="15">
        <v>85657</v>
      </c>
      <c r="I921" s="16">
        <v>0.33500000000000002</v>
      </c>
      <c r="J921" s="17">
        <v>21458</v>
      </c>
      <c r="K921" s="16">
        <v>0.22700000000000001</v>
      </c>
      <c r="L921" s="17">
        <v>30421</v>
      </c>
      <c r="M921" s="16">
        <v>7.6999999999999999E-2</v>
      </c>
      <c r="N921" s="18">
        <v>3.99</v>
      </c>
      <c r="O921" s="16">
        <v>8.7999999999999995E-2</v>
      </c>
      <c r="P921" s="18">
        <v>2.82</v>
      </c>
      <c r="Q921" s="16">
        <v>0.24</v>
      </c>
      <c r="R921" s="15">
        <v>263781</v>
      </c>
      <c r="S921" s="16">
        <v>0.26200000000000001</v>
      </c>
      <c r="T921" s="17">
        <v>63113</v>
      </c>
      <c r="U921" s="16">
        <v>0.13300000000000001</v>
      </c>
      <c r="V921" s="17">
        <v>95293</v>
      </c>
      <c r="W921" s="16">
        <v>2.7E-2</v>
      </c>
      <c r="X921" s="18">
        <v>4.18</v>
      </c>
      <c r="Y921" s="16">
        <v>0.114</v>
      </c>
      <c r="Z921" s="18">
        <v>2.77</v>
      </c>
      <c r="AA921" s="16">
        <v>0.22900000000000001</v>
      </c>
      <c r="AB921" s="15">
        <v>545392</v>
      </c>
      <c r="AC921" s="16">
        <v>0.23200000000000001</v>
      </c>
      <c r="AD921" s="17">
        <v>129222</v>
      </c>
      <c r="AE921" s="16">
        <v>8.8999999999999996E-2</v>
      </c>
      <c r="AF921" s="17">
        <v>192649</v>
      </c>
      <c r="AG921" s="16">
        <v>-1.0999999999999999E-2</v>
      </c>
      <c r="AH921" s="18">
        <v>4.22</v>
      </c>
      <c r="AI921" s="16">
        <v>0.13100000000000001</v>
      </c>
      <c r="AJ921" s="18">
        <v>2.83</v>
      </c>
      <c r="AK921" s="16">
        <v>0.246</v>
      </c>
      <c r="AL921" s="15">
        <v>1073202</v>
      </c>
      <c r="AM921" s="16">
        <v>0.25900000000000001</v>
      </c>
      <c r="AN921" s="17">
        <v>266354</v>
      </c>
      <c r="AO921" s="16">
        <v>0.16</v>
      </c>
      <c r="AP921" s="17">
        <v>390549</v>
      </c>
      <c r="AQ921" s="16">
        <v>3.3000000000000002E-2</v>
      </c>
      <c r="AR921" s="18">
        <v>4.03</v>
      </c>
      <c r="AS921" s="16">
        <v>8.5000000000000006E-2</v>
      </c>
      <c r="AT921" s="18">
        <v>2.75</v>
      </c>
      <c r="AU921" s="16">
        <v>0.218</v>
      </c>
    </row>
    <row r="922" spans="1:47" x14ac:dyDescent="0.2">
      <c r="A922" s="124"/>
      <c r="B922" s="29"/>
      <c r="C922" s="29"/>
      <c r="D922" s="29"/>
      <c r="E922" s="29"/>
      <c r="F922" s="29"/>
      <c r="G922" s="14" t="s">
        <v>283</v>
      </c>
      <c r="H922" s="15">
        <v>43621</v>
      </c>
      <c r="I922" s="16">
        <v>0.188</v>
      </c>
      <c r="J922" s="17">
        <v>9331</v>
      </c>
      <c r="K922" s="16">
        <v>0.20899999999999999</v>
      </c>
      <c r="L922" s="17">
        <v>14995</v>
      </c>
      <c r="M922" s="16">
        <v>0.221</v>
      </c>
      <c r="N922" s="18">
        <v>4.67</v>
      </c>
      <c r="O922" s="16">
        <v>-1.7000000000000001E-2</v>
      </c>
      <c r="P922" s="18">
        <v>2.91</v>
      </c>
      <c r="Q922" s="16">
        <v>-2.7E-2</v>
      </c>
      <c r="R922" s="15">
        <v>157032</v>
      </c>
      <c r="S922" s="16">
        <v>0.17199999999999999</v>
      </c>
      <c r="T922" s="17">
        <v>33435</v>
      </c>
      <c r="U922" s="16">
        <v>0.192</v>
      </c>
      <c r="V922" s="17">
        <v>54711</v>
      </c>
      <c r="W922" s="16">
        <v>0.17899999999999999</v>
      </c>
      <c r="X922" s="18">
        <v>4.7</v>
      </c>
      <c r="Y922" s="16">
        <v>-1.7000000000000001E-2</v>
      </c>
      <c r="Z922" s="18">
        <v>2.87</v>
      </c>
      <c r="AA922" s="16">
        <v>-7.0000000000000001E-3</v>
      </c>
      <c r="AB922" s="15">
        <v>351907</v>
      </c>
      <c r="AC922" s="16">
        <v>0.23400000000000001</v>
      </c>
      <c r="AD922" s="17">
        <v>75996</v>
      </c>
      <c r="AE922" s="16">
        <v>0.311</v>
      </c>
      <c r="AF922" s="17">
        <v>122010</v>
      </c>
      <c r="AG922" s="16">
        <v>0.22600000000000001</v>
      </c>
      <c r="AH922" s="18">
        <v>4.63</v>
      </c>
      <c r="AI922" s="16">
        <v>-5.8000000000000003E-2</v>
      </c>
      <c r="AJ922" s="18">
        <v>2.88</v>
      </c>
      <c r="AK922" s="16">
        <v>7.0000000000000001E-3</v>
      </c>
      <c r="AL922" s="15">
        <v>702903</v>
      </c>
      <c r="AM922" s="16">
        <v>0.318</v>
      </c>
      <c r="AN922" s="17">
        <v>153096</v>
      </c>
      <c r="AO922" s="16">
        <v>0.36699999999999999</v>
      </c>
      <c r="AP922" s="17">
        <v>243615</v>
      </c>
      <c r="AQ922" s="16">
        <v>0.25600000000000001</v>
      </c>
      <c r="AR922" s="18">
        <v>4.59</v>
      </c>
      <c r="AS922" s="16">
        <v>-3.5999999999999997E-2</v>
      </c>
      <c r="AT922" s="18">
        <v>2.89</v>
      </c>
      <c r="AU922" s="16">
        <v>4.9000000000000002E-2</v>
      </c>
    </row>
    <row r="923" spans="1:47" x14ac:dyDescent="0.2">
      <c r="A923" s="124"/>
      <c r="B923" s="29"/>
      <c r="C923" s="29"/>
      <c r="D923" s="29"/>
      <c r="E923" s="29"/>
      <c r="F923" s="29"/>
      <c r="G923" s="14" t="s">
        <v>284</v>
      </c>
      <c r="H923" s="15">
        <v>47887</v>
      </c>
      <c r="I923" s="16">
        <v>0.13300000000000001</v>
      </c>
      <c r="J923" s="17">
        <v>10634</v>
      </c>
      <c r="K923" s="16">
        <v>7.5999999999999998E-2</v>
      </c>
      <c r="L923" s="17">
        <v>19473</v>
      </c>
      <c r="M923" s="16">
        <v>0.15</v>
      </c>
      <c r="N923" s="18">
        <v>4.5</v>
      </c>
      <c r="O923" s="16">
        <v>5.2999999999999999E-2</v>
      </c>
      <c r="P923" s="18">
        <v>2.46</v>
      </c>
      <c r="Q923" s="16">
        <v>-1.4999999999999999E-2</v>
      </c>
      <c r="R923" s="15">
        <v>160771</v>
      </c>
      <c r="S923" s="16">
        <v>0.11700000000000001</v>
      </c>
      <c r="T923" s="17">
        <v>35180</v>
      </c>
      <c r="U923" s="16">
        <v>6.5000000000000002E-2</v>
      </c>
      <c r="V923" s="17">
        <v>66605</v>
      </c>
      <c r="W923" s="16">
        <v>0.14099999999999999</v>
      </c>
      <c r="X923" s="18">
        <v>4.57</v>
      </c>
      <c r="Y923" s="16">
        <v>4.8000000000000001E-2</v>
      </c>
      <c r="Z923" s="18">
        <v>2.41</v>
      </c>
      <c r="AA923" s="16">
        <v>-2.1000000000000001E-2</v>
      </c>
      <c r="AB923" s="15">
        <v>352928</v>
      </c>
      <c r="AC923" s="16">
        <v>0.16400000000000001</v>
      </c>
      <c r="AD923" s="17">
        <v>79391</v>
      </c>
      <c r="AE923" s="16">
        <v>0.14399999999999999</v>
      </c>
      <c r="AF923" s="17">
        <v>146491</v>
      </c>
      <c r="AG923" s="16">
        <v>0.20100000000000001</v>
      </c>
      <c r="AH923" s="18">
        <v>4.45</v>
      </c>
      <c r="AI923" s="16">
        <v>1.7999999999999999E-2</v>
      </c>
      <c r="AJ923" s="18">
        <v>2.41</v>
      </c>
      <c r="AK923" s="16">
        <v>-0.03</v>
      </c>
      <c r="AL923" s="15">
        <v>722357</v>
      </c>
      <c r="AM923" s="16">
        <v>0.26600000000000001</v>
      </c>
      <c r="AN923" s="17">
        <v>168852</v>
      </c>
      <c r="AO923" s="16">
        <v>0.27300000000000002</v>
      </c>
      <c r="AP923" s="17">
        <v>295833</v>
      </c>
      <c r="AQ923" s="16">
        <v>0.25700000000000001</v>
      </c>
      <c r="AR923" s="18">
        <v>4.28</v>
      </c>
      <c r="AS923" s="16">
        <v>-6.0000000000000001E-3</v>
      </c>
      <c r="AT923" s="18">
        <v>2.44</v>
      </c>
      <c r="AU923" s="16">
        <v>7.0000000000000001E-3</v>
      </c>
    </row>
    <row r="924" spans="1:47" x14ac:dyDescent="0.2">
      <c r="A924" s="124"/>
      <c r="B924" s="29"/>
      <c r="C924" s="29"/>
      <c r="D924" s="29"/>
      <c r="E924" s="29"/>
      <c r="F924" s="29"/>
      <c r="G924" s="14" t="s">
        <v>285</v>
      </c>
      <c r="H924" s="15">
        <v>158225</v>
      </c>
      <c r="I924" s="16">
        <v>0.25800000000000001</v>
      </c>
      <c r="J924" s="17">
        <v>35896</v>
      </c>
      <c r="K924" s="16">
        <v>0.41199999999999998</v>
      </c>
      <c r="L924" s="17">
        <v>53322</v>
      </c>
      <c r="M924" s="16">
        <v>0.159</v>
      </c>
      <c r="N924" s="18">
        <v>4.41</v>
      </c>
      <c r="O924" s="16">
        <v>-0.109</v>
      </c>
      <c r="P924" s="18">
        <v>2.97</v>
      </c>
      <c r="Q924" s="16">
        <v>8.5999999999999993E-2</v>
      </c>
      <c r="R924" s="15">
        <v>506083</v>
      </c>
      <c r="S924" s="16">
        <v>0.27900000000000003</v>
      </c>
      <c r="T924" s="17">
        <v>116052</v>
      </c>
      <c r="U924" s="16">
        <v>0.46200000000000002</v>
      </c>
      <c r="V924" s="17">
        <v>171916</v>
      </c>
      <c r="W924" s="16">
        <v>0.156</v>
      </c>
      <c r="X924" s="18">
        <v>4.3600000000000003</v>
      </c>
      <c r="Y924" s="16">
        <v>-0.125</v>
      </c>
      <c r="Z924" s="18">
        <v>2.94</v>
      </c>
      <c r="AA924" s="16">
        <v>0.107</v>
      </c>
      <c r="AB924" s="15">
        <v>1030721</v>
      </c>
      <c r="AC924" s="16">
        <v>0.309</v>
      </c>
      <c r="AD924" s="17">
        <v>234200</v>
      </c>
      <c r="AE924" s="16">
        <v>0.46200000000000002</v>
      </c>
      <c r="AF924" s="17">
        <v>348258</v>
      </c>
      <c r="AG924" s="16">
        <v>0.17199999999999999</v>
      </c>
      <c r="AH924" s="18">
        <v>4.4000000000000004</v>
      </c>
      <c r="AI924" s="16">
        <v>-0.105</v>
      </c>
      <c r="AJ924" s="18">
        <v>2.96</v>
      </c>
      <c r="AK924" s="16">
        <v>0.11700000000000001</v>
      </c>
      <c r="AL924" s="15">
        <v>2027589</v>
      </c>
      <c r="AM924" s="16">
        <v>0.32800000000000001</v>
      </c>
      <c r="AN924" s="17">
        <v>460406</v>
      </c>
      <c r="AO924" s="16">
        <v>0.47299999999999998</v>
      </c>
      <c r="AP924" s="17">
        <v>699757</v>
      </c>
      <c r="AQ924" s="16">
        <v>0.20799999999999999</v>
      </c>
      <c r="AR924" s="18">
        <v>4.4000000000000004</v>
      </c>
      <c r="AS924" s="16">
        <v>-9.8000000000000004E-2</v>
      </c>
      <c r="AT924" s="18">
        <v>2.9</v>
      </c>
      <c r="AU924" s="16">
        <v>0.1</v>
      </c>
    </row>
    <row r="925" spans="1:47" x14ac:dyDescent="0.2">
      <c r="A925" s="124"/>
      <c r="B925" s="29"/>
      <c r="C925" s="29"/>
      <c r="D925" s="29"/>
      <c r="E925" s="29"/>
      <c r="F925" s="29"/>
      <c r="G925" s="14" t="s">
        <v>286</v>
      </c>
      <c r="H925" s="15">
        <v>174566</v>
      </c>
      <c r="I925" s="16">
        <v>0.27700000000000002</v>
      </c>
      <c r="J925" s="17">
        <v>38675</v>
      </c>
      <c r="K925" s="16">
        <v>0.315</v>
      </c>
      <c r="L925" s="17">
        <v>67408</v>
      </c>
      <c r="M925" s="16">
        <v>0.24199999999999999</v>
      </c>
      <c r="N925" s="18">
        <v>4.51</v>
      </c>
      <c r="O925" s="16">
        <v>-2.9000000000000001E-2</v>
      </c>
      <c r="P925" s="18">
        <v>2.59</v>
      </c>
      <c r="Q925" s="16">
        <v>2.8000000000000001E-2</v>
      </c>
      <c r="R925" s="15">
        <v>527466</v>
      </c>
      <c r="S925" s="16">
        <v>0.253</v>
      </c>
      <c r="T925" s="17">
        <v>119450</v>
      </c>
      <c r="U925" s="16">
        <v>0.34699999999999998</v>
      </c>
      <c r="V925" s="17">
        <v>202135</v>
      </c>
      <c r="W925" s="16">
        <v>0.20599999999999999</v>
      </c>
      <c r="X925" s="18">
        <v>4.42</v>
      </c>
      <c r="Y925" s="16">
        <v>-7.0000000000000007E-2</v>
      </c>
      <c r="Z925" s="18">
        <v>2.61</v>
      </c>
      <c r="AA925" s="16">
        <v>3.9E-2</v>
      </c>
      <c r="AB925" s="15">
        <v>1040686</v>
      </c>
      <c r="AC925" s="16">
        <v>0.184</v>
      </c>
      <c r="AD925" s="17">
        <v>236349</v>
      </c>
      <c r="AE925" s="16">
        <v>0.252</v>
      </c>
      <c r="AF925" s="17">
        <v>403585</v>
      </c>
      <c r="AG925" s="16">
        <v>0.16800000000000001</v>
      </c>
      <c r="AH925" s="18">
        <v>4.4000000000000004</v>
      </c>
      <c r="AI925" s="16">
        <v>-5.3999999999999999E-2</v>
      </c>
      <c r="AJ925" s="18">
        <v>2.58</v>
      </c>
      <c r="AK925" s="16">
        <v>1.2999999999999999E-2</v>
      </c>
      <c r="AL925" s="15">
        <v>2039084</v>
      </c>
      <c r="AM925" s="16">
        <v>0.13600000000000001</v>
      </c>
      <c r="AN925" s="17">
        <v>465533</v>
      </c>
      <c r="AO925" s="16">
        <v>0.186</v>
      </c>
      <c r="AP925" s="17">
        <v>807165</v>
      </c>
      <c r="AQ925" s="16">
        <v>0.14599999999999999</v>
      </c>
      <c r="AR925" s="18">
        <v>4.38</v>
      </c>
      <c r="AS925" s="16">
        <v>-4.2000000000000003E-2</v>
      </c>
      <c r="AT925" s="18">
        <v>2.5299999999999998</v>
      </c>
      <c r="AU925" s="16">
        <v>-8.9999999999999993E-3</v>
      </c>
    </row>
    <row r="926" spans="1:47" x14ac:dyDescent="0.2">
      <c r="A926" s="124"/>
      <c r="B926" s="29"/>
      <c r="C926" s="29"/>
      <c r="D926" s="29"/>
      <c r="E926" s="29"/>
      <c r="F926" s="29"/>
      <c r="G926" s="14" t="s">
        <v>287</v>
      </c>
      <c r="H926" s="15">
        <v>57253</v>
      </c>
      <c r="I926" s="16">
        <v>-4.9000000000000002E-2</v>
      </c>
      <c r="J926" s="17">
        <v>11835</v>
      </c>
      <c r="K926" s="16">
        <v>-0.122</v>
      </c>
      <c r="L926" s="17">
        <v>20901</v>
      </c>
      <c r="M926" s="16">
        <v>-7.0000000000000007E-2</v>
      </c>
      <c r="N926" s="18">
        <v>4.84</v>
      </c>
      <c r="O926" s="16">
        <v>8.3000000000000004E-2</v>
      </c>
      <c r="P926" s="18">
        <v>2.74</v>
      </c>
      <c r="Q926" s="16">
        <v>2.3E-2</v>
      </c>
      <c r="R926" s="15">
        <v>187158</v>
      </c>
      <c r="S926" s="16">
        <v>-3.6999999999999998E-2</v>
      </c>
      <c r="T926" s="17">
        <v>37512</v>
      </c>
      <c r="U926" s="16">
        <v>-0.11799999999999999</v>
      </c>
      <c r="V926" s="17">
        <v>71910</v>
      </c>
      <c r="W926" s="16">
        <v>-5.3999999999999999E-2</v>
      </c>
      <c r="X926" s="18">
        <v>4.99</v>
      </c>
      <c r="Y926" s="16">
        <v>9.1999999999999998E-2</v>
      </c>
      <c r="Z926" s="18">
        <v>2.6</v>
      </c>
      <c r="AA926" s="16">
        <v>1.7999999999999999E-2</v>
      </c>
      <c r="AB926" s="15">
        <v>409044</v>
      </c>
      <c r="AC926" s="16">
        <v>-1.2E-2</v>
      </c>
      <c r="AD926" s="17">
        <v>85191</v>
      </c>
      <c r="AE926" s="16">
        <v>-8.2000000000000003E-2</v>
      </c>
      <c r="AF926" s="17">
        <v>155176</v>
      </c>
      <c r="AG926" s="16">
        <v>-1.9E-2</v>
      </c>
      <c r="AH926" s="18">
        <v>4.8</v>
      </c>
      <c r="AI926" s="16">
        <v>7.5999999999999998E-2</v>
      </c>
      <c r="AJ926" s="18">
        <v>2.64</v>
      </c>
      <c r="AK926" s="16">
        <v>6.0000000000000001E-3</v>
      </c>
      <c r="AL926" s="15">
        <v>928179</v>
      </c>
      <c r="AM926" s="16">
        <v>0.129</v>
      </c>
      <c r="AN926" s="17">
        <v>206224</v>
      </c>
      <c r="AO926" s="16">
        <v>0.10100000000000001</v>
      </c>
      <c r="AP926" s="17">
        <v>345651</v>
      </c>
      <c r="AQ926" s="16">
        <v>0.10299999999999999</v>
      </c>
      <c r="AR926" s="18">
        <v>4.5</v>
      </c>
      <c r="AS926" s="16">
        <v>2.5999999999999999E-2</v>
      </c>
      <c r="AT926" s="18">
        <v>2.69</v>
      </c>
      <c r="AU926" s="16">
        <v>2.4E-2</v>
      </c>
    </row>
    <row r="927" spans="1:47" x14ac:dyDescent="0.2">
      <c r="A927" s="124"/>
      <c r="B927" s="29"/>
      <c r="C927" s="29"/>
      <c r="D927" s="29"/>
      <c r="E927" s="29"/>
      <c r="F927" s="29"/>
      <c r="G927" s="14" t="s">
        <v>288</v>
      </c>
      <c r="H927" s="15">
        <v>24255</v>
      </c>
      <c r="I927" s="16">
        <v>0.26900000000000002</v>
      </c>
      <c r="J927" s="17">
        <v>6814</v>
      </c>
      <c r="K927" s="16">
        <v>0.438</v>
      </c>
      <c r="L927" s="17">
        <v>12048</v>
      </c>
      <c r="M927" s="16">
        <v>0.41699999999999998</v>
      </c>
      <c r="N927" s="18">
        <v>3.56</v>
      </c>
      <c r="O927" s="16">
        <v>-0.11799999999999999</v>
      </c>
      <c r="P927" s="18">
        <v>2.0099999999999998</v>
      </c>
      <c r="Q927" s="16">
        <v>-0.105</v>
      </c>
      <c r="R927" s="15">
        <v>74664</v>
      </c>
      <c r="S927" s="16">
        <v>0.157</v>
      </c>
      <c r="T927" s="17">
        <v>20851</v>
      </c>
      <c r="U927" s="16">
        <v>0.315</v>
      </c>
      <c r="V927" s="17">
        <v>38261</v>
      </c>
      <c r="W927" s="16">
        <v>0.23300000000000001</v>
      </c>
      <c r="X927" s="18">
        <v>3.58</v>
      </c>
      <c r="Y927" s="16">
        <v>-0.12</v>
      </c>
      <c r="Z927" s="18">
        <v>1.95</v>
      </c>
      <c r="AA927" s="16">
        <v>-6.2E-2</v>
      </c>
      <c r="AB927" s="15">
        <v>157570</v>
      </c>
      <c r="AC927" s="16">
        <v>0.15</v>
      </c>
      <c r="AD927" s="17">
        <v>41698</v>
      </c>
      <c r="AE927" s="16">
        <v>0.19700000000000001</v>
      </c>
      <c r="AF927" s="17">
        <v>72186</v>
      </c>
      <c r="AG927" s="16">
        <v>0.13400000000000001</v>
      </c>
      <c r="AH927" s="18">
        <v>3.78</v>
      </c>
      <c r="AI927" s="16">
        <v>-3.9E-2</v>
      </c>
      <c r="AJ927" s="18">
        <v>2.1800000000000002</v>
      </c>
      <c r="AK927" s="16">
        <v>1.4E-2</v>
      </c>
      <c r="AL927" s="15">
        <v>312217</v>
      </c>
      <c r="AM927" s="16">
        <v>0.20499999999999999</v>
      </c>
      <c r="AN927" s="17">
        <v>79236</v>
      </c>
      <c r="AO927" s="16">
        <v>0.19</v>
      </c>
      <c r="AP927" s="17">
        <v>132283</v>
      </c>
      <c r="AQ927" s="16">
        <v>0.08</v>
      </c>
      <c r="AR927" s="18">
        <v>3.94</v>
      </c>
      <c r="AS927" s="16">
        <v>1.2E-2</v>
      </c>
      <c r="AT927" s="18">
        <v>2.36</v>
      </c>
      <c r="AU927" s="16">
        <v>0.115</v>
      </c>
    </row>
    <row r="928" spans="1:47" x14ac:dyDescent="0.2">
      <c r="A928" s="124"/>
      <c r="B928" s="29"/>
      <c r="C928" s="29"/>
      <c r="D928" s="29"/>
      <c r="E928" s="29"/>
      <c r="F928" s="29"/>
      <c r="G928" s="14" t="s">
        <v>289</v>
      </c>
      <c r="H928" s="15">
        <v>107692</v>
      </c>
      <c r="I928" s="16">
        <v>-0.26200000000000001</v>
      </c>
      <c r="J928" s="17">
        <v>27619</v>
      </c>
      <c r="K928" s="16">
        <v>-0.27400000000000002</v>
      </c>
      <c r="L928" s="17">
        <v>42502</v>
      </c>
      <c r="M928" s="16">
        <v>-0.34100000000000003</v>
      </c>
      <c r="N928" s="18">
        <v>3.9</v>
      </c>
      <c r="O928" s="16">
        <v>1.6E-2</v>
      </c>
      <c r="P928" s="18">
        <v>2.5299999999999998</v>
      </c>
      <c r="Q928" s="16">
        <v>0.11899999999999999</v>
      </c>
      <c r="R928" s="15">
        <v>350792</v>
      </c>
      <c r="S928" s="16">
        <v>-0.23300000000000001</v>
      </c>
      <c r="T928" s="17">
        <v>90862</v>
      </c>
      <c r="U928" s="16">
        <v>-0.23799999999999999</v>
      </c>
      <c r="V928" s="17">
        <v>141459</v>
      </c>
      <c r="W928" s="16">
        <v>-0.307</v>
      </c>
      <c r="X928" s="18">
        <v>3.86</v>
      </c>
      <c r="Y928" s="16">
        <v>7.0000000000000001E-3</v>
      </c>
      <c r="Z928" s="18">
        <v>2.48</v>
      </c>
      <c r="AA928" s="16">
        <v>0.107</v>
      </c>
      <c r="AB928" s="15">
        <v>726749</v>
      </c>
      <c r="AC928" s="16">
        <v>-0.222</v>
      </c>
      <c r="AD928" s="17">
        <v>188429</v>
      </c>
      <c r="AE928" s="16">
        <v>-0.23899999999999999</v>
      </c>
      <c r="AF928" s="17">
        <v>291645</v>
      </c>
      <c r="AG928" s="16">
        <v>-0.316</v>
      </c>
      <c r="AH928" s="18">
        <v>3.86</v>
      </c>
      <c r="AI928" s="16">
        <v>2.1999999999999999E-2</v>
      </c>
      <c r="AJ928" s="18">
        <v>2.4900000000000002</v>
      </c>
      <c r="AK928" s="16">
        <v>0.13600000000000001</v>
      </c>
      <c r="AL928" s="15">
        <v>1673523</v>
      </c>
      <c r="AM928" s="16">
        <v>-7.6999999999999999E-2</v>
      </c>
      <c r="AN928" s="17">
        <v>439126</v>
      </c>
      <c r="AO928" s="16">
        <v>-7.8E-2</v>
      </c>
      <c r="AP928" s="17">
        <v>701526</v>
      </c>
      <c r="AQ928" s="16">
        <v>-0.159</v>
      </c>
      <c r="AR928" s="18">
        <v>3.81</v>
      </c>
      <c r="AS928" s="16">
        <v>1E-3</v>
      </c>
      <c r="AT928" s="18">
        <v>2.39</v>
      </c>
      <c r="AU928" s="16">
        <v>9.8000000000000004E-2</v>
      </c>
    </row>
    <row r="929" spans="1:47" x14ac:dyDescent="0.2">
      <c r="A929" s="124"/>
      <c r="B929" s="29"/>
      <c r="C929" s="29"/>
      <c r="D929" s="29"/>
      <c r="E929" s="29"/>
      <c r="F929" s="29"/>
      <c r="G929" s="14" t="s">
        <v>290</v>
      </c>
      <c r="H929" s="15">
        <v>149585</v>
      </c>
      <c r="I929" s="16">
        <v>-6.0999999999999999E-2</v>
      </c>
      <c r="J929" s="17">
        <v>35452</v>
      </c>
      <c r="K929" s="16">
        <v>-0.156</v>
      </c>
      <c r="L929" s="17">
        <v>52508</v>
      </c>
      <c r="M929" s="16">
        <v>-0.26400000000000001</v>
      </c>
      <c r="N929" s="18">
        <v>4.22</v>
      </c>
      <c r="O929" s="16">
        <v>0.112</v>
      </c>
      <c r="P929" s="18">
        <v>2.85</v>
      </c>
      <c r="Q929" s="16">
        <v>0.27600000000000002</v>
      </c>
      <c r="R929" s="15">
        <v>365390</v>
      </c>
      <c r="S929" s="16">
        <v>-0.246</v>
      </c>
      <c r="T929" s="17">
        <v>91068</v>
      </c>
      <c r="U929" s="16">
        <v>-0.28899999999999998</v>
      </c>
      <c r="V929" s="17">
        <v>133449</v>
      </c>
      <c r="W929" s="16">
        <v>-0.38700000000000001</v>
      </c>
      <c r="X929" s="18">
        <v>4.01</v>
      </c>
      <c r="Y929" s="16">
        <v>0.06</v>
      </c>
      <c r="Z929" s="18">
        <v>2.74</v>
      </c>
      <c r="AA929" s="16">
        <v>0.23</v>
      </c>
      <c r="AB929" s="15">
        <v>760524</v>
      </c>
      <c r="AC929" s="16">
        <v>-0.27700000000000002</v>
      </c>
      <c r="AD929" s="17">
        <v>196141</v>
      </c>
      <c r="AE929" s="16">
        <v>-0.315</v>
      </c>
      <c r="AF929" s="17">
        <v>287348</v>
      </c>
      <c r="AG929" s="16">
        <v>-0.41</v>
      </c>
      <c r="AH929" s="18">
        <v>3.88</v>
      </c>
      <c r="AI929" s="16">
        <v>5.5E-2</v>
      </c>
      <c r="AJ929" s="18">
        <v>2.65</v>
      </c>
      <c r="AK929" s="16">
        <v>0.22600000000000001</v>
      </c>
      <c r="AL929" s="15">
        <v>1748032</v>
      </c>
      <c r="AM929" s="16">
        <v>-0.14399999999999999</v>
      </c>
      <c r="AN929" s="17">
        <v>459418</v>
      </c>
      <c r="AO929" s="16">
        <v>-0.14599999999999999</v>
      </c>
      <c r="AP929" s="17">
        <v>721265</v>
      </c>
      <c r="AQ929" s="16">
        <v>-0.22600000000000001</v>
      </c>
      <c r="AR929" s="18">
        <v>3.8</v>
      </c>
      <c r="AS929" s="16">
        <v>3.0000000000000001E-3</v>
      </c>
      <c r="AT929" s="18">
        <v>2.42</v>
      </c>
      <c r="AU929" s="16">
        <v>0.106</v>
      </c>
    </row>
    <row r="930" spans="1:47" x14ac:dyDescent="0.2">
      <c r="A930" s="124"/>
      <c r="B930" s="29"/>
      <c r="C930" s="29"/>
      <c r="D930" s="29"/>
      <c r="E930" s="29"/>
      <c r="F930" s="29"/>
      <c r="G930" s="14" t="s">
        <v>291</v>
      </c>
      <c r="H930" s="15">
        <v>130795</v>
      </c>
      <c r="I930" s="16">
        <v>0.33200000000000002</v>
      </c>
      <c r="J930" s="17">
        <v>29808</v>
      </c>
      <c r="K930" s="16">
        <v>0.47899999999999998</v>
      </c>
      <c r="L930" s="17">
        <v>44865</v>
      </c>
      <c r="M930" s="16">
        <v>0.218</v>
      </c>
      <c r="N930" s="18">
        <v>4.3899999999999997</v>
      </c>
      <c r="O930" s="16">
        <v>-0.1</v>
      </c>
      <c r="P930" s="18">
        <v>2.92</v>
      </c>
      <c r="Q930" s="16">
        <v>9.2999999999999999E-2</v>
      </c>
      <c r="R930" s="15">
        <v>406291</v>
      </c>
      <c r="S930" s="16">
        <v>0.32400000000000001</v>
      </c>
      <c r="T930" s="17">
        <v>92975</v>
      </c>
      <c r="U930" s="16">
        <v>0.52400000000000002</v>
      </c>
      <c r="V930" s="17">
        <v>139467</v>
      </c>
      <c r="W930" s="16">
        <v>0.19700000000000001</v>
      </c>
      <c r="X930" s="18">
        <v>4.37</v>
      </c>
      <c r="Y930" s="16">
        <v>-0.13200000000000001</v>
      </c>
      <c r="Z930" s="18">
        <v>2.91</v>
      </c>
      <c r="AA930" s="16">
        <v>0.106</v>
      </c>
      <c r="AB930" s="15">
        <v>825078</v>
      </c>
      <c r="AC930" s="16">
        <v>0.33300000000000002</v>
      </c>
      <c r="AD930" s="17">
        <v>187655</v>
      </c>
      <c r="AE930" s="16">
        <v>0.48299999999999998</v>
      </c>
      <c r="AF930" s="17">
        <v>281103</v>
      </c>
      <c r="AG930" s="16">
        <v>0.219</v>
      </c>
      <c r="AH930" s="18">
        <v>4.4000000000000004</v>
      </c>
      <c r="AI930" s="16">
        <v>-0.10100000000000001</v>
      </c>
      <c r="AJ930" s="18">
        <v>2.94</v>
      </c>
      <c r="AK930" s="16">
        <v>9.2999999999999999E-2</v>
      </c>
      <c r="AL930" s="15">
        <v>1579841</v>
      </c>
      <c r="AM930" s="16">
        <v>0.24199999999999999</v>
      </c>
      <c r="AN930" s="17">
        <v>358445</v>
      </c>
      <c r="AO930" s="16">
        <v>0.317</v>
      </c>
      <c r="AP930" s="17">
        <v>550742</v>
      </c>
      <c r="AQ930" s="16">
        <v>0.17199999999999999</v>
      </c>
      <c r="AR930" s="18">
        <v>4.41</v>
      </c>
      <c r="AS930" s="16">
        <v>-5.7000000000000002E-2</v>
      </c>
      <c r="AT930" s="18">
        <v>2.87</v>
      </c>
      <c r="AU930" s="16">
        <v>5.8999999999999997E-2</v>
      </c>
    </row>
    <row r="931" spans="1:47" x14ac:dyDescent="0.2">
      <c r="A931" s="124"/>
      <c r="B931" s="29"/>
      <c r="C931" s="29"/>
      <c r="D931" s="29"/>
      <c r="E931" s="29"/>
      <c r="F931" s="29"/>
      <c r="G931" s="14" t="s">
        <v>292</v>
      </c>
      <c r="H931" s="15">
        <v>57510</v>
      </c>
      <c r="I931" s="16">
        <v>0.31</v>
      </c>
      <c r="J931" s="17">
        <v>14199</v>
      </c>
      <c r="K931" s="16">
        <v>0.23499999999999999</v>
      </c>
      <c r="L931" s="17">
        <v>20307</v>
      </c>
      <c r="M931" s="16">
        <v>0.22900000000000001</v>
      </c>
      <c r="N931" s="18">
        <v>4.05</v>
      </c>
      <c r="O931" s="16">
        <v>6.0999999999999999E-2</v>
      </c>
      <c r="P931" s="18">
        <v>2.83</v>
      </c>
      <c r="Q931" s="16">
        <v>6.6000000000000003E-2</v>
      </c>
      <c r="R931" s="15">
        <v>183309</v>
      </c>
      <c r="S931" s="16">
        <v>0.26600000000000001</v>
      </c>
      <c r="T931" s="17">
        <v>44779</v>
      </c>
      <c r="U931" s="16">
        <v>0.223</v>
      </c>
      <c r="V931" s="17">
        <v>66194</v>
      </c>
      <c r="W931" s="16">
        <v>0.193</v>
      </c>
      <c r="X931" s="18">
        <v>4.09</v>
      </c>
      <c r="Y931" s="16">
        <v>3.5000000000000003E-2</v>
      </c>
      <c r="Z931" s="18">
        <v>2.77</v>
      </c>
      <c r="AA931" s="16">
        <v>6.2E-2</v>
      </c>
      <c r="AB931" s="15">
        <v>382479</v>
      </c>
      <c r="AC931" s="16">
        <v>0.26900000000000002</v>
      </c>
      <c r="AD931" s="17">
        <v>93170</v>
      </c>
      <c r="AE931" s="16">
        <v>0.217</v>
      </c>
      <c r="AF931" s="17">
        <v>136878</v>
      </c>
      <c r="AG931" s="16">
        <v>0.17599999999999999</v>
      </c>
      <c r="AH931" s="18">
        <v>4.1100000000000003</v>
      </c>
      <c r="AI931" s="16">
        <v>4.2999999999999997E-2</v>
      </c>
      <c r="AJ931" s="18">
        <v>2.79</v>
      </c>
      <c r="AK931" s="16">
        <v>0.08</v>
      </c>
      <c r="AL931" s="15">
        <v>751900</v>
      </c>
      <c r="AM931" s="16">
        <v>0.35299999999999998</v>
      </c>
      <c r="AN931" s="17">
        <v>188114</v>
      </c>
      <c r="AO931" s="16">
        <v>0.32300000000000001</v>
      </c>
      <c r="AP931" s="17">
        <v>267178</v>
      </c>
      <c r="AQ931" s="16">
        <v>0.22500000000000001</v>
      </c>
      <c r="AR931" s="18">
        <v>4</v>
      </c>
      <c r="AS931" s="16">
        <v>2.3E-2</v>
      </c>
      <c r="AT931" s="18">
        <v>2.81</v>
      </c>
      <c r="AU931" s="16">
        <v>0.104</v>
      </c>
    </row>
    <row r="932" spans="1:47" x14ac:dyDescent="0.2">
      <c r="A932" s="124"/>
      <c r="B932" s="29"/>
      <c r="C932" s="29"/>
      <c r="D932" s="29"/>
      <c r="E932" s="29"/>
      <c r="F932" s="29"/>
      <c r="G932" s="14" t="s">
        <v>293</v>
      </c>
      <c r="H932" s="15">
        <v>54404</v>
      </c>
      <c r="I932" s="16">
        <v>0.19800000000000001</v>
      </c>
      <c r="J932" s="17">
        <v>12934</v>
      </c>
      <c r="K932" s="16">
        <v>0.27600000000000002</v>
      </c>
      <c r="L932" s="17">
        <v>23939</v>
      </c>
      <c r="M932" s="16">
        <v>0.34300000000000003</v>
      </c>
      <c r="N932" s="18">
        <v>4.21</v>
      </c>
      <c r="O932" s="16">
        <v>-6.0999999999999999E-2</v>
      </c>
      <c r="P932" s="18">
        <v>2.27</v>
      </c>
      <c r="Q932" s="16">
        <v>-0.108</v>
      </c>
      <c r="R932" s="15">
        <v>180690</v>
      </c>
      <c r="S932" s="16">
        <v>0.124</v>
      </c>
      <c r="T932" s="17">
        <v>42891</v>
      </c>
      <c r="U932" s="16">
        <v>0.11</v>
      </c>
      <c r="V932" s="17">
        <v>79360</v>
      </c>
      <c r="W932" s="16">
        <v>0.107</v>
      </c>
      <c r="X932" s="18">
        <v>4.21</v>
      </c>
      <c r="Y932" s="16">
        <v>1.2E-2</v>
      </c>
      <c r="Z932" s="18">
        <v>2.2799999999999998</v>
      </c>
      <c r="AA932" s="16">
        <v>1.4999999999999999E-2</v>
      </c>
      <c r="AB932" s="15">
        <v>376640</v>
      </c>
      <c r="AC932" s="16">
        <v>0.20100000000000001</v>
      </c>
      <c r="AD932" s="17">
        <v>90743</v>
      </c>
      <c r="AE932" s="16">
        <v>0.218</v>
      </c>
      <c r="AF932" s="17">
        <v>165101</v>
      </c>
      <c r="AG932" s="16">
        <v>0.18</v>
      </c>
      <c r="AH932" s="18">
        <v>4.1500000000000004</v>
      </c>
      <c r="AI932" s="16">
        <v>-1.4E-2</v>
      </c>
      <c r="AJ932" s="18">
        <v>2.2799999999999998</v>
      </c>
      <c r="AK932" s="16">
        <v>1.7999999999999999E-2</v>
      </c>
      <c r="AL932" s="15">
        <v>793283</v>
      </c>
      <c r="AM932" s="16">
        <v>0.26</v>
      </c>
      <c r="AN932" s="17">
        <v>193094</v>
      </c>
      <c r="AO932" s="16">
        <v>0.28799999999999998</v>
      </c>
      <c r="AP932" s="17">
        <v>345012</v>
      </c>
      <c r="AQ932" s="16">
        <v>0.20699999999999999</v>
      </c>
      <c r="AR932" s="18">
        <v>4.1100000000000003</v>
      </c>
      <c r="AS932" s="16">
        <v>-2.1000000000000001E-2</v>
      </c>
      <c r="AT932" s="18">
        <v>2.2999999999999998</v>
      </c>
      <c r="AU932" s="16">
        <v>4.3999999999999997E-2</v>
      </c>
    </row>
    <row r="933" spans="1:47" x14ac:dyDescent="0.2">
      <c r="A933" s="124"/>
      <c r="B933" s="29"/>
      <c r="C933" s="29"/>
      <c r="D933" s="29"/>
      <c r="E933" s="29"/>
      <c r="F933" s="29"/>
      <c r="G933" s="14" t="s">
        <v>294</v>
      </c>
      <c r="H933" s="15">
        <v>120621</v>
      </c>
      <c r="I933" s="16">
        <v>0.126</v>
      </c>
      <c r="J933" s="17">
        <v>21148</v>
      </c>
      <c r="K933" s="16">
        <v>0.16</v>
      </c>
      <c r="L933" s="17">
        <v>41187</v>
      </c>
      <c r="M933" s="16">
        <v>0.15</v>
      </c>
      <c r="N933" s="18">
        <v>5.7</v>
      </c>
      <c r="O933" s="16">
        <v>-2.9000000000000001E-2</v>
      </c>
      <c r="P933" s="18">
        <v>2.93</v>
      </c>
      <c r="Q933" s="16">
        <v>-2.1000000000000001E-2</v>
      </c>
      <c r="R933" s="15">
        <v>419433</v>
      </c>
      <c r="S933" s="16">
        <v>0.88200000000000001</v>
      </c>
      <c r="T933" s="17">
        <v>77023</v>
      </c>
      <c r="U933" s="16">
        <v>0.94799999999999995</v>
      </c>
      <c r="V933" s="17">
        <v>155032</v>
      </c>
      <c r="W933" s="16">
        <v>0.98099999999999998</v>
      </c>
      <c r="X933" s="18">
        <v>5.45</v>
      </c>
      <c r="Y933" s="16">
        <v>-3.4000000000000002E-2</v>
      </c>
      <c r="Z933" s="18">
        <v>2.71</v>
      </c>
      <c r="AA933" s="16">
        <v>-0.05</v>
      </c>
      <c r="AB933" s="15">
        <v>820161</v>
      </c>
      <c r="AC933" s="16">
        <v>1.1259999999999999</v>
      </c>
      <c r="AD933" s="17">
        <v>152937</v>
      </c>
      <c r="AE933" s="16">
        <v>1.1120000000000001</v>
      </c>
      <c r="AF933" s="17">
        <v>305747</v>
      </c>
      <c r="AG933" s="16">
        <v>1.246</v>
      </c>
      <c r="AH933" s="18">
        <v>5.36</v>
      </c>
      <c r="AI933" s="16">
        <v>7.0000000000000001E-3</v>
      </c>
      <c r="AJ933" s="18">
        <v>2.68</v>
      </c>
      <c r="AK933" s="16">
        <v>-5.2999999999999999E-2</v>
      </c>
      <c r="AL933" s="15">
        <v>1565540</v>
      </c>
      <c r="AM933" s="16">
        <v>1.089</v>
      </c>
      <c r="AN933" s="17">
        <v>288662</v>
      </c>
      <c r="AO933" s="16">
        <v>0.94499999999999995</v>
      </c>
      <c r="AP933" s="17">
        <v>558153</v>
      </c>
      <c r="AQ933" s="16">
        <v>1.097</v>
      </c>
      <c r="AR933" s="18">
        <v>5.42</v>
      </c>
      <c r="AS933" s="16">
        <v>7.3999999999999996E-2</v>
      </c>
      <c r="AT933" s="18">
        <v>2.8</v>
      </c>
      <c r="AU933" s="16">
        <v>-4.0000000000000001E-3</v>
      </c>
    </row>
    <row r="934" spans="1:47" x14ac:dyDescent="0.2">
      <c r="A934" s="124"/>
      <c r="B934" s="29"/>
      <c r="C934" s="29"/>
      <c r="D934" s="29"/>
      <c r="E934" s="29"/>
      <c r="F934" s="29"/>
      <c r="G934" s="14" t="s">
        <v>295</v>
      </c>
      <c r="H934" s="15">
        <v>336477</v>
      </c>
      <c r="I934" s="16">
        <v>3.3000000000000002E-2</v>
      </c>
      <c r="J934" s="17">
        <v>70369</v>
      </c>
      <c r="K934" s="16">
        <v>5.7000000000000002E-2</v>
      </c>
      <c r="L934" s="17">
        <v>145015</v>
      </c>
      <c r="M934" s="16">
        <v>6.3E-2</v>
      </c>
      <c r="N934" s="18">
        <v>4.78</v>
      </c>
      <c r="O934" s="16">
        <v>-2.3E-2</v>
      </c>
      <c r="P934" s="18">
        <v>2.3199999999999998</v>
      </c>
      <c r="Q934" s="16">
        <v>-2.8000000000000001E-2</v>
      </c>
      <c r="R934" s="15">
        <v>1107521</v>
      </c>
      <c r="S934" s="16">
        <v>6.8000000000000005E-2</v>
      </c>
      <c r="T934" s="17">
        <v>229095</v>
      </c>
      <c r="U934" s="16">
        <v>0.105</v>
      </c>
      <c r="V934" s="17">
        <v>482640</v>
      </c>
      <c r="W934" s="16">
        <v>0.10299999999999999</v>
      </c>
      <c r="X934" s="18">
        <v>4.83</v>
      </c>
      <c r="Y934" s="16">
        <v>-3.3000000000000002E-2</v>
      </c>
      <c r="Z934" s="18">
        <v>2.29</v>
      </c>
      <c r="AA934" s="16">
        <v>-3.2000000000000001E-2</v>
      </c>
      <c r="AB934" s="15">
        <v>2265002</v>
      </c>
      <c r="AC934" s="16">
        <v>7.3999999999999996E-2</v>
      </c>
      <c r="AD934" s="17">
        <v>468879</v>
      </c>
      <c r="AE934" s="16">
        <v>0.124</v>
      </c>
      <c r="AF934" s="17">
        <v>981181</v>
      </c>
      <c r="AG934" s="16">
        <v>0.126</v>
      </c>
      <c r="AH934" s="18">
        <v>4.83</v>
      </c>
      <c r="AI934" s="16">
        <v>-4.4999999999999998E-2</v>
      </c>
      <c r="AJ934" s="18">
        <v>2.31</v>
      </c>
      <c r="AK934" s="16">
        <v>-4.5999999999999999E-2</v>
      </c>
      <c r="AL934" s="15">
        <v>4812331</v>
      </c>
      <c r="AM934" s="16">
        <v>0.09</v>
      </c>
      <c r="AN934" s="17">
        <v>991972</v>
      </c>
      <c r="AO934" s="16">
        <v>0.14399999999999999</v>
      </c>
      <c r="AP934" s="17">
        <v>2030064</v>
      </c>
      <c r="AQ934" s="16">
        <v>0.127</v>
      </c>
      <c r="AR934" s="18">
        <v>4.8499999999999996</v>
      </c>
      <c r="AS934" s="16">
        <v>-4.7E-2</v>
      </c>
      <c r="AT934" s="18">
        <v>2.37</v>
      </c>
      <c r="AU934" s="16">
        <v>-3.3000000000000002E-2</v>
      </c>
    </row>
    <row r="935" spans="1:47" x14ac:dyDescent="0.2">
      <c r="A935" s="124"/>
      <c r="B935" s="29"/>
      <c r="C935" s="29"/>
      <c r="D935" s="29"/>
      <c r="E935" s="29"/>
      <c r="F935" s="29"/>
      <c r="G935" s="14" t="s">
        <v>296</v>
      </c>
      <c r="H935" s="15">
        <v>28909</v>
      </c>
      <c r="I935" s="16">
        <v>0.23599999999999999</v>
      </c>
      <c r="J935" s="17">
        <v>6731</v>
      </c>
      <c r="K935" s="16">
        <v>0.42599999999999999</v>
      </c>
      <c r="L935" s="17">
        <v>10807</v>
      </c>
      <c r="M935" s="16">
        <v>0.34200000000000003</v>
      </c>
      <c r="N935" s="18">
        <v>4.29</v>
      </c>
      <c r="O935" s="16">
        <v>-0.13300000000000001</v>
      </c>
      <c r="P935" s="18">
        <v>2.67</v>
      </c>
      <c r="Q935" s="16">
        <v>-7.9000000000000001E-2</v>
      </c>
      <c r="R935" s="15">
        <v>88356</v>
      </c>
      <c r="S935" s="16">
        <v>0.23899999999999999</v>
      </c>
      <c r="T935" s="17">
        <v>20149</v>
      </c>
      <c r="U935" s="16">
        <v>0.35099999999999998</v>
      </c>
      <c r="V935" s="17">
        <v>32924</v>
      </c>
      <c r="W935" s="16">
        <v>0.19700000000000001</v>
      </c>
      <c r="X935" s="18">
        <v>4.3899999999999997</v>
      </c>
      <c r="Y935" s="16">
        <v>-8.3000000000000004E-2</v>
      </c>
      <c r="Z935" s="18">
        <v>2.68</v>
      </c>
      <c r="AA935" s="16">
        <v>3.5999999999999997E-2</v>
      </c>
      <c r="AB935" s="15">
        <v>177741</v>
      </c>
      <c r="AC935" s="16">
        <v>0.16600000000000001</v>
      </c>
      <c r="AD935" s="17">
        <v>40543</v>
      </c>
      <c r="AE935" s="16">
        <v>0.23400000000000001</v>
      </c>
      <c r="AF935" s="17">
        <v>63987</v>
      </c>
      <c r="AG935" s="16">
        <v>8.2000000000000003E-2</v>
      </c>
      <c r="AH935" s="18">
        <v>4.38</v>
      </c>
      <c r="AI935" s="16">
        <v>-5.5E-2</v>
      </c>
      <c r="AJ935" s="18">
        <v>2.78</v>
      </c>
      <c r="AK935" s="16">
        <v>7.8E-2</v>
      </c>
      <c r="AL935" s="15">
        <v>339150</v>
      </c>
      <c r="AM935" s="16">
        <v>0.14299999999999999</v>
      </c>
      <c r="AN935" s="17">
        <v>72689</v>
      </c>
      <c r="AO935" s="16">
        <v>0.112</v>
      </c>
      <c r="AP935" s="17">
        <v>109774</v>
      </c>
      <c r="AQ935" s="16">
        <v>-5.8000000000000003E-2</v>
      </c>
      <c r="AR935" s="18">
        <v>4.67</v>
      </c>
      <c r="AS935" s="16">
        <v>2.8000000000000001E-2</v>
      </c>
      <c r="AT935" s="18">
        <v>3.09</v>
      </c>
      <c r="AU935" s="16">
        <v>0.21299999999999999</v>
      </c>
    </row>
    <row r="936" spans="1:47" x14ac:dyDescent="0.2">
      <c r="A936" s="124"/>
      <c r="B936" s="29"/>
      <c r="C936" s="29"/>
      <c r="D936" s="29"/>
      <c r="E936" s="29"/>
      <c r="F936" s="29"/>
      <c r="G936" s="14" t="s">
        <v>297</v>
      </c>
      <c r="H936" s="15">
        <v>180966</v>
      </c>
      <c r="I936" s="16">
        <v>0.184</v>
      </c>
      <c r="J936" s="17">
        <v>43901</v>
      </c>
      <c r="K936" s="16">
        <v>0.3</v>
      </c>
      <c r="L936" s="17">
        <v>79660</v>
      </c>
      <c r="M936" s="16">
        <v>0.34899999999999998</v>
      </c>
      <c r="N936" s="18">
        <v>4.12</v>
      </c>
      <c r="O936" s="16">
        <v>-8.8999999999999996E-2</v>
      </c>
      <c r="P936" s="18">
        <v>2.27</v>
      </c>
      <c r="Q936" s="16">
        <v>-0.122</v>
      </c>
      <c r="R936" s="15">
        <v>592426</v>
      </c>
      <c r="S936" s="16">
        <v>0.126</v>
      </c>
      <c r="T936" s="17">
        <v>142412</v>
      </c>
      <c r="U936" s="16">
        <v>0.13500000000000001</v>
      </c>
      <c r="V936" s="17">
        <v>259248</v>
      </c>
      <c r="W936" s="16">
        <v>0.13300000000000001</v>
      </c>
      <c r="X936" s="18">
        <v>4.16</v>
      </c>
      <c r="Y936" s="16">
        <v>-7.0000000000000001E-3</v>
      </c>
      <c r="Z936" s="18">
        <v>2.29</v>
      </c>
      <c r="AA936" s="16">
        <v>-6.0000000000000001E-3</v>
      </c>
      <c r="AB936" s="15">
        <v>1193511</v>
      </c>
      <c r="AC936" s="16">
        <v>0.187</v>
      </c>
      <c r="AD936" s="17">
        <v>290314</v>
      </c>
      <c r="AE936" s="16">
        <v>0.222</v>
      </c>
      <c r="AF936" s="17">
        <v>522684</v>
      </c>
      <c r="AG936" s="16">
        <v>0.19700000000000001</v>
      </c>
      <c r="AH936" s="18">
        <v>4.1100000000000003</v>
      </c>
      <c r="AI936" s="16">
        <v>-2.8000000000000001E-2</v>
      </c>
      <c r="AJ936" s="18">
        <v>2.2799999999999998</v>
      </c>
      <c r="AK936" s="16">
        <v>-8.0000000000000002E-3</v>
      </c>
      <c r="AL936" s="15">
        <v>2512374</v>
      </c>
      <c r="AM936" s="16">
        <v>0.219</v>
      </c>
      <c r="AN936" s="17">
        <v>610657</v>
      </c>
      <c r="AO936" s="16">
        <v>0.249</v>
      </c>
      <c r="AP936" s="17">
        <v>1090412</v>
      </c>
      <c r="AQ936" s="16">
        <v>0.19400000000000001</v>
      </c>
      <c r="AR936" s="18">
        <v>4.1100000000000003</v>
      </c>
      <c r="AS936" s="16">
        <v>-2.4E-2</v>
      </c>
      <c r="AT936" s="18">
        <v>2.2999999999999998</v>
      </c>
      <c r="AU936" s="16">
        <v>2.1000000000000001E-2</v>
      </c>
    </row>
    <row r="937" spans="1:47" x14ac:dyDescent="0.2">
      <c r="A937" s="124"/>
      <c r="B937" s="29"/>
      <c r="C937" s="29"/>
      <c r="D937" s="29"/>
      <c r="E937" s="29"/>
      <c r="F937" s="29"/>
      <c r="G937" s="14" t="s">
        <v>298</v>
      </c>
      <c r="H937" s="15">
        <v>219179</v>
      </c>
      <c r="I937" s="16">
        <v>0.50900000000000001</v>
      </c>
      <c r="J937" s="17">
        <v>61622</v>
      </c>
      <c r="K937" s="16">
        <v>0.71599999999999997</v>
      </c>
      <c r="L937" s="17">
        <v>121435</v>
      </c>
      <c r="M937" s="16">
        <v>0.73499999999999999</v>
      </c>
      <c r="N937" s="18">
        <v>3.56</v>
      </c>
      <c r="O937" s="16">
        <v>-0.121</v>
      </c>
      <c r="P937" s="18">
        <v>1.8</v>
      </c>
      <c r="Q937" s="16">
        <v>-0.13</v>
      </c>
      <c r="R937" s="15">
        <v>588696</v>
      </c>
      <c r="S937" s="16">
        <v>0.40200000000000002</v>
      </c>
      <c r="T937" s="17">
        <v>157449</v>
      </c>
      <c r="U937" s="16">
        <v>0.443</v>
      </c>
      <c r="V937" s="17">
        <v>310585</v>
      </c>
      <c r="W937" s="16">
        <v>0.44600000000000001</v>
      </c>
      <c r="X937" s="18">
        <v>3.74</v>
      </c>
      <c r="Y937" s="16">
        <v>-2.8000000000000001E-2</v>
      </c>
      <c r="Z937" s="18">
        <v>1.9</v>
      </c>
      <c r="AA937" s="16">
        <v>-0.03</v>
      </c>
      <c r="AB937" s="15">
        <v>1134046</v>
      </c>
      <c r="AC937" s="16">
        <v>0.73399999999999999</v>
      </c>
      <c r="AD937" s="17">
        <v>296002</v>
      </c>
      <c r="AE937" s="16">
        <v>0.69</v>
      </c>
      <c r="AF937" s="17">
        <v>578906</v>
      </c>
      <c r="AG937" s="16">
        <v>0.71</v>
      </c>
      <c r="AH937" s="18">
        <v>3.83</v>
      </c>
      <c r="AI937" s="16">
        <v>2.5999999999999999E-2</v>
      </c>
      <c r="AJ937" s="18">
        <v>1.96</v>
      </c>
      <c r="AK937" s="16">
        <v>1.4E-2</v>
      </c>
      <c r="AL937" s="15">
        <v>2307463</v>
      </c>
      <c r="AM937" s="16">
        <v>1.0489999999999999</v>
      </c>
      <c r="AN937" s="17">
        <v>608241</v>
      </c>
      <c r="AO937" s="16">
        <v>1.0349999999999999</v>
      </c>
      <c r="AP937" s="17">
        <v>1177437</v>
      </c>
      <c r="AQ937" s="16">
        <v>1.0549999999999999</v>
      </c>
      <c r="AR937" s="18">
        <v>3.79</v>
      </c>
      <c r="AS937" s="16">
        <v>7.0000000000000001E-3</v>
      </c>
      <c r="AT937" s="18">
        <v>1.96</v>
      </c>
      <c r="AU937" s="16">
        <v>-3.0000000000000001E-3</v>
      </c>
    </row>
    <row r="938" spans="1:47" x14ac:dyDescent="0.2">
      <c r="A938" s="124"/>
      <c r="B938" s="29"/>
      <c r="C938" s="29"/>
      <c r="D938" s="29"/>
      <c r="E938" s="29"/>
      <c r="F938" s="29"/>
      <c r="G938" s="14" t="s">
        <v>299</v>
      </c>
      <c r="H938" s="15">
        <v>237726</v>
      </c>
      <c r="I938" s="16">
        <v>0.30599999999999999</v>
      </c>
      <c r="J938" s="17">
        <v>62144</v>
      </c>
      <c r="K938" s="16">
        <v>0.115</v>
      </c>
      <c r="L938" s="17">
        <v>119288</v>
      </c>
      <c r="M938" s="16">
        <v>0.11899999999999999</v>
      </c>
      <c r="N938" s="18">
        <v>3.83</v>
      </c>
      <c r="O938" s="16">
        <v>0.17100000000000001</v>
      </c>
      <c r="P938" s="18">
        <v>1.99</v>
      </c>
      <c r="Q938" s="16">
        <v>0.16700000000000001</v>
      </c>
      <c r="R938" s="15">
        <v>647867</v>
      </c>
      <c r="S938" s="16">
        <v>0.45100000000000001</v>
      </c>
      <c r="T938" s="17">
        <v>161481</v>
      </c>
      <c r="U938" s="16">
        <v>0.28399999999999997</v>
      </c>
      <c r="V938" s="17">
        <v>312523</v>
      </c>
      <c r="W938" s="16">
        <v>0.27400000000000002</v>
      </c>
      <c r="X938" s="18">
        <v>4.01</v>
      </c>
      <c r="Y938" s="16">
        <v>0.13100000000000001</v>
      </c>
      <c r="Z938" s="18">
        <v>2.0699999999999998</v>
      </c>
      <c r="AA938" s="16">
        <v>0.13900000000000001</v>
      </c>
      <c r="AB938" s="15">
        <v>1291591</v>
      </c>
      <c r="AC938" s="16">
        <v>0.71</v>
      </c>
      <c r="AD938" s="17">
        <v>319639</v>
      </c>
      <c r="AE938" s="16">
        <v>0.54100000000000004</v>
      </c>
      <c r="AF938" s="17">
        <v>611420</v>
      </c>
      <c r="AG938" s="16">
        <v>0.56000000000000005</v>
      </c>
      <c r="AH938" s="18">
        <v>4.04</v>
      </c>
      <c r="AI938" s="16">
        <v>0.11</v>
      </c>
      <c r="AJ938" s="18">
        <v>2.11</v>
      </c>
      <c r="AK938" s="16">
        <v>9.7000000000000003E-2</v>
      </c>
      <c r="AL938" s="15">
        <v>2349223</v>
      </c>
      <c r="AM938" s="16">
        <v>0.64200000000000002</v>
      </c>
      <c r="AN938" s="17">
        <v>604333</v>
      </c>
      <c r="AO938" s="16">
        <v>0.60599999999999998</v>
      </c>
      <c r="AP938" s="17">
        <v>1115665</v>
      </c>
      <c r="AQ938" s="16">
        <v>0.60699999999999998</v>
      </c>
      <c r="AR938" s="18">
        <v>3.89</v>
      </c>
      <c r="AS938" s="16">
        <v>2.1999999999999999E-2</v>
      </c>
      <c r="AT938" s="18">
        <v>2.11</v>
      </c>
      <c r="AU938" s="16">
        <v>2.1000000000000001E-2</v>
      </c>
    </row>
    <row r="939" spans="1:47" x14ac:dyDescent="0.2">
      <c r="A939" s="124"/>
      <c r="B939" s="29"/>
      <c r="C939" s="29"/>
      <c r="D939" s="29"/>
      <c r="E939" s="29"/>
      <c r="F939" s="29"/>
      <c r="G939" s="14" t="s">
        <v>300</v>
      </c>
      <c r="H939" s="15">
        <v>48147</v>
      </c>
      <c r="I939" s="16">
        <v>0.26900000000000002</v>
      </c>
      <c r="J939" s="17">
        <v>11444</v>
      </c>
      <c r="K939" s="16">
        <v>0.45100000000000001</v>
      </c>
      <c r="L939" s="17">
        <v>18900</v>
      </c>
      <c r="M939" s="16">
        <v>0.34599999999999997</v>
      </c>
      <c r="N939" s="18">
        <v>4.21</v>
      </c>
      <c r="O939" s="16">
        <v>-0.126</v>
      </c>
      <c r="P939" s="18">
        <v>2.5499999999999998</v>
      </c>
      <c r="Q939" s="16">
        <v>-5.8000000000000003E-2</v>
      </c>
      <c r="R939" s="15">
        <v>152932</v>
      </c>
      <c r="S939" s="16">
        <v>0.23499999999999999</v>
      </c>
      <c r="T939" s="17">
        <v>35632</v>
      </c>
      <c r="U939" s="16">
        <v>0.32100000000000001</v>
      </c>
      <c r="V939" s="17">
        <v>60653</v>
      </c>
      <c r="W939" s="16">
        <v>0.20200000000000001</v>
      </c>
      <c r="X939" s="18">
        <v>4.29</v>
      </c>
      <c r="Y939" s="16">
        <v>-6.5000000000000002E-2</v>
      </c>
      <c r="Z939" s="18">
        <v>2.52</v>
      </c>
      <c r="AA939" s="16">
        <v>2.8000000000000001E-2</v>
      </c>
      <c r="AB939" s="15">
        <v>303366</v>
      </c>
      <c r="AC939" s="16">
        <v>0.18099999999999999</v>
      </c>
      <c r="AD939" s="17">
        <v>70836</v>
      </c>
      <c r="AE939" s="16">
        <v>0.245</v>
      </c>
      <c r="AF939" s="17">
        <v>118839</v>
      </c>
      <c r="AG939" s="16">
        <v>0.14000000000000001</v>
      </c>
      <c r="AH939" s="18">
        <v>4.28</v>
      </c>
      <c r="AI939" s="16">
        <v>-5.0999999999999997E-2</v>
      </c>
      <c r="AJ939" s="18">
        <v>2.5499999999999998</v>
      </c>
      <c r="AK939" s="16">
        <v>3.5999999999999997E-2</v>
      </c>
      <c r="AL939" s="15">
        <v>573659</v>
      </c>
      <c r="AM939" s="16">
        <v>0.14699999999999999</v>
      </c>
      <c r="AN939" s="17">
        <v>129240</v>
      </c>
      <c r="AO939" s="16">
        <v>0.14399999999999999</v>
      </c>
      <c r="AP939" s="17">
        <v>211824</v>
      </c>
      <c r="AQ939" s="16">
        <v>3.2000000000000001E-2</v>
      </c>
      <c r="AR939" s="18">
        <v>4.4400000000000004</v>
      </c>
      <c r="AS939" s="16">
        <v>2E-3</v>
      </c>
      <c r="AT939" s="18">
        <v>2.71</v>
      </c>
      <c r="AU939" s="16">
        <v>0.111</v>
      </c>
    </row>
    <row r="940" spans="1:47" x14ac:dyDescent="0.2">
      <c r="A940" s="124"/>
      <c r="B940" s="29"/>
      <c r="C940" s="29"/>
      <c r="D940" s="29"/>
      <c r="E940" s="29"/>
      <c r="F940" s="29"/>
      <c r="G940" s="14" t="s">
        <v>301</v>
      </c>
      <c r="H940" s="15">
        <v>78217</v>
      </c>
      <c r="I940" s="16">
        <v>3.2000000000000001E-2</v>
      </c>
      <c r="J940" s="17">
        <v>18097</v>
      </c>
      <c r="K940" s="16">
        <v>8.6999999999999994E-2</v>
      </c>
      <c r="L940" s="17">
        <v>27955</v>
      </c>
      <c r="M940" s="16">
        <v>8.2000000000000003E-2</v>
      </c>
      <c r="N940" s="18">
        <v>4.32</v>
      </c>
      <c r="O940" s="16">
        <v>-0.05</v>
      </c>
      <c r="P940" s="18">
        <v>2.8</v>
      </c>
      <c r="Q940" s="16">
        <v>-4.5999999999999999E-2</v>
      </c>
      <c r="R940" s="15">
        <v>234842</v>
      </c>
      <c r="S940" s="16">
        <v>5.3999999999999999E-2</v>
      </c>
      <c r="T940" s="17">
        <v>52801</v>
      </c>
      <c r="U940" s="16">
        <v>0.11</v>
      </c>
      <c r="V940" s="17">
        <v>88593</v>
      </c>
      <c r="W940" s="16">
        <v>9.4E-2</v>
      </c>
      <c r="X940" s="18">
        <v>4.45</v>
      </c>
      <c r="Y940" s="16">
        <v>-0.05</v>
      </c>
      <c r="Z940" s="18">
        <v>2.65</v>
      </c>
      <c r="AA940" s="16">
        <v>-3.6999999999999998E-2</v>
      </c>
      <c r="AB940" s="15">
        <v>510485</v>
      </c>
      <c r="AC940" s="16">
        <v>0.155</v>
      </c>
      <c r="AD940" s="17">
        <v>116432</v>
      </c>
      <c r="AE940" s="16">
        <v>0.26500000000000001</v>
      </c>
      <c r="AF940" s="17">
        <v>190929</v>
      </c>
      <c r="AG940" s="16">
        <v>0.16</v>
      </c>
      <c r="AH940" s="18">
        <v>4.38</v>
      </c>
      <c r="AI940" s="16">
        <v>-8.6999999999999994E-2</v>
      </c>
      <c r="AJ940" s="18">
        <v>2.67</v>
      </c>
      <c r="AK940" s="16">
        <v>-4.0000000000000001E-3</v>
      </c>
      <c r="AL940" s="15">
        <v>1097363</v>
      </c>
      <c r="AM940" s="16">
        <v>0.28899999999999998</v>
      </c>
      <c r="AN940" s="17">
        <v>256767</v>
      </c>
      <c r="AO940" s="16">
        <v>0.39800000000000002</v>
      </c>
      <c r="AP940" s="17">
        <v>399112</v>
      </c>
      <c r="AQ940" s="16">
        <v>0.252</v>
      </c>
      <c r="AR940" s="18">
        <v>4.2699999999999996</v>
      </c>
      <c r="AS940" s="16">
        <v>-7.8E-2</v>
      </c>
      <c r="AT940" s="18">
        <v>2.75</v>
      </c>
      <c r="AU940" s="16">
        <v>2.9000000000000001E-2</v>
      </c>
    </row>
    <row r="941" spans="1:47" x14ac:dyDescent="0.2">
      <c r="A941" s="124"/>
      <c r="B941" s="29"/>
      <c r="C941" s="29"/>
      <c r="D941" s="29"/>
      <c r="E941" s="29"/>
      <c r="F941" s="29"/>
      <c r="G941" s="14" t="s">
        <v>302</v>
      </c>
      <c r="H941" s="15">
        <v>474465</v>
      </c>
      <c r="I941" s="16">
        <v>-0.222</v>
      </c>
      <c r="J941" s="17">
        <v>126760</v>
      </c>
      <c r="K941" s="16">
        <v>-0.154</v>
      </c>
      <c r="L941" s="17">
        <v>158806</v>
      </c>
      <c r="M941" s="16">
        <v>-0.34799999999999998</v>
      </c>
      <c r="N941" s="18">
        <v>3.74</v>
      </c>
      <c r="O941" s="16">
        <v>-0.08</v>
      </c>
      <c r="P941" s="18">
        <v>2.99</v>
      </c>
      <c r="Q941" s="16">
        <v>0.193</v>
      </c>
      <c r="R941" s="15">
        <v>1533266</v>
      </c>
      <c r="S941" s="16">
        <v>-0.16</v>
      </c>
      <c r="T941" s="17">
        <v>430237</v>
      </c>
      <c r="U941" s="16">
        <v>-5.8000000000000003E-2</v>
      </c>
      <c r="V941" s="17">
        <v>540698</v>
      </c>
      <c r="W941" s="16">
        <v>-0.27400000000000002</v>
      </c>
      <c r="X941" s="18">
        <v>3.56</v>
      </c>
      <c r="Y941" s="16">
        <v>-0.109</v>
      </c>
      <c r="Z941" s="18">
        <v>2.84</v>
      </c>
      <c r="AA941" s="16">
        <v>0.157</v>
      </c>
      <c r="AB941" s="15">
        <v>3220054</v>
      </c>
      <c r="AC941" s="16">
        <v>-0.111</v>
      </c>
      <c r="AD941" s="17">
        <v>926254</v>
      </c>
      <c r="AE941" s="16">
        <v>3.4000000000000002E-2</v>
      </c>
      <c r="AF941" s="17">
        <v>1159302</v>
      </c>
      <c r="AG941" s="16">
        <v>-0.21099999999999999</v>
      </c>
      <c r="AH941" s="18">
        <v>3.48</v>
      </c>
      <c r="AI941" s="16">
        <v>-0.14000000000000001</v>
      </c>
      <c r="AJ941" s="18">
        <v>2.78</v>
      </c>
      <c r="AK941" s="16">
        <v>0.127</v>
      </c>
      <c r="AL941" s="15">
        <v>7118744</v>
      </c>
      <c r="AM941" s="16">
        <v>-8.0000000000000002E-3</v>
      </c>
      <c r="AN941" s="17">
        <v>1933567</v>
      </c>
      <c r="AO941" s="16">
        <v>0.11600000000000001</v>
      </c>
      <c r="AP941" s="17">
        <v>2654793</v>
      </c>
      <c r="AQ941" s="16">
        <v>-7.9000000000000001E-2</v>
      </c>
      <c r="AR941" s="18">
        <v>3.68</v>
      </c>
      <c r="AS941" s="16">
        <v>-0.112</v>
      </c>
      <c r="AT941" s="18">
        <v>2.68</v>
      </c>
      <c r="AU941" s="16">
        <v>7.6999999999999999E-2</v>
      </c>
    </row>
    <row r="942" spans="1:47" x14ac:dyDescent="0.2">
      <c r="A942" s="124"/>
      <c r="B942" s="29"/>
      <c r="C942" s="29"/>
      <c r="D942" s="29"/>
      <c r="E942" s="29"/>
      <c r="F942" s="29"/>
      <c r="G942" s="14" t="s">
        <v>303</v>
      </c>
      <c r="H942" s="15">
        <v>150228</v>
      </c>
      <c r="I942" s="16">
        <v>0.17499999999999999</v>
      </c>
      <c r="J942" s="17">
        <v>37029</v>
      </c>
      <c r="K942" s="16">
        <v>0.16300000000000001</v>
      </c>
      <c r="L942" s="17">
        <v>52922</v>
      </c>
      <c r="M942" s="16">
        <v>0.185</v>
      </c>
      <c r="N942" s="18">
        <v>4.0599999999999996</v>
      </c>
      <c r="O942" s="16">
        <v>0.01</v>
      </c>
      <c r="P942" s="18">
        <v>2.84</v>
      </c>
      <c r="Q942" s="16">
        <v>-8.9999999999999993E-3</v>
      </c>
      <c r="R942" s="15">
        <v>482112</v>
      </c>
      <c r="S942" s="16">
        <v>0.13800000000000001</v>
      </c>
      <c r="T942" s="17">
        <v>120257</v>
      </c>
      <c r="U942" s="16">
        <v>0.14199999999999999</v>
      </c>
      <c r="V942" s="17">
        <v>168990</v>
      </c>
      <c r="W942" s="16">
        <v>0.155</v>
      </c>
      <c r="X942" s="18">
        <v>4.01</v>
      </c>
      <c r="Y942" s="16">
        <v>-4.0000000000000001E-3</v>
      </c>
      <c r="Z942" s="18">
        <v>2.85</v>
      </c>
      <c r="AA942" s="16">
        <v>-1.4999999999999999E-2</v>
      </c>
      <c r="AB942" s="15">
        <v>1015637</v>
      </c>
      <c r="AC942" s="16">
        <v>0.17699999999999999</v>
      </c>
      <c r="AD942" s="17">
        <v>255526</v>
      </c>
      <c r="AE942" s="16">
        <v>0.20200000000000001</v>
      </c>
      <c r="AF942" s="17">
        <v>355571</v>
      </c>
      <c r="AG942" s="16">
        <v>0.187</v>
      </c>
      <c r="AH942" s="18">
        <v>3.97</v>
      </c>
      <c r="AI942" s="16">
        <v>-2.1000000000000001E-2</v>
      </c>
      <c r="AJ942" s="18">
        <v>2.86</v>
      </c>
      <c r="AK942" s="16">
        <v>-8.9999999999999993E-3</v>
      </c>
      <c r="AL942" s="15">
        <v>2060436</v>
      </c>
      <c r="AM942" s="16">
        <v>0.26300000000000001</v>
      </c>
      <c r="AN942" s="17">
        <v>522008</v>
      </c>
      <c r="AO942" s="16">
        <v>0.32600000000000001</v>
      </c>
      <c r="AP942" s="17">
        <v>723458</v>
      </c>
      <c r="AQ942" s="16">
        <v>0.25600000000000001</v>
      </c>
      <c r="AR942" s="18">
        <v>3.95</v>
      </c>
      <c r="AS942" s="16">
        <v>-4.7E-2</v>
      </c>
      <c r="AT942" s="18">
        <v>2.85</v>
      </c>
      <c r="AU942" s="16">
        <v>6.0000000000000001E-3</v>
      </c>
    </row>
    <row r="943" spans="1:47" x14ac:dyDescent="0.2">
      <c r="A943" s="124"/>
      <c r="B943" s="29"/>
      <c r="C943" s="29"/>
      <c r="D943" s="29"/>
      <c r="E943" s="29"/>
      <c r="F943" s="29"/>
      <c r="G943" s="14" t="s">
        <v>304</v>
      </c>
      <c r="H943" s="15">
        <v>28051</v>
      </c>
      <c r="I943" s="16">
        <v>0.39600000000000002</v>
      </c>
      <c r="J943" s="17">
        <v>5892</v>
      </c>
      <c r="K943" s="16">
        <v>0.52100000000000002</v>
      </c>
      <c r="L943" s="17">
        <v>10350</v>
      </c>
      <c r="M943" s="16">
        <v>0.73899999999999999</v>
      </c>
      <c r="N943" s="18">
        <v>4.76</v>
      </c>
      <c r="O943" s="16">
        <v>-8.2000000000000003E-2</v>
      </c>
      <c r="P943" s="18">
        <v>2.71</v>
      </c>
      <c r="Q943" s="16">
        <v>-0.19700000000000001</v>
      </c>
      <c r="R943" s="15">
        <v>82567</v>
      </c>
      <c r="S943" s="16">
        <v>0.29499999999999998</v>
      </c>
      <c r="T943" s="17">
        <v>16766</v>
      </c>
      <c r="U943" s="16">
        <v>0.44800000000000001</v>
      </c>
      <c r="V943" s="17">
        <v>31001</v>
      </c>
      <c r="W943" s="16">
        <v>0.59899999999999998</v>
      </c>
      <c r="X943" s="18">
        <v>4.92</v>
      </c>
      <c r="Y943" s="16">
        <v>-0.106</v>
      </c>
      <c r="Z943" s="18">
        <v>2.66</v>
      </c>
      <c r="AA943" s="16">
        <v>-0.19</v>
      </c>
      <c r="AB943" s="15">
        <v>167683</v>
      </c>
      <c r="AC943" s="16">
        <v>0.18099999999999999</v>
      </c>
      <c r="AD943" s="17">
        <v>34857</v>
      </c>
      <c r="AE943" s="16">
        <v>0.29199999999999998</v>
      </c>
      <c r="AF943" s="17">
        <v>61669</v>
      </c>
      <c r="AG943" s="16">
        <v>0.434</v>
      </c>
      <c r="AH943" s="18">
        <v>4.8099999999999996</v>
      </c>
      <c r="AI943" s="16">
        <v>-8.5999999999999993E-2</v>
      </c>
      <c r="AJ943" s="18">
        <v>2.72</v>
      </c>
      <c r="AK943" s="16">
        <v>-0.17699999999999999</v>
      </c>
      <c r="AL943" s="15">
        <v>329545</v>
      </c>
      <c r="AM943" s="16">
        <v>0.16600000000000001</v>
      </c>
      <c r="AN943" s="17">
        <v>71409</v>
      </c>
      <c r="AO943" s="16">
        <v>0.30599999999999999</v>
      </c>
      <c r="AP943" s="17">
        <v>115895</v>
      </c>
      <c r="AQ943" s="16">
        <v>0.38700000000000001</v>
      </c>
      <c r="AR943" s="18">
        <v>4.6100000000000003</v>
      </c>
      <c r="AS943" s="16">
        <v>-0.107</v>
      </c>
      <c r="AT943" s="18">
        <v>2.84</v>
      </c>
      <c r="AU943" s="16">
        <v>-0.159</v>
      </c>
    </row>
    <row r="944" spans="1:47" x14ac:dyDescent="0.2">
      <c r="A944" s="124"/>
      <c r="B944" s="29"/>
      <c r="C944" s="29"/>
      <c r="D944" s="29"/>
      <c r="E944" s="29"/>
      <c r="F944" s="29"/>
      <c r="G944" s="14" t="s">
        <v>305</v>
      </c>
      <c r="H944" s="15">
        <v>114027</v>
      </c>
      <c r="I944" s="16">
        <v>0.33100000000000002</v>
      </c>
      <c r="J944" s="17">
        <v>27435</v>
      </c>
      <c r="K944" s="16">
        <v>0.38800000000000001</v>
      </c>
      <c r="L944" s="17">
        <v>47805</v>
      </c>
      <c r="M944" s="16">
        <v>0.46600000000000003</v>
      </c>
      <c r="N944" s="18">
        <v>4.16</v>
      </c>
      <c r="O944" s="16">
        <v>-4.1000000000000002E-2</v>
      </c>
      <c r="P944" s="18">
        <v>2.39</v>
      </c>
      <c r="Q944" s="16">
        <v>-9.1999999999999998E-2</v>
      </c>
      <c r="R944" s="15">
        <v>372036</v>
      </c>
      <c r="S944" s="16">
        <v>0.24099999999999999</v>
      </c>
      <c r="T944" s="17">
        <v>90611</v>
      </c>
      <c r="U944" s="16">
        <v>0.245</v>
      </c>
      <c r="V944" s="17">
        <v>156869</v>
      </c>
      <c r="W944" s="16">
        <v>0.20599999999999999</v>
      </c>
      <c r="X944" s="18">
        <v>4.1100000000000003</v>
      </c>
      <c r="Y944" s="16">
        <v>-3.0000000000000001E-3</v>
      </c>
      <c r="Z944" s="18">
        <v>2.37</v>
      </c>
      <c r="AA944" s="16">
        <v>2.9000000000000001E-2</v>
      </c>
      <c r="AB944" s="15">
        <v>747765</v>
      </c>
      <c r="AC944" s="16">
        <v>0.27400000000000002</v>
      </c>
      <c r="AD944" s="17">
        <v>184513</v>
      </c>
      <c r="AE944" s="16">
        <v>0.314</v>
      </c>
      <c r="AF944" s="17">
        <v>315676</v>
      </c>
      <c r="AG944" s="16">
        <v>0.23499999999999999</v>
      </c>
      <c r="AH944" s="18">
        <v>4.05</v>
      </c>
      <c r="AI944" s="16">
        <v>-0.03</v>
      </c>
      <c r="AJ944" s="18">
        <v>2.37</v>
      </c>
      <c r="AK944" s="16">
        <v>3.2000000000000001E-2</v>
      </c>
      <c r="AL944" s="15">
        <v>1546156</v>
      </c>
      <c r="AM944" s="16">
        <v>0.29499999999999998</v>
      </c>
      <c r="AN944" s="17">
        <v>384230</v>
      </c>
      <c r="AO944" s="16">
        <v>0.34300000000000003</v>
      </c>
      <c r="AP944" s="17">
        <v>651663</v>
      </c>
      <c r="AQ944" s="16">
        <v>0.22700000000000001</v>
      </c>
      <c r="AR944" s="18">
        <v>4.0199999999999996</v>
      </c>
      <c r="AS944" s="16">
        <v>-3.5999999999999997E-2</v>
      </c>
      <c r="AT944" s="18">
        <v>2.37</v>
      </c>
      <c r="AU944" s="16">
        <v>5.5E-2</v>
      </c>
    </row>
    <row r="945" spans="1:47" x14ac:dyDescent="0.2">
      <c r="A945" s="124"/>
      <c r="B945" s="29"/>
      <c r="C945" s="29"/>
      <c r="D945" s="29"/>
      <c r="E945" s="29"/>
      <c r="F945" s="29"/>
      <c r="G945" s="14" t="s">
        <v>306</v>
      </c>
      <c r="H945" s="15">
        <v>46325</v>
      </c>
      <c r="I945" s="16">
        <v>0.315</v>
      </c>
      <c r="J945" s="17">
        <v>10594</v>
      </c>
      <c r="K945" s="16">
        <v>0.29699999999999999</v>
      </c>
      <c r="L945" s="17">
        <v>15001</v>
      </c>
      <c r="M945" s="16">
        <v>0.26100000000000001</v>
      </c>
      <c r="N945" s="18">
        <v>4.37</v>
      </c>
      <c r="O945" s="16">
        <v>1.4E-2</v>
      </c>
      <c r="P945" s="18">
        <v>3.09</v>
      </c>
      <c r="Q945" s="16">
        <v>4.2999999999999997E-2</v>
      </c>
      <c r="R945" s="15">
        <v>145414</v>
      </c>
      <c r="S945" s="16">
        <v>0.30399999999999999</v>
      </c>
      <c r="T945" s="17">
        <v>32832</v>
      </c>
      <c r="U945" s="16">
        <v>0.313</v>
      </c>
      <c r="V945" s="17">
        <v>48815</v>
      </c>
      <c r="W945" s="16">
        <v>0.252</v>
      </c>
      <c r="X945" s="18">
        <v>4.43</v>
      </c>
      <c r="Y945" s="16">
        <v>-7.0000000000000001E-3</v>
      </c>
      <c r="Z945" s="18">
        <v>2.98</v>
      </c>
      <c r="AA945" s="16">
        <v>4.2000000000000003E-2</v>
      </c>
      <c r="AB945" s="15">
        <v>314320</v>
      </c>
      <c r="AC945" s="16">
        <v>0.318</v>
      </c>
      <c r="AD945" s="17">
        <v>71311</v>
      </c>
      <c r="AE945" s="16">
        <v>0.316</v>
      </c>
      <c r="AF945" s="17">
        <v>105307</v>
      </c>
      <c r="AG945" s="16">
        <v>0.26500000000000001</v>
      </c>
      <c r="AH945" s="18">
        <v>4.41</v>
      </c>
      <c r="AI945" s="16">
        <v>2E-3</v>
      </c>
      <c r="AJ945" s="18">
        <v>2.98</v>
      </c>
      <c r="AK945" s="16">
        <v>4.2000000000000003E-2</v>
      </c>
      <c r="AL945" s="15">
        <v>627343</v>
      </c>
      <c r="AM945" s="16">
        <v>0.39200000000000002</v>
      </c>
      <c r="AN945" s="17">
        <v>145175</v>
      </c>
      <c r="AO945" s="16">
        <v>0.41299999999999998</v>
      </c>
      <c r="AP945" s="17">
        <v>206579</v>
      </c>
      <c r="AQ945" s="16">
        <v>0.30599999999999999</v>
      </c>
      <c r="AR945" s="18">
        <v>4.32</v>
      </c>
      <c r="AS945" s="16">
        <v>-1.4999999999999999E-2</v>
      </c>
      <c r="AT945" s="18">
        <v>3.04</v>
      </c>
      <c r="AU945" s="16">
        <v>6.6000000000000003E-2</v>
      </c>
    </row>
    <row r="946" spans="1:47" x14ac:dyDescent="0.2">
      <c r="A946" s="124"/>
      <c r="B946" s="29"/>
      <c r="C946" s="29"/>
      <c r="D946" s="29"/>
      <c r="E946" s="29"/>
      <c r="F946" s="29"/>
      <c r="G946" s="14" t="s">
        <v>307</v>
      </c>
      <c r="H946" s="15">
        <v>170257</v>
      </c>
      <c r="I946" s="16">
        <v>-0.19800000000000001</v>
      </c>
      <c r="J946" s="17">
        <v>45014</v>
      </c>
      <c r="K946" s="16">
        <v>-0.14599999999999999</v>
      </c>
      <c r="L946" s="17">
        <v>60213</v>
      </c>
      <c r="M946" s="16">
        <v>-0.312</v>
      </c>
      <c r="N946" s="18">
        <v>3.78</v>
      </c>
      <c r="O946" s="16">
        <v>-6.0999999999999999E-2</v>
      </c>
      <c r="P946" s="18">
        <v>2.83</v>
      </c>
      <c r="Q946" s="16">
        <v>0.16600000000000001</v>
      </c>
      <c r="R946" s="15">
        <v>510923</v>
      </c>
      <c r="S946" s="16">
        <v>-0.19400000000000001</v>
      </c>
      <c r="T946" s="17">
        <v>135298</v>
      </c>
      <c r="U946" s="16">
        <v>-0.159</v>
      </c>
      <c r="V946" s="17">
        <v>190822</v>
      </c>
      <c r="W946" s="16">
        <v>-0.28999999999999998</v>
      </c>
      <c r="X946" s="18">
        <v>3.78</v>
      </c>
      <c r="Y946" s="16">
        <v>-4.1000000000000002E-2</v>
      </c>
      <c r="Z946" s="18">
        <v>2.68</v>
      </c>
      <c r="AA946" s="16">
        <v>0.13500000000000001</v>
      </c>
      <c r="AB946" s="15">
        <v>1040511</v>
      </c>
      <c r="AC946" s="16">
        <v>-0.16</v>
      </c>
      <c r="AD946" s="17">
        <v>279971</v>
      </c>
      <c r="AE946" s="16">
        <v>-0.1</v>
      </c>
      <c r="AF946" s="17">
        <v>394733</v>
      </c>
      <c r="AG946" s="16">
        <v>-0.24</v>
      </c>
      <c r="AH946" s="18">
        <v>3.72</v>
      </c>
      <c r="AI946" s="16">
        <v>-6.7000000000000004E-2</v>
      </c>
      <c r="AJ946" s="18">
        <v>2.64</v>
      </c>
      <c r="AK946" s="16">
        <v>0.106</v>
      </c>
      <c r="AL946" s="15">
        <v>2404247</v>
      </c>
      <c r="AM946" s="16">
        <v>-6.0000000000000001E-3</v>
      </c>
      <c r="AN946" s="17">
        <v>628970</v>
      </c>
      <c r="AO946" s="16">
        <v>7.0999999999999994E-2</v>
      </c>
      <c r="AP946" s="17">
        <v>946329</v>
      </c>
      <c r="AQ946" s="16">
        <v>-5.8999999999999997E-2</v>
      </c>
      <c r="AR946" s="18">
        <v>3.82</v>
      </c>
      <c r="AS946" s="16">
        <v>-7.1999999999999995E-2</v>
      </c>
      <c r="AT946" s="18">
        <v>2.54</v>
      </c>
      <c r="AU946" s="16">
        <v>5.7000000000000002E-2</v>
      </c>
    </row>
    <row r="947" spans="1:47" x14ac:dyDescent="0.2">
      <c r="A947" s="124"/>
      <c r="B947" s="29"/>
      <c r="C947" s="29"/>
      <c r="D947" s="29"/>
      <c r="E947" s="29"/>
      <c r="F947" s="29"/>
      <c r="G947" s="14" t="s">
        <v>308</v>
      </c>
      <c r="H947" s="15">
        <v>116123</v>
      </c>
      <c r="I947" s="16">
        <v>-7.6999999999999999E-2</v>
      </c>
      <c r="J947" s="17">
        <v>25108</v>
      </c>
      <c r="K947" s="16">
        <v>1.7999999999999999E-2</v>
      </c>
      <c r="L947" s="17">
        <v>36228</v>
      </c>
      <c r="M947" s="16">
        <v>-0.191</v>
      </c>
      <c r="N947" s="18">
        <v>4.62</v>
      </c>
      <c r="O947" s="16">
        <v>-9.2999999999999999E-2</v>
      </c>
      <c r="P947" s="18">
        <v>3.21</v>
      </c>
      <c r="Q947" s="16">
        <v>0.14000000000000001</v>
      </c>
      <c r="R947" s="15">
        <v>362920</v>
      </c>
      <c r="S947" s="16">
        <v>5.0000000000000001E-3</v>
      </c>
      <c r="T947" s="17">
        <v>81552</v>
      </c>
      <c r="U947" s="16">
        <v>0.154</v>
      </c>
      <c r="V947" s="17">
        <v>122980</v>
      </c>
      <c r="W947" s="16">
        <v>-8.7999999999999995E-2</v>
      </c>
      <c r="X947" s="18">
        <v>4.45</v>
      </c>
      <c r="Y947" s="16">
        <v>-0.129</v>
      </c>
      <c r="Z947" s="18">
        <v>2.95</v>
      </c>
      <c r="AA947" s="16">
        <v>0.10199999999999999</v>
      </c>
      <c r="AB947" s="15">
        <v>741612</v>
      </c>
      <c r="AC947" s="16">
        <v>8.5999999999999993E-2</v>
      </c>
      <c r="AD947" s="17">
        <v>167972</v>
      </c>
      <c r="AE947" s="16">
        <v>0.24199999999999999</v>
      </c>
      <c r="AF947" s="17">
        <v>258650</v>
      </c>
      <c r="AG947" s="16">
        <v>-1E-3</v>
      </c>
      <c r="AH947" s="18">
        <v>4.42</v>
      </c>
      <c r="AI947" s="16">
        <v>-0.126</v>
      </c>
      <c r="AJ947" s="18">
        <v>2.87</v>
      </c>
      <c r="AK947" s="16">
        <v>8.5999999999999993E-2</v>
      </c>
      <c r="AL947" s="15">
        <v>1642742</v>
      </c>
      <c r="AM947" s="16">
        <v>0.17799999999999999</v>
      </c>
      <c r="AN947" s="17">
        <v>369492</v>
      </c>
      <c r="AO947" s="16">
        <v>0.32100000000000001</v>
      </c>
      <c r="AP947" s="17">
        <v>571813</v>
      </c>
      <c r="AQ947" s="16">
        <v>5.5E-2</v>
      </c>
      <c r="AR947" s="18">
        <v>4.45</v>
      </c>
      <c r="AS947" s="16">
        <v>-0.108</v>
      </c>
      <c r="AT947" s="18">
        <v>2.87</v>
      </c>
      <c r="AU947" s="16">
        <v>0.11700000000000001</v>
      </c>
    </row>
    <row r="948" spans="1:47" x14ac:dyDescent="0.2">
      <c r="A948" s="124"/>
      <c r="B948" s="29"/>
      <c r="C948" s="29"/>
      <c r="D948" s="29"/>
      <c r="E948" s="29"/>
      <c r="F948" s="29"/>
      <c r="G948" s="14" t="s">
        <v>309</v>
      </c>
      <c r="H948" s="15">
        <v>79910</v>
      </c>
      <c r="I948" s="16">
        <v>0.19</v>
      </c>
      <c r="J948" s="17">
        <v>17757</v>
      </c>
      <c r="K948" s="16">
        <v>0.20899999999999999</v>
      </c>
      <c r="L948" s="17">
        <v>26931</v>
      </c>
      <c r="M948" s="16">
        <v>0.216</v>
      </c>
      <c r="N948" s="18">
        <v>4.5</v>
      </c>
      <c r="O948" s="16">
        <v>-1.4999999999999999E-2</v>
      </c>
      <c r="P948" s="18">
        <v>2.97</v>
      </c>
      <c r="Q948" s="16">
        <v>-2.1999999999999999E-2</v>
      </c>
      <c r="R948" s="15">
        <v>282969</v>
      </c>
      <c r="S948" s="16">
        <v>0.153</v>
      </c>
      <c r="T948" s="17">
        <v>63112</v>
      </c>
      <c r="U948" s="16">
        <v>0.161</v>
      </c>
      <c r="V948" s="17">
        <v>95495</v>
      </c>
      <c r="W948" s="16">
        <v>0.154</v>
      </c>
      <c r="X948" s="18">
        <v>4.4800000000000004</v>
      </c>
      <c r="Y948" s="16">
        <v>-7.0000000000000001E-3</v>
      </c>
      <c r="Z948" s="18">
        <v>2.96</v>
      </c>
      <c r="AA948" s="16">
        <v>-1E-3</v>
      </c>
      <c r="AB948" s="15">
        <v>626231</v>
      </c>
      <c r="AC948" s="16">
        <v>0.21299999999999999</v>
      </c>
      <c r="AD948" s="17">
        <v>140582</v>
      </c>
      <c r="AE948" s="16">
        <v>0.219</v>
      </c>
      <c r="AF948" s="17">
        <v>213174</v>
      </c>
      <c r="AG948" s="16">
        <v>0.2</v>
      </c>
      <c r="AH948" s="18">
        <v>4.45</v>
      </c>
      <c r="AI948" s="16">
        <v>-5.0000000000000001E-3</v>
      </c>
      <c r="AJ948" s="18">
        <v>2.94</v>
      </c>
      <c r="AK948" s="16">
        <v>1.0999999999999999E-2</v>
      </c>
      <c r="AL948" s="15">
        <v>1253738</v>
      </c>
      <c r="AM948" s="16">
        <v>0.26300000000000001</v>
      </c>
      <c r="AN948" s="17">
        <v>282764</v>
      </c>
      <c r="AO948" s="16">
        <v>0.26900000000000002</v>
      </c>
      <c r="AP948" s="17">
        <v>434933</v>
      </c>
      <c r="AQ948" s="16">
        <v>0.21</v>
      </c>
      <c r="AR948" s="18">
        <v>4.43</v>
      </c>
      <c r="AS948" s="16">
        <v>-5.0000000000000001E-3</v>
      </c>
      <c r="AT948" s="18">
        <v>2.88</v>
      </c>
      <c r="AU948" s="16">
        <v>4.3999999999999997E-2</v>
      </c>
    </row>
    <row r="949" spans="1:47" x14ac:dyDescent="0.2">
      <c r="A949" s="124"/>
      <c r="B949" s="29"/>
      <c r="C949" s="29"/>
      <c r="D949" s="29"/>
      <c r="E949" s="29"/>
      <c r="F949" s="29"/>
      <c r="G949" s="14" t="s">
        <v>310</v>
      </c>
      <c r="H949" s="15">
        <v>190041</v>
      </c>
      <c r="I949" s="16">
        <v>0.222</v>
      </c>
      <c r="J949" s="17">
        <v>56449</v>
      </c>
      <c r="K949" s="16">
        <v>0.186</v>
      </c>
      <c r="L949" s="17">
        <v>122133</v>
      </c>
      <c r="M949" s="16">
        <v>0.156</v>
      </c>
      <c r="N949" s="18">
        <v>3.37</v>
      </c>
      <c r="O949" s="16">
        <v>0.03</v>
      </c>
      <c r="P949" s="18">
        <v>1.56</v>
      </c>
      <c r="Q949" s="16">
        <v>5.7000000000000002E-2</v>
      </c>
      <c r="R949" s="15">
        <v>591262</v>
      </c>
      <c r="S949" s="16">
        <v>0.216</v>
      </c>
      <c r="T949" s="17">
        <v>177044</v>
      </c>
      <c r="U949" s="16">
        <v>0.254</v>
      </c>
      <c r="V949" s="17">
        <v>380238</v>
      </c>
      <c r="W949" s="16">
        <v>0.23899999999999999</v>
      </c>
      <c r="X949" s="18">
        <v>3.34</v>
      </c>
      <c r="Y949" s="16">
        <v>-0.03</v>
      </c>
      <c r="Z949" s="18">
        <v>1.55</v>
      </c>
      <c r="AA949" s="16">
        <v>-1.7999999999999999E-2</v>
      </c>
      <c r="AB949" s="15">
        <v>1210212</v>
      </c>
      <c r="AC949" s="16">
        <v>0.161</v>
      </c>
      <c r="AD949" s="17">
        <v>364638</v>
      </c>
      <c r="AE949" s="16">
        <v>0.375</v>
      </c>
      <c r="AF949" s="17">
        <v>783099</v>
      </c>
      <c r="AG949" s="16">
        <v>0.41399999999999998</v>
      </c>
      <c r="AH949" s="18">
        <v>3.32</v>
      </c>
      <c r="AI949" s="16">
        <v>-0.156</v>
      </c>
      <c r="AJ949" s="18">
        <v>1.55</v>
      </c>
      <c r="AK949" s="16">
        <v>-0.17899999999999999</v>
      </c>
      <c r="AL949" s="15">
        <v>2390031</v>
      </c>
      <c r="AM949" s="16">
        <v>0.115</v>
      </c>
      <c r="AN949" s="17">
        <v>716810</v>
      </c>
      <c r="AO949" s="16">
        <v>0.41</v>
      </c>
      <c r="AP949" s="17">
        <v>1552111</v>
      </c>
      <c r="AQ949" s="16">
        <v>0.498</v>
      </c>
      <c r="AR949" s="18">
        <v>3.33</v>
      </c>
      <c r="AS949" s="16">
        <v>-0.20899999999999999</v>
      </c>
      <c r="AT949" s="18">
        <v>1.54</v>
      </c>
      <c r="AU949" s="16">
        <v>-0.25600000000000001</v>
      </c>
    </row>
    <row r="950" spans="1:47" x14ac:dyDescent="0.2">
      <c r="A950" s="124"/>
      <c r="B950" s="29"/>
      <c r="C950" s="29"/>
      <c r="D950" s="29"/>
      <c r="E950" s="29"/>
      <c r="F950" s="29"/>
      <c r="G950" s="14" t="s">
        <v>311</v>
      </c>
      <c r="H950" s="15">
        <v>66524</v>
      </c>
      <c r="I950" s="16">
        <v>-2E-3</v>
      </c>
      <c r="J950" s="17">
        <v>14520</v>
      </c>
      <c r="K950" s="16">
        <v>-6.4000000000000001E-2</v>
      </c>
      <c r="L950" s="17">
        <v>22774</v>
      </c>
      <c r="M950" s="16">
        <v>-5.3999999999999999E-2</v>
      </c>
      <c r="N950" s="18">
        <v>4.58</v>
      </c>
      <c r="O950" s="16">
        <v>6.6000000000000003E-2</v>
      </c>
      <c r="P950" s="18">
        <v>2.92</v>
      </c>
      <c r="Q950" s="16">
        <v>5.5E-2</v>
      </c>
      <c r="R950" s="15">
        <v>214965</v>
      </c>
      <c r="S950" s="16">
        <v>5.7000000000000002E-2</v>
      </c>
      <c r="T950" s="17">
        <v>46649</v>
      </c>
      <c r="U950" s="16">
        <v>4.0000000000000001E-3</v>
      </c>
      <c r="V950" s="17">
        <v>73679</v>
      </c>
      <c r="W950" s="16">
        <v>-8.9999999999999993E-3</v>
      </c>
      <c r="X950" s="18">
        <v>4.6100000000000003</v>
      </c>
      <c r="Y950" s="16">
        <v>5.2999999999999999E-2</v>
      </c>
      <c r="Z950" s="18">
        <v>2.92</v>
      </c>
      <c r="AA950" s="16">
        <v>6.6000000000000003E-2</v>
      </c>
      <c r="AB950" s="15">
        <v>442811</v>
      </c>
      <c r="AC950" s="16">
        <v>0.121</v>
      </c>
      <c r="AD950" s="17">
        <v>95196</v>
      </c>
      <c r="AE950" s="16">
        <v>5.7000000000000002E-2</v>
      </c>
      <c r="AF950" s="17">
        <v>151024</v>
      </c>
      <c r="AG950" s="16">
        <v>4.2999999999999997E-2</v>
      </c>
      <c r="AH950" s="18">
        <v>4.6500000000000004</v>
      </c>
      <c r="AI950" s="16">
        <v>6.0999999999999999E-2</v>
      </c>
      <c r="AJ950" s="18">
        <v>2.93</v>
      </c>
      <c r="AK950" s="16">
        <v>7.3999999999999996E-2</v>
      </c>
      <c r="AL950" s="15">
        <v>936672</v>
      </c>
      <c r="AM950" s="16">
        <v>0.28899999999999998</v>
      </c>
      <c r="AN950" s="17">
        <v>210922</v>
      </c>
      <c r="AO950" s="16">
        <v>0.308</v>
      </c>
      <c r="AP950" s="17">
        <v>324936</v>
      </c>
      <c r="AQ950" s="16">
        <v>0.191</v>
      </c>
      <c r="AR950" s="18">
        <v>4.4400000000000004</v>
      </c>
      <c r="AS950" s="16">
        <v>-1.4999999999999999E-2</v>
      </c>
      <c r="AT950" s="18">
        <v>2.88</v>
      </c>
      <c r="AU950" s="16">
        <v>8.2000000000000003E-2</v>
      </c>
    </row>
    <row r="951" spans="1:47" x14ac:dyDescent="0.2">
      <c r="A951" s="124"/>
      <c r="B951" s="29"/>
      <c r="C951" s="29"/>
      <c r="D951" s="29"/>
      <c r="E951" s="29"/>
      <c r="F951" s="29"/>
      <c r="G951" s="14" t="s">
        <v>312</v>
      </c>
      <c r="H951" s="15">
        <v>86174</v>
      </c>
      <c r="I951" s="16">
        <v>0.155</v>
      </c>
      <c r="J951" s="17">
        <v>19530</v>
      </c>
      <c r="K951" s="16">
        <v>7.9000000000000001E-2</v>
      </c>
      <c r="L951" s="17">
        <v>33400</v>
      </c>
      <c r="M951" s="16">
        <v>0.123</v>
      </c>
      <c r="N951" s="18">
        <v>4.41</v>
      </c>
      <c r="O951" s="16">
        <v>7.0999999999999994E-2</v>
      </c>
      <c r="P951" s="18">
        <v>2.58</v>
      </c>
      <c r="Q951" s="16">
        <v>2.8000000000000001E-2</v>
      </c>
      <c r="R951" s="15">
        <v>277103</v>
      </c>
      <c r="S951" s="16">
        <v>0.20200000000000001</v>
      </c>
      <c r="T951" s="17">
        <v>62347</v>
      </c>
      <c r="U951" s="16">
        <v>0.14499999999999999</v>
      </c>
      <c r="V951" s="17">
        <v>106902</v>
      </c>
      <c r="W951" s="16">
        <v>0.17299999999999999</v>
      </c>
      <c r="X951" s="18">
        <v>4.4400000000000004</v>
      </c>
      <c r="Y951" s="16">
        <v>0.05</v>
      </c>
      <c r="Z951" s="18">
        <v>2.59</v>
      </c>
      <c r="AA951" s="16">
        <v>2.5000000000000001E-2</v>
      </c>
      <c r="AB951" s="15">
        <v>569471</v>
      </c>
      <c r="AC951" s="16">
        <v>0.22700000000000001</v>
      </c>
      <c r="AD951" s="17">
        <v>127328</v>
      </c>
      <c r="AE951" s="16">
        <v>0.17499999999999999</v>
      </c>
      <c r="AF951" s="17">
        <v>218822</v>
      </c>
      <c r="AG951" s="16">
        <v>0.20100000000000001</v>
      </c>
      <c r="AH951" s="18">
        <v>4.47</v>
      </c>
      <c r="AI951" s="16">
        <v>4.4999999999999998E-2</v>
      </c>
      <c r="AJ951" s="18">
        <v>2.6</v>
      </c>
      <c r="AK951" s="16">
        <v>2.1999999999999999E-2</v>
      </c>
      <c r="AL951" s="15">
        <v>1197306</v>
      </c>
      <c r="AM951" s="16">
        <v>0.35</v>
      </c>
      <c r="AN951" s="17">
        <v>280171</v>
      </c>
      <c r="AO951" s="16">
        <v>0.41199999999999998</v>
      </c>
      <c r="AP951" s="17">
        <v>468247</v>
      </c>
      <c r="AQ951" s="16">
        <v>0.33900000000000002</v>
      </c>
      <c r="AR951" s="18">
        <v>4.2699999999999996</v>
      </c>
      <c r="AS951" s="16">
        <v>-4.3999999999999997E-2</v>
      </c>
      <c r="AT951" s="18">
        <v>2.56</v>
      </c>
      <c r="AU951" s="16">
        <v>8.0000000000000002E-3</v>
      </c>
    </row>
    <row r="952" spans="1:47" x14ac:dyDescent="0.2">
      <c r="A952" s="124"/>
      <c r="B952" s="29"/>
      <c r="C952" s="29"/>
      <c r="D952" s="29"/>
      <c r="E952" s="29"/>
      <c r="F952" s="29"/>
      <c r="G952" s="14" t="s">
        <v>313</v>
      </c>
      <c r="H952" s="15">
        <v>39595</v>
      </c>
      <c r="I952" s="16">
        <v>-0.20300000000000001</v>
      </c>
      <c r="J952" s="17">
        <v>8708</v>
      </c>
      <c r="K952" s="16">
        <v>-0.19600000000000001</v>
      </c>
      <c r="L952" s="17">
        <v>12687</v>
      </c>
      <c r="M952" s="16">
        <v>-0.20300000000000001</v>
      </c>
      <c r="N952" s="18">
        <v>4.55</v>
      </c>
      <c r="O952" s="16">
        <v>-8.9999999999999993E-3</v>
      </c>
      <c r="P952" s="18">
        <v>3.12</v>
      </c>
      <c r="Q952" s="16">
        <v>0</v>
      </c>
      <c r="R952" s="15">
        <v>127844</v>
      </c>
      <c r="S952" s="16">
        <v>-0.20499999999999999</v>
      </c>
      <c r="T952" s="17">
        <v>27169</v>
      </c>
      <c r="U952" s="16">
        <v>-0.19400000000000001</v>
      </c>
      <c r="V952" s="17">
        <v>40704</v>
      </c>
      <c r="W952" s="16">
        <v>-0.216</v>
      </c>
      <c r="X952" s="18">
        <v>4.71</v>
      </c>
      <c r="Y952" s="16">
        <v>-1.4E-2</v>
      </c>
      <c r="Z952" s="18">
        <v>3.14</v>
      </c>
      <c r="AA952" s="16">
        <v>1.2999999999999999E-2</v>
      </c>
      <c r="AB952" s="15">
        <v>282736</v>
      </c>
      <c r="AC952" s="16">
        <v>-0.14399999999999999</v>
      </c>
      <c r="AD952" s="17">
        <v>59651</v>
      </c>
      <c r="AE952" s="16">
        <v>-0.14099999999999999</v>
      </c>
      <c r="AF952" s="17">
        <v>89446</v>
      </c>
      <c r="AG952" s="16">
        <v>-0.17199999999999999</v>
      </c>
      <c r="AH952" s="18">
        <v>4.74</v>
      </c>
      <c r="AI952" s="16">
        <v>-3.0000000000000001E-3</v>
      </c>
      <c r="AJ952" s="18">
        <v>3.16</v>
      </c>
      <c r="AK952" s="16">
        <v>3.4000000000000002E-2</v>
      </c>
      <c r="AL952" s="15">
        <v>630486</v>
      </c>
      <c r="AM952" s="16">
        <v>2.7E-2</v>
      </c>
      <c r="AN952" s="17">
        <v>137328</v>
      </c>
      <c r="AO952" s="16">
        <v>9.8000000000000004E-2</v>
      </c>
      <c r="AP952" s="17">
        <v>199465</v>
      </c>
      <c r="AQ952" s="16">
        <v>-2.5000000000000001E-2</v>
      </c>
      <c r="AR952" s="18">
        <v>4.59</v>
      </c>
      <c r="AS952" s="16">
        <v>-6.5000000000000002E-2</v>
      </c>
      <c r="AT952" s="18">
        <v>3.16</v>
      </c>
      <c r="AU952" s="16">
        <v>5.2999999999999999E-2</v>
      </c>
    </row>
    <row r="953" spans="1:47" x14ac:dyDescent="0.2">
      <c r="A953" s="124"/>
      <c r="B953" s="29"/>
      <c r="C953" s="29"/>
      <c r="D953" s="29"/>
      <c r="E953" s="29"/>
      <c r="F953" s="29"/>
      <c r="G953" s="14" t="s">
        <v>314</v>
      </c>
      <c r="H953" s="15">
        <v>93489</v>
      </c>
      <c r="I953" s="16">
        <v>-0.04</v>
      </c>
      <c r="J953" s="17">
        <v>19274</v>
      </c>
      <c r="K953" s="16">
        <v>-0.10299999999999999</v>
      </c>
      <c r="L953" s="17">
        <v>38251</v>
      </c>
      <c r="M953" s="16">
        <v>-8.6999999999999994E-2</v>
      </c>
      <c r="N953" s="18">
        <v>4.8499999999999996</v>
      </c>
      <c r="O953" s="16">
        <v>7.0000000000000007E-2</v>
      </c>
      <c r="P953" s="18">
        <v>2.44</v>
      </c>
      <c r="Q953" s="16">
        <v>5.0999999999999997E-2</v>
      </c>
      <c r="R953" s="15">
        <v>289811</v>
      </c>
      <c r="S953" s="16">
        <v>-7.8E-2</v>
      </c>
      <c r="T953" s="17">
        <v>59154</v>
      </c>
      <c r="U953" s="16">
        <v>-0.126</v>
      </c>
      <c r="V953" s="17">
        <v>119677</v>
      </c>
      <c r="W953" s="16">
        <v>-0.109</v>
      </c>
      <c r="X953" s="18">
        <v>4.9000000000000004</v>
      </c>
      <c r="Y953" s="16">
        <v>5.5E-2</v>
      </c>
      <c r="Z953" s="18">
        <v>2.42</v>
      </c>
      <c r="AA953" s="16">
        <v>3.5000000000000003E-2</v>
      </c>
      <c r="AB953" s="15">
        <v>590070</v>
      </c>
      <c r="AC953" s="16">
        <v>-9.2999999999999999E-2</v>
      </c>
      <c r="AD953" s="17">
        <v>119038</v>
      </c>
      <c r="AE953" s="16">
        <v>-0.16200000000000001</v>
      </c>
      <c r="AF953" s="17">
        <v>240708</v>
      </c>
      <c r="AG953" s="16">
        <v>-0.13900000000000001</v>
      </c>
      <c r="AH953" s="18">
        <v>4.96</v>
      </c>
      <c r="AI953" s="16">
        <v>8.2000000000000003E-2</v>
      </c>
      <c r="AJ953" s="18">
        <v>2.4500000000000002</v>
      </c>
      <c r="AK953" s="16">
        <v>5.3999999999999999E-2</v>
      </c>
      <c r="AL953" s="15">
        <v>1308243</v>
      </c>
      <c r="AM953" s="16">
        <v>-3.2000000000000001E-2</v>
      </c>
      <c r="AN953" s="17">
        <v>272256</v>
      </c>
      <c r="AO953" s="16">
        <v>-8.8999999999999996E-2</v>
      </c>
      <c r="AP953" s="17">
        <v>537119</v>
      </c>
      <c r="AQ953" s="16">
        <v>-8.5999999999999993E-2</v>
      </c>
      <c r="AR953" s="18">
        <v>4.8099999999999996</v>
      </c>
      <c r="AS953" s="16">
        <v>6.3E-2</v>
      </c>
      <c r="AT953" s="18">
        <v>2.44</v>
      </c>
      <c r="AU953" s="16">
        <v>5.8999999999999997E-2</v>
      </c>
    </row>
    <row r="954" spans="1:47" x14ac:dyDescent="0.2">
      <c r="A954" s="124"/>
      <c r="B954" s="29"/>
      <c r="C954" s="29"/>
      <c r="D954" s="29"/>
      <c r="E954" s="29"/>
      <c r="F954" s="29"/>
      <c r="G954" s="14" t="s">
        <v>315</v>
      </c>
      <c r="H954" s="15">
        <v>43347</v>
      </c>
      <c r="I954" s="16">
        <v>0.14899999999999999</v>
      </c>
      <c r="J954" s="17">
        <v>10547</v>
      </c>
      <c r="K954" s="16">
        <v>0.2</v>
      </c>
      <c r="L954" s="17">
        <v>17719</v>
      </c>
      <c r="M954" s="16">
        <v>0.14199999999999999</v>
      </c>
      <c r="N954" s="18">
        <v>4.1100000000000003</v>
      </c>
      <c r="O954" s="16">
        <v>-4.2000000000000003E-2</v>
      </c>
      <c r="P954" s="18">
        <v>2.4500000000000002</v>
      </c>
      <c r="Q954" s="16">
        <v>6.0000000000000001E-3</v>
      </c>
      <c r="R954" s="15">
        <v>132760</v>
      </c>
      <c r="S954" s="16">
        <v>0.17899999999999999</v>
      </c>
      <c r="T954" s="17">
        <v>30796</v>
      </c>
      <c r="U954" s="16">
        <v>0.19500000000000001</v>
      </c>
      <c r="V954" s="17">
        <v>52995</v>
      </c>
      <c r="W954" s="16">
        <v>0.14199999999999999</v>
      </c>
      <c r="X954" s="18">
        <v>4.3099999999999996</v>
      </c>
      <c r="Y954" s="16">
        <v>-1.2999999999999999E-2</v>
      </c>
      <c r="Z954" s="18">
        <v>2.5099999999999998</v>
      </c>
      <c r="AA954" s="16">
        <v>3.2000000000000001E-2</v>
      </c>
      <c r="AB954" s="15">
        <v>286869</v>
      </c>
      <c r="AC954" s="16">
        <v>0.216</v>
      </c>
      <c r="AD954" s="17">
        <v>66224</v>
      </c>
      <c r="AE954" s="16">
        <v>0.224</v>
      </c>
      <c r="AF954" s="17">
        <v>111366</v>
      </c>
      <c r="AG954" s="16">
        <v>0.16600000000000001</v>
      </c>
      <c r="AH954" s="18">
        <v>4.33</v>
      </c>
      <c r="AI954" s="16">
        <v>-7.0000000000000001E-3</v>
      </c>
      <c r="AJ954" s="18">
        <v>2.58</v>
      </c>
      <c r="AK954" s="16">
        <v>4.2999999999999997E-2</v>
      </c>
      <c r="AL954" s="15">
        <v>582124</v>
      </c>
      <c r="AM954" s="16">
        <v>0.22500000000000001</v>
      </c>
      <c r="AN954" s="17">
        <v>135399</v>
      </c>
      <c r="AO954" s="16">
        <v>0.25</v>
      </c>
      <c r="AP954" s="17">
        <v>224564</v>
      </c>
      <c r="AQ954" s="16">
        <v>0.15</v>
      </c>
      <c r="AR954" s="18">
        <v>4.3</v>
      </c>
      <c r="AS954" s="16">
        <v>-0.02</v>
      </c>
      <c r="AT954" s="18">
        <v>2.59</v>
      </c>
      <c r="AU954" s="16">
        <v>6.5000000000000002E-2</v>
      </c>
    </row>
    <row r="955" spans="1:47" x14ac:dyDescent="0.2">
      <c r="A955" s="124"/>
      <c r="B955" s="29"/>
      <c r="C955" s="29"/>
      <c r="D955" s="29"/>
      <c r="E955" s="29"/>
      <c r="F955" s="29"/>
      <c r="G955" s="14" t="s">
        <v>316</v>
      </c>
      <c r="H955" s="15">
        <v>87798</v>
      </c>
      <c r="I955" s="16">
        <v>-0.02</v>
      </c>
      <c r="J955" s="17">
        <v>19108</v>
      </c>
      <c r="K955" s="16">
        <v>2.1999999999999999E-2</v>
      </c>
      <c r="L955" s="17">
        <v>39546</v>
      </c>
      <c r="M955" s="16">
        <v>2.3E-2</v>
      </c>
      <c r="N955" s="18">
        <v>4.59</v>
      </c>
      <c r="O955" s="16">
        <v>-4.1000000000000002E-2</v>
      </c>
      <c r="P955" s="18">
        <v>2.2200000000000002</v>
      </c>
      <c r="Q955" s="16">
        <v>-4.2000000000000003E-2</v>
      </c>
      <c r="R955" s="15">
        <v>301298</v>
      </c>
      <c r="S955" s="16">
        <v>1.4E-2</v>
      </c>
      <c r="T955" s="17">
        <v>65984</v>
      </c>
      <c r="U955" s="16">
        <v>7.5999999999999998E-2</v>
      </c>
      <c r="V955" s="17">
        <v>136860</v>
      </c>
      <c r="W955" s="16">
        <v>6.7000000000000004E-2</v>
      </c>
      <c r="X955" s="18">
        <v>4.57</v>
      </c>
      <c r="Y955" s="16">
        <v>-5.8000000000000003E-2</v>
      </c>
      <c r="Z955" s="18">
        <v>2.2000000000000002</v>
      </c>
      <c r="AA955" s="16">
        <v>-0.05</v>
      </c>
      <c r="AB955" s="15">
        <v>623139</v>
      </c>
      <c r="AC955" s="16">
        <v>2.1000000000000001E-2</v>
      </c>
      <c r="AD955" s="17">
        <v>134644</v>
      </c>
      <c r="AE955" s="16">
        <v>9.4E-2</v>
      </c>
      <c r="AF955" s="17">
        <v>280237</v>
      </c>
      <c r="AG955" s="16">
        <v>8.3000000000000004E-2</v>
      </c>
      <c r="AH955" s="18">
        <v>4.63</v>
      </c>
      <c r="AI955" s="16">
        <v>-6.7000000000000004E-2</v>
      </c>
      <c r="AJ955" s="18">
        <v>2.2200000000000002</v>
      </c>
      <c r="AK955" s="16">
        <v>-5.8000000000000003E-2</v>
      </c>
      <c r="AL955" s="15">
        <v>1303180</v>
      </c>
      <c r="AM955" s="16">
        <v>4.5999999999999999E-2</v>
      </c>
      <c r="AN955" s="17">
        <v>275208</v>
      </c>
      <c r="AO955" s="16">
        <v>0.11799999999999999</v>
      </c>
      <c r="AP955" s="17">
        <v>570351</v>
      </c>
      <c r="AQ955" s="16">
        <v>9.7000000000000003E-2</v>
      </c>
      <c r="AR955" s="18">
        <v>4.74</v>
      </c>
      <c r="AS955" s="16">
        <v>-6.5000000000000002E-2</v>
      </c>
      <c r="AT955" s="18">
        <v>2.2799999999999998</v>
      </c>
      <c r="AU955" s="16">
        <v>-4.7E-2</v>
      </c>
    </row>
    <row r="956" spans="1:47" x14ac:dyDescent="0.2">
      <c r="A956" s="124"/>
      <c r="B956" s="29"/>
      <c r="C956" s="29"/>
      <c r="D956" s="29"/>
      <c r="E956" s="29"/>
      <c r="F956" s="29"/>
      <c r="G956" s="14" t="s">
        <v>317</v>
      </c>
      <c r="H956" s="15">
        <v>187096</v>
      </c>
      <c r="I956" s="16">
        <v>-0.20200000000000001</v>
      </c>
      <c r="J956" s="17">
        <v>33849</v>
      </c>
      <c r="K956" s="16">
        <v>-0.28399999999999997</v>
      </c>
      <c r="L956" s="17">
        <v>68227</v>
      </c>
      <c r="M956" s="16">
        <v>-0.24099999999999999</v>
      </c>
      <c r="N956" s="18">
        <v>5.53</v>
      </c>
      <c r="O956" s="16">
        <v>0.114</v>
      </c>
      <c r="P956" s="18">
        <v>2.74</v>
      </c>
      <c r="Q956" s="16">
        <v>5.0999999999999997E-2</v>
      </c>
      <c r="R956" s="15">
        <v>593370</v>
      </c>
      <c r="S956" s="16">
        <v>-0.221</v>
      </c>
      <c r="T956" s="17">
        <v>107924</v>
      </c>
      <c r="U956" s="16">
        <v>-0.29699999999999999</v>
      </c>
      <c r="V956" s="17">
        <v>218641</v>
      </c>
      <c r="W956" s="16">
        <v>-0.25600000000000001</v>
      </c>
      <c r="X956" s="18">
        <v>5.5</v>
      </c>
      <c r="Y956" s="16">
        <v>0.108</v>
      </c>
      <c r="Z956" s="18">
        <v>2.71</v>
      </c>
      <c r="AA956" s="16">
        <v>4.7E-2</v>
      </c>
      <c r="AB956" s="15">
        <v>1243026</v>
      </c>
      <c r="AC956" s="16">
        <v>-0.21199999999999999</v>
      </c>
      <c r="AD956" s="17">
        <v>213862</v>
      </c>
      <c r="AE956" s="16">
        <v>-0.31900000000000001</v>
      </c>
      <c r="AF956" s="17">
        <v>438719</v>
      </c>
      <c r="AG956" s="16">
        <v>-0.27600000000000002</v>
      </c>
      <c r="AH956" s="18">
        <v>5.81</v>
      </c>
      <c r="AI956" s="16">
        <v>0.157</v>
      </c>
      <c r="AJ956" s="18">
        <v>2.83</v>
      </c>
      <c r="AK956" s="16">
        <v>8.8999999999999996E-2</v>
      </c>
      <c r="AL956" s="15">
        <v>2716909</v>
      </c>
      <c r="AM956" s="16">
        <v>-0.18</v>
      </c>
      <c r="AN956" s="17">
        <v>474023</v>
      </c>
      <c r="AO956" s="16">
        <v>-0.26900000000000002</v>
      </c>
      <c r="AP956" s="17">
        <v>959661</v>
      </c>
      <c r="AQ956" s="16">
        <v>-0.23100000000000001</v>
      </c>
      <c r="AR956" s="18">
        <v>5.73</v>
      </c>
      <c r="AS956" s="16">
        <v>0.121</v>
      </c>
      <c r="AT956" s="18">
        <v>2.83</v>
      </c>
      <c r="AU956" s="16">
        <v>6.6000000000000003E-2</v>
      </c>
    </row>
    <row r="957" spans="1:47" x14ac:dyDescent="0.2">
      <c r="A957" s="124"/>
      <c r="B957" s="29"/>
      <c r="C957" s="29"/>
      <c r="D957" s="29"/>
      <c r="E957" s="29"/>
      <c r="F957" s="29"/>
      <c r="G957" s="14" t="s">
        <v>318</v>
      </c>
      <c r="H957" s="15">
        <v>223505</v>
      </c>
      <c r="I957" s="16">
        <v>0.23100000000000001</v>
      </c>
      <c r="J957" s="17">
        <v>60295</v>
      </c>
      <c r="K957" s="16">
        <v>0.21</v>
      </c>
      <c r="L957" s="17">
        <v>125245</v>
      </c>
      <c r="M957" s="16">
        <v>0.186</v>
      </c>
      <c r="N957" s="18">
        <v>3.71</v>
      </c>
      <c r="O957" s="16">
        <v>1.7999999999999999E-2</v>
      </c>
      <c r="P957" s="18">
        <v>1.78</v>
      </c>
      <c r="Q957" s="16">
        <v>3.7999999999999999E-2</v>
      </c>
      <c r="R957" s="15">
        <v>676678</v>
      </c>
      <c r="S957" s="16">
        <v>0.219</v>
      </c>
      <c r="T957" s="17">
        <v>183235</v>
      </c>
      <c r="U957" s="16">
        <v>0.21099999999999999</v>
      </c>
      <c r="V957" s="17">
        <v>383974</v>
      </c>
      <c r="W957" s="16">
        <v>0.19500000000000001</v>
      </c>
      <c r="X957" s="18">
        <v>3.69</v>
      </c>
      <c r="Y957" s="16">
        <v>6.0000000000000001E-3</v>
      </c>
      <c r="Z957" s="18">
        <v>1.76</v>
      </c>
      <c r="AA957" s="16">
        <v>0.02</v>
      </c>
      <c r="AB957" s="15">
        <v>1361614</v>
      </c>
      <c r="AC957" s="16">
        <v>0.14699999999999999</v>
      </c>
      <c r="AD957" s="17">
        <v>371380</v>
      </c>
      <c r="AE957" s="16">
        <v>0.192</v>
      </c>
      <c r="AF957" s="17">
        <v>777509</v>
      </c>
      <c r="AG957" s="16">
        <v>0.17100000000000001</v>
      </c>
      <c r="AH957" s="18">
        <v>3.67</v>
      </c>
      <c r="AI957" s="16">
        <v>-3.7999999999999999E-2</v>
      </c>
      <c r="AJ957" s="18">
        <v>1.75</v>
      </c>
      <c r="AK957" s="16">
        <v>-2.1000000000000001E-2</v>
      </c>
      <c r="AL957" s="15">
        <v>2799248</v>
      </c>
      <c r="AM957" s="16">
        <v>0.106</v>
      </c>
      <c r="AN957" s="17">
        <v>762944</v>
      </c>
      <c r="AO957" s="16">
        <v>0.17699999999999999</v>
      </c>
      <c r="AP957" s="17">
        <v>1589695</v>
      </c>
      <c r="AQ957" s="16">
        <v>0.159</v>
      </c>
      <c r="AR957" s="18">
        <v>3.67</v>
      </c>
      <c r="AS957" s="16">
        <v>-6.0999999999999999E-2</v>
      </c>
      <c r="AT957" s="18">
        <v>1.76</v>
      </c>
      <c r="AU957" s="16">
        <v>-4.4999999999999998E-2</v>
      </c>
    </row>
    <row r="958" spans="1:47" x14ac:dyDescent="0.2">
      <c r="A958" s="124"/>
      <c r="B958" s="29"/>
      <c r="C958" s="29"/>
      <c r="D958" s="29"/>
      <c r="E958" s="29"/>
      <c r="F958" s="29"/>
      <c r="G958" s="14" t="s">
        <v>319</v>
      </c>
      <c r="H958" s="15">
        <v>117785</v>
      </c>
      <c r="I958" s="16">
        <v>0.107</v>
      </c>
      <c r="J958" s="17">
        <v>26783</v>
      </c>
      <c r="K958" s="16">
        <v>0.20300000000000001</v>
      </c>
      <c r="L958" s="17">
        <v>47524</v>
      </c>
      <c r="M958" s="16">
        <v>0.17799999999999999</v>
      </c>
      <c r="N958" s="18">
        <v>4.4000000000000004</v>
      </c>
      <c r="O958" s="16">
        <v>-0.08</v>
      </c>
      <c r="P958" s="18">
        <v>2.48</v>
      </c>
      <c r="Q958" s="16">
        <v>-0.06</v>
      </c>
      <c r="R958" s="15">
        <v>385153</v>
      </c>
      <c r="S958" s="16">
        <v>0.10299999999999999</v>
      </c>
      <c r="T958" s="17">
        <v>88041</v>
      </c>
      <c r="U958" s="16">
        <v>0.13</v>
      </c>
      <c r="V958" s="17">
        <v>157554</v>
      </c>
      <c r="W958" s="16">
        <v>9.9000000000000005E-2</v>
      </c>
      <c r="X958" s="18">
        <v>4.37</v>
      </c>
      <c r="Y958" s="16">
        <v>-2.4E-2</v>
      </c>
      <c r="Z958" s="18">
        <v>2.44</v>
      </c>
      <c r="AA958" s="16">
        <v>3.0000000000000001E-3</v>
      </c>
      <c r="AB958" s="15">
        <v>791050</v>
      </c>
      <c r="AC958" s="16">
        <v>0.192</v>
      </c>
      <c r="AD958" s="17">
        <v>182007</v>
      </c>
      <c r="AE958" s="16">
        <v>0.23200000000000001</v>
      </c>
      <c r="AF958" s="17">
        <v>322089</v>
      </c>
      <c r="AG958" s="16">
        <v>0.17899999999999999</v>
      </c>
      <c r="AH958" s="18">
        <v>4.3499999999999996</v>
      </c>
      <c r="AI958" s="16">
        <v>-3.3000000000000002E-2</v>
      </c>
      <c r="AJ958" s="18">
        <v>2.46</v>
      </c>
      <c r="AK958" s="16">
        <v>1.0999999999999999E-2</v>
      </c>
      <c r="AL958" s="15">
        <v>1644557</v>
      </c>
      <c r="AM958" s="16">
        <v>0.312</v>
      </c>
      <c r="AN958" s="17">
        <v>373977</v>
      </c>
      <c r="AO958" s="16">
        <v>0.34399999999999997</v>
      </c>
      <c r="AP958" s="17">
        <v>666792</v>
      </c>
      <c r="AQ958" s="16">
        <v>0.255</v>
      </c>
      <c r="AR958" s="18">
        <v>4.4000000000000004</v>
      </c>
      <c r="AS958" s="16">
        <v>-2.4E-2</v>
      </c>
      <c r="AT958" s="18">
        <v>2.4700000000000002</v>
      </c>
      <c r="AU958" s="16">
        <v>4.4999999999999998E-2</v>
      </c>
    </row>
    <row r="959" spans="1:47" x14ac:dyDescent="0.2">
      <c r="A959" s="124"/>
      <c r="B959" s="29"/>
      <c r="C959" s="29"/>
      <c r="D959" s="29"/>
      <c r="E959" s="29"/>
      <c r="F959" s="29"/>
      <c r="G959" s="14" t="s">
        <v>320</v>
      </c>
      <c r="H959" s="15">
        <v>81832</v>
      </c>
      <c r="I959" s="16">
        <v>0.35299999999999998</v>
      </c>
      <c r="J959" s="17">
        <v>19676</v>
      </c>
      <c r="K959" s="16">
        <v>0.47799999999999998</v>
      </c>
      <c r="L959" s="17">
        <v>29141</v>
      </c>
      <c r="M959" s="16">
        <v>0.46899999999999997</v>
      </c>
      <c r="N959" s="18">
        <v>4.16</v>
      </c>
      <c r="O959" s="16">
        <v>-8.5000000000000006E-2</v>
      </c>
      <c r="P959" s="18">
        <v>2.81</v>
      </c>
      <c r="Q959" s="16">
        <v>-7.9000000000000001E-2</v>
      </c>
      <c r="R959" s="15">
        <v>230314</v>
      </c>
      <c r="S959" s="16">
        <v>0.25900000000000001</v>
      </c>
      <c r="T959" s="17">
        <v>52603</v>
      </c>
      <c r="U959" s="16">
        <v>0.36299999999999999</v>
      </c>
      <c r="V959" s="17">
        <v>79192</v>
      </c>
      <c r="W959" s="16">
        <v>0.318</v>
      </c>
      <c r="X959" s="18">
        <v>4.38</v>
      </c>
      <c r="Y959" s="16">
        <v>-7.5999999999999998E-2</v>
      </c>
      <c r="Z959" s="18">
        <v>2.91</v>
      </c>
      <c r="AA959" s="16">
        <v>-4.4999999999999998E-2</v>
      </c>
      <c r="AB959" s="15">
        <v>469456</v>
      </c>
      <c r="AC959" s="16">
        <v>0.182</v>
      </c>
      <c r="AD959" s="17">
        <v>107768</v>
      </c>
      <c r="AE959" s="16">
        <v>0.224</v>
      </c>
      <c r="AF959" s="17">
        <v>160259</v>
      </c>
      <c r="AG959" s="16">
        <v>0.20399999999999999</v>
      </c>
      <c r="AH959" s="18">
        <v>4.3600000000000003</v>
      </c>
      <c r="AI959" s="16">
        <v>-3.4000000000000002E-2</v>
      </c>
      <c r="AJ959" s="18">
        <v>2.93</v>
      </c>
      <c r="AK959" s="16">
        <v>-1.7999999999999999E-2</v>
      </c>
      <c r="AL959" s="15">
        <v>958504</v>
      </c>
      <c r="AM959" s="16">
        <v>0.222</v>
      </c>
      <c r="AN959" s="17">
        <v>223196</v>
      </c>
      <c r="AO959" s="16">
        <v>0.26700000000000002</v>
      </c>
      <c r="AP959" s="17">
        <v>323822</v>
      </c>
      <c r="AQ959" s="16">
        <v>0.223</v>
      </c>
      <c r="AR959" s="18">
        <v>4.29</v>
      </c>
      <c r="AS959" s="16">
        <v>-3.5999999999999997E-2</v>
      </c>
      <c r="AT959" s="18">
        <v>2.96</v>
      </c>
      <c r="AU959" s="16">
        <v>-1E-3</v>
      </c>
    </row>
    <row r="960" spans="1:47" x14ac:dyDescent="0.2">
      <c r="A960" s="135"/>
      <c r="B960" s="136"/>
      <c r="C960" s="136"/>
      <c r="D960" s="136"/>
      <c r="E960" s="136"/>
      <c r="F960" s="29"/>
      <c r="G960" s="14" t="s">
        <v>321</v>
      </c>
      <c r="H960" s="15">
        <v>137046</v>
      </c>
      <c r="I960" s="16">
        <v>0.32100000000000001</v>
      </c>
      <c r="J960" s="17">
        <v>32716</v>
      </c>
      <c r="K960" s="16">
        <v>0.375</v>
      </c>
      <c r="L960" s="17">
        <v>58559</v>
      </c>
      <c r="M960" s="16">
        <v>0.41499999999999998</v>
      </c>
      <c r="N960" s="18">
        <v>4.1900000000000004</v>
      </c>
      <c r="O960" s="16">
        <v>-3.9E-2</v>
      </c>
      <c r="P960" s="18">
        <v>2.34</v>
      </c>
      <c r="Q960" s="16">
        <v>-6.7000000000000004E-2</v>
      </c>
      <c r="R960" s="15">
        <v>435995</v>
      </c>
      <c r="S960" s="16">
        <v>0.182</v>
      </c>
      <c r="T960" s="17">
        <v>105227</v>
      </c>
      <c r="U960" s="16">
        <v>0.17100000000000001</v>
      </c>
      <c r="V960" s="17">
        <v>190219</v>
      </c>
      <c r="W960" s="16">
        <v>0.14099999999999999</v>
      </c>
      <c r="X960" s="18">
        <v>4.1399999999999997</v>
      </c>
      <c r="Y960" s="16">
        <v>8.9999999999999993E-3</v>
      </c>
      <c r="Z960" s="18">
        <v>2.29</v>
      </c>
      <c r="AA960" s="16">
        <v>3.5999999999999997E-2</v>
      </c>
      <c r="AB960" s="15">
        <v>880668</v>
      </c>
      <c r="AC960" s="16">
        <v>0.247</v>
      </c>
      <c r="AD960" s="17">
        <v>216751</v>
      </c>
      <c r="AE960" s="16">
        <v>0.27400000000000002</v>
      </c>
      <c r="AF960" s="17">
        <v>383154</v>
      </c>
      <c r="AG960" s="16">
        <v>0.19500000000000001</v>
      </c>
      <c r="AH960" s="18">
        <v>4.0599999999999996</v>
      </c>
      <c r="AI960" s="16">
        <v>-2.1000000000000001E-2</v>
      </c>
      <c r="AJ960" s="18">
        <v>2.2999999999999998</v>
      </c>
      <c r="AK960" s="16">
        <v>4.3999999999999997E-2</v>
      </c>
      <c r="AL960" s="15">
        <v>1891703</v>
      </c>
      <c r="AM960" s="16">
        <v>0.28199999999999997</v>
      </c>
      <c r="AN960" s="17">
        <v>472549</v>
      </c>
      <c r="AO960" s="16">
        <v>0.32500000000000001</v>
      </c>
      <c r="AP960" s="17">
        <v>821273</v>
      </c>
      <c r="AQ960" s="16">
        <v>0.20799999999999999</v>
      </c>
      <c r="AR960" s="18">
        <v>4</v>
      </c>
      <c r="AS960" s="16">
        <v>-3.2000000000000001E-2</v>
      </c>
      <c r="AT960" s="18">
        <v>2.2999999999999998</v>
      </c>
      <c r="AU960" s="16">
        <v>6.2E-2</v>
      </c>
    </row>
    <row r="961" spans="1:47" x14ac:dyDescent="0.2">
      <c r="C961" s="29"/>
      <c r="D961" s="29"/>
      <c r="E961" s="29"/>
      <c r="F961" s="29"/>
      <c r="G961" s="14" t="s">
        <v>347</v>
      </c>
      <c r="H961" s="18">
        <v>33067</v>
      </c>
      <c r="I961" s="16">
        <v>0.22800000000000001</v>
      </c>
      <c r="J961" s="18">
        <v>7710</v>
      </c>
      <c r="K961" s="16">
        <v>0.183</v>
      </c>
      <c r="L961" s="18">
        <v>12012</v>
      </c>
      <c r="M961" s="16">
        <v>0.19900000000000001</v>
      </c>
      <c r="N961" s="18">
        <v>4.29</v>
      </c>
      <c r="O961" s="16">
        <v>3.7999999999999999E-2</v>
      </c>
      <c r="P961" s="18">
        <v>2.75</v>
      </c>
      <c r="Q961" s="16">
        <v>2.4E-2</v>
      </c>
      <c r="R961" s="18">
        <v>110215</v>
      </c>
      <c r="S961" s="16">
        <v>0.188</v>
      </c>
      <c r="T961" s="18">
        <v>25317</v>
      </c>
      <c r="U961" s="16">
        <v>0.155</v>
      </c>
      <c r="V961" s="18">
        <v>40915</v>
      </c>
      <c r="W961" s="16">
        <v>0.17199999999999999</v>
      </c>
      <c r="X961" s="18">
        <v>4.3499999999999996</v>
      </c>
      <c r="Y961" s="16">
        <v>2.9000000000000001E-2</v>
      </c>
      <c r="Z961" s="18">
        <v>2.69</v>
      </c>
      <c r="AA961" s="16">
        <v>1.4E-2</v>
      </c>
      <c r="AB961" s="18">
        <v>241640</v>
      </c>
      <c r="AC961" s="16">
        <v>0.27300000000000002</v>
      </c>
      <c r="AD961" s="18">
        <v>56629</v>
      </c>
      <c r="AE961" s="16">
        <v>0.26300000000000001</v>
      </c>
      <c r="AF961" s="18">
        <v>90479</v>
      </c>
      <c r="AG961" s="16">
        <v>0.27</v>
      </c>
      <c r="AH961" s="18">
        <v>4.2699999999999996</v>
      </c>
      <c r="AI961" s="16">
        <v>8.0000000000000002E-3</v>
      </c>
      <c r="AJ961" s="18">
        <v>2.67</v>
      </c>
      <c r="AK961" s="16">
        <v>3.0000000000000001E-3</v>
      </c>
      <c r="AL961" s="18">
        <v>469318</v>
      </c>
      <c r="AM961" s="16">
        <v>0.41899999999999998</v>
      </c>
      <c r="AN961" s="18">
        <v>112695</v>
      </c>
      <c r="AO961" s="16">
        <v>0.441</v>
      </c>
      <c r="AP961" s="18">
        <v>174924</v>
      </c>
      <c r="AQ961" s="16">
        <v>0.35799999999999998</v>
      </c>
      <c r="AR961" s="18">
        <v>4.16</v>
      </c>
      <c r="AS961" s="16">
        <v>-1.6E-2</v>
      </c>
      <c r="AT961" s="18">
        <v>2.68</v>
      </c>
      <c r="AU961" s="16">
        <v>4.4999999999999998E-2</v>
      </c>
    </row>
    <row r="962" spans="1:47" x14ac:dyDescent="0.2">
      <c r="C962" s="29"/>
      <c r="D962" s="29"/>
      <c r="E962" s="29"/>
      <c r="F962" s="29"/>
      <c r="G962" s="14" t="s">
        <v>348</v>
      </c>
      <c r="H962" s="18">
        <v>123989</v>
      </c>
      <c r="I962" s="16">
        <v>0.16600000000000001</v>
      </c>
      <c r="J962" s="18">
        <v>42725</v>
      </c>
      <c r="K962" s="16">
        <v>0.82399999999999995</v>
      </c>
      <c r="L962" s="18">
        <v>43586</v>
      </c>
      <c r="M962" s="16">
        <v>0.01</v>
      </c>
      <c r="N962" s="18">
        <v>2.9</v>
      </c>
      <c r="O962" s="16">
        <v>-0.36099999999999999</v>
      </c>
      <c r="P962" s="18">
        <v>2.84</v>
      </c>
      <c r="Q962" s="16">
        <v>0.154</v>
      </c>
      <c r="R962" s="18">
        <v>406624</v>
      </c>
      <c r="S962" s="16">
        <v>0.316</v>
      </c>
      <c r="T962" s="18">
        <v>137672</v>
      </c>
      <c r="U962" s="16">
        <v>1.0860000000000001</v>
      </c>
      <c r="V962" s="18">
        <v>143727</v>
      </c>
      <c r="W962" s="16">
        <v>0.12</v>
      </c>
      <c r="X962" s="18">
        <v>2.95</v>
      </c>
      <c r="Y962" s="16">
        <v>-0.36899999999999999</v>
      </c>
      <c r="Z962" s="18">
        <v>2.83</v>
      </c>
      <c r="AA962" s="16">
        <v>0.17499999999999999</v>
      </c>
      <c r="AB962" s="18">
        <v>849349</v>
      </c>
      <c r="AC962" s="16">
        <v>0.41099999999999998</v>
      </c>
      <c r="AD962" s="18">
        <v>283217</v>
      </c>
      <c r="AE962" s="16">
        <v>1.2050000000000001</v>
      </c>
      <c r="AF962" s="18">
        <v>299868</v>
      </c>
      <c r="AG962" s="16">
        <v>0.187</v>
      </c>
      <c r="AH962" s="18">
        <v>3</v>
      </c>
      <c r="AI962" s="16">
        <v>-0.36</v>
      </c>
      <c r="AJ962" s="18">
        <v>2.83</v>
      </c>
      <c r="AK962" s="16">
        <v>0.189</v>
      </c>
      <c r="AL962" s="18">
        <v>1713297</v>
      </c>
      <c r="AM962" s="16">
        <v>0.47</v>
      </c>
      <c r="AN962" s="18">
        <v>576501</v>
      </c>
      <c r="AO962" s="16">
        <v>1.321</v>
      </c>
      <c r="AP962" s="18">
        <v>602189</v>
      </c>
      <c r="AQ962" s="16">
        <v>0.191</v>
      </c>
      <c r="AR962" s="18">
        <v>2.97</v>
      </c>
      <c r="AS962" s="16">
        <v>-0.36699999999999999</v>
      </c>
      <c r="AT962" s="18">
        <v>2.85</v>
      </c>
      <c r="AU962" s="16">
        <v>0.23400000000000001</v>
      </c>
    </row>
    <row r="963" spans="1:47" x14ac:dyDescent="0.2">
      <c r="A963" s="123" t="s">
        <v>19</v>
      </c>
      <c r="B963" s="28" t="s">
        <v>11</v>
      </c>
      <c r="C963" s="28" t="s">
        <v>113</v>
      </c>
      <c r="D963" s="28" t="s">
        <v>24</v>
      </c>
      <c r="E963" s="28" t="s">
        <v>0</v>
      </c>
      <c r="F963" s="28" t="s">
        <v>85</v>
      </c>
      <c r="G963" s="14" t="s">
        <v>322</v>
      </c>
      <c r="H963" s="15">
        <v>956259</v>
      </c>
      <c r="I963" s="16">
        <v>-7.2999999999999995E-2</v>
      </c>
      <c r="J963" s="17">
        <v>193496</v>
      </c>
      <c r="K963" s="16">
        <v>-0.1</v>
      </c>
      <c r="L963" s="17">
        <v>393994</v>
      </c>
      <c r="M963" s="16">
        <v>-7.2999999999999995E-2</v>
      </c>
      <c r="N963" s="18">
        <v>4.9400000000000004</v>
      </c>
      <c r="O963" s="16">
        <v>0.03</v>
      </c>
      <c r="P963" s="18">
        <v>2.4300000000000002</v>
      </c>
      <c r="Q963" s="16">
        <v>0</v>
      </c>
      <c r="R963" s="15">
        <v>3103858</v>
      </c>
      <c r="S963" s="16">
        <v>-7.0999999999999994E-2</v>
      </c>
      <c r="T963" s="17">
        <v>627602</v>
      </c>
      <c r="U963" s="16">
        <v>-8.5999999999999993E-2</v>
      </c>
      <c r="V963" s="17">
        <v>1294350</v>
      </c>
      <c r="W963" s="16">
        <v>-0.06</v>
      </c>
      <c r="X963" s="18">
        <v>4.95</v>
      </c>
      <c r="Y963" s="16">
        <v>1.7000000000000001E-2</v>
      </c>
      <c r="Z963" s="18">
        <v>2.4</v>
      </c>
      <c r="AA963" s="16">
        <v>-1.0999999999999999E-2</v>
      </c>
      <c r="AB963" s="15">
        <v>6408135</v>
      </c>
      <c r="AC963" s="16">
        <v>-6.8000000000000005E-2</v>
      </c>
      <c r="AD963" s="17">
        <v>1272478</v>
      </c>
      <c r="AE963" s="16">
        <v>-9.2999999999999999E-2</v>
      </c>
      <c r="AF963" s="17">
        <v>2628696</v>
      </c>
      <c r="AG963" s="16">
        <v>-6.5000000000000002E-2</v>
      </c>
      <c r="AH963" s="18">
        <v>5.04</v>
      </c>
      <c r="AI963" s="16">
        <v>2.8000000000000001E-2</v>
      </c>
      <c r="AJ963" s="18">
        <v>2.44</v>
      </c>
      <c r="AK963" s="16">
        <v>-3.0000000000000001E-3</v>
      </c>
      <c r="AL963" s="15">
        <v>13779011</v>
      </c>
      <c r="AM963" s="16">
        <v>-3.5999999999999997E-2</v>
      </c>
      <c r="AN963" s="17">
        <v>2742486</v>
      </c>
      <c r="AO963" s="16">
        <v>-5.1999999999999998E-2</v>
      </c>
      <c r="AP963" s="17">
        <v>5571252</v>
      </c>
      <c r="AQ963" s="16">
        <v>-3.6999999999999998E-2</v>
      </c>
      <c r="AR963" s="18">
        <v>5.0199999999999996</v>
      </c>
      <c r="AS963" s="16">
        <v>1.7000000000000001E-2</v>
      </c>
      <c r="AT963" s="18">
        <v>2.4700000000000002</v>
      </c>
      <c r="AU963" s="16">
        <v>1E-3</v>
      </c>
    </row>
    <row r="964" spans="1:47" x14ac:dyDescent="0.2">
      <c r="A964" s="124"/>
      <c r="B964" s="29"/>
      <c r="C964" s="29"/>
      <c r="D964" s="29"/>
      <c r="E964" s="29"/>
      <c r="F964" s="29"/>
      <c r="G964" s="14" t="s">
        <v>323</v>
      </c>
      <c r="H964" s="15">
        <v>1081112</v>
      </c>
      <c r="I964" s="16">
        <v>0.214</v>
      </c>
      <c r="J964" s="17">
        <v>263067</v>
      </c>
      <c r="K964" s="16">
        <v>0.24299999999999999</v>
      </c>
      <c r="L964" s="17">
        <v>445470</v>
      </c>
      <c r="M964" s="16">
        <v>0.252</v>
      </c>
      <c r="N964" s="18">
        <v>4.1100000000000003</v>
      </c>
      <c r="O964" s="16">
        <v>-2.3E-2</v>
      </c>
      <c r="P964" s="18">
        <v>2.4300000000000002</v>
      </c>
      <c r="Q964" s="16">
        <v>-0.03</v>
      </c>
      <c r="R964" s="15">
        <v>3356833</v>
      </c>
      <c r="S964" s="16">
        <v>0.188</v>
      </c>
      <c r="T964" s="17">
        <v>792342</v>
      </c>
      <c r="U964" s="16">
        <v>0.185</v>
      </c>
      <c r="V964" s="17">
        <v>1367260</v>
      </c>
      <c r="W964" s="16">
        <v>0.17399999999999999</v>
      </c>
      <c r="X964" s="18">
        <v>4.24</v>
      </c>
      <c r="Y964" s="16">
        <v>2E-3</v>
      </c>
      <c r="Z964" s="18">
        <v>2.46</v>
      </c>
      <c r="AA964" s="16">
        <v>1.2E-2</v>
      </c>
      <c r="AB964" s="15">
        <v>7077828</v>
      </c>
      <c r="AC964" s="16">
        <v>0.25800000000000001</v>
      </c>
      <c r="AD964" s="17">
        <v>1660214</v>
      </c>
      <c r="AE964" s="16">
        <v>0.23899999999999999</v>
      </c>
      <c r="AF964" s="17">
        <v>2804409</v>
      </c>
      <c r="AG964" s="16">
        <v>0.22700000000000001</v>
      </c>
      <c r="AH964" s="18">
        <v>4.26</v>
      </c>
      <c r="AI964" s="16">
        <v>1.4999999999999999E-2</v>
      </c>
      <c r="AJ964" s="18">
        <v>2.52</v>
      </c>
      <c r="AK964" s="16">
        <v>2.5000000000000001E-2</v>
      </c>
      <c r="AL964" s="15">
        <v>14416789</v>
      </c>
      <c r="AM964" s="16">
        <v>0.374</v>
      </c>
      <c r="AN964" s="17">
        <v>3444687</v>
      </c>
      <c r="AO964" s="16">
        <v>0.378</v>
      </c>
      <c r="AP964" s="17">
        <v>5665011</v>
      </c>
      <c r="AQ964" s="16">
        <v>0.32400000000000001</v>
      </c>
      <c r="AR964" s="18">
        <v>4.1900000000000004</v>
      </c>
      <c r="AS964" s="16">
        <v>-2E-3</v>
      </c>
      <c r="AT964" s="18">
        <v>2.54</v>
      </c>
      <c r="AU964" s="16">
        <v>3.7999999999999999E-2</v>
      </c>
    </row>
    <row r="965" spans="1:47" x14ac:dyDescent="0.2">
      <c r="A965" s="124"/>
      <c r="B965" s="29"/>
      <c r="C965" s="29"/>
      <c r="D965" s="29"/>
      <c r="E965" s="29"/>
      <c r="F965" s="29"/>
      <c r="G965" s="14" t="s">
        <v>324</v>
      </c>
      <c r="H965" s="15">
        <v>881592</v>
      </c>
      <c r="I965" s="16">
        <v>1.7999999999999999E-2</v>
      </c>
      <c r="J965" s="17">
        <v>201942</v>
      </c>
      <c r="K965" s="16">
        <v>6.0000000000000001E-3</v>
      </c>
      <c r="L965" s="17">
        <v>332362</v>
      </c>
      <c r="M965" s="16">
        <v>-2.4E-2</v>
      </c>
      <c r="N965" s="18">
        <v>4.37</v>
      </c>
      <c r="O965" s="16">
        <v>1.2E-2</v>
      </c>
      <c r="P965" s="18">
        <v>2.65</v>
      </c>
      <c r="Q965" s="16">
        <v>4.3999999999999997E-2</v>
      </c>
      <c r="R965" s="15">
        <v>2789509</v>
      </c>
      <c r="S965" s="16">
        <v>3.1E-2</v>
      </c>
      <c r="T965" s="17">
        <v>637171</v>
      </c>
      <c r="U965" s="16">
        <v>1.4999999999999999E-2</v>
      </c>
      <c r="V965" s="17">
        <v>1065193</v>
      </c>
      <c r="W965" s="16">
        <v>-1.7999999999999999E-2</v>
      </c>
      <c r="X965" s="18">
        <v>4.38</v>
      </c>
      <c r="Y965" s="16">
        <v>1.6E-2</v>
      </c>
      <c r="Z965" s="18">
        <v>2.62</v>
      </c>
      <c r="AA965" s="16">
        <v>0.05</v>
      </c>
      <c r="AB965" s="15">
        <v>5624845</v>
      </c>
      <c r="AC965" s="16">
        <v>2.5999999999999999E-2</v>
      </c>
      <c r="AD965" s="17">
        <v>1286906</v>
      </c>
      <c r="AE965" s="16">
        <v>7.0000000000000001E-3</v>
      </c>
      <c r="AF965" s="17">
        <v>2132754</v>
      </c>
      <c r="AG965" s="16">
        <v>-4.1000000000000002E-2</v>
      </c>
      <c r="AH965" s="18">
        <v>4.37</v>
      </c>
      <c r="AI965" s="16">
        <v>1.9E-2</v>
      </c>
      <c r="AJ965" s="18">
        <v>2.64</v>
      </c>
      <c r="AK965" s="16">
        <v>6.9000000000000006E-2</v>
      </c>
      <c r="AL965" s="15">
        <v>11890499</v>
      </c>
      <c r="AM965" s="16">
        <v>0.127</v>
      </c>
      <c r="AN965" s="17">
        <v>2763063</v>
      </c>
      <c r="AO965" s="16">
        <v>0.14299999999999999</v>
      </c>
      <c r="AP965" s="17">
        <v>4553745</v>
      </c>
      <c r="AQ965" s="16">
        <v>4.9000000000000002E-2</v>
      </c>
      <c r="AR965" s="18">
        <v>4.3</v>
      </c>
      <c r="AS965" s="16">
        <v>-1.2999999999999999E-2</v>
      </c>
      <c r="AT965" s="18">
        <v>2.61</v>
      </c>
      <c r="AU965" s="16">
        <v>7.4999999999999997E-2</v>
      </c>
    </row>
    <row r="966" spans="1:47" x14ac:dyDescent="0.2">
      <c r="A966" s="124"/>
      <c r="B966" s="29"/>
      <c r="C966" s="29"/>
      <c r="D966" s="29"/>
      <c r="E966" s="29"/>
      <c r="F966" s="29"/>
      <c r="G966" s="14" t="s">
        <v>325</v>
      </c>
      <c r="H966" s="15">
        <v>1796964</v>
      </c>
      <c r="I966" s="16">
        <v>-9.8000000000000004E-2</v>
      </c>
      <c r="J966" s="17">
        <v>451638</v>
      </c>
      <c r="K966" s="16">
        <v>-9.2999999999999999E-2</v>
      </c>
      <c r="L966" s="17">
        <v>637307</v>
      </c>
      <c r="M966" s="16">
        <v>-0.20300000000000001</v>
      </c>
      <c r="N966" s="18">
        <v>3.98</v>
      </c>
      <c r="O966" s="16">
        <v>-6.0000000000000001E-3</v>
      </c>
      <c r="P966" s="18">
        <v>2.82</v>
      </c>
      <c r="Q966" s="16">
        <v>0.13100000000000001</v>
      </c>
      <c r="R966" s="15">
        <v>5581103</v>
      </c>
      <c r="S966" s="16">
        <v>-0.105</v>
      </c>
      <c r="T966" s="17">
        <v>1437602</v>
      </c>
      <c r="U966" s="16">
        <v>-8.4000000000000005E-2</v>
      </c>
      <c r="V966" s="17">
        <v>2029114</v>
      </c>
      <c r="W966" s="16">
        <v>-0.19600000000000001</v>
      </c>
      <c r="X966" s="18">
        <v>3.88</v>
      </c>
      <c r="Y966" s="16">
        <v>-2.4E-2</v>
      </c>
      <c r="Z966" s="18">
        <v>2.75</v>
      </c>
      <c r="AA966" s="16">
        <v>0.113</v>
      </c>
      <c r="AB966" s="15">
        <v>11674153</v>
      </c>
      <c r="AC966" s="16">
        <v>-0.08</v>
      </c>
      <c r="AD966" s="17">
        <v>3051836</v>
      </c>
      <c r="AE966" s="16">
        <v>-4.3999999999999997E-2</v>
      </c>
      <c r="AF966" s="17">
        <v>4285863</v>
      </c>
      <c r="AG966" s="16">
        <v>-0.17299999999999999</v>
      </c>
      <c r="AH966" s="18">
        <v>3.83</v>
      </c>
      <c r="AI966" s="16">
        <v>-3.7999999999999999E-2</v>
      </c>
      <c r="AJ966" s="18">
        <v>2.72</v>
      </c>
      <c r="AK966" s="16">
        <v>0.113</v>
      </c>
      <c r="AL966" s="15">
        <v>25464201</v>
      </c>
      <c r="AM966" s="16">
        <v>2.8000000000000001E-2</v>
      </c>
      <c r="AN966" s="17">
        <v>6584275</v>
      </c>
      <c r="AO966" s="16">
        <v>7.6999999999999999E-2</v>
      </c>
      <c r="AP966" s="17">
        <v>9707937</v>
      </c>
      <c r="AQ966" s="16">
        <v>-4.3999999999999997E-2</v>
      </c>
      <c r="AR966" s="18">
        <v>3.87</v>
      </c>
      <c r="AS966" s="16">
        <v>-4.5999999999999999E-2</v>
      </c>
      <c r="AT966" s="18">
        <v>2.62</v>
      </c>
      <c r="AU966" s="16">
        <v>7.4999999999999997E-2</v>
      </c>
    </row>
    <row r="967" spans="1:47" x14ac:dyDescent="0.2">
      <c r="A967" s="124"/>
      <c r="B967" s="29"/>
      <c r="C967" s="29"/>
      <c r="D967" s="29"/>
      <c r="E967" s="29"/>
      <c r="F967" s="29"/>
      <c r="G967" s="14" t="s">
        <v>326</v>
      </c>
      <c r="H967" s="15">
        <v>983732</v>
      </c>
      <c r="I967" s="16">
        <v>0.28699999999999998</v>
      </c>
      <c r="J967" s="17">
        <v>234892</v>
      </c>
      <c r="K967" s="16">
        <v>0.182</v>
      </c>
      <c r="L967" s="17">
        <v>431361</v>
      </c>
      <c r="M967" s="16">
        <v>0.182</v>
      </c>
      <c r="N967" s="18">
        <v>4.1900000000000004</v>
      </c>
      <c r="O967" s="16">
        <v>8.7999999999999995E-2</v>
      </c>
      <c r="P967" s="18">
        <v>2.2799999999999998</v>
      </c>
      <c r="Q967" s="16">
        <v>8.8999999999999996E-2</v>
      </c>
      <c r="R967" s="15">
        <v>2858960</v>
      </c>
      <c r="S967" s="16">
        <v>0.42099999999999999</v>
      </c>
      <c r="T967" s="17">
        <v>654201</v>
      </c>
      <c r="U967" s="16">
        <v>0.35499999999999998</v>
      </c>
      <c r="V967" s="17">
        <v>1219078</v>
      </c>
      <c r="W967" s="16">
        <v>0.36599999999999999</v>
      </c>
      <c r="X967" s="18">
        <v>4.37</v>
      </c>
      <c r="Y967" s="16">
        <v>4.9000000000000002E-2</v>
      </c>
      <c r="Z967" s="18">
        <v>2.35</v>
      </c>
      <c r="AA967" s="16">
        <v>0.04</v>
      </c>
      <c r="AB967" s="15">
        <v>5706068</v>
      </c>
      <c r="AC967" s="16">
        <v>0.495</v>
      </c>
      <c r="AD967" s="17">
        <v>1304890</v>
      </c>
      <c r="AE967" s="16">
        <v>0.45100000000000001</v>
      </c>
      <c r="AF967" s="17">
        <v>2398343</v>
      </c>
      <c r="AG967" s="16">
        <v>0.503</v>
      </c>
      <c r="AH967" s="18">
        <v>4.37</v>
      </c>
      <c r="AI967" s="16">
        <v>3.1E-2</v>
      </c>
      <c r="AJ967" s="18">
        <v>2.38</v>
      </c>
      <c r="AK967" s="16">
        <v>-6.0000000000000001E-3</v>
      </c>
      <c r="AL967" s="15">
        <v>10535225</v>
      </c>
      <c r="AM967" s="16">
        <v>0.44700000000000001</v>
      </c>
      <c r="AN967" s="17">
        <v>2463988</v>
      </c>
      <c r="AO967" s="16">
        <v>0.46500000000000002</v>
      </c>
      <c r="AP967" s="17">
        <v>4370375</v>
      </c>
      <c r="AQ967" s="16">
        <v>0.497</v>
      </c>
      <c r="AR967" s="18">
        <v>4.28</v>
      </c>
      <c r="AS967" s="16">
        <v>-1.2999999999999999E-2</v>
      </c>
      <c r="AT967" s="18">
        <v>2.41</v>
      </c>
      <c r="AU967" s="16">
        <v>-3.3000000000000002E-2</v>
      </c>
    </row>
    <row r="968" spans="1:47" x14ac:dyDescent="0.2">
      <c r="A968" s="124"/>
      <c r="B968" s="29"/>
      <c r="C968" s="29"/>
      <c r="D968" s="29"/>
      <c r="E968" s="29"/>
      <c r="F968" s="29"/>
      <c r="G968" s="14" t="s">
        <v>327</v>
      </c>
      <c r="H968" s="15">
        <v>776644</v>
      </c>
      <c r="I968" s="16">
        <v>0.20799999999999999</v>
      </c>
      <c r="J968" s="17">
        <v>176817</v>
      </c>
      <c r="K968" s="16">
        <v>0.35599999999999998</v>
      </c>
      <c r="L968" s="17">
        <v>263807</v>
      </c>
      <c r="M968" s="16">
        <v>0.14099999999999999</v>
      </c>
      <c r="N968" s="18">
        <v>4.3899999999999997</v>
      </c>
      <c r="O968" s="16">
        <v>-0.109</v>
      </c>
      <c r="P968" s="18">
        <v>2.94</v>
      </c>
      <c r="Q968" s="16">
        <v>5.8999999999999997E-2</v>
      </c>
      <c r="R968" s="15">
        <v>2450853</v>
      </c>
      <c r="S968" s="16">
        <v>0.23300000000000001</v>
      </c>
      <c r="T968" s="17">
        <v>559346</v>
      </c>
      <c r="U968" s="16">
        <v>0.42299999999999999</v>
      </c>
      <c r="V968" s="17">
        <v>847186</v>
      </c>
      <c r="W968" s="16">
        <v>0.158</v>
      </c>
      <c r="X968" s="18">
        <v>4.38</v>
      </c>
      <c r="Y968" s="16">
        <v>-0.13300000000000001</v>
      </c>
      <c r="Z968" s="18">
        <v>2.89</v>
      </c>
      <c r="AA968" s="16">
        <v>6.5000000000000002E-2</v>
      </c>
      <c r="AB968" s="15">
        <v>5043651</v>
      </c>
      <c r="AC968" s="16">
        <v>0.24299999999999999</v>
      </c>
      <c r="AD968" s="17">
        <v>1149690</v>
      </c>
      <c r="AE968" s="16">
        <v>0.40400000000000003</v>
      </c>
      <c r="AF968" s="17">
        <v>1731817</v>
      </c>
      <c r="AG968" s="16">
        <v>0.16500000000000001</v>
      </c>
      <c r="AH968" s="18">
        <v>4.3899999999999997</v>
      </c>
      <c r="AI968" s="16">
        <v>-0.114</v>
      </c>
      <c r="AJ968" s="18">
        <v>2.91</v>
      </c>
      <c r="AK968" s="16">
        <v>6.7000000000000004E-2</v>
      </c>
      <c r="AL968" s="15">
        <v>10022481</v>
      </c>
      <c r="AM968" s="16">
        <v>0.23699999999999999</v>
      </c>
      <c r="AN968" s="17">
        <v>2294056</v>
      </c>
      <c r="AO968" s="16">
        <v>0.36499999999999999</v>
      </c>
      <c r="AP968" s="17">
        <v>3459212</v>
      </c>
      <c r="AQ968" s="16">
        <v>0.16500000000000001</v>
      </c>
      <c r="AR968" s="18">
        <v>4.37</v>
      </c>
      <c r="AS968" s="16">
        <v>-9.4E-2</v>
      </c>
      <c r="AT968" s="18">
        <v>2.9</v>
      </c>
      <c r="AU968" s="16">
        <v>6.2E-2</v>
      </c>
    </row>
    <row r="969" spans="1:47" x14ac:dyDescent="0.2">
      <c r="A969" s="124"/>
      <c r="B969" s="29"/>
      <c r="C969" s="29"/>
      <c r="D969" s="29"/>
      <c r="E969" s="29"/>
      <c r="F969" s="29"/>
      <c r="G969" s="14" t="s">
        <v>328</v>
      </c>
      <c r="H969" s="15">
        <v>1138581</v>
      </c>
      <c r="I969" s="16">
        <v>0.20799999999999999</v>
      </c>
      <c r="J969" s="17">
        <v>268738</v>
      </c>
      <c r="K969" s="16">
        <v>0.309</v>
      </c>
      <c r="L969" s="17">
        <v>479175</v>
      </c>
      <c r="M969" s="16">
        <v>0.32800000000000001</v>
      </c>
      <c r="N969" s="18">
        <v>4.24</v>
      </c>
      <c r="O969" s="16">
        <v>-7.6999999999999999E-2</v>
      </c>
      <c r="P969" s="18">
        <v>2.38</v>
      </c>
      <c r="Q969" s="16">
        <v>-9.0999999999999998E-2</v>
      </c>
      <c r="R969" s="15">
        <v>3689454</v>
      </c>
      <c r="S969" s="16">
        <v>0.14099999999999999</v>
      </c>
      <c r="T969" s="17">
        <v>872400</v>
      </c>
      <c r="U969" s="16">
        <v>0.16</v>
      </c>
      <c r="V969" s="17">
        <v>1571970</v>
      </c>
      <c r="W969" s="16">
        <v>0.13700000000000001</v>
      </c>
      <c r="X969" s="18">
        <v>4.2300000000000004</v>
      </c>
      <c r="Y969" s="16">
        <v>-1.6E-2</v>
      </c>
      <c r="Z969" s="18">
        <v>2.35</v>
      </c>
      <c r="AA969" s="16">
        <v>3.0000000000000001E-3</v>
      </c>
      <c r="AB969" s="15">
        <v>7468346</v>
      </c>
      <c r="AC969" s="16">
        <v>0.193</v>
      </c>
      <c r="AD969" s="17">
        <v>1783396</v>
      </c>
      <c r="AE969" s="16">
        <v>0.23599999999999999</v>
      </c>
      <c r="AF969" s="17">
        <v>3178786</v>
      </c>
      <c r="AG969" s="16">
        <v>0.183</v>
      </c>
      <c r="AH969" s="18">
        <v>4.1900000000000004</v>
      </c>
      <c r="AI969" s="16">
        <v>-3.5000000000000003E-2</v>
      </c>
      <c r="AJ969" s="18">
        <v>2.35</v>
      </c>
      <c r="AK969" s="16">
        <v>8.0000000000000002E-3</v>
      </c>
      <c r="AL969" s="15">
        <v>15621652</v>
      </c>
      <c r="AM969" s="16">
        <v>0.24399999999999999</v>
      </c>
      <c r="AN969" s="17">
        <v>3722938</v>
      </c>
      <c r="AO969" s="16">
        <v>0.28299999999999997</v>
      </c>
      <c r="AP969" s="17">
        <v>6588890</v>
      </c>
      <c r="AQ969" s="16">
        <v>0.19700000000000001</v>
      </c>
      <c r="AR969" s="18">
        <v>4.2</v>
      </c>
      <c r="AS969" s="16">
        <v>-0.03</v>
      </c>
      <c r="AT969" s="18">
        <v>2.37</v>
      </c>
      <c r="AU969" s="16">
        <v>0.04</v>
      </c>
    </row>
    <row r="970" spans="1:47" x14ac:dyDescent="0.2">
      <c r="A970" s="124"/>
      <c r="B970" s="29"/>
      <c r="C970" s="29"/>
      <c r="D970" s="29"/>
      <c r="E970" s="29"/>
      <c r="F970" s="29"/>
      <c r="G970" s="14" t="s">
        <v>329</v>
      </c>
      <c r="H970" s="15">
        <v>1359264</v>
      </c>
      <c r="I970" s="16">
        <v>0.14899999999999999</v>
      </c>
      <c r="J970" s="17">
        <v>346598</v>
      </c>
      <c r="K970" s="16">
        <v>0.19500000000000001</v>
      </c>
      <c r="L970" s="17">
        <v>641317</v>
      </c>
      <c r="M970" s="16">
        <v>0.124</v>
      </c>
      <c r="N970" s="18">
        <v>3.92</v>
      </c>
      <c r="O970" s="16">
        <v>-3.9E-2</v>
      </c>
      <c r="P970" s="18">
        <v>2.12</v>
      </c>
      <c r="Q970" s="16">
        <v>2.1999999999999999E-2</v>
      </c>
      <c r="R970" s="15">
        <v>4250188</v>
      </c>
      <c r="S970" s="16">
        <v>0.16</v>
      </c>
      <c r="T970" s="17">
        <v>1083088</v>
      </c>
      <c r="U970" s="16">
        <v>0.23300000000000001</v>
      </c>
      <c r="V970" s="17">
        <v>2015141</v>
      </c>
      <c r="W970" s="16">
        <v>0.154</v>
      </c>
      <c r="X970" s="18">
        <v>3.92</v>
      </c>
      <c r="Y970" s="16">
        <v>-5.8999999999999997E-2</v>
      </c>
      <c r="Z970" s="18">
        <v>2.11</v>
      </c>
      <c r="AA970" s="16">
        <v>6.0000000000000001E-3</v>
      </c>
      <c r="AB970" s="15">
        <v>8613158</v>
      </c>
      <c r="AC970" s="16">
        <v>0.14799999999999999</v>
      </c>
      <c r="AD970" s="17">
        <v>2198344</v>
      </c>
      <c r="AE970" s="16">
        <v>0.26400000000000001</v>
      </c>
      <c r="AF970" s="17">
        <v>4095971</v>
      </c>
      <c r="AG970" s="16">
        <v>0.19700000000000001</v>
      </c>
      <c r="AH970" s="18">
        <v>3.92</v>
      </c>
      <c r="AI970" s="16">
        <v>-9.1999999999999998E-2</v>
      </c>
      <c r="AJ970" s="18">
        <v>2.1</v>
      </c>
      <c r="AK970" s="16">
        <v>-4.1000000000000002E-2</v>
      </c>
      <c r="AL970" s="15">
        <v>17579676</v>
      </c>
      <c r="AM970" s="16">
        <v>0.157</v>
      </c>
      <c r="AN970" s="17">
        <v>4483459</v>
      </c>
      <c r="AO970" s="16">
        <v>0.29499999999999998</v>
      </c>
      <c r="AP970" s="17">
        <v>8323439</v>
      </c>
      <c r="AQ970" s="16">
        <v>0.223</v>
      </c>
      <c r="AR970" s="18">
        <v>3.92</v>
      </c>
      <c r="AS970" s="16">
        <v>-0.106</v>
      </c>
      <c r="AT970" s="18">
        <v>2.11</v>
      </c>
      <c r="AU970" s="16">
        <v>-5.3999999999999999E-2</v>
      </c>
    </row>
    <row r="971" spans="1:47" x14ac:dyDescent="0.2">
      <c r="A971" s="124"/>
      <c r="B971" s="29"/>
      <c r="C971" s="29"/>
      <c r="D971" s="29"/>
      <c r="E971" s="30"/>
      <c r="F971" s="29"/>
      <c r="G971" s="14" t="s">
        <v>330</v>
      </c>
      <c r="H971" s="15">
        <v>8974149</v>
      </c>
      <c r="I971" s="16">
        <v>7.9000000000000001E-2</v>
      </c>
      <c r="J971" s="17">
        <v>2137188</v>
      </c>
      <c r="K971" s="16">
        <v>9.6000000000000002E-2</v>
      </c>
      <c r="L971" s="17">
        <v>3624794</v>
      </c>
      <c r="M971" s="16">
        <v>5.0999999999999997E-2</v>
      </c>
      <c r="N971" s="18">
        <v>4.2</v>
      </c>
      <c r="O971" s="16">
        <v>-1.4999999999999999E-2</v>
      </c>
      <c r="P971" s="18">
        <v>2.48</v>
      </c>
      <c r="Q971" s="16">
        <v>2.7E-2</v>
      </c>
      <c r="R971" s="15">
        <v>28080758</v>
      </c>
      <c r="S971" s="16">
        <v>0.08</v>
      </c>
      <c r="T971" s="17">
        <v>6663752</v>
      </c>
      <c r="U971" s="16">
        <v>0.1</v>
      </c>
      <c r="V971" s="17">
        <v>11409293</v>
      </c>
      <c r="W971" s="16">
        <v>4.5999999999999999E-2</v>
      </c>
      <c r="X971" s="18">
        <v>4.21</v>
      </c>
      <c r="Y971" s="16">
        <v>-1.7999999999999999E-2</v>
      </c>
      <c r="Z971" s="18">
        <v>2.46</v>
      </c>
      <c r="AA971" s="16">
        <v>3.2000000000000001E-2</v>
      </c>
      <c r="AB971" s="15">
        <v>57616184</v>
      </c>
      <c r="AC971" s="16">
        <v>0.10100000000000001</v>
      </c>
      <c r="AD971" s="17">
        <v>13707755</v>
      </c>
      <c r="AE971" s="16">
        <v>0.13100000000000001</v>
      </c>
      <c r="AF971" s="17">
        <v>23256638</v>
      </c>
      <c r="AG971" s="16">
        <v>7.1999999999999995E-2</v>
      </c>
      <c r="AH971" s="18">
        <v>4.2</v>
      </c>
      <c r="AI971" s="16">
        <v>-2.7E-2</v>
      </c>
      <c r="AJ971" s="18">
        <v>2.48</v>
      </c>
      <c r="AK971" s="16">
        <v>2.7E-2</v>
      </c>
      <c r="AL971" s="15">
        <v>119309534</v>
      </c>
      <c r="AM971" s="16">
        <v>0.156</v>
      </c>
      <c r="AN971" s="17">
        <v>28498952</v>
      </c>
      <c r="AO971" s="16">
        <v>0.20499999999999999</v>
      </c>
      <c r="AP971" s="17">
        <v>48239861</v>
      </c>
      <c r="AQ971" s="16">
        <v>0.128</v>
      </c>
      <c r="AR971" s="18">
        <v>4.1900000000000004</v>
      </c>
      <c r="AS971" s="16">
        <v>-4.1000000000000002E-2</v>
      </c>
      <c r="AT971" s="18">
        <v>2.4700000000000002</v>
      </c>
      <c r="AU971" s="16">
        <v>2.4E-2</v>
      </c>
    </row>
    <row r="972" spans="1:47" x14ac:dyDescent="0.2">
      <c r="A972" s="123" t="s">
        <v>19</v>
      </c>
      <c r="B972" s="28" t="s">
        <v>11</v>
      </c>
      <c r="C972" s="28" t="s">
        <v>114</v>
      </c>
      <c r="D972" s="28" t="s">
        <v>23</v>
      </c>
      <c r="E972" s="28" t="s">
        <v>0</v>
      </c>
      <c r="F972" s="28" t="s">
        <v>84</v>
      </c>
      <c r="G972" s="14" t="s">
        <v>274</v>
      </c>
      <c r="H972" s="15">
        <v>37338</v>
      </c>
      <c r="I972" s="16">
        <v>9.1999999999999998E-2</v>
      </c>
      <c r="J972" s="17">
        <v>8617</v>
      </c>
      <c r="K972" s="16">
        <v>0.32600000000000001</v>
      </c>
      <c r="L972" s="17">
        <v>16527</v>
      </c>
      <c r="M972" s="16">
        <v>0.33400000000000002</v>
      </c>
      <c r="N972" s="18">
        <v>4.33</v>
      </c>
      <c r="O972" s="16">
        <v>-0.17599999999999999</v>
      </c>
      <c r="P972" s="18">
        <v>2.2599999999999998</v>
      </c>
      <c r="Q972" s="16">
        <v>-0.18099999999999999</v>
      </c>
      <c r="R972" s="15">
        <v>119549</v>
      </c>
      <c r="S972" s="16">
        <v>-0.151</v>
      </c>
      <c r="T972" s="17">
        <v>24443</v>
      </c>
      <c r="U972" s="16">
        <v>-9.0999999999999998E-2</v>
      </c>
      <c r="V972" s="17">
        <v>44333</v>
      </c>
      <c r="W972" s="16">
        <v>-7.5999999999999998E-2</v>
      </c>
      <c r="X972" s="18">
        <v>4.8899999999999997</v>
      </c>
      <c r="Y972" s="16">
        <v>-6.6000000000000003E-2</v>
      </c>
      <c r="Z972" s="18">
        <v>2.7</v>
      </c>
      <c r="AA972" s="16">
        <v>-8.1000000000000003E-2</v>
      </c>
      <c r="AB972" s="15">
        <v>257073</v>
      </c>
      <c r="AC972" s="16">
        <v>-0.20899999999999999</v>
      </c>
      <c r="AD972" s="17">
        <v>51974</v>
      </c>
      <c r="AE972" s="16">
        <v>-0.17100000000000001</v>
      </c>
      <c r="AF972" s="17">
        <v>89970</v>
      </c>
      <c r="AG972" s="16">
        <v>-0.153</v>
      </c>
      <c r="AH972" s="18">
        <v>4.95</v>
      </c>
      <c r="AI972" s="16">
        <v>-4.5999999999999999E-2</v>
      </c>
      <c r="AJ972" s="18">
        <v>2.86</v>
      </c>
      <c r="AK972" s="16">
        <v>-6.6000000000000003E-2</v>
      </c>
      <c r="AL972" s="15">
        <v>496651</v>
      </c>
      <c r="AM972" s="16">
        <v>-0.14599999999999999</v>
      </c>
      <c r="AN972" s="17">
        <v>97494</v>
      </c>
      <c r="AO972" s="16">
        <v>-0.114</v>
      </c>
      <c r="AP972" s="17">
        <v>176651</v>
      </c>
      <c r="AQ972" s="16">
        <v>-0.10199999999999999</v>
      </c>
      <c r="AR972" s="18">
        <v>5.09</v>
      </c>
      <c r="AS972" s="16">
        <v>-3.5999999999999997E-2</v>
      </c>
      <c r="AT972" s="18">
        <v>2.81</v>
      </c>
      <c r="AU972" s="16">
        <v>-4.9000000000000002E-2</v>
      </c>
    </row>
    <row r="973" spans="1:47" x14ac:dyDescent="0.2">
      <c r="A973" s="124"/>
      <c r="B973" s="29"/>
      <c r="C973" s="29"/>
      <c r="D973" s="29"/>
      <c r="E973" s="29"/>
      <c r="F973" s="29"/>
      <c r="G973" s="14" t="s">
        <v>275</v>
      </c>
      <c r="H973" s="15">
        <v>108621</v>
      </c>
      <c r="I973" s="16">
        <v>1.7829999999999999</v>
      </c>
      <c r="J973" s="17">
        <v>22021</v>
      </c>
      <c r="K973" s="16">
        <v>2.57</v>
      </c>
      <c r="L973" s="17">
        <v>42182</v>
      </c>
      <c r="M973" s="16">
        <v>2.319</v>
      </c>
      <c r="N973" s="18">
        <v>4.93</v>
      </c>
      <c r="O973" s="16">
        <v>-0.22</v>
      </c>
      <c r="P973" s="18">
        <v>2.58</v>
      </c>
      <c r="Q973" s="16">
        <v>-0.161</v>
      </c>
      <c r="R973" s="15">
        <v>364572</v>
      </c>
      <c r="S973" s="16">
        <v>1.7410000000000001</v>
      </c>
      <c r="T973" s="17">
        <v>73594</v>
      </c>
      <c r="U973" s="16">
        <v>2.5499999999999998</v>
      </c>
      <c r="V973" s="17">
        <v>141317</v>
      </c>
      <c r="W973" s="16">
        <v>2.5539999999999998</v>
      </c>
      <c r="X973" s="18">
        <v>4.95</v>
      </c>
      <c r="Y973" s="16">
        <v>-0.22800000000000001</v>
      </c>
      <c r="Z973" s="18">
        <v>2.58</v>
      </c>
      <c r="AA973" s="16">
        <v>-0.22900000000000001</v>
      </c>
      <c r="AB973" s="15">
        <v>707257</v>
      </c>
      <c r="AC973" s="16">
        <v>1.748</v>
      </c>
      <c r="AD973" s="17">
        <v>140855</v>
      </c>
      <c r="AE973" s="16">
        <v>2.714</v>
      </c>
      <c r="AF973" s="17">
        <v>270298</v>
      </c>
      <c r="AG973" s="16">
        <v>2.5249999999999999</v>
      </c>
      <c r="AH973" s="18">
        <v>5.0199999999999996</v>
      </c>
      <c r="AI973" s="16">
        <v>-0.26</v>
      </c>
      <c r="AJ973" s="18">
        <v>2.62</v>
      </c>
      <c r="AK973" s="16">
        <v>-0.221</v>
      </c>
      <c r="AL973" s="15">
        <v>1436900</v>
      </c>
      <c r="AM973" s="16">
        <v>2.3380000000000001</v>
      </c>
      <c r="AN973" s="17">
        <v>289913</v>
      </c>
      <c r="AO973" s="16">
        <v>4.0289999999999999</v>
      </c>
      <c r="AP973" s="17">
        <v>550892</v>
      </c>
      <c r="AQ973" s="16">
        <v>3.2610000000000001</v>
      </c>
      <c r="AR973" s="18">
        <v>4.96</v>
      </c>
      <c r="AS973" s="16">
        <v>-0.33600000000000002</v>
      </c>
      <c r="AT973" s="18">
        <v>2.61</v>
      </c>
      <c r="AU973" s="16">
        <v>-0.217</v>
      </c>
    </row>
    <row r="974" spans="1:47" x14ac:dyDescent="0.2">
      <c r="A974" s="124"/>
      <c r="B974" s="29"/>
      <c r="C974" s="29"/>
      <c r="D974" s="29"/>
      <c r="E974" s="29"/>
      <c r="F974" s="29"/>
      <c r="G974" s="14" t="s">
        <v>276</v>
      </c>
      <c r="H974" s="15">
        <v>87837</v>
      </c>
      <c r="I974" s="16">
        <v>0.33</v>
      </c>
      <c r="J974" s="17">
        <v>17788</v>
      </c>
      <c r="K974" s="16">
        <v>1.004</v>
      </c>
      <c r="L974" s="17">
        <v>28143</v>
      </c>
      <c r="M974" s="16">
        <v>0.35899999999999999</v>
      </c>
      <c r="N974" s="18">
        <v>4.9400000000000004</v>
      </c>
      <c r="O974" s="16">
        <v>-0.33600000000000002</v>
      </c>
      <c r="P974" s="18">
        <v>3.12</v>
      </c>
      <c r="Q974" s="16">
        <v>-2.1999999999999999E-2</v>
      </c>
      <c r="R974" s="15">
        <v>235393</v>
      </c>
      <c r="S974" s="16">
        <v>0.14699999999999999</v>
      </c>
      <c r="T974" s="17">
        <v>38088</v>
      </c>
      <c r="U974" s="16">
        <v>0.39900000000000002</v>
      </c>
      <c r="V974" s="17">
        <v>73060</v>
      </c>
      <c r="W974" s="16">
        <v>0.151</v>
      </c>
      <c r="X974" s="18">
        <v>6.18</v>
      </c>
      <c r="Y974" s="16">
        <v>-0.18</v>
      </c>
      <c r="Z974" s="18">
        <v>3.22</v>
      </c>
      <c r="AA974" s="16">
        <v>-3.0000000000000001E-3</v>
      </c>
      <c r="AB974" s="15">
        <v>479613</v>
      </c>
      <c r="AC974" s="16">
        <v>7.8E-2</v>
      </c>
      <c r="AD974" s="17">
        <v>71158</v>
      </c>
      <c r="AE974" s="16">
        <v>0.249</v>
      </c>
      <c r="AF974" s="17">
        <v>148035</v>
      </c>
      <c r="AG974" s="16">
        <v>7.1999999999999995E-2</v>
      </c>
      <c r="AH974" s="18">
        <v>6.74</v>
      </c>
      <c r="AI974" s="16">
        <v>-0.13700000000000001</v>
      </c>
      <c r="AJ974" s="18">
        <v>3.24</v>
      </c>
      <c r="AK974" s="16">
        <v>5.0000000000000001E-3</v>
      </c>
      <c r="AL974" s="15">
        <v>888928</v>
      </c>
      <c r="AM974" s="16">
        <v>6.2E-2</v>
      </c>
      <c r="AN974" s="17">
        <v>124850</v>
      </c>
      <c r="AO974" s="16">
        <v>0.21099999999999999</v>
      </c>
      <c r="AP974" s="17">
        <v>272629</v>
      </c>
      <c r="AQ974" s="16">
        <v>0.05</v>
      </c>
      <c r="AR974" s="18">
        <v>7.12</v>
      </c>
      <c r="AS974" s="16">
        <v>-0.124</v>
      </c>
      <c r="AT974" s="18">
        <v>3.26</v>
      </c>
      <c r="AU974" s="16">
        <v>1.0999999999999999E-2</v>
      </c>
    </row>
    <row r="975" spans="1:47" x14ac:dyDescent="0.2">
      <c r="A975" s="124"/>
      <c r="B975" s="29"/>
      <c r="C975" s="29"/>
      <c r="D975" s="29"/>
      <c r="E975" s="29"/>
      <c r="F975" s="29"/>
      <c r="G975" s="14" t="s">
        <v>277</v>
      </c>
      <c r="H975" s="15">
        <v>38256</v>
      </c>
      <c r="I975" s="16">
        <v>0.57999999999999996</v>
      </c>
      <c r="J975" s="17">
        <v>7591</v>
      </c>
      <c r="K975" s="16">
        <v>0.85299999999999998</v>
      </c>
      <c r="L975" s="17">
        <v>12117</v>
      </c>
      <c r="M975" s="16">
        <v>0.69399999999999995</v>
      </c>
      <c r="N975" s="18">
        <v>5.04</v>
      </c>
      <c r="O975" s="16">
        <v>-0.14699999999999999</v>
      </c>
      <c r="P975" s="18">
        <v>3.16</v>
      </c>
      <c r="Q975" s="16">
        <v>-6.8000000000000005E-2</v>
      </c>
      <c r="R975" s="15">
        <v>131607</v>
      </c>
      <c r="S975" s="16">
        <v>0.308</v>
      </c>
      <c r="T975" s="17">
        <v>25879</v>
      </c>
      <c r="U975" s="16">
        <v>0.43</v>
      </c>
      <c r="V975" s="17">
        <v>41761</v>
      </c>
      <c r="W975" s="16">
        <v>0.44700000000000001</v>
      </c>
      <c r="X975" s="18">
        <v>5.09</v>
      </c>
      <c r="Y975" s="16">
        <v>-8.5000000000000006E-2</v>
      </c>
      <c r="Z975" s="18">
        <v>3.15</v>
      </c>
      <c r="AA975" s="16">
        <v>-9.6000000000000002E-2</v>
      </c>
      <c r="AB975" s="15">
        <v>268227</v>
      </c>
      <c r="AC975" s="16">
        <v>0.38600000000000001</v>
      </c>
      <c r="AD975" s="17">
        <v>52190</v>
      </c>
      <c r="AE975" s="16">
        <v>0.56200000000000006</v>
      </c>
      <c r="AF975" s="17">
        <v>83979</v>
      </c>
      <c r="AG975" s="16">
        <v>0.495</v>
      </c>
      <c r="AH975" s="18">
        <v>5.14</v>
      </c>
      <c r="AI975" s="16">
        <v>-0.112</v>
      </c>
      <c r="AJ975" s="18">
        <v>3.19</v>
      </c>
      <c r="AK975" s="16">
        <v>-7.2999999999999995E-2</v>
      </c>
      <c r="AL975" s="15">
        <v>523090</v>
      </c>
      <c r="AM975" s="16">
        <v>0.7</v>
      </c>
      <c r="AN975" s="17">
        <v>104209</v>
      </c>
      <c r="AO975" s="16">
        <v>1.1850000000000001</v>
      </c>
      <c r="AP975" s="17">
        <v>163399</v>
      </c>
      <c r="AQ975" s="16">
        <v>0.78200000000000003</v>
      </c>
      <c r="AR975" s="18">
        <v>5.0199999999999996</v>
      </c>
      <c r="AS975" s="16">
        <v>-0.222</v>
      </c>
      <c r="AT975" s="18">
        <v>3.2</v>
      </c>
      <c r="AU975" s="16">
        <v>-4.5999999999999999E-2</v>
      </c>
    </row>
    <row r="976" spans="1:47" x14ac:dyDescent="0.2">
      <c r="A976" s="124"/>
      <c r="B976" s="29"/>
      <c r="C976" s="29"/>
      <c r="D976" s="29"/>
      <c r="E976" s="29"/>
      <c r="F976" s="29"/>
      <c r="G976" s="14" t="s">
        <v>278</v>
      </c>
      <c r="H976" s="15">
        <v>136525</v>
      </c>
      <c r="I976" s="16">
        <v>1.8979999999999999</v>
      </c>
      <c r="J976" s="17">
        <v>38013</v>
      </c>
      <c r="K976" s="16">
        <v>5.1619999999999999</v>
      </c>
      <c r="L976" s="17">
        <v>46168</v>
      </c>
      <c r="M976" s="16">
        <v>2.1230000000000002</v>
      </c>
      <c r="N976" s="18">
        <v>3.59</v>
      </c>
      <c r="O976" s="16">
        <v>-0.53</v>
      </c>
      <c r="P976" s="18">
        <v>2.96</v>
      </c>
      <c r="Q976" s="16">
        <v>-7.1999999999999995E-2</v>
      </c>
      <c r="R976" s="15">
        <v>375170</v>
      </c>
      <c r="S976" s="16">
        <v>1.31</v>
      </c>
      <c r="T976" s="17">
        <v>96871</v>
      </c>
      <c r="U976" s="16">
        <v>3.5379999999999998</v>
      </c>
      <c r="V976" s="17">
        <v>124135</v>
      </c>
      <c r="W976" s="16">
        <v>1.466</v>
      </c>
      <c r="X976" s="18">
        <v>3.87</v>
      </c>
      <c r="Y976" s="16">
        <v>-0.49099999999999999</v>
      </c>
      <c r="Z976" s="18">
        <v>3.02</v>
      </c>
      <c r="AA976" s="16">
        <v>-6.3E-2</v>
      </c>
      <c r="AB976" s="15">
        <v>735207</v>
      </c>
      <c r="AC976" s="16">
        <v>1.08</v>
      </c>
      <c r="AD976" s="17">
        <v>182797</v>
      </c>
      <c r="AE976" s="16">
        <v>2.9420000000000002</v>
      </c>
      <c r="AF976" s="17">
        <v>242220</v>
      </c>
      <c r="AG976" s="16">
        <v>1.24</v>
      </c>
      <c r="AH976" s="18">
        <v>4.0199999999999996</v>
      </c>
      <c r="AI976" s="16">
        <v>-0.47199999999999998</v>
      </c>
      <c r="AJ976" s="18">
        <v>3.04</v>
      </c>
      <c r="AK976" s="16">
        <v>-7.0999999999999994E-2</v>
      </c>
      <c r="AL976" s="15">
        <v>1036371</v>
      </c>
      <c r="AM976" s="16">
        <v>0.55600000000000005</v>
      </c>
      <c r="AN976" s="17">
        <v>222631</v>
      </c>
      <c r="AO976" s="16">
        <v>1.5860000000000001</v>
      </c>
      <c r="AP976" s="17">
        <v>336585</v>
      </c>
      <c r="AQ976" s="16">
        <v>0.64300000000000002</v>
      </c>
      <c r="AR976" s="18">
        <v>4.66</v>
      </c>
      <c r="AS976" s="16">
        <v>-0.39800000000000002</v>
      </c>
      <c r="AT976" s="18">
        <v>3.08</v>
      </c>
      <c r="AU976" s="16">
        <v>-5.2999999999999999E-2</v>
      </c>
    </row>
    <row r="977" spans="1:47" x14ac:dyDescent="0.2">
      <c r="A977" s="124"/>
      <c r="B977" s="29"/>
      <c r="C977" s="29"/>
      <c r="D977" s="29"/>
      <c r="E977" s="29"/>
      <c r="F977" s="29"/>
      <c r="G977" s="14" t="s">
        <v>279</v>
      </c>
      <c r="H977" s="15">
        <v>10410</v>
      </c>
      <c r="I977" s="16">
        <v>-0.11799999999999999</v>
      </c>
      <c r="J977" s="17">
        <v>1383</v>
      </c>
      <c r="K977" s="16">
        <v>-0.14599999999999999</v>
      </c>
      <c r="L977" s="17">
        <v>3468</v>
      </c>
      <c r="M977" s="16">
        <v>-0.13900000000000001</v>
      </c>
      <c r="N977" s="18">
        <v>7.53</v>
      </c>
      <c r="O977" s="16">
        <v>3.3000000000000002E-2</v>
      </c>
      <c r="P977" s="18">
        <v>3</v>
      </c>
      <c r="Q977" s="16">
        <v>2.4E-2</v>
      </c>
      <c r="R977" s="15">
        <v>43381</v>
      </c>
      <c r="S977" s="16">
        <v>-8.4000000000000005E-2</v>
      </c>
      <c r="T977" s="17">
        <v>5943</v>
      </c>
      <c r="U977" s="16">
        <v>-0.09</v>
      </c>
      <c r="V977" s="17">
        <v>14417</v>
      </c>
      <c r="W977" s="16">
        <v>-8.6999999999999994E-2</v>
      </c>
      <c r="X977" s="18">
        <v>7.3</v>
      </c>
      <c r="Y977" s="16">
        <v>6.0000000000000001E-3</v>
      </c>
      <c r="Z977" s="18">
        <v>3.01</v>
      </c>
      <c r="AA977" s="16">
        <v>3.0000000000000001E-3</v>
      </c>
      <c r="AB977" s="15">
        <v>107442</v>
      </c>
      <c r="AC977" s="16">
        <v>-9.2999999999999999E-2</v>
      </c>
      <c r="AD977" s="17">
        <v>14907</v>
      </c>
      <c r="AE977" s="16">
        <v>-0.114</v>
      </c>
      <c r="AF977" s="17">
        <v>35634</v>
      </c>
      <c r="AG977" s="16">
        <v>-0.108</v>
      </c>
      <c r="AH977" s="18">
        <v>7.21</v>
      </c>
      <c r="AI977" s="16">
        <v>2.5000000000000001E-2</v>
      </c>
      <c r="AJ977" s="18">
        <v>3.02</v>
      </c>
      <c r="AK977" s="16">
        <v>1.7000000000000001E-2</v>
      </c>
      <c r="AL977" s="15">
        <v>171810</v>
      </c>
      <c r="AM977" s="16">
        <v>-7.6999999999999999E-2</v>
      </c>
      <c r="AN977" s="17">
        <v>23371</v>
      </c>
      <c r="AO977" s="16">
        <v>-8.1000000000000003E-2</v>
      </c>
      <c r="AP977" s="17">
        <v>56930</v>
      </c>
      <c r="AQ977" s="16">
        <v>-8.5999999999999993E-2</v>
      </c>
      <c r="AR977" s="18">
        <v>7.35</v>
      </c>
      <c r="AS977" s="16">
        <v>5.0000000000000001E-3</v>
      </c>
      <c r="AT977" s="18">
        <v>3.02</v>
      </c>
      <c r="AU977" s="16">
        <v>1.0999999999999999E-2</v>
      </c>
    </row>
    <row r="978" spans="1:47" x14ac:dyDescent="0.2">
      <c r="A978" s="124"/>
      <c r="B978" s="29"/>
      <c r="C978" s="29"/>
      <c r="D978" s="29"/>
      <c r="E978" s="29"/>
      <c r="F978" s="29"/>
      <c r="G978" s="14" t="s">
        <v>280</v>
      </c>
      <c r="H978" s="15">
        <v>9763</v>
      </c>
      <c r="I978" s="16">
        <v>3.0000000000000001E-3</v>
      </c>
      <c r="J978" s="17">
        <v>1411</v>
      </c>
      <c r="K978" s="16">
        <v>7.5999999999999998E-2</v>
      </c>
      <c r="L978" s="17">
        <v>3166</v>
      </c>
      <c r="M978" s="16">
        <v>-7.9000000000000001E-2</v>
      </c>
      <c r="N978" s="18">
        <v>6.92</v>
      </c>
      <c r="O978" s="16">
        <v>-6.8000000000000005E-2</v>
      </c>
      <c r="P978" s="18">
        <v>3.08</v>
      </c>
      <c r="Q978" s="16">
        <v>8.8999999999999996E-2</v>
      </c>
      <c r="R978" s="15">
        <v>30933</v>
      </c>
      <c r="S978" s="16">
        <v>-5.5E-2</v>
      </c>
      <c r="T978" s="17">
        <v>4343</v>
      </c>
      <c r="U978" s="16">
        <v>-2.1999999999999999E-2</v>
      </c>
      <c r="V978" s="17">
        <v>9948</v>
      </c>
      <c r="W978" s="16">
        <v>-0.14099999999999999</v>
      </c>
      <c r="X978" s="18">
        <v>7.12</v>
      </c>
      <c r="Y978" s="16">
        <v>-3.4000000000000002E-2</v>
      </c>
      <c r="Z978" s="18">
        <v>3.11</v>
      </c>
      <c r="AA978" s="16">
        <v>0.10100000000000001</v>
      </c>
      <c r="AB978" s="15">
        <v>67588</v>
      </c>
      <c r="AC978" s="16">
        <v>-5.8999999999999997E-2</v>
      </c>
      <c r="AD978" s="17">
        <v>9139</v>
      </c>
      <c r="AE978" s="16">
        <v>-3.5999999999999997E-2</v>
      </c>
      <c r="AF978" s="17">
        <v>22085</v>
      </c>
      <c r="AG978" s="16">
        <v>-0.112</v>
      </c>
      <c r="AH978" s="18">
        <v>7.4</v>
      </c>
      <c r="AI978" s="16">
        <v>-2.4E-2</v>
      </c>
      <c r="AJ978" s="18">
        <v>3.06</v>
      </c>
      <c r="AK978" s="16">
        <v>5.8999999999999997E-2</v>
      </c>
      <c r="AL978" s="15">
        <v>123403</v>
      </c>
      <c r="AM978" s="16">
        <v>-6.8000000000000005E-2</v>
      </c>
      <c r="AN978" s="17">
        <v>16331</v>
      </c>
      <c r="AO978" s="16">
        <v>-1.4999999999999999E-2</v>
      </c>
      <c r="AP978" s="17">
        <v>40578</v>
      </c>
      <c r="AQ978" s="16">
        <v>-7.3999999999999996E-2</v>
      </c>
      <c r="AR978" s="18">
        <v>7.56</v>
      </c>
      <c r="AS978" s="16">
        <v>-5.2999999999999999E-2</v>
      </c>
      <c r="AT978" s="18">
        <v>3.04</v>
      </c>
      <c r="AU978" s="16">
        <v>7.0000000000000001E-3</v>
      </c>
    </row>
    <row r="979" spans="1:47" x14ac:dyDescent="0.2">
      <c r="A979" s="124"/>
      <c r="B979" s="29"/>
      <c r="C979" s="29"/>
      <c r="D979" s="29"/>
      <c r="E979" s="29"/>
      <c r="F979" s="29"/>
      <c r="G979" s="14" t="s">
        <v>281</v>
      </c>
      <c r="H979" s="15">
        <v>41237</v>
      </c>
      <c r="I979" s="16">
        <v>-2.7E-2</v>
      </c>
      <c r="J979" s="17">
        <v>6080</v>
      </c>
      <c r="K979" s="16">
        <v>-7.8E-2</v>
      </c>
      <c r="L979" s="17">
        <v>11878</v>
      </c>
      <c r="M979" s="16">
        <v>-0.157</v>
      </c>
      <c r="N979" s="18">
        <v>6.78</v>
      </c>
      <c r="O979" s="16">
        <v>5.6000000000000001E-2</v>
      </c>
      <c r="P979" s="18">
        <v>3.47</v>
      </c>
      <c r="Q979" s="16">
        <v>0.154</v>
      </c>
      <c r="R979" s="15">
        <v>148810</v>
      </c>
      <c r="S979" s="16">
        <v>0.14499999999999999</v>
      </c>
      <c r="T979" s="17">
        <v>22060</v>
      </c>
      <c r="U979" s="16">
        <v>0.10299999999999999</v>
      </c>
      <c r="V979" s="17">
        <v>44458</v>
      </c>
      <c r="W979" s="16">
        <v>4.0000000000000001E-3</v>
      </c>
      <c r="X979" s="18">
        <v>6.75</v>
      </c>
      <c r="Y979" s="16">
        <v>3.6999999999999998E-2</v>
      </c>
      <c r="Z979" s="18">
        <v>3.35</v>
      </c>
      <c r="AA979" s="16">
        <v>0.14000000000000001</v>
      </c>
      <c r="AB979" s="15">
        <v>315948</v>
      </c>
      <c r="AC979" s="16">
        <v>0.16400000000000001</v>
      </c>
      <c r="AD979" s="17">
        <v>45292</v>
      </c>
      <c r="AE979" s="16">
        <v>0.14099999999999999</v>
      </c>
      <c r="AF979" s="17">
        <v>92945</v>
      </c>
      <c r="AG979" s="16">
        <v>3.3000000000000002E-2</v>
      </c>
      <c r="AH979" s="18">
        <v>6.98</v>
      </c>
      <c r="AI979" s="16">
        <v>0.02</v>
      </c>
      <c r="AJ979" s="18">
        <v>3.4</v>
      </c>
      <c r="AK979" s="16">
        <v>0.127</v>
      </c>
      <c r="AL979" s="15">
        <v>622666</v>
      </c>
      <c r="AM979" s="16">
        <v>0.33</v>
      </c>
      <c r="AN979" s="17">
        <v>91812</v>
      </c>
      <c r="AO979" s="16">
        <v>0.44700000000000001</v>
      </c>
      <c r="AP979" s="17">
        <v>183525</v>
      </c>
      <c r="AQ979" s="16">
        <v>0.20599999999999999</v>
      </c>
      <c r="AR979" s="18">
        <v>6.78</v>
      </c>
      <c r="AS979" s="16">
        <v>-0.08</v>
      </c>
      <c r="AT979" s="18">
        <v>3.39</v>
      </c>
      <c r="AU979" s="16">
        <v>0.10299999999999999</v>
      </c>
    </row>
    <row r="980" spans="1:47" x14ac:dyDescent="0.2">
      <c r="A980" s="124"/>
      <c r="B980" s="29"/>
      <c r="C980" s="29"/>
      <c r="D980" s="29"/>
      <c r="E980" s="29"/>
      <c r="F980" s="29"/>
      <c r="G980" s="14" t="s">
        <v>282</v>
      </c>
      <c r="H980" s="15">
        <v>75902</v>
      </c>
      <c r="I980" s="16">
        <v>3.2250000000000001</v>
      </c>
      <c r="J980" s="17">
        <v>15994</v>
      </c>
      <c r="K980" s="16">
        <v>5.069</v>
      </c>
      <c r="L980" s="17">
        <v>31973</v>
      </c>
      <c r="M980" s="16">
        <v>4.3179999999999996</v>
      </c>
      <c r="N980" s="18">
        <v>4.75</v>
      </c>
      <c r="O980" s="16">
        <v>-0.30399999999999999</v>
      </c>
      <c r="P980" s="18">
        <v>2.37</v>
      </c>
      <c r="Q980" s="16">
        <v>-0.20499999999999999</v>
      </c>
      <c r="R980" s="15">
        <v>250410</v>
      </c>
      <c r="S980" s="16">
        <v>4.3899999999999997</v>
      </c>
      <c r="T980" s="17">
        <v>53887</v>
      </c>
      <c r="U980" s="16">
        <v>7.8879999999999999</v>
      </c>
      <c r="V980" s="17">
        <v>107716</v>
      </c>
      <c r="W980" s="16">
        <v>6.2309999999999999</v>
      </c>
      <c r="X980" s="18">
        <v>4.6500000000000004</v>
      </c>
      <c r="Y980" s="16">
        <v>-0.39400000000000002</v>
      </c>
      <c r="Z980" s="18">
        <v>2.3199999999999998</v>
      </c>
      <c r="AA980" s="16">
        <v>-0.255</v>
      </c>
      <c r="AB980" s="15">
        <v>479946</v>
      </c>
      <c r="AC980" s="16">
        <v>3.92</v>
      </c>
      <c r="AD980" s="17">
        <v>102228</v>
      </c>
      <c r="AE980" s="16">
        <v>7.3860000000000001</v>
      </c>
      <c r="AF980" s="17">
        <v>204342</v>
      </c>
      <c r="AG980" s="16">
        <v>5.5670000000000002</v>
      </c>
      <c r="AH980" s="18">
        <v>4.6900000000000004</v>
      </c>
      <c r="AI980" s="16">
        <v>-0.41299999999999998</v>
      </c>
      <c r="AJ980" s="18">
        <v>2.35</v>
      </c>
      <c r="AK980" s="16">
        <v>-0.251</v>
      </c>
      <c r="AL980" s="15">
        <v>940586</v>
      </c>
      <c r="AM980" s="16">
        <v>4.734</v>
      </c>
      <c r="AN980" s="17">
        <v>209180</v>
      </c>
      <c r="AO980" s="16">
        <v>9.5549999999999997</v>
      </c>
      <c r="AP980" s="17">
        <v>418370</v>
      </c>
      <c r="AQ980" s="16">
        <v>7.13</v>
      </c>
      <c r="AR980" s="18">
        <v>4.5</v>
      </c>
      <c r="AS980" s="16">
        <v>-0.45700000000000002</v>
      </c>
      <c r="AT980" s="18">
        <v>2.25</v>
      </c>
      <c r="AU980" s="16">
        <v>-0.29499999999999998</v>
      </c>
    </row>
    <row r="981" spans="1:47" x14ac:dyDescent="0.2">
      <c r="A981" s="124"/>
      <c r="B981" s="29"/>
      <c r="C981" s="29"/>
      <c r="D981" s="29"/>
      <c r="E981" s="29"/>
      <c r="F981" s="29"/>
      <c r="G981" s="14" t="s">
        <v>283</v>
      </c>
      <c r="H981" s="15">
        <v>13974</v>
      </c>
      <c r="I981" s="16">
        <v>0.17599999999999999</v>
      </c>
      <c r="J981" s="17">
        <v>1947</v>
      </c>
      <c r="K981" s="16">
        <v>0.31900000000000001</v>
      </c>
      <c r="L981" s="17">
        <v>4722</v>
      </c>
      <c r="M981" s="16">
        <v>0.251</v>
      </c>
      <c r="N981" s="18">
        <v>7.18</v>
      </c>
      <c r="O981" s="16">
        <v>-0.108</v>
      </c>
      <c r="P981" s="18">
        <v>2.96</v>
      </c>
      <c r="Q981" s="16">
        <v>-0.06</v>
      </c>
      <c r="R981" s="15">
        <v>46888</v>
      </c>
      <c r="S981" s="16">
        <v>0.109</v>
      </c>
      <c r="T981" s="17">
        <v>6349</v>
      </c>
      <c r="U981" s="16">
        <v>0.24199999999999999</v>
      </c>
      <c r="V981" s="17">
        <v>15189</v>
      </c>
      <c r="W981" s="16">
        <v>0.16700000000000001</v>
      </c>
      <c r="X981" s="18">
        <v>7.39</v>
      </c>
      <c r="Y981" s="16">
        <v>-0.107</v>
      </c>
      <c r="Z981" s="18">
        <v>3.09</v>
      </c>
      <c r="AA981" s="16">
        <v>-4.9000000000000002E-2</v>
      </c>
      <c r="AB981" s="15">
        <v>112469</v>
      </c>
      <c r="AC981" s="16">
        <v>0.186</v>
      </c>
      <c r="AD981" s="17">
        <v>14985</v>
      </c>
      <c r="AE981" s="16">
        <v>0.30299999999999999</v>
      </c>
      <c r="AF981" s="17">
        <v>36326</v>
      </c>
      <c r="AG981" s="16">
        <v>0.217</v>
      </c>
      <c r="AH981" s="18">
        <v>7.51</v>
      </c>
      <c r="AI981" s="16">
        <v>-0.09</v>
      </c>
      <c r="AJ981" s="18">
        <v>3.1</v>
      </c>
      <c r="AK981" s="16">
        <v>-2.5999999999999999E-2</v>
      </c>
      <c r="AL981" s="15">
        <v>182608</v>
      </c>
      <c r="AM981" s="16">
        <v>0.13700000000000001</v>
      </c>
      <c r="AN981" s="17">
        <v>23351</v>
      </c>
      <c r="AO981" s="16">
        <v>0.22800000000000001</v>
      </c>
      <c r="AP981" s="17">
        <v>57618</v>
      </c>
      <c r="AQ981" s="16">
        <v>0.17100000000000001</v>
      </c>
      <c r="AR981" s="18">
        <v>7.82</v>
      </c>
      <c r="AS981" s="16">
        <v>-7.3999999999999996E-2</v>
      </c>
      <c r="AT981" s="18">
        <v>3.17</v>
      </c>
      <c r="AU981" s="16">
        <v>-2.8000000000000001E-2</v>
      </c>
    </row>
    <row r="982" spans="1:47" x14ac:dyDescent="0.2">
      <c r="A982" s="124"/>
      <c r="B982" s="29"/>
      <c r="C982" s="29"/>
      <c r="D982" s="29"/>
      <c r="E982" s="29"/>
      <c r="F982" s="29"/>
      <c r="G982" s="14" t="s">
        <v>284</v>
      </c>
      <c r="H982" s="15">
        <v>40634</v>
      </c>
      <c r="I982" s="16">
        <v>3.234</v>
      </c>
      <c r="J982" s="17">
        <v>6528</v>
      </c>
      <c r="K982" s="16">
        <v>4.508</v>
      </c>
      <c r="L982" s="17">
        <v>13415</v>
      </c>
      <c r="M982" s="16">
        <v>3.2829999999999999</v>
      </c>
      <c r="N982" s="18">
        <v>6.22</v>
      </c>
      <c r="O982" s="16">
        <v>-0.23100000000000001</v>
      </c>
      <c r="P982" s="18">
        <v>3.03</v>
      </c>
      <c r="Q982" s="16">
        <v>-1.0999999999999999E-2</v>
      </c>
      <c r="R982" s="15">
        <v>129339</v>
      </c>
      <c r="S982" s="16">
        <v>2.8330000000000002</v>
      </c>
      <c r="T982" s="17">
        <v>21277</v>
      </c>
      <c r="U982" s="16">
        <v>4.0979999999999999</v>
      </c>
      <c r="V982" s="17">
        <v>43690</v>
      </c>
      <c r="W982" s="16">
        <v>2.9660000000000002</v>
      </c>
      <c r="X982" s="18">
        <v>6.08</v>
      </c>
      <c r="Y982" s="16">
        <v>-0.248</v>
      </c>
      <c r="Z982" s="18">
        <v>2.96</v>
      </c>
      <c r="AA982" s="16">
        <v>-3.4000000000000002E-2</v>
      </c>
      <c r="AB982" s="15">
        <v>255790</v>
      </c>
      <c r="AC982" s="16">
        <v>2.2999999999999998</v>
      </c>
      <c r="AD982" s="17">
        <v>43199</v>
      </c>
      <c r="AE982" s="16">
        <v>3.4809999999999999</v>
      </c>
      <c r="AF982" s="17">
        <v>89249</v>
      </c>
      <c r="AG982" s="16">
        <v>2.4969999999999999</v>
      </c>
      <c r="AH982" s="18">
        <v>5.92</v>
      </c>
      <c r="AI982" s="16">
        <v>-0.26300000000000001</v>
      </c>
      <c r="AJ982" s="18">
        <v>2.87</v>
      </c>
      <c r="AK982" s="16">
        <v>-5.6000000000000001E-2</v>
      </c>
      <c r="AL982" s="15">
        <v>310389</v>
      </c>
      <c r="AM982" s="16">
        <v>1.278</v>
      </c>
      <c r="AN982" s="17">
        <v>49619</v>
      </c>
      <c r="AO982" s="16">
        <v>1.9359999999999999</v>
      </c>
      <c r="AP982" s="17">
        <v>106157</v>
      </c>
      <c r="AQ982" s="16">
        <v>1.3720000000000001</v>
      </c>
      <c r="AR982" s="18">
        <v>6.26</v>
      </c>
      <c r="AS982" s="16">
        <v>-0.224</v>
      </c>
      <c r="AT982" s="18">
        <v>2.92</v>
      </c>
      <c r="AU982" s="16">
        <v>-3.9E-2</v>
      </c>
    </row>
    <row r="983" spans="1:47" x14ac:dyDescent="0.2">
      <c r="A983" s="124"/>
      <c r="B983" s="29"/>
      <c r="C983" s="29"/>
      <c r="D983" s="29"/>
      <c r="E983" s="29"/>
      <c r="F983" s="29"/>
      <c r="G983" s="14" t="s">
        <v>285</v>
      </c>
      <c r="H983" s="15">
        <v>74934</v>
      </c>
      <c r="I983" s="16">
        <v>1.8089999999999999</v>
      </c>
      <c r="J983" s="17">
        <v>13337</v>
      </c>
      <c r="K983" s="16">
        <v>2.6629999999999998</v>
      </c>
      <c r="L983" s="17">
        <v>26973</v>
      </c>
      <c r="M983" s="16">
        <v>2.25</v>
      </c>
      <c r="N983" s="18">
        <v>5.62</v>
      </c>
      <c r="O983" s="16">
        <v>-0.23300000000000001</v>
      </c>
      <c r="P983" s="18">
        <v>2.78</v>
      </c>
      <c r="Q983" s="16">
        <v>-0.13600000000000001</v>
      </c>
      <c r="R983" s="15">
        <v>214136</v>
      </c>
      <c r="S983" s="16">
        <v>1.3819999999999999</v>
      </c>
      <c r="T983" s="17">
        <v>37715</v>
      </c>
      <c r="U983" s="16">
        <v>2.214</v>
      </c>
      <c r="V983" s="17">
        <v>77026</v>
      </c>
      <c r="W983" s="16">
        <v>1.87</v>
      </c>
      <c r="X983" s="18">
        <v>5.68</v>
      </c>
      <c r="Y983" s="16">
        <v>-0.25900000000000001</v>
      </c>
      <c r="Z983" s="18">
        <v>2.78</v>
      </c>
      <c r="AA983" s="16">
        <v>-0.17</v>
      </c>
      <c r="AB983" s="15">
        <v>418146</v>
      </c>
      <c r="AC983" s="16">
        <v>1.214</v>
      </c>
      <c r="AD983" s="17">
        <v>73298</v>
      </c>
      <c r="AE983" s="16">
        <v>2.0089999999999999</v>
      </c>
      <c r="AF983" s="17">
        <v>149514</v>
      </c>
      <c r="AG983" s="16">
        <v>1.665</v>
      </c>
      <c r="AH983" s="18">
        <v>5.7</v>
      </c>
      <c r="AI983" s="16">
        <v>-0.26400000000000001</v>
      </c>
      <c r="AJ983" s="18">
        <v>2.8</v>
      </c>
      <c r="AK983" s="16">
        <v>-0.16900000000000001</v>
      </c>
      <c r="AL983" s="15">
        <v>820207</v>
      </c>
      <c r="AM983" s="16">
        <v>1.3560000000000001</v>
      </c>
      <c r="AN983" s="17">
        <v>146354</v>
      </c>
      <c r="AO983" s="16">
        <v>2.4710000000000001</v>
      </c>
      <c r="AP983" s="17">
        <v>295332</v>
      </c>
      <c r="AQ983" s="16">
        <v>1.925</v>
      </c>
      <c r="AR983" s="18">
        <v>5.6</v>
      </c>
      <c r="AS983" s="16">
        <v>-0.32100000000000001</v>
      </c>
      <c r="AT983" s="18">
        <v>2.78</v>
      </c>
      <c r="AU983" s="16">
        <v>-0.19400000000000001</v>
      </c>
    </row>
    <row r="984" spans="1:47" x14ac:dyDescent="0.2">
      <c r="A984" s="124"/>
      <c r="B984" s="29"/>
      <c r="C984" s="29"/>
      <c r="D984" s="29"/>
      <c r="E984" s="29"/>
      <c r="F984" s="29"/>
      <c r="G984" s="14" t="s">
        <v>286</v>
      </c>
      <c r="H984" s="15">
        <v>62237</v>
      </c>
      <c r="I984" s="16">
        <v>1.8580000000000001</v>
      </c>
      <c r="J984" s="17">
        <v>11390</v>
      </c>
      <c r="K984" s="16">
        <v>3.54</v>
      </c>
      <c r="L984" s="17">
        <v>23075</v>
      </c>
      <c r="M984" s="16">
        <v>3.0049999999999999</v>
      </c>
      <c r="N984" s="18">
        <v>5.46</v>
      </c>
      <c r="O984" s="16">
        <v>-0.371</v>
      </c>
      <c r="P984" s="18">
        <v>2.7</v>
      </c>
      <c r="Q984" s="16">
        <v>-0.28699999999999998</v>
      </c>
      <c r="R984" s="15">
        <v>179423</v>
      </c>
      <c r="S984" s="16">
        <v>1.5980000000000001</v>
      </c>
      <c r="T984" s="17">
        <v>31519</v>
      </c>
      <c r="U984" s="16">
        <v>2.6850000000000001</v>
      </c>
      <c r="V984" s="17">
        <v>64030</v>
      </c>
      <c r="W984" s="16">
        <v>2.4870000000000001</v>
      </c>
      <c r="X984" s="18">
        <v>5.69</v>
      </c>
      <c r="Y984" s="16">
        <v>-0.29499999999999998</v>
      </c>
      <c r="Z984" s="18">
        <v>2.8</v>
      </c>
      <c r="AA984" s="16">
        <v>-0.255</v>
      </c>
      <c r="AB984" s="15">
        <v>347159</v>
      </c>
      <c r="AC984" s="16">
        <v>1.4370000000000001</v>
      </c>
      <c r="AD984" s="17">
        <v>59398</v>
      </c>
      <c r="AE984" s="16">
        <v>2.2389999999999999</v>
      </c>
      <c r="AF984" s="17">
        <v>120694</v>
      </c>
      <c r="AG984" s="16">
        <v>2.0830000000000002</v>
      </c>
      <c r="AH984" s="18">
        <v>5.84</v>
      </c>
      <c r="AI984" s="16">
        <v>-0.248</v>
      </c>
      <c r="AJ984" s="18">
        <v>2.88</v>
      </c>
      <c r="AK984" s="16">
        <v>-0.21</v>
      </c>
      <c r="AL984" s="15">
        <v>600293</v>
      </c>
      <c r="AM984" s="16">
        <v>1.2230000000000001</v>
      </c>
      <c r="AN984" s="17">
        <v>99897</v>
      </c>
      <c r="AO984" s="16">
        <v>1.9530000000000001</v>
      </c>
      <c r="AP984" s="17">
        <v>202441</v>
      </c>
      <c r="AQ984" s="16">
        <v>1.6080000000000001</v>
      </c>
      <c r="AR984" s="18">
        <v>6.01</v>
      </c>
      <c r="AS984" s="16">
        <v>-0.247</v>
      </c>
      <c r="AT984" s="18">
        <v>2.97</v>
      </c>
      <c r="AU984" s="16">
        <v>-0.14799999999999999</v>
      </c>
    </row>
    <row r="985" spans="1:47" x14ac:dyDescent="0.2">
      <c r="A985" s="124"/>
      <c r="B985" s="29"/>
      <c r="C985" s="29"/>
      <c r="D985" s="29"/>
      <c r="E985" s="29"/>
      <c r="F985" s="29"/>
      <c r="G985" s="14" t="s">
        <v>287</v>
      </c>
      <c r="H985" s="15">
        <v>65922</v>
      </c>
      <c r="I985" s="16">
        <v>2.8450000000000002</v>
      </c>
      <c r="J985" s="17">
        <v>10653</v>
      </c>
      <c r="K985" s="16">
        <v>4.2229999999999999</v>
      </c>
      <c r="L985" s="17">
        <v>21514</v>
      </c>
      <c r="M985" s="16">
        <v>2.9580000000000002</v>
      </c>
      <c r="N985" s="18">
        <v>6.19</v>
      </c>
      <c r="O985" s="16">
        <v>-0.26400000000000001</v>
      </c>
      <c r="P985" s="18">
        <v>3.06</v>
      </c>
      <c r="Q985" s="16">
        <v>-2.8000000000000001E-2</v>
      </c>
      <c r="R985" s="15">
        <v>198944</v>
      </c>
      <c r="S985" s="16">
        <v>2.4529999999999998</v>
      </c>
      <c r="T985" s="17">
        <v>33058</v>
      </c>
      <c r="U985" s="16">
        <v>3.758</v>
      </c>
      <c r="V985" s="17">
        <v>66827</v>
      </c>
      <c r="W985" s="16">
        <v>2.6080000000000001</v>
      </c>
      <c r="X985" s="18">
        <v>6.02</v>
      </c>
      <c r="Y985" s="16">
        <v>-0.27400000000000002</v>
      </c>
      <c r="Z985" s="18">
        <v>2.98</v>
      </c>
      <c r="AA985" s="16">
        <v>-4.2999999999999997E-2</v>
      </c>
      <c r="AB985" s="15">
        <v>372397</v>
      </c>
      <c r="AC985" s="16">
        <v>1.8620000000000001</v>
      </c>
      <c r="AD985" s="17">
        <v>61939</v>
      </c>
      <c r="AE985" s="16">
        <v>2.8889999999999998</v>
      </c>
      <c r="AF985" s="17">
        <v>125829</v>
      </c>
      <c r="AG985" s="16">
        <v>1.966</v>
      </c>
      <c r="AH985" s="18">
        <v>6.01</v>
      </c>
      <c r="AI985" s="16">
        <v>-0.26400000000000001</v>
      </c>
      <c r="AJ985" s="18">
        <v>2.96</v>
      </c>
      <c r="AK985" s="16">
        <v>-3.5000000000000003E-2</v>
      </c>
      <c r="AL985" s="15">
        <v>470906</v>
      </c>
      <c r="AM985" s="16">
        <v>0.879</v>
      </c>
      <c r="AN985" s="17">
        <v>73048</v>
      </c>
      <c r="AO985" s="16">
        <v>1.389</v>
      </c>
      <c r="AP985" s="17">
        <v>155453</v>
      </c>
      <c r="AQ985" s="16">
        <v>0.90900000000000003</v>
      </c>
      <c r="AR985" s="18">
        <v>6.45</v>
      </c>
      <c r="AS985" s="16">
        <v>-0.214</v>
      </c>
      <c r="AT985" s="18">
        <v>3.03</v>
      </c>
      <c r="AU985" s="16">
        <v>-1.6E-2</v>
      </c>
    </row>
    <row r="986" spans="1:47" x14ac:dyDescent="0.2">
      <c r="A986" s="124"/>
      <c r="B986" s="29"/>
      <c r="C986" s="29"/>
      <c r="D986" s="29"/>
      <c r="E986" s="29"/>
      <c r="F986" s="29"/>
      <c r="G986" s="14" t="s">
        <v>288</v>
      </c>
      <c r="H986" s="15">
        <v>439</v>
      </c>
      <c r="I986" s="16">
        <v>-0.45700000000000002</v>
      </c>
      <c r="J986" s="17">
        <v>80</v>
      </c>
      <c r="K986" s="16">
        <v>-0.22</v>
      </c>
      <c r="L986" s="17">
        <v>160</v>
      </c>
      <c r="M986" s="16">
        <v>-0.40600000000000003</v>
      </c>
      <c r="N986" s="18">
        <v>5.52</v>
      </c>
      <c r="O986" s="16">
        <v>-0.30399999999999999</v>
      </c>
      <c r="P986" s="18">
        <v>2.75</v>
      </c>
      <c r="Q986" s="16">
        <v>-8.5000000000000006E-2</v>
      </c>
      <c r="R986" s="15">
        <v>1806</v>
      </c>
      <c r="S986" s="16">
        <v>-0.39400000000000002</v>
      </c>
      <c r="T986" s="17">
        <v>324</v>
      </c>
      <c r="U986" s="16">
        <v>-0.13300000000000001</v>
      </c>
      <c r="V986" s="17">
        <v>656</v>
      </c>
      <c r="W986" s="16">
        <v>-0.34</v>
      </c>
      <c r="X986" s="18">
        <v>5.57</v>
      </c>
      <c r="Y986" s="16">
        <v>-0.30099999999999999</v>
      </c>
      <c r="Z986" s="18">
        <v>2.75</v>
      </c>
      <c r="AA986" s="16">
        <v>-8.1000000000000003E-2</v>
      </c>
      <c r="AB986" s="15">
        <v>3386</v>
      </c>
      <c r="AC986" s="16">
        <v>-0.53300000000000003</v>
      </c>
      <c r="AD986" s="17">
        <v>600</v>
      </c>
      <c r="AE986" s="16">
        <v>-0.35399999999999998</v>
      </c>
      <c r="AF986" s="17">
        <v>1215</v>
      </c>
      <c r="AG986" s="16">
        <v>-0.50900000000000001</v>
      </c>
      <c r="AH986" s="18">
        <v>5.65</v>
      </c>
      <c r="AI986" s="16">
        <v>-0.27700000000000002</v>
      </c>
      <c r="AJ986" s="18">
        <v>2.79</v>
      </c>
      <c r="AK986" s="16">
        <v>-0.05</v>
      </c>
      <c r="AL986" s="15">
        <v>6652</v>
      </c>
      <c r="AM986" s="16">
        <v>-0.49</v>
      </c>
      <c r="AN986" s="17">
        <v>1161</v>
      </c>
      <c r="AO986" s="16">
        <v>-0.30299999999999999</v>
      </c>
      <c r="AP986" s="17">
        <v>2385</v>
      </c>
      <c r="AQ986" s="16">
        <v>-0.46300000000000002</v>
      </c>
      <c r="AR986" s="18">
        <v>5.73</v>
      </c>
      <c r="AS986" s="16">
        <v>-0.26800000000000002</v>
      </c>
      <c r="AT986" s="18">
        <v>2.79</v>
      </c>
      <c r="AU986" s="16">
        <v>-0.05</v>
      </c>
    </row>
    <row r="987" spans="1:47" x14ac:dyDescent="0.2">
      <c r="A987" s="124"/>
      <c r="B987" s="29"/>
      <c r="C987" s="29"/>
      <c r="D987" s="29"/>
      <c r="E987" s="29"/>
      <c r="F987" s="29"/>
      <c r="G987" s="14" t="s">
        <v>289</v>
      </c>
      <c r="H987" s="15">
        <v>33229</v>
      </c>
      <c r="I987" s="16">
        <v>0.29099999999999998</v>
      </c>
      <c r="J987" s="17">
        <v>8166</v>
      </c>
      <c r="K987" s="16">
        <v>1.137</v>
      </c>
      <c r="L987" s="17">
        <v>11753</v>
      </c>
      <c r="M987" s="16">
        <v>0.38100000000000001</v>
      </c>
      <c r="N987" s="18">
        <v>4.07</v>
      </c>
      <c r="O987" s="16">
        <v>-0.39600000000000002</v>
      </c>
      <c r="P987" s="18">
        <v>2.83</v>
      </c>
      <c r="Q987" s="16">
        <v>-6.5000000000000002E-2</v>
      </c>
      <c r="R987" s="15">
        <v>88102</v>
      </c>
      <c r="S987" s="16">
        <v>-0.107</v>
      </c>
      <c r="T987" s="17">
        <v>16639</v>
      </c>
      <c r="U987" s="16">
        <v>0.123</v>
      </c>
      <c r="V987" s="17">
        <v>29135</v>
      </c>
      <c r="W987" s="16">
        <v>-8.7999999999999995E-2</v>
      </c>
      <c r="X987" s="18">
        <v>5.29</v>
      </c>
      <c r="Y987" s="16">
        <v>-0.20499999999999999</v>
      </c>
      <c r="Z987" s="18">
        <v>3.02</v>
      </c>
      <c r="AA987" s="16">
        <v>-2.1000000000000001E-2</v>
      </c>
      <c r="AB987" s="15">
        <v>177612</v>
      </c>
      <c r="AC987" s="16">
        <v>-0.19900000000000001</v>
      </c>
      <c r="AD987" s="17">
        <v>30504</v>
      </c>
      <c r="AE987" s="16">
        <v>-9.2999999999999999E-2</v>
      </c>
      <c r="AF987" s="17">
        <v>57199</v>
      </c>
      <c r="AG987" s="16">
        <v>-0.19700000000000001</v>
      </c>
      <c r="AH987" s="18">
        <v>5.82</v>
      </c>
      <c r="AI987" s="16">
        <v>-0.11700000000000001</v>
      </c>
      <c r="AJ987" s="18">
        <v>3.11</v>
      </c>
      <c r="AK987" s="16">
        <v>-2E-3</v>
      </c>
      <c r="AL987" s="15">
        <v>313343</v>
      </c>
      <c r="AM987" s="16">
        <v>-0.17399999999999999</v>
      </c>
      <c r="AN987" s="17">
        <v>51223</v>
      </c>
      <c r="AO987" s="16">
        <v>-9.8000000000000004E-2</v>
      </c>
      <c r="AP987" s="17">
        <v>101682</v>
      </c>
      <c r="AQ987" s="16">
        <v>-0.17299999999999999</v>
      </c>
      <c r="AR987" s="18">
        <v>6.12</v>
      </c>
      <c r="AS987" s="16">
        <v>-8.5000000000000006E-2</v>
      </c>
      <c r="AT987" s="18">
        <v>3.08</v>
      </c>
      <c r="AU987" s="16">
        <v>-2E-3</v>
      </c>
    </row>
    <row r="988" spans="1:47" x14ac:dyDescent="0.2">
      <c r="A988" s="124"/>
      <c r="B988" s="29"/>
      <c r="C988" s="29"/>
      <c r="D988" s="29"/>
      <c r="E988" s="29"/>
      <c r="F988" s="29"/>
      <c r="G988" s="14" t="s">
        <v>290</v>
      </c>
      <c r="H988" s="15">
        <v>46861</v>
      </c>
      <c r="I988" s="16">
        <v>0.45700000000000002</v>
      </c>
      <c r="J988" s="17">
        <v>13504</v>
      </c>
      <c r="K988" s="16">
        <v>2.0259999999999998</v>
      </c>
      <c r="L988" s="17">
        <v>20125</v>
      </c>
      <c r="M988" s="16">
        <v>0.97199999999999998</v>
      </c>
      <c r="N988" s="18">
        <v>3.47</v>
      </c>
      <c r="O988" s="16">
        <v>-0.51800000000000002</v>
      </c>
      <c r="P988" s="18">
        <v>2.33</v>
      </c>
      <c r="Q988" s="16">
        <v>-0.26100000000000001</v>
      </c>
      <c r="R988" s="15">
        <v>113760</v>
      </c>
      <c r="S988" s="16">
        <v>-3.6999999999999998E-2</v>
      </c>
      <c r="T988" s="17">
        <v>22801</v>
      </c>
      <c r="U988" s="16">
        <v>0.40200000000000002</v>
      </c>
      <c r="V988" s="17">
        <v>40755</v>
      </c>
      <c r="W988" s="16">
        <v>0.113</v>
      </c>
      <c r="X988" s="18">
        <v>4.99</v>
      </c>
      <c r="Y988" s="16">
        <v>-0.313</v>
      </c>
      <c r="Z988" s="18">
        <v>2.79</v>
      </c>
      <c r="AA988" s="16">
        <v>-0.13500000000000001</v>
      </c>
      <c r="AB988" s="15">
        <v>236827</v>
      </c>
      <c r="AC988" s="16">
        <v>-0.128</v>
      </c>
      <c r="AD988" s="17">
        <v>39592</v>
      </c>
      <c r="AE988" s="16">
        <v>3.5000000000000003E-2</v>
      </c>
      <c r="AF988" s="17">
        <v>78266</v>
      </c>
      <c r="AG988" s="16">
        <v>-7.0999999999999994E-2</v>
      </c>
      <c r="AH988" s="18">
        <v>5.98</v>
      </c>
      <c r="AI988" s="16">
        <v>-0.158</v>
      </c>
      <c r="AJ988" s="18">
        <v>3.03</v>
      </c>
      <c r="AK988" s="16">
        <v>-6.0999999999999999E-2</v>
      </c>
      <c r="AL988" s="15">
        <v>424374</v>
      </c>
      <c r="AM988" s="16">
        <v>-0.128</v>
      </c>
      <c r="AN988" s="17">
        <v>64908</v>
      </c>
      <c r="AO988" s="16">
        <v>-4.1000000000000002E-2</v>
      </c>
      <c r="AP988" s="17">
        <v>136695</v>
      </c>
      <c r="AQ988" s="16">
        <v>-9.6000000000000002E-2</v>
      </c>
      <c r="AR988" s="18">
        <v>6.54</v>
      </c>
      <c r="AS988" s="16">
        <v>-9.0999999999999998E-2</v>
      </c>
      <c r="AT988" s="18">
        <v>3.1</v>
      </c>
      <c r="AU988" s="16">
        <v>-3.5000000000000003E-2</v>
      </c>
    </row>
    <row r="989" spans="1:47" x14ac:dyDescent="0.2">
      <c r="A989" s="124"/>
      <c r="B989" s="29"/>
      <c r="C989" s="29"/>
      <c r="D989" s="29"/>
      <c r="E989" s="29"/>
      <c r="F989" s="29"/>
      <c r="G989" s="14" t="s">
        <v>291</v>
      </c>
      <c r="H989" s="15">
        <v>80863</v>
      </c>
      <c r="I989" s="16">
        <v>2.2959999999999998</v>
      </c>
      <c r="J989" s="17">
        <v>15040</v>
      </c>
      <c r="K989" s="16">
        <v>3.3340000000000001</v>
      </c>
      <c r="L989" s="17">
        <v>29572</v>
      </c>
      <c r="M989" s="16">
        <v>3.069</v>
      </c>
      <c r="N989" s="18">
        <v>5.38</v>
      </c>
      <c r="O989" s="16">
        <v>-0.23899999999999999</v>
      </c>
      <c r="P989" s="18">
        <v>2.73</v>
      </c>
      <c r="Q989" s="16">
        <v>-0.19</v>
      </c>
      <c r="R989" s="15">
        <v>217431</v>
      </c>
      <c r="S989" s="16">
        <v>1.734</v>
      </c>
      <c r="T989" s="17">
        <v>39804</v>
      </c>
      <c r="U989" s="16">
        <v>2.5739999999999998</v>
      </c>
      <c r="V989" s="17">
        <v>79394</v>
      </c>
      <c r="W989" s="16">
        <v>2.4260000000000002</v>
      </c>
      <c r="X989" s="18">
        <v>5.46</v>
      </c>
      <c r="Y989" s="16">
        <v>-0.23499999999999999</v>
      </c>
      <c r="Z989" s="18">
        <v>2.74</v>
      </c>
      <c r="AA989" s="16">
        <v>-0.20200000000000001</v>
      </c>
      <c r="AB989" s="15">
        <v>408940</v>
      </c>
      <c r="AC989" s="16">
        <v>1.575</v>
      </c>
      <c r="AD989" s="17">
        <v>75307</v>
      </c>
      <c r="AE989" s="16">
        <v>2.4169999999999998</v>
      </c>
      <c r="AF989" s="17">
        <v>149468</v>
      </c>
      <c r="AG989" s="16">
        <v>2.2050000000000001</v>
      </c>
      <c r="AH989" s="18">
        <v>5.43</v>
      </c>
      <c r="AI989" s="16">
        <v>-0.247</v>
      </c>
      <c r="AJ989" s="18">
        <v>2.74</v>
      </c>
      <c r="AK989" s="16">
        <v>-0.19700000000000001</v>
      </c>
      <c r="AL989" s="15">
        <v>856357</v>
      </c>
      <c r="AM989" s="16">
        <v>2.1640000000000001</v>
      </c>
      <c r="AN989" s="17">
        <v>160272</v>
      </c>
      <c r="AO989" s="16">
        <v>3.734</v>
      </c>
      <c r="AP989" s="17">
        <v>314559</v>
      </c>
      <c r="AQ989" s="16">
        <v>3.0790000000000002</v>
      </c>
      <c r="AR989" s="18">
        <v>5.34</v>
      </c>
      <c r="AS989" s="16">
        <v>-0.33200000000000002</v>
      </c>
      <c r="AT989" s="18">
        <v>2.72</v>
      </c>
      <c r="AU989" s="16">
        <v>-0.224</v>
      </c>
    </row>
    <row r="990" spans="1:47" x14ac:dyDescent="0.2">
      <c r="A990" s="124"/>
      <c r="B990" s="29"/>
      <c r="C990" s="29"/>
      <c r="D990" s="29"/>
      <c r="E990" s="29"/>
      <c r="F990" s="29"/>
      <c r="G990" s="14" t="s">
        <v>292</v>
      </c>
      <c r="H990" s="15">
        <v>32586</v>
      </c>
      <c r="I990" s="16">
        <v>1.2370000000000001</v>
      </c>
      <c r="J990" s="17">
        <v>5711</v>
      </c>
      <c r="K990" s="16">
        <v>2.1709999999999998</v>
      </c>
      <c r="L990" s="17">
        <v>11475</v>
      </c>
      <c r="M990" s="16">
        <v>1.53</v>
      </c>
      <c r="N990" s="18">
        <v>5.71</v>
      </c>
      <c r="O990" s="16">
        <v>-0.29499999999999998</v>
      </c>
      <c r="P990" s="18">
        <v>2.84</v>
      </c>
      <c r="Q990" s="16">
        <v>-0.11600000000000001</v>
      </c>
      <c r="R990" s="15">
        <v>107877</v>
      </c>
      <c r="S990" s="16">
        <v>1.32</v>
      </c>
      <c r="T990" s="17">
        <v>19290</v>
      </c>
      <c r="U990" s="16">
        <v>2.5379999999999998</v>
      </c>
      <c r="V990" s="17">
        <v>38704</v>
      </c>
      <c r="W990" s="16">
        <v>1.7310000000000001</v>
      </c>
      <c r="X990" s="18">
        <v>5.59</v>
      </c>
      <c r="Y990" s="16">
        <v>-0.34399999999999997</v>
      </c>
      <c r="Z990" s="18">
        <v>2.79</v>
      </c>
      <c r="AA990" s="16">
        <v>-0.151</v>
      </c>
      <c r="AB990" s="15">
        <v>205026</v>
      </c>
      <c r="AC990" s="16">
        <v>0.81200000000000006</v>
      </c>
      <c r="AD990" s="17">
        <v>36490</v>
      </c>
      <c r="AE990" s="16">
        <v>1.6910000000000001</v>
      </c>
      <c r="AF990" s="17">
        <v>73413</v>
      </c>
      <c r="AG990" s="16">
        <v>1.0640000000000001</v>
      </c>
      <c r="AH990" s="18">
        <v>5.62</v>
      </c>
      <c r="AI990" s="16">
        <v>-0.32700000000000001</v>
      </c>
      <c r="AJ990" s="18">
        <v>2.79</v>
      </c>
      <c r="AK990" s="16">
        <v>-0.122</v>
      </c>
      <c r="AL990" s="15">
        <v>393630</v>
      </c>
      <c r="AM990" s="16">
        <v>0.92800000000000005</v>
      </c>
      <c r="AN990" s="17">
        <v>68572</v>
      </c>
      <c r="AO990" s="16">
        <v>1.845</v>
      </c>
      <c r="AP990" s="17">
        <v>139898</v>
      </c>
      <c r="AQ990" s="16">
        <v>1.1970000000000001</v>
      </c>
      <c r="AR990" s="18">
        <v>5.74</v>
      </c>
      <c r="AS990" s="16">
        <v>-0.32200000000000001</v>
      </c>
      <c r="AT990" s="18">
        <v>2.81</v>
      </c>
      <c r="AU990" s="16">
        <v>-0.122</v>
      </c>
    </row>
    <row r="991" spans="1:47" x14ac:dyDescent="0.2">
      <c r="A991" s="124"/>
      <c r="B991" s="29"/>
      <c r="C991" s="29"/>
      <c r="D991" s="29"/>
      <c r="E991" s="29"/>
      <c r="F991" s="29"/>
      <c r="G991" s="14" t="s">
        <v>293</v>
      </c>
      <c r="H991" s="15">
        <v>14249</v>
      </c>
      <c r="I991" s="16">
        <v>-0.13</v>
      </c>
      <c r="J991" s="17">
        <v>2418</v>
      </c>
      <c r="K991" s="16">
        <v>-9.4E-2</v>
      </c>
      <c r="L991" s="17">
        <v>3998</v>
      </c>
      <c r="M991" s="16">
        <v>-0.16300000000000001</v>
      </c>
      <c r="N991" s="18">
        <v>5.89</v>
      </c>
      <c r="O991" s="16">
        <v>-0.04</v>
      </c>
      <c r="P991" s="18">
        <v>3.56</v>
      </c>
      <c r="Q991" s="16">
        <v>3.9E-2</v>
      </c>
      <c r="R991" s="15">
        <v>49455</v>
      </c>
      <c r="S991" s="16">
        <v>-7.4999999999999997E-2</v>
      </c>
      <c r="T991" s="17">
        <v>8401</v>
      </c>
      <c r="U991" s="16">
        <v>-1.4E-2</v>
      </c>
      <c r="V991" s="17">
        <v>14126</v>
      </c>
      <c r="W991" s="16">
        <v>-9.4E-2</v>
      </c>
      <c r="X991" s="18">
        <v>5.89</v>
      </c>
      <c r="Y991" s="16">
        <v>-6.0999999999999999E-2</v>
      </c>
      <c r="Z991" s="18">
        <v>3.5</v>
      </c>
      <c r="AA991" s="16">
        <v>2.1999999999999999E-2</v>
      </c>
      <c r="AB991" s="15">
        <v>104431</v>
      </c>
      <c r="AC991" s="16">
        <v>2.4E-2</v>
      </c>
      <c r="AD991" s="17">
        <v>17508</v>
      </c>
      <c r="AE991" s="16">
        <v>0.12</v>
      </c>
      <c r="AF991" s="17">
        <v>29993</v>
      </c>
      <c r="AG991" s="16">
        <v>-7.0000000000000001E-3</v>
      </c>
      <c r="AH991" s="18">
        <v>5.96</v>
      </c>
      <c r="AI991" s="16">
        <v>-8.5999999999999993E-2</v>
      </c>
      <c r="AJ991" s="18">
        <v>3.48</v>
      </c>
      <c r="AK991" s="16">
        <v>3.1E-2</v>
      </c>
      <c r="AL991" s="15">
        <v>204490</v>
      </c>
      <c r="AM991" s="16">
        <v>0.14399999999999999</v>
      </c>
      <c r="AN991" s="17">
        <v>35021</v>
      </c>
      <c r="AO991" s="16">
        <v>0.38600000000000001</v>
      </c>
      <c r="AP991" s="17">
        <v>58482</v>
      </c>
      <c r="AQ991" s="16">
        <v>8.1000000000000003E-2</v>
      </c>
      <c r="AR991" s="18">
        <v>5.84</v>
      </c>
      <c r="AS991" s="16">
        <v>-0.17399999999999999</v>
      </c>
      <c r="AT991" s="18">
        <v>3.5</v>
      </c>
      <c r="AU991" s="16">
        <v>5.8000000000000003E-2</v>
      </c>
    </row>
    <row r="992" spans="1:47" x14ac:dyDescent="0.2">
      <c r="A992" s="124"/>
      <c r="B992" s="29"/>
      <c r="C992" s="29"/>
      <c r="D992" s="29"/>
      <c r="E992" s="29"/>
      <c r="F992" s="29"/>
      <c r="G992" s="14" t="s">
        <v>294</v>
      </c>
      <c r="H992" s="15">
        <v>7215</v>
      </c>
      <c r="I992" s="16">
        <v>0.46100000000000002</v>
      </c>
      <c r="J992" s="17">
        <v>907</v>
      </c>
      <c r="K992" s="16">
        <v>0.73499999999999999</v>
      </c>
      <c r="L992" s="17">
        <v>2174</v>
      </c>
      <c r="M992" s="16">
        <v>0.56000000000000005</v>
      </c>
      <c r="N992" s="18">
        <v>7.96</v>
      </c>
      <c r="O992" s="16">
        <v>-0.158</v>
      </c>
      <c r="P992" s="18">
        <v>3.32</v>
      </c>
      <c r="Q992" s="16">
        <v>-6.4000000000000001E-2</v>
      </c>
      <c r="R992" s="15">
        <v>25147</v>
      </c>
      <c r="S992" s="16">
        <v>0.40799999999999997</v>
      </c>
      <c r="T992" s="17">
        <v>3095</v>
      </c>
      <c r="U992" s="16">
        <v>0.64600000000000002</v>
      </c>
      <c r="V992" s="17">
        <v>7453</v>
      </c>
      <c r="W992" s="16">
        <v>0.48699999999999999</v>
      </c>
      <c r="X992" s="18">
        <v>8.1300000000000008</v>
      </c>
      <c r="Y992" s="16">
        <v>-0.14499999999999999</v>
      </c>
      <c r="Z992" s="18">
        <v>3.37</v>
      </c>
      <c r="AA992" s="16">
        <v>-5.2999999999999999E-2</v>
      </c>
      <c r="AB992" s="15">
        <v>52124</v>
      </c>
      <c r="AC992" s="16">
        <v>0.25600000000000001</v>
      </c>
      <c r="AD992" s="17">
        <v>6379</v>
      </c>
      <c r="AE992" s="16">
        <v>0.45900000000000002</v>
      </c>
      <c r="AF992" s="17">
        <v>15458</v>
      </c>
      <c r="AG992" s="16">
        <v>0.32600000000000001</v>
      </c>
      <c r="AH992" s="18">
        <v>8.17</v>
      </c>
      <c r="AI992" s="16">
        <v>-0.13900000000000001</v>
      </c>
      <c r="AJ992" s="18">
        <v>3.37</v>
      </c>
      <c r="AK992" s="16">
        <v>-5.2999999999999999E-2</v>
      </c>
      <c r="AL992" s="15">
        <v>90432</v>
      </c>
      <c r="AM992" s="16">
        <v>0.13400000000000001</v>
      </c>
      <c r="AN992" s="17">
        <v>10881</v>
      </c>
      <c r="AO992" s="16">
        <v>0.28699999999999998</v>
      </c>
      <c r="AP992" s="17">
        <v>26241</v>
      </c>
      <c r="AQ992" s="16">
        <v>0.16400000000000001</v>
      </c>
      <c r="AR992" s="18">
        <v>8.31</v>
      </c>
      <c r="AS992" s="16">
        <v>-0.11899999999999999</v>
      </c>
      <c r="AT992" s="18">
        <v>3.45</v>
      </c>
      <c r="AU992" s="16">
        <v>-2.5999999999999999E-2</v>
      </c>
    </row>
    <row r="993" spans="1:47" x14ac:dyDescent="0.2">
      <c r="A993" s="124"/>
      <c r="B993" s="29"/>
      <c r="C993" s="29"/>
      <c r="D993" s="29"/>
      <c r="E993" s="29"/>
      <c r="F993" s="29"/>
      <c r="G993" s="14" t="s">
        <v>295</v>
      </c>
      <c r="H993" s="15">
        <v>173213</v>
      </c>
      <c r="I993" s="16">
        <v>2.238</v>
      </c>
      <c r="J993" s="17">
        <v>30203</v>
      </c>
      <c r="K993" s="16">
        <v>4.2809999999999997</v>
      </c>
      <c r="L993" s="17">
        <v>58667</v>
      </c>
      <c r="M993" s="16">
        <v>3.3450000000000002</v>
      </c>
      <c r="N993" s="18">
        <v>5.73</v>
      </c>
      <c r="O993" s="16">
        <v>-0.38700000000000001</v>
      </c>
      <c r="P993" s="18">
        <v>2.95</v>
      </c>
      <c r="Q993" s="16">
        <v>-0.255</v>
      </c>
      <c r="R993" s="15">
        <v>538490</v>
      </c>
      <c r="S993" s="16">
        <v>2.0030000000000001</v>
      </c>
      <c r="T993" s="17">
        <v>90309</v>
      </c>
      <c r="U993" s="16">
        <v>3.6880000000000002</v>
      </c>
      <c r="V993" s="17">
        <v>183409</v>
      </c>
      <c r="W993" s="16">
        <v>3.0350000000000001</v>
      </c>
      <c r="X993" s="18">
        <v>5.96</v>
      </c>
      <c r="Y993" s="16">
        <v>-0.36</v>
      </c>
      <c r="Z993" s="18">
        <v>2.94</v>
      </c>
      <c r="AA993" s="16">
        <v>-0.25600000000000001</v>
      </c>
      <c r="AB993" s="15">
        <v>1065362</v>
      </c>
      <c r="AC993" s="16">
        <v>1.82</v>
      </c>
      <c r="AD993" s="17">
        <v>182091</v>
      </c>
      <c r="AE993" s="16">
        <v>3.2839999999999998</v>
      </c>
      <c r="AF993" s="17">
        <v>373176</v>
      </c>
      <c r="AG993" s="16">
        <v>2.7549999999999999</v>
      </c>
      <c r="AH993" s="18">
        <v>5.85</v>
      </c>
      <c r="AI993" s="16">
        <v>-0.34200000000000003</v>
      </c>
      <c r="AJ993" s="18">
        <v>2.85</v>
      </c>
      <c r="AK993" s="16">
        <v>-0.249</v>
      </c>
      <c r="AL993" s="15">
        <v>1574970</v>
      </c>
      <c r="AM993" s="16">
        <v>1.2729999999999999</v>
      </c>
      <c r="AN993" s="17">
        <v>255156</v>
      </c>
      <c r="AO993" s="16">
        <v>2.2799999999999998</v>
      </c>
      <c r="AP993" s="17">
        <v>532831</v>
      </c>
      <c r="AQ993" s="16">
        <v>1.9330000000000001</v>
      </c>
      <c r="AR993" s="18">
        <v>6.17</v>
      </c>
      <c r="AS993" s="16">
        <v>-0.307</v>
      </c>
      <c r="AT993" s="18">
        <v>2.96</v>
      </c>
      <c r="AU993" s="16">
        <v>-0.22500000000000001</v>
      </c>
    </row>
    <row r="994" spans="1:47" x14ac:dyDescent="0.2">
      <c r="A994" s="124"/>
      <c r="B994" s="29"/>
      <c r="C994" s="29"/>
      <c r="D994" s="29"/>
      <c r="E994" s="29"/>
      <c r="F994" s="29"/>
      <c r="G994" s="14" t="s">
        <v>296</v>
      </c>
      <c r="H994" s="15">
        <v>28252</v>
      </c>
      <c r="I994" s="16">
        <v>3.06</v>
      </c>
      <c r="J994" s="17">
        <v>5843</v>
      </c>
      <c r="K994" s="16">
        <v>4.8659999999999997</v>
      </c>
      <c r="L994" s="17">
        <v>11057</v>
      </c>
      <c r="M994" s="16">
        <v>4.7859999999999996</v>
      </c>
      <c r="N994" s="18">
        <v>4.84</v>
      </c>
      <c r="O994" s="16">
        <v>-0.308</v>
      </c>
      <c r="P994" s="18">
        <v>2.56</v>
      </c>
      <c r="Q994" s="16">
        <v>-0.29799999999999999</v>
      </c>
      <c r="R994" s="15">
        <v>88192</v>
      </c>
      <c r="S994" s="16">
        <v>2.4060000000000001</v>
      </c>
      <c r="T994" s="17">
        <v>17661</v>
      </c>
      <c r="U994" s="16">
        <v>3.149</v>
      </c>
      <c r="V994" s="17">
        <v>33079</v>
      </c>
      <c r="W994" s="16">
        <v>3.5179999999999998</v>
      </c>
      <c r="X994" s="18">
        <v>4.99</v>
      </c>
      <c r="Y994" s="16">
        <v>-0.17899999999999999</v>
      </c>
      <c r="Z994" s="18">
        <v>2.67</v>
      </c>
      <c r="AA994" s="16">
        <v>-0.246</v>
      </c>
      <c r="AB994" s="15">
        <v>165328</v>
      </c>
      <c r="AC994" s="16">
        <v>2.0750000000000002</v>
      </c>
      <c r="AD994" s="17">
        <v>32226</v>
      </c>
      <c r="AE994" s="16">
        <v>2.7970000000000002</v>
      </c>
      <c r="AF994" s="17">
        <v>59595</v>
      </c>
      <c r="AG994" s="16">
        <v>2.8</v>
      </c>
      <c r="AH994" s="18">
        <v>5.13</v>
      </c>
      <c r="AI994" s="16">
        <v>-0.19</v>
      </c>
      <c r="AJ994" s="18">
        <v>2.77</v>
      </c>
      <c r="AK994" s="16">
        <v>-0.191</v>
      </c>
      <c r="AL994" s="15">
        <v>365774</v>
      </c>
      <c r="AM994" s="16">
        <v>3.3639999999999999</v>
      </c>
      <c r="AN994" s="17">
        <v>60373</v>
      </c>
      <c r="AO994" s="16">
        <v>4.0839999999999996</v>
      </c>
      <c r="AP994" s="17">
        <v>110378</v>
      </c>
      <c r="AQ994" s="16">
        <v>3.4649999999999999</v>
      </c>
      <c r="AR994" s="18">
        <v>6.06</v>
      </c>
      <c r="AS994" s="16">
        <v>-0.14199999999999999</v>
      </c>
      <c r="AT994" s="18">
        <v>3.31</v>
      </c>
      <c r="AU994" s="16">
        <v>-2.3E-2</v>
      </c>
    </row>
    <row r="995" spans="1:47" x14ac:dyDescent="0.2">
      <c r="A995" s="124"/>
      <c r="B995" s="29"/>
      <c r="C995" s="29"/>
      <c r="D995" s="29"/>
      <c r="E995" s="29"/>
      <c r="F995" s="29"/>
      <c r="G995" s="14" t="s">
        <v>297</v>
      </c>
      <c r="H995" s="15">
        <v>56215</v>
      </c>
      <c r="I995" s="16">
        <v>-0.13500000000000001</v>
      </c>
      <c r="J995" s="17">
        <v>8299</v>
      </c>
      <c r="K995" s="16">
        <v>-0.124</v>
      </c>
      <c r="L995" s="17">
        <v>15774</v>
      </c>
      <c r="M995" s="16">
        <v>-0.17399999999999999</v>
      </c>
      <c r="N995" s="18">
        <v>6.77</v>
      </c>
      <c r="O995" s="16">
        <v>-1.2E-2</v>
      </c>
      <c r="P995" s="18">
        <v>3.56</v>
      </c>
      <c r="Q995" s="16">
        <v>4.7E-2</v>
      </c>
      <c r="R995" s="15">
        <v>193254</v>
      </c>
      <c r="S995" s="16">
        <v>-5.1999999999999998E-2</v>
      </c>
      <c r="T995" s="17">
        <v>28301</v>
      </c>
      <c r="U995" s="16">
        <v>-2.5999999999999999E-2</v>
      </c>
      <c r="V995" s="17">
        <v>55316</v>
      </c>
      <c r="W995" s="16">
        <v>-7.6999999999999999E-2</v>
      </c>
      <c r="X995" s="18">
        <v>6.83</v>
      </c>
      <c r="Y995" s="16">
        <v>-2.5999999999999999E-2</v>
      </c>
      <c r="Z995" s="18">
        <v>3.49</v>
      </c>
      <c r="AA995" s="16">
        <v>2.7E-2</v>
      </c>
      <c r="AB995" s="15">
        <v>392161</v>
      </c>
      <c r="AC995" s="16">
        <v>1.2999999999999999E-2</v>
      </c>
      <c r="AD995" s="17">
        <v>56875</v>
      </c>
      <c r="AE995" s="16">
        <v>7.0000000000000007E-2</v>
      </c>
      <c r="AF995" s="17">
        <v>112403</v>
      </c>
      <c r="AG995" s="16">
        <v>-2.1000000000000001E-2</v>
      </c>
      <c r="AH995" s="18">
        <v>6.9</v>
      </c>
      <c r="AI995" s="16">
        <v>-5.2999999999999999E-2</v>
      </c>
      <c r="AJ995" s="18">
        <v>3.49</v>
      </c>
      <c r="AK995" s="16">
        <v>3.5000000000000003E-2</v>
      </c>
      <c r="AL995" s="15">
        <v>789838</v>
      </c>
      <c r="AM995" s="16">
        <v>9.1999999999999998E-2</v>
      </c>
      <c r="AN995" s="17">
        <v>115428</v>
      </c>
      <c r="AO995" s="16">
        <v>0.23599999999999999</v>
      </c>
      <c r="AP995" s="17">
        <v>226589</v>
      </c>
      <c r="AQ995" s="16">
        <v>3.9E-2</v>
      </c>
      <c r="AR995" s="18">
        <v>6.84</v>
      </c>
      <c r="AS995" s="16">
        <v>-0.11700000000000001</v>
      </c>
      <c r="AT995" s="18">
        <v>3.49</v>
      </c>
      <c r="AU995" s="16">
        <v>5.0999999999999997E-2</v>
      </c>
    </row>
    <row r="996" spans="1:47" x14ac:dyDescent="0.2">
      <c r="A996" s="124"/>
      <c r="B996" s="29"/>
      <c r="C996" s="29"/>
      <c r="D996" s="29"/>
      <c r="E996" s="29"/>
      <c r="F996" s="29"/>
      <c r="G996" s="14" t="s">
        <v>298</v>
      </c>
      <c r="H996" s="15">
        <v>6968</v>
      </c>
      <c r="I996" s="16">
        <v>0.20899999999999999</v>
      </c>
      <c r="J996" s="17">
        <v>1666</v>
      </c>
      <c r="K996" s="16">
        <v>0.245</v>
      </c>
      <c r="L996" s="17">
        <v>1861</v>
      </c>
      <c r="M996" s="16">
        <v>0.187</v>
      </c>
      <c r="N996" s="18">
        <v>4.18</v>
      </c>
      <c r="O996" s="16">
        <v>-2.9000000000000001E-2</v>
      </c>
      <c r="P996" s="18">
        <v>3.75</v>
      </c>
      <c r="Q996" s="16">
        <v>1.7999999999999999E-2</v>
      </c>
      <c r="R996" s="15">
        <v>22108</v>
      </c>
      <c r="S996" s="16">
        <v>9.4E-2</v>
      </c>
      <c r="T996" s="17">
        <v>5245</v>
      </c>
      <c r="U996" s="16">
        <v>0.25900000000000001</v>
      </c>
      <c r="V996" s="17">
        <v>5964</v>
      </c>
      <c r="W996" s="16">
        <v>-6.0000000000000001E-3</v>
      </c>
      <c r="X996" s="18">
        <v>4.22</v>
      </c>
      <c r="Y996" s="16">
        <v>-0.13</v>
      </c>
      <c r="Z996" s="18">
        <v>3.71</v>
      </c>
      <c r="AA996" s="16">
        <v>0.10100000000000001</v>
      </c>
      <c r="AB996" s="15">
        <v>43792</v>
      </c>
      <c r="AC996" s="16">
        <v>-0.432</v>
      </c>
      <c r="AD996" s="17">
        <v>10289</v>
      </c>
      <c r="AE996" s="16">
        <v>-0.191</v>
      </c>
      <c r="AF996" s="17">
        <v>11841</v>
      </c>
      <c r="AG996" s="16">
        <v>-0.51900000000000002</v>
      </c>
      <c r="AH996" s="18">
        <v>4.26</v>
      </c>
      <c r="AI996" s="16">
        <v>-0.29799999999999999</v>
      </c>
      <c r="AJ996" s="18">
        <v>3.7</v>
      </c>
      <c r="AK996" s="16">
        <v>0.17899999999999999</v>
      </c>
      <c r="AL996" s="15">
        <v>90526</v>
      </c>
      <c r="AM996" s="16">
        <v>-0.41699999999999998</v>
      </c>
      <c r="AN996" s="17">
        <v>22116</v>
      </c>
      <c r="AO996" s="16">
        <v>-1.7000000000000001E-2</v>
      </c>
      <c r="AP996" s="17">
        <v>23967</v>
      </c>
      <c r="AQ996" s="16">
        <v>-0.52600000000000002</v>
      </c>
      <c r="AR996" s="18">
        <v>4.09</v>
      </c>
      <c r="AS996" s="16">
        <v>-0.40699999999999997</v>
      </c>
      <c r="AT996" s="18">
        <v>3.78</v>
      </c>
      <c r="AU996" s="16">
        <v>0.23</v>
      </c>
    </row>
    <row r="997" spans="1:47" x14ac:dyDescent="0.2">
      <c r="A997" s="124"/>
      <c r="B997" s="29"/>
      <c r="C997" s="29"/>
      <c r="D997" s="29"/>
      <c r="E997" s="29"/>
      <c r="F997" s="29"/>
      <c r="G997" s="14" t="s">
        <v>299</v>
      </c>
      <c r="H997" s="15">
        <v>8837</v>
      </c>
      <c r="I997" s="16">
        <v>-7.2999999999999995E-2</v>
      </c>
      <c r="J997" s="17">
        <v>1579</v>
      </c>
      <c r="K997" s="16">
        <v>-3.6999999999999998E-2</v>
      </c>
      <c r="L997" s="17">
        <v>2456</v>
      </c>
      <c r="M997" s="16">
        <v>-9.8000000000000004E-2</v>
      </c>
      <c r="N997" s="18">
        <v>5.6</v>
      </c>
      <c r="O997" s="16">
        <v>-3.6999999999999998E-2</v>
      </c>
      <c r="P997" s="18">
        <v>3.6</v>
      </c>
      <c r="Q997" s="16">
        <v>2.7E-2</v>
      </c>
      <c r="R997" s="15">
        <v>31251</v>
      </c>
      <c r="S997" s="16">
        <v>8.6999999999999994E-2</v>
      </c>
      <c r="T997" s="17">
        <v>5545</v>
      </c>
      <c r="U997" s="16">
        <v>0.19700000000000001</v>
      </c>
      <c r="V997" s="17">
        <v>8687</v>
      </c>
      <c r="W997" s="16">
        <v>5.8000000000000003E-2</v>
      </c>
      <c r="X997" s="18">
        <v>5.64</v>
      </c>
      <c r="Y997" s="16">
        <v>-9.0999999999999998E-2</v>
      </c>
      <c r="Z997" s="18">
        <v>3.6</v>
      </c>
      <c r="AA997" s="16">
        <v>2.8000000000000001E-2</v>
      </c>
      <c r="AB997" s="15">
        <v>64856</v>
      </c>
      <c r="AC997" s="16">
        <v>-0.104</v>
      </c>
      <c r="AD997" s="17">
        <v>11294</v>
      </c>
      <c r="AE997" s="16">
        <v>6.0999999999999999E-2</v>
      </c>
      <c r="AF997" s="17">
        <v>18051</v>
      </c>
      <c r="AG997" s="16">
        <v>-0.155</v>
      </c>
      <c r="AH997" s="18">
        <v>5.74</v>
      </c>
      <c r="AI997" s="16">
        <v>-0.156</v>
      </c>
      <c r="AJ997" s="18">
        <v>3.59</v>
      </c>
      <c r="AK997" s="16">
        <v>0.06</v>
      </c>
      <c r="AL997" s="15">
        <v>128648</v>
      </c>
      <c r="AM997" s="16">
        <v>-1.2999999999999999E-2</v>
      </c>
      <c r="AN997" s="17">
        <v>23557</v>
      </c>
      <c r="AO997" s="16">
        <v>0.35699999999999998</v>
      </c>
      <c r="AP997" s="17">
        <v>35374</v>
      </c>
      <c r="AQ997" s="16">
        <v>-0.1</v>
      </c>
      <c r="AR997" s="18">
        <v>5.46</v>
      </c>
      <c r="AS997" s="16">
        <v>-0.27200000000000002</v>
      </c>
      <c r="AT997" s="18">
        <v>3.64</v>
      </c>
      <c r="AU997" s="16">
        <v>9.6000000000000002E-2</v>
      </c>
    </row>
    <row r="998" spans="1:47" x14ac:dyDescent="0.2">
      <c r="A998" s="124"/>
      <c r="B998" s="29"/>
      <c r="C998" s="29"/>
      <c r="D998" s="29"/>
      <c r="E998" s="29"/>
      <c r="F998" s="29"/>
      <c r="G998" s="14" t="s">
        <v>300</v>
      </c>
      <c r="H998" s="15">
        <v>37226</v>
      </c>
      <c r="I998" s="16">
        <v>2.419</v>
      </c>
      <c r="J998" s="17">
        <v>7552</v>
      </c>
      <c r="K998" s="16">
        <v>3.6720000000000002</v>
      </c>
      <c r="L998" s="17">
        <v>13956</v>
      </c>
      <c r="M998" s="16">
        <v>3.5070000000000001</v>
      </c>
      <c r="N998" s="18">
        <v>4.93</v>
      </c>
      <c r="O998" s="16">
        <v>-0.26800000000000002</v>
      </c>
      <c r="P998" s="18">
        <v>2.67</v>
      </c>
      <c r="Q998" s="16">
        <v>-0.24099999999999999</v>
      </c>
      <c r="R998" s="15">
        <v>114554</v>
      </c>
      <c r="S998" s="16">
        <v>1.837</v>
      </c>
      <c r="T998" s="17">
        <v>22655</v>
      </c>
      <c r="U998" s="16">
        <v>2.3319999999999999</v>
      </c>
      <c r="V998" s="17">
        <v>41535</v>
      </c>
      <c r="W998" s="16">
        <v>2.5939999999999999</v>
      </c>
      <c r="X998" s="18">
        <v>5.0599999999999996</v>
      </c>
      <c r="Y998" s="16">
        <v>-0.14899999999999999</v>
      </c>
      <c r="Z998" s="18">
        <v>2.76</v>
      </c>
      <c r="AA998" s="16">
        <v>-0.21099999999999999</v>
      </c>
      <c r="AB998" s="15">
        <v>217576</v>
      </c>
      <c r="AC998" s="16">
        <v>1.694</v>
      </c>
      <c r="AD998" s="17">
        <v>42037</v>
      </c>
      <c r="AE998" s="16">
        <v>2.2280000000000002</v>
      </c>
      <c r="AF998" s="17">
        <v>76266</v>
      </c>
      <c r="AG998" s="16">
        <v>2.242</v>
      </c>
      <c r="AH998" s="18">
        <v>5.18</v>
      </c>
      <c r="AI998" s="16">
        <v>-0.16500000000000001</v>
      </c>
      <c r="AJ998" s="18">
        <v>2.85</v>
      </c>
      <c r="AK998" s="16">
        <v>-0.16900000000000001</v>
      </c>
      <c r="AL998" s="15">
        <v>471482</v>
      </c>
      <c r="AM998" s="16">
        <v>2.778</v>
      </c>
      <c r="AN998" s="17">
        <v>79340</v>
      </c>
      <c r="AO998" s="16">
        <v>3.39</v>
      </c>
      <c r="AP998" s="17">
        <v>141407</v>
      </c>
      <c r="AQ998" s="16">
        <v>2.823</v>
      </c>
      <c r="AR998" s="18">
        <v>5.94</v>
      </c>
      <c r="AS998" s="16">
        <v>-0.13900000000000001</v>
      </c>
      <c r="AT998" s="18">
        <v>3.33</v>
      </c>
      <c r="AU998" s="16">
        <v>-1.2E-2</v>
      </c>
    </row>
    <row r="999" spans="1:47" x14ac:dyDescent="0.2">
      <c r="A999" s="124"/>
      <c r="B999" s="29"/>
      <c r="C999" s="29"/>
      <c r="D999" s="29"/>
      <c r="E999" s="29"/>
      <c r="F999" s="29"/>
      <c r="G999" s="14" t="s">
        <v>301</v>
      </c>
      <c r="H999" s="15">
        <v>27189</v>
      </c>
      <c r="I999" s="16">
        <v>-9.0999999999999998E-2</v>
      </c>
      <c r="J999" s="17">
        <v>5233</v>
      </c>
      <c r="K999" s="16">
        <v>-9.8000000000000004E-2</v>
      </c>
      <c r="L999" s="17">
        <v>7546</v>
      </c>
      <c r="M999" s="16">
        <v>-9.1999999999999998E-2</v>
      </c>
      <c r="N999" s="18">
        <v>5.2</v>
      </c>
      <c r="O999" s="16">
        <v>7.0000000000000001E-3</v>
      </c>
      <c r="P999" s="18">
        <v>3.6</v>
      </c>
      <c r="Q999" s="16">
        <v>1E-3</v>
      </c>
      <c r="R999" s="15">
        <v>83572</v>
      </c>
      <c r="S999" s="16">
        <v>-0.12</v>
      </c>
      <c r="T999" s="17">
        <v>15578</v>
      </c>
      <c r="U999" s="16">
        <v>-0.14199999999999999</v>
      </c>
      <c r="V999" s="17">
        <v>23581</v>
      </c>
      <c r="W999" s="16">
        <v>-0.113</v>
      </c>
      <c r="X999" s="18">
        <v>5.36</v>
      </c>
      <c r="Y999" s="16">
        <v>2.5999999999999999E-2</v>
      </c>
      <c r="Z999" s="18">
        <v>3.54</v>
      </c>
      <c r="AA999" s="16">
        <v>-8.0000000000000002E-3</v>
      </c>
      <c r="AB999" s="15">
        <v>183259</v>
      </c>
      <c r="AC999" s="16">
        <v>1.2E-2</v>
      </c>
      <c r="AD999" s="17">
        <v>34238</v>
      </c>
      <c r="AE999" s="16">
        <v>4.9000000000000002E-2</v>
      </c>
      <c r="AF999" s="17">
        <v>52143</v>
      </c>
      <c r="AG999" s="16">
        <v>8.0000000000000002E-3</v>
      </c>
      <c r="AH999" s="18">
        <v>5.35</v>
      </c>
      <c r="AI999" s="16">
        <v>-3.5000000000000003E-2</v>
      </c>
      <c r="AJ999" s="18">
        <v>3.51</v>
      </c>
      <c r="AK999" s="16">
        <v>4.0000000000000001E-3</v>
      </c>
      <c r="AL999" s="15">
        <v>364610</v>
      </c>
      <c r="AM999" s="16">
        <v>0.186</v>
      </c>
      <c r="AN999" s="17">
        <v>70832</v>
      </c>
      <c r="AO999" s="16">
        <v>0.41299999999999998</v>
      </c>
      <c r="AP999" s="17">
        <v>101800</v>
      </c>
      <c r="AQ999" s="16">
        <v>0.13</v>
      </c>
      <c r="AR999" s="18">
        <v>5.15</v>
      </c>
      <c r="AS999" s="16">
        <v>-0.16</v>
      </c>
      <c r="AT999" s="18">
        <v>3.58</v>
      </c>
      <c r="AU999" s="16">
        <v>4.9000000000000002E-2</v>
      </c>
    </row>
    <row r="1000" spans="1:47" x14ac:dyDescent="0.2">
      <c r="A1000" s="124"/>
      <c r="B1000" s="29"/>
      <c r="C1000" s="29"/>
      <c r="D1000" s="29"/>
      <c r="E1000" s="29"/>
      <c r="F1000" s="29"/>
      <c r="G1000" s="14" t="s">
        <v>302</v>
      </c>
      <c r="H1000" s="15">
        <v>139015</v>
      </c>
      <c r="I1000" s="16">
        <v>-6.7000000000000004E-2</v>
      </c>
      <c r="J1000" s="17">
        <v>33766</v>
      </c>
      <c r="K1000" s="16">
        <v>0.80700000000000005</v>
      </c>
      <c r="L1000" s="17">
        <v>51347</v>
      </c>
      <c r="M1000" s="16">
        <v>0.157</v>
      </c>
      <c r="N1000" s="18">
        <v>4.12</v>
      </c>
      <c r="O1000" s="16">
        <v>-0.48399999999999999</v>
      </c>
      <c r="P1000" s="18">
        <v>2.71</v>
      </c>
      <c r="Q1000" s="16">
        <v>-0.19400000000000001</v>
      </c>
      <c r="R1000" s="15">
        <v>416274</v>
      </c>
      <c r="S1000" s="16">
        <v>-0.19900000000000001</v>
      </c>
      <c r="T1000" s="17">
        <v>80572</v>
      </c>
      <c r="U1000" s="16">
        <v>0.245</v>
      </c>
      <c r="V1000" s="17">
        <v>129394</v>
      </c>
      <c r="W1000" s="16">
        <v>-0.16600000000000001</v>
      </c>
      <c r="X1000" s="18">
        <v>5.17</v>
      </c>
      <c r="Y1000" s="16">
        <v>-0.35599999999999998</v>
      </c>
      <c r="Z1000" s="18">
        <v>3.22</v>
      </c>
      <c r="AA1000" s="16">
        <v>-3.9E-2</v>
      </c>
      <c r="AB1000" s="15">
        <v>892475</v>
      </c>
      <c r="AC1000" s="16">
        <v>-0.218</v>
      </c>
      <c r="AD1000" s="17">
        <v>162307</v>
      </c>
      <c r="AE1000" s="16">
        <v>4.1000000000000002E-2</v>
      </c>
      <c r="AF1000" s="17">
        <v>265104</v>
      </c>
      <c r="AG1000" s="16">
        <v>-0.22600000000000001</v>
      </c>
      <c r="AH1000" s="18">
        <v>5.5</v>
      </c>
      <c r="AI1000" s="16">
        <v>-0.249</v>
      </c>
      <c r="AJ1000" s="18">
        <v>3.37</v>
      </c>
      <c r="AK1000" s="16">
        <v>0.01</v>
      </c>
      <c r="AL1000" s="15">
        <v>1609586</v>
      </c>
      <c r="AM1000" s="16">
        <v>-0.21</v>
      </c>
      <c r="AN1000" s="17">
        <v>255720</v>
      </c>
      <c r="AO1000" s="16">
        <v>-0.13600000000000001</v>
      </c>
      <c r="AP1000" s="17">
        <v>463189</v>
      </c>
      <c r="AQ1000" s="16">
        <v>-0.23300000000000001</v>
      </c>
      <c r="AR1000" s="18">
        <v>6.29</v>
      </c>
      <c r="AS1000" s="16">
        <v>-8.5999999999999993E-2</v>
      </c>
      <c r="AT1000" s="18">
        <v>3.48</v>
      </c>
      <c r="AU1000" s="16">
        <v>2.9000000000000001E-2</v>
      </c>
    </row>
    <row r="1001" spans="1:47" x14ac:dyDescent="0.2">
      <c r="A1001" s="124"/>
      <c r="B1001" s="29"/>
      <c r="C1001" s="29"/>
      <c r="D1001" s="29"/>
      <c r="E1001" s="29"/>
      <c r="F1001" s="29"/>
      <c r="G1001" s="14" t="s">
        <v>303</v>
      </c>
      <c r="H1001" s="15">
        <v>69483</v>
      </c>
      <c r="I1001" s="16">
        <v>1.613</v>
      </c>
      <c r="J1001" s="17">
        <v>19301</v>
      </c>
      <c r="K1001" s="16">
        <v>3.5619999999999998</v>
      </c>
      <c r="L1001" s="17">
        <v>24133</v>
      </c>
      <c r="M1001" s="16">
        <v>1.736</v>
      </c>
      <c r="N1001" s="18">
        <v>3.6</v>
      </c>
      <c r="O1001" s="16">
        <v>-0.42699999999999999</v>
      </c>
      <c r="P1001" s="18">
        <v>2.88</v>
      </c>
      <c r="Q1001" s="16">
        <v>-4.4999999999999998E-2</v>
      </c>
      <c r="R1001" s="15">
        <v>219089</v>
      </c>
      <c r="S1001" s="16">
        <v>0.93899999999999995</v>
      </c>
      <c r="T1001" s="17">
        <v>58324</v>
      </c>
      <c r="U1001" s="16">
        <v>2.1909999999999998</v>
      </c>
      <c r="V1001" s="17">
        <v>73613</v>
      </c>
      <c r="W1001" s="16">
        <v>1.02</v>
      </c>
      <c r="X1001" s="18">
        <v>3.76</v>
      </c>
      <c r="Y1001" s="16">
        <v>-0.39200000000000002</v>
      </c>
      <c r="Z1001" s="18">
        <v>2.98</v>
      </c>
      <c r="AA1001" s="16">
        <v>-0.04</v>
      </c>
      <c r="AB1001" s="15">
        <v>446367</v>
      </c>
      <c r="AC1001" s="16">
        <v>0.82</v>
      </c>
      <c r="AD1001" s="17">
        <v>116728</v>
      </c>
      <c r="AE1001" s="16">
        <v>1.901</v>
      </c>
      <c r="AF1001" s="17">
        <v>149699</v>
      </c>
      <c r="AG1001" s="16">
        <v>0.93400000000000005</v>
      </c>
      <c r="AH1001" s="18">
        <v>3.82</v>
      </c>
      <c r="AI1001" s="16">
        <v>-0.373</v>
      </c>
      <c r="AJ1001" s="18">
        <v>2.98</v>
      </c>
      <c r="AK1001" s="16">
        <v>-5.8999999999999997E-2</v>
      </c>
      <c r="AL1001" s="15">
        <v>635144</v>
      </c>
      <c r="AM1001" s="16">
        <v>0.45500000000000002</v>
      </c>
      <c r="AN1001" s="17">
        <v>147887</v>
      </c>
      <c r="AO1001" s="16">
        <v>1.1040000000000001</v>
      </c>
      <c r="AP1001" s="17">
        <v>213825</v>
      </c>
      <c r="AQ1001" s="16">
        <v>0.52100000000000002</v>
      </c>
      <c r="AR1001" s="18">
        <v>4.29</v>
      </c>
      <c r="AS1001" s="16">
        <v>-0.308</v>
      </c>
      <c r="AT1001" s="18">
        <v>2.97</v>
      </c>
      <c r="AU1001" s="16">
        <v>-4.2999999999999997E-2</v>
      </c>
    </row>
    <row r="1002" spans="1:47" x14ac:dyDescent="0.2">
      <c r="A1002" s="124"/>
      <c r="B1002" s="29"/>
      <c r="C1002" s="29"/>
      <c r="D1002" s="29"/>
      <c r="E1002" s="29"/>
      <c r="F1002" s="29"/>
      <c r="G1002" s="14" t="s">
        <v>304</v>
      </c>
      <c r="H1002" s="15">
        <v>28274</v>
      </c>
      <c r="I1002" s="16">
        <v>5.2140000000000004</v>
      </c>
      <c r="J1002" s="17">
        <v>5234</v>
      </c>
      <c r="K1002" s="16">
        <v>5.94</v>
      </c>
      <c r="L1002" s="17">
        <v>9749</v>
      </c>
      <c r="M1002" s="16">
        <v>7.1050000000000004</v>
      </c>
      <c r="N1002" s="18">
        <v>5.4</v>
      </c>
      <c r="O1002" s="16">
        <v>-0.105</v>
      </c>
      <c r="P1002" s="18">
        <v>2.9</v>
      </c>
      <c r="Q1002" s="16">
        <v>-0.23300000000000001</v>
      </c>
      <c r="R1002" s="15">
        <v>86985</v>
      </c>
      <c r="S1002" s="16">
        <v>5.51</v>
      </c>
      <c r="T1002" s="17">
        <v>15844</v>
      </c>
      <c r="U1002" s="16">
        <v>6.508</v>
      </c>
      <c r="V1002" s="17">
        <v>29443</v>
      </c>
      <c r="W1002" s="16">
        <v>7.2149999999999999</v>
      </c>
      <c r="X1002" s="18">
        <v>5.49</v>
      </c>
      <c r="Y1002" s="16">
        <v>-0.13300000000000001</v>
      </c>
      <c r="Z1002" s="18">
        <v>2.95</v>
      </c>
      <c r="AA1002" s="16">
        <v>-0.20799999999999999</v>
      </c>
      <c r="AB1002" s="15">
        <v>170552</v>
      </c>
      <c r="AC1002" s="16">
        <v>5.19</v>
      </c>
      <c r="AD1002" s="17">
        <v>30716</v>
      </c>
      <c r="AE1002" s="16">
        <v>6.2530000000000001</v>
      </c>
      <c r="AF1002" s="17">
        <v>57290</v>
      </c>
      <c r="AG1002" s="16">
        <v>6.6740000000000004</v>
      </c>
      <c r="AH1002" s="18">
        <v>5.55</v>
      </c>
      <c r="AI1002" s="16">
        <v>-0.14599999999999999</v>
      </c>
      <c r="AJ1002" s="18">
        <v>2.98</v>
      </c>
      <c r="AK1002" s="16">
        <v>-0.193</v>
      </c>
      <c r="AL1002" s="15">
        <v>328240</v>
      </c>
      <c r="AM1002" s="16">
        <v>6.1289999999999996</v>
      </c>
      <c r="AN1002" s="17">
        <v>59293</v>
      </c>
      <c r="AO1002" s="16">
        <v>8.7119999999999997</v>
      </c>
      <c r="AP1002" s="17">
        <v>109593</v>
      </c>
      <c r="AQ1002" s="16">
        <v>7.8010000000000002</v>
      </c>
      <c r="AR1002" s="18">
        <v>5.54</v>
      </c>
      <c r="AS1002" s="16">
        <v>-0.26600000000000001</v>
      </c>
      <c r="AT1002" s="18">
        <v>3</v>
      </c>
      <c r="AU1002" s="16">
        <v>-0.19</v>
      </c>
    </row>
    <row r="1003" spans="1:47" x14ac:dyDescent="0.2">
      <c r="A1003" s="124"/>
      <c r="B1003" s="29"/>
      <c r="C1003" s="29"/>
      <c r="D1003" s="29"/>
      <c r="E1003" s="29"/>
      <c r="F1003" s="29"/>
      <c r="G1003" s="14" t="s">
        <v>305</v>
      </c>
      <c r="H1003" s="15">
        <v>31390</v>
      </c>
      <c r="I1003" s="16">
        <v>-0.125</v>
      </c>
      <c r="J1003" s="17">
        <v>5531</v>
      </c>
      <c r="K1003" s="16">
        <v>-0.1</v>
      </c>
      <c r="L1003" s="17">
        <v>8786</v>
      </c>
      <c r="M1003" s="16">
        <v>-0.155</v>
      </c>
      <c r="N1003" s="18">
        <v>5.68</v>
      </c>
      <c r="O1003" s="16">
        <v>-2.8000000000000001E-2</v>
      </c>
      <c r="P1003" s="18">
        <v>3.57</v>
      </c>
      <c r="Q1003" s="16">
        <v>3.4000000000000002E-2</v>
      </c>
      <c r="R1003" s="15">
        <v>110633</v>
      </c>
      <c r="S1003" s="16">
        <v>-7.3999999999999996E-2</v>
      </c>
      <c r="T1003" s="17">
        <v>19424</v>
      </c>
      <c r="U1003" s="16">
        <v>-1.9E-2</v>
      </c>
      <c r="V1003" s="17">
        <v>31374</v>
      </c>
      <c r="W1003" s="16">
        <v>-9.7000000000000003E-2</v>
      </c>
      <c r="X1003" s="18">
        <v>5.7</v>
      </c>
      <c r="Y1003" s="16">
        <v>-5.7000000000000002E-2</v>
      </c>
      <c r="Z1003" s="18">
        <v>3.53</v>
      </c>
      <c r="AA1003" s="16">
        <v>2.4E-2</v>
      </c>
      <c r="AB1003" s="15">
        <v>226947</v>
      </c>
      <c r="AC1003" s="16">
        <v>2.1000000000000001E-2</v>
      </c>
      <c r="AD1003" s="17">
        <v>38962</v>
      </c>
      <c r="AE1003" s="16">
        <v>0.108</v>
      </c>
      <c r="AF1003" s="17">
        <v>64582</v>
      </c>
      <c r="AG1003" s="16">
        <v>-1.2999999999999999E-2</v>
      </c>
      <c r="AH1003" s="18">
        <v>5.82</v>
      </c>
      <c r="AI1003" s="16">
        <v>-7.8E-2</v>
      </c>
      <c r="AJ1003" s="18">
        <v>3.51</v>
      </c>
      <c r="AK1003" s="16">
        <v>3.5000000000000003E-2</v>
      </c>
      <c r="AL1003" s="15">
        <v>443335</v>
      </c>
      <c r="AM1003" s="16">
        <v>0.188</v>
      </c>
      <c r="AN1003" s="17">
        <v>78145</v>
      </c>
      <c r="AO1003" s="16">
        <v>0.45700000000000002</v>
      </c>
      <c r="AP1003" s="17">
        <v>125499</v>
      </c>
      <c r="AQ1003" s="16">
        <v>0.114</v>
      </c>
      <c r="AR1003" s="18">
        <v>5.67</v>
      </c>
      <c r="AS1003" s="16">
        <v>-0.185</v>
      </c>
      <c r="AT1003" s="18">
        <v>3.53</v>
      </c>
      <c r="AU1003" s="16">
        <v>6.7000000000000004E-2</v>
      </c>
    </row>
    <row r="1004" spans="1:47" x14ac:dyDescent="0.2">
      <c r="A1004" s="124"/>
      <c r="B1004" s="29"/>
      <c r="C1004" s="29"/>
      <c r="D1004" s="29"/>
      <c r="E1004" s="29"/>
      <c r="F1004" s="29"/>
      <c r="G1004" s="14" t="s">
        <v>306</v>
      </c>
      <c r="H1004" s="15">
        <v>25756</v>
      </c>
      <c r="I1004" s="16">
        <v>1.179</v>
      </c>
      <c r="J1004" s="17">
        <v>4839</v>
      </c>
      <c r="K1004" s="16">
        <v>1.4330000000000001</v>
      </c>
      <c r="L1004" s="17">
        <v>8357</v>
      </c>
      <c r="M1004" s="16">
        <v>1.32</v>
      </c>
      <c r="N1004" s="18">
        <v>5.32</v>
      </c>
      <c r="O1004" s="16">
        <v>-0.104</v>
      </c>
      <c r="P1004" s="18">
        <v>3.08</v>
      </c>
      <c r="Q1004" s="16">
        <v>-6.0999999999999999E-2</v>
      </c>
      <c r="R1004" s="15">
        <v>84112</v>
      </c>
      <c r="S1004" s="16">
        <v>1.151</v>
      </c>
      <c r="T1004" s="17">
        <v>15966</v>
      </c>
      <c r="U1004" s="16">
        <v>1.4930000000000001</v>
      </c>
      <c r="V1004" s="17">
        <v>28261</v>
      </c>
      <c r="W1004" s="16">
        <v>1.393</v>
      </c>
      <c r="X1004" s="18">
        <v>5.27</v>
      </c>
      <c r="Y1004" s="16">
        <v>-0.13700000000000001</v>
      </c>
      <c r="Z1004" s="18">
        <v>2.98</v>
      </c>
      <c r="AA1004" s="16">
        <v>-0.10100000000000001</v>
      </c>
      <c r="AB1004" s="15">
        <v>168274</v>
      </c>
      <c r="AC1004" s="16">
        <v>0.83599999999999997</v>
      </c>
      <c r="AD1004" s="17">
        <v>31591</v>
      </c>
      <c r="AE1004" s="16">
        <v>1.1499999999999999</v>
      </c>
      <c r="AF1004" s="17">
        <v>56281</v>
      </c>
      <c r="AG1004" s="16">
        <v>0.99299999999999999</v>
      </c>
      <c r="AH1004" s="18">
        <v>5.33</v>
      </c>
      <c r="AI1004" s="16">
        <v>-0.14599999999999999</v>
      </c>
      <c r="AJ1004" s="18">
        <v>2.99</v>
      </c>
      <c r="AK1004" s="16">
        <v>-7.8E-2</v>
      </c>
      <c r="AL1004" s="15">
        <v>317743</v>
      </c>
      <c r="AM1004" s="16">
        <v>1.194</v>
      </c>
      <c r="AN1004" s="17">
        <v>60138</v>
      </c>
      <c r="AO1004" s="16">
        <v>1.7869999999999999</v>
      </c>
      <c r="AP1004" s="17">
        <v>106608</v>
      </c>
      <c r="AQ1004" s="16">
        <v>1.359</v>
      </c>
      <c r="AR1004" s="18">
        <v>5.28</v>
      </c>
      <c r="AS1004" s="16">
        <v>-0.21299999999999999</v>
      </c>
      <c r="AT1004" s="18">
        <v>2.98</v>
      </c>
      <c r="AU1004" s="16">
        <v>-7.0000000000000007E-2</v>
      </c>
    </row>
    <row r="1005" spans="1:47" x14ac:dyDescent="0.2">
      <c r="A1005" s="124"/>
      <c r="B1005" s="29"/>
      <c r="C1005" s="29"/>
      <c r="D1005" s="29"/>
      <c r="E1005" s="29"/>
      <c r="F1005" s="29"/>
      <c r="G1005" s="14" t="s">
        <v>307</v>
      </c>
      <c r="H1005" s="15">
        <v>41456</v>
      </c>
      <c r="I1005" s="16">
        <v>-0.19800000000000001</v>
      </c>
      <c r="J1005" s="17">
        <v>7989</v>
      </c>
      <c r="K1005" s="16">
        <v>0.20499999999999999</v>
      </c>
      <c r="L1005" s="17">
        <v>12921</v>
      </c>
      <c r="M1005" s="16">
        <v>-0.17699999999999999</v>
      </c>
      <c r="N1005" s="18">
        <v>5.19</v>
      </c>
      <c r="O1005" s="16">
        <v>-0.33400000000000002</v>
      </c>
      <c r="P1005" s="18">
        <v>3.21</v>
      </c>
      <c r="Q1005" s="16">
        <v>-2.5000000000000001E-2</v>
      </c>
      <c r="R1005" s="15">
        <v>120170</v>
      </c>
      <c r="S1005" s="16">
        <v>-0.33</v>
      </c>
      <c r="T1005" s="17">
        <v>19058</v>
      </c>
      <c r="U1005" s="16">
        <v>-0.17499999999999999</v>
      </c>
      <c r="V1005" s="17">
        <v>36026</v>
      </c>
      <c r="W1005" s="16">
        <v>-0.34100000000000003</v>
      </c>
      <c r="X1005" s="18">
        <v>6.31</v>
      </c>
      <c r="Y1005" s="16">
        <v>-0.188</v>
      </c>
      <c r="Z1005" s="18">
        <v>3.34</v>
      </c>
      <c r="AA1005" s="16">
        <v>1.6E-2</v>
      </c>
      <c r="AB1005" s="15">
        <v>255133</v>
      </c>
      <c r="AC1005" s="16">
        <v>-0.36099999999999999</v>
      </c>
      <c r="AD1005" s="17">
        <v>37365</v>
      </c>
      <c r="AE1005" s="16">
        <v>-0.29299999999999998</v>
      </c>
      <c r="AF1005" s="17">
        <v>75521</v>
      </c>
      <c r="AG1005" s="16">
        <v>-0.38100000000000001</v>
      </c>
      <c r="AH1005" s="18">
        <v>6.83</v>
      </c>
      <c r="AI1005" s="16">
        <v>-9.6000000000000002E-2</v>
      </c>
      <c r="AJ1005" s="18">
        <v>3.38</v>
      </c>
      <c r="AK1005" s="16">
        <v>3.2000000000000001E-2</v>
      </c>
      <c r="AL1005" s="15">
        <v>464466</v>
      </c>
      <c r="AM1005" s="16">
        <v>-0.35299999999999998</v>
      </c>
      <c r="AN1005" s="17">
        <v>62504</v>
      </c>
      <c r="AO1005" s="16">
        <v>-0.35199999999999998</v>
      </c>
      <c r="AP1005" s="17">
        <v>135743</v>
      </c>
      <c r="AQ1005" s="16">
        <v>-0.375</v>
      </c>
      <c r="AR1005" s="18">
        <v>7.43</v>
      </c>
      <c r="AS1005" s="16">
        <v>-2E-3</v>
      </c>
      <c r="AT1005" s="18">
        <v>3.42</v>
      </c>
      <c r="AU1005" s="16">
        <v>3.5999999999999997E-2</v>
      </c>
    </row>
    <row r="1006" spans="1:47" x14ac:dyDescent="0.2">
      <c r="A1006" s="124"/>
      <c r="B1006" s="29"/>
      <c r="C1006" s="29"/>
      <c r="D1006" s="29"/>
      <c r="E1006" s="29"/>
      <c r="F1006" s="29"/>
      <c r="G1006" s="14" t="s">
        <v>308</v>
      </c>
      <c r="H1006" s="15">
        <v>68519</v>
      </c>
      <c r="I1006" s="16">
        <v>1.8080000000000001</v>
      </c>
      <c r="J1006" s="17">
        <v>10510</v>
      </c>
      <c r="K1006" s="16">
        <v>1.952</v>
      </c>
      <c r="L1006" s="17">
        <v>18807</v>
      </c>
      <c r="M1006" s="16">
        <v>1.216</v>
      </c>
      <c r="N1006" s="18">
        <v>6.52</v>
      </c>
      <c r="O1006" s="16">
        <v>-4.9000000000000002E-2</v>
      </c>
      <c r="P1006" s="18">
        <v>3.64</v>
      </c>
      <c r="Q1006" s="16">
        <v>0.26700000000000002</v>
      </c>
      <c r="R1006" s="15">
        <v>162762</v>
      </c>
      <c r="S1006" s="16">
        <v>0.82</v>
      </c>
      <c r="T1006" s="17">
        <v>26230</v>
      </c>
      <c r="U1006" s="16">
        <v>0.87</v>
      </c>
      <c r="V1006" s="17">
        <v>45745</v>
      </c>
      <c r="W1006" s="16">
        <v>0.503</v>
      </c>
      <c r="X1006" s="18">
        <v>6.21</v>
      </c>
      <c r="Y1006" s="16">
        <v>-2.7E-2</v>
      </c>
      <c r="Z1006" s="18">
        <v>3.56</v>
      </c>
      <c r="AA1006" s="16">
        <v>0.21099999999999999</v>
      </c>
      <c r="AB1006" s="15">
        <v>267057</v>
      </c>
      <c r="AC1006" s="16">
        <v>0.41</v>
      </c>
      <c r="AD1006" s="17">
        <v>44870</v>
      </c>
      <c r="AE1006" s="16">
        <v>0.51200000000000001</v>
      </c>
      <c r="AF1006" s="17">
        <v>76328</v>
      </c>
      <c r="AG1006" s="16">
        <v>0.224</v>
      </c>
      <c r="AH1006" s="18">
        <v>5.95</v>
      </c>
      <c r="AI1006" s="16">
        <v>-6.8000000000000005E-2</v>
      </c>
      <c r="AJ1006" s="18">
        <v>3.5</v>
      </c>
      <c r="AK1006" s="16">
        <v>0.152</v>
      </c>
      <c r="AL1006" s="15">
        <v>532242</v>
      </c>
      <c r="AM1006" s="16">
        <v>0.51100000000000001</v>
      </c>
      <c r="AN1006" s="17">
        <v>95087</v>
      </c>
      <c r="AO1006" s="16">
        <v>0.85699999999999998</v>
      </c>
      <c r="AP1006" s="17">
        <v>153861</v>
      </c>
      <c r="AQ1006" s="16">
        <v>0.28599999999999998</v>
      </c>
      <c r="AR1006" s="18">
        <v>5.6</v>
      </c>
      <c r="AS1006" s="16">
        <v>-0.186</v>
      </c>
      <c r="AT1006" s="18">
        <v>3.46</v>
      </c>
      <c r="AU1006" s="16">
        <v>0.17499999999999999</v>
      </c>
    </row>
    <row r="1007" spans="1:47" x14ac:dyDescent="0.2">
      <c r="A1007" s="124"/>
      <c r="B1007" s="29"/>
      <c r="C1007" s="29"/>
      <c r="D1007" s="29"/>
      <c r="E1007" s="29"/>
      <c r="F1007" s="29"/>
      <c r="G1007" s="14" t="s">
        <v>309</v>
      </c>
      <c r="H1007" s="15">
        <v>24834</v>
      </c>
      <c r="I1007" s="16">
        <v>0.246</v>
      </c>
      <c r="J1007" s="17">
        <v>3674</v>
      </c>
      <c r="K1007" s="16">
        <v>0.56799999999999995</v>
      </c>
      <c r="L1007" s="17">
        <v>8404</v>
      </c>
      <c r="M1007" s="16">
        <v>0.376</v>
      </c>
      <c r="N1007" s="18">
        <v>6.76</v>
      </c>
      <c r="O1007" s="16">
        <v>-0.20499999999999999</v>
      </c>
      <c r="P1007" s="18">
        <v>2.96</v>
      </c>
      <c r="Q1007" s="16">
        <v>-9.5000000000000001E-2</v>
      </c>
      <c r="R1007" s="15">
        <v>79631</v>
      </c>
      <c r="S1007" s="16">
        <v>0.187</v>
      </c>
      <c r="T1007" s="17">
        <v>11387</v>
      </c>
      <c r="U1007" s="16">
        <v>0.47499999999999998</v>
      </c>
      <c r="V1007" s="17">
        <v>25629</v>
      </c>
      <c r="W1007" s="16">
        <v>0.27800000000000002</v>
      </c>
      <c r="X1007" s="18">
        <v>6.99</v>
      </c>
      <c r="Y1007" s="16">
        <v>-0.19500000000000001</v>
      </c>
      <c r="Z1007" s="18">
        <v>3.11</v>
      </c>
      <c r="AA1007" s="16">
        <v>-7.0999999999999994E-2</v>
      </c>
      <c r="AB1007" s="15">
        <v>196617</v>
      </c>
      <c r="AC1007" s="16">
        <v>0.19900000000000001</v>
      </c>
      <c r="AD1007" s="17">
        <v>26886</v>
      </c>
      <c r="AE1007" s="16">
        <v>0.4</v>
      </c>
      <c r="AF1007" s="17">
        <v>63010</v>
      </c>
      <c r="AG1007" s="16">
        <v>0.26100000000000001</v>
      </c>
      <c r="AH1007" s="18">
        <v>7.31</v>
      </c>
      <c r="AI1007" s="16">
        <v>-0.14399999999999999</v>
      </c>
      <c r="AJ1007" s="18">
        <v>3.12</v>
      </c>
      <c r="AK1007" s="16">
        <v>-4.9000000000000002E-2</v>
      </c>
      <c r="AL1007" s="15">
        <v>300230</v>
      </c>
      <c r="AM1007" s="16">
        <v>4.7E-2</v>
      </c>
      <c r="AN1007" s="17">
        <v>38623</v>
      </c>
      <c r="AO1007" s="16">
        <v>0.16400000000000001</v>
      </c>
      <c r="AP1007" s="17">
        <v>93449</v>
      </c>
      <c r="AQ1007" s="16">
        <v>8.4000000000000005E-2</v>
      </c>
      <c r="AR1007" s="18">
        <v>7.77</v>
      </c>
      <c r="AS1007" s="16">
        <v>-0.10100000000000001</v>
      </c>
      <c r="AT1007" s="18">
        <v>3.21</v>
      </c>
      <c r="AU1007" s="16">
        <v>-3.5000000000000003E-2</v>
      </c>
    </row>
    <row r="1008" spans="1:47" x14ac:dyDescent="0.2">
      <c r="A1008" s="124"/>
      <c r="B1008" s="29"/>
      <c r="C1008" s="29"/>
      <c r="D1008" s="29"/>
      <c r="E1008" s="29"/>
      <c r="F1008" s="29"/>
      <c r="G1008" s="14" t="s">
        <v>310</v>
      </c>
      <c r="H1008" s="15">
        <v>63450</v>
      </c>
      <c r="I1008" s="16">
        <v>5.415</v>
      </c>
      <c r="J1008" s="17">
        <v>15785</v>
      </c>
      <c r="K1008" s="16">
        <v>12.718999999999999</v>
      </c>
      <c r="L1008" s="17">
        <v>31577</v>
      </c>
      <c r="M1008" s="16">
        <v>11.036</v>
      </c>
      <c r="N1008" s="18">
        <v>4.0199999999999996</v>
      </c>
      <c r="O1008" s="16">
        <v>-0.53200000000000003</v>
      </c>
      <c r="P1008" s="18">
        <v>2.0099999999999998</v>
      </c>
      <c r="Q1008" s="16">
        <v>-0.46700000000000003</v>
      </c>
      <c r="R1008" s="15">
        <v>195270</v>
      </c>
      <c r="S1008" s="16">
        <v>4.7039999999999997</v>
      </c>
      <c r="T1008" s="17">
        <v>48116</v>
      </c>
      <c r="U1008" s="16">
        <v>11.141</v>
      </c>
      <c r="V1008" s="17">
        <v>96273</v>
      </c>
      <c r="W1008" s="16">
        <v>9.5050000000000008</v>
      </c>
      <c r="X1008" s="18">
        <v>4.0599999999999996</v>
      </c>
      <c r="Y1008" s="16">
        <v>-0.53</v>
      </c>
      <c r="Z1008" s="18">
        <v>2.0299999999999998</v>
      </c>
      <c r="AA1008" s="16">
        <v>-0.45700000000000002</v>
      </c>
      <c r="AB1008" s="15">
        <v>409416</v>
      </c>
      <c r="AC1008" s="16">
        <v>4.6189999999999998</v>
      </c>
      <c r="AD1008" s="17">
        <v>100397</v>
      </c>
      <c r="AE1008" s="16">
        <v>11.583</v>
      </c>
      <c r="AF1008" s="17">
        <v>200887</v>
      </c>
      <c r="AG1008" s="16">
        <v>9.19</v>
      </c>
      <c r="AH1008" s="18">
        <v>4.08</v>
      </c>
      <c r="AI1008" s="16">
        <v>-0.55300000000000005</v>
      </c>
      <c r="AJ1008" s="18">
        <v>2.04</v>
      </c>
      <c r="AK1008" s="16">
        <v>-0.44900000000000001</v>
      </c>
      <c r="AL1008" s="15">
        <v>676633</v>
      </c>
      <c r="AM1008" s="16">
        <v>3.867</v>
      </c>
      <c r="AN1008" s="17">
        <v>161817</v>
      </c>
      <c r="AO1008" s="16">
        <v>9.7919999999999998</v>
      </c>
      <c r="AP1008" s="17">
        <v>324819</v>
      </c>
      <c r="AQ1008" s="16">
        <v>7.4589999999999996</v>
      </c>
      <c r="AR1008" s="18">
        <v>4.18</v>
      </c>
      <c r="AS1008" s="16">
        <v>-0.54900000000000004</v>
      </c>
      <c r="AT1008" s="18">
        <v>2.08</v>
      </c>
      <c r="AU1008" s="16">
        <v>-0.42499999999999999</v>
      </c>
    </row>
    <row r="1009" spans="1:47" x14ac:dyDescent="0.2">
      <c r="A1009" s="124"/>
      <c r="B1009" s="29"/>
      <c r="C1009" s="29"/>
      <c r="D1009" s="29"/>
      <c r="E1009" s="29"/>
      <c r="F1009" s="29"/>
      <c r="G1009" s="14" t="s">
        <v>311</v>
      </c>
      <c r="H1009" s="15">
        <v>19543</v>
      </c>
      <c r="I1009" s="16">
        <v>0.871</v>
      </c>
      <c r="J1009" s="17">
        <v>3058</v>
      </c>
      <c r="K1009" s="16">
        <v>1.474</v>
      </c>
      <c r="L1009" s="17">
        <v>6540</v>
      </c>
      <c r="M1009" s="16">
        <v>0.98399999999999999</v>
      </c>
      <c r="N1009" s="18">
        <v>6.39</v>
      </c>
      <c r="O1009" s="16">
        <v>-0.24399999999999999</v>
      </c>
      <c r="P1009" s="18">
        <v>2.99</v>
      </c>
      <c r="Q1009" s="16">
        <v>-5.7000000000000002E-2</v>
      </c>
      <c r="R1009" s="15">
        <v>58923</v>
      </c>
      <c r="S1009" s="16">
        <v>0.59499999999999997</v>
      </c>
      <c r="T1009" s="17">
        <v>8799</v>
      </c>
      <c r="U1009" s="16">
        <v>1.022</v>
      </c>
      <c r="V1009" s="17">
        <v>19013</v>
      </c>
      <c r="W1009" s="16">
        <v>0.63800000000000001</v>
      </c>
      <c r="X1009" s="18">
        <v>6.7</v>
      </c>
      <c r="Y1009" s="16">
        <v>-0.21099999999999999</v>
      </c>
      <c r="Z1009" s="18">
        <v>3.1</v>
      </c>
      <c r="AA1009" s="16">
        <v>-2.5999999999999999E-2</v>
      </c>
      <c r="AB1009" s="15">
        <v>115709</v>
      </c>
      <c r="AC1009" s="16">
        <v>0.41499999999999998</v>
      </c>
      <c r="AD1009" s="17">
        <v>16280</v>
      </c>
      <c r="AE1009" s="16">
        <v>0.69399999999999995</v>
      </c>
      <c r="AF1009" s="17">
        <v>37256</v>
      </c>
      <c r="AG1009" s="16">
        <v>0.45400000000000001</v>
      </c>
      <c r="AH1009" s="18">
        <v>7.11</v>
      </c>
      <c r="AI1009" s="16">
        <v>-0.16500000000000001</v>
      </c>
      <c r="AJ1009" s="18">
        <v>3.11</v>
      </c>
      <c r="AK1009" s="16">
        <v>-2.7E-2</v>
      </c>
      <c r="AL1009" s="15">
        <v>181255</v>
      </c>
      <c r="AM1009" s="16">
        <v>0.104</v>
      </c>
      <c r="AN1009" s="17">
        <v>24363</v>
      </c>
      <c r="AO1009" s="16">
        <v>0.27400000000000002</v>
      </c>
      <c r="AP1009" s="17">
        <v>58810</v>
      </c>
      <c r="AQ1009" s="16">
        <v>0.153</v>
      </c>
      <c r="AR1009" s="18">
        <v>7.44</v>
      </c>
      <c r="AS1009" s="16">
        <v>-0.13400000000000001</v>
      </c>
      <c r="AT1009" s="18">
        <v>3.08</v>
      </c>
      <c r="AU1009" s="16">
        <v>-4.2999999999999997E-2</v>
      </c>
    </row>
    <row r="1010" spans="1:47" x14ac:dyDescent="0.2">
      <c r="A1010" s="124"/>
      <c r="B1010" s="29"/>
      <c r="C1010" s="29"/>
      <c r="D1010" s="29"/>
      <c r="E1010" s="29"/>
      <c r="F1010" s="29"/>
      <c r="G1010" s="14" t="s">
        <v>312</v>
      </c>
      <c r="H1010" s="15">
        <v>35818</v>
      </c>
      <c r="I1010" s="16">
        <v>1.875</v>
      </c>
      <c r="J1010" s="17">
        <v>6284</v>
      </c>
      <c r="K1010" s="16">
        <v>2.6560000000000001</v>
      </c>
      <c r="L1010" s="17">
        <v>12072</v>
      </c>
      <c r="M1010" s="16">
        <v>1.64</v>
      </c>
      <c r="N1010" s="18">
        <v>5.7</v>
      </c>
      <c r="O1010" s="16">
        <v>-0.214</v>
      </c>
      <c r="P1010" s="18">
        <v>2.97</v>
      </c>
      <c r="Q1010" s="16">
        <v>8.8999999999999996E-2</v>
      </c>
      <c r="R1010" s="15">
        <v>102936</v>
      </c>
      <c r="S1010" s="16">
        <v>1.5</v>
      </c>
      <c r="T1010" s="17">
        <v>16366</v>
      </c>
      <c r="U1010" s="16">
        <v>2.048</v>
      </c>
      <c r="V1010" s="17">
        <v>32888</v>
      </c>
      <c r="W1010" s="16">
        <v>1.3029999999999999</v>
      </c>
      <c r="X1010" s="18">
        <v>6.29</v>
      </c>
      <c r="Y1010" s="16">
        <v>-0.18</v>
      </c>
      <c r="Z1010" s="18">
        <v>3.13</v>
      </c>
      <c r="AA1010" s="16">
        <v>8.5999999999999993E-2</v>
      </c>
      <c r="AB1010" s="15">
        <v>189390</v>
      </c>
      <c r="AC1010" s="16">
        <v>1.0760000000000001</v>
      </c>
      <c r="AD1010" s="17">
        <v>27950</v>
      </c>
      <c r="AE1010" s="16">
        <v>1.4430000000000001</v>
      </c>
      <c r="AF1010" s="17">
        <v>59341</v>
      </c>
      <c r="AG1010" s="16">
        <v>0.95099999999999996</v>
      </c>
      <c r="AH1010" s="18">
        <v>6.78</v>
      </c>
      <c r="AI1010" s="16">
        <v>-0.15</v>
      </c>
      <c r="AJ1010" s="18">
        <v>3.19</v>
      </c>
      <c r="AK1010" s="16">
        <v>6.4000000000000001E-2</v>
      </c>
      <c r="AL1010" s="15">
        <v>270819</v>
      </c>
      <c r="AM1010" s="16">
        <v>0.38700000000000001</v>
      </c>
      <c r="AN1010" s="17">
        <v>38753</v>
      </c>
      <c r="AO1010" s="16">
        <v>0.64800000000000002</v>
      </c>
      <c r="AP1010" s="17">
        <v>88149</v>
      </c>
      <c r="AQ1010" s="16">
        <v>0.41</v>
      </c>
      <c r="AR1010" s="18">
        <v>6.99</v>
      </c>
      <c r="AS1010" s="16">
        <v>-0.158</v>
      </c>
      <c r="AT1010" s="18">
        <v>3.07</v>
      </c>
      <c r="AU1010" s="16">
        <v>-1.6E-2</v>
      </c>
    </row>
    <row r="1011" spans="1:47" x14ac:dyDescent="0.2">
      <c r="A1011" s="124"/>
      <c r="B1011" s="29"/>
      <c r="C1011" s="29"/>
      <c r="D1011" s="29"/>
      <c r="E1011" s="29"/>
      <c r="F1011" s="29"/>
      <c r="G1011" s="14" t="s">
        <v>313</v>
      </c>
      <c r="H1011" s="15">
        <v>37758</v>
      </c>
      <c r="I1011" s="16">
        <v>2.887</v>
      </c>
      <c r="J1011" s="17">
        <v>6529</v>
      </c>
      <c r="K1011" s="16">
        <v>4.3319999999999999</v>
      </c>
      <c r="L1011" s="17">
        <v>12543</v>
      </c>
      <c r="M1011" s="16">
        <v>3.2959999999999998</v>
      </c>
      <c r="N1011" s="18">
        <v>5.78</v>
      </c>
      <c r="O1011" s="16">
        <v>-0.27100000000000002</v>
      </c>
      <c r="P1011" s="18">
        <v>3.01</v>
      </c>
      <c r="Q1011" s="16">
        <v>-9.5000000000000001E-2</v>
      </c>
      <c r="R1011" s="15">
        <v>112824</v>
      </c>
      <c r="S1011" s="16">
        <v>2.0230000000000001</v>
      </c>
      <c r="T1011" s="17">
        <v>18168</v>
      </c>
      <c r="U1011" s="16">
        <v>2.6280000000000001</v>
      </c>
      <c r="V1011" s="17">
        <v>35351</v>
      </c>
      <c r="W1011" s="16">
        <v>2.1059999999999999</v>
      </c>
      <c r="X1011" s="18">
        <v>6.21</v>
      </c>
      <c r="Y1011" s="16">
        <v>-0.16700000000000001</v>
      </c>
      <c r="Z1011" s="18">
        <v>3.19</v>
      </c>
      <c r="AA1011" s="16">
        <v>-2.7E-2</v>
      </c>
      <c r="AB1011" s="15">
        <v>209704</v>
      </c>
      <c r="AC1011" s="16">
        <v>1.522</v>
      </c>
      <c r="AD1011" s="17">
        <v>32513</v>
      </c>
      <c r="AE1011" s="16">
        <v>2.0009999999999999</v>
      </c>
      <c r="AF1011" s="17">
        <v>64235</v>
      </c>
      <c r="AG1011" s="16">
        <v>1.4930000000000001</v>
      </c>
      <c r="AH1011" s="18">
        <v>6.45</v>
      </c>
      <c r="AI1011" s="16">
        <v>-0.16</v>
      </c>
      <c r="AJ1011" s="18">
        <v>3.26</v>
      </c>
      <c r="AK1011" s="16">
        <v>1.2E-2</v>
      </c>
      <c r="AL1011" s="15">
        <v>271996</v>
      </c>
      <c r="AM1011" s="16">
        <v>0.77400000000000002</v>
      </c>
      <c r="AN1011" s="17">
        <v>41343</v>
      </c>
      <c r="AO1011" s="16">
        <v>1.2030000000000001</v>
      </c>
      <c r="AP1011" s="17">
        <v>82357</v>
      </c>
      <c r="AQ1011" s="16">
        <v>0.75600000000000001</v>
      </c>
      <c r="AR1011" s="18">
        <v>6.58</v>
      </c>
      <c r="AS1011" s="16">
        <v>-0.19500000000000001</v>
      </c>
      <c r="AT1011" s="18">
        <v>3.3</v>
      </c>
      <c r="AU1011" s="16">
        <v>0.01</v>
      </c>
    </row>
    <row r="1012" spans="1:47" x14ac:dyDescent="0.2">
      <c r="A1012" s="124"/>
      <c r="B1012" s="29"/>
      <c r="C1012" s="29"/>
      <c r="D1012" s="29"/>
      <c r="E1012" s="29"/>
      <c r="F1012" s="29"/>
      <c r="G1012" s="14" t="s">
        <v>314</v>
      </c>
      <c r="H1012" s="15">
        <v>17291</v>
      </c>
      <c r="I1012" s="16">
        <v>0.42299999999999999</v>
      </c>
      <c r="J1012" s="17">
        <v>2769</v>
      </c>
      <c r="K1012" s="16">
        <v>0.52300000000000002</v>
      </c>
      <c r="L1012" s="17">
        <v>4413</v>
      </c>
      <c r="M1012" s="16">
        <v>0.34899999999999998</v>
      </c>
      <c r="N1012" s="18">
        <v>6.25</v>
      </c>
      <c r="O1012" s="16">
        <v>-6.6000000000000003E-2</v>
      </c>
      <c r="P1012" s="18">
        <v>3.92</v>
      </c>
      <c r="Q1012" s="16">
        <v>5.5E-2</v>
      </c>
      <c r="R1012" s="15">
        <v>62661</v>
      </c>
      <c r="S1012" s="16">
        <v>0.38</v>
      </c>
      <c r="T1012" s="17">
        <v>10255</v>
      </c>
      <c r="U1012" s="16">
        <v>0.46100000000000002</v>
      </c>
      <c r="V1012" s="17">
        <v>16298</v>
      </c>
      <c r="W1012" s="16">
        <v>0.35699999999999998</v>
      </c>
      <c r="X1012" s="18">
        <v>6.11</v>
      </c>
      <c r="Y1012" s="16">
        <v>-5.6000000000000001E-2</v>
      </c>
      <c r="Z1012" s="18">
        <v>3.84</v>
      </c>
      <c r="AA1012" s="16">
        <v>1.6E-2</v>
      </c>
      <c r="AB1012" s="15">
        <v>103461</v>
      </c>
      <c r="AC1012" s="16">
        <v>0.08</v>
      </c>
      <c r="AD1012" s="17">
        <v>15619</v>
      </c>
      <c r="AE1012" s="16">
        <v>7.0000000000000007E-2</v>
      </c>
      <c r="AF1012" s="17">
        <v>27141</v>
      </c>
      <c r="AG1012" s="16">
        <v>3.5000000000000003E-2</v>
      </c>
      <c r="AH1012" s="18">
        <v>6.62</v>
      </c>
      <c r="AI1012" s="16">
        <v>8.9999999999999993E-3</v>
      </c>
      <c r="AJ1012" s="18">
        <v>3.81</v>
      </c>
      <c r="AK1012" s="16">
        <v>4.3999999999999997E-2</v>
      </c>
      <c r="AL1012" s="15">
        <v>167735</v>
      </c>
      <c r="AM1012" s="16">
        <v>7.4999999999999997E-2</v>
      </c>
      <c r="AN1012" s="17">
        <v>23753</v>
      </c>
      <c r="AO1012" s="16">
        <v>0.05</v>
      </c>
      <c r="AP1012" s="17">
        <v>43611</v>
      </c>
      <c r="AQ1012" s="16">
        <v>1.4E-2</v>
      </c>
      <c r="AR1012" s="18">
        <v>7.06</v>
      </c>
      <c r="AS1012" s="16">
        <v>2.4E-2</v>
      </c>
      <c r="AT1012" s="18">
        <v>3.85</v>
      </c>
      <c r="AU1012" s="16">
        <v>6.0999999999999999E-2</v>
      </c>
    </row>
    <row r="1013" spans="1:47" x14ac:dyDescent="0.2">
      <c r="A1013" s="124"/>
      <c r="B1013" s="29"/>
      <c r="C1013" s="29"/>
      <c r="D1013" s="29"/>
      <c r="E1013" s="29"/>
      <c r="F1013" s="29"/>
      <c r="G1013" s="14" t="s">
        <v>315</v>
      </c>
      <c r="H1013" s="15">
        <v>25318</v>
      </c>
      <c r="I1013" s="16">
        <v>1.488</v>
      </c>
      <c r="J1013" s="17">
        <v>5298</v>
      </c>
      <c r="K1013" s="16">
        <v>1.4239999999999999</v>
      </c>
      <c r="L1013" s="17">
        <v>8939</v>
      </c>
      <c r="M1013" s="16">
        <v>1.8160000000000001</v>
      </c>
      <c r="N1013" s="18">
        <v>4.78</v>
      </c>
      <c r="O1013" s="16">
        <v>2.5999999999999999E-2</v>
      </c>
      <c r="P1013" s="18">
        <v>2.83</v>
      </c>
      <c r="Q1013" s="16">
        <v>-0.11600000000000001</v>
      </c>
      <c r="R1013" s="15">
        <v>81737</v>
      </c>
      <c r="S1013" s="16">
        <v>1.6819999999999999</v>
      </c>
      <c r="T1013" s="17">
        <v>16986</v>
      </c>
      <c r="U1013" s="16">
        <v>1.7350000000000001</v>
      </c>
      <c r="V1013" s="17">
        <v>28863</v>
      </c>
      <c r="W1013" s="16">
        <v>2.258</v>
      </c>
      <c r="X1013" s="18">
        <v>4.8099999999999996</v>
      </c>
      <c r="Y1013" s="16">
        <v>-1.9E-2</v>
      </c>
      <c r="Z1013" s="18">
        <v>2.83</v>
      </c>
      <c r="AA1013" s="16">
        <v>-0.17699999999999999</v>
      </c>
      <c r="AB1013" s="15">
        <v>163018</v>
      </c>
      <c r="AC1013" s="16">
        <v>1.871</v>
      </c>
      <c r="AD1013" s="17">
        <v>33597</v>
      </c>
      <c r="AE1013" s="16">
        <v>2.11</v>
      </c>
      <c r="AF1013" s="17">
        <v>56972</v>
      </c>
      <c r="AG1013" s="16">
        <v>2.4660000000000002</v>
      </c>
      <c r="AH1013" s="18">
        <v>4.8499999999999996</v>
      </c>
      <c r="AI1013" s="16">
        <v>-7.6999999999999999E-2</v>
      </c>
      <c r="AJ1013" s="18">
        <v>2.86</v>
      </c>
      <c r="AK1013" s="16">
        <v>-0.17199999999999999</v>
      </c>
      <c r="AL1013" s="15">
        <v>303266</v>
      </c>
      <c r="AM1013" s="16">
        <v>2.1030000000000002</v>
      </c>
      <c r="AN1013" s="17">
        <v>63652</v>
      </c>
      <c r="AO1013" s="16">
        <v>3.04</v>
      </c>
      <c r="AP1013" s="17">
        <v>103210</v>
      </c>
      <c r="AQ1013" s="16">
        <v>2.4809999999999999</v>
      </c>
      <c r="AR1013" s="18">
        <v>4.76</v>
      </c>
      <c r="AS1013" s="16">
        <v>-0.23200000000000001</v>
      </c>
      <c r="AT1013" s="18">
        <v>2.94</v>
      </c>
      <c r="AU1013" s="16">
        <v>-0.109</v>
      </c>
    </row>
    <row r="1014" spans="1:47" x14ac:dyDescent="0.2">
      <c r="A1014" s="124"/>
      <c r="B1014" s="29"/>
      <c r="C1014" s="29"/>
      <c r="D1014" s="29"/>
      <c r="E1014" s="29"/>
      <c r="F1014" s="29"/>
      <c r="G1014" s="14" t="s">
        <v>316</v>
      </c>
      <c r="H1014" s="15">
        <v>35156</v>
      </c>
      <c r="I1014" s="16">
        <v>1.367</v>
      </c>
      <c r="J1014" s="17">
        <v>6017</v>
      </c>
      <c r="K1014" s="16">
        <v>2.4910000000000001</v>
      </c>
      <c r="L1014" s="17">
        <v>11213</v>
      </c>
      <c r="M1014" s="16">
        <v>1.984</v>
      </c>
      <c r="N1014" s="18">
        <v>5.84</v>
      </c>
      <c r="O1014" s="16">
        <v>-0.32200000000000001</v>
      </c>
      <c r="P1014" s="18">
        <v>3.14</v>
      </c>
      <c r="Q1014" s="16">
        <v>-0.20699999999999999</v>
      </c>
      <c r="R1014" s="15">
        <v>106972</v>
      </c>
      <c r="S1014" s="16">
        <v>0.98499999999999999</v>
      </c>
      <c r="T1014" s="17">
        <v>17237</v>
      </c>
      <c r="U1014" s="16">
        <v>1.738</v>
      </c>
      <c r="V1014" s="17">
        <v>34457</v>
      </c>
      <c r="W1014" s="16">
        <v>1.496</v>
      </c>
      <c r="X1014" s="18">
        <v>6.21</v>
      </c>
      <c r="Y1014" s="16">
        <v>-0.27500000000000002</v>
      </c>
      <c r="Z1014" s="18">
        <v>3.1</v>
      </c>
      <c r="AA1014" s="16">
        <v>-0.20499999999999999</v>
      </c>
      <c r="AB1014" s="15">
        <v>206190</v>
      </c>
      <c r="AC1014" s="16">
        <v>0.83199999999999996</v>
      </c>
      <c r="AD1014" s="17">
        <v>33458</v>
      </c>
      <c r="AE1014" s="16">
        <v>1.4139999999999999</v>
      </c>
      <c r="AF1014" s="17">
        <v>67835</v>
      </c>
      <c r="AG1014" s="16">
        <v>1.2470000000000001</v>
      </c>
      <c r="AH1014" s="18">
        <v>6.16</v>
      </c>
      <c r="AI1014" s="16">
        <v>-0.24099999999999999</v>
      </c>
      <c r="AJ1014" s="18">
        <v>3.04</v>
      </c>
      <c r="AK1014" s="16">
        <v>-0.185</v>
      </c>
      <c r="AL1014" s="15">
        <v>326302</v>
      </c>
      <c r="AM1014" s="16">
        <v>0.59099999999999997</v>
      </c>
      <c r="AN1014" s="17">
        <v>49842</v>
      </c>
      <c r="AO1014" s="16">
        <v>0.96899999999999997</v>
      </c>
      <c r="AP1014" s="17">
        <v>102703</v>
      </c>
      <c r="AQ1014" s="16">
        <v>0.86399999999999999</v>
      </c>
      <c r="AR1014" s="18">
        <v>6.55</v>
      </c>
      <c r="AS1014" s="16">
        <v>-0.192</v>
      </c>
      <c r="AT1014" s="18">
        <v>3.18</v>
      </c>
      <c r="AU1014" s="16">
        <v>-0.14599999999999999</v>
      </c>
    </row>
    <row r="1015" spans="1:47" x14ac:dyDescent="0.2">
      <c r="A1015" s="124"/>
      <c r="B1015" s="29"/>
      <c r="C1015" s="29"/>
      <c r="D1015" s="29"/>
      <c r="E1015" s="29"/>
      <c r="F1015" s="29"/>
      <c r="G1015" s="14" t="s">
        <v>317</v>
      </c>
      <c r="H1015" s="15">
        <v>37763</v>
      </c>
      <c r="I1015" s="16">
        <v>0.23100000000000001</v>
      </c>
      <c r="J1015" s="17">
        <v>4938</v>
      </c>
      <c r="K1015" s="16">
        <v>0.24399999999999999</v>
      </c>
      <c r="L1015" s="17">
        <v>9520</v>
      </c>
      <c r="M1015" s="16">
        <v>0.22</v>
      </c>
      <c r="N1015" s="18">
        <v>7.65</v>
      </c>
      <c r="O1015" s="16">
        <v>-0.01</v>
      </c>
      <c r="P1015" s="18">
        <v>3.97</v>
      </c>
      <c r="Q1015" s="16">
        <v>8.9999999999999993E-3</v>
      </c>
      <c r="R1015" s="15">
        <v>138016</v>
      </c>
      <c r="S1015" s="16">
        <v>0.35399999999999998</v>
      </c>
      <c r="T1015" s="17">
        <v>18653</v>
      </c>
      <c r="U1015" s="16">
        <v>0.40799999999999997</v>
      </c>
      <c r="V1015" s="17">
        <v>36031</v>
      </c>
      <c r="W1015" s="16">
        <v>0.39200000000000002</v>
      </c>
      <c r="X1015" s="18">
        <v>7.4</v>
      </c>
      <c r="Y1015" s="16">
        <v>-3.9E-2</v>
      </c>
      <c r="Z1015" s="18">
        <v>3.83</v>
      </c>
      <c r="AA1015" s="16">
        <v>-2.7E-2</v>
      </c>
      <c r="AB1015" s="15">
        <v>268009</v>
      </c>
      <c r="AC1015" s="16">
        <v>0.19400000000000001</v>
      </c>
      <c r="AD1015" s="17">
        <v>35443</v>
      </c>
      <c r="AE1015" s="16">
        <v>0.189</v>
      </c>
      <c r="AF1015" s="17">
        <v>69759</v>
      </c>
      <c r="AG1015" s="16">
        <v>0.184</v>
      </c>
      <c r="AH1015" s="18">
        <v>7.56</v>
      </c>
      <c r="AI1015" s="16">
        <v>4.0000000000000001E-3</v>
      </c>
      <c r="AJ1015" s="18">
        <v>3.84</v>
      </c>
      <c r="AK1015" s="16">
        <v>8.0000000000000002E-3</v>
      </c>
      <c r="AL1015" s="15">
        <v>491016</v>
      </c>
      <c r="AM1015" s="16">
        <v>0.25</v>
      </c>
      <c r="AN1015" s="17">
        <v>63492</v>
      </c>
      <c r="AO1015" s="16">
        <v>0.22600000000000001</v>
      </c>
      <c r="AP1015" s="17">
        <v>126048</v>
      </c>
      <c r="AQ1015" s="16">
        <v>0.221</v>
      </c>
      <c r="AR1015" s="18">
        <v>7.73</v>
      </c>
      <c r="AS1015" s="16">
        <v>0.02</v>
      </c>
      <c r="AT1015" s="18">
        <v>3.9</v>
      </c>
      <c r="AU1015" s="16">
        <v>2.4E-2</v>
      </c>
    </row>
    <row r="1016" spans="1:47" x14ac:dyDescent="0.2">
      <c r="A1016" s="124"/>
      <c r="B1016" s="29"/>
      <c r="C1016" s="29"/>
      <c r="D1016" s="29"/>
      <c r="E1016" s="29"/>
      <c r="F1016" s="29"/>
      <c r="G1016" s="14" t="s">
        <v>318</v>
      </c>
      <c r="H1016" s="15">
        <v>98680</v>
      </c>
      <c r="I1016" s="16">
        <v>5.4909999999999997</v>
      </c>
      <c r="J1016" s="17">
        <v>20701</v>
      </c>
      <c r="K1016" s="16">
        <v>10.846</v>
      </c>
      <c r="L1016" s="17">
        <v>41402</v>
      </c>
      <c r="M1016" s="16">
        <v>9.359</v>
      </c>
      <c r="N1016" s="18">
        <v>4.7699999999999996</v>
      </c>
      <c r="O1016" s="16">
        <v>-0.45200000000000001</v>
      </c>
      <c r="P1016" s="18">
        <v>2.38</v>
      </c>
      <c r="Q1016" s="16">
        <v>-0.373</v>
      </c>
      <c r="R1016" s="15">
        <v>285654</v>
      </c>
      <c r="S1016" s="16">
        <v>4.2690000000000001</v>
      </c>
      <c r="T1016" s="17">
        <v>58886</v>
      </c>
      <c r="U1016" s="16">
        <v>8.3979999999999997</v>
      </c>
      <c r="V1016" s="17">
        <v>117785</v>
      </c>
      <c r="W1016" s="16">
        <v>7.2539999999999996</v>
      </c>
      <c r="X1016" s="18">
        <v>4.8499999999999996</v>
      </c>
      <c r="Y1016" s="16">
        <v>-0.439</v>
      </c>
      <c r="Z1016" s="18">
        <v>2.4300000000000002</v>
      </c>
      <c r="AA1016" s="16">
        <v>-0.36199999999999999</v>
      </c>
      <c r="AB1016" s="15">
        <v>587525</v>
      </c>
      <c r="AC1016" s="16">
        <v>4.1319999999999997</v>
      </c>
      <c r="AD1016" s="17">
        <v>119615</v>
      </c>
      <c r="AE1016" s="16">
        <v>8.3719999999999999</v>
      </c>
      <c r="AF1016" s="17">
        <v>239277</v>
      </c>
      <c r="AG1016" s="16">
        <v>6.7869999999999999</v>
      </c>
      <c r="AH1016" s="18">
        <v>4.91</v>
      </c>
      <c r="AI1016" s="16">
        <v>-0.45200000000000001</v>
      </c>
      <c r="AJ1016" s="18">
        <v>2.46</v>
      </c>
      <c r="AK1016" s="16">
        <v>-0.34100000000000003</v>
      </c>
      <c r="AL1016" s="15">
        <v>967416</v>
      </c>
      <c r="AM1016" s="16">
        <v>3.339</v>
      </c>
      <c r="AN1016" s="17">
        <v>189832</v>
      </c>
      <c r="AO1016" s="16">
        <v>6.8970000000000002</v>
      </c>
      <c r="AP1016" s="17">
        <v>381199</v>
      </c>
      <c r="AQ1016" s="16">
        <v>5.3719999999999999</v>
      </c>
      <c r="AR1016" s="18">
        <v>5.0999999999999996</v>
      </c>
      <c r="AS1016" s="16">
        <v>-0.45100000000000001</v>
      </c>
      <c r="AT1016" s="18">
        <v>2.54</v>
      </c>
      <c r="AU1016" s="16">
        <v>-0.31900000000000001</v>
      </c>
    </row>
    <row r="1017" spans="1:47" x14ac:dyDescent="0.2">
      <c r="A1017" s="124"/>
      <c r="B1017" s="29"/>
      <c r="C1017" s="29"/>
      <c r="D1017" s="29"/>
      <c r="E1017" s="29"/>
      <c r="F1017" s="29"/>
      <c r="G1017" s="14" t="s">
        <v>319</v>
      </c>
      <c r="H1017" s="15">
        <v>46143</v>
      </c>
      <c r="I1017" s="16">
        <v>0.51700000000000002</v>
      </c>
      <c r="J1017" s="17">
        <v>8387</v>
      </c>
      <c r="K1017" s="16">
        <v>0.78</v>
      </c>
      <c r="L1017" s="17">
        <v>16079</v>
      </c>
      <c r="M1017" s="16">
        <v>0.54800000000000004</v>
      </c>
      <c r="N1017" s="18">
        <v>5.5</v>
      </c>
      <c r="O1017" s="16">
        <v>-0.14799999999999999</v>
      </c>
      <c r="P1017" s="18">
        <v>2.87</v>
      </c>
      <c r="Q1017" s="16">
        <v>-0.02</v>
      </c>
      <c r="R1017" s="15">
        <v>159734</v>
      </c>
      <c r="S1017" s="16">
        <v>0.47399999999999998</v>
      </c>
      <c r="T1017" s="17">
        <v>28921</v>
      </c>
      <c r="U1017" s="16">
        <v>0.67400000000000004</v>
      </c>
      <c r="V1017" s="17">
        <v>55880</v>
      </c>
      <c r="W1017" s="16">
        <v>0.53700000000000003</v>
      </c>
      <c r="X1017" s="18">
        <v>5.52</v>
      </c>
      <c r="Y1017" s="16">
        <v>-0.12</v>
      </c>
      <c r="Z1017" s="18">
        <v>2.86</v>
      </c>
      <c r="AA1017" s="16">
        <v>-4.1000000000000002E-2</v>
      </c>
      <c r="AB1017" s="15">
        <v>325536</v>
      </c>
      <c r="AC1017" s="16">
        <v>0.441</v>
      </c>
      <c r="AD1017" s="17">
        <v>57637</v>
      </c>
      <c r="AE1017" s="16">
        <v>0.69399999999999995</v>
      </c>
      <c r="AF1017" s="17">
        <v>112760</v>
      </c>
      <c r="AG1017" s="16">
        <v>0.49</v>
      </c>
      <c r="AH1017" s="18">
        <v>5.65</v>
      </c>
      <c r="AI1017" s="16">
        <v>-0.14899999999999999</v>
      </c>
      <c r="AJ1017" s="18">
        <v>2.89</v>
      </c>
      <c r="AK1017" s="16">
        <v>-3.3000000000000002E-2</v>
      </c>
      <c r="AL1017" s="15">
        <v>625120</v>
      </c>
      <c r="AM1017" s="16">
        <v>0.59199999999999997</v>
      </c>
      <c r="AN1017" s="17">
        <v>112543</v>
      </c>
      <c r="AO1017" s="16">
        <v>1.089</v>
      </c>
      <c r="AP1017" s="17">
        <v>218073</v>
      </c>
      <c r="AQ1017" s="16">
        <v>0.69499999999999995</v>
      </c>
      <c r="AR1017" s="18">
        <v>5.55</v>
      </c>
      <c r="AS1017" s="16">
        <v>-0.23799999999999999</v>
      </c>
      <c r="AT1017" s="18">
        <v>2.87</v>
      </c>
      <c r="AU1017" s="16">
        <v>-6.0999999999999999E-2</v>
      </c>
    </row>
    <row r="1018" spans="1:47" x14ac:dyDescent="0.2">
      <c r="A1018" s="124"/>
      <c r="B1018" s="29"/>
      <c r="C1018" s="29"/>
      <c r="D1018" s="29"/>
      <c r="E1018" s="29"/>
      <c r="F1018" s="29"/>
      <c r="G1018" s="14" t="s">
        <v>320</v>
      </c>
      <c r="H1018" s="15">
        <v>31079</v>
      </c>
      <c r="I1018" s="16">
        <v>0.52700000000000002</v>
      </c>
      <c r="J1018" s="17">
        <v>5657</v>
      </c>
      <c r="K1018" s="16">
        <v>0.78900000000000003</v>
      </c>
      <c r="L1018" s="17">
        <v>7721</v>
      </c>
      <c r="M1018" s="16">
        <v>0.38300000000000001</v>
      </c>
      <c r="N1018" s="18">
        <v>5.49</v>
      </c>
      <c r="O1018" s="16">
        <v>-0.14699999999999999</v>
      </c>
      <c r="P1018" s="18">
        <v>4.03</v>
      </c>
      <c r="Q1018" s="16">
        <v>0.104</v>
      </c>
      <c r="R1018" s="15">
        <v>98467</v>
      </c>
      <c r="S1018" s="16">
        <v>0.42299999999999999</v>
      </c>
      <c r="T1018" s="17">
        <v>17897</v>
      </c>
      <c r="U1018" s="16">
        <v>0.7</v>
      </c>
      <c r="V1018" s="17">
        <v>25377</v>
      </c>
      <c r="W1018" s="16">
        <v>0.30499999999999999</v>
      </c>
      <c r="X1018" s="18">
        <v>5.5</v>
      </c>
      <c r="Y1018" s="16">
        <v>-0.16300000000000001</v>
      </c>
      <c r="Z1018" s="18">
        <v>3.88</v>
      </c>
      <c r="AA1018" s="16">
        <v>9.0999999999999998E-2</v>
      </c>
      <c r="AB1018" s="15">
        <v>200346</v>
      </c>
      <c r="AC1018" s="16">
        <v>0.32100000000000001</v>
      </c>
      <c r="AD1018" s="17">
        <v>35347</v>
      </c>
      <c r="AE1018" s="16">
        <v>0.51900000000000002</v>
      </c>
      <c r="AF1018" s="17">
        <v>54005</v>
      </c>
      <c r="AG1018" s="16">
        <v>0.20899999999999999</v>
      </c>
      <c r="AH1018" s="18">
        <v>5.67</v>
      </c>
      <c r="AI1018" s="16">
        <v>-0.13100000000000001</v>
      </c>
      <c r="AJ1018" s="18">
        <v>3.71</v>
      </c>
      <c r="AK1018" s="16">
        <v>9.2999999999999999E-2</v>
      </c>
      <c r="AL1018" s="15">
        <v>332685</v>
      </c>
      <c r="AM1018" s="16">
        <v>0.316</v>
      </c>
      <c r="AN1018" s="17">
        <v>58450</v>
      </c>
      <c r="AO1018" s="16">
        <v>0.57899999999999996</v>
      </c>
      <c r="AP1018" s="17">
        <v>90179</v>
      </c>
      <c r="AQ1018" s="16">
        <v>0.20399999999999999</v>
      </c>
      <c r="AR1018" s="18">
        <v>5.69</v>
      </c>
      <c r="AS1018" s="16">
        <v>-0.16700000000000001</v>
      </c>
      <c r="AT1018" s="18">
        <v>3.69</v>
      </c>
      <c r="AU1018" s="16">
        <v>9.2999999999999999E-2</v>
      </c>
    </row>
    <row r="1019" spans="1:47" x14ac:dyDescent="0.2">
      <c r="A1019" s="135"/>
      <c r="B1019" s="136"/>
      <c r="C1019" s="136"/>
      <c r="D1019" s="136"/>
      <c r="E1019" s="136"/>
      <c r="F1019" s="29"/>
      <c r="G1019" s="14" t="s">
        <v>321</v>
      </c>
      <c r="H1019" s="15">
        <v>38019</v>
      </c>
      <c r="I1019" s="16">
        <v>-0.11600000000000001</v>
      </c>
      <c r="J1019" s="17">
        <v>6293</v>
      </c>
      <c r="K1019" s="16">
        <v>-8.2000000000000003E-2</v>
      </c>
      <c r="L1019" s="17">
        <v>10756</v>
      </c>
      <c r="M1019" s="16">
        <v>-0.153</v>
      </c>
      <c r="N1019" s="18">
        <v>6.04</v>
      </c>
      <c r="O1019" s="16">
        <v>-3.6999999999999998E-2</v>
      </c>
      <c r="P1019" s="18">
        <v>3.53</v>
      </c>
      <c r="Q1019" s="16">
        <v>4.3999999999999997E-2</v>
      </c>
      <c r="R1019" s="15">
        <v>130488</v>
      </c>
      <c r="S1019" s="16">
        <v>-9.1999999999999998E-2</v>
      </c>
      <c r="T1019" s="17">
        <v>21268</v>
      </c>
      <c r="U1019" s="16">
        <v>-4.2000000000000003E-2</v>
      </c>
      <c r="V1019" s="17">
        <v>37371</v>
      </c>
      <c r="W1019" s="16">
        <v>-0.121</v>
      </c>
      <c r="X1019" s="18">
        <v>6.14</v>
      </c>
      <c r="Y1019" s="16">
        <v>-5.0999999999999997E-2</v>
      </c>
      <c r="Z1019" s="18">
        <v>3.49</v>
      </c>
      <c r="AA1019" s="16">
        <v>3.4000000000000002E-2</v>
      </c>
      <c r="AB1019" s="15">
        <v>267622</v>
      </c>
      <c r="AC1019" s="16">
        <v>-0.01</v>
      </c>
      <c r="AD1019" s="17">
        <v>42790</v>
      </c>
      <c r="AE1019" s="16">
        <v>6.2E-2</v>
      </c>
      <c r="AF1019" s="17">
        <v>76698</v>
      </c>
      <c r="AG1019" s="16">
        <v>-5.5E-2</v>
      </c>
      <c r="AH1019" s="18">
        <v>6.25</v>
      </c>
      <c r="AI1019" s="16">
        <v>-6.8000000000000005E-2</v>
      </c>
      <c r="AJ1019" s="18">
        <v>3.49</v>
      </c>
      <c r="AK1019" s="16">
        <v>4.7E-2</v>
      </c>
      <c r="AL1019" s="15">
        <v>531048</v>
      </c>
      <c r="AM1019" s="16">
        <v>0.122</v>
      </c>
      <c r="AN1019" s="17">
        <v>86858</v>
      </c>
      <c r="AO1019" s="16">
        <v>0.33700000000000002</v>
      </c>
      <c r="AP1019" s="17">
        <v>152259</v>
      </c>
      <c r="AQ1019" s="16">
        <v>4.8000000000000001E-2</v>
      </c>
      <c r="AR1019" s="18">
        <v>6.11</v>
      </c>
      <c r="AS1019" s="16">
        <v>-0.161</v>
      </c>
      <c r="AT1019" s="18">
        <v>3.49</v>
      </c>
      <c r="AU1019" s="16">
        <v>7.0999999999999994E-2</v>
      </c>
    </row>
    <row r="1020" spans="1:47" x14ac:dyDescent="0.2">
      <c r="C1020" s="29"/>
      <c r="D1020" s="29"/>
      <c r="E1020" s="29"/>
      <c r="F1020" s="29"/>
      <c r="G1020" s="14" t="s">
        <v>347</v>
      </c>
      <c r="H1020" s="18">
        <v>24923</v>
      </c>
      <c r="I1020" s="16">
        <v>3.0059999999999998</v>
      </c>
      <c r="J1020" s="18">
        <v>4222</v>
      </c>
      <c r="K1020" s="16">
        <v>4.4550000000000001</v>
      </c>
      <c r="L1020" s="18">
        <v>8364</v>
      </c>
      <c r="M1020" s="16">
        <v>3.1059999999999999</v>
      </c>
      <c r="N1020" s="18">
        <v>5.9</v>
      </c>
      <c r="O1020" s="16">
        <v>-0.26600000000000001</v>
      </c>
      <c r="P1020" s="18">
        <v>2.98</v>
      </c>
      <c r="Q1020" s="16">
        <v>-2.4E-2</v>
      </c>
      <c r="R1020" s="18">
        <v>79863</v>
      </c>
      <c r="S1020" s="16">
        <v>2.508</v>
      </c>
      <c r="T1020" s="18">
        <v>13897</v>
      </c>
      <c r="U1020" s="16">
        <v>3.9870000000000001</v>
      </c>
      <c r="V1020" s="18">
        <v>27518</v>
      </c>
      <c r="W1020" s="16">
        <v>2.7160000000000002</v>
      </c>
      <c r="X1020" s="18">
        <v>5.75</v>
      </c>
      <c r="Y1020" s="16">
        <v>-0.29699999999999999</v>
      </c>
      <c r="Z1020" s="18">
        <v>2.9</v>
      </c>
      <c r="AA1020" s="16">
        <v>-5.6000000000000001E-2</v>
      </c>
      <c r="AB1020" s="18">
        <v>153716</v>
      </c>
      <c r="AC1020" s="16">
        <v>1.819</v>
      </c>
      <c r="AD1020" s="18">
        <v>27375</v>
      </c>
      <c r="AE1020" s="16">
        <v>3.0750000000000002</v>
      </c>
      <c r="AF1020" s="18">
        <v>54337</v>
      </c>
      <c r="AG1020" s="16">
        <v>2.0379999999999998</v>
      </c>
      <c r="AH1020" s="18">
        <v>5.62</v>
      </c>
      <c r="AI1020" s="16">
        <v>-0.308</v>
      </c>
      <c r="AJ1020" s="18">
        <v>2.83</v>
      </c>
      <c r="AK1020" s="16">
        <v>-7.1999999999999995E-2</v>
      </c>
      <c r="AL1020" s="18">
        <v>190906</v>
      </c>
      <c r="AM1020" s="16">
        <v>0.93100000000000005</v>
      </c>
      <c r="AN1020" s="18">
        <v>32820</v>
      </c>
      <c r="AO1020" s="16">
        <v>1.712</v>
      </c>
      <c r="AP1020" s="18">
        <v>67225</v>
      </c>
      <c r="AQ1020" s="16">
        <v>1.085</v>
      </c>
      <c r="AR1020" s="18">
        <v>5.82</v>
      </c>
      <c r="AS1020" s="16">
        <v>-0.28799999999999998</v>
      </c>
      <c r="AT1020" s="18">
        <v>2.84</v>
      </c>
      <c r="AU1020" s="16">
        <v>-7.3999999999999996E-2</v>
      </c>
    </row>
    <row r="1021" spans="1:47" x14ac:dyDescent="0.2">
      <c r="C1021" s="29"/>
      <c r="D1021" s="29"/>
      <c r="E1021" s="29"/>
      <c r="F1021" s="29"/>
      <c r="G1021" s="14" t="s">
        <v>348</v>
      </c>
      <c r="H1021" s="18">
        <v>31722</v>
      </c>
      <c r="I1021" s="16">
        <v>0.443</v>
      </c>
      <c r="J1021" s="18">
        <v>6089</v>
      </c>
      <c r="K1021" s="16">
        <v>0.313</v>
      </c>
      <c r="L1021" s="18">
        <v>8653</v>
      </c>
      <c r="M1021" s="16">
        <v>0.39500000000000002</v>
      </c>
      <c r="N1021" s="18">
        <v>5.21</v>
      </c>
      <c r="O1021" s="16">
        <v>9.9000000000000005E-2</v>
      </c>
      <c r="P1021" s="18">
        <v>3.67</v>
      </c>
      <c r="Q1021" s="16">
        <v>3.5000000000000003E-2</v>
      </c>
      <c r="R1021" s="18">
        <v>77699</v>
      </c>
      <c r="S1021" s="16">
        <v>0.24</v>
      </c>
      <c r="T1021" s="18">
        <v>14329</v>
      </c>
      <c r="U1021" s="16">
        <v>0.16400000000000001</v>
      </c>
      <c r="V1021" s="18">
        <v>21346</v>
      </c>
      <c r="W1021" s="16">
        <v>0.18</v>
      </c>
      <c r="X1021" s="18">
        <v>5.42</v>
      </c>
      <c r="Y1021" s="16">
        <v>6.5000000000000002E-2</v>
      </c>
      <c r="Z1021" s="18">
        <v>3.64</v>
      </c>
      <c r="AA1021" s="16">
        <v>5.0999999999999997E-2</v>
      </c>
      <c r="AB1021" s="18">
        <v>148275</v>
      </c>
      <c r="AC1021" s="16">
        <v>0.496</v>
      </c>
      <c r="AD1021" s="18">
        <v>28153</v>
      </c>
      <c r="AE1021" s="16">
        <v>0.66900000000000004</v>
      </c>
      <c r="AF1021" s="18">
        <v>40813</v>
      </c>
      <c r="AG1021" s="16">
        <v>0.378</v>
      </c>
      <c r="AH1021" s="18">
        <v>5.27</v>
      </c>
      <c r="AI1021" s="16">
        <v>-0.10299999999999999</v>
      </c>
      <c r="AJ1021" s="18">
        <v>3.63</v>
      </c>
      <c r="AK1021" s="16">
        <v>8.5000000000000006E-2</v>
      </c>
      <c r="AL1021" s="18">
        <v>295552</v>
      </c>
      <c r="AM1021" s="16">
        <v>0.77300000000000002</v>
      </c>
      <c r="AN1021" s="18">
        <v>61118</v>
      </c>
      <c r="AO1021" s="16">
        <v>1.4430000000000001</v>
      </c>
      <c r="AP1021" s="18">
        <v>80053</v>
      </c>
      <c r="AQ1021" s="16">
        <v>0.57299999999999995</v>
      </c>
      <c r="AR1021" s="18">
        <v>4.84</v>
      </c>
      <c r="AS1021" s="16">
        <v>-0.27400000000000002</v>
      </c>
      <c r="AT1021" s="18">
        <v>3.69</v>
      </c>
      <c r="AU1021" s="16">
        <v>0.127</v>
      </c>
    </row>
    <row r="1022" spans="1:47" x14ac:dyDescent="0.2">
      <c r="A1022" s="123" t="s">
        <v>19</v>
      </c>
      <c r="B1022" s="28" t="s">
        <v>11</v>
      </c>
      <c r="C1022" s="28" t="s">
        <v>114</v>
      </c>
      <c r="D1022" s="28" t="s">
        <v>23</v>
      </c>
      <c r="E1022" s="28" t="s">
        <v>0</v>
      </c>
      <c r="F1022" s="28" t="s">
        <v>85</v>
      </c>
      <c r="G1022" s="14" t="s">
        <v>322</v>
      </c>
      <c r="H1022" s="15">
        <v>311745</v>
      </c>
      <c r="I1022" s="16">
        <v>1.177</v>
      </c>
      <c r="J1022" s="17">
        <v>51322</v>
      </c>
      <c r="K1022" s="16">
        <v>1.9139999999999999</v>
      </c>
      <c r="L1022" s="17">
        <v>96553</v>
      </c>
      <c r="M1022" s="16">
        <v>1.6379999999999999</v>
      </c>
      <c r="N1022" s="18">
        <v>6.07</v>
      </c>
      <c r="O1022" s="16">
        <v>-0.253</v>
      </c>
      <c r="P1022" s="18">
        <v>3.23</v>
      </c>
      <c r="Q1022" s="16">
        <v>-0.17499999999999999</v>
      </c>
      <c r="R1022" s="15">
        <v>1006113</v>
      </c>
      <c r="S1022" s="16">
        <v>1.036</v>
      </c>
      <c r="T1022" s="17">
        <v>160523</v>
      </c>
      <c r="U1022" s="16">
        <v>1.607</v>
      </c>
      <c r="V1022" s="17">
        <v>313344</v>
      </c>
      <c r="W1022" s="16">
        <v>1.478</v>
      </c>
      <c r="X1022" s="18">
        <v>6.27</v>
      </c>
      <c r="Y1022" s="16">
        <v>-0.219</v>
      </c>
      <c r="Z1022" s="18">
        <v>3.21</v>
      </c>
      <c r="AA1022" s="16">
        <v>-0.17899999999999999</v>
      </c>
      <c r="AB1022" s="15">
        <v>1936242</v>
      </c>
      <c r="AC1022" s="16">
        <v>0.82</v>
      </c>
      <c r="AD1022" s="17">
        <v>308775</v>
      </c>
      <c r="AE1022" s="16">
        <v>1.2589999999999999</v>
      </c>
      <c r="AF1022" s="17">
        <v>617719</v>
      </c>
      <c r="AG1022" s="16">
        <v>1.181</v>
      </c>
      <c r="AH1022" s="18">
        <v>6.27</v>
      </c>
      <c r="AI1022" s="16">
        <v>-0.19400000000000001</v>
      </c>
      <c r="AJ1022" s="18">
        <v>3.13</v>
      </c>
      <c r="AK1022" s="16">
        <v>-0.16500000000000001</v>
      </c>
      <c r="AL1022" s="15">
        <v>3057896</v>
      </c>
      <c r="AM1022" s="16">
        <v>0.625</v>
      </c>
      <c r="AN1022" s="17">
        <v>460358</v>
      </c>
      <c r="AO1022" s="16">
        <v>0.93799999999999994</v>
      </c>
      <c r="AP1022" s="17">
        <v>937514</v>
      </c>
      <c r="AQ1022" s="16">
        <v>0.86899999999999999</v>
      </c>
      <c r="AR1022" s="18">
        <v>6.64</v>
      </c>
      <c r="AS1022" s="16">
        <v>-0.161</v>
      </c>
      <c r="AT1022" s="18">
        <v>3.26</v>
      </c>
      <c r="AU1022" s="16">
        <v>-0.13100000000000001</v>
      </c>
    </row>
    <row r="1023" spans="1:47" x14ac:dyDescent="0.2">
      <c r="A1023" s="124"/>
      <c r="B1023" s="29"/>
      <c r="C1023" s="29"/>
      <c r="D1023" s="29"/>
      <c r="E1023" s="29"/>
      <c r="F1023" s="29"/>
      <c r="G1023" s="14" t="s">
        <v>323</v>
      </c>
      <c r="H1023" s="15">
        <v>478555</v>
      </c>
      <c r="I1023" s="16">
        <v>1.3260000000000001</v>
      </c>
      <c r="J1023" s="17">
        <v>84926</v>
      </c>
      <c r="K1023" s="16">
        <v>1.7929999999999999</v>
      </c>
      <c r="L1023" s="17">
        <v>163659</v>
      </c>
      <c r="M1023" s="16">
        <v>1.5029999999999999</v>
      </c>
      <c r="N1023" s="18">
        <v>5.63</v>
      </c>
      <c r="O1023" s="16">
        <v>-0.16700000000000001</v>
      </c>
      <c r="P1023" s="18">
        <v>2.92</v>
      </c>
      <c r="Q1023" s="16">
        <v>-7.0999999999999994E-2</v>
      </c>
      <c r="R1023" s="15">
        <v>1560594</v>
      </c>
      <c r="S1023" s="16">
        <v>1.3440000000000001</v>
      </c>
      <c r="T1023" s="17">
        <v>281473</v>
      </c>
      <c r="U1023" s="16">
        <v>1.9530000000000001</v>
      </c>
      <c r="V1023" s="17">
        <v>544827</v>
      </c>
      <c r="W1023" s="16">
        <v>1.579</v>
      </c>
      <c r="X1023" s="18">
        <v>5.54</v>
      </c>
      <c r="Y1023" s="16">
        <v>-0.20599999999999999</v>
      </c>
      <c r="Z1023" s="18">
        <v>2.86</v>
      </c>
      <c r="AA1023" s="16">
        <v>-9.0999999999999998E-2</v>
      </c>
      <c r="AB1023" s="15">
        <v>3079924</v>
      </c>
      <c r="AC1023" s="16">
        <v>1.0029999999999999</v>
      </c>
      <c r="AD1023" s="17">
        <v>550077</v>
      </c>
      <c r="AE1023" s="16">
        <v>1.5609999999999999</v>
      </c>
      <c r="AF1023" s="17">
        <v>1073144</v>
      </c>
      <c r="AG1023" s="16">
        <v>1.1850000000000001</v>
      </c>
      <c r="AH1023" s="18">
        <v>5.6</v>
      </c>
      <c r="AI1023" s="16">
        <v>-0.218</v>
      </c>
      <c r="AJ1023" s="18">
        <v>2.87</v>
      </c>
      <c r="AK1023" s="16">
        <v>-8.3000000000000004E-2</v>
      </c>
      <c r="AL1023" s="15">
        <v>5140152</v>
      </c>
      <c r="AM1023" s="16">
        <v>0.91600000000000004</v>
      </c>
      <c r="AN1023" s="17">
        <v>923028</v>
      </c>
      <c r="AO1023" s="16">
        <v>1.6120000000000001</v>
      </c>
      <c r="AP1023" s="17">
        <v>1796888</v>
      </c>
      <c r="AQ1023" s="16">
        <v>1.103</v>
      </c>
      <c r="AR1023" s="18">
        <v>5.57</v>
      </c>
      <c r="AS1023" s="16">
        <v>-0.26600000000000001</v>
      </c>
      <c r="AT1023" s="18">
        <v>2.86</v>
      </c>
      <c r="AU1023" s="16">
        <v>-8.8999999999999996E-2</v>
      </c>
    </row>
    <row r="1024" spans="1:47" x14ac:dyDescent="0.2">
      <c r="A1024" s="124"/>
      <c r="B1024" s="29"/>
      <c r="C1024" s="29"/>
      <c r="D1024" s="29"/>
      <c r="E1024" s="29"/>
      <c r="F1024" s="29"/>
      <c r="G1024" s="14" t="s">
        <v>324</v>
      </c>
      <c r="H1024" s="15">
        <v>435505</v>
      </c>
      <c r="I1024" s="16">
        <v>1.099</v>
      </c>
      <c r="J1024" s="17">
        <v>83732</v>
      </c>
      <c r="K1024" s="16">
        <v>1.893</v>
      </c>
      <c r="L1024" s="17">
        <v>150264</v>
      </c>
      <c r="M1024" s="16">
        <v>1.2749999999999999</v>
      </c>
      <c r="N1024" s="18">
        <v>5.2</v>
      </c>
      <c r="O1024" s="16">
        <v>-0.27500000000000002</v>
      </c>
      <c r="P1024" s="18">
        <v>2.9</v>
      </c>
      <c r="Q1024" s="16">
        <v>-7.8E-2</v>
      </c>
      <c r="R1024" s="15">
        <v>1307146</v>
      </c>
      <c r="S1024" s="16">
        <v>0.79900000000000004</v>
      </c>
      <c r="T1024" s="17">
        <v>233192</v>
      </c>
      <c r="U1024" s="16">
        <v>1.2150000000000001</v>
      </c>
      <c r="V1024" s="17">
        <v>440164</v>
      </c>
      <c r="W1024" s="16">
        <v>0.93700000000000006</v>
      </c>
      <c r="X1024" s="18">
        <v>5.61</v>
      </c>
      <c r="Y1024" s="16">
        <v>-0.188</v>
      </c>
      <c r="Z1024" s="18">
        <v>2.97</v>
      </c>
      <c r="AA1024" s="16">
        <v>-7.0999999999999994E-2</v>
      </c>
      <c r="AB1024" s="15">
        <v>2574619</v>
      </c>
      <c r="AC1024" s="16">
        <v>0.65</v>
      </c>
      <c r="AD1024" s="17">
        <v>439873</v>
      </c>
      <c r="AE1024" s="16">
        <v>1.0269999999999999</v>
      </c>
      <c r="AF1024" s="17">
        <v>853711</v>
      </c>
      <c r="AG1024" s="16">
        <v>0.74199999999999999</v>
      </c>
      <c r="AH1024" s="18">
        <v>5.85</v>
      </c>
      <c r="AI1024" s="16">
        <v>-0.186</v>
      </c>
      <c r="AJ1024" s="18">
        <v>3.02</v>
      </c>
      <c r="AK1024" s="16">
        <v>-5.2999999999999999E-2</v>
      </c>
      <c r="AL1024" s="15">
        <v>4736491</v>
      </c>
      <c r="AM1024" s="16">
        <v>0.68300000000000005</v>
      </c>
      <c r="AN1024" s="17">
        <v>768577</v>
      </c>
      <c r="AO1024" s="16">
        <v>1.1120000000000001</v>
      </c>
      <c r="AP1024" s="17">
        <v>1507144</v>
      </c>
      <c r="AQ1024" s="16">
        <v>0.71799999999999997</v>
      </c>
      <c r="AR1024" s="18">
        <v>6.16</v>
      </c>
      <c r="AS1024" s="16">
        <v>-0.20300000000000001</v>
      </c>
      <c r="AT1024" s="18">
        <v>3.14</v>
      </c>
      <c r="AU1024" s="16">
        <v>-0.02</v>
      </c>
    </row>
    <row r="1025" spans="1:47" x14ac:dyDescent="0.2">
      <c r="A1025" s="124"/>
      <c r="B1025" s="29"/>
      <c r="C1025" s="29"/>
      <c r="D1025" s="29"/>
      <c r="E1025" s="29"/>
      <c r="F1025" s="29"/>
      <c r="G1025" s="14" t="s">
        <v>325</v>
      </c>
      <c r="H1025" s="15">
        <v>645981</v>
      </c>
      <c r="I1025" s="16">
        <v>0.35199999999999998</v>
      </c>
      <c r="J1025" s="17">
        <v>158317</v>
      </c>
      <c r="K1025" s="16">
        <v>1.3380000000000001</v>
      </c>
      <c r="L1025" s="17">
        <v>233299</v>
      </c>
      <c r="M1025" s="16">
        <v>0.53</v>
      </c>
      <c r="N1025" s="18">
        <v>4.08</v>
      </c>
      <c r="O1025" s="16">
        <v>-0.42199999999999999</v>
      </c>
      <c r="P1025" s="18">
        <v>2.77</v>
      </c>
      <c r="Q1025" s="16">
        <v>-0.11600000000000001</v>
      </c>
      <c r="R1025" s="15">
        <v>1925437</v>
      </c>
      <c r="S1025" s="16">
        <v>7.8E-2</v>
      </c>
      <c r="T1025" s="17">
        <v>404045</v>
      </c>
      <c r="U1025" s="16">
        <v>0.57499999999999996</v>
      </c>
      <c r="V1025" s="17">
        <v>634893</v>
      </c>
      <c r="W1025" s="16">
        <v>0.13</v>
      </c>
      <c r="X1025" s="18">
        <v>4.7699999999999996</v>
      </c>
      <c r="Y1025" s="16">
        <v>-0.316</v>
      </c>
      <c r="Z1025" s="18">
        <v>3.03</v>
      </c>
      <c r="AA1025" s="16">
        <v>-4.5999999999999999E-2</v>
      </c>
      <c r="AB1025" s="15">
        <v>4035636</v>
      </c>
      <c r="AC1025" s="16">
        <v>4.0000000000000001E-3</v>
      </c>
      <c r="AD1025" s="17">
        <v>801815</v>
      </c>
      <c r="AE1025" s="16">
        <v>0.34300000000000003</v>
      </c>
      <c r="AF1025" s="17">
        <v>1298229</v>
      </c>
      <c r="AG1025" s="16">
        <v>3.4000000000000002E-2</v>
      </c>
      <c r="AH1025" s="18">
        <v>5.03</v>
      </c>
      <c r="AI1025" s="16">
        <v>-0.253</v>
      </c>
      <c r="AJ1025" s="18">
        <v>3.11</v>
      </c>
      <c r="AK1025" s="16">
        <v>-2.9000000000000001E-2</v>
      </c>
      <c r="AL1025" s="15">
        <v>6706187</v>
      </c>
      <c r="AM1025" s="16">
        <v>-5.8999999999999997E-2</v>
      </c>
      <c r="AN1025" s="17">
        <v>1189845</v>
      </c>
      <c r="AO1025" s="16">
        <v>0.11899999999999999</v>
      </c>
      <c r="AP1025" s="17">
        <v>2135884</v>
      </c>
      <c r="AQ1025" s="16">
        <v>-4.2000000000000003E-2</v>
      </c>
      <c r="AR1025" s="18">
        <v>5.64</v>
      </c>
      <c r="AS1025" s="16">
        <v>-0.159</v>
      </c>
      <c r="AT1025" s="18">
        <v>3.14</v>
      </c>
      <c r="AU1025" s="16">
        <v>-1.7000000000000001E-2</v>
      </c>
    </row>
    <row r="1026" spans="1:47" x14ac:dyDescent="0.2">
      <c r="A1026" s="124"/>
      <c r="B1026" s="29"/>
      <c r="C1026" s="29"/>
      <c r="D1026" s="29"/>
      <c r="E1026" s="29"/>
      <c r="F1026" s="29"/>
      <c r="G1026" s="14" t="s">
        <v>326</v>
      </c>
      <c r="H1026" s="15">
        <v>244509</v>
      </c>
      <c r="I1026" s="16">
        <v>1.3480000000000001</v>
      </c>
      <c r="J1026" s="17">
        <v>44302</v>
      </c>
      <c r="K1026" s="16">
        <v>1.603</v>
      </c>
      <c r="L1026" s="17">
        <v>75750</v>
      </c>
      <c r="M1026" s="16">
        <v>1.5860000000000001</v>
      </c>
      <c r="N1026" s="18">
        <v>5.52</v>
      </c>
      <c r="O1026" s="16">
        <v>-9.8000000000000004E-2</v>
      </c>
      <c r="P1026" s="18">
        <v>3.23</v>
      </c>
      <c r="Q1026" s="16">
        <v>-9.1999999999999998E-2</v>
      </c>
      <c r="R1026" s="15">
        <v>767511</v>
      </c>
      <c r="S1026" s="16">
        <v>1.2689999999999999</v>
      </c>
      <c r="T1026" s="17">
        <v>137881</v>
      </c>
      <c r="U1026" s="16">
        <v>1.6</v>
      </c>
      <c r="V1026" s="17">
        <v>237009</v>
      </c>
      <c r="W1026" s="16">
        <v>1.4750000000000001</v>
      </c>
      <c r="X1026" s="18">
        <v>5.57</v>
      </c>
      <c r="Y1026" s="16">
        <v>-0.127</v>
      </c>
      <c r="Z1026" s="18">
        <v>3.24</v>
      </c>
      <c r="AA1026" s="16">
        <v>-8.3000000000000004E-2</v>
      </c>
      <c r="AB1026" s="15">
        <v>1539677</v>
      </c>
      <c r="AC1026" s="16">
        <v>1.0389999999999999</v>
      </c>
      <c r="AD1026" s="17">
        <v>272233</v>
      </c>
      <c r="AE1026" s="16">
        <v>1.365</v>
      </c>
      <c r="AF1026" s="17">
        <v>476978</v>
      </c>
      <c r="AG1026" s="16">
        <v>1.167</v>
      </c>
      <c r="AH1026" s="18">
        <v>5.66</v>
      </c>
      <c r="AI1026" s="16">
        <v>-0.13800000000000001</v>
      </c>
      <c r="AJ1026" s="18">
        <v>3.23</v>
      </c>
      <c r="AK1026" s="16">
        <v>-5.8999999999999997E-2</v>
      </c>
      <c r="AL1026" s="15">
        <v>2806719</v>
      </c>
      <c r="AM1026" s="16">
        <v>1.214</v>
      </c>
      <c r="AN1026" s="17">
        <v>503264</v>
      </c>
      <c r="AO1026" s="16">
        <v>1.8240000000000001</v>
      </c>
      <c r="AP1026" s="17">
        <v>868324</v>
      </c>
      <c r="AQ1026" s="16">
        <v>1.3129999999999999</v>
      </c>
      <c r="AR1026" s="18">
        <v>5.58</v>
      </c>
      <c r="AS1026" s="16">
        <v>-0.216</v>
      </c>
      <c r="AT1026" s="18">
        <v>3.23</v>
      </c>
      <c r="AU1026" s="16">
        <v>-4.2999999999999997E-2</v>
      </c>
    </row>
    <row r="1027" spans="1:47" x14ac:dyDescent="0.2">
      <c r="A1027" s="124"/>
      <c r="B1027" s="29"/>
      <c r="C1027" s="29"/>
      <c r="D1027" s="29"/>
      <c r="E1027" s="29"/>
      <c r="F1027" s="29"/>
      <c r="G1027" s="14" t="s">
        <v>327</v>
      </c>
      <c r="H1027" s="15">
        <v>399668</v>
      </c>
      <c r="I1027" s="16">
        <v>1.2849999999999999</v>
      </c>
      <c r="J1027" s="17">
        <v>72672</v>
      </c>
      <c r="K1027" s="16">
        <v>1.657</v>
      </c>
      <c r="L1027" s="17">
        <v>138028</v>
      </c>
      <c r="M1027" s="16">
        <v>1.6779999999999999</v>
      </c>
      <c r="N1027" s="18">
        <v>5.5</v>
      </c>
      <c r="O1027" s="16">
        <v>-0.14000000000000001</v>
      </c>
      <c r="P1027" s="18">
        <v>2.9</v>
      </c>
      <c r="Q1027" s="16">
        <v>-0.14699999999999999</v>
      </c>
      <c r="R1027" s="15">
        <v>1109168</v>
      </c>
      <c r="S1027" s="16">
        <v>0.90400000000000003</v>
      </c>
      <c r="T1027" s="17">
        <v>198232</v>
      </c>
      <c r="U1027" s="16">
        <v>1.198</v>
      </c>
      <c r="V1027" s="17">
        <v>385545</v>
      </c>
      <c r="W1027" s="16">
        <v>1.278</v>
      </c>
      <c r="X1027" s="18">
        <v>5.6</v>
      </c>
      <c r="Y1027" s="16">
        <v>-0.13400000000000001</v>
      </c>
      <c r="Z1027" s="18">
        <v>2.88</v>
      </c>
      <c r="AA1027" s="16">
        <v>-0.16400000000000001</v>
      </c>
      <c r="AB1027" s="15">
        <v>2169655</v>
      </c>
      <c r="AC1027" s="16">
        <v>0.82599999999999996</v>
      </c>
      <c r="AD1027" s="17">
        <v>389032</v>
      </c>
      <c r="AE1027" s="16">
        <v>1.19</v>
      </c>
      <c r="AF1027" s="17">
        <v>750412</v>
      </c>
      <c r="AG1027" s="16">
        <v>1.1539999999999999</v>
      </c>
      <c r="AH1027" s="18">
        <v>5.58</v>
      </c>
      <c r="AI1027" s="16">
        <v>-0.16600000000000001</v>
      </c>
      <c r="AJ1027" s="18">
        <v>2.89</v>
      </c>
      <c r="AK1027" s="16">
        <v>-0.152</v>
      </c>
      <c r="AL1027" s="15">
        <v>4312112</v>
      </c>
      <c r="AM1027" s="16">
        <v>1.083</v>
      </c>
      <c r="AN1027" s="17">
        <v>786471</v>
      </c>
      <c r="AO1027" s="16">
        <v>1.8080000000000001</v>
      </c>
      <c r="AP1027" s="17">
        <v>1484637</v>
      </c>
      <c r="AQ1027" s="16">
        <v>1.4650000000000001</v>
      </c>
      <c r="AR1027" s="18">
        <v>5.48</v>
      </c>
      <c r="AS1027" s="16">
        <v>-0.25800000000000001</v>
      </c>
      <c r="AT1027" s="18">
        <v>2.9</v>
      </c>
      <c r="AU1027" s="16">
        <v>-0.155</v>
      </c>
    </row>
    <row r="1028" spans="1:47" x14ac:dyDescent="0.2">
      <c r="A1028" s="124"/>
      <c r="B1028" s="29"/>
      <c r="C1028" s="29"/>
      <c r="D1028" s="29"/>
      <c r="E1028" s="29"/>
      <c r="F1028" s="29"/>
      <c r="G1028" s="14" t="s">
        <v>328</v>
      </c>
      <c r="H1028" s="15">
        <v>480364</v>
      </c>
      <c r="I1028" s="16">
        <v>0.32100000000000001</v>
      </c>
      <c r="J1028" s="17">
        <v>88165</v>
      </c>
      <c r="K1028" s="16">
        <v>0.504</v>
      </c>
      <c r="L1028" s="17">
        <v>156314</v>
      </c>
      <c r="M1028" s="16">
        <v>0.42499999999999999</v>
      </c>
      <c r="N1028" s="18">
        <v>5.45</v>
      </c>
      <c r="O1028" s="16">
        <v>-0.121</v>
      </c>
      <c r="P1028" s="18">
        <v>3.07</v>
      </c>
      <c r="Q1028" s="16">
        <v>-7.1999999999999995E-2</v>
      </c>
      <c r="R1028" s="15">
        <v>1634778</v>
      </c>
      <c r="S1028" s="16">
        <v>0.30499999999999999</v>
      </c>
      <c r="T1028" s="17">
        <v>298236</v>
      </c>
      <c r="U1028" s="16">
        <v>0.47</v>
      </c>
      <c r="V1028" s="17">
        <v>534834</v>
      </c>
      <c r="W1028" s="16">
        <v>0.44</v>
      </c>
      <c r="X1028" s="18">
        <v>5.48</v>
      </c>
      <c r="Y1028" s="16">
        <v>-0.113</v>
      </c>
      <c r="Z1028" s="18">
        <v>3.06</v>
      </c>
      <c r="AA1028" s="16">
        <v>-9.4E-2</v>
      </c>
      <c r="AB1028" s="15">
        <v>3287474</v>
      </c>
      <c r="AC1028" s="16">
        <v>0.373</v>
      </c>
      <c r="AD1028" s="17">
        <v>591394</v>
      </c>
      <c r="AE1028" s="16">
        <v>0.59899999999999998</v>
      </c>
      <c r="AF1028" s="17">
        <v>1064335</v>
      </c>
      <c r="AG1028" s="16">
        <v>0.48299999999999998</v>
      </c>
      <c r="AH1028" s="18">
        <v>5.56</v>
      </c>
      <c r="AI1028" s="16">
        <v>-0.14099999999999999</v>
      </c>
      <c r="AJ1028" s="18">
        <v>3.09</v>
      </c>
      <c r="AK1028" s="16">
        <v>-7.4999999999999997E-2</v>
      </c>
      <c r="AL1028" s="15">
        <v>6564426</v>
      </c>
      <c r="AM1028" s="16">
        <v>0.59199999999999997</v>
      </c>
      <c r="AN1028" s="17">
        <v>1198727</v>
      </c>
      <c r="AO1028" s="16">
        <v>1.071</v>
      </c>
      <c r="AP1028" s="17">
        <v>2122578</v>
      </c>
      <c r="AQ1028" s="16">
        <v>0.69099999999999995</v>
      </c>
      <c r="AR1028" s="18">
        <v>5.48</v>
      </c>
      <c r="AS1028" s="16">
        <v>-0.23100000000000001</v>
      </c>
      <c r="AT1028" s="18">
        <v>3.09</v>
      </c>
      <c r="AU1028" s="16">
        <v>-5.8999999999999997E-2</v>
      </c>
    </row>
    <row r="1029" spans="1:47" x14ac:dyDescent="0.2">
      <c r="A1029" s="124"/>
      <c r="B1029" s="29"/>
      <c r="C1029" s="29"/>
      <c r="D1029" s="29"/>
      <c r="E1029" s="29"/>
      <c r="F1029" s="29"/>
      <c r="G1029" s="14" t="s">
        <v>329</v>
      </c>
      <c r="H1029" s="15">
        <v>522152</v>
      </c>
      <c r="I1029" s="16">
        <v>2.028</v>
      </c>
      <c r="J1029" s="17">
        <v>104629</v>
      </c>
      <c r="K1029" s="16">
        <v>3.105</v>
      </c>
      <c r="L1029" s="17">
        <v>196223</v>
      </c>
      <c r="M1029" s="16">
        <v>2.9249999999999998</v>
      </c>
      <c r="N1029" s="18">
        <v>4.99</v>
      </c>
      <c r="O1029" s="16">
        <v>-0.26200000000000001</v>
      </c>
      <c r="P1029" s="18">
        <v>2.66</v>
      </c>
      <c r="Q1029" s="16">
        <v>-0.22900000000000001</v>
      </c>
      <c r="R1029" s="15">
        <v>1494570</v>
      </c>
      <c r="S1029" s="16">
        <v>1.5069999999999999</v>
      </c>
      <c r="T1029" s="17">
        <v>297910</v>
      </c>
      <c r="U1029" s="16">
        <v>2.371</v>
      </c>
      <c r="V1029" s="17">
        <v>561430</v>
      </c>
      <c r="W1029" s="16">
        <v>2.2719999999999998</v>
      </c>
      <c r="X1029" s="18">
        <v>5.0199999999999996</v>
      </c>
      <c r="Y1029" s="16">
        <v>-0.25600000000000001</v>
      </c>
      <c r="Z1029" s="18">
        <v>2.66</v>
      </c>
      <c r="AA1029" s="16">
        <v>-0.23400000000000001</v>
      </c>
      <c r="AB1029" s="15">
        <v>2885070</v>
      </c>
      <c r="AC1029" s="16">
        <v>1.379</v>
      </c>
      <c r="AD1029" s="17">
        <v>575491</v>
      </c>
      <c r="AE1029" s="16">
        <v>2.3290000000000002</v>
      </c>
      <c r="AF1029" s="17">
        <v>1089338</v>
      </c>
      <c r="AG1029" s="16">
        <v>2.105</v>
      </c>
      <c r="AH1029" s="18">
        <v>5.01</v>
      </c>
      <c r="AI1029" s="16">
        <v>-0.28499999999999998</v>
      </c>
      <c r="AJ1029" s="18">
        <v>2.65</v>
      </c>
      <c r="AK1029" s="16">
        <v>-0.23400000000000001</v>
      </c>
      <c r="AL1029" s="15">
        <v>5082548</v>
      </c>
      <c r="AM1029" s="16">
        <v>1.2509999999999999</v>
      </c>
      <c r="AN1029" s="17">
        <v>1000177</v>
      </c>
      <c r="AO1029" s="16">
        <v>2.3879999999999999</v>
      </c>
      <c r="AP1029" s="17">
        <v>1854522</v>
      </c>
      <c r="AQ1029" s="16">
        <v>1.772</v>
      </c>
      <c r="AR1029" s="18">
        <v>5.08</v>
      </c>
      <c r="AS1029" s="16">
        <v>-0.33600000000000002</v>
      </c>
      <c r="AT1029" s="18">
        <v>2.74</v>
      </c>
      <c r="AU1029" s="16">
        <v>-0.188</v>
      </c>
    </row>
    <row r="1030" spans="1:47" x14ac:dyDescent="0.2">
      <c r="A1030" s="124"/>
      <c r="B1030" s="29"/>
      <c r="C1030" s="29"/>
      <c r="D1030" s="29"/>
      <c r="E1030" s="30"/>
      <c r="F1030" s="29"/>
      <c r="G1030" s="14" t="s">
        <v>330</v>
      </c>
      <c r="H1030" s="15">
        <v>3518479</v>
      </c>
      <c r="I1030" s="16">
        <v>0.90300000000000002</v>
      </c>
      <c r="J1030" s="17">
        <v>688065</v>
      </c>
      <c r="K1030" s="16">
        <v>1.5189999999999999</v>
      </c>
      <c r="L1030" s="17">
        <v>1210090</v>
      </c>
      <c r="M1030" s="16">
        <v>1.157</v>
      </c>
      <c r="N1030" s="18">
        <v>5.1100000000000003</v>
      </c>
      <c r="O1030" s="16">
        <v>-0.245</v>
      </c>
      <c r="P1030" s="18">
        <v>2.91</v>
      </c>
      <c r="Q1030" s="16">
        <v>-0.11799999999999999</v>
      </c>
      <c r="R1030" s="15">
        <v>10805316</v>
      </c>
      <c r="S1030" s="16">
        <v>0.67700000000000005</v>
      </c>
      <c r="T1030" s="17">
        <v>2011493</v>
      </c>
      <c r="U1030" s="16">
        <v>1.1100000000000001</v>
      </c>
      <c r="V1030" s="17">
        <v>3652046</v>
      </c>
      <c r="W1030" s="16">
        <v>0.88800000000000001</v>
      </c>
      <c r="X1030" s="18">
        <v>5.37</v>
      </c>
      <c r="Y1030" s="16">
        <v>-0.20499999999999999</v>
      </c>
      <c r="Z1030" s="18">
        <v>2.96</v>
      </c>
      <c r="AA1030" s="16">
        <v>-0.112</v>
      </c>
      <c r="AB1030" s="15">
        <v>21508297</v>
      </c>
      <c r="AC1030" s="16">
        <v>0.56599999999999995</v>
      </c>
      <c r="AD1030" s="17">
        <v>3928689</v>
      </c>
      <c r="AE1030" s="16">
        <v>0.96299999999999997</v>
      </c>
      <c r="AF1030" s="17">
        <v>7223865</v>
      </c>
      <c r="AG1030" s="16">
        <v>0.73799999999999999</v>
      </c>
      <c r="AH1030" s="18">
        <v>5.47</v>
      </c>
      <c r="AI1030" s="16">
        <v>-0.20200000000000001</v>
      </c>
      <c r="AJ1030" s="18">
        <v>2.98</v>
      </c>
      <c r="AK1030" s="16">
        <v>-9.9000000000000005E-2</v>
      </c>
      <c r="AL1030" s="15">
        <v>38406531</v>
      </c>
      <c r="AM1030" s="16">
        <v>0.58499999999999996</v>
      </c>
      <c r="AN1030" s="17">
        <v>6830445</v>
      </c>
      <c r="AO1030" s="16">
        <v>1.0389999999999999</v>
      </c>
      <c r="AP1030" s="17">
        <v>12707492</v>
      </c>
      <c r="AQ1030" s="16">
        <v>0.72499999999999998</v>
      </c>
      <c r="AR1030" s="18">
        <v>5.62</v>
      </c>
      <c r="AS1030" s="16">
        <v>-0.222</v>
      </c>
      <c r="AT1030" s="18">
        <v>3.02</v>
      </c>
      <c r="AU1030" s="16">
        <v>-8.1000000000000003E-2</v>
      </c>
    </row>
    <row r="1031" spans="1:47" x14ac:dyDescent="0.2">
      <c r="A1031" s="123" t="s">
        <v>19</v>
      </c>
      <c r="B1031" s="28" t="s">
        <v>11</v>
      </c>
      <c r="C1031" s="28" t="s">
        <v>114</v>
      </c>
      <c r="D1031" s="28" t="s">
        <v>24</v>
      </c>
      <c r="E1031" s="28" t="s">
        <v>0</v>
      </c>
      <c r="F1031" s="28" t="s">
        <v>84</v>
      </c>
      <c r="G1031" s="14" t="s">
        <v>274</v>
      </c>
      <c r="H1031" s="15">
        <v>12727</v>
      </c>
      <c r="I1031" s="16">
        <v>-4.7E-2</v>
      </c>
      <c r="J1031" s="17">
        <v>3521</v>
      </c>
      <c r="K1031" s="16">
        <v>7.9000000000000001E-2</v>
      </c>
      <c r="L1031" s="17">
        <v>4592</v>
      </c>
      <c r="M1031" s="16">
        <v>-0.09</v>
      </c>
      <c r="N1031" s="18">
        <v>3.61</v>
      </c>
      <c r="O1031" s="16">
        <v>-0.11700000000000001</v>
      </c>
      <c r="P1031" s="18">
        <v>2.77</v>
      </c>
      <c r="Q1031" s="16">
        <v>4.7E-2</v>
      </c>
      <c r="R1031" s="15">
        <v>55610</v>
      </c>
      <c r="S1031" s="16">
        <v>5.8000000000000003E-2</v>
      </c>
      <c r="T1031" s="17">
        <v>14534</v>
      </c>
      <c r="U1031" s="16">
        <v>0.21099999999999999</v>
      </c>
      <c r="V1031" s="17">
        <v>19493</v>
      </c>
      <c r="W1031" s="16">
        <v>4.4999999999999998E-2</v>
      </c>
      <c r="X1031" s="18">
        <v>3.83</v>
      </c>
      <c r="Y1031" s="16">
        <v>-0.126</v>
      </c>
      <c r="Z1031" s="18">
        <v>2.85</v>
      </c>
      <c r="AA1031" s="16">
        <v>1.2999999999999999E-2</v>
      </c>
      <c r="AB1031" s="15">
        <v>126923</v>
      </c>
      <c r="AC1031" s="16">
        <v>0.127</v>
      </c>
      <c r="AD1031" s="17">
        <v>32561</v>
      </c>
      <c r="AE1031" s="16">
        <v>0.29799999999999999</v>
      </c>
      <c r="AF1031" s="17">
        <v>45344</v>
      </c>
      <c r="AG1031" s="16">
        <v>0.13800000000000001</v>
      </c>
      <c r="AH1031" s="18">
        <v>3.9</v>
      </c>
      <c r="AI1031" s="16">
        <v>-0.13200000000000001</v>
      </c>
      <c r="AJ1031" s="18">
        <v>2.8</v>
      </c>
      <c r="AK1031" s="16">
        <v>-0.01</v>
      </c>
      <c r="AL1031" s="15">
        <v>202519</v>
      </c>
      <c r="AM1031" s="16">
        <v>4.8000000000000001E-2</v>
      </c>
      <c r="AN1031" s="17">
        <v>52115</v>
      </c>
      <c r="AO1031" s="16">
        <v>0.28299999999999997</v>
      </c>
      <c r="AP1031" s="17">
        <v>73195</v>
      </c>
      <c r="AQ1031" s="16">
        <v>6.5000000000000002E-2</v>
      </c>
      <c r="AR1031" s="18">
        <v>3.89</v>
      </c>
      <c r="AS1031" s="16">
        <v>-0.184</v>
      </c>
      <c r="AT1031" s="18">
        <v>2.77</v>
      </c>
      <c r="AU1031" s="16">
        <v>-1.6E-2</v>
      </c>
    </row>
    <row r="1032" spans="1:47" x14ac:dyDescent="0.2">
      <c r="A1032" s="124"/>
      <c r="B1032" s="29"/>
      <c r="C1032" s="29"/>
      <c r="D1032" s="29"/>
      <c r="E1032" s="29"/>
      <c r="F1032" s="29"/>
      <c r="G1032" s="14" t="s">
        <v>275</v>
      </c>
      <c r="H1032" s="15">
        <v>59506</v>
      </c>
      <c r="I1032" s="16">
        <v>0.60699999999999998</v>
      </c>
      <c r="J1032" s="17">
        <v>7890</v>
      </c>
      <c r="K1032" s="16">
        <v>0.71299999999999997</v>
      </c>
      <c r="L1032" s="17">
        <v>17580</v>
      </c>
      <c r="M1032" s="16">
        <v>0.56799999999999995</v>
      </c>
      <c r="N1032" s="18">
        <v>7.54</v>
      </c>
      <c r="O1032" s="16">
        <v>-6.2E-2</v>
      </c>
      <c r="P1032" s="18">
        <v>3.38</v>
      </c>
      <c r="Q1032" s="16">
        <v>2.4E-2</v>
      </c>
      <c r="R1032" s="15">
        <v>221695</v>
      </c>
      <c r="S1032" s="16">
        <v>0.68899999999999995</v>
      </c>
      <c r="T1032" s="17">
        <v>28814</v>
      </c>
      <c r="U1032" s="16">
        <v>0.82799999999999996</v>
      </c>
      <c r="V1032" s="17">
        <v>64446</v>
      </c>
      <c r="W1032" s="16">
        <v>0.67700000000000005</v>
      </c>
      <c r="X1032" s="18">
        <v>7.69</v>
      </c>
      <c r="Y1032" s="16">
        <v>-7.5999999999999998E-2</v>
      </c>
      <c r="Z1032" s="18">
        <v>3.44</v>
      </c>
      <c r="AA1032" s="16">
        <v>7.0000000000000001E-3</v>
      </c>
      <c r="AB1032" s="15">
        <v>454591</v>
      </c>
      <c r="AC1032" s="16">
        <v>0.60699999999999998</v>
      </c>
      <c r="AD1032" s="17">
        <v>59270</v>
      </c>
      <c r="AE1032" s="16">
        <v>0.755</v>
      </c>
      <c r="AF1032" s="17">
        <v>132882</v>
      </c>
      <c r="AG1032" s="16">
        <v>0.61499999999999999</v>
      </c>
      <c r="AH1032" s="18">
        <v>7.67</v>
      </c>
      <c r="AI1032" s="16">
        <v>-8.5000000000000006E-2</v>
      </c>
      <c r="AJ1032" s="18">
        <v>3.42</v>
      </c>
      <c r="AK1032" s="16">
        <v>-5.0000000000000001E-3</v>
      </c>
      <c r="AL1032" s="15">
        <v>727432</v>
      </c>
      <c r="AM1032" s="16">
        <v>0.38900000000000001</v>
      </c>
      <c r="AN1032" s="17">
        <v>96451</v>
      </c>
      <c r="AO1032" s="16">
        <v>0.53</v>
      </c>
      <c r="AP1032" s="17">
        <v>219037</v>
      </c>
      <c r="AQ1032" s="16">
        <v>0.43099999999999999</v>
      </c>
      <c r="AR1032" s="18">
        <v>7.54</v>
      </c>
      <c r="AS1032" s="16">
        <v>-9.1999999999999998E-2</v>
      </c>
      <c r="AT1032" s="18">
        <v>3.32</v>
      </c>
      <c r="AU1032" s="16">
        <v>-2.9000000000000001E-2</v>
      </c>
    </row>
    <row r="1033" spans="1:47" x14ac:dyDescent="0.2">
      <c r="A1033" s="124"/>
      <c r="B1033" s="29"/>
      <c r="C1033" s="29"/>
      <c r="D1033" s="29"/>
      <c r="E1033" s="29"/>
      <c r="F1033" s="29"/>
      <c r="G1033" s="14" t="s">
        <v>276</v>
      </c>
      <c r="H1033" s="15">
        <v>108713</v>
      </c>
      <c r="I1033" s="16">
        <v>0.124</v>
      </c>
      <c r="J1033" s="17">
        <v>19067</v>
      </c>
      <c r="K1033" s="16">
        <v>0.158</v>
      </c>
      <c r="L1033" s="17">
        <v>33791</v>
      </c>
      <c r="M1033" s="16">
        <v>7.6999999999999999E-2</v>
      </c>
      <c r="N1033" s="18">
        <v>5.7</v>
      </c>
      <c r="O1033" s="16">
        <v>-2.9000000000000001E-2</v>
      </c>
      <c r="P1033" s="18">
        <v>3.22</v>
      </c>
      <c r="Q1033" s="16">
        <v>4.3999999999999997E-2</v>
      </c>
      <c r="R1033" s="15">
        <v>390695</v>
      </c>
      <c r="S1033" s="16">
        <v>0.2</v>
      </c>
      <c r="T1033" s="17">
        <v>66826</v>
      </c>
      <c r="U1033" s="16">
        <v>0.20499999999999999</v>
      </c>
      <c r="V1033" s="17">
        <v>117980</v>
      </c>
      <c r="W1033" s="16">
        <v>0.129</v>
      </c>
      <c r="X1033" s="18">
        <v>5.85</v>
      </c>
      <c r="Y1033" s="16">
        <v>-4.0000000000000001E-3</v>
      </c>
      <c r="Z1033" s="18">
        <v>3.31</v>
      </c>
      <c r="AA1033" s="16">
        <v>6.3E-2</v>
      </c>
      <c r="AB1033" s="15">
        <v>820675</v>
      </c>
      <c r="AC1033" s="16">
        <v>0.183</v>
      </c>
      <c r="AD1033" s="17">
        <v>140012</v>
      </c>
      <c r="AE1033" s="16">
        <v>0.216</v>
      </c>
      <c r="AF1033" s="17">
        <v>248308</v>
      </c>
      <c r="AG1033" s="16">
        <v>0.106</v>
      </c>
      <c r="AH1033" s="18">
        <v>5.86</v>
      </c>
      <c r="AI1033" s="16">
        <v>-2.7E-2</v>
      </c>
      <c r="AJ1033" s="18">
        <v>3.31</v>
      </c>
      <c r="AK1033" s="16">
        <v>7.0000000000000007E-2</v>
      </c>
      <c r="AL1033" s="15">
        <v>1424998</v>
      </c>
      <c r="AM1033" s="16">
        <v>0.16200000000000001</v>
      </c>
      <c r="AN1033" s="17">
        <v>243554</v>
      </c>
      <c r="AO1033" s="16">
        <v>0.22600000000000001</v>
      </c>
      <c r="AP1033" s="17">
        <v>438675</v>
      </c>
      <c r="AQ1033" s="16">
        <v>0.10100000000000001</v>
      </c>
      <c r="AR1033" s="18">
        <v>5.85</v>
      </c>
      <c r="AS1033" s="16">
        <v>-5.1999999999999998E-2</v>
      </c>
      <c r="AT1033" s="18">
        <v>3.25</v>
      </c>
      <c r="AU1033" s="16">
        <v>5.5E-2</v>
      </c>
    </row>
    <row r="1034" spans="1:47" x14ac:dyDescent="0.2">
      <c r="A1034" s="124"/>
      <c r="B1034" s="29"/>
      <c r="C1034" s="29"/>
      <c r="D1034" s="29"/>
      <c r="E1034" s="29"/>
      <c r="F1034" s="29"/>
      <c r="G1034" s="14" t="s">
        <v>277</v>
      </c>
      <c r="H1034" s="15">
        <v>36349</v>
      </c>
      <c r="I1034" s="16">
        <v>0.32500000000000001</v>
      </c>
      <c r="J1034" s="17">
        <v>7418</v>
      </c>
      <c r="K1034" s="16">
        <v>1.25</v>
      </c>
      <c r="L1034" s="17">
        <v>9878</v>
      </c>
      <c r="M1034" s="16">
        <v>0.21099999999999999</v>
      </c>
      <c r="N1034" s="18">
        <v>4.9000000000000004</v>
      </c>
      <c r="O1034" s="16">
        <v>-0.41099999999999998</v>
      </c>
      <c r="P1034" s="18">
        <v>3.68</v>
      </c>
      <c r="Q1034" s="16">
        <v>9.4E-2</v>
      </c>
      <c r="R1034" s="15">
        <v>132167</v>
      </c>
      <c r="S1034" s="16">
        <v>0.35</v>
      </c>
      <c r="T1034" s="17">
        <v>26135</v>
      </c>
      <c r="U1034" s="16">
        <v>1.2410000000000001</v>
      </c>
      <c r="V1034" s="17">
        <v>36048</v>
      </c>
      <c r="W1034" s="16">
        <v>0.26100000000000001</v>
      </c>
      <c r="X1034" s="18">
        <v>5.0599999999999996</v>
      </c>
      <c r="Y1034" s="16">
        <v>-0.39700000000000002</v>
      </c>
      <c r="Z1034" s="18">
        <v>3.67</v>
      </c>
      <c r="AA1034" s="16">
        <v>7.0999999999999994E-2</v>
      </c>
      <c r="AB1034" s="15">
        <v>275692</v>
      </c>
      <c r="AC1034" s="16">
        <v>0.27200000000000002</v>
      </c>
      <c r="AD1034" s="17">
        <v>53388</v>
      </c>
      <c r="AE1034" s="16">
        <v>1.07</v>
      </c>
      <c r="AF1034" s="17">
        <v>76131</v>
      </c>
      <c r="AG1034" s="16">
        <v>0.20699999999999999</v>
      </c>
      <c r="AH1034" s="18">
        <v>5.16</v>
      </c>
      <c r="AI1034" s="16">
        <v>-0.38600000000000001</v>
      </c>
      <c r="AJ1034" s="18">
        <v>3.62</v>
      </c>
      <c r="AK1034" s="16">
        <v>5.3999999999999999E-2</v>
      </c>
      <c r="AL1034" s="15">
        <v>476157</v>
      </c>
      <c r="AM1034" s="16">
        <v>0.14000000000000001</v>
      </c>
      <c r="AN1034" s="17">
        <v>87595</v>
      </c>
      <c r="AO1034" s="16">
        <v>0.76</v>
      </c>
      <c r="AP1034" s="17">
        <v>135560</v>
      </c>
      <c r="AQ1034" s="16">
        <v>0.115</v>
      </c>
      <c r="AR1034" s="18">
        <v>5.44</v>
      </c>
      <c r="AS1034" s="16">
        <v>-0.35299999999999998</v>
      </c>
      <c r="AT1034" s="18">
        <v>3.51</v>
      </c>
      <c r="AU1034" s="16">
        <v>2.1999999999999999E-2</v>
      </c>
    </row>
    <row r="1035" spans="1:47" x14ac:dyDescent="0.2">
      <c r="A1035" s="124"/>
      <c r="B1035" s="29"/>
      <c r="C1035" s="29"/>
      <c r="D1035" s="29"/>
      <c r="E1035" s="29"/>
      <c r="F1035" s="29"/>
      <c r="G1035" s="14" t="s">
        <v>278</v>
      </c>
      <c r="H1035" s="15">
        <v>85858</v>
      </c>
      <c r="I1035" s="16">
        <v>-9.6000000000000002E-2</v>
      </c>
      <c r="J1035" s="17">
        <v>14523</v>
      </c>
      <c r="K1035" s="16">
        <v>-9.5000000000000001E-2</v>
      </c>
      <c r="L1035" s="17">
        <v>29185</v>
      </c>
      <c r="M1035" s="16">
        <v>-0.06</v>
      </c>
      <c r="N1035" s="18">
        <v>5.91</v>
      </c>
      <c r="O1035" s="16">
        <v>0</v>
      </c>
      <c r="P1035" s="18">
        <v>2.94</v>
      </c>
      <c r="Q1035" s="16">
        <v>-3.6999999999999998E-2</v>
      </c>
      <c r="R1035" s="15">
        <v>337800</v>
      </c>
      <c r="S1035" s="16">
        <v>-8.3000000000000004E-2</v>
      </c>
      <c r="T1035" s="17">
        <v>57696</v>
      </c>
      <c r="U1035" s="16">
        <v>-8.1000000000000003E-2</v>
      </c>
      <c r="V1035" s="17">
        <v>114340</v>
      </c>
      <c r="W1035" s="16">
        <v>-5.7000000000000002E-2</v>
      </c>
      <c r="X1035" s="18">
        <v>5.85</v>
      </c>
      <c r="Y1035" s="16">
        <v>-2E-3</v>
      </c>
      <c r="Z1035" s="18">
        <v>2.95</v>
      </c>
      <c r="AA1035" s="16">
        <v>-2.8000000000000001E-2</v>
      </c>
      <c r="AB1035" s="15">
        <v>714660</v>
      </c>
      <c r="AC1035" s="16">
        <v>-0.09</v>
      </c>
      <c r="AD1035" s="17">
        <v>122183</v>
      </c>
      <c r="AE1035" s="16">
        <v>-9.7000000000000003E-2</v>
      </c>
      <c r="AF1035" s="17">
        <v>240975</v>
      </c>
      <c r="AG1035" s="16">
        <v>-8.3000000000000004E-2</v>
      </c>
      <c r="AH1035" s="18">
        <v>5.85</v>
      </c>
      <c r="AI1035" s="16">
        <v>8.0000000000000002E-3</v>
      </c>
      <c r="AJ1035" s="18">
        <v>2.97</v>
      </c>
      <c r="AK1035" s="16">
        <v>-8.0000000000000002E-3</v>
      </c>
      <c r="AL1035" s="15">
        <v>1278232</v>
      </c>
      <c r="AM1035" s="16">
        <v>-6.2E-2</v>
      </c>
      <c r="AN1035" s="17">
        <v>217744</v>
      </c>
      <c r="AO1035" s="16">
        <v>-6.6000000000000003E-2</v>
      </c>
      <c r="AP1035" s="17">
        <v>422508</v>
      </c>
      <c r="AQ1035" s="16">
        <v>-6.5000000000000002E-2</v>
      </c>
      <c r="AR1035" s="18">
        <v>5.87</v>
      </c>
      <c r="AS1035" s="16">
        <v>3.0000000000000001E-3</v>
      </c>
      <c r="AT1035" s="18">
        <v>3.03</v>
      </c>
      <c r="AU1035" s="16">
        <v>3.0000000000000001E-3</v>
      </c>
    </row>
    <row r="1036" spans="1:47" x14ac:dyDescent="0.2">
      <c r="A1036" s="124"/>
      <c r="B1036" s="29"/>
      <c r="C1036" s="29"/>
      <c r="D1036" s="29"/>
      <c r="E1036" s="29"/>
      <c r="F1036" s="29"/>
      <c r="G1036" s="14" t="s">
        <v>279</v>
      </c>
      <c r="H1036" s="15">
        <v>36394</v>
      </c>
      <c r="I1036" s="16">
        <v>-0.253</v>
      </c>
      <c r="J1036" s="17">
        <v>6364</v>
      </c>
      <c r="K1036" s="16">
        <v>-0.26</v>
      </c>
      <c r="L1036" s="17">
        <v>11662</v>
      </c>
      <c r="M1036" s="16">
        <v>-0.247</v>
      </c>
      <c r="N1036" s="18">
        <v>5.72</v>
      </c>
      <c r="O1036" s="16">
        <v>0.01</v>
      </c>
      <c r="P1036" s="18">
        <v>3.12</v>
      </c>
      <c r="Q1036" s="16">
        <v>-7.0000000000000001E-3</v>
      </c>
      <c r="R1036" s="15">
        <v>182460</v>
      </c>
      <c r="S1036" s="16">
        <v>-0.16200000000000001</v>
      </c>
      <c r="T1036" s="17">
        <v>31577</v>
      </c>
      <c r="U1036" s="16">
        <v>-0.16400000000000001</v>
      </c>
      <c r="V1036" s="17">
        <v>56123</v>
      </c>
      <c r="W1036" s="16">
        <v>-0.16900000000000001</v>
      </c>
      <c r="X1036" s="18">
        <v>5.78</v>
      </c>
      <c r="Y1036" s="16">
        <v>2E-3</v>
      </c>
      <c r="Z1036" s="18">
        <v>3.25</v>
      </c>
      <c r="AA1036" s="16">
        <v>8.9999999999999993E-3</v>
      </c>
      <c r="AB1036" s="15">
        <v>452035</v>
      </c>
      <c r="AC1036" s="16">
        <v>-3.4000000000000002E-2</v>
      </c>
      <c r="AD1036" s="17">
        <v>79437</v>
      </c>
      <c r="AE1036" s="16">
        <v>-6.9000000000000006E-2</v>
      </c>
      <c r="AF1036" s="17">
        <v>138289</v>
      </c>
      <c r="AG1036" s="16">
        <v>-9.5000000000000001E-2</v>
      </c>
      <c r="AH1036" s="18">
        <v>5.69</v>
      </c>
      <c r="AI1036" s="16">
        <v>3.6999999999999998E-2</v>
      </c>
      <c r="AJ1036" s="18">
        <v>3.27</v>
      </c>
      <c r="AK1036" s="16">
        <v>6.7000000000000004E-2</v>
      </c>
      <c r="AL1036" s="15">
        <v>734050</v>
      </c>
      <c r="AM1036" s="16">
        <v>5.3999999999999999E-2</v>
      </c>
      <c r="AN1036" s="17">
        <v>130120</v>
      </c>
      <c r="AO1036" s="16">
        <v>4.8000000000000001E-2</v>
      </c>
      <c r="AP1036" s="17">
        <v>225149</v>
      </c>
      <c r="AQ1036" s="16">
        <v>-2.7E-2</v>
      </c>
      <c r="AR1036" s="18">
        <v>5.64</v>
      </c>
      <c r="AS1036" s="16">
        <v>5.0000000000000001E-3</v>
      </c>
      <c r="AT1036" s="18">
        <v>3.26</v>
      </c>
      <c r="AU1036" s="16">
        <v>8.3000000000000004E-2</v>
      </c>
    </row>
    <row r="1037" spans="1:47" x14ac:dyDescent="0.2">
      <c r="A1037" s="124"/>
      <c r="B1037" s="29"/>
      <c r="C1037" s="29"/>
      <c r="D1037" s="29"/>
      <c r="E1037" s="29"/>
      <c r="F1037" s="29"/>
      <c r="G1037" s="14" t="s">
        <v>280</v>
      </c>
      <c r="H1037" s="15">
        <v>19289</v>
      </c>
      <c r="I1037" s="16">
        <v>-0.255</v>
      </c>
      <c r="J1037" s="17">
        <v>3070</v>
      </c>
      <c r="K1037" s="16">
        <v>-0.23</v>
      </c>
      <c r="L1037" s="17">
        <v>6532</v>
      </c>
      <c r="M1037" s="16">
        <v>-9.9000000000000005E-2</v>
      </c>
      <c r="N1037" s="18">
        <v>6.28</v>
      </c>
      <c r="O1037" s="16">
        <v>-3.3000000000000002E-2</v>
      </c>
      <c r="P1037" s="18">
        <v>2.95</v>
      </c>
      <c r="Q1037" s="16">
        <v>-0.17299999999999999</v>
      </c>
      <c r="R1037" s="15">
        <v>64839</v>
      </c>
      <c r="S1037" s="16">
        <v>-0.35299999999999998</v>
      </c>
      <c r="T1037" s="17">
        <v>10442</v>
      </c>
      <c r="U1037" s="16">
        <v>-0.318</v>
      </c>
      <c r="V1037" s="17">
        <v>22196</v>
      </c>
      <c r="W1037" s="16">
        <v>-0.21</v>
      </c>
      <c r="X1037" s="18">
        <v>6.21</v>
      </c>
      <c r="Y1037" s="16">
        <v>-5.0999999999999997E-2</v>
      </c>
      <c r="Z1037" s="18">
        <v>2.92</v>
      </c>
      <c r="AA1037" s="16">
        <v>-0.18099999999999999</v>
      </c>
      <c r="AB1037" s="15">
        <v>158520</v>
      </c>
      <c r="AC1037" s="16">
        <v>-0.26300000000000001</v>
      </c>
      <c r="AD1037" s="17">
        <v>26721</v>
      </c>
      <c r="AE1037" s="16">
        <v>-0.19400000000000001</v>
      </c>
      <c r="AF1037" s="17">
        <v>51892</v>
      </c>
      <c r="AG1037" s="16">
        <v>-0.14899999999999999</v>
      </c>
      <c r="AH1037" s="18">
        <v>5.93</v>
      </c>
      <c r="AI1037" s="16">
        <v>-8.5000000000000006E-2</v>
      </c>
      <c r="AJ1037" s="18">
        <v>3.05</v>
      </c>
      <c r="AK1037" s="16">
        <v>-0.13400000000000001</v>
      </c>
      <c r="AL1037" s="15">
        <v>329950</v>
      </c>
      <c r="AM1037" s="16">
        <v>-0.13700000000000001</v>
      </c>
      <c r="AN1037" s="17">
        <v>54848</v>
      </c>
      <c r="AO1037" s="16">
        <v>-7.6999999999999999E-2</v>
      </c>
      <c r="AP1037" s="17">
        <v>101233</v>
      </c>
      <c r="AQ1037" s="16">
        <v>-7.6999999999999999E-2</v>
      </c>
      <c r="AR1037" s="18">
        <v>6.02</v>
      </c>
      <c r="AS1037" s="16">
        <v>-6.5000000000000002E-2</v>
      </c>
      <c r="AT1037" s="18">
        <v>3.26</v>
      </c>
      <c r="AU1037" s="16">
        <v>-6.4000000000000001E-2</v>
      </c>
    </row>
    <row r="1038" spans="1:47" x14ac:dyDescent="0.2">
      <c r="A1038" s="124"/>
      <c r="B1038" s="29"/>
      <c r="C1038" s="29"/>
      <c r="D1038" s="29"/>
      <c r="E1038" s="29"/>
      <c r="F1038" s="29"/>
      <c r="G1038" s="14" t="s">
        <v>281</v>
      </c>
      <c r="H1038" s="15">
        <v>97579</v>
      </c>
      <c r="I1038" s="16">
        <v>0.14299999999999999</v>
      </c>
      <c r="J1038" s="17">
        <v>24676</v>
      </c>
      <c r="K1038" s="16">
        <v>0.41099999999999998</v>
      </c>
      <c r="L1038" s="17">
        <v>44991</v>
      </c>
      <c r="M1038" s="16">
        <v>0.32300000000000001</v>
      </c>
      <c r="N1038" s="18">
        <v>3.95</v>
      </c>
      <c r="O1038" s="16">
        <v>-0.19</v>
      </c>
      <c r="P1038" s="18">
        <v>2.17</v>
      </c>
      <c r="Q1038" s="16">
        <v>-0.13600000000000001</v>
      </c>
      <c r="R1038" s="15">
        <v>344093</v>
      </c>
      <c r="S1038" s="16">
        <v>0.125</v>
      </c>
      <c r="T1038" s="17">
        <v>71243</v>
      </c>
      <c r="U1038" s="16">
        <v>5.2999999999999999E-2</v>
      </c>
      <c r="V1038" s="17">
        <v>136143</v>
      </c>
      <c r="W1038" s="16">
        <v>3.4000000000000002E-2</v>
      </c>
      <c r="X1038" s="18">
        <v>4.83</v>
      </c>
      <c r="Y1038" s="16">
        <v>6.9000000000000006E-2</v>
      </c>
      <c r="Z1038" s="18">
        <v>2.5299999999999998</v>
      </c>
      <c r="AA1038" s="16">
        <v>8.7999999999999995E-2</v>
      </c>
      <c r="AB1038" s="15">
        <v>732355</v>
      </c>
      <c r="AC1038" s="16">
        <v>0.10299999999999999</v>
      </c>
      <c r="AD1038" s="17">
        <v>148082</v>
      </c>
      <c r="AE1038" s="16">
        <v>4.1000000000000002E-2</v>
      </c>
      <c r="AF1038" s="17">
        <v>282629</v>
      </c>
      <c r="AG1038" s="16">
        <v>0.01</v>
      </c>
      <c r="AH1038" s="18">
        <v>4.95</v>
      </c>
      <c r="AI1038" s="16">
        <v>5.8999999999999997E-2</v>
      </c>
      <c r="AJ1038" s="18">
        <v>2.59</v>
      </c>
      <c r="AK1038" s="16">
        <v>9.0999999999999998E-2</v>
      </c>
      <c r="AL1038" s="15">
        <v>1328477</v>
      </c>
      <c r="AM1038" s="16">
        <v>0.1</v>
      </c>
      <c r="AN1038" s="17">
        <v>278073</v>
      </c>
      <c r="AO1038" s="16">
        <v>4.0000000000000001E-3</v>
      </c>
      <c r="AP1038" s="17">
        <v>525542</v>
      </c>
      <c r="AQ1038" s="16">
        <v>-2.1999999999999999E-2</v>
      </c>
      <c r="AR1038" s="18">
        <v>4.78</v>
      </c>
      <c r="AS1038" s="16">
        <v>9.6000000000000002E-2</v>
      </c>
      <c r="AT1038" s="18">
        <v>2.5299999999999998</v>
      </c>
      <c r="AU1038" s="16">
        <v>0.125</v>
      </c>
    </row>
    <row r="1039" spans="1:47" x14ac:dyDescent="0.2">
      <c r="A1039" s="124"/>
      <c r="B1039" s="29"/>
      <c r="C1039" s="29"/>
      <c r="D1039" s="29"/>
      <c r="E1039" s="29"/>
      <c r="F1039" s="29"/>
      <c r="G1039" s="14" t="s">
        <v>282</v>
      </c>
      <c r="H1039" s="15">
        <v>66315</v>
      </c>
      <c r="I1039" s="16">
        <v>1.4710000000000001</v>
      </c>
      <c r="J1039" s="17">
        <v>17199</v>
      </c>
      <c r="K1039" s="16">
        <v>1.292</v>
      </c>
      <c r="L1039" s="17">
        <v>30535</v>
      </c>
      <c r="M1039" s="16">
        <v>1.389</v>
      </c>
      <c r="N1039" s="18">
        <v>3.86</v>
      </c>
      <c r="O1039" s="16">
        <v>7.8E-2</v>
      </c>
      <c r="P1039" s="18">
        <v>2.17</v>
      </c>
      <c r="Q1039" s="16">
        <v>3.4000000000000002E-2</v>
      </c>
      <c r="R1039" s="15">
        <v>230622</v>
      </c>
      <c r="S1039" s="16">
        <v>1.53</v>
      </c>
      <c r="T1039" s="17">
        <v>48827</v>
      </c>
      <c r="U1039" s="16">
        <v>0.51</v>
      </c>
      <c r="V1039" s="17">
        <v>90146</v>
      </c>
      <c r="W1039" s="16">
        <v>0.65300000000000002</v>
      </c>
      <c r="X1039" s="18">
        <v>4.72</v>
      </c>
      <c r="Y1039" s="16">
        <v>0.67500000000000004</v>
      </c>
      <c r="Z1039" s="18">
        <v>2.56</v>
      </c>
      <c r="AA1039" s="16">
        <v>0.53100000000000003</v>
      </c>
      <c r="AB1039" s="15">
        <v>485791</v>
      </c>
      <c r="AC1039" s="16">
        <v>1.5660000000000001</v>
      </c>
      <c r="AD1039" s="17">
        <v>103840</v>
      </c>
      <c r="AE1039" s="16">
        <v>0.56899999999999995</v>
      </c>
      <c r="AF1039" s="17">
        <v>191061</v>
      </c>
      <c r="AG1039" s="16">
        <v>0.69599999999999995</v>
      </c>
      <c r="AH1039" s="18">
        <v>4.68</v>
      </c>
      <c r="AI1039" s="16">
        <v>0.63500000000000001</v>
      </c>
      <c r="AJ1039" s="18">
        <v>2.54</v>
      </c>
      <c r="AK1039" s="16">
        <v>0.51300000000000001</v>
      </c>
      <c r="AL1039" s="15">
        <v>798535</v>
      </c>
      <c r="AM1039" s="16">
        <v>1.2629999999999999</v>
      </c>
      <c r="AN1039" s="17">
        <v>187907</v>
      </c>
      <c r="AO1039" s="16">
        <v>0.498</v>
      </c>
      <c r="AP1039" s="17">
        <v>340347</v>
      </c>
      <c r="AQ1039" s="16">
        <v>0.6</v>
      </c>
      <c r="AR1039" s="18">
        <v>4.25</v>
      </c>
      <c r="AS1039" s="16">
        <v>0.51</v>
      </c>
      <c r="AT1039" s="18">
        <v>2.35</v>
      </c>
      <c r="AU1039" s="16">
        <v>0.41399999999999998</v>
      </c>
    </row>
    <row r="1040" spans="1:47" x14ac:dyDescent="0.2">
      <c r="A1040" s="124"/>
      <c r="B1040" s="29"/>
      <c r="C1040" s="29"/>
      <c r="D1040" s="29"/>
      <c r="E1040" s="29"/>
      <c r="F1040" s="29"/>
      <c r="G1040" s="14" t="s">
        <v>283</v>
      </c>
      <c r="H1040" s="15">
        <v>20535</v>
      </c>
      <c r="I1040" s="16">
        <v>0.19600000000000001</v>
      </c>
      <c r="J1040" s="17">
        <v>3071</v>
      </c>
      <c r="K1040" s="16">
        <v>0.17899999999999999</v>
      </c>
      <c r="L1040" s="17">
        <v>6673</v>
      </c>
      <c r="M1040" s="16">
        <v>0.16600000000000001</v>
      </c>
      <c r="N1040" s="18">
        <v>6.69</v>
      </c>
      <c r="O1040" s="16">
        <v>1.4999999999999999E-2</v>
      </c>
      <c r="P1040" s="18">
        <v>3.08</v>
      </c>
      <c r="Q1040" s="16">
        <v>2.5000000000000001E-2</v>
      </c>
      <c r="R1040" s="15">
        <v>82069</v>
      </c>
      <c r="S1040" s="16">
        <v>0.24099999999999999</v>
      </c>
      <c r="T1040" s="17">
        <v>11958</v>
      </c>
      <c r="U1040" s="16">
        <v>0.27500000000000002</v>
      </c>
      <c r="V1040" s="17">
        <v>25449</v>
      </c>
      <c r="W1040" s="16">
        <v>0.189</v>
      </c>
      <c r="X1040" s="18">
        <v>6.86</v>
      </c>
      <c r="Y1040" s="16">
        <v>-2.7E-2</v>
      </c>
      <c r="Z1040" s="18">
        <v>3.22</v>
      </c>
      <c r="AA1040" s="16">
        <v>4.3999999999999997E-2</v>
      </c>
      <c r="AB1040" s="15">
        <v>191966</v>
      </c>
      <c r="AC1040" s="16">
        <v>0.21199999999999999</v>
      </c>
      <c r="AD1040" s="17">
        <v>27876</v>
      </c>
      <c r="AE1040" s="16">
        <v>0.26100000000000001</v>
      </c>
      <c r="AF1040" s="17">
        <v>59865</v>
      </c>
      <c r="AG1040" s="16">
        <v>0.153</v>
      </c>
      <c r="AH1040" s="18">
        <v>6.89</v>
      </c>
      <c r="AI1040" s="16">
        <v>-3.9E-2</v>
      </c>
      <c r="AJ1040" s="18">
        <v>3.21</v>
      </c>
      <c r="AK1040" s="16">
        <v>5.0999999999999997E-2</v>
      </c>
      <c r="AL1040" s="15">
        <v>297641</v>
      </c>
      <c r="AM1040" s="16">
        <v>0.157</v>
      </c>
      <c r="AN1040" s="17">
        <v>43751</v>
      </c>
      <c r="AO1040" s="16">
        <v>0.215</v>
      </c>
      <c r="AP1040" s="17">
        <v>94261</v>
      </c>
      <c r="AQ1040" s="16">
        <v>0.11799999999999999</v>
      </c>
      <c r="AR1040" s="18">
        <v>6.8</v>
      </c>
      <c r="AS1040" s="16">
        <v>-4.8000000000000001E-2</v>
      </c>
      <c r="AT1040" s="18">
        <v>3.16</v>
      </c>
      <c r="AU1040" s="16">
        <v>3.5000000000000003E-2</v>
      </c>
    </row>
    <row r="1041" spans="1:47" x14ac:dyDescent="0.2">
      <c r="A1041" s="124"/>
      <c r="B1041" s="29"/>
      <c r="C1041" s="29"/>
      <c r="D1041" s="29"/>
      <c r="E1041" s="29"/>
      <c r="F1041" s="29"/>
      <c r="G1041" s="14" t="s">
        <v>284</v>
      </c>
      <c r="H1041" s="15">
        <v>41422</v>
      </c>
      <c r="I1041" s="16">
        <v>0.58199999999999996</v>
      </c>
      <c r="J1041" s="17">
        <v>12079</v>
      </c>
      <c r="K1041" s="16">
        <v>0.81399999999999995</v>
      </c>
      <c r="L1041" s="17">
        <v>20448</v>
      </c>
      <c r="M1041" s="16">
        <v>0.75600000000000001</v>
      </c>
      <c r="N1041" s="18">
        <v>3.43</v>
      </c>
      <c r="O1041" s="16">
        <v>-0.128</v>
      </c>
      <c r="P1041" s="18">
        <v>2.0299999999999998</v>
      </c>
      <c r="Q1041" s="16">
        <v>-9.9000000000000005E-2</v>
      </c>
      <c r="R1041" s="15">
        <v>143496</v>
      </c>
      <c r="S1041" s="16">
        <v>0.61899999999999999</v>
      </c>
      <c r="T1041" s="17">
        <v>33922</v>
      </c>
      <c r="U1041" s="16">
        <v>0.23100000000000001</v>
      </c>
      <c r="V1041" s="17">
        <v>58731</v>
      </c>
      <c r="W1041" s="16">
        <v>0.223</v>
      </c>
      <c r="X1041" s="18">
        <v>4.2300000000000004</v>
      </c>
      <c r="Y1041" s="16">
        <v>0.315</v>
      </c>
      <c r="Z1041" s="18">
        <v>2.44</v>
      </c>
      <c r="AA1041" s="16">
        <v>0.32300000000000001</v>
      </c>
      <c r="AB1041" s="15">
        <v>317646</v>
      </c>
      <c r="AC1041" s="16">
        <v>0.628</v>
      </c>
      <c r="AD1041" s="17">
        <v>76002</v>
      </c>
      <c r="AE1041" s="16">
        <v>0.28799999999999998</v>
      </c>
      <c r="AF1041" s="17">
        <v>132374</v>
      </c>
      <c r="AG1041" s="16">
        <v>0.26800000000000002</v>
      </c>
      <c r="AH1041" s="18">
        <v>4.18</v>
      </c>
      <c r="AI1041" s="16">
        <v>0.26400000000000001</v>
      </c>
      <c r="AJ1041" s="18">
        <v>2.4</v>
      </c>
      <c r="AK1041" s="16">
        <v>0.28399999999999997</v>
      </c>
      <c r="AL1041" s="15">
        <v>531419</v>
      </c>
      <c r="AM1041" s="16">
        <v>0.47599999999999998</v>
      </c>
      <c r="AN1041" s="17">
        <v>138412</v>
      </c>
      <c r="AO1041" s="16">
        <v>0.24399999999999999</v>
      </c>
      <c r="AP1041" s="17">
        <v>238637</v>
      </c>
      <c r="AQ1041" s="16">
        <v>0.219</v>
      </c>
      <c r="AR1041" s="18">
        <v>3.84</v>
      </c>
      <c r="AS1041" s="16">
        <v>0.186</v>
      </c>
      <c r="AT1041" s="18">
        <v>2.23</v>
      </c>
      <c r="AU1041" s="16">
        <v>0.21099999999999999</v>
      </c>
    </row>
    <row r="1042" spans="1:47" x14ac:dyDescent="0.2">
      <c r="A1042" s="124"/>
      <c r="B1042" s="29"/>
      <c r="C1042" s="29"/>
      <c r="D1042" s="29"/>
      <c r="E1042" s="29"/>
      <c r="F1042" s="29"/>
      <c r="G1042" s="14" t="s">
        <v>285</v>
      </c>
      <c r="H1042" s="15">
        <v>62012</v>
      </c>
      <c r="I1042" s="16">
        <v>0.38600000000000001</v>
      </c>
      <c r="J1042" s="17">
        <v>10170</v>
      </c>
      <c r="K1042" s="16">
        <v>0.47799999999999998</v>
      </c>
      <c r="L1042" s="17">
        <v>18135</v>
      </c>
      <c r="M1042" s="16">
        <v>0.30199999999999999</v>
      </c>
      <c r="N1042" s="18">
        <v>6.1</v>
      </c>
      <c r="O1042" s="16">
        <v>-6.2E-2</v>
      </c>
      <c r="P1042" s="18">
        <v>3.42</v>
      </c>
      <c r="Q1042" s="16">
        <v>6.5000000000000002E-2</v>
      </c>
      <c r="R1042" s="15">
        <v>215826</v>
      </c>
      <c r="S1042" s="16">
        <v>0.47599999999999998</v>
      </c>
      <c r="T1042" s="17">
        <v>35889</v>
      </c>
      <c r="U1042" s="16">
        <v>0.60099999999999998</v>
      </c>
      <c r="V1042" s="17">
        <v>63631</v>
      </c>
      <c r="W1042" s="16">
        <v>0.376</v>
      </c>
      <c r="X1042" s="18">
        <v>6.01</v>
      </c>
      <c r="Y1042" s="16">
        <v>-7.8E-2</v>
      </c>
      <c r="Z1042" s="18">
        <v>3.39</v>
      </c>
      <c r="AA1042" s="16">
        <v>7.2999999999999995E-2</v>
      </c>
      <c r="AB1042" s="15">
        <v>466807</v>
      </c>
      <c r="AC1042" s="16">
        <v>0.501</v>
      </c>
      <c r="AD1042" s="17">
        <v>78254</v>
      </c>
      <c r="AE1042" s="16">
        <v>0.65100000000000002</v>
      </c>
      <c r="AF1042" s="17">
        <v>136980</v>
      </c>
      <c r="AG1042" s="16">
        <v>0.38900000000000001</v>
      </c>
      <c r="AH1042" s="18">
        <v>5.97</v>
      </c>
      <c r="AI1042" s="16">
        <v>-0.09</v>
      </c>
      <c r="AJ1042" s="18">
        <v>3.41</v>
      </c>
      <c r="AK1042" s="16">
        <v>8.1000000000000003E-2</v>
      </c>
      <c r="AL1042" s="15">
        <v>853938</v>
      </c>
      <c r="AM1042" s="16">
        <v>0.496</v>
      </c>
      <c r="AN1042" s="17">
        <v>144468</v>
      </c>
      <c r="AO1042" s="16">
        <v>0.70299999999999996</v>
      </c>
      <c r="AP1042" s="17">
        <v>252430</v>
      </c>
      <c r="AQ1042" s="16">
        <v>0.39600000000000002</v>
      </c>
      <c r="AR1042" s="18">
        <v>5.91</v>
      </c>
      <c r="AS1042" s="16">
        <v>-0.122</v>
      </c>
      <c r="AT1042" s="18">
        <v>3.38</v>
      </c>
      <c r="AU1042" s="16">
        <v>7.0999999999999994E-2</v>
      </c>
    </row>
    <row r="1043" spans="1:47" x14ac:dyDescent="0.2">
      <c r="A1043" s="124"/>
      <c r="B1043" s="29"/>
      <c r="C1043" s="29"/>
      <c r="D1043" s="29"/>
      <c r="E1043" s="29"/>
      <c r="F1043" s="29"/>
      <c r="G1043" s="14" t="s">
        <v>286</v>
      </c>
      <c r="H1043" s="15">
        <v>71219</v>
      </c>
      <c r="I1043" s="16">
        <v>0.59499999999999997</v>
      </c>
      <c r="J1043" s="17">
        <v>10163</v>
      </c>
      <c r="K1043" s="16">
        <v>-0.28000000000000003</v>
      </c>
      <c r="L1043" s="17">
        <v>20499</v>
      </c>
      <c r="M1043" s="16">
        <v>0.441</v>
      </c>
      <c r="N1043" s="18">
        <v>7.01</v>
      </c>
      <c r="O1043" s="16">
        <v>1.214</v>
      </c>
      <c r="P1043" s="18">
        <v>3.47</v>
      </c>
      <c r="Q1043" s="16">
        <v>0.107</v>
      </c>
      <c r="R1043" s="15">
        <v>261844</v>
      </c>
      <c r="S1043" s="16">
        <v>0.63100000000000001</v>
      </c>
      <c r="T1043" s="17">
        <v>51249</v>
      </c>
      <c r="U1043" s="16">
        <v>4.3999999999999997E-2</v>
      </c>
      <c r="V1043" s="17">
        <v>76649</v>
      </c>
      <c r="W1043" s="16">
        <v>0.51700000000000002</v>
      </c>
      <c r="X1043" s="18">
        <v>5.1100000000000003</v>
      </c>
      <c r="Y1043" s="16">
        <v>0.56200000000000006</v>
      </c>
      <c r="Z1043" s="18">
        <v>3.42</v>
      </c>
      <c r="AA1043" s="16">
        <v>7.4999999999999997E-2</v>
      </c>
      <c r="AB1043" s="15">
        <v>554325</v>
      </c>
      <c r="AC1043" s="16">
        <v>0.65600000000000003</v>
      </c>
      <c r="AD1043" s="17">
        <v>118470</v>
      </c>
      <c r="AE1043" s="16">
        <v>8.8999999999999996E-2</v>
      </c>
      <c r="AF1043" s="17">
        <v>164187</v>
      </c>
      <c r="AG1043" s="16">
        <v>0.48399999999999999</v>
      </c>
      <c r="AH1043" s="18">
        <v>4.68</v>
      </c>
      <c r="AI1043" s="16">
        <v>0.52</v>
      </c>
      <c r="AJ1043" s="18">
        <v>3.38</v>
      </c>
      <c r="AK1043" s="16">
        <v>0.11600000000000001</v>
      </c>
      <c r="AL1043" s="15">
        <v>942542</v>
      </c>
      <c r="AM1043" s="16">
        <v>0.60399999999999998</v>
      </c>
      <c r="AN1043" s="17">
        <v>217282</v>
      </c>
      <c r="AO1043" s="16">
        <v>0.34</v>
      </c>
      <c r="AP1043" s="17">
        <v>284841</v>
      </c>
      <c r="AQ1043" s="16">
        <v>0.432</v>
      </c>
      <c r="AR1043" s="18">
        <v>4.34</v>
      </c>
      <c r="AS1043" s="16">
        <v>0.19700000000000001</v>
      </c>
      <c r="AT1043" s="18">
        <v>3.31</v>
      </c>
      <c r="AU1043" s="16">
        <v>0.12</v>
      </c>
    </row>
    <row r="1044" spans="1:47" x14ac:dyDescent="0.2">
      <c r="A1044" s="124"/>
      <c r="B1044" s="29"/>
      <c r="C1044" s="29"/>
      <c r="D1044" s="29"/>
      <c r="E1044" s="29"/>
      <c r="F1044" s="29"/>
      <c r="G1044" s="14" t="s">
        <v>287</v>
      </c>
      <c r="H1044" s="15">
        <v>115944</v>
      </c>
      <c r="I1044" s="16">
        <v>0.58599999999999997</v>
      </c>
      <c r="J1044" s="17">
        <v>43607</v>
      </c>
      <c r="K1044" s="16">
        <v>0.81499999999999995</v>
      </c>
      <c r="L1044" s="17">
        <v>71308</v>
      </c>
      <c r="M1044" s="16">
        <v>0.83099999999999996</v>
      </c>
      <c r="N1044" s="18">
        <v>2.66</v>
      </c>
      <c r="O1044" s="16">
        <v>-0.126</v>
      </c>
      <c r="P1044" s="18">
        <v>1.63</v>
      </c>
      <c r="Q1044" s="16">
        <v>-0.13300000000000001</v>
      </c>
      <c r="R1044" s="15">
        <v>387412</v>
      </c>
      <c r="S1044" s="16">
        <v>0.58399999999999996</v>
      </c>
      <c r="T1044" s="17">
        <v>113697</v>
      </c>
      <c r="U1044" s="16">
        <v>0.13700000000000001</v>
      </c>
      <c r="V1044" s="17">
        <v>188332</v>
      </c>
      <c r="W1044" s="16">
        <v>0.16200000000000001</v>
      </c>
      <c r="X1044" s="18">
        <v>3.41</v>
      </c>
      <c r="Y1044" s="16">
        <v>0.39400000000000002</v>
      </c>
      <c r="Z1044" s="18">
        <v>2.06</v>
      </c>
      <c r="AA1044" s="16">
        <v>0.36399999999999999</v>
      </c>
      <c r="AB1044" s="15">
        <v>827798</v>
      </c>
      <c r="AC1044" s="16">
        <v>0.59899999999999998</v>
      </c>
      <c r="AD1044" s="17">
        <v>246738</v>
      </c>
      <c r="AE1044" s="16">
        <v>0.16600000000000001</v>
      </c>
      <c r="AF1044" s="17">
        <v>407014</v>
      </c>
      <c r="AG1044" s="16">
        <v>0.183</v>
      </c>
      <c r="AH1044" s="18">
        <v>3.35</v>
      </c>
      <c r="AI1044" s="16">
        <v>0.371</v>
      </c>
      <c r="AJ1044" s="18">
        <v>2.0299999999999998</v>
      </c>
      <c r="AK1044" s="16">
        <v>0.35099999999999998</v>
      </c>
      <c r="AL1044" s="15">
        <v>1445969</v>
      </c>
      <c r="AM1044" s="16">
        <v>0.442</v>
      </c>
      <c r="AN1044" s="17">
        <v>463650</v>
      </c>
      <c r="AO1044" s="16">
        <v>0.127</v>
      </c>
      <c r="AP1044" s="17">
        <v>757914</v>
      </c>
      <c r="AQ1044" s="16">
        <v>0.13600000000000001</v>
      </c>
      <c r="AR1044" s="18">
        <v>3.12</v>
      </c>
      <c r="AS1044" s="16">
        <v>0.27900000000000003</v>
      </c>
      <c r="AT1044" s="18">
        <v>1.91</v>
      </c>
      <c r="AU1044" s="16">
        <v>0.27</v>
      </c>
    </row>
    <row r="1045" spans="1:47" x14ac:dyDescent="0.2">
      <c r="A1045" s="124"/>
      <c r="B1045" s="29"/>
      <c r="C1045" s="29"/>
      <c r="D1045" s="29"/>
      <c r="E1045" s="29"/>
      <c r="F1045" s="29"/>
      <c r="G1045" s="14" t="s">
        <v>288</v>
      </c>
      <c r="H1045" s="15">
        <v>70158</v>
      </c>
      <c r="I1045" s="16">
        <v>0.26800000000000002</v>
      </c>
      <c r="J1045" s="17">
        <v>32064</v>
      </c>
      <c r="K1045" s="16">
        <v>0.66600000000000004</v>
      </c>
      <c r="L1045" s="17">
        <v>51418</v>
      </c>
      <c r="M1045" s="16">
        <v>0.66600000000000004</v>
      </c>
      <c r="N1045" s="18">
        <v>2.19</v>
      </c>
      <c r="O1045" s="16">
        <v>-0.23899999999999999</v>
      </c>
      <c r="P1045" s="18">
        <v>1.36</v>
      </c>
      <c r="Q1045" s="16">
        <v>-0.23899999999999999</v>
      </c>
      <c r="R1045" s="15">
        <v>229125</v>
      </c>
      <c r="S1045" s="16">
        <v>0.111</v>
      </c>
      <c r="T1045" s="17">
        <v>91029</v>
      </c>
      <c r="U1045" s="16">
        <v>3.2000000000000001E-2</v>
      </c>
      <c r="V1045" s="17">
        <v>146245</v>
      </c>
      <c r="W1045" s="16">
        <v>3.3000000000000002E-2</v>
      </c>
      <c r="X1045" s="18">
        <v>2.52</v>
      </c>
      <c r="Y1045" s="16">
        <v>7.5999999999999998E-2</v>
      </c>
      <c r="Z1045" s="18">
        <v>1.57</v>
      </c>
      <c r="AA1045" s="16">
        <v>7.4999999999999997E-2</v>
      </c>
      <c r="AB1045" s="15">
        <v>505233</v>
      </c>
      <c r="AC1045" s="16">
        <v>0.14099999999999999</v>
      </c>
      <c r="AD1045" s="17">
        <v>189549</v>
      </c>
      <c r="AE1045" s="16">
        <v>1.2E-2</v>
      </c>
      <c r="AF1045" s="17">
        <v>304354</v>
      </c>
      <c r="AG1045" s="16">
        <v>1.0999999999999999E-2</v>
      </c>
      <c r="AH1045" s="18">
        <v>2.67</v>
      </c>
      <c r="AI1045" s="16">
        <v>0.128</v>
      </c>
      <c r="AJ1045" s="18">
        <v>1.66</v>
      </c>
      <c r="AK1045" s="16">
        <v>0.13</v>
      </c>
      <c r="AL1045" s="15">
        <v>920078</v>
      </c>
      <c r="AM1045" s="16">
        <v>9.9000000000000005E-2</v>
      </c>
      <c r="AN1045" s="17">
        <v>352223</v>
      </c>
      <c r="AO1045" s="16">
        <v>1E-3</v>
      </c>
      <c r="AP1045" s="17">
        <v>565531</v>
      </c>
      <c r="AQ1045" s="16">
        <v>0</v>
      </c>
      <c r="AR1045" s="18">
        <v>2.61</v>
      </c>
      <c r="AS1045" s="16">
        <v>9.8000000000000004E-2</v>
      </c>
      <c r="AT1045" s="18">
        <v>1.63</v>
      </c>
      <c r="AU1045" s="16">
        <v>9.9000000000000005E-2</v>
      </c>
    </row>
    <row r="1046" spans="1:47" x14ac:dyDescent="0.2">
      <c r="A1046" s="124"/>
      <c r="B1046" s="29"/>
      <c r="C1046" s="29"/>
      <c r="D1046" s="29"/>
      <c r="E1046" s="29"/>
      <c r="F1046" s="29"/>
      <c r="G1046" s="14" t="s">
        <v>289</v>
      </c>
      <c r="H1046" s="15">
        <v>46723</v>
      </c>
      <c r="I1046" s="16">
        <v>-0.11799999999999999</v>
      </c>
      <c r="J1046" s="17">
        <v>8422</v>
      </c>
      <c r="K1046" s="16">
        <v>-7.2999999999999995E-2</v>
      </c>
      <c r="L1046" s="17">
        <v>12717</v>
      </c>
      <c r="M1046" s="16">
        <v>-9.9000000000000005E-2</v>
      </c>
      <c r="N1046" s="18">
        <v>5.55</v>
      </c>
      <c r="O1046" s="16">
        <v>-4.9000000000000002E-2</v>
      </c>
      <c r="P1046" s="18">
        <v>3.67</v>
      </c>
      <c r="Q1046" s="16">
        <v>-2.1000000000000001E-2</v>
      </c>
      <c r="R1046" s="15">
        <v>195612</v>
      </c>
      <c r="S1046" s="16">
        <v>-0.11700000000000001</v>
      </c>
      <c r="T1046" s="17">
        <v>34209</v>
      </c>
      <c r="U1046" s="16">
        <v>-5.3999999999999999E-2</v>
      </c>
      <c r="V1046" s="17">
        <v>51049</v>
      </c>
      <c r="W1046" s="16">
        <v>-0.11700000000000001</v>
      </c>
      <c r="X1046" s="18">
        <v>5.72</v>
      </c>
      <c r="Y1046" s="16">
        <v>-6.7000000000000004E-2</v>
      </c>
      <c r="Z1046" s="18">
        <v>3.83</v>
      </c>
      <c r="AA1046" s="16">
        <v>0</v>
      </c>
      <c r="AB1046" s="15">
        <v>436803</v>
      </c>
      <c r="AC1046" s="16">
        <v>-6.3E-2</v>
      </c>
      <c r="AD1046" s="17">
        <v>76251</v>
      </c>
      <c r="AE1046" s="16">
        <v>-1.4999999999999999E-2</v>
      </c>
      <c r="AF1046" s="17">
        <v>113571</v>
      </c>
      <c r="AG1046" s="16">
        <v>-7.8E-2</v>
      </c>
      <c r="AH1046" s="18">
        <v>5.73</v>
      </c>
      <c r="AI1046" s="16">
        <v>-4.8000000000000001E-2</v>
      </c>
      <c r="AJ1046" s="18">
        <v>3.85</v>
      </c>
      <c r="AK1046" s="16">
        <v>1.7000000000000001E-2</v>
      </c>
      <c r="AL1046" s="15">
        <v>723122</v>
      </c>
      <c r="AM1046" s="16">
        <v>-0.04</v>
      </c>
      <c r="AN1046" s="17">
        <v>127666</v>
      </c>
      <c r="AO1046" s="16">
        <v>1.4E-2</v>
      </c>
      <c r="AP1046" s="17">
        <v>191668</v>
      </c>
      <c r="AQ1046" s="16">
        <v>-7.0000000000000007E-2</v>
      </c>
      <c r="AR1046" s="18">
        <v>5.66</v>
      </c>
      <c r="AS1046" s="16">
        <v>-5.2999999999999999E-2</v>
      </c>
      <c r="AT1046" s="18">
        <v>3.77</v>
      </c>
      <c r="AU1046" s="16">
        <v>3.2000000000000001E-2</v>
      </c>
    </row>
    <row r="1047" spans="1:47" x14ac:dyDescent="0.2">
      <c r="A1047" s="124"/>
      <c r="B1047" s="29"/>
      <c r="C1047" s="29"/>
      <c r="D1047" s="29"/>
      <c r="E1047" s="29"/>
      <c r="F1047" s="29"/>
      <c r="G1047" s="14" t="s">
        <v>290</v>
      </c>
      <c r="H1047" s="15">
        <v>54289</v>
      </c>
      <c r="I1047" s="16">
        <v>-0.23100000000000001</v>
      </c>
      <c r="J1047" s="17">
        <v>12860</v>
      </c>
      <c r="K1047" s="16">
        <v>-0.20899999999999999</v>
      </c>
      <c r="L1047" s="17">
        <v>16095</v>
      </c>
      <c r="M1047" s="16">
        <v>-0.32</v>
      </c>
      <c r="N1047" s="18">
        <v>4.22</v>
      </c>
      <c r="O1047" s="16">
        <v>-2.8000000000000001E-2</v>
      </c>
      <c r="P1047" s="18">
        <v>3.37</v>
      </c>
      <c r="Q1047" s="16">
        <v>0.13100000000000001</v>
      </c>
      <c r="R1047" s="15">
        <v>249278</v>
      </c>
      <c r="S1047" s="16">
        <v>-9.6000000000000002E-2</v>
      </c>
      <c r="T1047" s="17">
        <v>55063</v>
      </c>
      <c r="U1047" s="16">
        <v>-7.5999999999999998E-2</v>
      </c>
      <c r="V1047" s="17">
        <v>72762</v>
      </c>
      <c r="W1047" s="16">
        <v>-0.188</v>
      </c>
      <c r="X1047" s="18">
        <v>4.53</v>
      </c>
      <c r="Y1047" s="16">
        <v>-2.1999999999999999E-2</v>
      </c>
      <c r="Z1047" s="18">
        <v>3.43</v>
      </c>
      <c r="AA1047" s="16">
        <v>0.114</v>
      </c>
      <c r="AB1047" s="15">
        <v>541752</v>
      </c>
      <c r="AC1047" s="16">
        <v>-5.7000000000000002E-2</v>
      </c>
      <c r="AD1047" s="17">
        <v>116704</v>
      </c>
      <c r="AE1047" s="16">
        <v>-4.4999999999999998E-2</v>
      </c>
      <c r="AF1047" s="17">
        <v>159753</v>
      </c>
      <c r="AG1047" s="16">
        <v>-0.123</v>
      </c>
      <c r="AH1047" s="18">
        <v>4.6399999999999997</v>
      </c>
      <c r="AI1047" s="16">
        <v>-1.2E-2</v>
      </c>
      <c r="AJ1047" s="18">
        <v>3.39</v>
      </c>
      <c r="AK1047" s="16">
        <v>7.5999999999999998E-2</v>
      </c>
      <c r="AL1047" s="15">
        <v>883537</v>
      </c>
      <c r="AM1047" s="16">
        <v>-4.2000000000000003E-2</v>
      </c>
      <c r="AN1047" s="17">
        <v>190316</v>
      </c>
      <c r="AO1047" s="16">
        <v>-3.5999999999999997E-2</v>
      </c>
      <c r="AP1047" s="17">
        <v>264896</v>
      </c>
      <c r="AQ1047" s="16">
        <v>-7.5999999999999998E-2</v>
      </c>
      <c r="AR1047" s="18">
        <v>4.6399999999999997</v>
      </c>
      <c r="AS1047" s="16">
        <v>-6.0000000000000001E-3</v>
      </c>
      <c r="AT1047" s="18">
        <v>3.34</v>
      </c>
      <c r="AU1047" s="16">
        <v>3.6999999999999998E-2</v>
      </c>
    </row>
    <row r="1048" spans="1:47" x14ac:dyDescent="0.2">
      <c r="A1048" s="124"/>
      <c r="B1048" s="29"/>
      <c r="C1048" s="29"/>
      <c r="D1048" s="29"/>
      <c r="E1048" s="29"/>
      <c r="F1048" s="29"/>
      <c r="G1048" s="14" t="s">
        <v>291</v>
      </c>
      <c r="H1048" s="15">
        <v>60945</v>
      </c>
      <c r="I1048" s="16">
        <v>0.75700000000000001</v>
      </c>
      <c r="J1048" s="17">
        <v>8429</v>
      </c>
      <c r="K1048" s="16">
        <v>0.68</v>
      </c>
      <c r="L1048" s="17">
        <v>17525</v>
      </c>
      <c r="M1048" s="16">
        <v>0.67400000000000004</v>
      </c>
      <c r="N1048" s="18">
        <v>7.23</v>
      </c>
      <c r="O1048" s="16">
        <v>4.5999999999999999E-2</v>
      </c>
      <c r="P1048" s="18">
        <v>3.48</v>
      </c>
      <c r="Q1048" s="16">
        <v>0.05</v>
      </c>
      <c r="R1048" s="15">
        <v>210779</v>
      </c>
      <c r="S1048" s="16">
        <v>1.1299999999999999</v>
      </c>
      <c r="T1048" s="17">
        <v>29373</v>
      </c>
      <c r="U1048" s="16">
        <v>0.98599999999999999</v>
      </c>
      <c r="V1048" s="17">
        <v>61192</v>
      </c>
      <c r="W1048" s="16">
        <v>0.997</v>
      </c>
      <c r="X1048" s="18">
        <v>7.18</v>
      </c>
      <c r="Y1048" s="16">
        <v>7.1999999999999995E-2</v>
      </c>
      <c r="Z1048" s="18">
        <v>3.44</v>
      </c>
      <c r="AA1048" s="16">
        <v>6.7000000000000004E-2</v>
      </c>
      <c r="AB1048" s="15">
        <v>435948</v>
      </c>
      <c r="AC1048" s="16">
        <v>1.145</v>
      </c>
      <c r="AD1048" s="17">
        <v>60275</v>
      </c>
      <c r="AE1048" s="16">
        <v>0.96499999999999997</v>
      </c>
      <c r="AF1048" s="17">
        <v>125602</v>
      </c>
      <c r="AG1048" s="16">
        <v>0.97099999999999997</v>
      </c>
      <c r="AH1048" s="18">
        <v>7.23</v>
      </c>
      <c r="AI1048" s="16">
        <v>9.1999999999999998E-2</v>
      </c>
      <c r="AJ1048" s="18">
        <v>3.47</v>
      </c>
      <c r="AK1048" s="16">
        <v>8.7999999999999995E-2</v>
      </c>
      <c r="AL1048" s="15">
        <v>782448</v>
      </c>
      <c r="AM1048" s="16">
        <v>1.042</v>
      </c>
      <c r="AN1048" s="17">
        <v>109259</v>
      </c>
      <c r="AO1048" s="16">
        <v>0.85699999999999998</v>
      </c>
      <c r="AP1048" s="17">
        <v>226832</v>
      </c>
      <c r="AQ1048" s="16">
        <v>0.85699999999999998</v>
      </c>
      <c r="AR1048" s="18">
        <v>7.16</v>
      </c>
      <c r="AS1048" s="16">
        <v>0.1</v>
      </c>
      <c r="AT1048" s="18">
        <v>3.45</v>
      </c>
      <c r="AU1048" s="16">
        <v>9.9000000000000005E-2</v>
      </c>
    </row>
    <row r="1049" spans="1:47" x14ac:dyDescent="0.2">
      <c r="A1049" s="124"/>
      <c r="B1049" s="29"/>
      <c r="C1049" s="29"/>
      <c r="D1049" s="29"/>
      <c r="E1049" s="29"/>
      <c r="F1049" s="29"/>
      <c r="G1049" s="14" t="s">
        <v>292</v>
      </c>
      <c r="H1049" s="15">
        <v>41919</v>
      </c>
      <c r="I1049" s="16">
        <v>0.79600000000000004</v>
      </c>
      <c r="J1049" s="17">
        <v>12821</v>
      </c>
      <c r="K1049" s="16">
        <v>0.92200000000000004</v>
      </c>
      <c r="L1049" s="17">
        <v>21936</v>
      </c>
      <c r="M1049" s="16">
        <v>0.98799999999999999</v>
      </c>
      <c r="N1049" s="18">
        <v>3.27</v>
      </c>
      <c r="O1049" s="16">
        <v>-6.5000000000000002E-2</v>
      </c>
      <c r="P1049" s="18">
        <v>1.91</v>
      </c>
      <c r="Q1049" s="16">
        <v>-9.7000000000000003E-2</v>
      </c>
      <c r="R1049" s="15">
        <v>133366</v>
      </c>
      <c r="S1049" s="16">
        <v>0.66100000000000003</v>
      </c>
      <c r="T1049" s="17">
        <v>33220</v>
      </c>
      <c r="U1049" s="16">
        <v>0.20200000000000001</v>
      </c>
      <c r="V1049" s="17">
        <v>58013</v>
      </c>
      <c r="W1049" s="16">
        <v>0.26300000000000001</v>
      </c>
      <c r="X1049" s="18">
        <v>4.01</v>
      </c>
      <c r="Y1049" s="16">
        <v>0.38100000000000001</v>
      </c>
      <c r="Z1049" s="18">
        <v>2.2999999999999998</v>
      </c>
      <c r="AA1049" s="16">
        <v>0.316</v>
      </c>
      <c r="AB1049" s="15">
        <v>291897</v>
      </c>
      <c r="AC1049" s="16">
        <v>0.72599999999999998</v>
      </c>
      <c r="AD1049" s="17">
        <v>72619</v>
      </c>
      <c r="AE1049" s="16">
        <v>0.25800000000000001</v>
      </c>
      <c r="AF1049" s="17">
        <v>126583</v>
      </c>
      <c r="AG1049" s="16">
        <v>0.30199999999999999</v>
      </c>
      <c r="AH1049" s="18">
        <v>4.0199999999999996</v>
      </c>
      <c r="AI1049" s="16">
        <v>0.372</v>
      </c>
      <c r="AJ1049" s="18">
        <v>2.31</v>
      </c>
      <c r="AK1049" s="16">
        <v>0.32500000000000001</v>
      </c>
      <c r="AL1049" s="15">
        <v>510580</v>
      </c>
      <c r="AM1049" s="16">
        <v>0.55500000000000005</v>
      </c>
      <c r="AN1049" s="17">
        <v>136102</v>
      </c>
      <c r="AO1049" s="16">
        <v>0.23899999999999999</v>
      </c>
      <c r="AP1049" s="17">
        <v>233550</v>
      </c>
      <c r="AQ1049" s="16">
        <v>0.25900000000000001</v>
      </c>
      <c r="AR1049" s="18">
        <v>3.75</v>
      </c>
      <c r="AS1049" s="16">
        <v>0.255</v>
      </c>
      <c r="AT1049" s="18">
        <v>2.19</v>
      </c>
      <c r="AU1049" s="16">
        <v>0.23499999999999999</v>
      </c>
    </row>
    <row r="1050" spans="1:47" x14ac:dyDescent="0.2">
      <c r="A1050" s="124"/>
      <c r="B1050" s="29"/>
      <c r="C1050" s="29"/>
      <c r="D1050" s="29"/>
      <c r="E1050" s="29"/>
      <c r="F1050" s="29"/>
      <c r="G1050" s="14" t="s">
        <v>293</v>
      </c>
      <c r="H1050" s="15">
        <v>25461</v>
      </c>
      <c r="I1050" s="16">
        <v>4.1000000000000002E-2</v>
      </c>
      <c r="J1050" s="17">
        <v>4370</v>
      </c>
      <c r="K1050" s="16">
        <v>0.52300000000000002</v>
      </c>
      <c r="L1050" s="17">
        <v>6752</v>
      </c>
      <c r="M1050" s="16">
        <v>-3.6999999999999998E-2</v>
      </c>
      <c r="N1050" s="18">
        <v>5.83</v>
      </c>
      <c r="O1050" s="16">
        <v>-0.316</v>
      </c>
      <c r="P1050" s="18">
        <v>3.77</v>
      </c>
      <c r="Q1050" s="16">
        <v>8.1000000000000003E-2</v>
      </c>
      <c r="R1050" s="15">
        <v>88283</v>
      </c>
      <c r="S1050" s="16">
        <v>8.3000000000000004E-2</v>
      </c>
      <c r="T1050" s="17">
        <v>14949</v>
      </c>
      <c r="U1050" s="16">
        <v>0.57399999999999995</v>
      </c>
      <c r="V1050" s="17">
        <v>23872</v>
      </c>
      <c r="W1050" s="16">
        <v>3.5000000000000003E-2</v>
      </c>
      <c r="X1050" s="18">
        <v>5.91</v>
      </c>
      <c r="Y1050" s="16">
        <v>-0.312</v>
      </c>
      <c r="Z1050" s="18">
        <v>3.7</v>
      </c>
      <c r="AA1050" s="16">
        <v>4.5999999999999999E-2</v>
      </c>
      <c r="AB1050" s="15">
        <v>175217</v>
      </c>
      <c r="AC1050" s="16">
        <v>3.3000000000000002E-2</v>
      </c>
      <c r="AD1050" s="17">
        <v>29825</v>
      </c>
      <c r="AE1050" s="16">
        <v>0.503</v>
      </c>
      <c r="AF1050" s="17">
        <v>48053</v>
      </c>
      <c r="AG1050" s="16">
        <v>-1E-3</v>
      </c>
      <c r="AH1050" s="18">
        <v>5.87</v>
      </c>
      <c r="AI1050" s="16">
        <v>-0.313</v>
      </c>
      <c r="AJ1050" s="18">
        <v>3.65</v>
      </c>
      <c r="AK1050" s="16">
        <v>3.4000000000000002E-2</v>
      </c>
      <c r="AL1050" s="15">
        <v>318206</v>
      </c>
      <c r="AM1050" s="16">
        <v>-1.2E-2</v>
      </c>
      <c r="AN1050" s="17">
        <v>51615</v>
      </c>
      <c r="AO1050" s="16">
        <v>0.36</v>
      </c>
      <c r="AP1050" s="17">
        <v>89344</v>
      </c>
      <c r="AQ1050" s="16">
        <v>-3.3000000000000002E-2</v>
      </c>
      <c r="AR1050" s="18">
        <v>6.17</v>
      </c>
      <c r="AS1050" s="16">
        <v>-0.27300000000000002</v>
      </c>
      <c r="AT1050" s="18">
        <v>3.56</v>
      </c>
      <c r="AU1050" s="16">
        <v>2.1999999999999999E-2</v>
      </c>
    </row>
    <row r="1051" spans="1:47" x14ac:dyDescent="0.2">
      <c r="A1051" s="124"/>
      <c r="B1051" s="29"/>
      <c r="C1051" s="29"/>
      <c r="D1051" s="29"/>
      <c r="E1051" s="29"/>
      <c r="F1051" s="29"/>
      <c r="G1051" s="14" t="s">
        <v>294</v>
      </c>
      <c r="H1051" s="15">
        <v>18325</v>
      </c>
      <c r="I1051" s="16">
        <v>0.17</v>
      </c>
      <c r="J1051" s="17">
        <v>2889</v>
      </c>
      <c r="K1051" s="16">
        <v>0.127</v>
      </c>
      <c r="L1051" s="17">
        <v>5979</v>
      </c>
      <c r="M1051" s="16">
        <v>0.13</v>
      </c>
      <c r="N1051" s="18">
        <v>6.34</v>
      </c>
      <c r="O1051" s="16">
        <v>3.7999999999999999E-2</v>
      </c>
      <c r="P1051" s="18">
        <v>3.06</v>
      </c>
      <c r="Q1051" s="16">
        <v>3.5000000000000003E-2</v>
      </c>
      <c r="R1051" s="15">
        <v>70548</v>
      </c>
      <c r="S1051" s="16">
        <v>0.40300000000000002</v>
      </c>
      <c r="T1051" s="17">
        <v>11448</v>
      </c>
      <c r="U1051" s="16">
        <v>0.41099999999999998</v>
      </c>
      <c r="V1051" s="17">
        <v>23517</v>
      </c>
      <c r="W1051" s="16">
        <v>0.39</v>
      </c>
      <c r="X1051" s="18">
        <v>6.16</v>
      </c>
      <c r="Y1051" s="16">
        <v>-6.0000000000000001E-3</v>
      </c>
      <c r="Z1051" s="18">
        <v>3</v>
      </c>
      <c r="AA1051" s="16">
        <v>8.9999999999999993E-3</v>
      </c>
      <c r="AB1051" s="15">
        <v>158940</v>
      </c>
      <c r="AC1051" s="16">
        <v>0.36699999999999999</v>
      </c>
      <c r="AD1051" s="17">
        <v>29208</v>
      </c>
      <c r="AE1051" s="16">
        <v>0.56499999999999995</v>
      </c>
      <c r="AF1051" s="17">
        <v>58758</v>
      </c>
      <c r="AG1051" s="16">
        <v>0.51200000000000001</v>
      </c>
      <c r="AH1051" s="18">
        <v>5.44</v>
      </c>
      <c r="AI1051" s="16">
        <v>-0.126</v>
      </c>
      <c r="AJ1051" s="18">
        <v>2.7</v>
      </c>
      <c r="AK1051" s="16">
        <v>-9.6000000000000002E-2</v>
      </c>
      <c r="AL1051" s="15">
        <v>268292</v>
      </c>
      <c r="AM1051" s="16">
        <v>0.25900000000000001</v>
      </c>
      <c r="AN1051" s="17">
        <v>47080</v>
      </c>
      <c r="AO1051" s="16">
        <v>0.307</v>
      </c>
      <c r="AP1051" s="17">
        <v>95368</v>
      </c>
      <c r="AQ1051" s="16">
        <v>0.28499999999999998</v>
      </c>
      <c r="AR1051" s="18">
        <v>5.7</v>
      </c>
      <c r="AS1051" s="16">
        <v>-3.6999999999999998E-2</v>
      </c>
      <c r="AT1051" s="18">
        <v>2.81</v>
      </c>
      <c r="AU1051" s="16">
        <v>-0.02</v>
      </c>
    </row>
    <row r="1052" spans="1:47" x14ac:dyDescent="0.2">
      <c r="A1052" s="124"/>
      <c r="B1052" s="29"/>
      <c r="C1052" s="29"/>
      <c r="D1052" s="29"/>
      <c r="E1052" s="29"/>
      <c r="F1052" s="29"/>
      <c r="G1052" s="14" t="s">
        <v>295</v>
      </c>
      <c r="H1052" s="15">
        <v>139090</v>
      </c>
      <c r="I1052" s="16">
        <v>0.19600000000000001</v>
      </c>
      <c r="J1052" s="17">
        <v>22963</v>
      </c>
      <c r="K1052" s="16">
        <v>0.125</v>
      </c>
      <c r="L1052" s="17">
        <v>45927</v>
      </c>
      <c r="M1052" s="16">
        <v>0.13600000000000001</v>
      </c>
      <c r="N1052" s="18">
        <v>6.06</v>
      </c>
      <c r="O1052" s="16">
        <v>6.4000000000000001E-2</v>
      </c>
      <c r="P1052" s="18">
        <v>3.03</v>
      </c>
      <c r="Q1052" s="16">
        <v>5.2999999999999999E-2</v>
      </c>
      <c r="R1052" s="15">
        <v>447312</v>
      </c>
      <c r="S1052" s="16">
        <v>0.24399999999999999</v>
      </c>
      <c r="T1052" s="17">
        <v>74647</v>
      </c>
      <c r="U1052" s="16">
        <v>0.13700000000000001</v>
      </c>
      <c r="V1052" s="17">
        <v>149450</v>
      </c>
      <c r="W1052" s="16">
        <v>0.153</v>
      </c>
      <c r="X1052" s="18">
        <v>5.99</v>
      </c>
      <c r="Y1052" s="16">
        <v>9.5000000000000001E-2</v>
      </c>
      <c r="Z1052" s="18">
        <v>2.99</v>
      </c>
      <c r="AA1052" s="16">
        <v>7.9000000000000001E-2</v>
      </c>
      <c r="AB1052" s="15">
        <v>951421</v>
      </c>
      <c r="AC1052" s="16">
        <v>0.27</v>
      </c>
      <c r="AD1052" s="17">
        <v>156527</v>
      </c>
      <c r="AE1052" s="16">
        <v>0.13</v>
      </c>
      <c r="AF1052" s="17">
        <v>313820</v>
      </c>
      <c r="AG1052" s="16">
        <v>0.14899999999999999</v>
      </c>
      <c r="AH1052" s="18">
        <v>6.08</v>
      </c>
      <c r="AI1052" s="16">
        <v>0.124</v>
      </c>
      <c r="AJ1052" s="18">
        <v>3.03</v>
      </c>
      <c r="AK1052" s="16">
        <v>0.106</v>
      </c>
      <c r="AL1052" s="15">
        <v>1855568</v>
      </c>
      <c r="AM1052" s="16">
        <v>0.34</v>
      </c>
      <c r="AN1052" s="17">
        <v>306403</v>
      </c>
      <c r="AO1052" s="16">
        <v>0.19800000000000001</v>
      </c>
      <c r="AP1052" s="17">
        <v>612524</v>
      </c>
      <c r="AQ1052" s="16">
        <v>0.216</v>
      </c>
      <c r="AR1052" s="18">
        <v>6.06</v>
      </c>
      <c r="AS1052" s="16">
        <v>0.11799999999999999</v>
      </c>
      <c r="AT1052" s="18">
        <v>3.03</v>
      </c>
      <c r="AU1052" s="16">
        <v>0.10299999999999999</v>
      </c>
    </row>
    <row r="1053" spans="1:47" x14ac:dyDescent="0.2">
      <c r="A1053" s="124"/>
      <c r="B1053" s="29"/>
      <c r="C1053" s="29"/>
      <c r="D1053" s="29"/>
      <c r="E1053" s="29"/>
      <c r="F1053" s="29"/>
      <c r="G1053" s="14" t="s">
        <v>296</v>
      </c>
      <c r="H1053" s="15">
        <v>19478</v>
      </c>
      <c r="I1053" s="16">
        <v>1.0820000000000001</v>
      </c>
      <c r="J1053" s="17">
        <v>5484</v>
      </c>
      <c r="K1053" s="16">
        <v>1.095</v>
      </c>
      <c r="L1053" s="17">
        <v>9543</v>
      </c>
      <c r="M1053" s="16">
        <v>1.1200000000000001</v>
      </c>
      <c r="N1053" s="18">
        <v>3.55</v>
      </c>
      <c r="O1053" s="16">
        <v>-6.0000000000000001E-3</v>
      </c>
      <c r="P1053" s="18">
        <v>2.04</v>
      </c>
      <c r="Q1053" s="16">
        <v>-1.7999999999999999E-2</v>
      </c>
      <c r="R1053" s="15">
        <v>63495</v>
      </c>
      <c r="S1053" s="16">
        <v>1.087</v>
      </c>
      <c r="T1053" s="17">
        <v>14021</v>
      </c>
      <c r="U1053" s="16">
        <v>0.30499999999999999</v>
      </c>
      <c r="V1053" s="17">
        <v>25301</v>
      </c>
      <c r="W1053" s="16">
        <v>0.39700000000000002</v>
      </c>
      <c r="X1053" s="18">
        <v>4.53</v>
      </c>
      <c r="Y1053" s="16">
        <v>0.6</v>
      </c>
      <c r="Z1053" s="18">
        <v>2.5099999999999998</v>
      </c>
      <c r="AA1053" s="16">
        <v>0.49399999999999999</v>
      </c>
      <c r="AB1053" s="15">
        <v>138670</v>
      </c>
      <c r="AC1053" s="16">
        <v>1.1659999999999999</v>
      </c>
      <c r="AD1053" s="17">
        <v>30364</v>
      </c>
      <c r="AE1053" s="16">
        <v>0.35</v>
      </c>
      <c r="AF1053" s="17">
        <v>54953</v>
      </c>
      <c r="AG1053" s="16">
        <v>0.44600000000000001</v>
      </c>
      <c r="AH1053" s="18">
        <v>4.57</v>
      </c>
      <c r="AI1053" s="16">
        <v>0.60499999999999998</v>
      </c>
      <c r="AJ1053" s="18">
        <v>2.52</v>
      </c>
      <c r="AK1053" s="16">
        <v>0.498</v>
      </c>
      <c r="AL1053" s="15">
        <v>242711</v>
      </c>
      <c r="AM1053" s="16">
        <v>0.85499999999999998</v>
      </c>
      <c r="AN1053" s="17">
        <v>57672</v>
      </c>
      <c r="AO1053" s="16">
        <v>0.29399999999999998</v>
      </c>
      <c r="AP1053" s="17">
        <v>103076</v>
      </c>
      <c r="AQ1053" s="16">
        <v>0.36399999999999999</v>
      </c>
      <c r="AR1053" s="18">
        <v>4.21</v>
      </c>
      <c r="AS1053" s="16">
        <v>0.434</v>
      </c>
      <c r="AT1053" s="18">
        <v>2.35</v>
      </c>
      <c r="AU1053" s="16">
        <v>0.36</v>
      </c>
    </row>
    <row r="1054" spans="1:47" x14ac:dyDescent="0.2">
      <c r="A1054" s="124"/>
      <c r="B1054" s="29"/>
      <c r="C1054" s="29"/>
      <c r="D1054" s="29"/>
      <c r="E1054" s="29"/>
      <c r="F1054" s="29"/>
      <c r="G1054" s="14" t="s">
        <v>297</v>
      </c>
      <c r="H1054" s="15">
        <v>81241</v>
      </c>
      <c r="I1054" s="16">
        <v>3.9E-2</v>
      </c>
      <c r="J1054" s="17">
        <v>10946</v>
      </c>
      <c r="K1054" s="16">
        <v>0.223</v>
      </c>
      <c r="L1054" s="17">
        <v>22381</v>
      </c>
      <c r="M1054" s="16">
        <v>-0.02</v>
      </c>
      <c r="N1054" s="18">
        <v>7.42</v>
      </c>
      <c r="O1054" s="16">
        <v>-0.151</v>
      </c>
      <c r="P1054" s="18">
        <v>3.63</v>
      </c>
      <c r="Q1054" s="16">
        <v>5.8999999999999997E-2</v>
      </c>
      <c r="R1054" s="15">
        <v>281155</v>
      </c>
      <c r="S1054" s="16">
        <v>8.7999999999999995E-2</v>
      </c>
      <c r="T1054" s="17">
        <v>37177</v>
      </c>
      <c r="U1054" s="16">
        <v>0.25700000000000001</v>
      </c>
      <c r="V1054" s="17">
        <v>78366</v>
      </c>
      <c r="W1054" s="16">
        <v>4.8000000000000001E-2</v>
      </c>
      <c r="X1054" s="18">
        <v>7.56</v>
      </c>
      <c r="Y1054" s="16">
        <v>-0.13400000000000001</v>
      </c>
      <c r="Z1054" s="18">
        <v>3.59</v>
      </c>
      <c r="AA1054" s="16">
        <v>3.7999999999999999E-2</v>
      </c>
      <c r="AB1054" s="15">
        <v>554062</v>
      </c>
      <c r="AC1054" s="16">
        <v>5.8000000000000003E-2</v>
      </c>
      <c r="AD1054" s="17">
        <v>71009</v>
      </c>
      <c r="AE1054" s="16">
        <v>0.17599999999999999</v>
      </c>
      <c r="AF1054" s="17">
        <v>155926</v>
      </c>
      <c r="AG1054" s="16">
        <v>2.9000000000000001E-2</v>
      </c>
      <c r="AH1054" s="18">
        <v>7.8</v>
      </c>
      <c r="AI1054" s="16">
        <v>-0.1</v>
      </c>
      <c r="AJ1054" s="18">
        <v>3.55</v>
      </c>
      <c r="AK1054" s="16">
        <v>2.8000000000000001E-2</v>
      </c>
      <c r="AL1054" s="15">
        <v>1071081</v>
      </c>
      <c r="AM1054" s="16">
        <v>0.04</v>
      </c>
      <c r="AN1054" s="17">
        <v>130299</v>
      </c>
      <c r="AO1054" s="16">
        <v>9.0999999999999998E-2</v>
      </c>
      <c r="AP1054" s="17">
        <v>306875</v>
      </c>
      <c r="AQ1054" s="16">
        <v>2.1000000000000001E-2</v>
      </c>
      <c r="AR1054" s="18">
        <v>8.2200000000000006</v>
      </c>
      <c r="AS1054" s="16">
        <v>-4.5999999999999999E-2</v>
      </c>
      <c r="AT1054" s="18">
        <v>3.49</v>
      </c>
      <c r="AU1054" s="16">
        <v>1.9E-2</v>
      </c>
    </row>
    <row r="1055" spans="1:47" x14ac:dyDescent="0.2">
      <c r="A1055" s="124"/>
      <c r="B1055" s="29"/>
      <c r="C1055" s="29"/>
      <c r="D1055" s="29"/>
      <c r="E1055" s="29"/>
      <c r="F1055" s="29"/>
      <c r="G1055" s="14" t="s">
        <v>298</v>
      </c>
      <c r="H1055" s="15">
        <v>24985</v>
      </c>
      <c r="I1055" s="16">
        <v>0.217</v>
      </c>
      <c r="J1055" s="17">
        <v>3598</v>
      </c>
      <c r="K1055" s="16">
        <v>0.19400000000000001</v>
      </c>
      <c r="L1055" s="17">
        <v>9000</v>
      </c>
      <c r="M1055" s="16">
        <v>0.22900000000000001</v>
      </c>
      <c r="N1055" s="18">
        <v>6.94</v>
      </c>
      <c r="O1055" s="16">
        <v>0.02</v>
      </c>
      <c r="P1055" s="18">
        <v>2.78</v>
      </c>
      <c r="Q1055" s="16">
        <v>-8.9999999999999993E-3</v>
      </c>
      <c r="R1055" s="15">
        <v>84107</v>
      </c>
      <c r="S1055" s="16">
        <v>0.16600000000000001</v>
      </c>
      <c r="T1055" s="17">
        <v>11499</v>
      </c>
      <c r="U1055" s="16">
        <v>0.11899999999999999</v>
      </c>
      <c r="V1055" s="17">
        <v>28263</v>
      </c>
      <c r="W1055" s="16">
        <v>0.13200000000000001</v>
      </c>
      <c r="X1055" s="18">
        <v>7.31</v>
      </c>
      <c r="Y1055" s="16">
        <v>4.2000000000000003E-2</v>
      </c>
      <c r="Z1055" s="18">
        <v>2.98</v>
      </c>
      <c r="AA1055" s="16">
        <v>0.03</v>
      </c>
      <c r="AB1055" s="15">
        <v>188722</v>
      </c>
      <c r="AC1055" s="16">
        <v>0.14199999999999999</v>
      </c>
      <c r="AD1055" s="17">
        <v>26226</v>
      </c>
      <c r="AE1055" s="16">
        <v>0.124</v>
      </c>
      <c r="AF1055" s="17">
        <v>64627</v>
      </c>
      <c r="AG1055" s="16">
        <v>0.14599999999999999</v>
      </c>
      <c r="AH1055" s="18">
        <v>7.2</v>
      </c>
      <c r="AI1055" s="16">
        <v>1.6E-2</v>
      </c>
      <c r="AJ1055" s="18">
        <v>2.92</v>
      </c>
      <c r="AK1055" s="16">
        <v>-4.0000000000000001E-3</v>
      </c>
      <c r="AL1055" s="15">
        <v>341222</v>
      </c>
      <c r="AM1055" s="16">
        <v>0.11799999999999999</v>
      </c>
      <c r="AN1055" s="17">
        <v>48341</v>
      </c>
      <c r="AO1055" s="16">
        <v>0.123</v>
      </c>
      <c r="AP1055" s="17">
        <v>118338</v>
      </c>
      <c r="AQ1055" s="16">
        <v>0.15</v>
      </c>
      <c r="AR1055" s="18">
        <v>7.06</v>
      </c>
      <c r="AS1055" s="16">
        <v>-5.0000000000000001E-3</v>
      </c>
      <c r="AT1055" s="18">
        <v>2.88</v>
      </c>
      <c r="AU1055" s="16">
        <v>-2.8000000000000001E-2</v>
      </c>
    </row>
    <row r="1056" spans="1:47" x14ac:dyDescent="0.2">
      <c r="A1056" s="124"/>
      <c r="B1056" s="29"/>
      <c r="C1056" s="29"/>
      <c r="D1056" s="29"/>
      <c r="E1056" s="29"/>
      <c r="F1056" s="29"/>
      <c r="G1056" s="14" t="s">
        <v>299</v>
      </c>
      <c r="H1056" s="15">
        <v>23110</v>
      </c>
      <c r="I1056" s="16">
        <v>2.5999999999999999E-2</v>
      </c>
      <c r="J1056" s="17">
        <v>3575</v>
      </c>
      <c r="K1056" s="16">
        <v>0.158</v>
      </c>
      <c r="L1056" s="17">
        <v>6971</v>
      </c>
      <c r="M1056" s="16">
        <v>-0.01</v>
      </c>
      <c r="N1056" s="18">
        <v>6.46</v>
      </c>
      <c r="O1056" s="16">
        <v>-0.114</v>
      </c>
      <c r="P1056" s="18">
        <v>3.32</v>
      </c>
      <c r="Q1056" s="16">
        <v>3.6999999999999998E-2</v>
      </c>
      <c r="R1056" s="15">
        <v>82761</v>
      </c>
      <c r="S1056" s="16">
        <v>1.2999999999999999E-2</v>
      </c>
      <c r="T1056" s="17">
        <v>12615</v>
      </c>
      <c r="U1056" s="16">
        <v>0.14699999999999999</v>
      </c>
      <c r="V1056" s="17">
        <v>24070</v>
      </c>
      <c r="W1056" s="16">
        <v>-1.9E-2</v>
      </c>
      <c r="X1056" s="18">
        <v>6.56</v>
      </c>
      <c r="Y1056" s="16">
        <v>-0.11700000000000001</v>
      </c>
      <c r="Z1056" s="18">
        <v>3.44</v>
      </c>
      <c r="AA1056" s="16">
        <v>3.2000000000000001E-2</v>
      </c>
      <c r="AB1056" s="15">
        <v>182741</v>
      </c>
      <c r="AC1056" s="16">
        <v>-5.0000000000000001E-3</v>
      </c>
      <c r="AD1056" s="17">
        <v>27849</v>
      </c>
      <c r="AE1056" s="16">
        <v>0.13300000000000001</v>
      </c>
      <c r="AF1056" s="17">
        <v>53595</v>
      </c>
      <c r="AG1056" s="16">
        <v>-6.0000000000000001E-3</v>
      </c>
      <c r="AH1056" s="18">
        <v>6.56</v>
      </c>
      <c r="AI1056" s="16">
        <v>-0.121</v>
      </c>
      <c r="AJ1056" s="18">
        <v>3.41</v>
      </c>
      <c r="AK1056" s="16">
        <v>1E-3</v>
      </c>
      <c r="AL1056" s="15">
        <v>329752</v>
      </c>
      <c r="AM1056" s="16">
        <v>0.04</v>
      </c>
      <c r="AN1056" s="17">
        <v>49764</v>
      </c>
      <c r="AO1056" s="16">
        <v>0.161</v>
      </c>
      <c r="AP1056" s="17">
        <v>98907</v>
      </c>
      <c r="AQ1056" s="16">
        <v>6.7000000000000004E-2</v>
      </c>
      <c r="AR1056" s="18">
        <v>6.63</v>
      </c>
      <c r="AS1056" s="16">
        <v>-0.104</v>
      </c>
      <c r="AT1056" s="18">
        <v>3.33</v>
      </c>
      <c r="AU1056" s="16">
        <v>-2.5999999999999999E-2</v>
      </c>
    </row>
    <row r="1057" spans="1:47" x14ac:dyDescent="0.2">
      <c r="A1057" s="124"/>
      <c r="B1057" s="29"/>
      <c r="C1057" s="29"/>
      <c r="D1057" s="29"/>
      <c r="E1057" s="29"/>
      <c r="F1057" s="29"/>
      <c r="G1057" s="14" t="s">
        <v>300</v>
      </c>
      <c r="H1057" s="15">
        <v>19184</v>
      </c>
      <c r="I1057" s="16">
        <v>0.71499999999999997</v>
      </c>
      <c r="J1057" s="17">
        <v>2310</v>
      </c>
      <c r="K1057" s="16">
        <v>0.52600000000000002</v>
      </c>
      <c r="L1057" s="17">
        <v>5284</v>
      </c>
      <c r="M1057" s="16">
        <v>0.54</v>
      </c>
      <c r="N1057" s="18">
        <v>8.3000000000000007</v>
      </c>
      <c r="O1057" s="16">
        <v>0.124</v>
      </c>
      <c r="P1057" s="18">
        <v>3.63</v>
      </c>
      <c r="Q1057" s="16">
        <v>0.113</v>
      </c>
      <c r="R1057" s="15">
        <v>68126</v>
      </c>
      <c r="S1057" s="16">
        <v>0.89900000000000002</v>
      </c>
      <c r="T1057" s="17">
        <v>8312</v>
      </c>
      <c r="U1057" s="16">
        <v>0.77300000000000002</v>
      </c>
      <c r="V1057" s="17">
        <v>19098</v>
      </c>
      <c r="W1057" s="16">
        <v>0.747</v>
      </c>
      <c r="X1057" s="18">
        <v>8.1999999999999993</v>
      </c>
      <c r="Y1057" s="16">
        <v>7.0999999999999994E-2</v>
      </c>
      <c r="Z1057" s="18">
        <v>3.57</v>
      </c>
      <c r="AA1057" s="16">
        <v>8.6999999999999994E-2</v>
      </c>
      <c r="AB1057" s="15">
        <v>147483</v>
      </c>
      <c r="AC1057" s="16">
        <v>0.95799999999999996</v>
      </c>
      <c r="AD1057" s="17">
        <v>18125</v>
      </c>
      <c r="AE1057" s="16">
        <v>0.871</v>
      </c>
      <c r="AF1057" s="17">
        <v>41409</v>
      </c>
      <c r="AG1057" s="16">
        <v>0.81499999999999995</v>
      </c>
      <c r="AH1057" s="18">
        <v>8.14</v>
      </c>
      <c r="AI1057" s="16">
        <v>4.5999999999999999E-2</v>
      </c>
      <c r="AJ1057" s="18">
        <v>3.56</v>
      </c>
      <c r="AK1057" s="16">
        <v>7.9000000000000001E-2</v>
      </c>
      <c r="AL1057" s="15">
        <v>253599</v>
      </c>
      <c r="AM1057" s="16">
        <v>0.76100000000000001</v>
      </c>
      <c r="AN1057" s="17">
        <v>32043</v>
      </c>
      <c r="AO1057" s="16">
        <v>0.745</v>
      </c>
      <c r="AP1057" s="17">
        <v>72678</v>
      </c>
      <c r="AQ1057" s="16">
        <v>0.68799999999999994</v>
      </c>
      <c r="AR1057" s="18">
        <v>7.91</v>
      </c>
      <c r="AS1057" s="16">
        <v>8.9999999999999993E-3</v>
      </c>
      <c r="AT1057" s="18">
        <v>3.49</v>
      </c>
      <c r="AU1057" s="16">
        <v>4.2999999999999997E-2</v>
      </c>
    </row>
    <row r="1058" spans="1:47" x14ac:dyDescent="0.2">
      <c r="A1058" s="124"/>
      <c r="B1058" s="29"/>
      <c r="C1058" s="29"/>
      <c r="D1058" s="29"/>
      <c r="E1058" s="29"/>
      <c r="F1058" s="29"/>
      <c r="G1058" s="14" t="s">
        <v>301</v>
      </c>
      <c r="H1058" s="15">
        <v>31303</v>
      </c>
      <c r="I1058" s="16">
        <v>0.13400000000000001</v>
      </c>
      <c r="J1058" s="17">
        <v>8226</v>
      </c>
      <c r="K1058" s="16">
        <v>1.1759999999999999</v>
      </c>
      <c r="L1058" s="17">
        <v>8501</v>
      </c>
      <c r="M1058" s="16">
        <v>4.1000000000000002E-2</v>
      </c>
      <c r="N1058" s="18">
        <v>3.81</v>
      </c>
      <c r="O1058" s="16">
        <v>-0.47899999999999998</v>
      </c>
      <c r="P1058" s="18">
        <v>3.68</v>
      </c>
      <c r="Q1058" s="16">
        <v>8.8999999999999996E-2</v>
      </c>
      <c r="R1058" s="15">
        <v>107646</v>
      </c>
      <c r="S1058" s="16">
        <v>0.22800000000000001</v>
      </c>
      <c r="T1058" s="17">
        <v>27265</v>
      </c>
      <c r="U1058" s="16">
        <v>1.2849999999999999</v>
      </c>
      <c r="V1058" s="17">
        <v>29767</v>
      </c>
      <c r="W1058" s="16">
        <v>0.14199999999999999</v>
      </c>
      <c r="X1058" s="18">
        <v>3.95</v>
      </c>
      <c r="Y1058" s="16">
        <v>-0.46300000000000002</v>
      </c>
      <c r="Z1058" s="18">
        <v>3.62</v>
      </c>
      <c r="AA1058" s="16">
        <v>7.5999999999999998E-2</v>
      </c>
      <c r="AB1058" s="15">
        <v>228560</v>
      </c>
      <c r="AC1058" s="16">
        <v>0.186</v>
      </c>
      <c r="AD1058" s="17">
        <v>55827</v>
      </c>
      <c r="AE1058" s="16">
        <v>1.119</v>
      </c>
      <c r="AF1058" s="17">
        <v>64474</v>
      </c>
      <c r="AG1058" s="16">
        <v>0.11600000000000001</v>
      </c>
      <c r="AH1058" s="18">
        <v>4.09</v>
      </c>
      <c r="AI1058" s="16">
        <v>-0.44</v>
      </c>
      <c r="AJ1058" s="18">
        <v>3.54</v>
      </c>
      <c r="AK1058" s="16">
        <v>6.3E-2</v>
      </c>
      <c r="AL1058" s="15">
        <v>406626</v>
      </c>
      <c r="AM1058" s="16">
        <v>0.11</v>
      </c>
      <c r="AN1058" s="17">
        <v>90023</v>
      </c>
      <c r="AO1058" s="16">
        <v>0.78600000000000003</v>
      </c>
      <c r="AP1058" s="17">
        <v>116934</v>
      </c>
      <c r="AQ1058" s="16">
        <v>4.5999999999999999E-2</v>
      </c>
      <c r="AR1058" s="18">
        <v>4.5199999999999996</v>
      </c>
      <c r="AS1058" s="16">
        <v>-0.379</v>
      </c>
      <c r="AT1058" s="18">
        <v>3.48</v>
      </c>
      <c r="AU1058" s="16">
        <v>6.0999999999999999E-2</v>
      </c>
    </row>
    <row r="1059" spans="1:47" x14ac:dyDescent="0.2">
      <c r="A1059" s="124"/>
      <c r="B1059" s="29"/>
      <c r="C1059" s="29"/>
      <c r="D1059" s="29"/>
      <c r="E1059" s="29"/>
      <c r="F1059" s="29"/>
      <c r="G1059" s="14" t="s">
        <v>302</v>
      </c>
      <c r="H1059" s="15">
        <v>237291</v>
      </c>
      <c r="I1059" s="16">
        <v>-0.122</v>
      </c>
      <c r="J1059" s="17">
        <v>88249</v>
      </c>
      <c r="K1059" s="16">
        <v>-3.0000000000000001E-3</v>
      </c>
      <c r="L1059" s="17">
        <v>65428</v>
      </c>
      <c r="M1059" s="16">
        <v>-0.159</v>
      </c>
      <c r="N1059" s="18">
        <v>2.69</v>
      </c>
      <c r="O1059" s="16">
        <v>-0.12</v>
      </c>
      <c r="P1059" s="18">
        <v>3.63</v>
      </c>
      <c r="Q1059" s="16">
        <v>4.3999999999999997E-2</v>
      </c>
      <c r="R1059" s="15">
        <v>1010825</v>
      </c>
      <c r="S1059" s="16">
        <v>-4.4999999999999998E-2</v>
      </c>
      <c r="T1059" s="17">
        <v>377980</v>
      </c>
      <c r="U1059" s="16">
        <v>0.11700000000000001</v>
      </c>
      <c r="V1059" s="17">
        <v>276741</v>
      </c>
      <c r="W1059" s="16">
        <v>-7.9000000000000001E-2</v>
      </c>
      <c r="X1059" s="18">
        <v>2.67</v>
      </c>
      <c r="Y1059" s="16">
        <v>-0.14599999999999999</v>
      </c>
      <c r="Z1059" s="18">
        <v>3.65</v>
      </c>
      <c r="AA1059" s="16">
        <v>3.6999999999999998E-2</v>
      </c>
      <c r="AB1059" s="15">
        <v>2144184</v>
      </c>
      <c r="AC1059" s="16">
        <v>2.5999999999999999E-2</v>
      </c>
      <c r="AD1059" s="17">
        <v>810092</v>
      </c>
      <c r="AE1059" s="16">
        <v>0.16200000000000001</v>
      </c>
      <c r="AF1059" s="17">
        <v>593394</v>
      </c>
      <c r="AG1059" s="16">
        <v>-6.0000000000000001E-3</v>
      </c>
      <c r="AH1059" s="18">
        <v>2.65</v>
      </c>
      <c r="AI1059" s="16">
        <v>-0.11700000000000001</v>
      </c>
      <c r="AJ1059" s="18">
        <v>3.61</v>
      </c>
      <c r="AK1059" s="16">
        <v>3.3000000000000002E-2</v>
      </c>
      <c r="AL1059" s="15">
        <v>3630109</v>
      </c>
      <c r="AM1059" s="16">
        <v>0.126</v>
      </c>
      <c r="AN1059" s="17">
        <v>1288734</v>
      </c>
      <c r="AO1059" s="16">
        <v>0.11799999999999999</v>
      </c>
      <c r="AP1059" s="17">
        <v>1001087</v>
      </c>
      <c r="AQ1059" s="16">
        <v>7.3999999999999996E-2</v>
      </c>
      <c r="AR1059" s="18">
        <v>2.82</v>
      </c>
      <c r="AS1059" s="16">
        <v>7.0000000000000001E-3</v>
      </c>
      <c r="AT1059" s="18">
        <v>3.63</v>
      </c>
      <c r="AU1059" s="16">
        <v>4.8000000000000001E-2</v>
      </c>
    </row>
    <row r="1060" spans="1:47" x14ac:dyDescent="0.2">
      <c r="A1060" s="124"/>
      <c r="B1060" s="29"/>
      <c r="C1060" s="29"/>
      <c r="D1060" s="29"/>
      <c r="E1060" s="29"/>
      <c r="F1060" s="29"/>
      <c r="G1060" s="14" t="s">
        <v>303</v>
      </c>
      <c r="H1060" s="15">
        <v>63194</v>
      </c>
      <c r="I1060" s="16">
        <v>-2.4E-2</v>
      </c>
      <c r="J1060" s="17">
        <v>11138</v>
      </c>
      <c r="K1060" s="16">
        <v>8.0000000000000002E-3</v>
      </c>
      <c r="L1060" s="17">
        <v>22767</v>
      </c>
      <c r="M1060" s="16">
        <v>5.7000000000000002E-2</v>
      </c>
      <c r="N1060" s="18">
        <v>5.67</v>
      </c>
      <c r="O1060" s="16">
        <v>-3.2000000000000001E-2</v>
      </c>
      <c r="P1060" s="18">
        <v>2.78</v>
      </c>
      <c r="Q1060" s="16">
        <v>-7.6999999999999999E-2</v>
      </c>
      <c r="R1060" s="15">
        <v>281370</v>
      </c>
      <c r="S1060" s="16">
        <v>-1.6E-2</v>
      </c>
      <c r="T1060" s="17">
        <v>49129</v>
      </c>
      <c r="U1060" s="16">
        <v>2.3E-2</v>
      </c>
      <c r="V1060" s="17">
        <v>97288</v>
      </c>
      <c r="W1060" s="16">
        <v>5.8999999999999997E-2</v>
      </c>
      <c r="X1060" s="18">
        <v>5.73</v>
      </c>
      <c r="Y1060" s="16">
        <v>-3.7999999999999999E-2</v>
      </c>
      <c r="Z1060" s="18">
        <v>2.89</v>
      </c>
      <c r="AA1060" s="16">
        <v>-7.0999999999999994E-2</v>
      </c>
      <c r="AB1060" s="15">
        <v>618367</v>
      </c>
      <c r="AC1060" s="16">
        <v>4.0000000000000001E-3</v>
      </c>
      <c r="AD1060" s="17">
        <v>110411</v>
      </c>
      <c r="AE1060" s="16">
        <v>5.3999999999999999E-2</v>
      </c>
      <c r="AF1060" s="17">
        <v>215008</v>
      </c>
      <c r="AG1060" s="16">
        <v>6.8000000000000005E-2</v>
      </c>
      <c r="AH1060" s="18">
        <v>5.6</v>
      </c>
      <c r="AI1060" s="16">
        <v>-4.7E-2</v>
      </c>
      <c r="AJ1060" s="18">
        <v>2.88</v>
      </c>
      <c r="AK1060" s="16">
        <v>-0.06</v>
      </c>
      <c r="AL1060" s="15">
        <v>1046150</v>
      </c>
      <c r="AM1060" s="16">
        <v>-1.6E-2</v>
      </c>
      <c r="AN1060" s="17">
        <v>184579</v>
      </c>
      <c r="AO1060" s="16">
        <v>2.9000000000000001E-2</v>
      </c>
      <c r="AP1060" s="17">
        <v>357717</v>
      </c>
      <c r="AQ1060" s="16">
        <v>2.9000000000000001E-2</v>
      </c>
      <c r="AR1060" s="18">
        <v>5.67</v>
      </c>
      <c r="AS1060" s="16">
        <v>-4.3999999999999997E-2</v>
      </c>
      <c r="AT1060" s="18">
        <v>2.92</v>
      </c>
      <c r="AU1060" s="16">
        <v>-4.3999999999999997E-2</v>
      </c>
    </row>
    <row r="1061" spans="1:47" x14ac:dyDescent="0.2">
      <c r="A1061" s="124"/>
      <c r="B1061" s="29"/>
      <c r="C1061" s="29"/>
      <c r="D1061" s="29"/>
      <c r="E1061" s="29"/>
      <c r="F1061" s="29"/>
      <c r="G1061" s="14" t="s">
        <v>304</v>
      </c>
      <c r="H1061" s="15">
        <v>13195</v>
      </c>
      <c r="I1061" s="16">
        <v>1.0249999999999999</v>
      </c>
      <c r="J1061" s="17">
        <v>1937</v>
      </c>
      <c r="K1061" s="16">
        <v>0.38200000000000001</v>
      </c>
      <c r="L1061" s="17">
        <v>3964</v>
      </c>
      <c r="M1061" s="16">
        <v>0.42</v>
      </c>
      <c r="N1061" s="18">
        <v>6.81</v>
      </c>
      <c r="O1061" s="16">
        <v>0.46600000000000003</v>
      </c>
      <c r="P1061" s="18">
        <v>3.33</v>
      </c>
      <c r="Q1061" s="16">
        <v>0.42599999999999999</v>
      </c>
      <c r="R1061" s="15">
        <v>51678</v>
      </c>
      <c r="S1061" s="16">
        <v>1.206</v>
      </c>
      <c r="T1061" s="17">
        <v>7692</v>
      </c>
      <c r="U1061" s="16">
        <v>0.49399999999999999</v>
      </c>
      <c r="V1061" s="17">
        <v>15575</v>
      </c>
      <c r="W1061" s="16">
        <v>0.52600000000000002</v>
      </c>
      <c r="X1061" s="18">
        <v>6.72</v>
      </c>
      <c r="Y1061" s="16">
        <v>0.47699999999999998</v>
      </c>
      <c r="Z1061" s="18">
        <v>3.32</v>
      </c>
      <c r="AA1061" s="16">
        <v>0.44600000000000001</v>
      </c>
      <c r="AB1061" s="15">
        <v>115113</v>
      </c>
      <c r="AC1061" s="16">
        <v>1.1970000000000001</v>
      </c>
      <c r="AD1061" s="17">
        <v>16965</v>
      </c>
      <c r="AE1061" s="16">
        <v>0.47</v>
      </c>
      <c r="AF1061" s="17">
        <v>34340</v>
      </c>
      <c r="AG1061" s="16">
        <v>0.501</v>
      </c>
      <c r="AH1061" s="18">
        <v>6.79</v>
      </c>
      <c r="AI1061" s="16">
        <v>0.49399999999999999</v>
      </c>
      <c r="AJ1061" s="18">
        <v>3.35</v>
      </c>
      <c r="AK1061" s="16">
        <v>0.46400000000000002</v>
      </c>
      <c r="AL1061" s="15">
        <v>180136</v>
      </c>
      <c r="AM1061" s="16">
        <v>0.94199999999999995</v>
      </c>
      <c r="AN1061" s="17">
        <v>28902</v>
      </c>
      <c r="AO1061" s="16">
        <v>0.39500000000000002</v>
      </c>
      <c r="AP1061" s="17">
        <v>58162</v>
      </c>
      <c r="AQ1061" s="16">
        <v>0.42399999999999999</v>
      </c>
      <c r="AR1061" s="18">
        <v>6.23</v>
      </c>
      <c r="AS1061" s="16">
        <v>0.39200000000000002</v>
      </c>
      <c r="AT1061" s="18">
        <v>3.1</v>
      </c>
      <c r="AU1061" s="16">
        <v>0.36399999999999999</v>
      </c>
    </row>
    <row r="1062" spans="1:47" x14ac:dyDescent="0.2">
      <c r="A1062" s="124"/>
      <c r="B1062" s="29"/>
      <c r="C1062" s="29"/>
      <c r="D1062" s="29"/>
      <c r="E1062" s="29"/>
      <c r="F1062" s="29"/>
      <c r="G1062" s="14" t="s">
        <v>305</v>
      </c>
      <c r="H1062" s="15">
        <v>47975</v>
      </c>
      <c r="I1062" s="16">
        <v>-4.5999999999999999E-2</v>
      </c>
      <c r="J1062" s="17">
        <v>6745</v>
      </c>
      <c r="K1062" s="16">
        <v>0.159</v>
      </c>
      <c r="L1062" s="17">
        <v>12917</v>
      </c>
      <c r="M1062" s="16">
        <v>-9.2999999999999999E-2</v>
      </c>
      <c r="N1062" s="18">
        <v>7.11</v>
      </c>
      <c r="O1062" s="16">
        <v>-0.17699999999999999</v>
      </c>
      <c r="P1062" s="18">
        <v>3.71</v>
      </c>
      <c r="Q1062" s="16">
        <v>5.1999999999999998E-2</v>
      </c>
      <c r="R1062" s="15">
        <v>168267</v>
      </c>
      <c r="S1062" s="16">
        <v>-1.9E-2</v>
      </c>
      <c r="T1062" s="17">
        <v>23353</v>
      </c>
      <c r="U1062" s="16">
        <v>0.193</v>
      </c>
      <c r="V1062" s="17">
        <v>45933</v>
      </c>
      <c r="W1062" s="16">
        <v>-3.9E-2</v>
      </c>
      <c r="X1062" s="18">
        <v>7.21</v>
      </c>
      <c r="Y1062" s="16">
        <v>-0.17799999999999999</v>
      </c>
      <c r="Z1062" s="18">
        <v>3.66</v>
      </c>
      <c r="AA1062" s="16">
        <v>2.1000000000000001E-2</v>
      </c>
      <c r="AB1062" s="15">
        <v>341347</v>
      </c>
      <c r="AC1062" s="16">
        <v>-4.3999999999999997E-2</v>
      </c>
      <c r="AD1062" s="17">
        <v>47014</v>
      </c>
      <c r="AE1062" s="16">
        <v>0.14299999999999999</v>
      </c>
      <c r="AF1062" s="17">
        <v>94059</v>
      </c>
      <c r="AG1062" s="16">
        <v>-5.7000000000000002E-2</v>
      </c>
      <c r="AH1062" s="18">
        <v>7.26</v>
      </c>
      <c r="AI1062" s="16">
        <v>-0.16400000000000001</v>
      </c>
      <c r="AJ1062" s="18">
        <v>3.63</v>
      </c>
      <c r="AK1062" s="16">
        <v>1.4E-2</v>
      </c>
      <c r="AL1062" s="15">
        <v>637887</v>
      </c>
      <c r="AM1062" s="16">
        <v>-7.0000000000000007E-2</v>
      </c>
      <c r="AN1062" s="17">
        <v>81449</v>
      </c>
      <c r="AO1062" s="16">
        <v>-7.0000000000000001E-3</v>
      </c>
      <c r="AP1062" s="17">
        <v>179257</v>
      </c>
      <c r="AQ1062" s="16">
        <v>-9.5000000000000001E-2</v>
      </c>
      <c r="AR1062" s="18">
        <v>7.83</v>
      </c>
      <c r="AS1062" s="16">
        <v>-6.3E-2</v>
      </c>
      <c r="AT1062" s="18">
        <v>3.56</v>
      </c>
      <c r="AU1062" s="16">
        <v>2.8000000000000001E-2</v>
      </c>
    </row>
    <row r="1063" spans="1:47" x14ac:dyDescent="0.2">
      <c r="A1063" s="124"/>
      <c r="B1063" s="29"/>
      <c r="C1063" s="29"/>
      <c r="D1063" s="29"/>
      <c r="E1063" s="29"/>
      <c r="F1063" s="29"/>
      <c r="G1063" s="14" t="s">
        <v>306</v>
      </c>
      <c r="H1063" s="15">
        <v>38806</v>
      </c>
      <c r="I1063" s="16">
        <v>0.32400000000000001</v>
      </c>
      <c r="J1063" s="17">
        <v>11496</v>
      </c>
      <c r="K1063" s="16">
        <v>0.42399999999999999</v>
      </c>
      <c r="L1063" s="17">
        <v>19637</v>
      </c>
      <c r="M1063" s="16">
        <v>0.443</v>
      </c>
      <c r="N1063" s="18">
        <v>3.38</v>
      </c>
      <c r="O1063" s="16">
        <v>-7.0000000000000007E-2</v>
      </c>
      <c r="P1063" s="18">
        <v>1.98</v>
      </c>
      <c r="Q1063" s="16">
        <v>-8.3000000000000004E-2</v>
      </c>
      <c r="R1063" s="15">
        <v>126769</v>
      </c>
      <c r="S1063" s="16">
        <v>0.309</v>
      </c>
      <c r="T1063" s="17">
        <v>31784</v>
      </c>
      <c r="U1063" s="16">
        <v>3.1E-2</v>
      </c>
      <c r="V1063" s="17">
        <v>55364</v>
      </c>
      <c r="W1063" s="16">
        <v>5.8999999999999997E-2</v>
      </c>
      <c r="X1063" s="18">
        <v>3.99</v>
      </c>
      <c r="Y1063" s="16">
        <v>0.26900000000000002</v>
      </c>
      <c r="Z1063" s="18">
        <v>2.29</v>
      </c>
      <c r="AA1063" s="16">
        <v>0.23599999999999999</v>
      </c>
      <c r="AB1063" s="15">
        <v>277420</v>
      </c>
      <c r="AC1063" s="16">
        <v>0.35499999999999998</v>
      </c>
      <c r="AD1063" s="17">
        <v>69926</v>
      </c>
      <c r="AE1063" s="16">
        <v>0.08</v>
      </c>
      <c r="AF1063" s="17">
        <v>121420</v>
      </c>
      <c r="AG1063" s="16">
        <v>9.1999999999999998E-2</v>
      </c>
      <c r="AH1063" s="18">
        <v>3.97</v>
      </c>
      <c r="AI1063" s="16">
        <v>0.254</v>
      </c>
      <c r="AJ1063" s="18">
        <v>2.2799999999999998</v>
      </c>
      <c r="AK1063" s="16">
        <v>0.24099999999999999</v>
      </c>
      <c r="AL1063" s="15">
        <v>509775</v>
      </c>
      <c r="AM1063" s="16">
        <v>0.29599999999999999</v>
      </c>
      <c r="AN1063" s="17">
        <v>137736</v>
      </c>
      <c r="AO1063" s="16">
        <v>7.9000000000000001E-2</v>
      </c>
      <c r="AP1063" s="17">
        <v>236302</v>
      </c>
      <c r="AQ1063" s="16">
        <v>8.2000000000000003E-2</v>
      </c>
      <c r="AR1063" s="18">
        <v>3.7</v>
      </c>
      <c r="AS1063" s="16">
        <v>0.20100000000000001</v>
      </c>
      <c r="AT1063" s="18">
        <v>2.16</v>
      </c>
      <c r="AU1063" s="16">
        <v>0.19800000000000001</v>
      </c>
    </row>
    <row r="1064" spans="1:47" x14ac:dyDescent="0.2">
      <c r="A1064" s="124"/>
      <c r="B1064" s="29"/>
      <c r="C1064" s="29"/>
      <c r="D1064" s="29"/>
      <c r="E1064" s="29"/>
      <c r="F1064" s="29"/>
      <c r="G1064" s="14" t="s">
        <v>307</v>
      </c>
      <c r="H1064" s="15">
        <v>77067</v>
      </c>
      <c r="I1064" s="16">
        <v>-5.7000000000000002E-2</v>
      </c>
      <c r="J1064" s="17">
        <v>21593</v>
      </c>
      <c r="K1064" s="16">
        <v>-9.9000000000000005E-2</v>
      </c>
      <c r="L1064" s="17">
        <v>21209</v>
      </c>
      <c r="M1064" s="16">
        <v>-6.6000000000000003E-2</v>
      </c>
      <c r="N1064" s="18">
        <v>3.57</v>
      </c>
      <c r="O1064" s="16">
        <v>4.5999999999999999E-2</v>
      </c>
      <c r="P1064" s="18">
        <v>3.63</v>
      </c>
      <c r="Q1064" s="16">
        <v>8.9999999999999993E-3</v>
      </c>
      <c r="R1064" s="15">
        <v>305368</v>
      </c>
      <c r="S1064" s="16">
        <v>-0.03</v>
      </c>
      <c r="T1064" s="17">
        <v>83683</v>
      </c>
      <c r="U1064" s="16">
        <v>3.5000000000000003E-2</v>
      </c>
      <c r="V1064" s="17">
        <v>82232</v>
      </c>
      <c r="W1064" s="16">
        <v>-3.9E-2</v>
      </c>
      <c r="X1064" s="18">
        <v>3.65</v>
      </c>
      <c r="Y1064" s="16">
        <v>-6.3E-2</v>
      </c>
      <c r="Z1064" s="18">
        <v>3.71</v>
      </c>
      <c r="AA1064" s="16">
        <v>0.01</v>
      </c>
      <c r="AB1064" s="15">
        <v>666506</v>
      </c>
      <c r="AC1064" s="16">
        <v>1.4999999999999999E-2</v>
      </c>
      <c r="AD1064" s="17">
        <v>182658</v>
      </c>
      <c r="AE1064" s="16">
        <v>3.7999999999999999E-2</v>
      </c>
      <c r="AF1064" s="17">
        <v>178740</v>
      </c>
      <c r="AG1064" s="16">
        <v>-2.8000000000000001E-2</v>
      </c>
      <c r="AH1064" s="18">
        <v>3.65</v>
      </c>
      <c r="AI1064" s="16">
        <v>-2.3E-2</v>
      </c>
      <c r="AJ1064" s="18">
        <v>3.73</v>
      </c>
      <c r="AK1064" s="16">
        <v>4.3999999999999997E-2</v>
      </c>
      <c r="AL1064" s="15">
        <v>1122840</v>
      </c>
      <c r="AM1064" s="16">
        <v>9.9000000000000005E-2</v>
      </c>
      <c r="AN1064" s="17">
        <v>317041</v>
      </c>
      <c r="AO1064" s="16">
        <v>0.06</v>
      </c>
      <c r="AP1064" s="17">
        <v>305577</v>
      </c>
      <c r="AQ1064" s="16">
        <v>3.6999999999999998E-2</v>
      </c>
      <c r="AR1064" s="18">
        <v>3.54</v>
      </c>
      <c r="AS1064" s="16">
        <v>3.6999999999999998E-2</v>
      </c>
      <c r="AT1064" s="18">
        <v>3.67</v>
      </c>
      <c r="AU1064" s="16">
        <v>0.06</v>
      </c>
    </row>
    <row r="1065" spans="1:47" x14ac:dyDescent="0.2">
      <c r="A1065" s="124"/>
      <c r="B1065" s="29"/>
      <c r="C1065" s="29"/>
      <c r="D1065" s="29"/>
      <c r="E1065" s="29"/>
      <c r="F1065" s="29"/>
      <c r="G1065" s="14" t="s">
        <v>308</v>
      </c>
      <c r="H1065" s="15">
        <v>62234</v>
      </c>
      <c r="I1065" s="16">
        <v>0.71099999999999997</v>
      </c>
      <c r="J1065" s="17">
        <v>18963</v>
      </c>
      <c r="K1065" s="16">
        <v>6.7000000000000004E-2</v>
      </c>
      <c r="L1065" s="17">
        <v>17653</v>
      </c>
      <c r="M1065" s="16">
        <v>0.45100000000000001</v>
      </c>
      <c r="N1065" s="18">
        <v>3.28</v>
      </c>
      <c r="O1065" s="16">
        <v>0.60399999999999998</v>
      </c>
      <c r="P1065" s="18">
        <v>3.53</v>
      </c>
      <c r="Q1065" s="16">
        <v>0.17899999999999999</v>
      </c>
      <c r="R1065" s="15">
        <v>155331</v>
      </c>
      <c r="S1065" s="16">
        <v>0.30099999999999999</v>
      </c>
      <c r="T1065" s="17">
        <v>57488</v>
      </c>
      <c r="U1065" s="16">
        <v>-8.9999999999999993E-3</v>
      </c>
      <c r="V1065" s="17">
        <v>45755</v>
      </c>
      <c r="W1065" s="16">
        <v>0.16800000000000001</v>
      </c>
      <c r="X1065" s="18">
        <v>2.7</v>
      </c>
      <c r="Y1065" s="16">
        <v>0.313</v>
      </c>
      <c r="Z1065" s="18">
        <v>3.39</v>
      </c>
      <c r="AA1065" s="16">
        <v>0.115</v>
      </c>
      <c r="AB1065" s="15">
        <v>287236</v>
      </c>
      <c r="AC1065" s="16">
        <v>0.21299999999999999</v>
      </c>
      <c r="AD1065" s="17">
        <v>120030</v>
      </c>
      <c r="AE1065" s="16">
        <v>-1.2E-2</v>
      </c>
      <c r="AF1065" s="17">
        <v>87221</v>
      </c>
      <c r="AG1065" s="16">
        <v>0.121</v>
      </c>
      <c r="AH1065" s="18">
        <v>2.39</v>
      </c>
      <c r="AI1065" s="16">
        <v>0.22800000000000001</v>
      </c>
      <c r="AJ1065" s="18">
        <v>3.29</v>
      </c>
      <c r="AK1065" s="16">
        <v>8.1000000000000003E-2</v>
      </c>
      <c r="AL1065" s="15">
        <v>555550</v>
      </c>
      <c r="AM1065" s="16">
        <v>0.21099999999999999</v>
      </c>
      <c r="AN1065" s="17">
        <v>242663</v>
      </c>
      <c r="AO1065" s="16">
        <v>0.38500000000000001</v>
      </c>
      <c r="AP1065" s="17">
        <v>172381</v>
      </c>
      <c r="AQ1065" s="16">
        <v>0.11</v>
      </c>
      <c r="AR1065" s="18">
        <v>2.29</v>
      </c>
      <c r="AS1065" s="16">
        <v>-0.125</v>
      </c>
      <c r="AT1065" s="18">
        <v>3.22</v>
      </c>
      <c r="AU1065" s="16">
        <v>9.1999999999999998E-2</v>
      </c>
    </row>
    <row r="1066" spans="1:47" x14ac:dyDescent="0.2">
      <c r="A1066" s="124"/>
      <c r="B1066" s="29"/>
      <c r="C1066" s="29"/>
      <c r="D1066" s="29"/>
      <c r="E1066" s="29"/>
      <c r="F1066" s="29"/>
      <c r="G1066" s="14" t="s">
        <v>309</v>
      </c>
      <c r="H1066" s="15">
        <v>45816</v>
      </c>
      <c r="I1066" s="16">
        <v>0.125</v>
      </c>
      <c r="J1066" s="17">
        <v>6697</v>
      </c>
      <c r="K1066" s="16">
        <v>0.16600000000000001</v>
      </c>
      <c r="L1066" s="17">
        <v>14474</v>
      </c>
      <c r="M1066" s="16">
        <v>0.13200000000000001</v>
      </c>
      <c r="N1066" s="18">
        <v>6.84</v>
      </c>
      <c r="O1066" s="16">
        <v>-3.5000000000000003E-2</v>
      </c>
      <c r="P1066" s="18">
        <v>3.17</v>
      </c>
      <c r="Q1066" s="16">
        <v>-7.0000000000000001E-3</v>
      </c>
      <c r="R1066" s="15">
        <v>164293</v>
      </c>
      <c r="S1066" s="16">
        <v>0.114</v>
      </c>
      <c r="T1066" s="17">
        <v>24044</v>
      </c>
      <c r="U1066" s="16">
        <v>0.191</v>
      </c>
      <c r="V1066" s="17">
        <v>50717</v>
      </c>
      <c r="W1066" s="16">
        <v>0.11</v>
      </c>
      <c r="X1066" s="18">
        <v>6.83</v>
      </c>
      <c r="Y1066" s="16">
        <v>-6.5000000000000002E-2</v>
      </c>
      <c r="Z1066" s="18">
        <v>3.24</v>
      </c>
      <c r="AA1066" s="16">
        <v>4.0000000000000001E-3</v>
      </c>
      <c r="AB1066" s="15">
        <v>392027</v>
      </c>
      <c r="AC1066" s="16">
        <v>0.114</v>
      </c>
      <c r="AD1066" s="17">
        <v>57941</v>
      </c>
      <c r="AE1066" s="16">
        <v>0.20100000000000001</v>
      </c>
      <c r="AF1066" s="17">
        <v>123240</v>
      </c>
      <c r="AG1066" s="16">
        <v>0.11</v>
      </c>
      <c r="AH1066" s="18">
        <v>6.77</v>
      </c>
      <c r="AI1066" s="16">
        <v>-7.1999999999999995E-2</v>
      </c>
      <c r="AJ1066" s="18">
        <v>3.18</v>
      </c>
      <c r="AK1066" s="16">
        <v>4.0000000000000001E-3</v>
      </c>
      <c r="AL1066" s="15">
        <v>650426</v>
      </c>
      <c r="AM1066" s="16">
        <v>6.9000000000000006E-2</v>
      </c>
      <c r="AN1066" s="17">
        <v>95599</v>
      </c>
      <c r="AO1066" s="16">
        <v>0.153</v>
      </c>
      <c r="AP1066" s="17">
        <v>204080</v>
      </c>
      <c r="AQ1066" s="16">
        <v>7.1999999999999995E-2</v>
      </c>
      <c r="AR1066" s="18">
        <v>6.8</v>
      </c>
      <c r="AS1066" s="16">
        <v>-7.1999999999999995E-2</v>
      </c>
      <c r="AT1066" s="18">
        <v>3.19</v>
      </c>
      <c r="AU1066" s="16">
        <v>-3.0000000000000001E-3</v>
      </c>
    </row>
    <row r="1067" spans="1:47" x14ac:dyDescent="0.2">
      <c r="A1067" s="124"/>
      <c r="B1067" s="29"/>
      <c r="C1067" s="29"/>
      <c r="D1067" s="29"/>
      <c r="E1067" s="29"/>
      <c r="F1067" s="29"/>
      <c r="G1067" s="14" t="s">
        <v>310</v>
      </c>
      <c r="H1067" s="15">
        <v>58089</v>
      </c>
      <c r="I1067" s="16">
        <v>0.32500000000000001</v>
      </c>
      <c r="J1067" s="17">
        <v>8849</v>
      </c>
      <c r="K1067" s="16">
        <v>0.22700000000000001</v>
      </c>
      <c r="L1067" s="17">
        <v>17634</v>
      </c>
      <c r="M1067" s="16">
        <v>0.29399999999999998</v>
      </c>
      <c r="N1067" s="18">
        <v>6.56</v>
      </c>
      <c r="O1067" s="16">
        <v>0.08</v>
      </c>
      <c r="P1067" s="18">
        <v>3.29</v>
      </c>
      <c r="Q1067" s="16">
        <v>2.4E-2</v>
      </c>
      <c r="R1067" s="15">
        <v>208207</v>
      </c>
      <c r="S1067" s="16">
        <v>0.29499999999999998</v>
      </c>
      <c r="T1067" s="17">
        <v>32215</v>
      </c>
      <c r="U1067" s="16">
        <v>0.222</v>
      </c>
      <c r="V1067" s="17">
        <v>63790</v>
      </c>
      <c r="W1067" s="16">
        <v>0.29699999999999999</v>
      </c>
      <c r="X1067" s="18">
        <v>6.46</v>
      </c>
      <c r="Y1067" s="16">
        <v>0.06</v>
      </c>
      <c r="Z1067" s="18">
        <v>3.26</v>
      </c>
      <c r="AA1067" s="16">
        <v>-1E-3</v>
      </c>
      <c r="AB1067" s="15">
        <v>449521</v>
      </c>
      <c r="AC1067" s="16">
        <v>0.30299999999999999</v>
      </c>
      <c r="AD1067" s="17">
        <v>69682</v>
      </c>
      <c r="AE1067" s="16">
        <v>0.222</v>
      </c>
      <c r="AF1067" s="17">
        <v>136725</v>
      </c>
      <c r="AG1067" s="16">
        <v>0.29799999999999999</v>
      </c>
      <c r="AH1067" s="18">
        <v>6.45</v>
      </c>
      <c r="AI1067" s="16">
        <v>6.6000000000000003E-2</v>
      </c>
      <c r="AJ1067" s="18">
        <v>3.29</v>
      </c>
      <c r="AK1067" s="16">
        <v>3.0000000000000001E-3</v>
      </c>
      <c r="AL1067" s="15">
        <v>780254</v>
      </c>
      <c r="AM1067" s="16">
        <v>0.218</v>
      </c>
      <c r="AN1067" s="17">
        <v>122069</v>
      </c>
      <c r="AO1067" s="16">
        <v>0.157</v>
      </c>
      <c r="AP1067" s="17">
        <v>237507</v>
      </c>
      <c r="AQ1067" s="16">
        <v>0.21</v>
      </c>
      <c r="AR1067" s="18">
        <v>6.39</v>
      </c>
      <c r="AS1067" s="16">
        <v>5.2999999999999999E-2</v>
      </c>
      <c r="AT1067" s="18">
        <v>3.29</v>
      </c>
      <c r="AU1067" s="16">
        <v>7.0000000000000001E-3</v>
      </c>
    </row>
    <row r="1068" spans="1:47" x14ac:dyDescent="0.2">
      <c r="A1068" s="124"/>
      <c r="B1068" s="29"/>
      <c r="C1068" s="29"/>
      <c r="D1068" s="29"/>
      <c r="E1068" s="29"/>
      <c r="F1068" s="29"/>
      <c r="G1068" s="14" t="s">
        <v>311</v>
      </c>
      <c r="H1068" s="15">
        <v>38728</v>
      </c>
      <c r="I1068" s="16">
        <v>4.9000000000000002E-2</v>
      </c>
      <c r="J1068" s="17">
        <v>6887</v>
      </c>
      <c r="K1068" s="16">
        <v>8.1000000000000003E-2</v>
      </c>
      <c r="L1068" s="17">
        <v>11670</v>
      </c>
      <c r="M1068" s="16">
        <v>0.109</v>
      </c>
      <c r="N1068" s="18">
        <v>5.62</v>
      </c>
      <c r="O1068" s="16">
        <v>-2.9000000000000001E-2</v>
      </c>
      <c r="P1068" s="18">
        <v>3.32</v>
      </c>
      <c r="Q1068" s="16">
        <v>-5.3999999999999999E-2</v>
      </c>
      <c r="R1068" s="15">
        <v>134818</v>
      </c>
      <c r="S1068" s="16">
        <v>4.4999999999999998E-2</v>
      </c>
      <c r="T1068" s="17">
        <v>23801</v>
      </c>
      <c r="U1068" s="16">
        <v>0.114</v>
      </c>
      <c r="V1068" s="17">
        <v>40543</v>
      </c>
      <c r="W1068" s="16">
        <v>0.10299999999999999</v>
      </c>
      <c r="X1068" s="18">
        <v>5.66</v>
      </c>
      <c r="Y1068" s="16">
        <v>-6.0999999999999999E-2</v>
      </c>
      <c r="Z1068" s="18">
        <v>3.33</v>
      </c>
      <c r="AA1068" s="16">
        <v>-5.1999999999999998E-2</v>
      </c>
      <c r="AB1068" s="15">
        <v>283559</v>
      </c>
      <c r="AC1068" s="16">
        <v>6.0999999999999999E-2</v>
      </c>
      <c r="AD1068" s="17">
        <v>50366</v>
      </c>
      <c r="AE1068" s="16">
        <v>0.152</v>
      </c>
      <c r="AF1068" s="17">
        <v>85709</v>
      </c>
      <c r="AG1068" s="16">
        <v>0.113</v>
      </c>
      <c r="AH1068" s="18">
        <v>5.63</v>
      </c>
      <c r="AI1068" s="16">
        <v>-7.9000000000000001E-2</v>
      </c>
      <c r="AJ1068" s="18">
        <v>3.31</v>
      </c>
      <c r="AK1068" s="16">
        <v>-4.7E-2</v>
      </c>
      <c r="AL1068" s="15">
        <v>520601</v>
      </c>
      <c r="AM1068" s="16">
        <v>6.6000000000000003E-2</v>
      </c>
      <c r="AN1068" s="17">
        <v>92279</v>
      </c>
      <c r="AO1068" s="16">
        <v>0.14499999999999999</v>
      </c>
      <c r="AP1068" s="17">
        <v>155978</v>
      </c>
      <c r="AQ1068" s="16">
        <v>8.5999999999999993E-2</v>
      </c>
      <c r="AR1068" s="18">
        <v>5.64</v>
      </c>
      <c r="AS1068" s="16">
        <v>-6.9000000000000006E-2</v>
      </c>
      <c r="AT1068" s="18">
        <v>3.34</v>
      </c>
      <c r="AU1068" s="16">
        <v>-1.7999999999999999E-2</v>
      </c>
    </row>
    <row r="1069" spans="1:47" x14ac:dyDescent="0.2">
      <c r="A1069" s="124"/>
      <c r="B1069" s="29"/>
      <c r="C1069" s="29"/>
      <c r="D1069" s="29"/>
      <c r="E1069" s="29"/>
      <c r="F1069" s="29"/>
      <c r="G1069" s="14" t="s">
        <v>312</v>
      </c>
      <c r="H1069" s="15">
        <v>38532</v>
      </c>
      <c r="I1069" s="16">
        <v>0.24399999999999999</v>
      </c>
      <c r="J1069" s="17">
        <v>5930</v>
      </c>
      <c r="K1069" s="16">
        <v>0.20699999999999999</v>
      </c>
      <c r="L1069" s="17">
        <v>11554</v>
      </c>
      <c r="M1069" s="16">
        <v>0.23799999999999999</v>
      </c>
      <c r="N1069" s="18">
        <v>6.5</v>
      </c>
      <c r="O1069" s="16">
        <v>3.1E-2</v>
      </c>
      <c r="P1069" s="18">
        <v>3.34</v>
      </c>
      <c r="Q1069" s="16">
        <v>5.0000000000000001E-3</v>
      </c>
      <c r="R1069" s="15">
        <v>132989</v>
      </c>
      <c r="S1069" s="16">
        <v>0.28799999999999998</v>
      </c>
      <c r="T1069" s="17">
        <v>20611</v>
      </c>
      <c r="U1069" s="16">
        <v>0.30299999999999999</v>
      </c>
      <c r="V1069" s="17">
        <v>39790</v>
      </c>
      <c r="W1069" s="16">
        <v>0.27900000000000003</v>
      </c>
      <c r="X1069" s="18">
        <v>6.45</v>
      </c>
      <c r="Y1069" s="16">
        <v>-1.2E-2</v>
      </c>
      <c r="Z1069" s="18">
        <v>3.34</v>
      </c>
      <c r="AA1069" s="16">
        <v>7.0000000000000001E-3</v>
      </c>
      <c r="AB1069" s="15">
        <v>272430</v>
      </c>
      <c r="AC1069" s="16">
        <v>0.28000000000000003</v>
      </c>
      <c r="AD1069" s="17">
        <v>42561</v>
      </c>
      <c r="AE1069" s="16">
        <v>0.34100000000000003</v>
      </c>
      <c r="AF1069" s="17">
        <v>82035</v>
      </c>
      <c r="AG1069" s="16">
        <v>0.27100000000000002</v>
      </c>
      <c r="AH1069" s="18">
        <v>6.4</v>
      </c>
      <c r="AI1069" s="16">
        <v>-4.4999999999999998E-2</v>
      </c>
      <c r="AJ1069" s="18">
        <v>3.32</v>
      </c>
      <c r="AK1069" s="16">
        <v>8.0000000000000002E-3</v>
      </c>
      <c r="AL1069" s="15">
        <v>477871</v>
      </c>
      <c r="AM1069" s="16">
        <v>0.27100000000000002</v>
      </c>
      <c r="AN1069" s="17">
        <v>76087</v>
      </c>
      <c r="AO1069" s="16">
        <v>0.34699999999999998</v>
      </c>
      <c r="AP1069" s="17">
        <v>145184</v>
      </c>
      <c r="AQ1069" s="16">
        <v>0.25600000000000001</v>
      </c>
      <c r="AR1069" s="18">
        <v>6.28</v>
      </c>
      <c r="AS1069" s="16">
        <v>-5.7000000000000002E-2</v>
      </c>
      <c r="AT1069" s="18">
        <v>3.29</v>
      </c>
      <c r="AU1069" s="16">
        <v>1.2E-2</v>
      </c>
    </row>
    <row r="1070" spans="1:47" x14ac:dyDescent="0.2">
      <c r="A1070" s="124"/>
      <c r="B1070" s="29"/>
      <c r="C1070" s="29"/>
      <c r="D1070" s="29"/>
      <c r="E1070" s="29"/>
      <c r="F1070" s="29"/>
      <c r="G1070" s="14" t="s">
        <v>313</v>
      </c>
      <c r="H1070" s="15">
        <v>28537</v>
      </c>
      <c r="I1070" s="16">
        <v>0.57999999999999996</v>
      </c>
      <c r="J1070" s="17">
        <v>4283</v>
      </c>
      <c r="K1070" s="16">
        <v>0.34599999999999997</v>
      </c>
      <c r="L1070" s="17">
        <v>8572</v>
      </c>
      <c r="M1070" s="16">
        <v>0.39300000000000002</v>
      </c>
      <c r="N1070" s="18">
        <v>6.66</v>
      </c>
      <c r="O1070" s="16">
        <v>0.17299999999999999</v>
      </c>
      <c r="P1070" s="18">
        <v>3.33</v>
      </c>
      <c r="Q1070" s="16">
        <v>0.13400000000000001</v>
      </c>
      <c r="R1070" s="15">
        <v>105913</v>
      </c>
      <c r="S1070" s="16">
        <v>0.86899999999999999</v>
      </c>
      <c r="T1070" s="17">
        <v>15970</v>
      </c>
      <c r="U1070" s="16">
        <v>0.64600000000000002</v>
      </c>
      <c r="V1070" s="17">
        <v>31634</v>
      </c>
      <c r="W1070" s="16">
        <v>0.60799999999999998</v>
      </c>
      <c r="X1070" s="18">
        <v>6.63</v>
      </c>
      <c r="Y1070" s="16">
        <v>0.13500000000000001</v>
      </c>
      <c r="Z1070" s="18">
        <v>3.35</v>
      </c>
      <c r="AA1070" s="16">
        <v>0.16200000000000001</v>
      </c>
      <c r="AB1070" s="15">
        <v>223061</v>
      </c>
      <c r="AC1070" s="16">
        <v>0.89100000000000001</v>
      </c>
      <c r="AD1070" s="17">
        <v>33976</v>
      </c>
      <c r="AE1070" s="16">
        <v>0.73899999999999999</v>
      </c>
      <c r="AF1070" s="17">
        <v>67152</v>
      </c>
      <c r="AG1070" s="16">
        <v>0.63</v>
      </c>
      <c r="AH1070" s="18">
        <v>6.57</v>
      </c>
      <c r="AI1070" s="16">
        <v>8.6999999999999994E-2</v>
      </c>
      <c r="AJ1070" s="18">
        <v>3.32</v>
      </c>
      <c r="AK1070" s="16">
        <v>0.16</v>
      </c>
      <c r="AL1070" s="15">
        <v>366439</v>
      </c>
      <c r="AM1070" s="16">
        <v>0.64200000000000002</v>
      </c>
      <c r="AN1070" s="17">
        <v>58620</v>
      </c>
      <c r="AO1070" s="16">
        <v>0.60099999999999998</v>
      </c>
      <c r="AP1070" s="17">
        <v>115089</v>
      </c>
      <c r="AQ1070" s="16">
        <v>0.47199999999999998</v>
      </c>
      <c r="AR1070" s="18">
        <v>6.25</v>
      </c>
      <c r="AS1070" s="16">
        <v>2.5999999999999999E-2</v>
      </c>
      <c r="AT1070" s="18">
        <v>3.18</v>
      </c>
      <c r="AU1070" s="16">
        <v>0.11600000000000001</v>
      </c>
    </row>
    <row r="1071" spans="1:47" x14ac:dyDescent="0.2">
      <c r="A1071" s="124"/>
      <c r="B1071" s="29"/>
      <c r="C1071" s="29"/>
      <c r="D1071" s="29"/>
      <c r="E1071" s="29"/>
      <c r="F1071" s="29"/>
      <c r="G1071" s="14" t="s">
        <v>314</v>
      </c>
      <c r="H1071" s="15">
        <v>35307</v>
      </c>
      <c r="I1071" s="16">
        <v>-0.16300000000000001</v>
      </c>
      <c r="J1071" s="17">
        <v>5560</v>
      </c>
      <c r="K1071" s="16">
        <v>-0.30299999999999999</v>
      </c>
      <c r="L1071" s="17">
        <v>11273</v>
      </c>
      <c r="M1071" s="16">
        <v>-0.28299999999999997</v>
      </c>
      <c r="N1071" s="18">
        <v>6.35</v>
      </c>
      <c r="O1071" s="16">
        <v>0.20100000000000001</v>
      </c>
      <c r="P1071" s="18">
        <v>3.13</v>
      </c>
      <c r="Q1071" s="16">
        <v>0.16700000000000001</v>
      </c>
      <c r="R1071" s="15">
        <v>131597</v>
      </c>
      <c r="S1071" s="16">
        <v>-0.112</v>
      </c>
      <c r="T1071" s="17">
        <v>20955</v>
      </c>
      <c r="U1071" s="16">
        <v>-0.255</v>
      </c>
      <c r="V1071" s="17">
        <v>42359</v>
      </c>
      <c r="W1071" s="16">
        <v>-0.23200000000000001</v>
      </c>
      <c r="X1071" s="18">
        <v>6.28</v>
      </c>
      <c r="Y1071" s="16">
        <v>0.192</v>
      </c>
      <c r="Z1071" s="18">
        <v>3.11</v>
      </c>
      <c r="AA1071" s="16">
        <v>0.157</v>
      </c>
      <c r="AB1071" s="15">
        <v>277275</v>
      </c>
      <c r="AC1071" s="16">
        <v>-0.14499999999999999</v>
      </c>
      <c r="AD1071" s="17">
        <v>44844</v>
      </c>
      <c r="AE1071" s="16">
        <v>-0.30599999999999999</v>
      </c>
      <c r="AF1071" s="17">
        <v>90536</v>
      </c>
      <c r="AG1071" s="16">
        <v>-0.28499999999999998</v>
      </c>
      <c r="AH1071" s="18">
        <v>6.18</v>
      </c>
      <c r="AI1071" s="16">
        <v>0.23200000000000001</v>
      </c>
      <c r="AJ1071" s="18">
        <v>3.06</v>
      </c>
      <c r="AK1071" s="16">
        <v>0.19500000000000001</v>
      </c>
      <c r="AL1071" s="15">
        <v>533536</v>
      </c>
      <c r="AM1071" s="16">
        <v>-7.2999999999999995E-2</v>
      </c>
      <c r="AN1071" s="17">
        <v>88701</v>
      </c>
      <c r="AO1071" s="16">
        <v>-0.216</v>
      </c>
      <c r="AP1071" s="17">
        <v>178394</v>
      </c>
      <c r="AQ1071" s="16">
        <v>-0.19700000000000001</v>
      </c>
      <c r="AR1071" s="18">
        <v>6.02</v>
      </c>
      <c r="AS1071" s="16">
        <v>0.183</v>
      </c>
      <c r="AT1071" s="18">
        <v>2.99</v>
      </c>
      <c r="AU1071" s="16">
        <v>0.155</v>
      </c>
    </row>
    <row r="1072" spans="1:47" x14ac:dyDescent="0.2">
      <c r="A1072" s="124"/>
      <c r="B1072" s="29"/>
      <c r="C1072" s="29"/>
      <c r="D1072" s="29"/>
      <c r="E1072" s="29"/>
      <c r="F1072" s="29"/>
      <c r="G1072" s="14" t="s">
        <v>315</v>
      </c>
      <c r="H1072" s="15">
        <v>16507</v>
      </c>
      <c r="I1072" s="16">
        <v>0.249</v>
      </c>
      <c r="J1072" s="17">
        <v>2321</v>
      </c>
      <c r="K1072" s="16">
        <v>0.11</v>
      </c>
      <c r="L1072" s="17">
        <v>4779</v>
      </c>
      <c r="M1072" s="16">
        <v>0.14599999999999999</v>
      </c>
      <c r="N1072" s="18">
        <v>7.11</v>
      </c>
      <c r="O1072" s="16">
        <v>0.126</v>
      </c>
      <c r="P1072" s="18">
        <v>3.45</v>
      </c>
      <c r="Q1072" s="16">
        <v>9.0999999999999998E-2</v>
      </c>
      <c r="R1072" s="15">
        <v>59779</v>
      </c>
      <c r="S1072" s="16">
        <v>0.41899999999999998</v>
      </c>
      <c r="T1072" s="17">
        <v>8393</v>
      </c>
      <c r="U1072" s="16">
        <v>0.23899999999999999</v>
      </c>
      <c r="V1072" s="17">
        <v>17312</v>
      </c>
      <c r="W1072" s="16">
        <v>0.27</v>
      </c>
      <c r="X1072" s="18">
        <v>7.12</v>
      </c>
      <c r="Y1072" s="16">
        <v>0.14499999999999999</v>
      </c>
      <c r="Z1072" s="18">
        <v>3.45</v>
      </c>
      <c r="AA1072" s="16">
        <v>0.11700000000000001</v>
      </c>
      <c r="AB1072" s="15">
        <v>132994</v>
      </c>
      <c r="AC1072" s="16">
        <v>0.42</v>
      </c>
      <c r="AD1072" s="17">
        <v>18663</v>
      </c>
      <c r="AE1072" s="16">
        <v>0.25600000000000001</v>
      </c>
      <c r="AF1072" s="17">
        <v>38515</v>
      </c>
      <c r="AG1072" s="16">
        <v>0.27700000000000002</v>
      </c>
      <c r="AH1072" s="18">
        <v>7.13</v>
      </c>
      <c r="AI1072" s="16">
        <v>0.13</v>
      </c>
      <c r="AJ1072" s="18">
        <v>3.45</v>
      </c>
      <c r="AK1072" s="16">
        <v>0.112</v>
      </c>
      <c r="AL1072" s="15">
        <v>235465</v>
      </c>
      <c r="AM1072" s="16">
        <v>0.55000000000000004</v>
      </c>
      <c r="AN1072" s="17">
        <v>33855</v>
      </c>
      <c r="AO1072" s="16">
        <v>0.38300000000000001</v>
      </c>
      <c r="AP1072" s="17">
        <v>69829</v>
      </c>
      <c r="AQ1072" s="16">
        <v>0.439</v>
      </c>
      <c r="AR1072" s="18">
        <v>6.96</v>
      </c>
      <c r="AS1072" s="16">
        <v>0.121</v>
      </c>
      <c r="AT1072" s="18">
        <v>3.37</v>
      </c>
      <c r="AU1072" s="16">
        <v>7.6999999999999999E-2</v>
      </c>
    </row>
    <row r="1073" spans="1:47" x14ac:dyDescent="0.2">
      <c r="A1073" s="124"/>
      <c r="B1073" s="29"/>
      <c r="C1073" s="29"/>
      <c r="D1073" s="29"/>
      <c r="E1073" s="29"/>
      <c r="F1073" s="29"/>
      <c r="G1073" s="14" t="s">
        <v>316</v>
      </c>
      <c r="H1073" s="15">
        <v>40694</v>
      </c>
      <c r="I1073" s="16">
        <v>0.104</v>
      </c>
      <c r="J1073" s="17">
        <v>7923</v>
      </c>
      <c r="K1073" s="16">
        <v>5.3999999999999999E-2</v>
      </c>
      <c r="L1073" s="17">
        <v>15412</v>
      </c>
      <c r="M1073" s="16">
        <v>6.0999999999999999E-2</v>
      </c>
      <c r="N1073" s="18">
        <v>5.14</v>
      </c>
      <c r="O1073" s="16">
        <v>4.8000000000000001E-2</v>
      </c>
      <c r="P1073" s="18">
        <v>2.64</v>
      </c>
      <c r="Q1073" s="16">
        <v>4.1000000000000002E-2</v>
      </c>
      <c r="R1073" s="15">
        <v>131893</v>
      </c>
      <c r="S1073" s="16">
        <v>9.8000000000000004E-2</v>
      </c>
      <c r="T1073" s="17">
        <v>25880</v>
      </c>
      <c r="U1073" s="16">
        <v>4.2999999999999997E-2</v>
      </c>
      <c r="V1073" s="17">
        <v>50397</v>
      </c>
      <c r="W1073" s="16">
        <v>5.2999999999999999E-2</v>
      </c>
      <c r="X1073" s="18">
        <v>5.0999999999999996</v>
      </c>
      <c r="Y1073" s="16">
        <v>5.2999999999999999E-2</v>
      </c>
      <c r="Z1073" s="18">
        <v>2.62</v>
      </c>
      <c r="AA1073" s="16">
        <v>4.2999999999999997E-2</v>
      </c>
      <c r="AB1073" s="15">
        <v>277295</v>
      </c>
      <c r="AC1073" s="16">
        <v>8.5999999999999993E-2</v>
      </c>
      <c r="AD1073" s="17">
        <v>53449</v>
      </c>
      <c r="AE1073" s="16">
        <v>0</v>
      </c>
      <c r="AF1073" s="17">
        <v>104245</v>
      </c>
      <c r="AG1073" s="16">
        <v>1.0999999999999999E-2</v>
      </c>
      <c r="AH1073" s="18">
        <v>5.19</v>
      </c>
      <c r="AI1073" s="16">
        <v>8.6999999999999994E-2</v>
      </c>
      <c r="AJ1073" s="18">
        <v>2.66</v>
      </c>
      <c r="AK1073" s="16">
        <v>7.4999999999999997E-2</v>
      </c>
      <c r="AL1073" s="15">
        <v>546879</v>
      </c>
      <c r="AM1073" s="16">
        <v>0.154</v>
      </c>
      <c r="AN1073" s="17">
        <v>104584</v>
      </c>
      <c r="AO1073" s="16">
        <v>5.0999999999999997E-2</v>
      </c>
      <c r="AP1073" s="17">
        <v>203836</v>
      </c>
      <c r="AQ1073" s="16">
        <v>6.2E-2</v>
      </c>
      <c r="AR1073" s="18">
        <v>5.23</v>
      </c>
      <c r="AS1073" s="16">
        <v>9.9000000000000005E-2</v>
      </c>
      <c r="AT1073" s="18">
        <v>2.68</v>
      </c>
      <c r="AU1073" s="16">
        <v>8.6999999999999994E-2</v>
      </c>
    </row>
    <row r="1074" spans="1:47" x14ac:dyDescent="0.2">
      <c r="A1074" s="124"/>
      <c r="B1074" s="29"/>
      <c r="C1074" s="29"/>
      <c r="D1074" s="29"/>
      <c r="E1074" s="29"/>
      <c r="F1074" s="29"/>
      <c r="G1074" s="14" t="s">
        <v>317</v>
      </c>
      <c r="H1074" s="15">
        <v>80320</v>
      </c>
      <c r="I1074" s="16">
        <v>-0.24199999999999999</v>
      </c>
      <c r="J1074" s="17">
        <v>10631</v>
      </c>
      <c r="K1074" s="16">
        <v>-0.47599999999999998</v>
      </c>
      <c r="L1074" s="17">
        <v>21317</v>
      </c>
      <c r="M1074" s="16">
        <v>-0.45200000000000001</v>
      </c>
      <c r="N1074" s="18">
        <v>7.56</v>
      </c>
      <c r="O1074" s="16">
        <v>0.44500000000000001</v>
      </c>
      <c r="P1074" s="18">
        <v>3.77</v>
      </c>
      <c r="Q1074" s="16">
        <v>0.38300000000000001</v>
      </c>
      <c r="R1074" s="15">
        <v>281660</v>
      </c>
      <c r="S1074" s="16">
        <v>-0.21199999999999999</v>
      </c>
      <c r="T1074" s="17">
        <v>38175</v>
      </c>
      <c r="U1074" s="16">
        <v>-0.44</v>
      </c>
      <c r="V1074" s="17">
        <v>76463</v>
      </c>
      <c r="W1074" s="16">
        <v>-0.41499999999999998</v>
      </c>
      <c r="X1074" s="18">
        <v>7.38</v>
      </c>
      <c r="Y1074" s="16">
        <v>0.40799999999999997</v>
      </c>
      <c r="Z1074" s="18">
        <v>3.68</v>
      </c>
      <c r="AA1074" s="16">
        <v>0.34799999999999998</v>
      </c>
      <c r="AB1074" s="15">
        <v>583903</v>
      </c>
      <c r="AC1074" s="16">
        <v>-0.23200000000000001</v>
      </c>
      <c r="AD1074" s="17">
        <v>80257</v>
      </c>
      <c r="AE1074" s="16">
        <v>-0.45100000000000001</v>
      </c>
      <c r="AF1074" s="17">
        <v>160224</v>
      </c>
      <c r="AG1074" s="16">
        <v>-0.42899999999999999</v>
      </c>
      <c r="AH1074" s="18">
        <v>7.28</v>
      </c>
      <c r="AI1074" s="16">
        <v>0.39800000000000002</v>
      </c>
      <c r="AJ1074" s="18">
        <v>3.64</v>
      </c>
      <c r="AK1074" s="16">
        <v>0.34499999999999997</v>
      </c>
      <c r="AL1074" s="15">
        <v>1140669</v>
      </c>
      <c r="AM1074" s="16">
        <v>-0.16800000000000001</v>
      </c>
      <c r="AN1074" s="17">
        <v>167221</v>
      </c>
      <c r="AO1074" s="16">
        <v>-0.36799999999999999</v>
      </c>
      <c r="AP1074" s="17">
        <v>330430</v>
      </c>
      <c r="AQ1074" s="16">
        <v>-0.35</v>
      </c>
      <c r="AR1074" s="18">
        <v>6.82</v>
      </c>
      <c r="AS1074" s="16">
        <v>0.318</v>
      </c>
      <c r="AT1074" s="18">
        <v>3.45</v>
      </c>
      <c r="AU1074" s="16">
        <v>0.28000000000000003</v>
      </c>
    </row>
    <row r="1075" spans="1:47" x14ac:dyDescent="0.2">
      <c r="A1075" s="124"/>
      <c r="B1075" s="29"/>
      <c r="C1075" s="29"/>
      <c r="D1075" s="29"/>
      <c r="E1075" s="29"/>
      <c r="F1075" s="29"/>
      <c r="G1075" s="14" t="s">
        <v>318</v>
      </c>
      <c r="H1075" s="15">
        <v>75875</v>
      </c>
      <c r="I1075" s="16">
        <v>0.33900000000000002</v>
      </c>
      <c r="J1075" s="17">
        <v>10725</v>
      </c>
      <c r="K1075" s="16">
        <v>0.22700000000000001</v>
      </c>
      <c r="L1075" s="17">
        <v>20766</v>
      </c>
      <c r="M1075" s="16">
        <v>0.245</v>
      </c>
      <c r="N1075" s="18">
        <v>7.07</v>
      </c>
      <c r="O1075" s="16">
        <v>9.0999999999999998E-2</v>
      </c>
      <c r="P1075" s="18">
        <v>3.65</v>
      </c>
      <c r="Q1075" s="16">
        <v>7.5999999999999998E-2</v>
      </c>
      <c r="R1075" s="15">
        <v>267901</v>
      </c>
      <c r="S1075" s="16">
        <v>0.28199999999999997</v>
      </c>
      <c r="T1075" s="17">
        <v>38570</v>
      </c>
      <c r="U1075" s="16">
        <v>0.20599999999999999</v>
      </c>
      <c r="V1075" s="17">
        <v>74614</v>
      </c>
      <c r="W1075" s="16">
        <v>0.23100000000000001</v>
      </c>
      <c r="X1075" s="18">
        <v>6.95</v>
      </c>
      <c r="Y1075" s="16">
        <v>6.2E-2</v>
      </c>
      <c r="Z1075" s="18">
        <v>3.59</v>
      </c>
      <c r="AA1075" s="16">
        <v>4.1000000000000002E-2</v>
      </c>
      <c r="AB1075" s="15">
        <v>559874</v>
      </c>
      <c r="AC1075" s="16">
        <v>0.29799999999999999</v>
      </c>
      <c r="AD1075" s="17">
        <v>80874</v>
      </c>
      <c r="AE1075" s="16">
        <v>0.23499999999999999</v>
      </c>
      <c r="AF1075" s="17">
        <v>156687</v>
      </c>
      <c r="AG1075" s="16">
        <v>0.248</v>
      </c>
      <c r="AH1075" s="18">
        <v>6.92</v>
      </c>
      <c r="AI1075" s="16">
        <v>5.0999999999999997E-2</v>
      </c>
      <c r="AJ1075" s="18">
        <v>3.57</v>
      </c>
      <c r="AK1075" s="16">
        <v>3.9E-2</v>
      </c>
      <c r="AL1075" s="15">
        <v>1003465</v>
      </c>
      <c r="AM1075" s="16">
        <v>0.32100000000000001</v>
      </c>
      <c r="AN1075" s="17">
        <v>147148</v>
      </c>
      <c r="AO1075" s="16">
        <v>0.27300000000000002</v>
      </c>
      <c r="AP1075" s="17">
        <v>283992</v>
      </c>
      <c r="AQ1075" s="16">
        <v>0.27</v>
      </c>
      <c r="AR1075" s="18">
        <v>6.82</v>
      </c>
      <c r="AS1075" s="16">
        <v>3.7999999999999999E-2</v>
      </c>
      <c r="AT1075" s="18">
        <v>3.53</v>
      </c>
      <c r="AU1075" s="16">
        <v>0.04</v>
      </c>
    </row>
    <row r="1076" spans="1:47" x14ac:dyDescent="0.2">
      <c r="A1076" s="124"/>
      <c r="B1076" s="29"/>
      <c r="C1076" s="29"/>
      <c r="D1076" s="29"/>
      <c r="E1076" s="29"/>
      <c r="F1076" s="29"/>
      <c r="G1076" s="14" t="s">
        <v>319</v>
      </c>
      <c r="H1076" s="15">
        <v>50546</v>
      </c>
      <c r="I1076" s="16">
        <v>0.151</v>
      </c>
      <c r="J1076" s="17">
        <v>6816</v>
      </c>
      <c r="K1076" s="16">
        <v>0.21</v>
      </c>
      <c r="L1076" s="17">
        <v>15325</v>
      </c>
      <c r="M1076" s="16">
        <v>0.153</v>
      </c>
      <c r="N1076" s="18">
        <v>7.42</v>
      </c>
      <c r="O1076" s="16">
        <v>-4.9000000000000002E-2</v>
      </c>
      <c r="P1076" s="18">
        <v>3.3</v>
      </c>
      <c r="Q1076" s="16">
        <v>-2E-3</v>
      </c>
      <c r="R1076" s="15">
        <v>184593</v>
      </c>
      <c r="S1076" s="16">
        <v>0.114</v>
      </c>
      <c r="T1076" s="17">
        <v>24563</v>
      </c>
      <c r="U1076" s="16">
        <v>0.18099999999999999</v>
      </c>
      <c r="V1076" s="17">
        <v>55697</v>
      </c>
      <c r="W1076" s="16">
        <v>0.13700000000000001</v>
      </c>
      <c r="X1076" s="18">
        <v>7.52</v>
      </c>
      <c r="Y1076" s="16">
        <v>-5.6000000000000001E-2</v>
      </c>
      <c r="Z1076" s="18">
        <v>3.31</v>
      </c>
      <c r="AA1076" s="16">
        <v>-0.02</v>
      </c>
      <c r="AB1076" s="15">
        <v>392435</v>
      </c>
      <c r="AC1076" s="16">
        <v>7.1999999999999995E-2</v>
      </c>
      <c r="AD1076" s="17">
        <v>53307</v>
      </c>
      <c r="AE1076" s="16">
        <v>0.15</v>
      </c>
      <c r="AF1076" s="17">
        <v>119956</v>
      </c>
      <c r="AG1076" s="16">
        <v>0.09</v>
      </c>
      <c r="AH1076" s="18">
        <v>7.36</v>
      </c>
      <c r="AI1076" s="16">
        <v>-6.8000000000000005E-2</v>
      </c>
      <c r="AJ1076" s="18">
        <v>3.27</v>
      </c>
      <c r="AK1076" s="16">
        <v>-1.6E-2</v>
      </c>
      <c r="AL1076" s="15">
        <v>676924</v>
      </c>
      <c r="AM1076" s="16">
        <v>-1.6E-2</v>
      </c>
      <c r="AN1076" s="17">
        <v>92281</v>
      </c>
      <c r="AO1076" s="16">
        <v>5.5E-2</v>
      </c>
      <c r="AP1076" s="17">
        <v>210199</v>
      </c>
      <c r="AQ1076" s="16">
        <v>1.9E-2</v>
      </c>
      <c r="AR1076" s="18">
        <v>7.34</v>
      </c>
      <c r="AS1076" s="16">
        <v>-6.8000000000000005E-2</v>
      </c>
      <c r="AT1076" s="18">
        <v>3.22</v>
      </c>
      <c r="AU1076" s="16">
        <v>-3.4000000000000002E-2</v>
      </c>
    </row>
    <row r="1077" spans="1:47" x14ac:dyDescent="0.2">
      <c r="A1077" s="124"/>
      <c r="B1077" s="29"/>
      <c r="C1077" s="29"/>
      <c r="D1077" s="29"/>
      <c r="E1077" s="29"/>
      <c r="F1077" s="29"/>
      <c r="G1077" s="14" t="s">
        <v>320</v>
      </c>
      <c r="H1077" s="15">
        <v>32981</v>
      </c>
      <c r="I1077" s="16">
        <v>-4.4999999999999998E-2</v>
      </c>
      <c r="J1077" s="17">
        <v>4826</v>
      </c>
      <c r="K1077" s="16">
        <v>-0.19600000000000001</v>
      </c>
      <c r="L1077" s="17">
        <v>9864</v>
      </c>
      <c r="M1077" s="16">
        <v>-0.182</v>
      </c>
      <c r="N1077" s="18">
        <v>6.83</v>
      </c>
      <c r="O1077" s="16">
        <v>0.187</v>
      </c>
      <c r="P1077" s="18">
        <v>3.34</v>
      </c>
      <c r="Q1077" s="16">
        <v>0.16700000000000001</v>
      </c>
      <c r="R1077" s="15">
        <v>120330</v>
      </c>
      <c r="S1077" s="16">
        <v>-6.3E-2</v>
      </c>
      <c r="T1077" s="17">
        <v>19970</v>
      </c>
      <c r="U1077" s="16">
        <v>-4.3999999999999997E-2</v>
      </c>
      <c r="V1077" s="17">
        <v>40527</v>
      </c>
      <c r="W1077" s="16">
        <v>-4.9000000000000002E-2</v>
      </c>
      <c r="X1077" s="18">
        <v>6.03</v>
      </c>
      <c r="Y1077" s="16">
        <v>-0.02</v>
      </c>
      <c r="Z1077" s="18">
        <v>2.97</v>
      </c>
      <c r="AA1077" s="16">
        <v>-1.4999999999999999E-2</v>
      </c>
      <c r="AB1077" s="15">
        <v>265157</v>
      </c>
      <c r="AC1077" s="16">
        <v>-0.09</v>
      </c>
      <c r="AD1077" s="17">
        <v>41897</v>
      </c>
      <c r="AE1077" s="16">
        <v>-0.127</v>
      </c>
      <c r="AF1077" s="17">
        <v>86589</v>
      </c>
      <c r="AG1077" s="16">
        <v>-0.124</v>
      </c>
      <c r="AH1077" s="18">
        <v>6.33</v>
      </c>
      <c r="AI1077" s="16">
        <v>4.2999999999999997E-2</v>
      </c>
      <c r="AJ1077" s="18">
        <v>3.06</v>
      </c>
      <c r="AK1077" s="16">
        <v>0.04</v>
      </c>
      <c r="AL1077" s="15">
        <v>467910</v>
      </c>
      <c r="AM1077" s="16">
        <v>-7.9000000000000001E-2</v>
      </c>
      <c r="AN1077" s="17">
        <v>73822</v>
      </c>
      <c r="AO1077" s="16">
        <v>-0.14199999999999999</v>
      </c>
      <c r="AP1077" s="17">
        <v>152166</v>
      </c>
      <c r="AQ1077" s="16">
        <v>-0.13700000000000001</v>
      </c>
      <c r="AR1077" s="18">
        <v>6.34</v>
      </c>
      <c r="AS1077" s="16">
        <v>7.3999999999999996E-2</v>
      </c>
      <c r="AT1077" s="18">
        <v>3.07</v>
      </c>
      <c r="AU1077" s="16">
        <v>6.8000000000000005E-2</v>
      </c>
    </row>
    <row r="1078" spans="1:47" x14ac:dyDescent="0.2">
      <c r="A1078" s="135"/>
      <c r="B1078" s="136"/>
      <c r="C1078" s="136"/>
      <c r="D1078" s="136"/>
      <c r="E1078" s="136"/>
      <c r="F1078" s="29"/>
      <c r="G1078" s="14" t="s">
        <v>321</v>
      </c>
      <c r="H1078" s="15">
        <v>60588</v>
      </c>
      <c r="I1078" s="16">
        <v>-5.8000000000000003E-2</v>
      </c>
      <c r="J1078" s="17">
        <v>8014</v>
      </c>
      <c r="K1078" s="16">
        <v>5.7000000000000002E-2</v>
      </c>
      <c r="L1078" s="17">
        <v>16888</v>
      </c>
      <c r="M1078" s="16">
        <v>-0.10100000000000001</v>
      </c>
      <c r="N1078" s="18">
        <v>7.56</v>
      </c>
      <c r="O1078" s="16">
        <v>-0.108</v>
      </c>
      <c r="P1078" s="18">
        <v>3.59</v>
      </c>
      <c r="Q1078" s="16">
        <v>4.7E-2</v>
      </c>
      <c r="R1078" s="15">
        <v>222391</v>
      </c>
      <c r="S1078" s="16">
        <v>-2.1000000000000001E-2</v>
      </c>
      <c r="T1078" s="17">
        <v>28847</v>
      </c>
      <c r="U1078" s="16">
        <v>8.4000000000000005E-2</v>
      </c>
      <c r="V1078" s="17">
        <v>61393</v>
      </c>
      <c r="W1078" s="16">
        <v>-5.6000000000000001E-2</v>
      </c>
      <c r="X1078" s="18">
        <v>7.71</v>
      </c>
      <c r="Y1078" s="16">
        <v>-9.7000000000000003E-2</v>
      </c>
      <c r="Z1078" s="18">
        <v>3.62</v>
      </c>
      <c r="AA1078" s="16">
        <v>3.5999999999999997E-2</v>
      </c>
      <c r="AB1078" s="15">
        <v>439970</v>
      </c>
      <c r="AC1078" s="16">
        <v>-6.0999999999999999E-2</v>
      </c>
      <c r="AD1078" s="17">
        <v>57178</v>
      </c>
      <c r="AE1078" s="16">
        <v>3.3000000000000002E-2</v>
      </c>
      <c r="AF1078" s="17">
        <v>122793</v>
      </c>
      <c r="AG1078" s="16">
        <v>-8.3000000000000004E-2</v>
      </c>
      <c r="AH1078" s="18">
        <v>7.69</v>
      </c>
      <c r="AI1078" s="16">
        <v>-9.0999999999999998E-2</v>
      </c>
      <c r="AJ1078" s="18">
        <v>3.58</v>
      </c>
      <c r="AK1078" s="16">
        <v>2.4E-2</v>
      </c>
      <c r="AL1078" s="15">
        <v>830952</v>
      </c>
      <c r="AM1078" s="16">
        <v>-9.5000000000000001E-2</v>
      </c>
      <c r="AN1078" s="17">
        <v>103979</v>
      </c>
      <c r="AO1078" s="16">
        <v>-0.06</v>
      </c>
      <c r="AP1078" s="17">
        <v>239267</v>
      </c>
      <c r="AQ1078" s="16">
        <v>-0.106</v>
      </c>
      <c r="AR1078" s="18">
        <v>7.99</v>
      </c>
      <c r="AS1078" s="16">
        <v>-3.6999999999999998E-2</v>
      </c>
      <c r="AT1078" s="18">
        <v>3.47</v>
      </c>
      <c r="AU1078" s="16">
        <v>1.2E-2</v>
      </c>
    </row>
    <row r="1079" spans="1:47" x14ac:dyDescent="0.2">
      <c r="C1079" s="29"/>
      <c r="D1079" s="29"/>
      <c r="E1079" s="29"/>
      <c r="F1079" s="29"/>
      <c r="G1079" s="14" t="s">
        <v>347</v>
      </c>
      <c r="H1079" s="18">
        <v>37424</v>
      </c>
      <c r="I1079" s="16">
        <v>0.65600000000000003</v>
      </c>
      <c r="J1079" s="18">
        <v>14104</v>
      </c>
      <c r="K1079" s="16">
        <v>0.97299999999999998</v>
      </c>
      <c r="L1079" s="18">
        <v>22815</v>
      </c>
      <c r="M1079" s="16">
        <v>0.98</v>
      </c>
      <c r="N1079" s="18">
        <v>2.65</v>
      </c>
      <c r="O1079" s="16">
        <v>-0.16</v>
      </c>
      <c r="P1079" s="18">
        <v>1.64</v>
      </c>
      <c r="Q1079" s="16">
        <v>-0.16300000000000001</v>
      </c>
      <c r="R1079" s="18">
        <v>121917</v>
      </c>
      <c r="S1079" s="16">
        <v>0.48299999999999998</v>
      </c>
      <c r="T1079" s="18">
        <v>35571</v>
      </c>
      <c r="U1079" s="16">
        <v>0.105</v>
      </c>
      <c r="V1079" s="18">
        <v>58203</v>
      </c>
      <c r="W1079" s="16">
        <v>0.104</v>
      </c>
      <c r="X1079" s="18">
        <v>3.43</v>
      </c>
      <c r="Y1079" s="16">
        <v>0.34200000000000003</v>
      </c>
      <c r="Z1079" s="18">
        <v>2.09</v>
      </c>
      <c r="AA1079" s="16">
        <v>0.34399999999999997</v>
      </c>
      <c r="AB1079" s="18">
        <v>270491</v>
      </c>
      <c r="AC1079" s="16">
        <v>0.48599999999999999</v>
      </c>
      <c r="AD1079" s="18">
        <v>79521</v>
      </c>
      <c r="AE1079" s="16">
        <v>0.13800000000000001</v>
      </c>
      <c r="AF1079" s="18">
        <v>130211</v>
      </c>
      <c r="AG1079" s="16">
        <v>0.122</v>
      </c>
      <c r="AH1079" s="18">
        <v>3.4</v>
      </c>
      <c r="AI1079" s="16">
        <v>0.30499999999999999</v>
      </c>
      <c r="AJ1079" s="18">
        <v>2.08</v>
      </c>
      <c r="AK1079" s="16">
        <v>0.32300000000000001</v>
      </c>
      <c r="AL1079" s="18">
        <v>475853</v>
      </c>
      <c r="AM1079" s="16">
        <v>0.38700000000000001</v>
      </c>
      <c r="AN1079" s="18">
        <v>150745</v>
      </c>
      <c r="AO1079" s="16">
        <v>0.14099999999999999</v>
      </c>
      <c r="AP1079" s="18">
        <v>245249</v>
      </c>
      <c r="AQ1079" s="16">
        <v>0.11799999999999999</v>
      </c>
      <c r="AR1079" s="18">
        <v>3.16</v>
      </c>
      <c r="AS1079" s="16">
        <v>0.216</v>
      </c>
      <c r="AT1079" s="18">
        <v>1.94</v>
      </c>
      <c r="AU1079" s="16">
        <v>0.24099999999999999</v>
      </c>
    </row>
    <row r="1080" spans="1:47" x14ac:dyDescent="0.2">
      <c r="C1080" s="29"/>
      <c r="D1080" s="29"/>
      <c r="E1080" s="29"/>
      <c r="F1080" s="29"/>
      <c r="G1080" s="14" t="s">
        <v>348</v>
      </c>
      <c r="H1080" s="18">
        <v>44259</v>
      </c>
      <c r="I1080" s="16">
        <v>0.219</v>
      </c>
      <c r="J1080" s="18">
        <v>48157</v>
      </c>
      <c r="K1080" s="16">
        <v>-0.17299999999999999</v>
      </c>
      <c r="L1080" s="18">
        <v>15805</v>
      </c>
      <c r="M1080" s="16">
        <v>1.0999999999999999E-2</v>
      </c>
      <c r="N1080" s="18">
        <v>0.92</v>
      </c>
      <c r="O1080" s="16">
        <v>0.47399999999999998</v>
      </c>
      <c r="P1080" s="18">
        <v>2.8</v>
      </c>
      <c r="Q1080" s="16">
        <v>0.20599999999999999</v>
      </c>
      <c r="R1080" s="18">
        <v>133307</v>
      </c>
      <c r="S1080" s="16">
        <v>0.105</v>
      </c>
      <c r="T1080" s="18">
        <v>156710</v>
      </c>
      <c r="U1080" s="16">
        <v>-0.13500000000000001</v>
      </c>
      <c r="V1080" s="18">
        <v>48759</v>
      </c>
      <c r="W1080" s="16">
        <v>-2E-3</v>
      </c>
      <c r="X1080" s="18">
        <v>0.85</v>
      </c>
      <c r="Y1080" s="16">
        <v>0.27800000000000002</v>
      </c>
      <c r="Z1080" s="18">
        <v>2.73</v>
      </c>
      <c r="AA1080" s="16">
        <v>0.107</v>
      </c>
      <c r="AB1080" s="18">
        <v>259642</v>
      </c>
      <c r="AC1080" s="16">
        <v>0.06</v>
      </c>
      <c r="AD1080" s="18">
        <v>347007</v>
      </c>
      <c r="AE1080" s="16">
        <v>-0.108</v>
      </c>
      <c r="AF1080" s="18">
        <v>101763</v>
      </c>
      <c r="AG1080" s="16">
        <v>-1.6E-2</v>
      </c>
      <c r="AH1080" s="18">
        <v>0.75</v>
      </c>
      <c r="AI1080" s="16">
        <v>0.188</v>
      </c>
      <c r="AJ1080" s="18">
        <v>2.5499999999999998</v>
      </c>
      <c r="AK1080" s="16">
        <v>7.6999999999999999E-2</v>
      </c>
      <c r="AL1080" s="18">
        <v>485476</v>
      </c>
      <c r="AM1080" s="16">
        <v>5.0999999999999997E-2</v>
      </c>
      <c r="AN1080" s="18">
        <v>682530</v>
      </c>
      <c r="AO1080" s="16">
        <v>0.34899999999999998</v>
      </c>
      <c r="AP1080" s="18">
        <v>195619</v>
      </c>
      <c r="AQ1080" s="16">
        <v>-1.4999999999999999E-2</v>
      </c>
      <c r="AR1080" s="18">
        <v>0.71</v>
      </c>
      <c r="AS1080" s="16">
        <v>-0.221</v>
      </c>
      <c r="AT1080" s="18">
        <v>2.48</v>
      </c>
      <c r="AU1080" s="16">
        <v>6.8000000000000005E-2</v>
      </c>
    </row>
    <row r="1081" spans="1:47" x14ac:dyDescent="0.2">
      <c r="A1081" s="123" t="s">
        <v>19</v>
      </c>
      <c r="B1081" s="28" t="s">
        <v>11</v>
      </c>
      <c r="C1081" s="28" t="s">
        <v>114</v>
      </c>
      <c r="D1081" s="28" t="s">
        <v>24</v>
      </c>
      <c r="E1081" s="28" t="s">
        <v>0</v>
      </c>
      <c r="F1081" s="28" t="s">
        <v>85</v>
      </c>
      <c r="G1081" s="14" t="s">
        <v>322</v>
      </c>
      <c r="H1081" s="15">
        <v>397039</v>
      </c>
      <c r="I1081" s="16">
        <v>-5.0999999999999997E-2</v>
      </c>
      <c r="J1081" s="17">
        <v>64027</v>
      </c>
      <c r="K1081" s="16">
        <v>-0.19500000000000001</v>
      </c>
      <c r="L1081" s="17">
        <v>127433</v>
      </c>
      <c r="M1081" s="16">
        <v>-0.17599999999999999</v>
      </c>
      <c r="N1081" s="18">
        <v>6.2</v>
      </c>
      <c r="O1081" s="16">
        <v>0.17899999999999999</v>
      </c>
      <c r="P1081" s="18">
        <v>3.12</v>
      </c>
      <c r="Q1081" s="16">
        <v>0.152</v>
      </c>
      <c r="R1081" s="15">
        <v>1347517</v>
      </c>
      <c r="S1081" s="16">
        <v>-3.3000000000000002E-2</v>
      </c>
      <c r="T1081" s="17">
        <v>218903</v>
      </c>
      <c r="U1081" s="16">
        <v>-0.186</v>
      </c>
      <c r="V1081" s="17">
        <v>435816</v>
      </c>
      <c r="W1081" s="16">
        <v>-0.16500000000000001</v>
      </c>
      <c r="X1081" s="18">
        <v>6.16</v>
      </c>
      <c r="Y1081" s="16">
        <v>0.187</v>
      </c>
      <c r="Z1081" s="18">
        <v>3.09</v>
      </c>
      <c r="AA1081" s="16">
        <v>0.157</v>
      </c>
      <c r="AB1081" s="15">
        <v>2846003</v>
      </c>
      <c r="AC1081" s="16">
        <v>-4.2999999999999997E-2</v>
      </c>
      <c r="AD1081" s="17">
        <v>462662</v>
      </c>
      <c r="AE1081" s="16">
        <v>-0.20799999999999999</v>
      </c>
      <c r="AF1081" s="17">
        <v>920483</v>
      </c>
      <c r="AG1081" s="16">
        <v>-0.188</v>
      </c>
      <c r="AH1081" s="18">
        <v>6.15</v>
      </c>
      <c r="AI1081" s="16">
        <v>0.20899999999999999</v>
      </c>
      <c r="AJ1081" s="18">
        <v>3.09</v>
      </c>
      <c r="AK1081" s="16">
        <v>0.17899999999999999</v>
      </c>
      <c r="AL1081" s="15">
        <v>5540910</v>
      </c>
      <c r="AM1081" s="16">
        <v>2.4E-2</v>
      </c>
      <c r="AN1081" s="17">
        <v>922912</v>
      </c>
      <c r="AO1081" s="16">
        <v>-0.13</v>
      </c>
      <c r="AP1081" s="17">
        <v>1827308</v>
      </c>
      <c r="AQ1081" s="16">
        <v>-0.113</v>
      </c>
      <c r="AR1081" s="18">
        <v>6</v>
      </c>
      <c r="AS1081" s="16">
        <v>0.17799999999999999</v>
      </c>
      <c r="AT1081" s="18">
        <v>3.03</v>
      </c>
      <c r="AU1081" s="16">
        <v>0.154</v>
      </c>
    </row>
    <row r="1082" spans="1:47" x14ac:dyDescent="0.2">
      <c r="A1082" s="124"/>
      <c r="B1082" s="29"/>
      <c r="C1082" s="29"/>
      <c r="D1082" s="29"/>
      <c r="E1082" s="29"/>
      <c r="F1082" s="29"/>
      <c r="G1082" s="14" t="s">
        <v>323</v>
      </c>
      <c r="H1082" s="15">
        <v>819262</v>
      </c>
      <c r="I1082" s="16">
        <v>0.46200000000000002</v>
      </c>
      <c r="J1082" s="17">
        <v>268313</v>
      </c>
      <c r="K1082" s="16">
        <v>0.73199999999999998</v>
      </c>
      <c r="L1082" s="17">
        <v>454754</v>
      </c>
      <c r="M1082" s="16">
        <v>0.71099999999999997</v>
      </c>
      <c r="N1082" s="18">
        <v>3.05</v>
      </c>
      <c r="O1082" s="16">
        <v>-0.156</v>
      </c>
      <c r="P1082" s="18">
        <v>1.8</v>
      </c>
      <c r="Q1082" s="16">
        <v>-0.14599999999999999</v>
      </c>
      <c r="R1082" s="15">
        <v>2768224</v>
      </c>
      <c r="S1082" s="16">
        <v>0.38800000000000001</v>
      </c>
      <c r="T1082" s="17">
        <v>730881</v>
      </c>
      <c r="U1082" s="16">
        <v>0.11899999999999999</v>
      </c>
      <c r="V1082" s="17">
        <v>1265864</v>
      </c>
      <c r="W1082" s="16">
        <v>0.13200000000000001</v>
      </c>
      <c r="X1082" s="18">
        <v>3.79</v>
      </c>
      <c r="Y1082" s="16">
        <v>0.24</v>
      </c>
      <c r="Z1082" s="18">
        <v>2.19</v>
      </c>
      <c r="AA1082" s="16">
        <v>0.22600000000000001</v>
      </c>
      <c r="AB1082" s="15">
        <v>6065677</v>
      </c>
      <c r="AC1082" s="16">
        <v>0.40200000000000002</v>
      </c>
      <c r="AD1082" s="17">
        <v>1588048</v>
      </c>
      <c r="AE1082" s="16">
        <v>0.14699999999999999</v>
      </c>
      <c r="AF1082" s="17">
        <v>2749975</v>
      </c>
      <c r="AG1082" s="16">
        <v>0.14799999999999999</v>
      </c>
      <c r="AH1082" s="18">
        <v>3.82</v>
      </c>
      <c r="AI1082" s="16">
        <v>0.223</v>
      </c>
      <c r="AJ1082" s="18">
        <v>2.21</v>
      </c>
      <c r="AK1082" s="16">
        <v>0.222</v>
      </c>
      <c r="AL1082" s="15">
        <v>10635313</v>
      </c>
      <c r="AM1082" s="16">
        <v>0.315</v>
      </c>
      <c r="AN1082" s="17">
        <v>2956851</v>
      </c>
      <c r="AO1082" s="16">
        <v>0.123</v>
      </c>
      <c r="AP1082" s="17">
        <v>5076038</v>
      </c>
      <c r="AQ1082" s="16">
        <v>0.11799999999999999</v>
      </c>
      <c r="AR1082" s="18">
        <v>3.6</v>
      </c>
      <c r="AS1082" s="16">
        <v>0.17100000000000001</v>
      </c>
      <c r="AT1082" s="18">
        <v>2.1</v>
      </c>
      <c r="AU1082" s="16">
        <v>0.17599999999999999</v>
      </c>
    </row>
    <row r="1083" spans="1:47" x14ac:dyDescent="0.2">
      <c r="A1083" s="124"/>
      <c r="B1083" s="29"/>
      <c r="C1083" s="29"/>
      <c r="D1083" s="29"/>
      <c r="E1083" s="29"/>
      <c r="F1083" s="29"/>
      <c r="G1083" s="14" t="s">
        <v>324</v>
      </c>
      <c r="H1083" s="15">
        <v>434300</v>
      </c>
      <c r="I1083" s="16">
        <v>0.25600000000000001</v>
      </c>
      <c r="J1083" s="17">
        <v>74092</v>
      </c>
      <c r="K1083" s="16">
        <v>0.252</v>
      </c>
      <c r="L1083" s="17">
        <v>138316</v>
      </c>
      <c r="M1083" s="16">
        <v>0.25600000000000001</v>
      </c>
      <c r="N1083" s="18">
        <v>5.86</v>
      </c>
      <c r="O1083" s="16">
        <v>3.0000000000000001E-3</v>
      </c>
      <c r="P1083" s="18">
        <v>3.14</v>
      </c>
      <c r="Q1083" s="16">
        <v>0</v>
      </c>
      <c r="R1083" s="15">
        <v>1560925</v>
      </c>
      <c r="S1083" s="16">
        <v>0.28499999999999998</v>
      </c>
      <c r="T1083" s="17">
        <v>256865</v>
      </c>
      <c r="U1083" s="16">
        <v>0.248</v>
      </c>
      <c r="V1083" s="17">
        <v>480509</v>
      </c>
      <c r="W1083" s="16">
        <v>0.23400000000000001</v>
      </c>
      <c r="X1083" s="18">
        <v>6.08</v>
      </c>
      <c r="Y1083" s="16">
        <v>2.9000000000000001E-2</v>
      </c>
      <c r="Z1083" s="18">
        <v>3.25</v>
      </c>
      <c r="AA1083" s="16">
        <v>4.1000000000000002E-2</v>
      </c>
      <c r="AB1083" s="15">
        <v>3333625</v>
      </c>
      <c r="AC1083" s="16">
        <v>0.29299999999999998</v>
      </c>
      <c r="AD1083" s="17">
        <v>552666</v>
      </c>
      <c r="AE1083" s="16">
        <v>0.29099999999999998</v>
      </c>
      <c r="AF1083" s="17">
        <v>1029493</v>
      </c>
      <c r="AG1083" s="16">
        <v>0.24</v>
      </c>
      <c r="AH1083" s="18">
        <v>6.03</v>
      </c>
      <c r="AI1083" s="16">
        <v>2E-3</v>
      </c>
      <c r="AJ1083" s="18">
        <v>3.24</v>
      </c>
      <c r="AK1083" s="16">
        <v>4.2999999999999997E-2</v>
      </c>
      <c r="AL1083" s="15">
        <v>5795053</v>
      </c>
      <c r="AM1083" s="16">
        <v>0.22700000000000001</v>
      </c>
      <c r="AN1083" s="17">
        <v>981637</v>
      </c>
      <c r="AO1083" s="16">
        <v>0.245</v>
      </c>
      <c r="AP1083" s="17">
        <v>1822143</v>
      </c>
      <c r="AQ1083" s="16">
        <v>0.17899999999999999</v>
      </c>
      <c r="AR1083" s="18">
        <v>5.9</v>
      </c>
      <c r="AS1083" s="16">
        <v>-1.4E-2</v>
      </c>
      <c r="AT1083" s="18">
        <v>3.18</v>
      </c>
      <c r="AU1083" s="16">
        <v>4.1000000000000002E-2</v>
      </c>
    </row>
    <row r="1084" spans="1:47" x14ac:dyDescent="0.2">
      <c r="A1084" s="124"/>
      <c r="B1084" s="29"/>
      <c r="C1084" s="29"/>
      <c r="D1084" s="29"/>
      <c r="E1084" s="29"/>
      <c r="F1084" s="29"/>
      <c r="G1084" s="14" t="s">
        <v>325</v>
      </c>
      <c r="H1084" s="15">
        <v>756917</v>
      </c>
      <c r="I1084" s="16">
        <v>-0.11</v>
      </c>
      <c r="J1084" s="17">
        <v>197675</v>
      </c>
      <c r="K1084" s="16">
        <v>-6.0999999999999999E-2</v>
      </c>
      <c r="L1084" s="17">
        <v>230222</v>
      </c>
      <c r="M1084" s="16">
        <v>-0.121</v>
      </c>
      <c r="N1084" s="18">
        <v>3.83</v>
      </c>
      <c r="O1084" s="16">
        <v>-5.1999999999999998E-2</v>
      </c>
      <c r="P1084" s="18">
        <v>3.29</v>
      </c>
      <c r="Q1084" s="16">
        <v>1.2E-2</v>
      </c>
      <c r="R1084" s="15">
        <v>3255369</v>
      </c>
      <c r="S1084" s="16">
        <v>-5.6000000000000001E-2</v>
      </c>
      <c r="T1084" s="17">
        <v>837146</v>
      </c>
      <c r="U1084" s="16">
        <v>1.9E-2</v>
      </c>
      <c r="V1084" s="17">
        <v>969374</v>
      </c>
      <c r="W1084" s="16">
        <v>-6.8000000000000005E-2</v>
      </c>
      <c r="X1084" s="18">
        <v>3.89</v>
      </c>
      <c r="Y1084" s="16">
        <v>-7.2999999999999995E-2</v>
      </c>
      <c r="Z1084" s="18">
        <v>3.36</v>
      </c>
      <c r="AA1084" s="16">
        <v>1.4E-2</v>
      </c>
      <c r="AB1084" s="15">
        <v>7130296</v>
      </c>
      <c r="AC1084" s="16">
        <v>-5.0000000000000001E-3</v>
      </c>
      <c r="AD1084" s="17">
        <v>1829308</v>
      </c>
      <c r="AE1084" s="16">
        <v>0.05</v>
      </c>
      <c r="AF1084" s="17">
        <v>2136282</v>
      </c>
      <c r="AG1084" s="16">
        <v>-2.5999999999999999E-2</v>
      </c>
      <c r="AH1084" s="18">
        <v>3.9</v>
      </c>
      <c r="AI1084" s="16">
        <v>-5.1999999999999998E-2</v>
      </c>
      <c r="AJ1084" s="18">
        <v>3.34</v>
      </c>
      <c r="AK1084" s="16">
        <v>2.1999999999999999E-2</v>
      </c>
      <c r="AL1084" s="15">
        <v>11957402</v>
      </c>
      <c r="AM1084" s="16">
        <v>3.5999999999999997E-2</v>
      </c>
      <c r="AN1084" s="17">
        <v>3005942</v>
      </c>
      <c r="AO1084" s="16">
        <v>5.1999999999999998E-2</v>
      </c>
      <c r="AP1084" s="17">
        <v>3583513</v>
      </c>
      <c r="AQ1084" s="16">
        <v>6.0000000000000001E-3</v>
      </c>
      <c r="AR1084" s="18">
        <v>3.98</v>
      </c>
      <c r="AS1084" s="16">
        <v>-1.4999999999999999E-2</v>
      </c>
      <c r="AT1084" s="18">
        <v>3.34</v>
      </c>
      <c r="AU1084" s="16">
        <v>0.03</v>
      </c>
    </row>
    <row r="1085" spans="1:47" x14ac:dyDescent="0.2">
      <c r="A1085" s="124"/>
      <c r="B1085" s="29"/>
      <c r="C1085" s="29"/>
      <c r="D1085" s="29"/>
      <c r="E1085" s="29"/>
      <c r="F1085" s="29"/>
      <c r="G1085" s="14" t="s">
        <v>326</v>
      </c>
      <c r="H1085" s="15">
        <v>216159</v>
      </c>
      <c r="I1085" s="16">
        <v>0.22600000000000001</v>
      </c>
      <c r="J1085" s="17">
        <v>30875</v>
      </c>
      <c r="K1085" s="16">
        <v>7.8E-2</v>
      </c>
      <c r="L1085" s="17">
        <v>63850</v>
      </c>
      <c r="M1085" s="16">
        <v>5.8999999999999997E-2</v>
      </c>
      <c r="N1085" s="18">
        <v>7</v>
      </c>
      <c r="O1085" s="16">
        <v>0.13700000000000001</v>
      </c>
      <c r="P1085" s="18">
        <v>3.39</v>
      </c>
      <c r="Q1085" s="16">
        <v>0.159</v>
      </c>
      <c r="R1085" s="15">
        <v>782939</v>
      </c>
      <c r="S1085" s="16">
        <v>0.24</v>
      </c>
      <c r="T1085" s="17">
        <v>116895</v>
      </c>
      <c r="U1085" s="16">
        <v>0.184</v>
      </c>
      <c r="V1085" s="17">
        <v>240293</v>
      </c>
      <c r="W1085" s="16">
        <v>0.155</v>
      </c>
      <c r="X1085" s="18">
        <v>6.7</v>
      </c>
      <c r="Y1085" s="16">
        <v>4.8000000000000001E-2</v>
      </c>
      <c r="Z1085" s="18">
        <v>3.26</v>
      </c>
      <c r="AA1085" s="16">
        <v>7.3999999999999996E-2</v>
      </c>
      <c r="AB1085" s="15">
        <v>1723615</v>
      </c>
      <c r="AC1085" s="16">
        <v>0.215</v>
      </c>
      <c r="AD1085" s="17">
        <v>256418</v>
      </c>
      <c r="AE1085" s="16">
        <v>0.14799999999999999</v>
      </c>
      <c r="AF1085" s="17">
        <v>530673</v>
      </c>
      <c r="AG1085" s="16">
        <v>0.125</v>
      </c>
      <c r="AH1085" s="18">
        <v>6.72</v>
      </c>
      <c r="AI1085" s="16">
        <v>5.8000000000000003E-2</v>
      </c>
      <c r="AJ1085" s="18">
        <v>3.25</v>
      </c>
      <c r="AK1085" s="16">
        <v>0.08</v>
      </c>
      <c r="AL1085" s="15">
        <v>2985069</v>
      </c>
      <c r="AM1085" s="16">
        <v>0.185</v>
      </c>
      <c r="AN1085" s="17">
        <v>451008</v>
      </c>
      <c r="AO1085" s="16">
        <v>0.11</v>
      </c>
      <c r="AP1085" s="17">
        <v>937399</v>
      </c>
      <c r="AQ1085" s="16">
        <v>9.8000000000000004E-2</v>
      </c>
      <c r="AR1085" s="18">
        <v>6.62</v>
      </c>
      <c r="AS1085" s="16">
        <v>6.7000000000000004E-2</v>
      </c>
      <c r="AT1085" s="18">
        <v>3.18</v>
      </c>
      <c r="AU1085" s="16">
        <v>7.9000000000000001E-2</v>
      </c>
    </row>
    <row r="1086" spans="1:47" x14ac:dyDescent="0.2">
      <c r="A1086" s="124"/>
      <c r="B1086" s="29"/>
      <c r="C1086" s="29"/>
      <c r="D1086" s="29"/>
      <c r="E1086" s="29"/>
      <c r="F1086" s="29"/>
      <c r="G1086" s="14" t="s">
        <v>327</v>
      </c>
      <c r="H1086" s="15">
        <v>333537</v>
      </c>
      <c r="I1086" s="16">
        <v>0.42499999999999999</v>
      </c>
      <c r="J1086" s="17">
        <v>65794</v>
      </c>
      <c r="K1086" s="16">
        <v>0.313</v>
      </c>
      <c r="L1086" s="17">
        <v>97272</v>
      </c>
      <c r="M1086" s="16">
        <v>0.32500000000000001</v>
      </c>
      <c r="N1086" s="18">
        <v>5.07</v>
      </c>
      <c r="O1086" s="16">
        <v>8.5000000000000006E-2</v>
      </c>
      <c r="P1086" s="18">
        <v>3.43</v>
      </c>
      <c r="Q1086" s="16">
        <v>7.5999999999999998E-2</v>
      </c>
      <c r="R1086" s="15">
        <v>1152474</v>
      </c>
      <c r="S1086" s="16">
        <v>0.56000000000000005</v>
      </c>
      <c r="T1086" s="17">
        <v>225482</v>
      </c>
      <c r="U1086" s="16">
        <v>0.442</v>
      </c>
      <c r="V1086" s="17">
        <v>339113</v>
      </c>
      <c r="W1086" s="16">
        <v>0.44500000000000001</v>
      </c>
      <c r="X1086" s="18">
        <v>5.1100000000000003</v>
      </c>
      <c r="Y1086" s="16">
        <v>8.2000000000000003E-2</v>
      </c>
      <c r="Z1086" s="18">
        <v>3.4</v>
      </c>
      <c r="AA1086" s="16">
        <v>0.08</v>
      </c>
      <c r="AB1086" s="15">
        <v>2447941</v>
      </c>
      <c r="AC1086" s="16">
        <v>0.55000000000000004</v>
      </c>
      <c r="AD1086" s="17">
        <v>483282</v>
      </c>
      <c r="AE1086" s="16">
        <v>0.44500000000000001</v>
      </c>
      <c r="AF1086" s="17">
        <v>722216</v>
      </c>
      <c r="AG1086" s="16">
        <v>0.42899999999999999</v>
      </c>
      <c r="AH1086" s="18">
        <v>5.07</v>
      </c>
      <c r="AI1086" s="16">
        <v>7.2999999999999995E-2</v>
      </c>
      <c r="AJ1086" s="18">
        <v>3.39</v>
      </c>
      <c r="AK1086" s="16">
        <v>8.5000000000000006E-2</v>
      </c>
      <c r="AL1086" s="15">
        <v>4466063</v>
      </c>
      <c r="AM1086" s="16">
        <v>0.49199999999999999</v>
      </c>
      <c r="AN1086" s="17">
        <v>897515</v>
      </c>
      <c r="AO1086" s="16">
        <v>0.57099999999999995</v>
      </c>
      <c r="AP1086" s="17">
        <v>1334811</v>
      </c>
      <c r="AQ1086" s="16">
        <v>0.371</v>
      </c>
      <c r="AR1086" s="18">
        <v>4.9800000000000004</v>
      </c>
      <c r="AS1086" s="16">
        <v>-0.05</v>
      </c>
      <c r="AT1086" s="18">
        <v>3.35</v>
      </c>
      <c r="AU1086" s="16">
        <v>8.8999999999999996E-2</v>
      </c>
    </row>
    <row r="1087" spans="1:47" x14ac:dyDescent="0.2">
      <c r="A1087" s="124"/>
      <c r="B1087" s="29"/>
      <c r="C1087" s="29"/>
      <c r="D1087" s="29"/>
      <c r="E1087" s="29"/>
      <c r="F1087" s="29"/>
      <c r="G1087" s="14" t="s">
        <v>328</v>
      </c>
      <c r="H1087" s="15">
        <v>513476</v>
      </c>
      <c r="I1087" s="16">
        <v>0.13400000000000001</v>
      </c>
      <c r="J1087" s="17">
        <v>75277</v>
      </c>
      <c r="K1087" s="16">
        <v>0.39</v>
      </c>
      <c r="L1087" s="17">
        <v>144367</v>
      </c>
      <c r="M1087" s="16">
        <v>8.1000000000000003E-2</v>
      </c>
      <c r="N1087" s="18">
        <v>6.82</v>
      </c>
      <c r="O1087" s="16">
        <v>-0.184</v>
      </c>
      <c r="P1087" s="18">
        <v>3.56</v>
      </c>
      <c r="Q1087" s="16">
        <v>4.8000000000000001E-2</v>
      </c>
      <c r="R1087" s="15">
        <v>1829125</v>
      </c>
      <c r="S1087" s="16">
        <v>0.16500000000000001</v>
      </c>
      <c r="T1087" s="17">
        <v>262349</v>
      </c>
      <c r="U1087" s="16">
        <v>0.41</v>
      </c>
      <c r="V1087" s="17">
        <v>515791</v>
      </c>
      <c r="W1087" s="16">
        <v>0.13200000000000001</v>
      </c>
      <c r="X1087" s="18">
        <v>6.97</v>
      </c>
      <c r="Y1087" s="16">
        <v>-0.17399999999999999</v>
      </c>
      <c r="Z1087" s="18">
        <v>3.55</v>
      </c>
      <c r="AA1087" s="16">
        <v>2.9000000000000001E-2</v>
      </c>
      <c r="AB1087" s="15">
        <v>3705376</v>
      </c>
      <c r="AC1087" s="16">
        <v>0.122</v>
      </c>
      <c r="AD1087" s="17">
        <v>526647</v>
      </c>
      <c r="AE1087" s="16">
        <v>0.33800000000000002</v>
      </c>
      <c r="AF1087" s="17">
        <v>1057743</v>
      </c>
      <c r="AG1087" s="16">
        <v>0.10199999999999999</v>
      </c>
      <c r="AH1087" s="18">
        <v>7.04</v>
      </c>
      <c r="AI1087" s="16">
        <v>-0.161</v>
      </c>
      <c r="AJ1087" s="18">
        <v>3.5</v>
      </c>
      <c r="AK1087" s="16">
        <v>1.7999999999999999E-2</v>
      </c>
      <c r="AL1087" s="15">
        <v>6727146</v>
      </c>
      <c r="AM1087" s="16">
        <v>4.9000000000000002E-2</v>
      </c>
      <c r="AN1087" s="17">
        <v>919507</v>
      </c>
      <c r="AO1087" s="16">
        <v>0.184</v>
      </c>
      <c r="AP1087" s="17">
        <v>1965573</v>
      </c>
      <c r="AQ1087" s="16">
        <v>4.1000000000000002E-2</v>
      </c>
      <c r="AR1087" s="18">
        <v>7.32</v>
      </c>
      <c r="AS1087" s="16">
        <v>-0.114</v>
      </c>
      <c r="AT1087" s="18">
        <v>3.42</v>
      </c>
      <c r="AU1087" s="16">
        <v>8.0000000000000002E-3</v>
      </c>
    </row>
    <row r="1088" spans="1:47" x14ac:dyDescent="0.2">
      <c r="A1088" s="124"/>
      <c r="B1088" s="29"/>
      <c r="C1088" s="29"/>
      <c r="D1088" s="29"/>
      <c r="E1088" s="29"/>
      <c r="F1088" s="29"/>
      <c r="G1088" s="14" t="s">
        <v>329</v>
      </c>
      <c r="H1088" s="15">
        <v>517153</v>
      </c>
      <c r="I1088" s="16">
        <v>0.41399999999999998</v>
      </c>
      <c r="J1088" s="17">
        <v>110612</v>
      </c>
      <c r="K1088" s="16">
        <v>4.5999999999999999E-2</v>
      </c>
      <c r="L1088" s="17">
        <v>150783</v>
      </c>
      <c r="M1088" s="16">
        <v>0.28499999999999998</v>
      </c>
      <c r="N1088" s="18">
        <v>4.68</v>
      </c>
      <c r="O1088" s="16">
        <v>0.35199999999999998</v>
      </c>
      <c r="P1088" s="18">
        <v>3.43</v>
      </c>
      <c r="Q1088" s="16">
        <v>0.1</v>
      </c>
      <c r="R1088" s="15">
        <v>1753724</v>
      </c>
      <c r="S1088" s="16">
        <v>0.33900000000000002</v>
      </c>
      <c r="T1088" s="17">
        <v>386193</v>
      </c>
      <c r="U1088" s="16">
        <v>7.0999999999999994E-2</v>
      </c>
      <c r="V1088" s="17">
        <v>520953</v>
      </c>
      <c r="W1088" s="16">
        <v>0.26400000000000001</v>
      </c>
      <c r="X1088" s="18">
        <v>4.54</v>
      </c>
      <c r="Y1088" s="16">
        <v>0.25</v>
      </c>
      <c r="Z1088" s="18">
        <v>3.37</v>
      </c>
      <c r="AA1088" s="16">
        <v>0.06</v>
      </c>
      <c r="AB1088" s="15">
        <v>3611989</v>
      </c>
      <c r="AC1088" s="16">
        <v>0.32800000000000001</v>
      </c>
      <c r="AD1088" s="17">
        <v>827426</v>
      </c>
      <c r="AE1088" s="16">
        <v>6.9000000000000006E-2</v>
      </c>
      <c r="AF1088" s="17">
        <v>1084336</v>
      </c>
      <c r="AG1088" s="16">
        <v>0.25</v>
      </c>
      <c r="AH1088" s="18">
        <v>4.37</v>
      </c>
      <c r="AI1088" s="16">
        <v>0.24199999999999999</v>
      </c>
      <c r="AJ1088" s="18">
        <v>3.33</v>
      </c>
      <c r="AK1088" s="16">
        <v>6.2E-2</v>
      </c>
      <c r="AL1088" s="15">
        <v>6492568</v>
      </c>
      <c r="AM1088" s="16">
        <v>0.32200000000000001</v>
      </c>
      <c r="AN1088" s="17">
        <v>1560758</v>
      </c>
      <c r="AO1088" s="16">
        <v>0.29799999999999999</v>
      </c>
      <c r="AP1088" s="17">
        <v>1977337</v>
      </c>
      <c r="AQ1088" s="16">
        <v>0.24299999999999999</v>
      </c>
      <c r="AR1088" s="18">
        <v>4.16</v>
      </c>
      <c r="AS1088" s="16">
        <v>1.7999999999999999E-2</v>
      </c>
      <c r="AT1088" s="18">
        <v>3.28</v>
      </c>
      <c r="AU1088" s="16">
        <v>6.4000000000000001E-2</v>
      </c>
    </row>
    <row r="1089" spans="1:47" x14ac:dyDescent="0.2">
      <c r="A1089" s="124"/>
      <c r="B1089" s="29"/>
      <c r="C1089" s="29"/>
      <c r="D1089" s="29"/>
      <c r="E1089" s="30"/>
      <c r="F1089" s="29"/>
      <c r="G1089" s="14" t="s">
        <v>330</v>
      </c>
      <c r="H1089" s="15">
        <v>3987842</v>
      </c>
      <c r="I1089" s="16">
        <v>0.17100000000000001</v>
      </c>
      <c r="J1089" s="17">
        <v>886665</v>
      </c>
      <c r="K1089" s="16">
        <v>0.19400000000000001</v>
      </c>
      <c r="L1089" s="17">
        <v>1406996</v>
      </c>
      <c r="M1089" s="16">
        <v>0.19600000000000001</v>
      </c>
      <c r="N1089" s="18">
        <v>4.5</v>
      </c>
      <c r="O1089" s="16">
        <v>-1.9E-2</v>
      </c>
      <c r="P1089" s="18">
        <v>2.83</v>
      </c>
      <c r="Q1089" s="16">
        <v>-0.02</v>
      </c>
      <c r="R1089" s="15">
        <v>14450297</v>
      </c>
      <c r="S1089" s="16">
        <v>0.17499999999999999</v>
      </c>
      <c r="T1089" s="17">
        <v>3034712</v>
      </c>
      <c r="U1089" s="16">
        <v>0.10299999999999999</v>
      </c>
      <c r="V1089" s="17">
        <v>4767713</v>
      </c>
      <c r="W1089" s="16">
        <v>8.7999999999999995E-2</v>
      </c>
      <c r="X1089" s="18">
        <v>4.76</v>
      </c>
      <c r="Y1089" s="16">
        <v>6.5000000000000002E-2</v>
      </c>
      <c r="Z1089" s="18">
        <v>3.03</v>
      </c>
      <c r="AA1089" s="16">
        <v>7.9000000000000001E-2</v>
      </c>
      <c r="AB1089" s="15">
        <v>30864521</v>
      </c>
      <c r="AC1089" s="16">
        <v>0.184</v>
      </c>
      <c r="AD1089" s="17">
        <v>6526456</v>
      </c>
      <c r="AE1089" s="16">
        <v>0.113</v>
      </c>
      <c r="AF1089" s="17">
        <v>10231202</v>
      </c>
      <c r="AG1089" s="16">
        <v>9.2999999999999999E-2</v>
      </c>
      <c r="AH1089" s="18">
        <v>4.7300000000000004</v>
      </c>
      <c r="AI1089" s="16">
        <v>6.4000000000000001E-2</v>
      </c>
      <c r="AJ1089" s="18">
        <v>3.02</v>
      </c>
      <c r="AK1089" s="16">
        <v>8.3000000000000004E-2</v>
      </c>
      <c r="AL1089" s="15">
        <v>54599525</v>
      </c>
      <c r="AM1089" s="16">
        <v>0.17199999999999999</v>
      </c>
      <c r="AN1089" s="17">
        <v>11696127</v>
      </c>
      <c r="AO1089" s="16">
        <v>0.13600000000000001</v>
      </c>
      <c r="AP1089" s="17">
        <v>18524121</v>
      </c>
      <c r="AQ1089" s="16">
        <v>8.8999999999999996E-2</v>
      </c>
      <c r="AR1089" s="18">
        <v>4.67</v>
      </c>
      <c r="AS1089" s="16">
        <v>3.1E-2</v>
      </c>
      <c r="AT1089" s="18">
        <v>2.95</v>
      </c>
      <c r="AU1089" s="16">
        <v>7.5999999999999998E-2</v>
      </c>
    </row>
    <row r="1091" spans="1:47" s="133" customFormat="1" ht="18.75" x14ac:dyDescent="0.2">
      <c r="A1091" s="132" t="s">
        <v>117</v>
      </c>
    </row>
  </sheetData>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Y1560"/>
  <sheetViews>
    <sheetView view="pageBreakPreview" zoomScaleNormal="100" zoomScaleSheetLayoutView="100" workbookViewId="0">
      <pane xSplit="4" ySplit="6" topLeftCell="E109"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18.42578125" style="67" bestFit="1" customWidth="1"/>
    <col min="2" max="2" width="19.42578125" style="67" bestFit="1" customWidth="1"/>
    <col min="3" max="3" width="13.5703125" style="67" bestFit="1" customWidth="1"/>
    <col min="4" max="4" width="18" style="67" bestFit="1" customWidth="1"/>
    <col min="5" max="5" width="15.85546875" style="70" bestFit="1" customWidth="1"/>
    <col min="6" max="6" width="10.5703125" style="71" bestFit="1" customWidth="1"/>
    <col min="7" max="7" width="15.85546875" style="70" bestFit="1" customWidth="1"/>
    <col min="8" max="8" width="10.5703125" style="71" bestFit="1" customWidth="1"/>
    <col min="9" max="9" width="16.85546875" style="70" bestFit="1" customWidth="1"/>
    <col min="10" max="10" width="10.5703125" style="71" bestFit="1" customWidth="1"/>
    <col min="11" max="11" width="16.85546875" style="70" bestFit="1" customWidth="1"/>
    <col min="12" max="12" width="10.5703125" style="71" bestFit="1" customWidth="1"/>
    <col min="13" max="13" width="10" style="67" bestFit="1" customWidth="1"/>
    <col min="14" max="14" width="9.140625" style="67"/>
    <col min="15" max="15" width="15.7109375" style="67" bestFit="1" customWidth="1"/>
    <col min="16" max="17" width="9.140625" style="67"/>
    <col min="18" max="18" width="12.85546875" style="70" customWidth="1"/>
    <col min="19" max="19" width="10.28515625" style="71" customWidth="1"/>
    <col min="20" max="20" width="12.85546875" style="70" customWidth="1"/>
    <col min="21" max="21" width="10.28515625" style="71" customWidth="1"/>
    <col min="22" max="22" width="12.85546875" style="70" customWidth="1"/>
    <col min="23" max="23" width="10.28515625" style="71" customWidth="1"/>
    <col min="24" max="24" width="12.85546875" style="70" customWidth="1"/>
    <col min="25" max="25" width="10.42578125" style="71" customWidth="1"/>
    <col min="26" max="16384" width="9.140625" style="67"/>
  </cols>
  <sheetData>
    <row r="1" spans="1:25" ht="16.5" customHeight="1" x14ac:dyDescent="0.2">
      <c r="A1" s="146" t="s">
        <v>18</v>
      </c>
      <c r="B1" s="146"/>
      <c r="C1" s="146"/>
      <c r="D1" s="146"/>
      <c r="E1" s="146"/>
      <c r="F1" s="146"/>
      <c r="G1" s="146"/>
      <c r="H1" s="146"/>
      <c r="I1" s="146"/>
      <c r="J1" s="146"/>
      <c r="K1" s="146"/>
      <c r="L1" s="146"/>
      <c r="N1" s="68"/>
      <c r="O1" s="68"/>
      <c r="P1" s="68"/>
      <c r="R1" s="67"/>
      <c r="S1" s="67"/>
      <c r="T1" s="67"/>
      <c r="U1" s="67"/>
      <c r="V1" s="67"/>
      <c r="W1" s="67"/>
      <c r="X1" s="67"/>
      <c r="Y1" s="67"/>
    </row>
    <row r="2" spans="1:25" ht="16.5" customHeight="1" x14ac:dyDescent="0.2">
      <c r="A2" s="147" t="s">
        <v>342</v>
      </c>
      <c r="B2" s="147"/>
      <c r="C2" s="147"/>
      <c r="D2" s="147"/>
      <c r="E2" s="147"/>
      <c r="F2" s="147"/>
      <c r="G2" s="147"/>
      <c r="H2" s="147"/>
      <c r="I2" s="147"/>
      <c r="J2" s="147"/>
      <c r="K2" s="147"/>
      <c r="L2" s="147"/>
      <c r="N2" s="68"/>
      <c r="O2" s="68"/>
      <c r="P2" s="68"/>
      <c r="R2" s="67"/>
      <c r="S2" s="67"/>
      <c r="T2" s="67"/>
      <c r="U2" s="67"/>
      <c r="V2" s="67"/>
      <c r="W2" s="67"/>
      <c r="X2" s="67"/>
      <c r="Y2" s="67"/>
    </row>
    <row r="3" spans="1:25" ht="16.5" customHeight="1" x14ac:dyDescent="0.2">
      <c r="A3" s="147" t="str">
        <f>+CONCATENATE("PERIOD ENDING ",TEXT(DATA!B1,"mm/dd/yyyy")," VS YAGO")</f>
        <v>PERIOD ENDING 10/06/2013 VS YAGO</v>
      </c>
      <c r="B3" s="147"/>
      <c r="C3" s="147"/>
      <c r="D3" s="147"/>
      <c r="E3" s="147"/>
      <c r="F3" s="147"/>
      <c r="G3" s="147"/>
      <c r="H3" s="147"/>
      <c r="I3" s="147"/>
      <c r="J3" s="147"/>
      <c r="K3" s="147"/>
      <c r="L3" s="147"/>
      <c r="N3" s="68"/>
      <c r="O3" s="68"/>
      <c r="P3" s="68"/>
      <c r="R3" s="67"/>
      <c r="S3" s="67"/>
      <c r="T3" s="67"/>
      <c r="U3" s="67"/>
      <c r="V3" s="67"/>
      <c r="W3" s="67"/>
      <c r="X3" s="67"/>
      <c r="Y3" s="67"/>
    </row>
    <row r="4" spans="1:25" x14ac:dyDescent="0.2">
      <c r="E4" s="69"/>
      <c r="F4" s="69"/>
      <c r="G4" s="69"/>
      <c r="H4" s="69"/>
      <c r="I4" s="69"/>
      <c r="J4" s="69"/>
      <c r="K4" s="69"/>
      <c r="L4" s="69"/>
      <c r="N4" s="68"/>
      <c r="O4" s="68"/>
      <c r="P4" s="68"/>
    </row>
    <row r="5" spans="1:25" x14ac:dyDescent="0.2">
      <c r="E5" s="148" t="s">
        <v>13</v>
      </c>
      <c r="F5" s="148"/>
      <c r="G5" s="149" t="s">
        <v>14</v>
      </c>
      <c r="H5" s="150"/>
      <c r="I5" s="151" t="s">
        <v>15</v>
      </c>
      <c r="J5" s="152"/>
      <c r="K5" s="153" t="s">
        <v>16</v>
      </c>
      <c r="L5" s="153"/>
      <c r="R5" s="67"/>
      <c r="S5" s="67"/>
      <c r="T5" s="67"/>
      <c r="U5" s="67"/>
      <c r="V5" s="67"/>
      <c r="W5" s="67"/>
      <c r="X5" s="67"/>
      <c r="Y5" s="67"/>
    </row>
    <row r="6" spans="1:25" x14ac:dyDescent="0.2">
      <c r="A6" s="72" t="s">
        <v>102</v>
      </c>
      <c r="B6" s="72" t="s">
        <v>103</v>
      </c>
      <c r="C6" s="72" t="s">
        <v>104</v>
      </c>
      <c r="D6" s="72" t="s">
        <v>118</v>
      </c>
      <c r="E6" s="73" t="s">
        <v>17</v>
      </c>
      <c r="F6" s="74" t="s">
        <v>160</v>
      </c>
      <c r="G6" s="75" t="s">
        <v>17</v>
      </c>
      <c r="H6" s="74" t="s">
        <v>160</v>
      </c>
      <c r="I6" s="75" t="s">
        <v>17</v>
      </c>
      <c r="J6" s="74" t="s">
        <v>160</v>
      </c>
      <c r="K6" s="73" t="s">
        <v>17</v>
      </c>
      <c r="L6" s="74" t="s">
        <v>160</v>
      </c>
      <c r="R6" s="67"/>
      <c r="S6" s="67"/>
      <c r="T6" s="67"/>
      <c r="U6" s="67"/>
      <c r="V6" s="67"/>
      <c r="W6" s="67"/>
      <c r="X6" s="67"/>
      <c r="Y6" s="67"/>
    </row>
    <row r="7" spans="1:25" x14ac:dyDescent="0.2">
      <c r="A7" s="104" t="s">
        <v>67</v>
      </c>
      <c r="B7" s="104" t="s">
        <v>21</v>
      </c>
      <c r="C7" s="105" t="s">
        <v>0</v>
      </c>
      <c r="D7" s="105" t="s">
        <v>322</v>
      </c>
      <c r="E7" s="106">
        <f>+IF(ISNUMBER(DATA!K57),DATA!K57,"n/a")</f>
        <v>469682032</v>
      </c>
      <c r="F7" s="107">
        <f>+IF(ISNUMBER(DATA!Y57),DATA!Y57,"n/a")</f>
        <v>9.8597789417865733E-2</v>
      </c>
      <c r="G7" s="106">
        <f>+IF(ISNUMBER(DATA!O57),DATA!O57,"n/a")</f>
        <v>1580891791</v>
      </c>
      <c r="H7" s="107">
        <f>+IF(ISNUMBER(DATA!Z57),DATA!Z57,"n/a")</f>
        <v>9.2109220729553451E-2</v>
      </c>
      <c r="I7" s="106">
        <f>+IF(ISNUMBER(DATA!S57),DATA!S57,"n/a")</f>
        <v>3204898853</v>
      </c>
      <c r="J7" s="107">
        <f>+IF(ISNUMBER(DATA!AA57),DATA!AA57,"n/a")</f>
        <v>9.3071455183332957E-2</v>
      </c>
      <c r="K7" s="106">
        <f>+IF(ISNUMBER(DATA!W57),DATA!W57,"n/a")</f>
        <v>6011918452</v>
      </c>
      <c r="L7" s="107">
        <f>+IF(ISNUMBER(DATA!AB57),DATA!AB57,"n/a")</f>
        <v>9.7967398981169698E-2</v>
      </c>
      <c r="M7" s="79"/>
      <c r="N7" s="79"/>
      <c r="O7" s="80"/>
      <c r="P7" s="68"/>
      <c r="Q7" s="68"/>
      <c r="R7" s="67"/>
      <c r="S7" s="67"/>
      <c r="T7" s="67"/>
      <c r="U7" s="67"/>
      <c r="V7" s="67"/>
      <c r="W7" s="67"/>
      <c r="X7" s="67"/>
      <c r="Y7" s="67"/>
    </row>
    <row r="8" spans="1:25" x14ac:dyDescent="0.2">
      <c r="A8" s="104" t="s">
        <v>67</v>
      </c>
      <c r="B8" s="104" t="s">
        <v>21</v>
      </c>
      <c r="C8" s="105" t="s">
        <v>0</v>
      </c>
      <c r="D8" s="105" t="s">
        <v>323</v>
      </c>
      <c r="E8" s="106">
        <f>+IF(ISNUMBER(DATA!K58),DATA!K58,"n/a")</f>
        <v>516008376</v>
      </c>
      <c r="F8" s="107">
        <f>+IF(ISNUMBER(DATA!Y58),DATA!Y58,"n/a")</f>
        <v>5.071758753488962E-2</v>
      </c>
      <c r="G8" s="106">
        <f>+IF(ISNUMBER(DATA!O58),DATA!O58,"n/a")</f>
        <v>1843478060</v>
      </c>
      <c r="H8" s="107">
        <f>+IF(ISNUMBER(DATA!Z58),DATA!Z58,"n/a")</f>
        <v>6.0949479454035449E-2</v>
      </c>
      <c r="I8" s="106">
        <f>+IF(ISNUMBER(DATA!S58),DATA!S58,"n/a")</f>
        <v>3890264444</v>
      </c>
      <c r="J8" s="107">
        <f>+IF(ISNUMBER(DATA!AA58),DATA!AA58,"n/a")</f>
        <v>6.1016382860427161E-2</v>
      </c>
      <c r="K8" s="106">
        <f>+IF(ISNUMBER(DATA!W58),DATA!W58,"n/a")</f>
        <v>7283806411</v>
      </c>
      <c r="L8" s="107">
        <f>+IF(ISNUMBER(DATA!AB58),DATA!AB58,"n/a")</f>
        <v>7.5255857705520263E-2</v>
      </c>
      <c r="M8" s="79"/>
      <c r="N8" s="79"/>
      <c r="O8" s="80"/>
      <c r="P8" s="68"/>
      <c r="Q8" s="68"/>
      <c r="R8" s="67"/>
      <c r="S8" s="67"/>
      <c r="T8" s="67"/>
      <c r="U8" s="67"/>
      <c r="V8" s="67"/>
      <c r="W8" s="67"/>
      <c r="X8" s="67"/>
      <c r="Y8" s="67"/>
    </row>
    <row r="9" spans="1:25" x14ac:dyDescent="0.2">
      <c r="A9" s="104" t="s">
        <v>67</v>
      </c>
      <c r="B9" s="104" t="s">
        <v>21</v>
      </c>
      <c r="C9" s="105" t="s">
        <v>0</v>
      </c>
      <c r="D9" s="105" t="s">
        <v>324</v>
      </c>
      <c r="E9" s="106">
        <f>+IF(ISNUMBER(DATA!K59),DATA!K59,"n/a")</f>
        <v>494325904</v>
      </c>
      <c r="F9" s="107">
        <f>+IF(ISNUMBER(DATA!Y59),DATA!Y59,"n/a")</f>
        <v>9.6355826577014789E-2</v>
      </c>
      <c r="G9" s="106">
        <f>+IF(ISNUMBER(DATA!O59),DATA!O59,"n/a")</f>
        <v>1698768241</v>
      </c>
      <c r="H9" s="107">
        <f>+IF(ISNUMBER(DATA!Z59),DATA!Z59,"n/a")</f>
        <v>8.9231974735655056E-2</v>
      </c>
      <c r="I9" s="106">
        <f>+IF(ISNUMBER(DATA!S59),DATA!S59,"n/a")</f>
        <v>3512881724</v>
      </c>
      <c r="J9" s="107">
        <f>+IF(ISNUMBER(DATA!AA59),DATA!AA59,"n/a")</f>
        <v>8.6222981306183957E-2</v>
      </c>
      <c r="K9" s="106">
        <f>+IF(ISNUMBER(DATA!W59),DATA!W59,"n/a")</f>
        <v>6589417358</v>
      </c>
      <c r="L9" s="107">
        <f>+IF(ISNUMBER(DATA!AB59),DATA!AB59,"n/a")</f>
        <v>8.1092507833206137E-2</v>
      </c>
      <c r="M9" s="79"/>
      <c r="N9" s="79"/>
      <c r="O9" s="80"/>
      <c r="P9" s="68"/>
      <c r="Q9" s="68"/>
      <c r="R9" s="67"/>
      <c r="S9" s="67"/>
      <c r="T9" s="67"/>
      <c r="U9" s="67"/>
      <c r="V9" s="67"/>
      <c r="W9" s="67"/>
      <c r="X9" s="67"/>
      <c r="Y9" s="67"/>
    </row>
    <row r="10" spans="1:25" x14ac:dyDescent="0.2">
      <c r="A10" s="104" t="s">
        <v>67</v>
      </c>
      <c r="B10" s="104" t="s">
        <v>21</v>
      </c>
      <c r="C10" s="105" t="s">
        <v>0</v>
      </c>
      <c r="D10" s="105" t="s">
        <v>325</v>
      </c>
      <c r="E10" s="106">
        <f>+IF(ISNUMBER(DATA!K60),DATA!K60,"n/a")</f>
        <v>776451352</v>
      </c>
      <c r="F10" s="107">
        <f>+IF(ISNUMBER(DATA!Y60),DATA!Y60,"n/a")</f>
        <v>5.9214442346653129E-2</v>
      </c>
      <c r="G10" s="106">
        <f>+IF(ISNUMBER(DATA!O60),DATA!O60,"n/a")</f>
        <v>2802698901</v>
      </c>
      <c r="H10" s="107">
        <f>+IF(ISNUMBER(DATA!Z60),DATA!Z60,"n/a")</f>
        <v>6.9959212628789388E-2</v>
      </c>
      <c r="I10" s="106">
        <f>+IF(ISNUMBER(DATA!S60),DATA!S60,"n/a")</f>
        <v>5846399079</v>
      </c>
      <c r="J10" s="107">
        <f>+IF(ISNUMBER(DATA!AA60),DATA!AA60,"n/a")</f>
        <v>6.935128325345824E-2</v>
      </c>
      <c r="K10" s="106">
        <f>+IF(ISNUMBER(DATA!W60),DATA!W60,"n/a")</f>
        <v>10916471790</v>
      </c>
      <c r="L10" s="107">
        <f>+IF(ISNUMBER(DATA!AB60),DATA!AB60,"n/a")</f>
        <v>7.9120839047150351E-2</v>
      </c>
      <c r="M10" s="79"/>
      <c r="N10" s="79"/>
      <c r="O10" s="80"/>
      <c r="P10" s="68"/>
      <c r="Q10" s="68"/>
      <c r="R10" s="67"/>
      <c r="S10" s="67"/>
      <c r="T10" s="67"/>
      <c r="U10" s="67"/>
      <c r="V10" s="67"/>
      <c r="W10" s="67"/>
      <c r="X10" s="67"/>
      <c r="Y10" s="67"/>
    </row>
    <row r="11" spans="1:25" x14ac:dyDescent="0.2">
      <c r="A11" s="104" t="s">
        <v>67</v>
      </c>
      <c r="B11" s="104" t="s">
        <v>21</v>
      </c>
      <c r="C11" s="105" t="s">
        <v>0</v>
      </c>
      <c r="D11" s="105" t="s">
        <v>326</v>
      </c>
      <c r="E11" s="106">
        <f>+IF(ISNUMBER(DATA!K61),DATA!K61,"n/a")</f>
        <v>296905715</v>
      </c>
      <c r="F11" s="107">
        <f>+IF(ISNUMBER(DATA!Y61),DATA!Y61,"n/a")</f>
        <v>8.9064128939571011E-2</v>
      </c>
      <c r="G11" s="106">
        <f>+IF(ISNUMBER(DATA!O61),DATA!O61,"n/a")</f>
        <v>1061410590</v>
      </c>
      <c r="H11" s="107">
        <f>+IF(ISNUMBER(DATA!Z61),DATA!Z61,"n/a")</f>
        <v>9.2819904991078325E-2</v>
      </c>
      <c r="I11" s="106">
        <f>+IF(ISNUMBER(DATA!S61),DATA!S61,"n/a")</f>
        <v>2153089059</v>
      </c>
      <c r="J11" s="107">
        <f>+IF(ISNUMBER(DATA!AA61),DATA!AA61,"n/a")</f>
        <v>7.0256833214887279E-2</v>
      </c>
      <c r="K11" s="106">
        <f>+IF(ISNUMBER(DATA!W61),DATA!W61,"n/a")</f>
        <v>3977687432</v>
      </c>
      <c r="L11" s="107">
        <f>+IF(ISNUMBER(DATA!AB61),DATA!AB61,"n/a")</f>
        <v>6.935947300301766E-2</v>
      </c>
      <c r="M11" s="79"/>
      <c r="N11" s="79"/>
      <c r="O11" s="80"/>
      <c r="P11" s="68"/>
      <c r="Q11" s="68"/>
      <c r="R11" s="67"/>
      <c r="S11" s="67"/>
      <c r="T11" s="67"/>
      <c r="U11" s="67"/>
      <c r="V11" s="67"/>
      <c r="W11" s="67"/>
      <c r="X11" s="67"/>
      <c r="Y11" s="67"/>
    </row>
    <row r="12" spans="1:25" x14ac:dyDescent="0.2">
      <c r="A12" s="104" t="s">
        <v>67</v>
      </c>
      <c r="B12" s="104" t="s">
        <v>21</v>
      </c>
      <c r="C12" s="105" t="s">
        <v>0</v>
      </c>
      <c r="D12" s="105" t="s">
        <v>327</v>
      </c>
      <c r="E12" s="106">
        <f>+IF(ISNUMBER(DATA!K62),DATA!K62,"n/a")</f>
        <v>457116388</v>
      </c>
      <c r="F12" s="107">
        <f>+IF(ISNUMBER(DATA!Y62),DATA!Y62,"n/a")</f>
        <v>6.9433917732008826E-2</v>
      </c>
      <c r="G12" s="106">
        <f>+IF(ISNUMBER(DATA!O62),DATA!O62,"n/a")</f>
        <v>1529696226</v>
      </c>
      <c r="H12" s="107">
        <f>+IF(ISNUMBER(DATA!Z62),DATA!Z62,"n/a")</f>
        <v>5.5863115704312669E-2</v>
      </c>
      <c r="I12" s="106">
        <f>+IF(ISNUMBER(DATA!S62),DATA!S62,"n/a")</f>
        <v>3079348161</v>
      </c>
      <c r="J12" s="107">
        <f>+IF(ISNUMBER(DATA!AA62),DATA!AA62,"n/a")</f>
        <v>5.9525738861146198E-2</v>
      </c>
      <c r="K12" s="106">
        <f>+IF(ISNUMBER(DATA!W62),DATA!W62,"n/a")</f>
        <v>5844453737</v>
      </c>
      <c r="L12" s="107">
        <f>+IF(ISNUMBER(DATA!AB62),DATA!AB62,"n/a")</f>
        <v>5.9668962242383494E-2</v>
      </c>
      <c r="M12" s="79"/>
      <c r="N12" s="79"/>
      <c r="O12" s="80"/>
      <c r="P12" s="68"/>
      <c r="Q12" s="68"/>
      <c r="R12" s="67"/>
      <c r="S12" s="67"/>
      <c r="T12" s="67"/>
      <c r="U12" s="67"/>
      <c r="V12" s="67"/>
      <c r="W12" s="67"/>
      <c r="X12" s="67"/>
      <c r="Y12" s="67"/>
    </row>
    <row r="13" spans="1:25" x14ac:dyDescent="0.2">
      <c r="A13" s="104" t="s">
        <v>67</v>
      </c>
      <c r="B13" s="104" t="s">
        <v>21</v>
      </c>
      <c r="C13" s="105" t="s">
        <v>0</v>
      </c>
      <c r="D13" s="105" t="s">
        <v>328</v>
      </c>
      <c r="E13" s="106">
        <f>+IF(ISNUMBER(DATA!K63),DATA!K63,"n/a")</f>
        <v>609628385</v>
      </c>
      <c r="F13" s="107">
        <f>+IF(ISNUMBER(DATA!Y63),DATA!Y63,"n/a")</f>
        <v>0.10527030530865546</v>
      </c>
      <c r="G13" s="106">
        <f>+IF(ISNUMBER(DATA!O63),DATA!O63,"n/a")</f>
        <v>2049191001</v>
      </c>
      <c r="H13" s="107">
        <f>+IF(ISNUMBER(DATA!Z63),DATA!Z63,"n/a")</f>
        <v>8.8398662142052678E-2</v>
      </c>
      <c r="I13" s="106">
        <f>+IF(ISNUMBER(DATA!S63),DATA!S63,"n/a")</f>
        <v>4085905534</v>
      </c>
      <c r="J13" s="107">
        <f>+IF(ISNUMBER(DATA!AA63),DATA!AA63,"n/a")</f>
        <v>9.7082324799547676E-2</v>
      </c>
      <c r="K13" s="106">
        <f>+IF(ISNUMBER(DATA!W63),DATA!W63,"n/a")</f>
        <v>7860000860</v>
      </c>
      <c r="L13" s="107">
        <f>+IF(ISNUMBER(DATA!AB63),DATA!AB63,"n/a")</f>
        <v>9.2156805621973981E-2</v>
      </c>
      <c r="M13" s="79"/>
      <c r="N13" s="79"/>
      <c r="O13" s="80"/>
      <c r="P13" s="68"/>
      <c r="Q13" s="68"/>
      <c r="R13" s="67"/>
      <c r="S13" s="67"/>
      <c r="T13" s="67"/>
      <c r="U13" s="67"/>
      <c r="V13" s="67"/>
      <c r="W13" s="67"/>
      <c r="X13" s="67"/>
      <c r="Y13" s="67"/>
    </row>
    <row r="14" spans="1:25" x14ac:dyDescent="0.2">
      <c r="A14" s="104" t="s">
        <v>67</v>
      </c>
      <c r="B14" s="104" t="s">
        <v>21</v>
      </c>
      <c r="C14" s="105" t="s">
        <v>0</v>
      </c>
      <c r="D14" s="105" t="s">
        <v>329</v>
      </c>
      <c r="E14" s="106">
        <f>+IF(ISNUMBER(DATA!K64),DATA!K64,"n/a")</f>
        <v>462610276</v>
      </c>
      <c r="F14" s="107">
        <f>+IF(ISNUMBER(DATA!Y64),DATA!Y64,"n/a")</f>
        <v>9.712362630947606E-2</v>
      </c>
      <c r="G14" s="106">
        <f>+IF(ISNUMBER(DATA!O64),DATA!O64,"n/a")</f>
        <v>1641019150</v>
      </c>
      <c r="H14" s="107">
        <f>+IF(ISNUMBER(DATA!Z64),DATA!Z64,"n/a")</f>
        <v>8.986604506498079E-2</v>
      </c>
      <c r="I14" s="106">
        <f>+IF(ISNUMBER(DATA!S64),DATA!S64,"n/a")</f>
        <v>3350930426</v>
      </c>
      <c r="J14" s="107">
        <f>+IF(ISNUMBER(DATA!AA64),DATA!AA64,"n/a")</f>
        <v>9.2883766726117575E-2</v>
      </c>
      <c r="K14" s="106">
        <f>+IF(ISNUMBER(DATA!W64),DATA!W64,"n/a")</f>
        <v>6226572900</v>
      </c>
      <c r="L14" s="107">
        <f>+IF(ISNUMBER(DATA!AB64),DATA!AB64,"n/a")</f>
        <v>9.2382438785798271E-2</v>
      </c>
      <c r="M14" s="79"/>
      <c r="N14" s="79"/>
      <c r="O14" s="80"/>
      <c r="P14" s="68"/>
      <c r="Q14" s="68"/>
      <c r="R14" s="67"/>
      <c r="S14" s="67"/>
      <c r="T14" s="67"/>
      <c r="U14" s="67"/>
      <c r="V14" s="67"/>
      <c r="W14" s="67"/>
      <c r="X14" s="67"/>
      <c r="Y14" s="67"/>
    </row>
    <row r="15" spans="1:25" x14ac:dyDescent="0.2">
      <c r="A15" s="104" t="s">
        <v>67</v>
      </c>
      <c r="B15" s="104" t="s">
        <v>21</v>
      </c>
      <c r="C15" s="105" t="s">
        <v>0</v>
      </c>
      <c r="D15" s="105" t="s">
        <v>330</v>
      </c>
      <c r="E15" s="106">
        <f>+IF(ISNUMBER(DATA!K65),DATA!K65,"n/a")</f>
        <v>4082728427</v>
      </c>
      <c r="F15" s="107">
        <f>+IF(ISNUMBER(DATA!Y65),DATA!Y65,"n/a")</f>
        <v>8.1276939707734086E-2</v>
      </c>
      <c r="G15" s="106">
        <f>+IF(ISNUMBER(DATA!O65),DATA!O65,"n/a")</f>
        <v>14207158272</v>
      </c>
      <c r="H15" s="107">
        <f>+IF(ISNUMBER(DATA!Z65),DATA!Z65,"n/a")</f>
        <v>7.8533260632989849E-2</v>
      </c>
      <c r="I15" s="106">
        <f>+IF(ISNUMBER(DATA!S65),DATA!S65,"n/a")</f>
        <v>29123756067</v>
      </c>
      <c r="J15" s="107">
        <f>+IF(ISNUMBER(DATA!AA65),DATA!AA65,"n/a")</f>
        <v>7.8322152191190028E-2</v>
      </c>
      <c r="K15" s="106">
        <f>+IF(ISNUMBER(DATA!W65),DATA!W65,"n/a")</f>
        <v>54710371665</v>
      </c>
      <c r="L15" s="107">
        <f>+IF(ISNUMBER(DATA!AB65),DATA!AB65,"n/a")</f>
        <v>8.1391680528849139E-2</v>
      </c>
      <c r="M15" s="79"/>
      <c r="N15" s="79"/>
      <c r="O15" s="80"/>
      <c r="P15" s="68"/>
      <c r="Q15" s="68"/>
      <c r="R15" s="67"/>
      <c r="S15" s="67"/>
      <c r="T15" s="67"/>
      <c r="U15" s="67"/>
      <c r="V15" s="67"/>
      <c r="W15" s="67"/>
      <c r="X15" s="67"/>
      <c r="Y15" s="67"/>
    </row>
    <row r="16" spans="1:25" x14ac:dyDescent="0.2">
      <c r="A16" s="76"/>
      <c r="B16" s="76"/>
      <c r="E16" s="81"/>
      <c r="F16" s="78"/>
      <c r="G16" s="82"/>
      <c r="H16" s="78"/>
      <c r="I16" s="82"/>
      <c r="J16" s="83"/>
      <c r="K16" s="81"/>
      <c r="L16" s="78"/>
      <c r="M16" s="79"/>
      <c r="N16" s="79"/>
      <c r="O16" s="80"/>
      <c r="P16" s="68"/>
      <c r="Q16" s="68"/>
      <c r="R16" s="67"/>
      <c r="S16" s="67"/>
      <c r="T16" s="67"/>
      <c r="U16" s="67"/>
      <c r="V16" s="67"/>
      <c r="W16" s="67"/>
      <c r="X16" s="67"/>
      <c r="Y16" s="67"/>
    </row>
    <row r="17" spans="1:25" x14ac:dyDescent="0.2">
      <c r="A17" s="108" t="s">
        <v>19</v>
      </c>
      <c r="B17" s="108" t="s">
        <v>21</v>
      </c>
      <c r="C17" s="109" t="s">
        <v>68</v>
      </c>
      <c r="D17" s="109" t="s">
        <v>322</v>
      </c>
      <c r="E17" s="110">
        <f>+IF(ISNUMBER(DATA!AD57),DATA!AD57,"n/a")</f>
        <v>2.1624288703813003E-2</v>
      </c>
      <c r="F17" s="111">
        <f>+IF(ISNUMBER(DATA!AF57),DATA!AF57,"n/a")</f>
        <v>-8.6857880686723107E-2</v>
      </c>
      <c r="G17" s="110">
        <f>+IF(ISNUMBER(DATA!AI57),DATA!AI57,"n/a")</f>
        <v>1.946431892124361E-2</v>
      </c>
      <c r="H17" s="111">
        <f>+IF(ISNUMBER(DATA!AJ57),DATA!AJ57,"n/a")</f>
        <v>-9.2929254942430636E-2</v>
      </c>
      <c r="I17" s="110">
        <f>+IF(ISNUMBER(DATA!AM57),DATA!AM57,"n/a")</f>
        <v>1.9288962252937598E-2</v>
      </c>
      <c r="J17" s="111">
        <f>+IF(ISNUMBER(DATA!AN57),DATA!AN57,"n/a")</f>
        <v>-0.13026736870778086</v>
      </c>
      <c r="K17" s="110">
        <f>+IF(ISNUMBER(DATA!AQ57),DATA!AQ57,"n/a")</f>
        <v>2.1576052642039396E-2</v>
      </c>
      <c r="L17" s="111">
        <f>+IF(ISNUMBER(DATA!AR57),DATA!AR57,"n/a")</f>
        <v>-0.15018058004295753</v>
      </c>
      <c r="M17" s="79"/>
      <c r="N17" s="79"/>
      <c r="O17" s="80"/>
      <c r="P17" s="68"/>
      <c r="Q17" s="68"/>
      <c r="R17" s="67"/>
      <c r="S17" s="67"/>
      <c r="T17" s="67"/>
      <c r="U17" s="67"/>
      <c r="V17" s="67"/>
      <c r="W17" s="67"/>
      <c r="X17" s="67"/>
      <c r="Y17" s="67"/>
    </row>
    <row r="18" spans="1:25" x14ac:dyDescent="0.2">
      <c r="A18" s="108" t="s">
        <v>19</v>
      </c>
      <c r="B18" s="108" t="s">
        <v>21</v>
      </c>
      <c r="C18" s="109" t="s">
        <v>68</v>
      </c>
      <c r="D18" s="109" t="s">
        <v>323</v>
      </c>
      <c r="E18" s="110">
        <f>+IF(ISNUMBER(DATA!AD58),DATA!AD58,"n/a")</f>
        <v>2.1810793912539223E-2</v>
      </c>
      <c r="F18" s="111">
        <f>+IF(ISNUMBER(DATA!AF58),DATA!AF58,"n/a")</f>
        <v>-5.1915503418117209E-2</v>
      </c>
      <c r="G18" s="110">
        <f>+IF(ISNUMBER(DATA!AI58),DATA!AI58,"n/a")</f>
        <v>1.955884573966668E-2</v>
      </c>
      <c r="H18" s="111">
        <f>+IF(ISNUMBER(DATA!AJ58),DATA!AJ58,"n/a")</f>
        <v>-4.2341528469488562E-2</v>
      </c>
      <c r="I18" s="110">
        <f>+IF(ISNUMBER(DATA!AM58),DATA!AM58,"n/a")</f>
        <v>1.9480189866496387E-2</v>
      </c>
      <c r="J18" s="111">
        <f>+IF(ISNUMBER(DATA!AN58),DATA!AN58,"n/a")</f>
        <v>2.659974085810618E-3</v>
      </c>
      <c r="K18" s="110">
        <f>+IF(ISNUMBER(DATA!AQ58),DATA!AQ58,"n/a")</f>
        <v>2.0759282917191195E-2</v>
      </c>
      <c r="L18" s="111">
        <f>+IF(ISNUMBER(DATA!AR58),DATA!AR58,"n/a")</f>
        <v>-5.2713767727043115E-2</v>
      </c>
      <c r="M18" s="79"/>
      <c r="N18" s="79"/>
      <c r="O18" s="80"/>
      <c r="P18" s="68"/>
      <c r="Q18" s="68"/>
      <c r="R18" s="67"/>
      <c r="S18" s="67"/>
      <c r="T18" s="67"/>
      <c r="U18" s="67"/>
      <c r="V18" s="67"/>
      <c r="W18" s="67"/>
      <c r="X18" s="67"/>
      <c r="Y18" s="67"/>
    </row>
    <row r="19" spans="1:25" x14ac:dyDescent="0.2">
      <c r="A19" s="108" t="s">
        <v>19</v>
      </c>
      <c r="B19" s="108" t="s">
        <v>21</v>
      </c>
      <c r="C19" s="109" t="s">
        <v>68</v>
      </c>
      <c r="D19" s="109" t="s">
        <v>324</v>
      </c>
      <c r="E19" s="110">
        <f>+IF(ISNUMBER(DATA!AD59),DATA!AD59,"n/a")</f>
        <v>1.8298521767950153E-2</v>
      </c>
      <c r="F19" s="111">
        <f>+IF(ISNUMBER(DATA!AF59),DATA!AF59,"n/a")</f>
        <v>-0.20031204247909251</v>
      </c>
      <c r="G19" s="110">
        <f>+IF(ISNUMBER(DATA!AI59),DATA!AI59,"n/a")</f>
        <v>1.5286604360294253E-2</v>
      </c>
      <c r="H19" s="111">
        <f>+IF(ISNUMBER(DATA!AJ59),DATA!AJ59,"n/a")</f>
        <v>-0.16554154295830831</v>
      </c>
      <c r="I19" s="110">
        <f>+IF(ISNUMBER(DATA!AM59),DATA!AM59,"n/a")</f>
        <v>1.5267339527426685E-2</v>
      </c>
      <c r="J19" s="111">
        <f>+IF(ISNUMBER(DATA!AN59),DATA!AN59,"n/a")</f>
        <v>-0.14520437771313818</v>
      </c>
      <c r="K19" s="110">
        <f>+IF(ISNUMBER(DATA!AQ59),DATA!AQ59,"n/a")</f>
        <v>1.6794549500745101E-2</v>
      </c>
      <c r="L19" s="111">
        <f>+IF(ISNUMBER(DATA!AR59),DATA!AR59,"n/a")</f>
        <v>-0.13297575372549669</v>
      </c>
      <c r="M19" s="79"/>
      <c r="N19" s="79"/>
      <c r="O19" s="80"/>
      <c r="P19" s="68"/>
      <c r="Q19" s="68"/>
      <c r="R19" s="67"/>
      <c r="S19" s="67"/>
      <c r="T19" s="67"/>
      <c r="U19" s="67"/>
      <c r="V19" s="67"/>
      <c r="W19" s="67"/>
      <c r="X19" s="67"/>
      <c r="Y19" s="67"/>
    </row>
    <row r="20" spans="1:25" x14ac:dyDescent="0.2">
      <c r="A20" s="108" t="s">
        <v>19</v>
      </c>
      <c r="B20" s="108" t="s">
        <v>21</v>
      </c>
      <c r="C20" s="109" t="s">
        <v>68</v>
      </c>
      <c r="D20" s="109" t="s">
        <v>325</v>
      </c>
      <c r="E20" s="110">
        <f>+IF(ISNUMBER(DATA!AD60),DATA!AD60,"n/a")</f>
        <v>2.1855317605132825E-2</v>
      </c>
      <c r="F20" s="111">
        <f>+IF(ISNUMBER(DATA!AF60),DATA!AF60,"n/a")</f>
        <v>-0.12316997071759664</v>
      </c>
      <c r="G20" s="110">
        <f>+IF(ISNUMBER(DATA!AI60),DATA!AI60,"n/a")</f>
        <v>1.8058613425060176E-2</v>
      </c>
      <c r="H20" s="111">
        <f>+IF(ISNUMBER(DATA!AJ60),DATA!AJ60,"n/a")</f>
        <v>-0.1053279094440307</v>
      </c>
      <c r="I20" s="110">
        <f>+IF(ISNUMBER(DATA!AM60),DATA!AM60,"n/a")</f>
        <v>1.8036129346482473E-2</v>
      </c>
      <c r="J20" s="111">
        <f>+IF(ISNUMBER(DATA!AN60),DATA!AN60,"n/a")</f>
        <v>-0.10702942637106708</v>
      </c>
      <c r="K20" s="110">
        <f>+IF(ISNUMBER(DATA!AQ60),DATA!AQ60,"n/a")</f>
        <v>2.0188029084807445E-2</v>
      </c>
      <c r="L20" s="111">
        <f>+IF(ISNUMBER(DATA!AR60),DATA!AR60,"n/a")</f>
        <v>-0.14226992777815717</v>
      </c>
      <c r="M20" s="79"/>
      <c r="N20" s="79"/>
      <c r="O20" s="80"/>
      <c r="P20" s="68"/>
      <c r="Q20" s="68"/>
      <c r="R20" s="67"/>
      <c r="S20" s="67"/>
      <c r="T20" s="67"/>
      <c r="U20" s="67"/>
      <c r="V20" s="67"/>
      <c r="W20" s="67"/>
      <c r="X20" s="67"/>
      <c r="Y20" s="67"/>
    </row>
    <row r="21" spans="1:25" x14ac:dyDescent="0.2">
      <c r="A21" s="108" t="s">
        <v>19</v>
      </c>
      <c r="B21" s="108" t="s">
        <v>21</v>
      </c>
      <c r="C21" s="109" t="s">
        <v>68</v>
      </c>
      <c r="D21" s="109" t="s">
        <v>326</v>
      </c>
      <c r="E21" s="110">
        <f>+IF(ISNUMBER(DATA!AD61),DATA!AD61,"n/a")</f>
        <v>1.9384399808412035E-2</v>
      </c>
      <c r="F21" s="111">
        <f>+IF(ISNUMBER(DATA!AF61),DATA!AF61,"n/a")</f>
        <v>-0.10018738944194416</v>
      </c>
      <c r="G21" s="110">
        <f>+IF(ISNUMBER(DATA!AI61),DATA!AI61,"n/a")</f>
        <v>1.6732801770896217E-2</v>
      </c>
      <c r="H21" s="111">
        <f>+IF(ISNUMBER(DATA!AJ61),DATA!AJ61,"n/a")</f>
        <v>-4.6577049257287562E-2</v>
      </c>
      <c r="I21" s="110">
        <f>+IF(ISNUMBER(DATA!AM61),DATA!AM61,"n/a")</f>
        <v>1.6951738177031904E-2</v>
      </c>
      <c r="J21" s="111">
        <f>+IF(ISNUMBER(DATA!AN61),DATA!AN61,"n/a")</f>
        <v>4.1359977267639569E-2</v>
      </c>
      <c r="K21" s="110">
        <f>+IF(ISNUMBER(DATA!AQ61),DATA!AQ61,"n/a")</f>
        <v>1.8452965763349101E-2</v>
      </c>
      <c r="L21" s="111">
        <f>+IF(ISNUMBER(DATA!AR61),DATA!AR61,"n/a")</f>
        <v>6.4044140324560211E-3</v>
      </c>
      <c r="M21" s="79"/>
      <c r="N21" s="79"/>
      <c r="O21" s="80"/>
      <c r="P21" s="68"/>
      <c r="Q21" s="68"/>
      <c r="R21" s="67"/>
      <c r="S21" s="67"/>
      <c r="T21" s="67"/>
      <c r="U21" s="67"/>
      <c r="V21" s="67"/>
      <c r="W21" s="67"/>
      <c r="X21" s="67"/>
      <c r="Y21" s="67"/>
    </row>
    <row r="22" spans="1:25" x14ac:dyDescent="0.2">
      <c r="A22" s="108" t="s">
        <v>19</v>
      </c>
      <c r="B22" s="108" t="s">
        <v>21</v>
      </c>
      <c r="C22" s="109" t="s">
        <v>68</v>
      </c>
      <c r="D22" s="109" t="s">
        <v>327</v>
      </c>
      <c r="E22" s="110">
        <f>+IF(ISNUMBER(DATA!AD62),DATA!AD62,"n/a")</f>
        <v>1.668607561541955E-2</v>
      </c>
      <c r="F22" s="111">
        <f>+IF(ISNUMBER(DATA!AF62),DATA!AF62,"n/a")</f>
        <v>-8.9139577121322144E-2</v>
      </c>
      <c r="G22" s="110">
        <f>+IF(ISNUMBER(DATA!AI62),DATA!AI62,"n/a")</f>
        <v>1.5034973355553012E-2</v>
      </c>
      <c r="H22" s="111">
        <f>+IF(ISNUMBER(DATA!AJ62),DATA!AJ62,"n/a")</f>
        <v>-7.6596362646571575E-2</v>
      </c>
      <c r="I22" s="110">
        <f>+IF(ISNUMBER(DATA!AM62),DATA!AM62,"n/a")</f>
        <v>1.5274328702320452E-2</v>
      </c>
      <c r="J22" s="111">
        <f>+IF(ISNUMBER(DATA!AN62),DATA!AN62,"n/a")</f>
        <v>-7.1673206678353821E-2</v>
      </c>
      <c r="K22" s="110">
        <f>+IF(ISNUMBER(DATA!AQ62),DATA!AQ62,"n/a")</f>
        <v>1.6202592280011405E-2</v>
      </c>
      <c r="L22" s="111">
        <f>+IF(ISNUMBER(DATA!AR62),DATA!AR62,"n/a")</f>
        <v>-7.7491656330113887E-2</v>
      </c>
      <c r="M22" s="79"/>
      <c r="N22" s="79"/>
      <c r="O22" s="80"/>
      <c r="P22" s="68"/>
      <c r="Q22" s="68"/>
      <c r="R22" s="67"/>
      <c r="S22" s="67"/>
      <c r="T22" s="67"/>
      <c r="U22" s="67"/>
      <c r="V22" s="67"/>
      <c r="W22" s="67"/>
      <c r="X22" s="67"/>
      <c r="Y22" s="67"/>
    </row>
    <row r="23" spans="1:25" x14ac:dyDescent="0.2">
      <c r="A23" s="108" t="s">
        <v>19</v>
      </c>
      <c r="B23" s="108" t="s">
        <v>21</v>
      </c>
      <c r="C23" s="109" t="s">
        <v>68</v>
      </c>
      <c r="D23" s="109" t="s">
        <v>328</v>
      </c>
      <c r="E23" s="110">
        <f>+IF(ISNUMBER(DATA!AD63),DATA!AD63,"n/a")</f>
        <v>1.8655602734685625E-2</v>
      </c>
      <c r="F23" s="111">
        <f>+IF(ISNUMBER(DATA!AF63),DATA!AF63,"n/a")</f>
        <v>-0.14085941328797896</v>
      </c>
      <c r="G23" s="110">
        <f>+IF(ISNUMBER(DATA!AI63),DATA!AI63,"n/a")</f>
        <v>1.659359766044571E-2</v>
      </c>
      <c r="H23" s="111">
        <f>+IF(ISNUMBER(DATA!AJ63),DATA!AJ63,"n/a")</f>
        <v>-9.1229190239499811E-2</v>
      </c>
      <c r="I23" s="110">
        <f>+IF(ISNUMBER(DATA!AM63),DATA!AM63,"n/a")</f>
        <v>1.673964349661345E-2</v>
      </c>
      <c r="J23" s="111">
        <f>+IF(ISNUMBER(DATA!AN63),DATA!AN63,"n/a")</f>
        <v>-7.4280163250268691E-2</v>
      </c>
      <c r="K23" s="110">
        <f>+IF(ISNUMBER(DATA!AQ63),DATA!AQ63,"n/a")</f>
        <v>1.8026044719796634E-2</v>
      </c>
      <c r="L23" s="111">
        <f>+IF(ISNUMBER(DATA!AR63),DATA!AR63,"n/a")</f>
        <v>-6.853462404179736E-2</v>
      </c>
      <c r="M23" s="79"/>
      <c r="N23" s="79"/>
      <c r="O23" s="80"/>
      <c r="P23" s="68"/>
      <c r="Q23" s="68"/>
      <c r="R23" s="67"/>
      <c r="S23" s="67"/>
      <c r="T23" s="67"/>
      <c r="U23" s="67"/>
      <c r="V23" s="67"/>
      <c r="W23" s="67"/>
      <c r="X23" s="67"/>
      <c r="Y23" s="67"/>
    </row>
    <row r="24" spans="1:25" x14ac:dyDescent="0.2">
      <c r="A24" s="108" t="s">
        <v>19</v>
      </c>
      <c r="B24" s="108" t="s">
        <v>21</v>
      </c>
      <c r="C24" s="109" t="s">
        <v>68</v>
      </c>
      <c r="D24" s="109" t="s">
        <v>329</v>
      </c>
      <c r="E24" s="110">
        <f>+IF(ISNUMBER(DATA!AD64),DATA!AD64,"n/a")</f>
        <v>2.3050996887325929E-2</v>
      </c>
      <c r="F24" s="111">
        <f>+IF(ISNUMBER(DATA!AF64),DATA!AF64,"n/a")</f>
        <v>-8.6729165549489021E-2</v>
      </c>
      <c r="G24" s="110">
        <f>+IF(ISNUMBER(DATA!AI64),DATA!AI64,"n/a")</f>
        <v>1.9975400652698049E-2</v>
      </c>
      <c r="H24" s="111">
        <f>+IF(ISNUMBER(DATA!AJ64),DATA!AJ64,"n/a")</f>
        <v>-7.1546342810787505E-2</v>
      </c>
      <c r="I24" s="110">
        <f>+IF(ISNUMBER(DATA!AM64),DATA!AM64,"n/a")</f>
        <v>1.9874846246658539E-2</v>
      </c>
      <c r="J24" s="111">
        <f>+IF(ISNUMBER(DATA!AN64),DATA!AN64,"n/a")</f>
        <v>-9.6619304612008058E-2</v>
      </c>
      <c r="K24" s="110">
        <f>+IF(ISNUMBER(DATA!AQ64),DATA!AQ64,"n/a")</f>
        <v>2.1943148854805826E-2</v>
      </c>
      <c r="L24" s="111">
        <f>+IF(ISNUMBER(DATA!AR64),DATA!AR64,"n/a")</f>
        <v>-0.11028903911705808</v>
      </c>
      <c r="M24" s="79"/>
      <c r="N24" s="79"/>
      <c r="O24" s="80"/>
      <c r="P24" s="68"/>
      <c r="Q24" s="68"/>
      <c r="R24" s="67"/>
      <c r="S24" s="67"/>
      <c r="T24" s="67"/>
      <c r="U24" s="67"/>
      <c r="V24" s="67"/>
      <c r="W24" s="67"/>
      <c r="X24" s="67"/>
      <c r="Y24" s="67"/>
    </row>
    <row r="25" spans="1:25" x14ac:dyDescent="0.2">
      <c r="A25" s="108" t="s">
        <v>19</v>
      </c>
      <c r="B25" s="108" t="s">
        <v>21</v>
      </c>
      <c r="C25" s="109" t="s">
        <v>68</v>
      </c>
      <c r="D25" s="109" t="s">
        <v>330</v>
      </c>
      <c r="E25" s="110">
        <f>+IF(ISNUMBER(DATA!AD65),DATA!AD65,"n/a")</f>
        <v>2.0301179737917844E-2</v>
      </c>
      <c r="F25" s="111">
        <f>+IF(ISNUMBER(DATA!AF65),DATA!AF65,"n/a")</f>
        <v>-0.11330466133973871</v>
      </c>
      <c r="G25" s="110">
        <f>+IF(ISNUMBER(DATA!AI65),DATA!AI65,"n/a")</f>
        <v>1.7663723891538835E-2</v>
      </c>
      <c r="H25" s="111">
        <f>+IF(ISNUMBER(DATA!AJ65),DATA!AJ65,"n/a")</f>
        <v>-8.9263861035160375E-2</v>
      </c>
      <c r="I25" s="110">
        <f>+IF(ISNUMBER(DATA!AM65),DATA!AM65,"n/a")</f>
        <v>1.7690384331428412E-2</v>
      </c>
      <c r="J25" s="111">
        <f>+IF(ISNUMBER(DATA!AN65),DATA!AN65,"n/a")</f>
        <v>-7.8501514107572751E-2</v>
      </c>
      <c r="K25" s="110">
        <f>+IF(ISNUMBER(DATA!AQ65),DATA!AQ65,"n/a")</f>
        <v>1.9345128826406412E-2</v>
      </c>
      <c r="L25" s="111">
        <f>+IF(ISNUMBER(DATA!AR65),DATA!AR65,"n/a")</f>
        <v>-9.6824588928609567E-2</v>
      </c>
      <c r="M25" s="79"/>
      <c r="N25" s="79"/>
      <c r="O25" s="80"/>
      <c r="P25" s="68"/>
      <c r="Q25" s="68"/>
      <c r="R25" s="67"/>
      <c r="S25" s="67"/>
      <c r="T25" s="67"/>
      <c r="U25" s="67"/>
      <c r="V25" s="67"/>
      <c r="W25" s="67"/>
      <c r="X25" s="67"/>
      <c r="Y25" s="67"/>
    </row>
    <row r="26" spans="1:25" x14ac:dyDescent="0.2">
      <c r="E26" s="84"/>
      <c r="F26" s="85"/>
      <c r="G26" s="86"/>
      <c r="H26" s="85"/>
      <c r="I26" s="86"/>
      <c r="J26" s="85"/>
      <c r="K26" s="84"/>
      <c r="L26" s="85"/>
      <c r="R26" s="67"/>
      <c r="S26" s="67"/>
      <c r="T26" s="67"/>
      <c r="U26" s="67"/>
      <c r="V26" s="67"/>
      <c r="W26" s="67"/>
      <c r="X26" s="67"/>
      <c r="Y26" s="67"/>
    </row>
    <row r="27" spans="1:25" x14ac:dyDescent="0.2">
      <c r="A27" s="76" t="s">
        <v>19</v>
      </c>
      <c r="B27" s="76" t="s">
        <v>21</v>
      </c>
      <c r="C27" s="67" t="s">
        <v>0</v>
      </c>
      <c r="D27" s="67" t="s">
        <v>322</v>
      </c>
      <c r="E27" s="77">
        <f>+IF(ISNUMBER(DATA!H120),DATA!H120,"n/a")</f>
        <v>9748584</v>
      </c>
      <c r="F27" s="78">
        <f>+IF(ISNUMBER(DATA!I120),DATA!I120,"n/a")</f>
        <v>5.3999999999999999E-2</v>
      </c>
      <c r="G27" s="77">
        <f>+IF(ISNUMBER(DATA!R120),DATA!R120,"n/a")</f>
        <v>30770982</v>
      </c>
      <c r="H27" s="78">
        <f>+IF(ISNUMBER(DATA!S120),DATA!S120,"n/a")</f>
        <v>4.2000000000000003E-2</v>
      </c>
      <c r="I27" s="77">
        <f>+IF(ISNUMBER(DATA!AB120),DATA!AB120,"n/a")</f>
        <v>61819173</v>
      </c>
      <c r="J27" s="78">
        <f>+IF(ISNUMBER(DATA!AC120),DATA!AC120,"n/a")</f>
        <v>2.4E-2</v>
      </c>
      <c r="K27" s="77">
        <f>+IF(ISNUMBER(DATA!AL120),DATA!AL120,"n/a")</f>
        <v>129713469</v>
      </c>
      <c r="L27" s="78">
        <f>+IF(ISNUMBER(DATA!AM120),DATA!AM120,"n/a")</f>
        <v>2.7E-2</v>
      </c>
      <c r="M27" s="145"/>
      <c r="N27" s="79"/>
      <c r="O27" s="80"/>
      <c r="P27" s="68"/>
      <c r="Q27" s="68"/>
      <c r="R27" s="67"/>
      <c r="S27" s="67"/>
      <c r="T27" s="67"/>
      <c r="U27" s="67"/>
      <c r="V27" s="67"/>
      <c r="W27" s="67"/>
      <c r="X27" s="67"/>
      <c r="Y27" s="67"/>
    </row>
    <row r="28" spans="1:25" x14ac:dyDescent="0.2">
      <c r="A28" s="76" t="s">
        <v>19</v>
      </c>
      <c r="B28" s="76" t="s">
        <v>21</v>
      </c>
      <c r="C28" s="67" t="s">
        <v>0</v>
      </c>
      <c r="D28" s="67" t="s">
        <v>323</v>
      </c>
      <c r="E28" s="77">
        <f>+IF(ISNUMBER(DATA!H121),DATA!H121,"n/a")</f>
        <v>10986664</v>
      </c>
      <c r="F28" s="78">
        <f>+IF(ISNUMBER(DATA!I121),DATA!I121,"n/a")</f>
        <v>2.5999999999999999E-2</v>
      </c>
      <c r="G28" s="77">
        <f>+IF(ISNUMBER(DATA!R121),DATA!R121,"n/a")</f>
        <v>36056303</v>
      </c>
      <c r="H28" s="78">
        <f>+IF(ISNUMBER(DATA!S121),DATA!S121,"n/a")</f>
        <v>3.7999999999999999E-2</v>
      </c>
      <c r="I28" s="77">
        <f>+IF(ISNUMBER(DATA!AB121),DATA!AB121,"n/a")</f>
        <v>75783090</v>
      </c>
      <c r="J28" s="78">
        <f>+IF(ISNUMBER(DATA!AC121),DATA!AC121,"n/a")</f>
        <v>6.2E-2</v>
      </c>
      <c r="K28" s="77">
        <f>+IF(ISNUMBER(DATA!AL121),DATA!AL121,"n/a")</f>
        <v>151206598</v>
      </c>
      <c r="L28" s="78">
        <f>+IF(ISNUMBER(DATA!AM121),DATA!AM121,"n/a")</f>
        <v>4.9000000000000002E-2</v>
      </c>
      <c r="M28" s="145"/>
      <c r="N28" s="79"/>
      <c r="O28" s="80"/>
      <c r="P28" s="68"/>
      <c r="Q28" s="68"/>
      <c r="R28" s="67"/>
      <c r="S28" s="67"/>
      <c r="T28" s="67"/>
      <c r="U28" s="67"/>
      <c r="V28" s="67"/>
      <c r="W28" s="67"/>
      <c r="X28" s="67"/>
      <c r="Y28" s="67"/>
    </row>
    <row r="29" spans="1:25" x14ac:dyDescent="0.2">
      <c r="A29" s="76" t="s">
        <v>19</v>
      </c>
      <c r="B29" s="76" t="s">
        <v>21</v>
      </c>
      <c r="C29" s="67" t="s">
        <v>0</v>
      </c>
      <c r="D29" s="67" t="s">
        <v>324</v>
      </c>
      <c r="E29" s="77">
        <f>+IF(ISNUMBER(DATA!H122),DATA!H122,"n/a")</f>
        <v>8055239</v>
      </c>
      <c r="F29" s="78">
        <f>+IF(ISNUMBER(DATA!I122),DATA!I122,"n/a")</f>
        <v>-2.4E-2</v>
      </c>
      <c r="G29" s="77">
        <f>+IF(ISNUMBER(DATA!R122),DATA!R122,"n/a")</f>
        <v>25968398</v>
      </c>
      <c r="H29" s="78">
        <f>+IF(ISNUMBER(DATA!S122),DATA!S122,"n/a")</f>
        <v>-1.7000000000000001E-2</v>
      </c>
      <c r="I29" s="77">
        <f>+IF(ISNUMBER(DATA!AB122),DATA!AB122,"n/a")</f>
        <v>53632358</v>
      </c>
      <c r="J29" s="78">
        <f>+IF(ISNUMBER(DATA!AC122),DATA!AC122,"n/a")</f>
        <v>-8.0000000000000002E-3</v>
      </c>
      <c r="K29" s="77">
        <f>+IF(ISNUMBER(DATA!AL122),DATA!AL122,"n/a")</f>
        <v>110666296</v>
      </c>
      <c r="L29" s="78">
        <f>+IF(ISNUMBER(DATA!AM122),DATA!AM122,"n/a")</f>
        <v>2E-3</v>
      </c>
      <c r="M29" s="145"/>
      <c r="N29" s="79"/>
      <c r="O29" s="80"/>
      <c r="P29" s="68"/>
      <c r="Q29" s="68"/>
      <c r="R29" s="67"/>
      <c r="S29" s="67"/>
      <c r="T29" s="67"/>
      <c r="U29" s="67"/>
      <c r="V29" s="67"/>
      <c r="W29" s="67"/>
      <c r="X29" s="67"/>
      <c r="Y29" s="67"/>
    </row>
    <row r="30" spans="1:25" x14ac:dyDescent="0.2">
      <c r="A30" s="76" t="s">
        <v>19</v>
      </c>
      <c r="B30" s="76" t="s">
        <v>21</v>
      </c>
      <c r="C30" s="67" t="s">
        <v>0</v>
      </c>
      <c r="D30" s="67" t="s">
        <v>325</v>
      </c>
      <c r="E30" s="77">
        <f>+IF(ISNUMBER(DATA!H123),DATA!H123,"n/a")</f>
        <v>16013236</v>
      </c>
      <c r="F30" s="78">
        <f>+IF(ISNUMBER(DATA!I123),DATA!I123,"n/a")</f>
        <v>0</v>
      </c>
      <c r="G30" s="77">
        <f>+IF(ISNUMBER(DATA!R123),DATA!R123,"n/a")</f>
        <v>50612856</v>
      </c>
      <c r="H30" s="78">
        <f>+IF(ISNUMBER(DATA!S123),DATA!S123,"n/a")</f>
        <v>1.0999999999999999E-2</v>
      </c>
      <c r="I30" s="77">
        <f>+IF(ISNUMBER(DATA!AB123),DATA!AB123,"n/a")</f>
        <v>105446410</v>
      </c>
      <c r="J30" s="78">
        <f>+IF(ISNUMBER(DATA!AC123),DATA!AC123,"n/a")</f>
        <v>8.9999999999999993E-3</v>
      </c>
      <c r="K30" s="77">
        <f>+IF(ISNUMBER(DATA!AL123),DATA!AL123,"n/a")</f>
        <v>220382050</v>
      </c>
      <c r="L30" s="78">
        <f>+IF(ISNUMBER(DATA!AM123),DATA!AM123,"n/a")</f>
        <v>8.0000000000000002E-3</v>
      </c>
      <c r="M30" s="145"/>
      <c r="N30" s="79"/>
      <c r="O30" s="80"/>
      <c r="P30" s="68"/>
      <c r="Q30" s="68"/>
      <c r="R30" s="67"/>
      <c r="S30" s="67"/>
      <c r="T30" s="67"/>
      <c r="U30" s="67"/>
      <c r="V30" s="67"/>
      <c r="W30" s="67"/>
      <c r="X30" s="67"/>
      <c r="Y30" s="67"/>
    </row>
    <row r="31" spans="1:25" x14ac:dyDescent="0.2">
      <c r="A31" s="76" t="s">
        <v>19</v>
      </c>
      <c r="B31" s="76" t="s">
        <v>21</v>
      </c>
      <c r="C31" s="67" t="s">
        <v>0</v>
      </c>
      <c r="D31" s="67" t="s">
        <v>326</v>
      </c>
      <c r="E31" s="77">
        <f>+IF(ISNUMBER(DATA!H124),DATA!H124,"n/a")</f>
        <v>5457877</v>
      </c>
      <c r="F31" s="78">
        <f>+IF(ISNUMBER(DATA!I124),DATA!I124,"n/a")</f>
        <v>3.3000000000000002E-2</v>
      </c>
      <c r="G31" s="77">
        <f>+IF(ISNUMBER(DATA!R124),DATA!R124,"n/a")</f>
        <v>17760373</v>
      </c>
      <c r="H31" s="78">
        <f>+IF(ISNUMBER(DATA!S124),DATA!S124,"n/a")</f>
        <v>6.3E-2</v>
      </c>
      <c r="I31" s="77">
        <f>+IF(ISNUMBER(DATA!AB124),DATA!AB124,"n/a")</f>
        <v>36498602</v>
      </c>
      <c r="J31" s="78">
        <f>+IF(ISNUMBER(DATA!AC124),DATA!AC124,"n/a")</f>
        <v>9.7000000000000003E-2</v>
      </c>
      <c r="K31" s="77">
        <f>+IF(ISNUMBER(DATA!AL124),DATA!AL124,"n/a")</f>
        <v>73400130</v>
      </c>
      <c r="L31" s="78">
        <f>+IF(ISNUMBER(DATA!AM124),DATA!AM124,"n/a")</f>
        <v>7.2999999999999995E-2</v>
      </c>
      <c r="M31" s="145"/>
      <c r="N31" s="79"/>
      <c r="O31" s="80"/>
      <c r="P31" s="68"/>
      <c r="Q31" s="68"/>
      <c r="R31" s="67"/>
      <c r="S31" s="67"/>
      <c r="T31" s="67"/>
      <c r="U31" s="67"/>
      <c r="V31" s="67"/>
      <c r="W31" s="67"/>
      <c r="X31" s="67"/>
      <c r="Y31" s="67"/>
    </row>
    <row r="32" spans="1:25" x14ac:dyDescent="0.2">
      <c r="A32" s="76" t="s">
        <v>19</v>
      </c>
      <c r="B32" s="76" t="s">
        <v>21</v>
      </c>
      <c r="C32" s="67" t="s">
        <v>0</v>
      </c>
      <c r="D32" s="67" t="s">
        <v>327</v>
      </c>
      <c r="E32" s="77">
        <f>+IF(ISNUMBER(DATA!H125),DATA!H125,"n/a")</f>
        <v>7220007</v>
      </c>
      <c r="F32" s="78">
        <f>+IF(ISNUMBER(DATA!I125),DATA!I125,"n/a")</f>
        <v>1.2E-2</v>
      </c>
      <c r="G32" s="77">
        <f>+IF(ISNUMBER(DATA!R125),DATA!R125,"n/a")</f>
        <v>22998942</v>
      </c>
      <c r="H32" s="78">
        <f>+IF(ISNUMBER(DATA!S125),DATA!S125,"n/a")</f>
        <v>5.0000000000000001E-3</v>
      </c>
      <c r="I32" s="77">
        <f>+IF(ISNUMBER(DATA!AB125),DATA!AB125,"n/a")</f>
        <v>47034976</v>
      </c>
      <c r="J32" s="78">
        <f>+IF(ISNUMBER(DATA!AC125),DATA!AC125,"n/a")</f>
        <v>1.2E-2</v>
      </c>
      <c r="K32" s="77">
        <f>+IF(ISNUMBER(DATA!AL125),DATA!AL125,"n/a")</f>
        <v>94695301</v>
      </c>
      <c r="L32" s="78">
        <f>+IF(ISNUMBER(DATA!AM125),DATA!AM125,"n/a")</f>
        <v>1.0999999999999999E-2</v>
      </c>
      <c r="M32" s="145"/>
      <c r="N32" s="79"/>
      <c r="O32" s="80"/>
      <c r="P32" s="68"/>
      <c r="Q32" s="68"/>
      <c r="R32" s="67"/>
      <c r="S32" s="67"/>
      <c r="T32" s="67"/>
      <c r="U32" s="67"/>
      <c r="V32" s="67"/>
      <c r="W32" s="67"/>
      <c r="X32" s="67"/>
      <c r="Y32" s="67"/>
    </row>
    <row r="33" spans="1:25" x14ac:dyDescent="0.2">
      <c r="A33" s="76" t="s">
        <v>19</v>
      </c>
      <c r="B33" s="76" t="s">
        <v>21</v>
      </c>
      <c r="C33" s="67" t="s">
        <v>0</v>
      </c>
      <c r="D33" s="67" t="s">
        <v>328</v>
      </c>
      <c r="E33" s="77">
        <f>+IF(ISNUMBER(DATA!H126),DATA!H126,"n/a")</f>
        <v>10514266</v>
      </c>
      <c r="F33" s="78">
        <f>+IF(ISNUMBER(DATA!I126),DATA!I126,"n/a")</f>
        <v>2.1999999999999999E-2</v>
      </c>
      <c r="G33" s="77">
        <f>+IF(ISNUMBER(DATA!R126),DATA!R126,"n/a")</f>
        <v>34003451</v>
      </c>
      <c r="H33" s="78">
        <f>+IF(ISNUMBER(DATA!S126),DATA!S126,"n/a")</f>
        <v>3.2000000000000001E-2</v>
      </c>
      <c r="I33" s="77">
        <f>+IF(ISNUMBER(DATA!AB126),DATA!AB126,"n/a")</f>
        <v>68396602</v>
      </c>
      <c r="J33" s="78">
        <f>+IF(ISNUMBER(DATA!AC126),DATA!AC126,"n/a")</f>
        <v>0.05</v>
      </c>
      <c r="K33" s="77">
        <f>+IF(ISNUMBER(DATA!AL126),DATA!AL126,"n/a")</f>
        <v>141684727</v>
      </c>
      <c r="L33" s="78">
        <f>+IF(ISNUMBER(DATA!AM126),DATA!AM126,"n/a")</f>
        <v>5.1999999999999998E-2</v>
      </c>
      <c r="M33" s="145"/>
      <c r="N33" s="79"/>
      <c r="O33" s="80"/>
      <c r="P33" s="68"/>
      <c r="Q33" s="68"/>
      <c r="R33" s="67"/>
      <c r="S33" s="67"/>
      <c r="T33" s="67"/>
      <c r="U33" s="67"/>
      <c r="V33" s="67"/>
      <c r="W33" s="67"/>
      <c r="X33" s="67"/>
      <c r="Y33" s="67"/>
    </row>
    <row r="34" spans="1:25" x14ac:dyDescent="0.2">
      <c r="A34" s="76" t="s">
        <v>19</v>
      </c>
      <c r="B34" s="76" t="s">
        <v>21</v>
      </c>
      <c r="C34" s="67" t="s">
        <v>0</v>
      </c>
      <c r="D34" s="67" t="s">
        <v>329</v>
      </c>
      <c r="E34" s="77">
        <f>+IF(ISNUMBER(DATA!H127),DATA!H127,"n/a")</f>
        <v>10262410</v>
      </c>
      <c r="F34" s="78">
        <f>+IF(ISNUMBER(DATA!I127),DATA!I127,"n/a")</f>
        <v>5.6000000000000001E-2</v>
      </c>
      <c r="G34" s="77">
        <f>+IF(ISNUMBER(DATA!R127),DATA!R127,"n/a")</f>
        <v>32780015</v>
      </c>
      <c r="H34" s="78">
        <f>+IF(ISNUMBER(DATA!S127),DATA!S127,"n/a")</f>
        <v>5.1999999999999998E-2</v>
      </c>
      <c r="I34" s="77">
        <f>+IF(ISNUMBER(DATA!AB127),DATA!AB127,"n/a")</f>
        <v>66599227</v>
      </c>
      <c r="J34" s="78">
        <f>+IF(ISNUMBER(DATA!AC127),DATA!AC127,"n/a")</f>
        <v>4.2000000000000003E-2</v>
      </c>
      <c r="K34" s="77">
        <f>+IF(ISNUMBER(DATA!AL127),DATA!AL127,"n/a")</f>
        <v>136630616</v>
      </c>
      <c r="L34" s="78">
        <f>+IF(ISNUMBER(DATA!AM127),DATA!AM127,"n/a")</f>
        <v>0.04</v>
      </c>
      <c r="M34" s="79"/>
      <c r="N34" s="79"/>
      <c r="O34" s="80"/>
      <c r="P34" s="68"/>
      <c r="Q34" s="68"/>
      <c r="R34" s="67"/>
      <c r="S34" s="67"/>
      <c r="T34" s="67"/>
      <c r="U34" s="67"/>
      <c r="V34" s="67"/>
      <c r="W34" s="67"/>
      <c r="X34" s="67"/>
      <c r="Y34" s="67"/>
    </row>
    <row r="35" spans="1:25" x14ac:dyDescent="0.2">
      <c r="A35" s="76" t="s">
        <v>19</v>
      </c>
      <c r="B35" s="76" t="s">
        <v>21</v>
      </c>
      <c r="C35" s="67" t="s">
        <v>0</v>
      </c>
      <c r="D35" s="67" t="s">
        <v>330</v>
      </c>
      <c r="E35" s="77">
        <f>+IF(ISNUMBER(DATA!H128),DATA!H128,"n/a")</f>
        <v>78258282</v>
      </c>
      <c r="F35" s="78">
        <f>+IF(ISNUMBER(DATA!I128),DATA!I128,"n/a")</f>
        <v>2.1000000000000001E-2</v>
      </c>
      <c r="G35" s="77">
        <f>+IF(ISNUMBER(DATA!R128),DATA!R128,"n/a")</f>
        <v>250951321</v>
      </c>
      <c r="H35" s="78">
        <f>+IF(ISNUMBER(DATA!S128),DATA!S128,"n/a")</f>
        <v>2.7E-2</v>
      </c>
      <c r="I35" s="77">
        <f>+IF(ISNUMBER(DATA!AB128),DATA!AB128,"n/a")</f>
        <v>515210438</v>
      </c>
      <c r="J35" s="78">
        <f>+IF(ISNUMBER(DATA!AC128),DATA!AC128,"n/a")</f>
        <v>3.3000000000000002E-2</v>
      </c>
      <c r="K35" s="77">
        <f>+IF(ISNUMBER(DATA!AL128),DATA!AL128,"n/a")</f>
        <v>1058379188</v>
      </c>
      <c r="L35" s="78">
        <f>+IF(ISNUMBER(DATA!AM128),DATA!AM128,"n/a")</f>
        <v>0.03</v>
      </c>
      <c r="M35" s="79"/>
      <c r="N35" s="79"/>
      <c r="O35" s="80"/>
      <c r="P35" s="68"/>
      <c r="Q35" s="68"/>
      <c r="R35" s="67"/>
      <c r="S35" s="67"/>
      <c r="T35" s="67"/>
      <c r="U35" s="67"/>
      <c r="V35" s="67"/>
      <c r="W35" s="67"/>
      <c r="X35" s="67"/>
      <c r="Y35" s="67"/>
    </row>
    <row r="36" spans="1:25" x14ac:dyDescent="0.2">
      <c r="A36" s="76"/>
      <c r="B36" s="76"/>
      <c r="E36" s="81"/>
      <c r="F36" s="78"/>
      <c r="G36" s="82"/>
      <c r="H36" s="78"/>
      <c r="I36" s="82"/>
      <c r="J36" s="83"/>
      <c r="K36" s="81"/>
      <c r="L36" s="78"/>
      <c r="M36" s="68"/>
      <c r="N36" s="68"/>
      <c r="O36" s="68"/>
      <c r="P36" s="68"/>
      <c r="Q36" s="68"/>
      <c r="R36" s="67"/>
      <c r="S36" s="67"/>
      <c r="T36" s="67"/>
      <c r="U36" s="67"/>
      <c r="V36" s="67"/>
      <c r="W36" s="67"/>
      <c r="X36" s="67"/>
      <c r="Y36" s="67"/>
    </row>
    <row r="37" spans="1:25" x14ac:dyDescent="0.2">
      <c r="A37" s="76" t="s">
        <v>19</v>
      </c>
      <c r="B37" s="76" t="s">
        <v>21</v>
      </c>
      <c r="C37" s="67" t="s">
        <v>9</v>
      </c>
      <c r="D37" s="67" t="s">
        <v>322</v>
      </c>
      <c r="E37" s="87">
        <f>+IF(ISNUMBER(DATA!J120),DATA!J120,"n/a")</f>
        <v>2302758</v>
      </c>
      <c r="F37" s="78">
        <f>+IF(ISNUMBER(DATA!K120),DATA!K120,"n/a")</f>
        <v>0.01</v>
      </c>
      <c r="G37" s="87">
        <f>+IF(ISNUMBER(DATA!T120),DATA!T120,"n/a")</f>
        <v>7312733</v>
      </c>
      <c r="H37" s="78">
        <f>+IF(ISNUMBER(DATA!U120),DATA!U120,"n/a")</f>
        <v>2.3E-2</v>
      </c>
      <c r="I37" s="87">
        <f>+IF(ISNUMBER(DATA!AD120),DATA!AD120,"n/a")</f>
        <v>14739068</v>
      </c>
      <c r="J37" s="78">
        <f>+IF(ISNUMBER(DATA!AE120),DATA!AE120,"n/a")</f>
        <v>0.02</v>
      </c>
      <c r="K37" s="87">
        <f>+IF(ISNUMBER(DATA!AN120),DATA!AN120,"n/a")</f>
        <v>30951167</v>
      </c>
      <c r="L37" s="78">
        <f>+IF(ISNUMBER(DATA!AO120),DATA!AO120,"n/a")</f>
        <v>3.3000000000000002E-2</v>
      </c>
      <c r="M37" s="68"/>
      <c r="N37" s="68"/>
      <c r="O37" s="68"/>
      <c r="P37" s="68"/>
      <c r="Q37" s="68"/>
      <c r="R37" s="67"/>
      <c r="S37" s="67"/>
      <c r="T37" s="67"/>
      <c r="U37" s="67"/>
      <c r="V37" s="67"/>
      <c r="W37" s="67"/>
      <c r="X37" s="67"/>
      <c r="Y37" s="67"/>
    </row>
    <row r="38" spans="1:25" x14ac:dyDescent="0.2">
      <c r="A38" s="76" t="s">
        <v>19</v>
      </c>
      <c r="B38" s="76" t="s">
        <v>21</v>
      </c>
      <c r="C38" s="67" t="s">
        <v>9</v>
      </c>
      <c r="D38" s="67" t="s">
        <v>323</v>
      </c>
      <c r="E38" s="87">
        <f>+IF(ISNUMBER(DATA!J121),DATA!J121,"n/a")</f>
        <v>2927835</v>
      </c>
      <c r="F38" s="78">
        <f>+IF(ISNUMBER(DATA!K121),DATA!K121,"n/a")</f>
        <v>0.03</v>
      </c>
      <c r="G38" s="87">
        <f>+IF(ISNUMBER(DATA!T121),DATA!T121,"n/a")</f>
        <v>9361245</v>
      </c>
      <c r="H38" s="78">
        <f>+IF(ISNUMBER(DATA!U121),DATA!U121,"n/a")</f>
        <v>5.0000000000000001E-3</v>
      </c>
      <c r="I38" s="87">
        <f>+IF(ISNUMBER(DATA!AD121),DATA!AD121,"n/a")</f>
        <v>19539728</v>
      </c>
      <c r="J38" s="78">
        <f>+IF(ISNUMBER(DATA!AE121),DATA!AE121,"n/a")</f>
        <v>3.1E-2</v>
      </c>
      <c r="K38" s="87">
        <f>+IF(ISNUMBER(DATA!AN121),DATA!AN121,"n/a")</f>
        <v>39581860</v>
      </c>
      <c r="L38" s="78">
        <f>+IF(ISNUMBER(DATA!AO121),DATA!AO121,"n/a")</f>
        <v>2.3E-2</v>
      </c>
      <c r="M38" s="68"/>
      <c r="N38" s="68"/>
      <c r="O38" s="68"/>
      <c r="P38" s="68"/>
      <c r="Q38" s="68"/>
      <c r="R38" s="67"/>
      <c r="S38" s="67"/>
      <c r="T38" s="67"/>
      <c r="U38" s="67"/>
      <c r="V38" s="67"/>
      <c r="W38" s="67"/>
      <c r="X38" s="67"/>
      <c r="Y38" s="67"/>
    </row>
    <row r="39" spans="1:25" x14ac:dyDescent="0.2">
      <c r="A39" s="76" t="s">
        <v>19</v>
      </c>
      <c r="B39" s="76" t="s">
        <v>21</v>
      </c>
      <c r="C39" s="67" t="s">
        <v>9</v>
      </c>
      <c r="D39" s="67" t="s">
        <v>324</v>
      </c>
      <c r="E39" s="87">
        <f>+IF(ISNUMBER(DATA!J122),DATA!J122,"n/a")</f>
        <v>1963333</v>
      </c>
      <c r="F39" s="78">
        <f>+IF(ISNUMBER(DATA!K122),DATA!K122,"n/a")</f>
        <v>-4.2999999999999997E-2</v>
      </c>
      <c r="G39" s="87">
        <f>+IF(ISNUMBER(DATA!T122),DATA!T122,"n/a")</f>
        <v>6310822</v>
      </c>
      <c r="H39" s="78">
        <f>+IF(ISNUMBER(DATA!U122),DATA!U122,"n/a")</f>
        <v>-2.8000000000000001E-2</v>
      </c>
      <c r="I39" s="87">
        <f>+IF(ISNUMBER(DATA!AD122),DATA!AD122,"n/a")</f>
        <v>13053543</v>
      </c>
      <c r="J39" s="78">
        <f>+IF(ISNUMBER(DATA!AE122),DATA!AE122,"n/a")</f>
        <v>-1.2E-2</v>
      </c>
      <c r="K39" s="87">
        <f>+IF(ISNUMBER(DATA!AN122),DATA!AN122,"n/a")</f>
        <v>26995480</v>
      </c>
      <c r="L39" s="78">
        <f>+IF(ISNUMBER(DATA!AO122),DATA!AO122,"n/a")</f>
        <v>2E-3</v>
      </c>
      <c r="M39" s="68"/>
      <c r="N39" s="68"/>
      <c r="O39" s="68"/>
      <c r="P39" s="68"/>
      <c r="Q39" s="68"/>
      <c r="R39" s="67"/>
      <c r="S39" s="67"/>
      <c r="T39" s="67"/>
      <c r="U39" s="67"/>
      <c r="V39" s="67"/>
      <c r="W39" s="67"/>
      <c r="X39" s="67"/>
      <c r="Y39" s="67"/>
    </row>
    <row r="40" spans="1:25" x14ac:dyDescent="0.2">
      <c r="A40" s="76" t="s">
        <v>19</v>
      </c>
      <c r="B40" s="76" t="s">
        <v>21</v>
      </c>
      <c r="C40" s="67" t="s">
        <v>9</v>
      </c>
      <c r="D40" s="67" t="s">
        <v>325</v>
      </c>
      <c r="E40" s="87">
        <f>+IF(ISNUMBER(DATA!J123),DATA!J123,"n/a")</f>
        <v>4147155</v>
      </c>
      <c r="F40" s="78">
        <f>+IF(ISNUMBER(DATA!K123),DATA!K123,"n/a")</f>
        <v>2.3E-2</v>
      </c>
      <c r="G40" s="87">
        <f>+IF(ISNUMBER(DATA!T123),DATA!T123,"n/a")</f>
        <v>13183910</v>
      </c>
      <c r="H40" s="78">
        <f>+IF(ISNUMBER(DATA!U123),DATA!U123,"n/a")</f>
        <v>4.4999999999999998E-2</v>
      </c>
      <c r="I40" s="87">
        <f>+IF(ISNUMBER(DATA!AD123),DATA!AD123,"n/a")</f>
        <v>27405010</v>
      </c>
      <c r="J40" s="78">
        <f>+IF(ISNUMBER(DATA!AE123),DATA!AE123,"n/a")</f>
        <v>4.4999999999999998E-2</v>
      </c>
      <c r="K40" s="87">
        <f>+IF(ISNUMBER(DATA!AN123),DATA!AN123,"n/a")</f>
        <v>57170796</v>
      </c>
      <c r="L40" s="78">
        <f>+IF(ISNUMBER(DATA!AO123),DATA!AO123,"n/a")</f>
        <v>2.3E-2</v>
      </c>
      <c r="R40" s="67"/>
      <c r="S40" s="67"/>
      <c r="T40" s="67"/>
      <c r="U40" s="67"/>
      <c r="V40" s="67"/>
      <c r="W40" s="67"/>
      <c r="X40" s="67"/>
      <c r="Y40" s="67"/>
    </row>
    <row r="41" spans="1:25" x14ac:dyDescent="0.2">
      <c r="A41" s="76" t="s">
        <v>19</v>
      </c>
      <c r="B41" s="76" t="s">
        <v>21</v>
      </c>
      <c r="C41" s="67" t="s">
        <v>9</v>
      </c>
      <c r="D41" s="67" t="s">
        <v>326</v>
      </c>
      <c r="E41" s="87">
        <f>+IF(ISNUMBER(DATA!J124),DATA!J124,"n/a")</f>
        <v>1384401</v>
      </c>
      <c r="F41" s="78">
        <f>+IF(ISNUMBER(DATA!K124),DATA!K124,"n/a")</f>
        <v>4.0000000000000001E-3</v>
      </c>
      <c r="G41" s="87">
        <f>+IF(ISNUMBER(DATA!T124),DATA!T124,"n/a")</f>
        <v>4546094</v>
      </c>
      <c r="H41" s="78">
        <f>+IF(ISNUMBER(DATA!U124),DATA!U124,"n/a")</f>
        <v>3.3000000000000002E-2</v>
      </c>
      <c r="I41" s="87">
        <f>+IF(ISNUMBER(DATA!AD124),DATA!AD124,"n/a")</f>
        <v>9330775</v>
      </c>
      <c r="J41" s="78">
        <f>+IF(ISNUMBER(DATA!AE124),DATA!AE124,"n/a")</f>
        <v>6.9000000000000006E-2</v>
      </c>
      <c r="K41" s="87">
        <f>+IF(ISNUMBER(DATA!AN124),DATA!AN124,"n/a")</f>
        <v>19060555</v>
      </c>
      <c r="L41" s="78">
        <f>+IF(ISNUMBER(DATA!AO124),DATA!AO124,"n/a")</f>
        <v>6.6000000000000003E-2</v>
      </c>
      <c r="R41" s="67"/>
      <c r="S41" s="67"/>
      <c r="T41" s="67"/>
      <c r="U41" s="67"/>
      <c r="V41" s="67"/>
      <c r="W41" s="67"/>
      <c r="X41" s="67"/>
      <c r="Y41" s="67"/>
    </row>
    <row r="42" spans="1:25" x14ac:dyDescent="0.2">
      <c r="A42" s="76" t="s">
        <v>19</v>
      </c>
      <c r="B42" s="76" t="s">
        <v>21</v>
      </c>
      <c r="C42" s="67" t="s">
        <v>9</v>
      </c>
      <c r="D42" s="67" t="s">
        <v>327</v>
      </c>
      <c r="E42" s="87">
        <f>+IF(ISNUMBER(DATA!J125),DATA!J125,"n/a")</f>
        <v>1735423</v>
      </c>
      <c r="F42" s="78">
        <f>+IF(ISNUMBER(DATA!K125),DATA!K125,"n/a")</f>
        <v>-0.02</v>
      </c>
      <c r="G42" s="87">
        <f>+IF(ISNUMBER(DATA!T125),DATA!T125,"n/a")</f>
        <v>5599137</v>
      </c>
      <c r="H42" s="78">
        <f>+IF(ISNUMBER(DATA!U125),DATA!U125,"n/a")</f>
        <v>-1.0999999999999999E-2</v>
      </c>
      <c r="I42" s="87">
        <f>+IF(ISNUMBER(DATA!AD125),DATA!AD125,"n/a")</f>
        <v>11614105</v>
      </c>
      <c r="J42" s="78">
        <f>+IF(ISNUMBER(DATA!AE125),DATA!AE125,"n/a")</f>
        <v>8.0000000000000002E-3</v>
      </c>
      <c r="K42" s="87">
        <f>+IF(ISNUMBER(DATA!AN125),DATA!AN125,"n/a")</f>
        <v>23498581</v>
      </c>
      <c r="L42" s="78">
        <f>+IF(ISNUMBER(DATA!AO125),DATA!AO125,"n/a")</f>
        <v>4.0000000000000001E-3</v>
      </c>
      <c r="R42" s="67"/>
      <c r="S42" s="67"/>
      <c r="T42" s="67"/>
      <c r="U42" s="67"/>
      <c r="V42" s="67"/>
      <c r="W42" s="67"/>
      <c r="X42" s="67"/>
      <c r="Y42" s="67"/>
    </row>
    <row r="43" spans="1:25" x14ac:dyDescent="0.2">
      <c r="A43" s="76" t="s">
        <v>19</v>
      </c>
      <c r="B43" s="76" t="s">
        <v>21</v>
      </c>
      <c r="C43" s="67" t="s">
        <v>9</v>
      </c>
      <c r="D43" s="67" t="s">
        <v>328</v>
      </c>
      <c r="E43" s="87">
        <f>+IF(ISNUMBER(DATA!J126),DATA!J126,"n/a")</f>
        <v>2611164</v>
      </c>
      <c r="F43" s="78">
        <f>+IF(ISNUMBER(DATA!K126),DATA!K126,"n/a")</f>
        <v>3.5000000000000003E-2</v>
      </c>
      <c r="G43" s="87">
        <f>+IF(ISNUMBER(DATA!T126),DATA!T126,"n/a")</f>
        <v>8332581</v>
      </c>
      <c r="H43" s="78">
        <f>+IF(ISNUMBER(DATA!U126),DATA!U126,"n/a")</f>
        <v>2.5999999999999999E-2</v>
      </c>
      <c r="I43" s="87">
        <f>+IF(ISNUMBER(DATA!AD126),DATA!AD126,"n/a")</f>
        <v>16911367</v>
      </c>
      <c r="J43" s="78">
        <f>+IF(ISNUMBER(DATA!AE126),DATA!AE126,"n/a")</f>
        <v>5.5E-2</v>
      </c>
      <c r="K43" s="87">
        <f>+IF(ISNUMBER(DATA!AN126),DATA!AN126,"n/a")</f>
        <v>35055252</v>
      </c>
      <c r="L43" s="78">
        <f>+IF(ISNUMBER(DATA!AO126),DATA!AO126,"n/a")</f>
        <v>5.1999999999999998E-2</v>
      </c>
      <c r="R43" s="67"/>
      <c r="S43" s="67"/>
      <c r="T43" s="67"/>
      <c r="U43" s="67"/>
      <c r="V43" s="67"/>
      <c r="W43" s="67"/>
      <c r="X43" s="67"/>
      <c r="Y43" s="67"/>
    </row>
    <row r="44" spans="1:25" x14ac:dyDescent="0.2">
      <c r="A44" s="76" t="s">
        <v>19</v>
      </c>
      <c r="B44" s="76" t="s">
        <v>21</v>
      </c>
      <c r="C44" s="67" t="s">
        <v>9</v>
      </c>
      <c r="D44" s="67" t="s">
        <v>329</v>
      </c>
      <c r="E44" s="87">
        <f>+IF(ISNUMBER(DATA!J127),DATA!J127,"n/a")</f>
        <v>2557944</v>
      </c>
      <c r="F44" s="78">
        <f>+IF(ISNUMBER(DATA!K127),DATA!K127,"n/a")</f>
        <v>4.8000000000000001E-2</v>
      </c>
      <c r="G44" s="87">
        <f>+IF(ISNUMBER(DATA!T127),DATA!T127,"n/a")</f>
        <v>8205503</v>
      </c>
      <c r="H44" s="78">
        <f>+IF(ISNUMBER(DATA!U127),DATA!U127,"n/a")</f>
        <v>5.1999999999999998E-2</v>
      </c>
      <c r="I44" s="87">
        <f>+IF(ISNUMBER(DATA!AD127),DATA!AD127,"n/a")</f>
        <v>16810040</v>
      </c>
      <c r="J44" s="78">
        <f>+IF(ISNUMBER(DATA!AE127),DATA!AE127,"n/a")</f>
        <v>6.3E-2</v>
      </c>
      <c r="K44" s="87">
        <f>+IF(ISNUMBER(DATA!AN127),DATA!AN127,"n/a")</f>
        <v>34454386</v>
      </c>
      <c r="L44" s="78">
        <f>+IF(ISNUMBER(DATA!AO127),DATA!AO127,"n/a")</f>
        <v>6.5000000000000002E-2</v>
      </c>
      <c r="R44" s="67"/>
      <c r="S44" s="67"/>
      <c r="T44" s="67"/>
      <c r="U44" s="67"/>
      <c r="V44" s="67"/>
      <c r="W44" s="67"/>
      <c r="X44" s="67"/>
      <c r="Y44" s="67"/>
    </row>
    <row r="45" spans="1:25" x14ac:dyDescent="0.2">
      <c r="A45" s="76" t="s">
        <v>19</v>
      </c>
      <c r="B45" s="76" t="s">
        <v>21</v>
      </c>
      <c r="C45" s="67" t="s">
        <v>9</v>
      </c>
      <c r="D45" s="67" t="s">
        <v>330</v>
      </c>
      <c r="E45" s="87">
        <f>+IF(ISNUMBER(DATA!J128),DATA!J128,"n/a")</f>
        <v>19630013</v>
      </c>
      <c r="F45" s="78">
        <f>+IF(ISNUMBER(DATA!K128),DATA!K128,"n/a")</f>
        <v>1.4999999999999999E-2</v>
      </c>
      <c r="G45" s="87">
        <f>+IF(ISNUMBER(DATA!T128),DATA!T128,"n/a")</f>
        <v>62852025</v>
      </c>
      <c r="H45" s="78">
        <f>+IF(ISNUMBER(DATA!U128),DATA!U128,"n/a")</f>
        <v>2.1000000000000001E-2</v>
      </c>
      <c r="I45" s="87">
        <f>+IF(ISNUMBER(DATA!AD128),DATA!AD128,"n/a")</f>
        <v>129403634</v>
      </c>
      <c r="J45" s="78">
        <f>+IF(ISNUMBER(DATA!AE128),DATA!AE128,"n/a")</f>
        <v>3.5999999999999997E-2</v>
      </c>
      <c r="K45" s="87">
        <f>+IF(ISNUMBER(DATA!AN128),DATA!AN128,"n/a")</f>
        <v>266768072</v>
      </c>
      <c r="L45" s="78">
        <f>+IF(ISNUMBER(DATA!AO128),DATA!AO128,"n/a")</f>
        <v>3.2000000000000001E-2</v>
      </c>
      <c r="R45" s="67"/>
      <c r="S45" s="67"/>
      <c r="T45" s="67"/>
      <c r="U45" s="67"/>
      <c r="V45" s="67"/>
      <c r="W45" s="67"/>
      <c r="X45" s="67"/>
      <c r="Y45" s="67"/>
    </row>
    <row r="46" spans="1:25" x14ac:dyDescent="0.2">
      <c r="A46" s="76"/>
      <c r="B46" s="76"/>
      <c r="E46" s="81"/>
      <c r="F46" s="78"/>
      <c r="G46" s="82"/>
      <c r="H46" s="78"/>
      <c r="I46" s="82"/>
      <c r="J46" s="83"/>
      <c r="K46" s="82"/>
      <c r="L46" s="78"/>
      <c r="R46" s="67"/>
      <c r="S46" s="67"/>
      <c r="T46" s="67"/>
      <c r="U46" s="67"/>
      <c r="V46" s="67"/>
      <c r="W46" s="67"/>
      <c r="X46" s="67"/>
      <c r="Y46" s="67"/>
    </row>
    <row r="47" spans="1:25" x14ac:dyDescent="0.2">
      <c r="A47" s="76" t="s">
        <v>19</v>
      </c>
      <c r="B47" s="76" t="s">
        <v>21</v>
      </c>
      <c r="C47" s="67" t="s">
        <v>25</v>
      </c>
      <c r="D47" s="67" t="s">
        <v>322</v>
      </c>
      <c r="E47" s="87">
        <f>+IF(ISNUMBER(DATA!L120),DATA!L120,"n/a")</f>
        <v>3901495</v>
      </c>
      <c r="F47" s="78">
        <f>+IF(ISNUMBER(DATA!M120),DATA!M120,"n/a")</f>
        <v>4.0000000000000001E-3</v>
      </c>
      <c r="G47" s="87">
        <f>+IF(ISNUMBER(DATA!V120),DATA!V120,"n/a")</f>
        <v>12410353</v>
      </c>
      <c r="H47" s="78">
        <f>+IF(ISNUMBER(DATA!W120),DATA!W120,"n/a")</f>
        <v>2.1000000000000001E-2</v>
      </c>
      <c r="I47" s="87">
        <f>+IF(ISNUMBER(DATA!AF120),DATA!AF120,"n/a")</f>
        <v>25020006</v>
      </c>
      <c r="J47" s="78">
        <f>+IF(ISNUMBER(DATA!AG120),DATA!AG120,"n/a")</f>
        <v>1.7000000000000001E-2</v>
      </c>
      <c r="K47" s="87">
        <f>+IF(ISNUMBER(DATA!AP120),DATA!AP120,"n/a")</f>
        <v>52489811</v>
      </c>
      <c r="L47" s="78">
        <f>+IF(ISNUMBER(DATA!AQ120),DATA!AQ120,"n/a")</f>
        <v>3.5000000000000003E-2</v>
      </c>
      <c r="R47" s="67"/>
      <c r="S47" s="67"/>
      <c r="T47" s="67"/>
      <c r="U47" s="67"/>
      <c r="V47" s="67"/>
      <c r="W47" s="67"/>
      <c r="X47" s="67"/>
      <c r="Y47" s="67"/>
    </row>
    <row r="48" spans="1:25" x14ac:dyDescent="0.2">
      <c r="A48" s="76" t="s">
        <v>19</v>
      </c>
      <c r="B48" s="76" t="s">
        <v>21</v>
      </c>
      <c r="C48" s="67" t="s">
        <v>25</v>
      </c>
      <c r="D48" s="67" t="s">
        <v>323</v>
      </c>
      <c r="E48" s="87">
        <f>+IF(ISNUMBER(DATA!L121),DATA!L121,"n/a")</f>
        <v>5046284</v>
      </c>
      <c r="F48" s="78">
        <f>+IF(ISNUMBER(DATA!M121),DATA!M121,"n/a")</f>
        <v>5.0000000000000001E-3</v>
      </c>
      <c r="G48" s="87">
        <f>+IF(ISNUMBER(DATA!V121),DATA!V121,"n/a")</f>
        <v>16039805</v>
      </c>
      <c r="H48" s="78">
        <f>+IF(ISNUMBER(DATA!W121),DATA!W121,"n/a")</f>
        <v>-2.4E-2</v>
      </c>
      <c r="I48" s="87">
        <f>+IF(ISNUMBER(DATA!AF121),DATA!AF121,"n/a")</f>
        <v>33309786</v>
      </c>
      <c r="J48" s="78">
        <f>+IF(ISNUMBER(DATA!AG121),DATA!AG121,"n/a")</f>
        <v>0</v>
      </c>
      <c r="K48" s="87">
        <f>+IF(ISNUMBER(DATA!AP121),DATA!AP121,"n/a")</f>
        <v>67971870</v>
      </c>
      <c r="L48" s="78">
        <f>+IF(ISNUMBER(DATA!AQ121),DATA!AQ121,"n/a")</f>
        <v>0</v>
      </c>
      <c r="R48" s="67"/>
      <c r="S48" s="67"/>
      <c r="T48" s="67"/>
      <c r="U48" s="67"/>
      <c r="V48" s="67"/>
      <c r="W48" s="67"/>
      <c r="X48" s="67"/>
      <c r="Y48" s="67"/>
    </row>
    <row r="49" spans="1:25" x14ac:dyDescent="0.2">
      <c r="A49" s="76" t="s">
        <v>19</v>
      </c>
      <c r="B49" s="76" t="s">
        <v>21</v>
      </c>
      <c r="C49" s="67" t="s">
        <v>25</v>
      </c>
      <c r="D49" s="67" t="s">
        <v>324</v>
      </c>
      <c r="E49" s="87">
        <f>+IF(ISNUMBER(DATA!L122),DATA!L122,"n/a")</f>
        <v>3457426</v>
      </c>
      <c r="F49" s="78">
        <f>+IF(ISNUMBER(DATA!M122),DATA!M122,"n/a")</f>
        <v>-7.8E-2</v>
      </c>
      <c r="G49" s="87">
        <f>+IF(ISNUMBER(DATA!V122),DATA!V122,"n/a")</f>
        <v>11108520</v>
      </c>
      <c r="H49" s="78">
        <f>+IF(ISNUMBER(DATA!W122),DATA!W122,"n/a")</f>
        <v>-0.06</v>
      </c>
      <c r="I49" s="87">
        <f>+IF(ISNUMBER(DATA!AF122),DATA!AF122,"n/a")</f>
        <v>23008334</v>
      </c>
      <c r="J49" s="78">
        <f>+IF(ISNUMBER(DATA!AG122),DATA!AG122,"n/a")</f>
        <v>-4.2999999999999997E-2</v>
      </c>
      <c r="K49" s="87">
        <f>+IF(ISNUMBER(DATA!AP122),DATA!AP122,"n/a")</f>
        <v>47737078</v>
      </c>
      <c r="L49" s="78">
        <f>+IF(ISNUMBER(DATA!AQ122),DATA!AQ122,"n/a")</f>
        <v>-2.5999999999999999E-2</v>
      </c>
      <c r="R49" s="67"/>
      <c r="S49" s="67"/>
      <c r="T49" s="67"/>
      <c r="U49" s="67"/>
      <c r="V49" s="67"/>
      <c r="W49" s="67"/>
      <c r="X49" s="67"/>
      <c r="Y49" s="67"/>
    </row>
    <row r="50" spans="1:25" x14ac:dyDescent="0.2">
      <c r="A50" s="76" t="s">
        <v>19</v>
      </c>
      <c r="B50" s="76" t="s">
        <v>21</v>
      </c>
      <c r="C50" s="67" t="s">
        <v>25</v>
      </c>
      <c r="D50" s="67" t="s">
        <v>325</v>
      </c>
      <c r="E50" s="87">
        <f>+IF(ISNUMBER(DATA!L123),DATA!L123,"n/a")</f>
        <v>6781643</v>
      </c>
      <c r="F50" s="78">
        <f>+IF(ISNUMBER(DATA!M123),DATA!M123,"n/a")</f>
        <v>-1.9E-2</v>
      </c>
      <c r="G50" s="87">
        <f>+IF(ISNUMBER(DATA!V123),DATA!V123,"n/a")</f>
        <v>21369259</v>
      </c>
      <c r="H50" s="78">
        <f>+IF(ISNUMBER(DATA!W123),DATA!W123,"n/a")</f>
        <v>0</v>
      </c>
      <c r="I50" s="87">
        <f>+IF(ISNUMBER(DATA!AF123),DATA!AF123,"n/a")</f>
        <v>44381420</v>
      </c>
      <c r="J50" s="78">
        <f>+IF(ISNUMBER(DATA!AG123),DATA!AG123,"n/a")</f>
        <v>4.0000000000000001E-3</v>
      </c>
      <c r="K50" s="87">
        <f>+IF(ISNUMBER(DATA!AP123),DATA!AP123,"n/a")</f>
        <v>91786978</v>
      </c>
      <c r="L50" s="78">
        <f>+IF(ISNUMBER(DATA!AQ123),DATA!AQ123,"n/a")</f>
        <v>-5.0000000000000001E-3</v>
      </c>
      <c r="R50" s="67"/>
      <c r="S50" s="67"/>
      <c r="T50" s="67"/>
      <c r="U50" s="67"/>
      <c r="V50" s="67"/>
      <c r="W50" s="67"/>
      <c r="X50" s="67"/>
      <c r="Y50" s="67"/>
    </row>
    <row r="51" spans="1:25" x14ac:dyDescent="0.2">
      <c r="A51" s="76" t="s">
        <v>19</v>
      </c>
      <c r="B51" s="76" t="s">
        <v>21</v>
      </c>
      <c r="C51" s="67" t="s">
        <v>25</v>
      </c>
      <c r="D51" s="67" t="s">
        <v>326</v>
      </c>
      <c r="E51" s="87">
        <f>+IF(ISNUMBER(DATA!L124),DATA!L124,"n/a")</f>
        <v>2379944</v>
      </c>
      <c r="F51" s="78">
        <f>+IF(ISNUMBER(DATA!M124),DATA!M124,"n/a")</f>
        <v>-6.0000000000000001E-3</v>
      </c>
      <c r="G51" s="87">
        <f>+IF(ISNUMBER(DATA!V124),DATA!V124,"n/a")</f>
        <v>7795729</v>
      </c>
      <c r="H51" s="78">
        <f>+IF(ISNUMBER(DATA!W124),DATA!W124,"n/a")</f>
        <v>1.7999999999999999E-2</v>
      </c>
      <c r="I51" s="87">
        <f>+IF(ISNUMBER(DATA!AF124),DATA!AF124,"n/a")</f>
        <v>15937228</v>
      </c>
      <c r="J51" s="78">
        <f>+IF(ISNUMBER(DATA!AG124),DATA!AG124,"n/a")</f>
        <v>5.2999999999999999E-2</v>
      </c>
      <c r="K51" s="87">
        <f>+IF(ISNUMBER(DATA!AP124),DATA!AP124,"n/a")</f>
        <v>32594331</v>
      </c>
      <c r="L51" s="78">
        <f>+IF(ISNUMBER(DATA!AQ124),DATA!AQ124,"n/a")</f>
        <v>5.0999999999999997E-2</v>
      </c>
      <c r="R51" s="67"/>
      <c r="S51" s="67"/>
      <c r="T51" s="67"/>
      <c r="U51" s="67"/>
      <c r="V51" s="67"/>
      <c r="W51" s="67"/>
      <c r="X51" s="67"/>
      <c r="Y51" s="67"/>
    </row>
    <row r="52" spans="1:25" x14ac:dyDescent="0.2">
      <c r="A52" s="76" t="s">
        <v>19</v>
      </c>
      <c r="B52" s="76" t="s">
        <v>21</v>
      </c>
      <c r="C52" s="67" t="s">
        <v>25</v>
      </c>
      <c r="D52" s="67" t="s">
        <v>327</v>
      </c>
      <c r="E52" s="87">
        <f>+IF(ISNUMBER(DATA!L125),DATA!L125,"n/a")</f>
        <v>2844598</v>
      </c>
      <c r="F52" s="78">
        <f>+IF(ISNUMBER(DATA!M125),DATA!M125,"n/a")</f>
        <v>-3.2000000000000001E-2</v>
      </c>
      <c r="G52" s="87">
        <f>+IF(ISNUMBER(DATA!V125),DATA!V125,"n/a")</f>
        <v>9188178</v>
      </c>
      <c r="H52" s="78">
        <f>+IF(ISNUMBER(DATA!W125),DATA!W125,"n/a")</f>
        <v>-2.5999999999999999E-2</v>
      </c>
      <c r="I52" s="87">
        <f>+IF(ISNUMBER(DATA!AF125),DATA!AF125,"n/a")</f>
        <v>18910749</v>
      </c>
      <c r="J52" s="78">
        <f>+IF(ISNUMBER(DATA!AG125),DATA!AG125,"n/a")</f>
        <v>-7.0000000000000001E-3</v>
      </c>
      <c r="K52" s="87">
        <f>+IF(ISNUMBER(DATA!AP125),DATA!AP125,"n/a")</f>
        <v>38147109</v>
      </c>
      <c r="L52" s="78">
        <f>+IF(ISNUMBER(DATA!AQ125),DATA!AQ125,"n/a")</f>
        <v>-1.2E-2</v>
      </c>
      <c r="R52" s="67"/>
      <c r="S52" s="67"/>
      <c r="T52" s="67"/>
      <c r="U52" s="67"/>
      <c r="V52" s="67"/>
      <c r="W52" s="67"/>
      <c r="X52" s="67"/>
      <c r="Y52" s="67"/>
    </row>
    <row r="53" spans="1:25" x14ac:dyDescent="0.2">
      <c r="A53" s="76" t="s">
        <v>19</v>
      </c>
      <c r="B53" s="76" t="s">
        <v>21</v>
      </c>
      <c r="C53" s="67" t="s">
        <v>25</v>
      </c>
      <c r="D53" s="67" t="s">
        <v>328</v>
      </c>
      <c r="E53" s="87">
        <f>+IF(ISNUMBER(DATA!L126),DATA!L126,"n/a")</f>
        <v>4460639</v>
      </c>
      <c r="F53" s="78">
        <f>+IF(ISNUMBER(DATA!M126),DATA!M126,"n/a")</f>
        <v>1.7000000000000001E-2</v>
      </c>
      <c r="G53" s="87">
        <f>+IF(ISNUMBER(DATA!V126),DATA!V126,"n/a")</f>
        <v>14233703</v>
      </c>
      <c r="H53" s="78">
        <f>+IF(ISNUMBER(DATA!W126),DATA!W126,"n/a")</f>
        <v>4.0000000000000001E-3</v>
      </c>
      <c r="I53" s="87">
        <f>+IF(ISNUMBER(DATA!AF126),DATA!AF126,"n/a")</f>
        <v>29038385</v>
      </c>
      <c r="J53" s="78">
        <f>+IF(ISNUMBER(DATA!AG126),DATA!AG126,"n/a")</f>
        <v>3.9E-2</v>
      </c>
      <c r="K53" s="87">
        <f>+IF(ISNUMBER(DATA!AP126),DATA!AP126,"n/a")</f>
        <v>59902355</v>
      </c>
      <c r="L53" s="78">
        <f>+IF(ISNUMBER(DATA!AQ126),DATA!AQ126,"n/a")</f>
        <v>2.5999999999999999E-2</v>
      </c>
      <c r="R53" s="67"/>
      <c r="S53" s="67"/>
      <c r="T53" s="67"/>
      <c r="U53" s="67"/>
      <c r="V53" s="67"/>
      <c r="W53" s="67"/>
      <c r="X53" s="67"/>
      <c r="Y53" s="67"/>
    </row>
    <row r="54" spans="1:25" x14ac:dyDescent="0.2">
      <c r="A54" s="76" t="s">
        <v>19</v>
      </c>
      <c r="B54" s="76" t="s">
        <v>21</v>
      </c>
      <c r="C54" s="67" t="s">
        <v>25</v>
      </c>
      <c r="D54" s="67" t="s">
        <v>329</v>
      </c>
      <c r="E54" s="87">
        <f>+IF(ISNUMBER(DATA!L127),DATA!L127,"n/a")</f>
        <v>4436591</v>
      </c>
      <c r="F54" s="78">
        <f>+IF(ISNUMBER(DATA!M127),DATA!M127,"n/a")</f>
        <v>1.4999999999999999E-2</v>
      </c>
      <c r="G54" s="87">
        <f>+IF(ISNUMBER(DATA!V127),DATA!V127,"n/a")</f>
        <v>14280676</v>
      </c>
      <c r="H54" s="78">
        <f>+IF(ISNUMBER(DATA!W127),DATA!W127,"n/a")</f>
        <v>2.4E-2</v>
      </c>
      <c r="I54" s="87">
        <f>+IF(ISNUMBER(DATA!AF127),DATA!AF127,"n/a")</f>
        <v>29305805</v>
      </c>
      <c r="J54" s="78">
        <f>+IF(ISNUMBER(DATA!AG127),DATA!AG127,"n/a")</f>
        <v>3.6999999999999998E-2</v>
      </c>
      <c r="K54" s="87">
        <f>+IF(ISNUMBER(DATA!AP127),DATA!AP127,"n/a")</f>
        <v>60603416</v>
      </c>
      <c r="L54" s="78">
        <f>+IF(ISNUMBER(DATA!AQ127),DATA!AQ127,"n/a")</f>
        <v>4.2999999999999997E-2</v>
      </c>
      <c r="R54" s="67"/>
      <c r="S54" s="67"/>
      <c r="T54" s="67"/>
      <c r="U54" s="67"/>
      <c r="V54" s="67"/>
      <c r="W54" s="67"/>
      <c r="X54" s="67"/>
      <c r="Y54" s="67"/>
    </row>
    <row r="55" spans="1:25" x14ac:dyDescent="0.2">
      <c r="A55" s="76" t="s">
        <v>19</v>
      </c>
      <c r="B55" s="76" t="s">
        <v>21</v>
      </c>
      <c r="C55" s="67" t="s">
        <v>25</v>
      </c>
      <c r="D55" s="67" t="s">
        <v>330</v>
      </c>
      <c r="E55" s="87">
        <f>+IF(ISNUMBER(DATA!L128),DATA!L128,"n/a")</f>
        <v>33308621</v>
      </c>
      <c r="F55" s="78">
        <f>+IF(ISNUMBER(DATA!M128),DATA!M128,"n/a")</f>
        <v>-0.01</v>
      </c>
      <c r="G55" s="87">
        <f>+IF(ISNUMBER(DATA!V128),DATA!V128,"n/a")</f>
        <v>106426223</v>
      </c>
      <c r="H55" s="78">
        <f>+IF(ISNUMBER(DATA!W128),DATA!W128,"n/a")</f>
        <v>-5.0000000000000001E-3</v>
      </c>
      <c r="I55" s="87">
        <f>+IF(ISNUMBER(DATA!AF128),DATA!AF128,"n/a")</f>
        <v>218911712</v>
      </c>
      <c r="J55" s="78">
        <f>+IF(ISNUMBER(DATA!AG128),DATA!AG128,"n/a")</f>
        <v>1.0999999999999999E-2</v>
      </c>
      <c r="K55" s="87">
        <f>+IF(ISNUMBER(DATA!AP128),DATA!AP128,"n/a")</f>
        <v>451232948</v>
      </c>
      <c r="L55" s="78">
        <f>+IF(ISNUMBER(DATA!AQ128),DATA!AQ128,"n/a")</f>
        <v>1.2E-2</v>
      </c>
      <c r="R55" s="67"/>
      <c r="S55" s="67"/>
      <c r="T55" s="67"/>
      <c r="U55" s="67"/>
      <c r="V55" s="67"/>
      <c r="W55" s="67"/>
      <c r="X55" s="67"/>
      <c r="Y55" s="67"/>
    </row>
    <row r="56" spans="1:25" x14ac:dyDescent="0.2">
      <c r="A56" s="76"/>
      <c r="B56" s="76"/>
      <c r="E56" s="81"/>
      <c r="F56" s="78"/>
      <c r="G56" s="82"/>
      <c r="H56" s="78"/>
      <c r="I56" s="82"/>
      <c r="J56" s="83"/>
      <c r="K56" s="82"/>
      <c r="L56" s="78"/>
      <c r="R56" s="67"/>
      <c r="S56" s="67"/>
      <c r="T56" s="67"/>
      <c r="U56" s="67"/>
      <c r="V56" s="67"/>
      <c r="W56" s="67"/>
      <c r="X56" s="67"/>
      <c r="Y56" s="67"/>
    </row>
    <row r="57" spans="1:25" x14ac:dyDescent="0.2">
      <c r="A57" s="76" t="s">
        <v>19</v>
      </c>
      <c r="B57" s="76" t="s">
        <v>21</v>
      </c>
      <c r="C57" s="67" t="s">
        <v>10</v>
      </c>
      <c r="D57" s="67" t="s">
        <v>322</v>
      </c>
      <c r="E57" s="88">
        <f>+IF(ISNUMBER(DATA!N120),DATA!N120,"n/a")</f>
        <v>4.2300000000000004</v>
      </c>
      <c r="F57" s="78">
        <f>+IF(ISNUMBER(DATA!O120),DATA!O120,"n/a")</f>
        <v>4.4999999999999998E-2</v>
      </c>
      <c r="G57" s="88">
        <f>+IF(ISNUMBER(DATA!X120),DATA!X120,"n/a")</f>
        <v>4.21</v>
      </c>
      <c r="H57" s="78">
        <f>+IF(ISNUMBER(DATA!Y120),DATA!Y120,"n/a")</f>
        <v>1.9E-2</v>
      </c>
      <c r="I57" s="88">
        <f>+IF(ISNUMBER(DATA!AH120),DATA!AH120,"n/a")</f>
        <v>4.1900000000000004</v>
      </c>
      <c r="J57" s="78">
        <f>+IF(ISNUMBER(DATA!AI120),DATA!AI120,"n/a")</f>
        <v>4.0000000000000001E-3</v>
      </c>
      <c r="K57" s="88">
        <f>+IF(ISNUMBER(DATA!AR120),DATA!AR120,"n/a")</f>
        <v>4.1900000000000004</v>
      </c>
      <c r="L57" s="78">
        <f>+IF(ISNUMBER(DATA!AS120),DATA!AS120,"n/a")</f>
        <v>-6.0000000000000001E-3</v>
      </c>
      <c r="R57" s="67"/>
      <c r="S57" s="67"/>
      <c r="T57" s="67"/>
      <c r="U57" s="67"/>
      <c r="V57" s="67"/>
      <c r="W57" s="67"/>
      <c r="X57" s="67"/>
      <c r="Y57" s="67"/>
    </row>
    <row r="58" spans="1:25" x14ac:dyDescent="0.2">
      <c r="A58" s="76" t="s">
        <v>19</v>
      </c>
      <c r="B58" s="76" t="s">
        <v>21</v>
      </c>
      <c r="C58" s="67" t="s">
        <v>10</v>
      </c>
      <c r="D58" s="67" t="s">
        <v>323</v>
      </c>
      <c r="E58" s="88">
        <f>+IF(ISNUMBER(DATA!N121),DATA!N121,"n/a")</f>
        <v>3.75</v>
      </c>
      <c r="F58" s="78">
        <f>+IF(ISNUMBER(DATA!O121),DATA!O121,"n/a")</f>
        <v>-4.0000000000000001E-3</v>
      </c>
      <c r="G58" s="88">
        <f>+IF(ISNUMBER(DATA!X121),DATA!X121,"n/a")</f>
        <v>3.85</v>
      </c>
      <c r="H58" s="78">
        <f>+IF(ISNUMBER(DATA!Y121),DATA!Y121,"n/a")</f>
        <v>3.3000000000000002E-2</v>
      </c>
      <c r="I58" s="88">
        <f>+IF(ISNUMBER(DATA!AH121),DATA!AH121,"n/a")</f>
        <v>3.88</v>
      </c>
      <c r="J58" s="78">
        <f>+IF(ISNUMBER(DATA!AI121),DATA!AI121,"n/a")</f>
        <v>3.1E-2</v>
      </c>
      <c r="K58" s="88">
        <f>+IF(ISNUMBER(DATA!AR121),DATA!AR121,"n/a")</f>
        <v>3.82</v>
      </c>
      <c r="L58" s="78">
        <f>+IF(ISNUMBER(DATA!AS121),DATA!AS121,"n/a")</f>
        <v>2.5000000000000001E-2</v>
      </c>
      <c r="R58" s="67"/>
      <c r="S58" s="67"/>
      <c r="T58" s="67"/>
      <c r="U58" s="67"/>
      <c r="V58" s="67"/>
      <c r="W58" s="67"/>
      <c r="X58" s="67"/>
      <c r="Y58" s="67"/>
    </row>
    <row r="59" spans="1:25" x14ac:dyDescent="0.2">
      <c r="A59" s="76" t="s">
        <v>19</v>
      </c>
      <c r="B59" s="76" t="s">
        <v>21</v>
      </c>
      <c r="C59" s="67" t="s">
        <v>10</v>
      </c>
      <c r="D59" s="67" t="s">
        <v>324</v>
      </c>
      <c r="E59" s="88">
        <f>+IF(ISNUMBER(DATA!N122),DATA!N122,"n/a")</f>
        <v>4.0999999999999996</v>
      </c>
      <c r="F59" s="78">
        <f>+IF(ISNUMBER(DATA!O122),DATA!O122,"n/a")</f>
        <v>2.1000000000000001E-2</v>
      </c>
      <c r="G59" s="88">
        <f>+IF(ISNUMBER(DATA!X122),DATA!X122,"n/a")</f>
        <v>4.1100000000000003</v>
      </c>
      <c r="H59" s="78">
        <f>+IF(ISNUMBER(DATA!Y122),DATA!Y122,"n/a")</f>
        <v>1.0999999999999999E-2</v>
      </c>
      <c r="I59" s="88">
        <f>+IF(ISNUMBER(DATA!AH122),DATA!AH122,"n/a")</f>
        <v>4.1100000000000003</v>
      </c>
      <c r="J59" s="78">
        <f>+IF(ISNUMBER(DATA!AI122),DATA!AI122,"n/a")</f>
        <v>4.0000000000000001E-3</v>
      </c>
      <c r="K59" s="88">
        <f>+IF(ISNUMBER(DATA!AR122),DATA!AR122,"n/a")</f>
        <v>4.0999999999999996</v>
      </c>
      <c r="L59" s="78">
        <f>+IF(ISNUMBER(DATA!AS122),DATA!AS122,"n/a")</f>
        <v>-1E-3</v>
      </c>
      <c r="R59" s="67"/>
      <c r="S59" s="67"/>
      <c r="T59" s="67"/>
      <c r="U59" s="67"/>
      <c r="V59" s="67"/>
      <c r="W59" s="67"/>
      <c r="X59" s="67"/>
      <c r="Y59" s="67"/>
    </row>
    <row r="60" spans="1:25" x14ac:dyDescent="0.2">
      <c r="A60" s="76" t="s">
        <v>19</v>
      </c>
      <c r="B60" s="76" t="s">
        <v>21</v>
      </c>
      <c r="C60" s="67" t="s">
        <v>10</v>
      </c>
      <c r="D60" s="67" t="s">
        <v>325</v>
      </c>
      <c r="E60" s="88">
        <f>+IF(ISNUMBER(DATA!N123),DATA!N123,"n/a")</f>
        <v>3.86</v>
      </c>
      <c r="F60" s="78">
        <f>+IF(ISNUMBER(DATA!O123),DATA!O123,"n/a")</f>
        <v>-2.3E-2</v>
      </c>
      <c r="G60" s="88">
        <f>+IF(ISNUMBER(DATA!X123),DATA!X123,"n/a")</f>
        <v>3.84</v>
      </c>
      <c r="H60" s="78">
        <f>+IF(ISNUMBER(DATA!Y123),DATA!Y123,"n/a")</f>
        <v>-3.3000000000000002E-2</v>
      </c>
      <c r="I60" s="88">
        <f>+IF(ISNUMBER(DATA!AH123),DATA!AH123,"n/a")</f>
        <v>3.85</v>
      </c>
      <c r="J60" s="78">
        <f>+IF(ISNUMBER(DATA!AI123),DATA!AI123,"n/a")</f>
        <v>-3.4000000000000002E-2</v>
      </c>
      <c r="K60" s="88">
        <f>+IF(ISNUMBER(DATA!AR123),DATA!AR123,"n/a")</f>
        <v>3.85</v>
      </c>
      <c r="L60" s="78">
        <f>+IF(ISNUMBER(DATA!AS123),DATA!AS123,"n/a")</f>
        <v>-1.4999999999999999E-2</v>
      </c>
      <c r="R60" s="67"/>
      <c r="S60" s="67"/>
      <c r="T60" s="67"/>
      <c r="U60" s="67"/>
      <c r="V60" s="67"/>
      <c r="W60" s="67"/>
      <c r="X60" s="67"/>
      <c r="Y60" s="67"/>
    </row>
    <row r="61" spans="1:25" x14ac:dyDescent="0.2">
      <c r="A61" s="76" t="s">
        <v>19</v>
      </c>
      <c r="B61" s="76" t="s">
        <v>21</v>
      </c>
      <c r="C61" s="67" t="s">
        <v>10</v>
      </c>
      <c r="D61" s="67" t="s">
        <v>326</v>
      </c>
      <c r="E61" s="88">
        <f>+IF(ISNUMBER(DATA!N124),DATA!N124,"n/a")</f>
        <v>3.94</v>
      </c>
      <c r="F61" s="78">
        <f>+IF(ISNUMBER(DATA!O124),DATA!O124,"n/a")</f>
        <v>2.9000000000000001E-2</v>
      </c>
      <c r="G61" s="88">
        <f>+IF(ISNUMBER(DATA!X124),DATA!X124,"n/a")</f>
        <v>3.91</v>
      </c>
      <c r="H61" s="78">
        <f>+IF(ISNUMBER(DATA!Y124),DATA!Y124,"n/a")</f>
        <v>2.9000000000000001E-2</v>
      </c>
      <c r="I61" s="88">
        <f>+IF(ISNUMBER(DATA!AH124),DATA!AH124,"n/a")</f>
        <v>3.91</v>
      </c>
      <c r="J61" s="78">
        <f>+IF(ISNUMBER(DATA!AI124),DATA!AI124,"n/a")</f>
        <v>2.5999999999999999E-2</v>
      </c>
      <c r="K61" s="88">
        <f>+IF(ISNUMBER(DATA!AR124),DATA!AR124,"n/a")</f>
        <v>3.85</v>
      </c>
      <c r="L61" s="78">
        <f>+IF(ISNUMBER(DATA!AS124),DATA!AS124,"n/a")</f>
        <v>7.0000000000000001E-3</v>
      </c>
      <c r="R61" s="67"/>
      <c r="S61" s="67"/>
      <c r="T61" s="67"/>
      <c r="U61" s="67"/>
      <c r="V61" s="67"/>
      <c r="W61" s="67"/>
      <c r="X61" s="67"/>
      <c r="Y61" s="67"/>
    </row>
    <row r="62" spans="1:25" x14ac:dyDescent="0.2">
      <c r="A62" s="76" t="s">
        <v>19</v>
      </c>
      <c r="B62" s="76" t="s">
        <v>21</v>
      </c>
      <c r="C62" s="67" t="s">
        <v>10</v>
      </c>
      <c r="D62" s="67" t="s">
        <v>327</v>
      </c>
      <c r="E62" s="88">
        <f>+IF(ISNUMBER(DATA!N125),DATA!N125,"n/a")</f>
        <v>4.16</v>
      </c>
      <c r="F62" s="78">
        <f>+IF(ISNUMBER(DATA!O125),DATA!O125,"n/a")</f>
        <v>3.3000000000000002E-2</v>
      </c>
      <c r="G62" s="88">
        <f>+IF(ISNUMBER(DATA!X125),DATA!X125,"n/a")</f>
        <v>4.1100000000000003</v>
      </c>
      <c r="H62" s="78">
        <f>+IF(ISNUMBER(DATA!Y125),DATA!Y125,"n/a")</f>
        <v>1.6E-2</v>
      </c>
      <c r="I62" s="88">
        <f>+IF(ISNUMBER(DATA!AH125),DATA!AH125,"n/a")</f>
        <v>4.05</v>
      </c>
      <c r="J62" s="78">
        <f>+IF(ISNUMBER(DATA!AI125),DATA!AI125,"n/a")</f>
        <v>4.0000000000000001E-3</v>
      </c>
      <c r="K62" s="88">
        <f>+IF(ISNUMBER(DATA!AR125),DATA!AR125,"n/a")</f>
        <v>4.03</v>
      </c>
      <c r="L62" s="78">
        <f>+IF(ISNUMBER(DATA!AS125),DATA!AS125,"n/a")</f>
        <v>7.0000000000000001E-3</v>
      </c>
      <c r="R62" s="67"/>
      <c r="S62" s="67"/>
      <c r="T62" s="67"/>
      <c r="U62" s="67"/>
      <c r="V62" s="67"/>
      <c r="W62" s="67"/>
      <c r="X62" s="67"/>
      <c r="Y62" s="67"/>
    </row>
    <row r="63" spans="1:25" x14ac:dyDescent="0.2">
      <c r="A63" s="76" t="s">
        <v>19</v>
      </c>
      <c r="B63" s="76" t="s">
        <v>21</v>
      </c>
      <c r="C63" s="67" t="s">
        <v>10</v>
      </c>
      <c r="D63" s="67" t="s">
        <v>328</v>
      </c>
      <c r="E63" s="88">
        <f>+IF(ISNUMBER(DATA!N126),DATA!N126,"n/a")</f>
        <v>4.03</v>
      </c>
      <c r="F63" s="78">
        <f>+IF(ISNUMBER(DATA!O126),DATA!O126,"n/a")</f>
        <v>-1.2999999999999999E-2</v>
      </c>
      <c r="G63" s="88">
        <f>+IF(ISNUMBER(DATA!X126),DATA!X126,"n/a")</f>
        <v>4.08</v>
      </c>
      <c r="H63" s="78">
        <f>+IF(ISNUMBER(DATA!Y126),DATA!Y126,"n/a")</f>
        <v>5.0000000000000001E-3</v>
      </c>
      <c r="I63" s="88">
        <f>+IF(ISNUMBER(DATA!AH126),DATA!AH126,"n/a")</f>
        <v>4.04</v>
      </c>
      <c r="J63" s="78">
        <f>+IF(ISNUMBER(DATA!AI126),DATA!AI126,"n/a")</f>
        <v>-5.0000000000000001E-3</v>
      </c>
      <c r="K63" s="88">
        <f>+IF(ISNUMBER(DATA!AR126),DATA!AR126,"n/a")</f>
        <v>4.04</v>
      </c>
      <c r="L63" s="78">
        <f>+IF(ISNUMBER(DATA!AS126),DATA!AS126,"n/a")</f>
        <v>1E-3</v>
      </c>
      <c r="R63" s="67"/>
      <c r="S63" s="67"/>
      <c r="T63" s="67"/>
      <c r="U63" s="67"/>
      <c r="V63" s="67"/>
      <c r="W63" s="67"/>
      <c r="X63" s="67"/>
      <c r="Y63" s="67"/>
    </row>
    <row r="64" spans="1:25" x14ac:dyDescent="0.2">
      <c r="A64" s="76" t="s">
        <v>19</v>
      </c>
      <c r="B64" s="76" t="s">
        <v>21</v>
      </c>
      <c r="C64" s="67" t="s">
        <v>10</v>
      </c>
      <c r="D64" s="67" t="s">
        <v>329</v>
      </c>
      <c r="E64" s="88">
        <f>+IF(ISNUMBER(DATA!N127),DATA!N127,"n/a")</f>
        <v>4.01</v>
      </c>
      <c r="F64" s="78">
        <f>+IF(ISNUMBER(DATA!O127),DATA!O127,"n/a")</f>
        <v>8.0000000000000002E-3</v>
      </c>
      <c r="G64" s="88">
        <f>+IF(ISNUMBER(DATA!X127),DATA!X127,"n/a")</f>
        <v>3.99</v>
      </c>
      <c r="H64" s="78">
        <f>+IF(ISNUMBER(DATA!Y127),DATA!Y127,"n/a")</f>
        <v>0</v>
      </c>
      <c r="I64" s="88">
        <f>+IF(ISNUMBER(DATA!AH127),DATA!AH127,"n/a")</f>
        <v>3.96</v>
      </c>
      <c r="J64" s="78">
        <f>+IF(ISNUMBER(DATA!AI127),DATA!AI127,"n/a")</f>
        <v>-0.02</v>
      </c>
      <c r="K64" s="88">
        <f>+IF(ISNUMBER(DATA!AR127),DATA!AR127,"n/a")</f>
        <v>3.97</v>
      </c>
      <c r="L64" s="78">
        <f>+IF(ISNUMBER(DATA!AS127),DATA!AS127,"n/a")</f>
        <v>-2.3E-2</v>
      </c>
      <c r="R64" s="67"/>
      <c r="S64" s="67"/>
      <c r="T64" s="67"/>
      <c r="U64" s="67"/>
      <c r="V64" s="67"/>
      <c r="W64" s="67"/>
      <c r="X64" s="67"/>
      <c r="Y64" s="67"/>
    </row>
    <row r="65" spans="1:25" x14ac:dyDescent="0.2">
      <c r="A65" s="76" t="s">
        <v>19</v>
      </c>
      <c r="B65" s="76" t="s">
        <v>21</v>
      </c>
      <c r="C65" s="67" t="s">
        <v>10</v>
      </c>
      <c r="D65" s="67" t="s">
        <v>330</v>
      </c>
      <c r="E65" s="88">
        <f>+IF(ISNUMBER(DATA!N128),DATA!N128,"n/a")</f>
        <v>3.99</v>
      </c>
      <c r="F65" s="78">
        <f>+IF(ISNUMBER(DATA!O128),DATA!O128,"n/a")</f>
        <v>6.0000000000000001E-3</v>
      </c>
      <c r="G65" s="88">
        <f>+IF(ISNUMBER(DATA!X128),DATA!X128,"n/a")</f>
        <v>3.99</v>
      </c>
      <c r="H65" s="78">
        <f>+IF(ISNUMBER(DATA!Y128),DATA!Y128,"n/a")</f>
        <v>5.0000000000000001E-3</v>
      </c>
      <c r="I65" s="88">
        <f>+IF(ISNUMBER(DATA!AH128),DATA!AH128,"n/a")</f>
        <v>3.98</v>
      </c>
      <c r="J65" s="78">
        <f>+IF(ISNUMBER(DATA!AI128),DATA!AI128,"n/a")</f>
        <v>-3.0000000000000001E-3</v>
      </c>
      <c r="K65" s="88">
        <f>+IF(ISNUMBER(DATA!AR128),DATA!AR128,"n/a")</f>
        <v>3.97</v>
      </c>
      <c r="L65" s="78">
        <f>+IF(ISNUMBER(DATA!AS128),DATA!AS128,"n/a")</f>
        <v>-2E-3</v>
      </c>
      <c r="R65" s="67"/>
      <c r="S65" s="67"/>
      <c r="T65" s="67"/>
      <c r="U65" s="67"/>
      <c r="V65" s="67"/>
      <c r="W65" s="67"/>
      <c r="X65" s="67"/>
      <c r="Y65" s="67"/>
    </row>
    <row r="66" spans="1:25" x14ac:dyDescent="0.2">
      <c r="A66" s="76"/>
      <c r="B66" s="76"/>
      <c r="E66" s="89"/>
      <c r="F66" s="78"/>
      <c r="G66" s="90"/>
      <c r="H66" s="78"/>
      <c r="I66" s="90"/>
      <c r="J66" s="83"/>
      <c r="K66" s="90"/>
      <c r="L66" s="78"/>
      <c r="R66" s="67"/>
      <c r="S66" s="67"/>
      <c r="T66" s="67"/>
      <c r="U66" s="67"/>
      <c r="V66" s="67"/>
      <c r="W66" s="67"/>
      <c r="X66" s="67"/>
      <c r="Y66" s="67"/>
    </row>
    <row r="67" spans="1:25" x14ac:dyDescent="0.2">
      <c r="A67" s="76" t="s">
        <v>19</v>
      </c>
      <c r="B67" s="76" t="s">
        <v>21</v>
      </c>
      <c r="C67" s="67" t="s">
        <v>26</v>
      </c>
      <c r="D67" s="67" t="s">
        <v>322</v>
      </c>
      <c r="E67" s="88">
        <f>+IF(ISNUMBER(DATA!P120),DATA!P120,"n/a")</f>
        <v>2.5</v>
      </c>
      <c r="F67" s="78">
        <f>+IF(ISNUMBER(DATA!Q120),DATA!Q120,"n/a")</f>
        <v>0.05</v>
      </c>
      <c r="G67" s="88">
        <f>+IF(ISNUMBER(DATA!Z120),DATA!Z120,"n/a")</f>
        <v>2.48</v>
      </c>
      <c r="H67" s="78">
        <f>+IF(ISNUMBER(DATA!AA120),DATA!AA120,"n/a")</f>
        <v>2.1000000000000001E-2</v>
      </c>
      <c r="I67" s="88">
        <f>+IF(ISNUMBER(DATA!AJ120),DATA!AJ120,"n/a")</f>
        <v>2.4700000000000002</v>
      </c>
      <c r="J67" s="78">
        <f>+IF(ISNUMBER(DATA!AK120),DATA!AK120,"n/a")</f>
        <v>6.0000000000000001E-3</v>
      </c>
      <c r="K67" s="88">
        <f>+IF(ISNUMBER(DATA!AT120),DATA!AT120,"n/a")</f>
        <v>2.4700000000000002</v>
      </c>
      <c r="L67" s="78">
        <f>+IF(ISNUMBER(DATA!AU120),DATA!AU120,"n/a")</f>
        <v>-8.0000000000000002E-3</v>
      </c>
      <c r="R67" s="67"/>
      <c r="S67" s="67"/>
      <c r="T67" s="67"/>
      <c r="U67" s="67"/>
      <c r="V67" s="67"/>
      <c r="W67" s="67"/>
      <c r="X67" s="67"/>
      <c r="Y67" s="67"/>
    </row>
    <row r="68" spans="1:25" x14ac:dyDescent="0.2">
      <c r="A68" s="76" t="s">
        <v>19</v>
      </c>
      <c r="B68" s="76" t="s">
        <v>21</v>
      </c>
      <c r="C68" s="67" t="s">
        <v>26</v>
      </c>
      <c r="D68" s="67" t="s">
        <v>323</v>
      </c>
      <c r="E68" s="88">
        <f>+IF(ISNUMBER(DATA!P121),DATA!P121,"n/a")</f>
        <v>2.1800000000000002</v>
      </c>
      <c r="F68" s="78">
        <f>+IF(ISNUMBER(DATA!Q121),DATA!Q121,"n/a")</f>
        <v>0.02</v>
      </c>
      <c r="G68" s="88">
        <f>+IF(ISNUMBER(DATA!Z121),DATA!Z121,"n/a")</f>
        <v>2.25</v>
      </c>
      <c r="H68" s="78">
        <f>+IF(ISNUMBER(DATA!AA121),DATA!AA121,"n/a")</f>
        <v>6.4000000000000001E-2</v>
      </c>
      <c r="I68" s="88">
        <f>+IF(ISNUMBER(DATA!AJ121),DATA!AJ121,"n/a")</f>
        <v>2.2799999999999998</v>
      </c>
      <c r="J68" s="78">
        <f>+IF(ISNUMBER(DATA!AK121),DATA!AK121,"n/a")</f>
        <v>6.3E-2</v>
      </c>
      <c r="K68" s="88">
        <f>+IF(ISNUMBER(DATA!AT121),DATA!AT121,"n/a")</f>
        <v>2.2200000000000002</v>
      </c>
      <c r="L68" s="78">
        <f>+IF(ISNUMBER(DATA!AU121),DATA!AU121,"n/a")</f>
        <v>4.8000000000000001E-2</v>
      </c>
      <c r="R68" s="67"/>
      <c r="S68" s="67"/>
      <c r="T68" s="67"/>
      <c r="U68" s="67"/>
      <c r="V68" s="67"/>
      <c r="W68" s="67"/>
      <c r="X68" s="67"/>
      <c r="Y68" s="67"/>
    </row>
    <row r="69" spans="1:25" x14ac:dyDescent="0.2">
      <c r="A69" s="76" t="s">
        <v>19</v>
      </c>
      <c r="B69" s="76" t="s">
        <v>21</v>
      </c>
      <c r="C69" s="67" t="s">
        <v>26</v>
      </c>
      <c r="D69" s="67" t="s">
        <v>324</v>
      </c>
      <c r="E69" s="88">
        <f>+IF(ISNUMBER(DATA!P122),DATA!P122,"n/a")</f>
        <v>2.33</v>
      </c>
      <c r="F69" s="78">
        <f>+IF(ISNUMBER(DATA!Q122),DATA!Q122,"n/a")</f>
        <v>5.8999999999999997E-2</v>
      </c>
      <c r="G69" s="88">
        <f>+IF(ISNUMBER(DATA!Z122),DATA!Z122,"n/a")</f>
        <v>2.34</v>
      </c>
      <c r="H69" s="78">
        <f>+IF(ISNUMBER(DATA!AA122),DATA!AA122,"n/a")</f>
        <v>4.5999999999999999E-2</v>
      </c>
      <c r="I69" s="88">
        <f>+IF(ISNUMBER(DATA!AJ122),DATA!AJ122,"n/a")</f>
        <v>2.33</v>
      </c>
      <c r="J69" s="78">
        <f>+IF(ISNUMBER(DATA!AK122),DATA!AK122,"n/a")</f>
        <v>3.6999999999999998E-2</v>
      </c>
      <c r="K69" s="88">
        <f>+IF(ISNUMBER(DATA!AT122),DATA!AT122,"n/a")</f>
        <v>2.3199999999999998</v>
      </c>
      <c r="L69" s="78">
        <f>+IF(ISNUMBER(DATA!AU122),DATA!AU122,"n/a")</f>
        <v>2.9000000000000001E-2</v>
      </c>
      <c r="R69" s="67"/>
      <c r="S69" s="67"/>
      <c r="T69" s="67"/>
      <c r="U69" s="67"/>
      <c r="V69" s="67"/>
      <c r="W69" s="67"/>
      <c r="X69" s="67"/>
      <c r="Y69" s="67"/>
    </row>
    <row r="70" spans="1:25" x14ac:dyDescent="0.2">
      <c r="A70" s="76" t="s">
        <v>19</v>
      </c>
      <c r="B70" s="76" t="s">
        <v>21</v>
      </c>
      <c r="C70" s="67" t="s">
        <v>26</v>
      </c>
      <c r="D70" s="67" t="s">
        <v>325</v>
      </c>
      <c r="E70" s="88">
        <f>+IF(ISNUMBER(DATA!P123),DATA!P123,"n/a")</f>
        <v>2.36</v>
      </c>
      <c r="F70" s="78">
        <f>+IF(ISNUMBER(DATA!Q123),DATA!Q123,"n/a")</f>
        <v>1.9E-2</v>
      </c>
      <c r="G70" s="88">
        <f>+IF(ISNUMBER(DATA!Z123),DATA!Z123,"n/a")</f>
        <v>2.37</v>
      </c>
      <c r="H70" s="78">
        <f>+IF(ISNUMBER(DATA!AA123),DATA!AA123,"n/a")</f>
        <v>1.0999999999999999E-2</v>
      </c>
      <c r="I70" s="88">
        <f>+IF(ISNUMBER(DATA!AJ123),DATA!AJ123,"n/a")</f>
        <v>2.38</v>
      </c>
      <c r="J70" s="78">
        <f>+IF(ISNUMBER(DATA!AK123),DATA!AK123,"n/a")</f>
        <v>6.0000000000000001E-3</v>
      </c>
      <c r="K70" s="88">
        <f>+IF(ISNUMBER(DATA!AT123),DATA!AT123,"n/a")</f>
        <v>2.4</v>
      </c>
      <c r="L70" s="78">
        <f>+IF(ISNUMBER(DATA!AU123),DATA!AU123,"n/a")</f>
        <v>1.2999999999999999E-2</v>
      </c>
      <c r="R70" s="67"/>
      <c r="S70" s="67"/>
      <c r="T70" s="67"/>
      <c r="U70" s="67"/>
      <c r="V70" s="67"/>
      <c r="W70" s="67"/>
      <c r="X70" s="67"/>
      <c r="Y70" s="67"/>
    </row>
    <row r="71" spans="1:25" x14ac:dyDescent="0.2">
      <c r="A71" s="76" t="s">
        <v>19</v>
      </c>
      <c r="B71" s="76" t="s">
        <v>21</v>
      </c>
      <c r="C71" s="67" t="s">
        <v>26</v>
      </c>
      <c r="D71" s="67" t="s">
        <v>326</v>
      </c>
      <c r="E71" s="88">
        <f>+IF(ISNUMBER(DATA!P124),DATA!P124,"n/a")</f>
        <v>2.29</v>
      </c>
      <c r="F71" s="78">
        <f>+IF(ISNUMBER(DATA!Q124),DATA!Q124,"n/a")</f>
        <v>3.9E-2</v>
      </c>
      <c r="G71" s="88">
        <f>+IF(ISNUMBER(DATA!Z124),DATA!Z124,"n/a")</f>
        <v>2.2799999999999998</v>
      </c>
      <c r="H71" s="78">
        <f>+IF(ISNUMBER(DATA!AA124),DATA!AA124,"n/a")</f>
        <v>4.4999999999999998E-2</v>
      </c>
      <c r="I71" s="88">
        <f>+IF(ISNUMBER(DATA!AJ124),DATA!AJ124,"n/a")</f>
        <v>2.29</v>
      </c>
      <c r="J71" s="78">
        <f>+IF(ISNUMBER(DATA!AK124),DATA!AK124,"n/a")</f>
        <v>4.2000000000000003E-2</v>
      </c>
      <c r="K71" s="88">
        <f>+IF(ISNUMBER(DATA!AT124),DATA!AT124,"n/a")</f>
        <v>2.25</v>
      </c>
      <c r="L71" s="78">
        <f>+IF(ISNUMBER(DATA!AU124),DATA!AU124,"n/a")</f>
        <v>2.1000000000000001E-2</v>
      </c>
      <c r="R71" s="67"/>
      <c r="S71" s="67"/>
      <c r="T71" s="67"/>
      <c r="U71" s="67"/>
      <c r="V71" s="67"/>
      <c r="W71" s="67"/>
      <c r="X71" s="67"/>
      <c r="Y71" s="67"/>
    </row>
    <row r="72" spans="1:25" x14ac:dyDescent="0.2">
      <c r="A72" s="76" t="s">
        <v>19</v>
      </c>
      <c r="B72" s="76" t="s">
        <v>21</v>
      </c>
      <c r="C72" s="67" t="s">
        <v>26</v>
      </c>
      <c r="D72" s="67" t="s">
        <v>327</v>
      </c>
      <c r="E72" s="88">
        <f>+IF(ISNUMBER(DATA!P125),DATA!P125,"n/a")</f>
        <v>2.54</v>
      </c>
      <c r="F72" s="78">
        <f>+IF(ISNUMBER(DATA!Q125),DATA!Q125,"n/a")</f>
        <v>4.4999999999999998E-2</v>
      </c>
      <c r="G72" s="88">
        <f>+IF(ISNUMBER(DATA!Z125),DATA!Z125,"n/a")</f>
        <v>2.5</v>
      </c>
      <c r="H72" s="78">
        <f>+IF(ISNUMBER(DATA!AA125),DATA!AA125,"n/a")</f>
        <v>3.1E-2</v>
      </c>
      <c r="I72" s="88">
        <f>+IF(ISNUMBER(DATA!AJ125),DATA!AJ125,"n/a")</f>
        <v>2.4900000000000002</v>
      </c>
      <c r="J72" s="78">
        <f>+IF(ISNUMBER(DATA!AK125),DATA!AK125,"n/a")</f>
        <v>0.02</v>
      </c>
      <c r="K72" s="88">
        <f>+IF(ISNUMBER(DATA!AT125),DATA!AT125,"n/a")</f>
        <v>2.48</v>
      </c>
      <c r="L72" s="78">
        <f>+IF(ISNUMBER(DATA!AU125),DATA!AU125,"n/a")</f>
        <v>2.4E-2</v>
      </c>
      <c r="R72" s="67"/>
      <c r="S72" s="67"/>
      <c r="T72" s="67"/>
      <c r="U72" s="67"/>
      <c r="V72" s="67"/>
      <c r="W72" s="67"/>
      <c r="X72" s="67"/>
      <c r="Y72" s="67"/>
    </row>
    <row r="73" spans="1:25" x14ac:dyDescent="0.2">
      <c r="A73" s="76" t="s">
        <v>19</v>
      </c>
      <c r="B73" s="76" t="s">
        <v>21</v>
      </c>
      <c r="C73" s="67" t="s">
        <v>26</v>
      </c>
      <c r="D73" s="67" t="s">
        <v>328</v>
      </c>
      <c r="E73" s="88">
        <f>+IF(ISNUMBER(DATA!P126),DATA!P126,"n/a")</f>
        <v>2.36</v>
      </c>
      <c r="F73" s="78">
        <f>+IF(ISNUMBER(DATA!Q126),DATA!Q126,"n/a")</f>
        <v>5.0000000000000001E-3</v>
      </c>
      <c r="G73" s="88">
        <f>+IF(ISNUMBER(DATA!Z126),DATA!Z126,"n/a")</f>
        <v>2.39</v>
      </c>
      <c r="H73" s="78">
        <f>+IF(ISNUMBER(DATA!AA126),DATA!AA126,"n/a")</f>
        <v>2.7E-2</v>
      </c>
      <c r="I73" s="88">
        <f>+IF(ISNUMBER(DATA!AJ126),DATA!AJ126,"n/a")</f>
        <v>2.36</v>
      </c>
      <c r="J73" s="78">
        <f>+IF(ISNUMBER(DATA!AK126),DATA!AK126,"n/a")</f>
        <v>1.0999999999999999E-2</v>
      </c>
      <c r="K73" s="88">
        <f>+IF(ISNUMBER(DATA!AT126),DATA!AT126,"n/a")</f>
        <v>2.37</v>
      </c>
      <c r="L73" s="78">
        <f>+IF(ISNUMBER(DATA!AU126),DATA!AU126,"n/a")</f>
        <v>2.5999999999999999E-2</v>
      </c>
      <c r="R73" s="67"/>
      <c r="S73" s="67"/>
      <c r="T73" s="67"/>
      <c r="U73" s="67"/>
      <c r="V73" s="67"/>
      <c r="W73" s="67"/>
      <c r="X73" s="67"/>
      <c r="Y73" s="67"/>
    </row>
    <row r="74" spans="1:25" x14ac:dyDescent="0.2">
      <c r="A74" s="76" t="s">
        <v>19</v>
      </c>
      <c r="B74" s="76" t="s">
        <v>21</v>
      </c>
      <c r="C74" s="67" t="s">
        <v>26</v>
      </c>
      <c r="D74" s="67" t="s">
        <v>329</v>
      </c>
      <c r="E74" s="88">
        <f>+IF(ISNUMBER(DATA!P127),DATA!P127,"n/a")</f>
        <v>2.31</v>
      </c>
      <c r="F74" s="78">
        <f>+IF(ISNUMBER(DATA!Q127),DATA!Q127,"n/a")</f>
        <v>4.1000000000000002E-2</v>
      </c>
      <c r="G74" s="88">
        <f>+IF(ISNUMBER(DATA!Z127),DATA!Z127,"n/a")</f>
        <v>2.2999999999999998</v>
      </c>
      <c r="H74" s="78">
        <f>+IF(ISNUMBER(DATA!AA127),DATA!AA127,"n/a")</f>
        <v>2.7E-2</v>
      </c>
      <c r="I74" s="88">
        <f>+IF(ISNUMBER(DATA!AJ127),DATA!AJ127,"n/a")</f>
        <v>2.27</v>
      </c>
      <c r="J74" s="78">
        <f>+IF(ISNUMBER(DATA!AK127),DATA!AK127,"n/a")</f>
        <v>5.0000000000000001E-3</v>
      </c>
      <c r="K74" s="88">
        <f>+IF(ISNUMBER(DATA!AT127),DATA!AT127,"n/a")</f>
        <v>2.25</v>
      </c>
      <c r="L74" s="78">
        <f>+IF(ISNUMBER(DATA!AU127),DATA!AU127,"n/a")</f>
        <v>-2E-3</v>
      </c>
      <c r="R74" s="67"/>
      <c r="S74" s="67"/>
      <c r="T74" s="67"/>
      <c r="U74" s="67"/>
      <c r="V74" s="67"/>
      <c r="W74" s="67"/>
      <c r="X74" s="67"/>
      <c r="Y74" s="67"/>
    </row>
    <row r="75" spans="1:25" x14ac:dyDescent="0.2">
      <c r="A75" s="76" t="s">
        <v>19</v>
      </c>
      <c r="B75" s="76" t="s">
        <v>21</v>
      </c>
      <c r="C75" s="67" t="s">
        <v>26</v>
      </c>
      <c r="D75" s="67" t="s">
        <v>330</v>
      </c>
      <c r="E75" s="88">
        <f>+IF(ISNUMBER(DATA!P128),DATA!P128,"n/a")</f>
        <v>2.35</v>
      </c>
      <c r="F75" s="78">
        <f>+IF(ISNUMBER(DATA!Q128),DATA!Q128,"n/a")</f>
        <v>3.2000000000000001E-2</v>
      </c>
      <c r="G75" s="88">
        <f>+IF(ISNUMBER(DATA!Z128),DATA!Z128,"n/a")</f>
        <v>2.36</v>
      </c>
      <c r="H75" s="78">
        <f>+IF(ISNUMBER(DATA!AA128),DATA!AA128,"n/a")</f>
        <v>3.2000000000000001E-2</v>
      </c>
      <c r="I75" s="88">
        <f>+IF(ISNUMBER(DATA!AJ128),DATA!AJ128,"n/a")</f>
        <v>2.35</v>
      </c>
      <c r="J75" s="78">
        <f>+IF(ISNUMBER(DATA!AK128),DATA!AK128,"n/a")</f>
        <v>2.1000000000000001E-2</v>
      </c>
      <c r="K75" s="88">
        <f>+IF(ISNUMBER(DATA!AT128),DATA!AT128,"n/a")</f>
        <v>2.35</v>
      </c>
      <c r="L75" s="78">
        <f>+IF(ISNUMBER(DATA!AU128),DATA!AU128,"n/a")</f>
        <v>1.7999999999999999E-2</v>
      </c>
      <c r="R75" s="67"/>
      <c r="S75" s="67"/>
      <c r="T75" s="67"/>
      <c r="U75" s="67"/>
      <c r="V75" s="67"/>
      <c r="W75" s="67"/>
      <c r="X75" s="67"/>
      <c r="Y75" s="67"/>
    </row>
    <row r="76" spans="1:25" x14ac:dyDescent="0.2">
      <c r="E76" s="89"/>
      <c r="F76" s="78"/>
      <c r="G76" s="90"/>
      <c r="H76" s="78"/>
      <c r="I76" s="90"/>
      <c r="J76" s="83"/>
      <c r="K76" s="90"/>
      <c r="L76" s="78"/>
      <c r="R76" s="67"/>
      <c r="S76" s="67"/>
      <c r="T76" s="67"/>
      <c r="U76" s="67"/>
      <c r="V76" s="67"/>
      <c r="W76" s="67"/>
      <c r="X76" s="67"/>
      <c r="Y76" s="67"/>
    </row>
    <row r="77" spans="1:25" x14ac:dyDescent="0.2">
      <c r="A77" s="76" t="s">
        <v>19</v>
      </c>
      <c r="B77" s="67" t="s">
        <v>12</v>
      </c>
      <c r="C77" s="67" t="s">
        <v>0</v>
      </c>
      <c r="D77" s="67" t="s">
        <v>322</v>
      </c>
      <c r="E77" s="77">
        <f>+IF(ISNUMBER(DATA!H360),DATA!H360,"n/a")</f>
        <v>6780614</v>
      </c>
      <c r="F77" s="78">
        <f>+IF(ISNUMBER(DATA!I360),DATA!I360,"n/a")</f>
        <v>5.0999999999999997E-2</v>
      </c>
      <c r="G77" s="77">
        <f>+IF(ISNUMBER(DATA!R360),DATA!R360,"n/a")</f>
        <v>21391609</v>
      </c>
      <c r="H77" s="78">
        <f>+IF(ISNUMBER(DATA!S360),DATA!S360,"n/a")</f>
        <v>4.3999999999999997E-2</v>
      </c>
      <c r="I77" s="77">
        <f>+IF(ISNUMBER(DATA!AB360),DATA!AB360,"n/a")</f>
        <v>43030493</v>
      </c>
      <c r="J77" s="78">
        <f>+IF(ISNUMBER(DATA!AC360),DATA!AC360,"n/a")</f>
        <v>3.1E-2</v>
      </c>
      <c r="K77" s="77">
        <f>+IF(ISNUMBER(DATA!AL360),DATA!AL360,"n/a")</f>
        <v>90589666</v>
      </c>
      <c r="L77" s="78">
        <f>+IF(ISNUMBER(DATA!AM360),DATA!AM360,"n/a")</f>
        <v>0.03</v>
      </c>
      <c r="R77" s="67"/>
      <c r="S77" s="67"/>
      <c r="T77" s="67"/>
      <c r="U77" s="67"/>
      <c r="V77" s="67"/>
      <c r="W77" s="67"/>
      <c r="X77" s="67"/>
      <c r="Y77" s="67"/>
    </row>
    <row r="78" spans="1:25" x14ac:dyDescent="0.2">
      <c r="A78" s="76" t="s">
        <v>19</v>
      </c>
      <c r="B78" s="67" t="s">
        <v>12</v>
      </c>
      <c r="C78" s="67" t="s">
        <v>0</v>
      </c>
      <c r="D78" s="67" t="s">
        <v>323</v>
      </c>
      <c r="E78" s="77">
        <f>+IF(ISNUMBER(DATA!H361),DATA!H361,"n/a")</f>
        <v>7313362</v>
      </c>
      <c r="F78" s="78">
        <f>+IF(ISNUMBER(DATA!I361),DATA!I361,"n/a")</f>
        <v>-3.2000000000000001E-2</v>
      </c>
      <c r="G78" s="77">
        <f>+IF(ISNUMBER(DATA!R361),DATA!R361,"n/a")</f>
        <v>24402871</v>
      </c>
      <c r="H78" s="78">
        <f>+IF(ISNUMBER(DATA!S361),DATA!S361,"n/a")</f>
        <v>-5.0000000000000001E-3</v>
      </c>
      <c r="I78" s="77">
        <f>+IF(ISNUMBER(DATA!AB361),DATA!AB361,"n/a")</f>
        <v>51219657</v>
      </c>
      <c r="J78" s="78">
        <f>+IF(ISNUMBER(DATA!AC361),DATA!AC361,"n/a")</f>
        <v>1.9E-2</v>
      </c>
      <c r="K78" s="77">
        <f>+IF(ISNUMBER(DATA!AL361),DATA!AL361,"n/a")</f>
        <v>102867266</v>
      </c>
      <c r="L78" s="78">
        <f>+IF(ISNUMBER(DATA!AM361),DATA!AM361,"n/a")</f>
        <v>0</v>
      </c>
      <c r="R78" s="67"/>
      <c r="S78" s="67"/>
      <c r="T78" s="67"/>
      <c r="U78" s="67"/>
      <c r="V78" s="67"/>
      <c r="W78" s="67"/>
      <c r="X78" s="67"/>
      <c r="Y78" s="67"/>
    </row>
    <row r="79" spans="1:25" x14ac:dyDescent="0.2">
      <c r="A79" s="76" t="s">
        <v>19</v>
      </c>
      <c r="B79" s="67" t="s">
        <v>12</v>
      </c>
      <c r="C79" s="67" t="s">
        <v>0</v>
      </c>
      <c r="D79" s="67" t="s">
        <v>324</v>
      </c>
      <c r="E79" s="77">
        <f>+IF(ISNUMBER(DATA!H362),DATA!H362,"n/a")</f>
        <v>4942381</v>
      </c>
      <c r="F79" s="78">
        <f>+IF(ISNUMBER(DATA!I362),DATA!I362,"n/a")</f>
        <v>-0.08</v>
      </c>
      <c r="G79" s="77">
        <f>+IF(ISNUMBER(DATA!R362),DATA!R362,"n/a")</f>
        <v>16126114</v>
      </c>
      <c r="H79" s="78">
        <f>+IF(ISNUMBER(DATA!S362),DATA!S362,"n/a")</f>
        <v>-6.6000000000000003E-2</v>
      </c>
      <c r="I79" s="77">
        <f>+IF(ISNUMBER(DATA!AB362),DATA!AB362,"n/a")</f>
        <v>33507665</v>
      </c>
      <c r="J79" s="78">
        <f>+IF(ISNUMBER(DATA!AC362),DATA!AC362,"n/a")</f>
        <v>-5.1999999999999998E-2</v>
      </c>
      <c r="K79" s="77">
        <f>+IF(ISNUMBER(DATA!AL362),DATA!AL362,"n/a")</f>
        <v>69805053</v>
      </c>
      <c r="L79" s="78">
        <f>+IF(ISNUMBER(DATA!AM362),DATA!AM362,"n/a")</f>
        <v>-4.8000000000000001E-2</v>
      </c>
      <c r="R79" s="67"/>
      <c r="S79" s="67"/>
      <c r="T79" s="67"/>
      <c r="U79" s="67"/>
      <c r="V79" s="67"/>
      <c r="W79" s="67"/>
      <c r="X79" s="67"/>
      <c r="Y79" s="67"/>
    </row>
    <row r="80" spans="1:25" x14ac:dyDescent="0.2">
      <c r="A80" s="76" t="s">
        <v>19</v>
      </c>
      <c r="B80" s="67" t="s">
        <v>12</v>
      </c>
      <c r="C80" s="67" t="s">
        <v>0</v>
      </c>
      <c r="D80" s="67" t="s">
        <v>325</v>
      </c>
      <c r="E80" s="77">
        <f>+IF(ISNUMBER(DATA!H363),DATA!H363,"n/a")</f>
        <v>10065890</v>
      </c>
      <c r="F80" s="78">
        <f>+IF(ISNUMBER(DATA!I363),DATA!I363,"n/a")</f>
        <v>0</v>
      </c>
      <c r="G80" s="77">
        <f>+IF(ISNUMBER(DATA!R363),DATA!R363,"n/a")</f>
        <v>31529620</v>
      </c>
      <c r="H80" s="78">
        <f>+IF(ISNUMBER(DATA!S363),DATA!S363,"n/a")</f>
        <v>1.9E-2</v>
      </c>
      <c r="I80" s="77">
        <f>+IF(ISNUMBER(DATA!AB363),DATA!AB363,"n/a")</f>
        <v>65292688</v>
      </c>
      <c r="J80" s="78">
        <f>+IF(ISNUMBER(DATA!AC363),DATA!AC363,"n/a")</f>
        <v>8.9999999999999993E-3</v>
      </c>
      <c r="K80" s="77">
        <f>+IF(ISNUMBER(DATA!AL363),DATA!AL363,"n/a")</f>
        <v>139307066</v>
      </c>
      <c r="L80" s="78">
        <f>+IF(ISNUMBER(DATA!AM363),DATA!AM363,"n/a")</f>
        <v>-8.0000000000000002E-3</v>
      </c>
      <c r="R80" s="67"/>
      <c r="S80" s="67"/>
      <c r="T80" s="67"/>
      <c r="U80" s="67"/>
      <c r="V80" s="67"/>
      <c r="W80" s="67"/>
      <c r="X80" s="67"/>
      <c r="Y80" s="67"/>
    </row>
    <row r="81" spans="1:25" x14ac:dyDescent="0.2">
      <c r="A81" s="76" t="s">
        <v>19</v>
      </c>
      <c r="B81" s="67" t="s">
        <v>12</v>
      </c>
      <c r="C81" s="67" t="s">
        <v>0</v>
      </c>
      <c r="D81" s="67" t="s">
        <v>326</v>
      </c>
      <c r="E81" s="77">
        <f>+IF(ISNUMBER(DATA!H364),DATA!H364,"n/a")</f>
        <v>3469866</v>
      </c>
      <c r="F81" s="78">
        <f>+IF(ISNUMBER(DATA!I364),DATA!I364,"n/a")</f>
        <v>-2.4E-2</v>
      </c>
      <c r="G81" s="77">
        <f>+IF(ISNUMBER(DATA!R364),DATA!R364,"n/a")</f>
        <v>11684822</v>
      </c>
      <c r="H81" s="78">
        <f>+IF(ISNUMBER(DATA!S364),DATA!S364,"n/a")</f>
        <v>6.0000000000000001E-3</v>
      </c>
      <c r="I81" s="77">
        <f>+IF(ISNUMBER(DATA!AB364),DATA!AB364,"n/a")</f>
        <v>23984051</v>
      </c>
      <c r="J81" s="78">
        <f>+IF(ISNUMBER(DATA!AC364),DATA!AC364,"n/a")</f>
        <v>3.9E-2</v>
      </c>
      <c r="K81" s="77">
        <f>+IF(ISNUMBER(DATA!AL364),DATA!AL364,"n/a")</f>
        <v>48772398</v>
      </c>
      <c r="L81" s="78">
        <f>+IF(ISNUMBER(DATA!AM364),DATA!AM364,"n/a")</f>
        <v>1.2E-2</v>
      </c>
      <c r="R81" s="67"/>
      <c r="S81" s="67"/>
      <c r="T81" s="67"/>
      <c r="U81" s="67"/>
      <c r="V81" s="67"/>
      <c r="W81" s="67"/>
      <c r="X81" s="67"/>
      <c r="Y81" s="67"/>
    </row>
    <row r="82" spans="1:25" x14ac:dyDescent="0.2">
      <c r="A82" s="76" t="s">
        <v>19</v>
      </c>
      <c r="B82" s="67" t="s">
        <v>12</v>
      </c>
      <c r="C82" s="67" t="s">
        <v>0</v>
      </c>
      <c r="D82" s="67" t="s">
        <v>327</v>
      </c>
      <c r="E82" s="77">
        <f>+IF(ISNUMBER(DATA!H365),DATA!H365,"n/a")</f>
        <v>4800767</v>
      </c>
      <c r="F82" s="78">
        <f>+IF(ISNUMBER(DATA!I365),DATA!I365,"n/a")</f>
        <v>-4.5999999999999999E-2</v>
      </c>
      <c r="G82" s="77">
        <f>+IF(ISNUMBER(DATA!R365),DATA!R365,"n/a")</f>
        <v>15394726</v>
      </c>
      <c r="H82" s="78">
        <f>+IF(ISNUMBER(DATA!S365),DATA!S365,"n/a")</f>
        <v>-4.7E-2</v>
      </c>
      <c r="I82" s="77">
        <f>+IF(ISNUMBER(DATA!AB365),DATA!AB365,"n/a")</f>
        <v>31613937</v>
      </c>
      <c r="J82" s="78">
        <f>+IF(ISNUMBER(DATA!AC365),DATA!AC365,"n/a")</f>
        <v>-3.7999999999999999E-2</v>
      </c>
      <c r="K82" s="77">
        <f>+IF(ISNUMBER(DATA!AL365),DATA!AL365,"n/a")</f>
        <v>64324753</v>
      </c>
      <c r="L82" s="78">
        <f>+IF(ISNUMBER(DATA!AM365),DATA!AM365,"n/a")</f>
        <v>-4.3999999999999997E-2</v>
      </c>
      <c r="R82" s="67"/>
      <c r="S82" s="67"/>
      <c r="T82" s="67"/>
      <c r="U82" s="67"/>
      <c r="V82" s="67"/>
      <c r="W82" s="67"/>
      <c r="X82" s="67"/>
      <c r="Y82" s="67"/>
    </row>
    <row r="83" spans="1:25" x14ac:dyDescent="0.2">
      <c r="A83" s="76" t="s">
        <v>19</v>
      </c>
      <c r="B83" s="67" t="s">
        <v>12</v>
      </c>
      <c r="C83" s="67" t="s">
        <v>0</v>
      </c>
      <c r="D83" s="67" t="s">
        <v>328</v>
      </c>
      <c r="E83" s="77">
        <f>+IF(ISNUMBER(DATA!H366),DATA!H366,"n/a")</f>
        <v>6359224</v>
      </c>
      <c r="F83" s="78">
        <f>+IF(ISNUMBER(DATA!I366),DATA!I366,"n/a")</f>
        <v>-4.5999999999999999E-2</v>
      </c>
      <c r="G83" s="77">
        <f>+IF(ISNUMBER(DATA!R366),DATA!R366,"n/a")</f>
        <v>20237831</v>
      </c>
      <c r="H83" s="78">
        <f>+IF(ISNUMBER(DATA!S366),DATA!S366,"n/a")</f>
        <v>-1.4999999999999999E-2</v>
      </c>
      <c r="I83" s="77">
        <f>+IF(ISNUMBER(DATA!AB366),DATA!AB366,"n/a")</f>
        <v>40785644</v>
      </c>
      <c r="J83" s="78">
        <f>+IF(ISNUMBER(DATA!AC366),DATA!AC366,"n/a")</f>
        <v>1E-3</v>
      </c>
      <c r="K83" s="77">
        <f>+IF(ISNUMBER(DATA!AL366),DATA!AL366,"n/a")</f>
        <v>85693235</v>
      </c>
      <c r="L83" s="78">
        <f>+IF(ISNUMBER(DATA!AM366),DATA!AM366,"n/a")</f>
        <v>-4.0000000000000001E-3</v>
      </c>
      <c r="R83" s="67"/>
      <c r="S83" s="67"/>
      <c r="T83" s="67"/>
      <c r="U83" s="67"/>
      <c r="V83" s="67"/>
      <c r="W83" s="67"/>
      <c r="X83" s="67"/>
      <c r="Y83" s="67"/>
    </row>
    <row r="84" spans="1:25" x14ac:dyDescent="0.2">
      <c r="A84" s="76" t="s">
        <v>19</v>
      </c>
      <c r="B84" s="67" t="s">
        <v>12</v>
      </c>
      <c r="C84" s="67" t="s">
        <v>0</v>
      </c>
      <c r="D84" s="67" t="s">
        <v>329</v>
      </c>
      <c r="E84" s="77">
        <f>+IF(ISNUMBER(DATA!H367),DATA!H367,"n/a")</f>
        <v>6858069</v>
      </c>
      <c r="F84" s="78">
        <f>+IF(ISNUMBER(DATA!I367),DATA!I367,"n/a")</f>
        <v>-5.0000000000000001E-3</v>
      </c>
      <c r="G84" s="77">
        <f>+IF(ISNUMBER(DATA!R367),DATA!R367,"n/a")</f>
        <v>22174266</v>
      </c>
      <c r="H84" s="78">
        <f>+IF(ISNUMBER(DATA!S367),DATA!S367,"n/a")</f>
        <v>1E-3</v>
      </c>
      <c r="I84" s="77">
        <f>+IF(ISNUMBER(DATA!AB367),DATA!AB367,"n/a")</f>
        <v>45277370</v>
      </c>
      <c r="J84" s="78">
        <f>+IF(ISNUMBER(DATA!AC367),DATA!AC367,"n/a")</f>
        <v>-4.0000000000000001E-3</v>
      </c>
      <c r="K84" s="77">
        <f>+IF(ISNUMBER(DATA!AL367),DATA!AL367,"n/a")</f>
        <v>94009816</v>
      </c>
      <c r="L84" s="78">
        <f>+IF(ISNUMBER(DATA!AM367),DATA!AM367,"n/a")</f>
        <v>-1E-3</v>
      </c>
      <c r="R84" s="67"/>
      <c r="S84" s="67"/>
      <c r="T84" s="67"/>
      <c r="U84" s="67"/>
      <c r="V84" s="67"/>
      <c r="W84" s="67"/>
      <c r="X84" s="67"/>
      <c r="Y84" s="67"/>
    </row>
    <row r="85" spans="1:25" x14ac:dyDescent="0.2">
      <c r="A85" s="76" t="s">
        <v>19</v>
      </c>
      <c r="B85" s="67" t="s">
        <v>12</v>
      </c>
      <c r="C85" s="67" t="s">
        <v>0</v>
      </c>
      <c r="D85" s="67" t="s">
        <v>330</v>
      </c>
      <c r="E85" s="77">
        <f>+IF(ISNUMBER(DATA!H368),DATA!H368,"n/a")</f>
        <v>50590173</v>
      </c>
      <c r="F85" s="78">
        <f>+IF(ISNUMBER(DATA!I368),DATA!I368,"n/a")</f>
        <v>-1.9E-2</v>
      </c>
      <c r="G85" s="77">
        <f>+IF(ISNUMBER(DATA!R368),DATA!R368,"n/a")</f>
        <v>162941859</v>
      </c>
      <c r="H85" s="78">
        <f>+IF(ISNUMBER(DATA!S368),DATA!S368,"n/a")</f>
        <v>-4.0000000000000001E-3</v>
      </c>
      <c r="I85" s="77">
        <f>+IF(ISNUMBER(DATA!AB368),DATA!AB368,"n/a")</f>
        <v>334711505</v>
      </c>
      <c r="J85" s="78">
        <f>+IF(ISNUMBER(DATA!AC368),DATA!AC368,"n/a")</f>
        <v>1E-3</v>
      </c>
      <c r="K85" s="77">
        <f>+IF(ISNUMBER(DATA!AL368),DATA!AL368,"n/a")</f>
        <v>695369255</v>
      </c>
      <c r="L85" s="78">
        <f>+IF(ISNUMBER(DATA!AM368),DATA!AM368,"n/a")</f>
        <v>-7.0000000000000001E-3</v>
      </c>
      <c r="R85" s="67"/>
      <c r="S85" s="67"/>
      <c r="T85" s="67"/>
      <c r="U85" s="67"/>
      <c r="V85" s="67"/>
      <c r="W85" s="67"/>
      <c r="X85" s="67"/>
      <c r="Y85" s="67"/>
    </row>
    <row r="86" spans="1:25" x14ac:dyDescent="0.2">
      <c r="A86" s="76"/>
      <c r="E86" s="81"/>
      <c r="F86" s="78"/>
      <c r="G86" s="82"/>
      <c r="H86" s="78"/>
      <c r="I86" s="82"/>
      <c r="J86" s="83"/>
      <c r="K86" s="82"/>
      <c r="L86" s="78"/>
      <c r="R86" s="67"/>
      <c r="S86" s="67"/>
      <c r="T86" s="67"/>
      <c r="U86" s="67"/>
      <c r="V86" s="67"/>
      <c r="W86" s="67"/>
      <c r="X86" s="67"/>
      <c r="Y86" s="67"/>
    </row>
    <row r="87" spans="1:25" x14ac:dyDescent="0.2">
      <c r="A87" s="76" t="s">
        <v>19</v>
      </c>
      <c r="B87" s="67" t="s">
        <v>12</v>
      </c>
      <c r="C87" s="67" t="s">
        <v>9</v>
      </c>
      <c r="D87" s="67" t="s">
        <v>322</v>
      </c>
      <c r="E87" s="87">
        <f>+IF(ISNUMBER(DATA!J360),DATA!J360,"n/a")</f>
        <v>1769255</v>
      </c>
      <c r="F87" s="78">
        <f>+IF(ISNUMBER(DATA!K360),DATA!K360,"n/a")</f>
        <v>8.9999999999999993E-3</v>
      </c>
      <c r="G87" s="87">
        <f>+IF(ISNUMBER(DATA!T360),DATA!T360,"n/a")</f>
        <v>5623249</v>
      </c>
      <c r="H87" s="78">
        <f>+IF(ISNUMBER(DATA!U360),DATA!U360,"n/a")</f>
        <v>0.03</v>
      </c>
      <c r="I87" s="87">
        <f>+IF(ISNUMBER(DATA!AD360),DATA!AD360,"n/a")</f>
        <v>11381213</v>
      </c>
      <c r="J87" s="78">
        <f>+IF(ISNUMBER(DATA!AE360),DATA!AE360,"n/a")</f>
        <v>3.7999999999999999E-2</v>
      </c>
      <c r="K87" s="87">
        <f>+IF(ISNUMBER(DATA!AN360),DATA!AN360,"n/a")</f>
        <v>23935836</v>
      </c>
      <c r="L87" s="78">
        <f>+IF(ISNUMBER(DATA!AO360),DATA!AO360,"n/a")</f>
        <v>4.9000000000000002E-2</v>
      </c>
      <c r="R87" s="67"/>
      <c r="S87" s="67"/>
      <c r="T87" s="67"/>
      <c r="U87" s="67"/>
      <c r="V87" s="67"/>
      <c r="W87" s="67"/>
      <c r="X87" s="67"/>
      <c r="Y87" s="67"/>
    </row>
    <row r="88" spans="1:25" x14ac:dyDescent="0.2">
      <c r="A88" s="76" t="s">
        <v>19</v>
      </c>
      <c r="B88" s="67" t="s">
        <v>12</v>
      </c>
      <c r="C88" s="67" t="s">
        <v>9</v>
      </c>
      <c r="D88" s="67" t="s">
        <v>323</v>
      </c>
      <c r="E88" s="87">
        <f>+IF(ISNUMBER(DATA!J361),DATA!J361,"n/a")</f>
        <v>2077463</v>
      </c>
      <c r="F88" s="78">
        <f>+IF(ISNUMBER(DATA!K361),DATA!K361,"n/a")</f>
        <v>-3.7999999999999999E-2</v>
      </c>
      <c r="G88" s="87">
        <f>+IF(ISNUMBER(DATA!T361),DATA!T361,"n/a")</f>
        <v>6840174</v>
      </c>
      <c r="H88" s="78">
        <f>+IF(ISNUMBER(DATA!U361),DATA!U361,"n/a")</f>
        <v>-2.1999999999999999E-2</v>
      </c>
      <c r="I88" s="87">
        <f>+IF(ISNUMBER(DATA!AD361),DATA!AD361,"n/a")</f>
        <v>14281506</v>
      </c>
      <c r="J88" s="78">
        <f>+IF(ISNUMBER(DATA!AE361),DATA!AE361,"n/a")</f>
        <v>5.0000000000000001E-3</v>
      </c>
      <c r="K88" s="87">
        <f>+IF(ISNUMBER(DATA!AN361),DATA!AN361,"n/a")</f>
        <v>29083489</v>
      </c>
      <c r="L88" s="78">
        <f>+IF(ISNUMBER(DATA!AO361),DATA!AO361,"n/a")</f>
        <v>-0.01</v>
      </c>
      <c r="R88" s="67"/>
      <c r="S88" s="67"/>
      <c r="T88" s="67"/>
      <c r="U88" s="67"/>
      <c r="V88" s="67"/>
      <c r="W88" s="67"/>
      <c r="X88" s="67"/>
      <c r="Y88" s="67"/>
    </row>
    <row r="89" spans="1:25" x14ac:dyDescent="0.2">
      <c r="A89" s="76" t="s">
        <v>19</v>
      </c>
      <c r="B89" s="67" t="s">
        <v>12</v>
      </c>
      <c r="C89" s="67" t="s">
        <v>9</v>
      </c>
      <c r="D89" s="67" t="s">
        <v>324</v>
      </c>
      <c r="E89" s="87">
        <f>+IF(ISNUMBER(DATA!J362),DATA!J362,"n/a")</f>
        <v>1353010</v>
      </c>
      <c r="F89" s="78">
        <f>+IF(ISNUMBER(DATA!K362),DATA!K362,"n/a")</f>
        <v>-9.6000000000000002E-2</v>
      </c>
      <c r="G89" s="87">
        <f>+IF(ISNUMBER(DATA!T362),DATA!T362,"n/a")</f>
        <v>4422350</v>
      </c>
      <c r="H89" s="78">
        <f>+IF(ISNUMBER(DATA!U362),DATA!U362,"n/a")</f>
        <v>-6.4000000000000001E-2</v>
      </c>
      <c r="I89" s="87">
        <f>+IF(ISNUMBER(DATA!AD362),DATA!AD362,"n/a")</f>
        <v>9225089</v>
      </c>
      <c r="J89" s="78">
        <f>+IF(ISNUMBER(DATA!AE362),DATA!AE362,"n/a")</f>
        <v>-4.2000000000000003E-2</v>
      </c>
      <c r="K89" s="87">
        <f>+IF(ISNUMBER(DATA!AN362),DATA!AN362,"n/a")</f>
        <v>19235945</v>
      </c>
      <c r="L89" s="78">
        <f>+IF(ISNUMBER(DATA!AO362),DATA!AO362,"n/a")</f>
        <v>-3.5000000000000003E-2</v>
      </c>
      <c r="R89" s="67"/>
      <c r="S89" s="67"/>
      <c r="T89" s="67"/>
      <c r="U89" s="67"/>
      <c r="V89" s="67"/>
      <c r="W89" s="67"/>
      <c r="X89" s="67"/>
      <c r="Y89" s="67"/>
    </row>
    <row r="90" spans="1:25" x14ac:dyDescent="0.2">
      <c r="A90" s="76" t="s">
        <v>19</v>
      </c>
      <c r="B90" s="67" t="s">
        <v>12</v>
      </c>
      <c r="C90" s="67" t="s">
        <v>9</v>
      </c>
      <c r="D90" s="67" t="s">
        <v>325</v>
      </c>
      <c r="E90" s="87">
        <f>+IF(ISNUMBER(DATA!J363),DATA!J363,"n/a")</f>
        <v>2775392</v>
      </c>
      <c r="F90" s="78">
        <f>+IF(ISNUMBER(DATA!K363),DATA!K363,"n/a")</f>
        <v>1.0999999999999999E-2</v>
      </c>
      <c r="G90" s="87">
        <f>+IF(ISNUMBER(DATA!T363),DATA!T363,"n/a")</f>
        <v>8806933</v>
      </c>
      <c r="H90" s="78">
        <f>+IF(ISNUMBER(DATA!U363),DATA!U363,"n/a")</f>
        <v>4.7E-2</v>
      </c>
      <c r="I90" s="87">
        <f>+IF(ISNUMBER(DATA!AD363),DATA!AD363,"n/a")</f>
        <v>18238640</v>
      </c>
      <c r="J90" s="78">
        <f>+IF(ISNUMBER(DATA!AE363),DATA!AE363,"n/a")</f>
        <v>4.2999999999999997E-2</v>
      </c>
      <c r="K90" s="87">
        <f>+IF(ISNUMBER(DATA!AN363),DATA!AN363,"n/a")</f>
        <v>39065878</v>
      </c>
      <c r="L90" s="78">
        <f>+IF(ISNUMBER(DATA!AO363),DATA!AO363,"n/a")</f>
        <v>6.0000000000000001E-3</v>
      </c>
      <c r="R90" s="67"/>
      <c r="S90" s="67"/>
      <c r="T90" s="67"/>
      <c r="U90" s="67"/>
      <c r="V90" s="67"/>
      <c r="W90" s="67"/>
      <c r="X90" s="67"/>
      <c r="Y90" s="67"/>
    </row>
    <row r="91" spans="1:25" x14ac:dyDescent="0.2">
      <c r="A91" s="76" t="s">
        <v>19</v>
      </c>
      <c r="B91" s="67" t="s">
        <v>12</v>
      </c>
      <c r="C91" s="67" t="s">
        <v>9</v>
      </c>
      <c r="D91" s="67" t="s">
        <v>326</v>
      </c>
      <c r="E91" s="87">
        <f>+IF(ISNUMBER(DATA!J364),DATA!J364,"n/a")</f>
        <v>994869</v>
      </c>
      <c r="F91" s="78">
        <f>+IF(ISNUMBER(DATA!K364),DATA!K364,"n/a")</f>
        <v>-1.7999999999999999E-2</v>
      </c>
      <c r="G91" s="87">
        <f>+IF(ISNUMBER(DATA!T364),DATA!T364,"n/a")</f>
        <v>3389476</v>
      </c>
      <c r="H91" s="78">
        <f>+IF(ISNUMBER(DATA!U364),DATA!U364,"n/a")</f>
        <v>1E-3</v>
      </c>
      <c r="I91" s="87">
        <f>+IF(ISNUMBER(DATA!AD364),DATA!AD364,"n/a")</f>
        <v>6968849</v>
      </c>
      <c r="J91" s="78">
        <f>+IF(ISNUMBER(DATA!AE364),DATA!AE364,"n/a")</f>
        <v>3.5999999999999997E-2</v>
      </c>
      <c r="K91" s="87">
        <f>+IF(ISNUMBER(DATA!AN364),DATA!AN364,"n/a")</f>
        <v>14316499</v>
      </c>
      <c r="L91" s="78">
        <f>+IF(ISNUMBER(DATA!AO364),DATA!AO364,"n/a")</f>
        <v>2.5999999999999999E-2</v>
      </c>
      <c r="R91" s="67"/>
      <c r="S91" s="67"/>
      <c r="T91" s="67"/>
      <c r="U91" s="67"/>
      <c r="V91" s="67"/>
      <c r="W91" s="67"/>
      <c r="X91" s="67"/>
      <c r="Y91" s="67"/>
    </row>
    <row r="92" spans="1:25" x14ac:dyDescent="0.2">
      <c r="A92" s="76" t="s">
        <v>19</v>
      </c>
      <c r="B92" s="67" t="s">
        <v>12</v>
      </c>
      <c r="C92" s="67" t="s">
        <v>9</v>
      </c>
      <c r="D92" s="67" t="s">
        <v>327</v>
      </c>
      <c r="E92" s="87">
        <f>+IF(ISNUMBER(DATA!J365),DATA!J365,"n/a")</f>
        <v>1257370</v>
      </c>
      <c r="F92" s="78">
        <f>+IF(ISNUMBER(DATA!K365),DATA!K365,"n/a")</f>
        <v>-8.4000000000000005E-2</v>
      </c>
      <c r="G92" s="87">
        <f>+IF(ISNUMBER(DATA!T365),DATA!T365,"n/a")</f>
        <v>4092291</v>
      </c>
      <c r="H92" s="78">
        <f>+IF(ISNUMBER(DATA!U365),DATA!U365,"n/a")</f>
        <v>-7.1999999999999995E-2</v>
      </c>
      <c r="I92" s="87">
        <f>+IF(ISNUMBER(DATA!AD365),DATA!AD365,"n/a")</f>
        <v>8539360</v>
      </c>
      <c r="J92" s="78">
        <f>+IF(ISNUMBER(DATA!AE365),DATA!AE365,"n/a")</f>
        <v>-0.05</v>
      </c>
      <c r="K92" s="87">
        <f>+IF(ISNUMBER(DATA!AN365),DATA!AN365,"n/a")</f>
        <v>17414801</v>
      </c>
      <c r="L92" s="78">
        <f>+IF(ISNUMBER(DATA!AO365),DATA!AO365,"n/a")</f>
        <v>-6.2E-2</v>
      </c>
      <c r="R92" s="67"/>
      <c r="S92" s="67"/>
      <c r="T92" s="67"/>
      <c r="U92" s="67"/>
      <c r="V92" s="67"/>
      <c r="W92" s="67"/>
      <c r="X92" s="67"/>
      <c r="Y92" s="67"/>
    </row>
    <row r="93" spans="1:25" x14ac:dyDescent="0.2">
      <c r="A93" s="76" t="s">
        <v>19</v>
      </c>
      <c r="B93" s="67" t="s">
        <v>12</v>
      </c>
      <c r="C93" s="67" t="s">
        <v>9</v>
      </c>
      <c r="D93" s="67" t="s">
        <v>328</v>
      </c>
      <c r="E93" s="87">
        <f>+IF(ISNUMBER(DATA!J366),DATA!J366,"n/a")</f>
        <v>1760745</v>
      </c>
      <c r="F93" s="78">
        <f>+IF(ISNUMBER(DATA!K366),DATA!K366,"n/a")</f>
        <v>-5.3999999999999999E-2</v>
      </c>
      <c r="G93" s="87">
        <f>+IF(ISNUMBER(DATA!T366),DATA!T366,"n/a")</f>
        <v>5531742</v>
      </c>
      <c r="H93" s="78">
        <f>+IF(ISNUMBER(DATA!U366),DATA!U366,"n/a")</f>
        <v>-2.5999999999999999E-2</v>
      </c>
      <c r="I93" s="87">
        <f>+IF(ISNUMBER(DATA!AD366),DATA!AD366,"n/a")</f>
        <v>11260071</v>
      </c>
      <c r="J93" s="78">
        <f>+IF(ISNUMBER(DATA!AE366),DATA!AE366,"n/a")</f>
        <v>-4.0000000000000001E-3</v>
      </c>
      <c r="K93" s="87">
        <f>+IF(ISNUMBER(DATA!AN366),DATA!AN366,"n/a")</f>
        <v>23613735</v>
      </c>
      <c r="L93" s="78">
        <f>+IF(ISNUMBER(DATA!AO366),DATA!AO366,"n/a")</f>
        <v>-1.2E-2</v>
      </c>
      <c r="R93" s="67"/>
      <c r="S93" s="67"/>
      <c r="T93" s="67"/>
      <c r="U93" s="67"/>
      <c r="V93" s="67"/>
      <c r="W93" s="67"/>
      <c r="X93" s="67"/>
      <c r="Y93" s="67"/>
    </row>
    <row r="94" spans="1:25" x14ac:dyDescent="0.2">
      <c r="A94" s="76" t="s">
        <v>19</v>
      </c>
      <c r="B94" s="67" t="s">
        <v>12</v>
      </c>
      <c r="C94" s="67" t="s">
        <v>9</v>
      </c>
      <c r="D94" s="67" t="s">
        <v>329</v>
      </c>
      <c r="E94" s="87">
        <f>+IF(ISNUMBER(DATA!J367),DATA!J367,"n/a")</f>
        <v>1844007</v>
      </c>
      <c r="F94" s="78">
        <f>+IF(ISNUMBER(DATA!K367),DATA!K367,"n/a")</f>
        <v>1.2E-2</v>
      </c>
      <c r="G94" s="87">
        <f>+IF(ISNUMBER(DATA!T367),DATA!T367,"n/a")</f>
        <v>5954284</v>
      </c>
      <c r="H94" s="78">
        <f>+IF(ISNUMBER(DATA!U367),DATA!U367,"n/a")</f>
        <v>1.7999999999999999E-2</v>
      </c>
      <c r="I94" s="87">
        <f>+IF(ISNUMBER(DATA!AD367),DATA!AD367,"n/a")</f>
        <v>12214860</v>
      </c>
      <c r="J94" s="78">
        <f>+IF(ISNUMBER(DATA!AE367),DATA!AE367,"n/a")</f>
        <v>2.9000000000000001E-2</v>
      </c>
      <c r="K94" s="87">
        <f>+IF(ISNUMBER(DATA!AN367),DATA!AN367,"n/a")</f>
        <v>25178869</v>
      </c>
      <c r="L94" s="78">
        <f>+IF(ISNUMBER(DATA!AO367),DATA!AO367,"n/a")</f>
        <v>1.7999999999999999E-2</v>
      </c>
      <c r="R94" s="67"/>
      <c r="S94" s="67"/>
      <c r="T94" s="67"/>
      <c r="U94" s="67"/>
      <c r="V94" s="67"/>
      <c r="W94" s="67"/>
      <c r="X94" s="67"/>
      <c r="Y94" s="67"/>
    </row>
    <row r="95" spans="1:25" x14ac:dyDescent="0.2">
      <c r="A95" s="76" t="s">
        <v>19</v>
      </c>
      <c r="B95" s="67" t="s">
        <v>12</v>
      </c>
      <c r="C95" s="67" t="s">
        <v>9</v>
      </c>
      <c r="D95" s="67" t="s">
        <v>330</v>
      </c>
      <c r="E95" s="87">
        <f>+IF(ISNUMBER(DATA!J368),DATA!J368,"n/a")</f>
        <v>13832110</v>
      </c>
      <c r="F95" s="78">
        <f>+IF(ISNUMBER(DATA!K368),DATA!K368,"n/a")</f>
        <v>-2.8000000000000001E-2</v>
      </c>
      <c r="G95" s="87">
        <f>+IF(ISNUMBER(DATA!T368),DATA!T368,"n/a")</f>
        <v>44660497</v>
      </c>
      <c r="H95" s="78">
        <f>+IF(ISNUMBER(DATA!U368),DATA!U368,"n/a")</f>
        <v>-6.0000000000000001E-3</v>
      </c>
      <c r="I95" s="87">
        <f>+IF(ISNUMBER(DATA!AD368),DATA!AD368,"n/a")</f>
        <v>92109586</v>
      </c>
      <c r="J95" s="78">
        <f>+IF(ISNUMBER(DATA!AE368),DATA!AE368,"n/a")</f>
        <v>0.01</v>
      </c>
      <c r="K95" s="87">
        <f>+IF(ISNUMBER(DATA!AN368),DATA!AN368,"n/a")</f>
        <v>191845049</v>
      </c>
      <c r="L95" s="78">
        <f>+IF(ISNUMBER(DATA!AO368),DATA!AO368,"n/a")</f>
        <v>-1E-3</v>
      </c>
      <c r="R95" s="67"/>
      <c r="S95" s="67"/>
      <c r="T95" s="67"/>
      <c r="U95" s="67"/>
      <c r="V95" s="67"/>
      <c r="W95" s="67"/>
      <c r="X95" s="67"/>
      <c r="Y95" s="67"/>
    </row>
    <row r="96" spans="1:25" x14ac:dyDescent="0.2">
      <c r="A96" s="76"/>
      <c r="E96" s="81"/>
      <c r="F96" s="78"/>
      <c r="G96" s="82"/>
      <c r="H96" s="78"/>
      <c r="I96" s="82"/>
      <c r="J96" s="83"/>
      <c r="K96" s="82"/>
      <c r="L96" s="78"/>
      <c r="R96" s="67"/>
      <c r="S96" s="67"/>
      <c r="T96" s="67"/>
      <c r="U96" s="67"/>
      <c r="V96" s="67"/>
      <c r="W96" s="67"/>
      <c r="X96" s="67"/>
      <c r="Y96" s="67"/>
    </row>
    <row r="97" spans="1:25" x14ac:dyDescent="0.2">
      <c r="A97" s="76" t="s">
        <v>19</v>
      </c>
      <c r="B97" s="67" t="s">
        <v>12</v>
      </c>
      <c r="C97" s="67" t="s">
        <v>25</v>
      </c>
      <c r="D97" s="67" t="s">
        <v>322</v>
      </c>
      <c r="E97" s="87">
        <f>+IF(ISNUMBER(DATA!L360),DATA!L360,"n/a")</f>
        <v>2839400</v>
      </c>
      <c r="F97" s="78">
        <f>+IF(ISNUMBER(DATA!M360),DATA!M360,"n/a")</f>
        <v>-4.0000000000000001E-3</v>
      </c>
      <c r="G97" s="87">
        <f>+IF(ISNUMBER(DATA!V360),DATA!V360,"n/a")</f>
        <v>9029338</v>
      </c>
      <c r="H97" s="78">
        <f>+IF(ISNUMBER(DATA!W360),DATA!W360,"n/a")</f>
        <v>2.3E-2</v>
      </c>
      <c r="I97" s="87">
        <f>+IF(ISNUMBER(DATA!AF360),DATA!AF360,"n/a")</f>
        <v>18302757</v>
      </c>
      <c r="J97" s="78">
        <f>+IF(ISNUMBER(DATA!AG360),DATA!AG360,"n/a")</f>
        <v>3.4000000000000002E-2</v>
      </c>
      <c r="K97" s="87">
        <f>+IF(ISNUMBER(DATA!AP360),DATA!AP360,"n/a")</f>
        <v>38522508</v>
      </c>
      <c r="L97" s="78">
        <f>+IF(ISNUMBER(DATA!AQ360),DATA!AQ360,"n/a")</f>
        <v>5.2999999999999999E-2</v>
      </c>
      <c r="R97" s="67"/>
      <c r="S97" s="67"/>
      <c r="T97" s="67"/>
      <c r="U97" s="67"/>
      <c r="V97" s="67"/>
      <c r="W97" s="67"/>
      <c r="X97" s="67"/>
      <c r="Y97" s="67"/>
    </row>
    <row r="98" spans="1:25" x14ac:dyDescent="0.2">
      <c r="A98" s="76" t="s">
        <v>19</v>
      </c>
      <c r="B98" s="67" t="s">
        <v>12</v>
      </c>
      <c r="C98" s="67" t="s">
        <v>25</v>
      </c>
      <c r="D98" s="67" t="s">
        <v>323</v>
      </c>
      <c r="E98" s="87">
        <f>+IF(ISNUMBER(DATA!L361),DATA!L361,"n/a")</f>
        <v>3461677</v>
      </c>
      <c r="F98" s="78">
        <f>+IF(ISNUMBER(DATA!M361),DATA!M361,"n/a")</f>
        <v>-6.8000000000000005E-2</v>
      </c>
      <c r="G98" s="87">
        <f>+IF(ISNUMBER(DATA!V361),DATA!V361,"n/a")</f>
        <v>11282723</v>
      </c>
      <c r="H98" s="78">
        <f>+IF(ISNUMBER(DATA!W361),DATA!W361,"n/a")</f>
        <v>-5.8000000000000003E-2</v>
      </c>
      <c r="I98" s="87">
        <f>+IF(ISNUMBER(DATA!AF361),DATA!AF361,"n/a")</f>
        <v>23461058</v>
      </c>
      <c r="J98" s="78">
        <f>+IF(ISNUMBER(DATA!AG361),DATA!AG361,"n/a")</f>
        <v>-3.1E-2</v>
      </c>
      <c r="K98" s="87">
        <f>+IF(ISNUMBER(DATA!AP361),DATA!AP361,"n/a")</f>
        <v>48394082</v>
      </c>
      <c r="L98" s="78">
        <f>+IF(ISNUMBER(DATA!AQ361),DATA!AQ361,"n/a")</f>
        <v>-0.03</v>
      </c>
      <c r="R98" s="67"/>
      <c r="S98" s="67"/>
      <c r="T98" s="67"/>
      <c r="U98" s="67"/>
      <c r="V98" s="67"/>
      <c r="W98" s="67"/>
      <c r="X98" s="67"/>
      <c r="Y98" s="67"/>
    </row>
    <row r="99" spans="1:25" x14ac:dyDescent="0.2">
      <c r="A99" s="76" t="s">
        <v>19</v>
      </c>
      <c r="B99" s="67" t="s">
        <v>12</v>
      </c>
      <c r="C99" s="67" t="s">
        <v>25</v>
      </c>
      <c r="D99" s="67" t="s">
        <v>324</v>
      </c>
      <c r="E99" s="87">
        <f>+IF(ISNUMBER(DATA!L362),DATA!L362,"n/a")</f>
        <v>2292852</v>
      </c>
      <c r="F99" s="78">
        <f>+IF(ISNUMBER(DATA!M362),DATA!M362,"n/a")</f>
        <v>-0.13400000000000001</v>
      </c>
      <c r="G99" s="87">
        <f>+IF(ISNUMBER(DATA!V362),DATA!V362,"n/a")</f>
        <v>7453920</v>
      </c>
      <c r="H99" s="78">
        <f>+IF(ISNUMBER(DATA!W362),DATA!W362,"n/a")</f>
        <v>-0.10199999999999999</v>
      </c>
      <c r="I99" s="87">
        <f>+IF(ISNUMBER(DATA!AF362),DATA!AF362,"n/a")</f>
        <v>15579723</v>
      </c>
      <c r="J99" s="78">
        <f>+IF(ISNUMBER(DATA!AG362),DATA!AG362,"n/a")</f>
        <v>-7.5999999999999998E-2</v>
      </c>
      <c r="K99" s="87">
        <f>+IF(ISNUMBER(DATA!AP362),DATA!AP362,"n/a")</f>
        <v>32624464</v>
      </c>
      <c r="L99" s="78">
        <f>+IF(ISNUMBER(DATA!AQ362),DATA!AQ362,"n/a")</f>
        <v>-0.06</v>
      </c>
      <c r="R99" s="67"/>
      <c r="S99" s="67"/>
      <c r="T99" s="67"/>
      <c r="U99" s="67"/>
      <c r="V99" s="67"/>
      <c r="W99" s="67"/>
      <c r="X99" s="67"/>
      <c r="Y99" s="67"/>
    </row>
    <row r="100" spans="1:25" x14ac:dyDescent="0.2">
      <c r="A100" s="76" t="s">
        <v>19</v>
      </c>
      <c r="B100" s="67" t="s">
        <v>12</v>
      </c>
      <c r="C100" s="67" t="s">
        <v>25</v>
      </c>
      <c r="D100" s="67" t="s">
        <v>325</v>
      </c>
      <c r="E100" s="87">
        <f>+IF(ISNUMBER(DATA!L363),DATA!L363,"n/a")</f>
        <v>4539949</v>
      </c>
      <c r="F100" s="78">
        <f>+IF(ISNUMBER(DATA!M363),DATA!M363,"n/a")</f>
        <v>-1.9E-2</v>
      </c>
      <c r="G100" s="87">
        <f>+IF(ISNUMBER(DATA!V363),DATA!V363,"n/a")</f>
        <v>14323564</v>
      </c>
      <c r="H100" s="78">
        <f>+IF(ISNUMBER(DATA!W363),DATA!W363,"n/a")</f>
        <v>1.4E-2</v>
      </c>
      <c r="I100" s="87">
        <f>+IF(ISNUMBER(DATA!AF363),DATA!AF363,"n/a")</f>
        <v>29587454</v>
      </c>
      <c r="J100" s="78">
        <f>+IF(ISNUMBER(DATA!AG363),DATA!AG363,"n/a")</f>
        <v>1.4E-2</v>
      </c>
      <c r="K100" s="87">
        <f>+IF(ISNUMBER(DATA!AP363),DATA!AP363,"n/a")</f>
        <v>61524673</v>
      </c>
      <c r="L100" s="78">
        <f>+IF(ISNUMBER(DATA!AQ363),DATA!AQ363,"n/a")</f>
        <v>-1.2E-2</v>
      </c>
      <c r="R100" s="67"/>
      <c r="S100" s="67"/>
      <c r="T100" s="67"/>
      <c r="U100" s="67"/>
      <c r="V100" s="67"/>
      <c r="W100" s="67"/>
      <c r="X100" s="67"/>
      <c r="Y100" s="67"/>
    </row>
    <row r="101" spans="1:25" x14ac:dyDescent="0.2">
      <c r="A101" s="76" t="s">
        <v>19</v>
      </c>
      <c r="B101" s="67" t="s">
        <v>12</v>
      </c>
      <c r="C101" s="67" t="s">
        <v>25</v>
      </c>
      <c r="D101" s="67" t="s">
        <v>326</v>
      </c>
      <c r="E101" s="87">
        <f>+IF(ISNUMBER(DATA!L364),DATA!L364,"n/a")</f>
        <v>1634096</v>
      </c>
      <c r="F101" s="78">
        <f>+IF(ISNUMBER(DATA!M364),DATA!M364,"n/a")</f>
        <v>-0.03</v>
      </c>
      <c r="G101" s="87">
        <f>+IF(ISNUMBER(DATA!V364),DATA!V364,"n/a")</f>
        <v>5562626</v>
      </c>
      <c r="H101" s="78">
        <f>+IF(ISNUMBER(DATA!W364),DATA!W364,"n/a")</f>
        <v>-2.1000000000000001E-2</v>
      </c>
      <c r="I101" s="87">
        <f>+IF(ISNUMBER(DATA!AF364),DATA!AF364,"n/a")</f>
        <v>11388122</v>
      </c>
      <c r="J101" s="78">
        <f>+IF(ISNUMBER(DATA!AG364),DATA!AG364,"n/a")</f>
        <v>1.0999999999999999E-2</v>
      </c>
      <c r="K101" s="87">
        <f>+IF(ISNUMBER(DATA!AP364),DATA!AP364,"n/a")</f>
        <v>23592321</v>
      </c>
      <c r="L101" s="78">
        <f>+IF(ISNUMBER(DATA!AQ364),DATA!AQ364,"n/a")</f>
        <v>0.01</v>
      </c>
      <c r="R101" s="67"/>
      <c r="S101" s="67"/>
      <c r="T101" s="67"/>
      <c r="U101" s="67"/>
      <c r="V101" s="67"/>
      <c r="W101" s="67"/>
      <c r="X101" s="67"/>
      <c r="Y101" s="67"/>
    </row>
    <row r="102" spans="1:25" x14ac:dyDescent="0.2">
      <c r="A102" s="76" t="s">
        <v>19</v>
      </c>
      <c r="B102" s="67" t="s">
        <v>12</v>
      </c>
      <c r="C102" s="67" t="s">
        <v>25</v>
      </c>
      <c r="D102" s="67" t="s">
        <v>327</v>
      </c>
      <c r="E102" s="87">
        <f>+IF(ISNUMBER(DATA!L365),DATA!L365,"n/a")</f>
        <v>2029894</v>
      </c>
      <c r="F102" s="78">
        <f>+IF(ISNUMBER(DATA!M365),DATA!M365,"n/a")</f>
        <v>-8.1000000000000003E-2</v>
      </c>
      <c r="G102" s="87">
        <f>+IF(ISNUMBER(DATA!V365),DATA!V365,"n/a")</f>
        <v>6605472</v>
      </c>
      <c r="H102" s="78">
        <f>+IF(ISNUMBER(DATA!W365),DATA!W365,"n/a")</f>
        <v>-7.0000000000000007E-2</v>
      </c>
      <c r="I102" s="87">
        <f>+IF(ISNUMBER(DATA!AF365),DATA!AF365,"n/a")</f>
        <v>13685985</v>
      </c>
      <c r="J102" s="78">
        <f>+IF(ISNUMBER(DATA!AG365),DATA!AG365,"n/a")</f>
        <v>-4.8000000000000001E-2</v>
      </c>
      <c r="K102" s="87">
        <f>+IF(ISNUMBER(DATA!AP365),DATA!AP365,"n/a")</f>
        <v>27805072</v>
      </c>
      <c r="L102" s="78">
        <f>+IF(ISNUMBER(DATA!AQ365),DATA!AQ365,"n/a")</f>
        <v>-5.8999999999999997E-2</v>
      </c>
      <c r="R102" s="67"/>
      <c r="S102" s="67"/>
      <c r="T102" s="67"/>
      <c r="U102" s="67"/>
      <c r="V102" s="67"/>
      <c r="W102" s="67"/>
      <c r="X102" s="67"/>
      <c r="Y102" s="67"/>
    </row>
    <row r="103" spans="1:25" x14ac:dyDescent="0.2">
      <c r="A103" s="76" t="s">
        <v>19</v>
      </c>
      <c r="B103" s="67" t="s">
        <v>12</v>
      </c>
      <c r="C103" s="67" t="s">
        <v>25</v>
      </c>
      <c r="D103" s="67" t="s">
        <v>328</v>
      </c>
      <c r="E103" s="87">
        <f>+IF(ISNUMBER(DATA!L366),DATA!L366,"n/a")</f>
        <v>2812777</v>
      </c>
      <c r="F103" s="78">
        <f>+IF(ISNUMBER(DATA!M366),DATA!M366,"n/a")</f>
        <v>-7.6999999999999999E-2</v>
      </c>
      <c r="G103" s="87">
        <f>+IF(ISNUMBER(DATA!V366),DATA!V366,"n/a")</f>
        <v>8775268</v>
      </c>
      <c r="H103" s="78">
        <f>+IF(ISNUMBER(DATA!W366),DATA!W366,"n/a")</f>
        <v>-5.0999999999999997E-2</v>
      </c>
      <c r="I103" s="87">
        <f>+IF(ISNUMBER(DATA!AF366),DATA!AF366,"n/a")</f>
        <v>18047387</v>
      </c>
      <c r="J103" s="78">
        <f>+IF(ISNUMBER(DATA!AG366),DATA!AG366,"n/a")</f>
        <v>-1.4999999999999999E-2</v>
      </c>
      <c r="K103" s="87">
        <f>+IF(ISNUMBER(DATA!AP366),DATA!AP366,"n/a")</f>
        <v>37523641</v>
      </c>
      <c r="L103" s="78">
        <f>+IF(ISNUMBER(DATA!AQ366),DATA!AQ366,"n/a")</f>
        <v>-3.3000000000000002E-2</v>
      </c>
      <c r="R103" s="67"/>
      <c r="S103" s="67"/>
      <c r="T103" s="67"/>
      <c r="U103" s="67"/>
      <c r="V103" s="67"/>
      <c r="W103" s="67"/>
      <c r="X103" s="67"/>
      <c r="Y103" s="67"/>
    </row>
    <row r="104" spans="1:25" x14ac:dyDescent="0.2">
      <c r="A104" s="76" t="s">
        <v>19</v>
      </c>
      <c r="B104" s="67" t="s">
        <v>12</v>
      </c>
      <c r="C104" s="67" t="s">
        <v>25</v>
      </c>
      <c r="D104" s="67" t="s">
        <v>329</v>
      </c>
      <c r="E104" s="87">
        <f>+IF(ISNUMBER(DATA!L367),DATA!L367,"n/a")</f>
        <v>3122594</v>
      </c>
      <c r="F104" s="78">
        <f>+IF(ISNUMBER(DATA!M367),DATA!M367,"n/a")</f>
        <v>-3.4000000000000002E-2</v>
      </c>
      <c r="G104" s="87">
        <f>+IF(ISNUMBER(DATA!V367),DATA!V367,"n/a")</f>
        <v>10159599</v>
      </c>
      <c r="H104" s="78">
        <f>+IF(ISNUMBER(DATA!W367),DATA!W367,"n/a")</f>
        <v>-1.9E-2</v>
      </c>
      <c r="I104" s="87">
        <f>+IF(ISNUMBER(DATA!AF367),DATA!AF367,"n/a")</f>
        <v>20952780</v>
      </c>
      <c r="J104" s="78">
        <f>+IF(ISNUMBER(DATA!AG367),DATA!AG367,"n/a")</f>
        <v>-5.0000000000000001E-3</v>
      </c>
      <c r="K104" s="87">
        <f>+IF(ISNUMBER(DATA!AP367),DATA!AP367,"n/a")</f>
        <v>43827625</v>
      </c>
      <c r="L104" s="78">
        <f>+IF(ISNUMBER(DATA!AQ367),DATA!AQ367,"n/a")</f>
        <v>6.0000000000000001E-3</v>
      </c>
      <c r="R104" s="67"/>
      <c r="S104" s="67"/>
      <c r="T104" s="67"/>
      <c r="U104" s="67"/>
      <c r="V104" s="67"/>
      <c r="W104" s="67"/>
      <c r="X104" s="67"/>
      <c r="Y104" s="67"/>
    </row>
    <row r="105" spans="1:25" x14ac:dyDescent="0.2">
      <c r="A105" s="76" t="s">
        <v>19</v>
      </c>
      <c r="B105" s="67" t="s">
        <v>12</v>
      </c>
      <c r="C105" s="67" t="s">
        <v>25</v>
      </c>
      <c r="D105" s="67" t="s">
        <v>330</v>
      </c>
      <c r="E105" s="87">
        <f>+IF(ISNUMBER(DATA!L368),DATA!L368,"n/a")</f>
        <v>22733240</v>
      </c>
      <c r="F105" s="78">
        <f>+IF(ISNUMBER(DATA!M368),DATA!M368,"n/a")</f>
        <v>-5.2999999999999999E-2</v>
      </c>
      <c r="G105" s="87">
        <f>+IF(ISNUMBER(DATA!V368),DATA!V368,"n/a")</f>
        <v>73192510</v>
      </c>
      <c r="H105" s="78">
        <f>+IF(ISNUMBER(DATA!W368),DATA!W368,"n/a")</f>
        <v>-3.2000000000000001E-2</v>
      </c>
      <c r="I105" s="87">
        <f>+IF(ISNUMBER(DATA!AF368),DATA!AF368,"n/a")</f>
        <v>151005266</v>
      </c>
      <c r="J105" s="78">
        <f>+IF(ISNUMBER(DATA!AG368),DATA!AG368,"n/a")</f>
        <v>-1.2999999999999999E-2</v>
      </c>
      <c r="K105" s="87">
        <f>+IF(ISNUMBER(DATA!AP368),DATA!AP368,"n/a")</f>
        <v>313814386</v>
      </c>
      <c r="L105" s="78">
        <f>+IF(ISNUMBER(DATA!AQ368),DATA!AQ368,"n/a")</f>
        <v>-1.4999999999999999E-2</v>
      </c>
      <c r="R105" s="67"/>
      <c r="S105" s="67"/>
      <c r="T105" s="67"/>
      <c r="U105" s="67"/>
      <c r="V105" s="67"/>
      <c r="W105" s="67"/>
      <c r="X105" s="67"/>
      <c r="Y105" s="67"/>
    </row>
    <row r="106" spans="1:25" x14ac:dyDescent="0.2">
      <c r="A106" s="76"/>
      <c r="E106" s="81"/>
      <c r="F106" s="78"/>
      <c r="G106" s="82"/>
      <c r="H106" s="78"/>
      <c r="I106" s="82"/>
      <c r="J106" s="83"/>
      <c r="K106" s="82"/>
      <c r="L106" s="78"/>
      <c r="R106" s="67"/>
      <c r="S106" s="67"/>
      <c r="T106" s="67"/>
      <c r="U106" s="67"/>
      <c r="V106" s="67"/>
      <c r="W106" s="67"/>
      <c r="X106" s="67"/>
      <c r="Y106" s="67"/>
    </row>
    <row r="107" spans="1:25" x14ac:dyDescent="0.2">
      <c r="A107" s="76" t="s">
        <v>19</v>
      </c>
      <c r="B107" s="67" t="s">
        <v>12</v>
      </c>
      <c r="C107" s="67" t="s">
        <v>10</v>
      </c>
      <c r="D107" s="67" t="s">
        <v>322</v>
      </c>
      <c r="E107" s="88">
        <f>+IF(ISNUMBER(DATA!N360),DATA!N360,"n/a")</f>
        <v>3.83</v>
      </c>
      <c r="F107" s="78">
        <f>+IF(ISNUMBER(DATA!O360),DATA!O360,"n/a")</f>
        <v>4.2000000000000003E-2</v>
      </c>
      <c r="G107" s="88">
        <f>+IF(ISNUMBER(DATA!X360),DATA!X360,"n/a")</f>
        <v>3.8</v>
      </c>
      <c r="H107" s="78">
        <f>+IF(ISNUMBER(DATA!Y360),DATA!Y360,"n/a")</f>
        <v>1.4E-2</v>
      </c>
      <c r="I107" s="88">
        <f>+IF(ISNUMBER(DATA!AH360),DATA!AH360,"n/a")</f>
        <v>3.78</v>
      </c>
      <c r="J107" s="78">
        <f>+IF(ISNUMBER(DATA!AI360),DATA!AI360,"n/a")</f>
        <v>-7.0000000000000001E-3</v>
      </c>
      <c r="K107" s="88">
        <f>+IF(ISNUMBER(DATA!AR360),DATA!AR360,"n/a")</f>
        <v>3.78</v>
      </c>
      <c r="L107" s="78">
        <f>+IF(ISNUMBER(DATA!AS360),DATA!AS360,"n/a")</f>
        <v>-1.7999999999999999E-2</v>
      </c>
      <c r="R107" s="67"/>
      <c r="S107" s="67"/>
      <c r="T107" s="67"/>
      <c r="U107" s="67"/>
      <c r="V107" s="67"/>
      <c r="W107" s="67"/>
      <c r="X107" s="67"/>
      <c r="Y107" s="67"/>
    </row>
    <row r="108" spans="1:25" x14ac:dyDescent="0.2">
      <c r="A108" s="76" t="s">
        <v>19</v>
      </c>
      <c r="B108" s="67" t="s">
        <v>12</v>
      </c>
      <c r="C108" s="67" t="s">
        <v>10</v>
      </c>
      <c r="D108" s="67" t="s">
        <v>323</v>
      </c>
      <c r="E108" s="88">
        <f>+IF(ISNUMBER(DATA!N361),DATA!N361,"n/a")</f>
        <v>3.52</v>
      </c>
      <c r="F108" s="78">
        <f>+IF(ISNUMBER(DATA!O361),DATA!O361,"n/a")</f>
        <v>7.0000000000000001E-3</v>
      </c>
      <c r="G108" s="88">
        <f>+IF(ISNUMBER(DATA!X361),DATA!X361,"n/a")</f>
        <v>3.57</v>
      </c>
      <c r="H108" s="78">
        <f>+IF(ISNUMBER(DATA!Y361),DATA!Y361,"n/a")</f>
        <v>1.7000000000000001E-2</v>
      </c>
      <c r="I108" s="88">
        <f>+IF(ISNUMBER(DATA!AH361),DATA!AH361,"n/a")</f>
        <v>3.59</v>
      </c>
      <c r="J108" s="78">
        <f>+IF(ISNUMBER(DATA!AI361),DATA!AI361,"n/a")</f>
        <v>1.4E-2</v>
      </c>
      <c r="K108" s="88">
        <f>+IF(ISNUMBER(DATA!AR361),DATA!AR361,"n/a")</f>
        <v>3.54</v>
      </c>
      <c r="L108" s="78">
        <f>+IF(ISNUMBER(DATA!AS361),DATA!AS361,"n/a")</f>
        <v>8.9999999999999993E-3</v>
      </c>
      <c r="R108" s="67"/>
      <c r="S108" s="67"/>
      <c r="T108" s="67"/>
      <c r="U108" s="67"/>
      <c r="V108" s="67"/>
      <c r="W108" s="67"/>
      <c r="X108" s="67"/>
      <c r="Y108" s="67"/>
    </row>
    <row r="109" spans="1:25" x14ac:dyDescent="0.2">
      <c r="A109" s="76" t="s">
        <v>19</v>
      </c>
      <c r="B109" s="67" t="s">
        <v>12</v>
      </c>
      <c r="C109" s="67" t="s">
        <v>10</v>
      </c>
      <c r="D109" s="67" t="s">
        <v>324</v>
      </c>
      <c r="E109" s="88">
        <f>+IF(ISNUMBER(DATA!N362),DATA!N362,"n/a")</f>
        <v>3.65</v>
      </c>
      <c r="F109" s="78">
        <f>+IF(ISNUMBER(DATA!O362),DATA!O362,"n/a")</f>
        <v>1.7999999999999999E-2</v>
      </c>
      <c r="G109" s="88">
        <f>+IF(ISNUMBER(DATA!X362),DATA!X362,"n/a")</f>
        <v>3.65</v>
      </c>
      <c r="H109" s="78">
        <f>+IF(ISNUMBER(DATA!Y362),DATA!Y362,"n/a")</f>
        <v>-2E-3</v>
      </c>
      <c r="I109" s="88">
        <f>+IF(ISNUMBER(DATA!AH362),DATA!AH362,"n/a")</f>
        <v>3.63</v>
      </c>
      <c r="J109" s="78">
        <f>+IF(ISNUMBER(DATA!AI362),DATA!AI362,"n/a")</f>
        <v>-1.0999999999999999E-2</v>
      </c>
      <c r="K109" s="88">
        <f>+IF(ISNUMBER(DATA!AR362),DATA!AR362,"n/a")</f>
        <v>3.63</v>
      </c>
      <c r="L109" s="78">
        <f>+IF(ISNUMBER(DATA!AS362),DATA!AS362,"n/a")</f>
        <v>-1.4E-2</v>
      </c>
      <c r="R109" s="67"/>
      <c r="S109" s="67"/>
      <c r="T109" s="67"/>
      <c r="U109" s="67"/>
      <c r="V109" s="67"/>
      <c r="W109" s="67"/>
      <c r="X109" s="67"/>
      <c r="Y109" s="67"/>
    </row>
    <row r="110" spans="1:25" x14ac:dyDescent="0.2">
      <c r="A110" s="76" t="s">
        <v>19</v>
      </c>
      <c r="B110" s="67" t="s">
        <v>12</v>
      </c>
      <c r="C110" s="67" t="s">
        <v>10</v>
      </c>
      <c r="D110" s="67" t="s">
        <v>325</v>
      </c>
      <c r="E110" s="88">
        <f>+IF(ISNUMBER(DATA!N363),DATA!N363,"n/a")</f>
        <v>3.63</v>
      </c>
      <c r="F110" s="78">
        <f>+IF(ISNUMBER(DATA!O363),DATA!O363,"n/a")</f>
        <v>-1.0999999999999999E-2</v>
      </c>
      <c r="G110" s="88">
        <f>+IF(ISNUMBER(DATA!X363),DATA!X363,"n/a")</f>
        <v>3.58</v>
      </c>
      <c r="H110" s="78">
        <f>+IF(ISNUMBER(DATA!Y363),DATA!Y363,"n/a")</f>
        <v>-2.5999999999999999E-2</v>
      </c>
      <c r="I110" s="88">
        <f>+IF(ISNUMBER(DATA!AH363),DATA!AH363,"n/a")</f>
        <v>3.58</v>
      </c>
      <c r="J110" s="78">
        <f>+IF(ISNUMBER(DATA!AI363),DATA!AI363,"n/a")</f>
        <v>-3.3000000000000002E-2</v>
      </c>
      <c r="K110" s="88">
        <f>+IF(ISNUMBER(DATA!AR363),DATA!AR363,"n/a")</f>
        <v>3.57</v>
      </c>
      <c r="L110" s="78">
        <f>+IF(ISNUMBER(DATA!AS363),DATA!AS363,"n/a")</f>
        <v>-1.4E-2</v>
      </c>
      <c r="R110" s="67"/>
      <c r="S110" s="67"/>
      <c r="T110" s="67"/>
      <c r="U110" s="67"/>
      <c r="V110" s="67"/>
      <c r="W110" s="67"/>
      <c r="X110" s="67"/>
      <c r="Y110" s="67"/>
    </row>
    <row r="111" spans="1:25" x14ac:dyDescent="0.2">
      <c r="A111" s="76" t="s">
        <v>19</v>
      </c>
      <c r="B111" s="67" t="s">
        <v>12</v>
      </c>
      <c r="C111" s="67" t="s">
        <v>10</v>
      </c>
      <c r="D111" s="67" t="s">
        <v>326</v>
      </c>
      <c r="E111" s="88">
        <f>+IF(ISNUMBER(DATA!N364),DATA!N364,"n/a")</f>
        <v>3.49</v>
      </c>
      <c r="F111" s="78">
        <f>+IF(ISNUMBER(DATA!O364),DATA!O364,"n/a")</f>
        <v>-5.0000000000000001E-3</v>
      </c>
      <c r="G111" s="88">
        <f>+IF(ISNUMBER(DATA!X364),DATA!X364,"n/a")</f>
        <v>3.45</v>
      </c>
      <c r="H111" s="78">
        <f>+IF(ISNUMBER(DATA!Y364),DATA!Y364,"n/a")</f>
        <v>5.0000000000000001E-3</v>
      </c>
      <c r="I111" s="88">
        <f>+IF(ISNUMBER(DATA!AH364),DATA!AH364,"n/a")</f>
        <v>3.44</v>
      </c>
      <c r="J111" s="78">
        <f>+IF(ISNUMBER(DATA!AI364),DATA!AI364,"n/a")</f>
        <v>3.0000000000000001E-3</v>
      </c>
      <c r="K111" s="88">
        <f>+IF(ISNUMBER(DATA!AR364),DATA!AR364,"n/a")</f>
        <v>3.41</v>
      </c>
      <c r="L111" s="78">
        <f>+IF(ISNUMBER(DATA!AS364),DATA!AS364,"n/a")</f>
        <v>-1.2999999999999999E-2</v>
      </c>
      <c r="R111" s="67"/>
      <c r="S111" s="67"/>
      <c r="T111" s="67"/>
      <c r="U111" s="67"/>
      <c r="V111" s="67"/>
      <c r="W111" s="67"/>
      <c r="X111" s="67"/>
      <c r="Y111" s="67"/>
    </row>
    <row r="112" spans="1:25" x14ac:dyDescent="0.2">
      <c r="A112" s="76" t="s">
        <v>19</v>
      </c>
      <c r="B112" s="67" t="s">
        <v>12</v>
      </c>
      <c r="C112" s="67" t="s">
        <v>10</v>
      </c>
      <c r="D112" s="67" t="s">
        <v>327</v>
      </c>
      <c r="E112" s="88">
        <f>+IF(ISNUMBER(DATA!N365),DATA!N365,"n/a")</f>
        <v>3.82</v>
      </c>
      <c r="F112" s="78">
        <f>+IF(ISNUMBER(DATA!O365),DATA!O365,"n/a")</f>
        <v>4.2000000000000003E-2</v>
      </c>
      <c r="G112" s="88">
        <f>+IF(ISNUMBER(DATA!X365),DATA!X365,"n/a")</f>
        <v>3.76</v>
      </c>
      <c r="H112" s="78">
        <f>+IF(ISNUMBER(DATA!Y365),DATA!Y365,"n/a")</f>
        <v>2.7E-2</v>
      </c>
      <c r="I112" s="88">
        <f>+IF(ISNUMBER(DATA!AH365),DATA!AH365,"n/a")</f>
        <v>3.7</v>
      </c>
      <c r="J112" s="78">
        <f>+IF(ISNUMBER(DATA!AI365),DATA!AI365,"n/a")</f>
        <v>1.2E-2</v>
      </c>
      <c r="K112" s="88">
        <f>+IF(ISNUMBER(DATA!AR365),DATA!AR365,"n/a")</f>
        <v>3.69</v>
      </c>
      <c r="L112" s="78">
        <f>+IF(ISNUMBER(DATA!AS365),DATA!AS365,"n/a")</f>
        <v>0.02</v>
      </c>
      <c r="R112" s="67"/>
      <c r="S112" s="67"/>
      <c r="T112" s="67"/>
      <c r="U112" s="67"/>
      <c r="V112" s="67"/>
      <c r="W112" s="67"/>
      <c r="X112" s="67"/>
      <c r="Y112" s="67"/>
    </row>
    <row r="113" spans="1:25" x14ac:dyDescent="0.2">
      <c r="A113" s="76" t="s">
        <v>19</v>
      </c>
      <c r="B113" s="67" t="s">
        <v>12</v>
      </c>
      <c r="C113" s="67" t="s">
        <v>10</v>
      </c>
      <c r="D113" s="67" t="s">
        <v>328</v>
      </c>
      <c r="E113" s="88">
        <f>+IF(ISNUMBER(DATA!N366),DATA!N366,"n/a")</f>
        <v>3.61</v>
      </c>
      <c r="F113" s="78">
        <f>+IF(ISNUMBER(DATA!O366),DATA!O366,"n/a")</f>
        <v>8.9999999999999993E-3</v>
      </c>
      <c r="G113" s="88">
        <f>+IF(ISNUMBER(DATA!X366),DATA!X366,"n/a")</f>
        <v>3.66</v>
      </c>
      <c r="H113" s="78">
        <f>+IF(ISNUMBER(DATA!Y366),DATA!Y366,"n/a")</f>
        <v>1.2E-2</v>
      </c>
      <c r="I113" s="88">
        <f>+IF(ISNUMBER(DATA!AH366),DATA!AH366,"n/a")</f>
        <v>3.62</v>
      </c>
      <c r="J113" s="78">
        <f>+IF(ISNUMBER(DATA!AI366),DATA!AI366,"n/a")</f>
        <v>4.0000000000000001E-3</v>
      </c>
      <c r="K113" s="88">
        <f>+IF(ISNUMBER(DATA!AR366),DATA!AR366,"n/a")</f>
        <v>3.63</v>
      </c>
      <c r="L113" s="78">
        <f>+IF(ISNUMBER(DATA!AS366),DATA!AS366,"n/a")</f>
        <v>8.0000000000000002E-3</v>
      </c>
      <c r="R113" s="67"/>
      <c r="S113" s="67"/>
      <c r="T113" s="67"/>
      <c r="U113" s="67"/>
      <c r="V113" s="67"/>
      <c r="W113" s="67"/>
      <c r="X113" s="67"/>
      <c r="Y113" s="67"/>
    </row>
    <row r="114" spans="1:25" x14ac:dyDescent="0.2">
      <c r="A114" s="76" t="s">
        <v>19</v>
      </c>
      <c r="B114" s="67" t="s">
        <v>12</v>
      </c>
      <c r="C114" s="67" t="s">
        <v>10</v>
      </c>
      <c r="D114" s="67" t="s">
        <v>329</v>
      </c>
      <c r="E114" s="88">
        <f>+IF(ISNUMBER(DATA!N367),DATA!N367,"n/a")</f>
        <v>3.72</v>
      </c>
      <c r="F114" s="78">
        <f>+IF(ISNUMBER(DATA!O367),DATA!O367,"n/a")</f>
        <v>-1.7000000000000001E-2</v>
      </c>
      <c r="G114" s="88">
        <f>+IF(ISNUMBER(DATA!X367),DATA!X367,"n/a")</f>
        <v>3.72</v>
      </c>
      <c r="H114" s="78">
        <f>+IF(ISNUMBER(DATA!Y367),DATA!Y367,"n/a")</f>
        <v>-1.6E-2</v>
      </c>
      <c r="I114" s="88">
        <f>+IF(ISNUMBER(DATA!AH367),DATA!AH367,"n/a")</f>
        <v>3.71</v>
      </c>
      <c r="J114" s="78">
        <f>+IF(ISNUMBER(DATA!AI367),DATA!AI367,"n/a")</f>
        <v>-3.2000000000000001E-2</v>
      </c>
      <c r="K114" s="88">
        <f>+IF(ISNUMBER(DATA!AR367),DATA!AR367,"n/a")</f>
        <v>3.73</v>
      </c>
      <c r="L114" s="78">
        <f>+IF(ISNUMBER(DATA!AS367),DATA!AS367,"n/a")</f>
        <v>-1.9E-2</v>
      </c>
      <c r="R114" s="67"/>
      <c r="S114" s="67"/>
      <c r="T114" s="67"/>
      <c r="U114" s="67"/>
      <c r="V114" s="67"/>
      <c r="W114" s="67"/>
      <c r="X114" s="67"/>
      <c r="Y114" s="67"/>
    </row>
    <row r="115" spans="1:25" x14ac:dyDescent="0.2">
      <c r="A115" s="76" t="s">
        <v>19</v>
      </c>
      <c r="B115" s="67" t="s">
        <v>12</v>
      </c>
      <c r="C115" s="67" t="s">
        <v>10</v>
      </c>
      <c r="D115" s="67" t="s">
        <v>330</v>
      </c>
      <c r="E115" s="88">
        <f>+IF(ISNUMBER(DATA!N368),DATA!N368,"n/a")</f>
        <v>3.66</v>
      </c>
      <c r="F115" s="78">
        <f>+IF(ISNUMBER(DATA!O368),DATA!O368,"n/a")</f>
        <v>8.9999999999999993E-3</v>
      </c>
      <c r="G115" s="88">
        <f>+IF(ISNUMBER(DATA!X368),DATA!X368,"n/a")</f>
        <v>3.65</v>
      </c>
      <c r="H115" s="78">
        <f>+IF(ISNUMBER(DATA!Y368),DATA!Y368,"n/a")</f>
        <v>1E-3</v>
      </c>
      <c r="I115" s="88">
        <f>+IF(ISNUMBER(DATA!AH368),DATA!AH368,"n/a")</f>
        <v>3.63</v>
      </c>
      <c r="J115" s="78">
        <f>+IF(ISNUMBER(DATA!AI368),DATA!AI368,"n/a")</f>
        <v>-8.9999999999999993E-3</v>
      </c>
      <c r="K115" s="88">
        <f>+IF(ISNUMBER(DATA!AR368),DATA!AR368,"n/a")</f>
        <v>3.62</v>
      </c>
      <c r="L115" s="78">
        <f>+IF(ISNUMBER(DATA!AS368),DATA!AS368,"n/a")</f>
        <v>-6.0000000000000001E-3</v>
      </c>
      <c r="R115" s="67"/>
      <c r="S115" s="67"/>
      <c r="T115" s="67"/>
      <c r="U115" s="67"/>
      <c r="V115" s="67"/>
      <c r="W115" s="67"/>
      <c r="X115" s="67"/>
      <c r="Y115" s="67"/>
    </row>
    <row r="116" spans="1:25" x14ac:dyDescent="0.2">
      <c r="A116" s="76"/>
      <c r="E116" s="89"/>
      <c r="F116" s="78"/>
      <c r="G116" s="90"/>
      <c r="H116" s="78"/>
      <c r="I116" s="90"/>
      <c r="J116" s="83"/>
      <c r="K116" s="90"/>
      <c r="L116" s="78"/>
      <c r="R116" s="67"/>
      <c r="S116" s="67"/>
      <c r="T116" s="67"/>
      <c r="U116" s="67"/>
      <c r="V116" s="67"/>
      <c r="W116" s="67"/>
      <c r="X116" s="67"/>
      <c r="Y116" s="67"/>
    </row>
    <row r="117" spans="1:25" x14ac:dyDescent="0.2">
      <c r="A117" s="76" t="s">
        <v>19</v>
      </c>
      <c r="B117" s="67" t="s">
        <v>12</v>
      </c>
      <c r="C117" s="67" t="s">
        <v>26</v>
      </c>
      <c r="D117" s="67" t="s">
        <v>322</v>
      </c>
      <c r="E117" s="88">
        <f>+IF(ISNUMBER(DATA!P360),DATA!P360,"n/a")</f>
        <v>2.39</v>
      </c>
      <c r="F117" s="78">
        <f>+IF(ISNUMBER(DATA!Q360),DATA!Q360,"n/a")</f>
        <v>5.6000000000000001E-2</v>
      </c>
      <c r="G117" s="88">
        <f>+IF(ISNUMBER(DATA!Z360),DATA!Z360,"n/a")</f>
        <v>2.37</v>
      </c>
      <c r="H117" s="78">
        <f>+IF(ISNUMBER(DATA!AA360),DATA!AA360,"n/a")</f>
        <v>2.1000000000000001E-2</v>
      </c>
      <c r="I117" s="88">
        <f>+IF(ISNUMBER(DATA!AJ360),DATA!AJ360,"n/a")</f>
        <v>2.35</v>
      </c>
      <c r="J117" s="78">
        <f>+IF(ISNUMBER(DATA!AK360),DATA!AK360,"n/a")</f>
        <v>-3.0000000000000001E-3</v>
      </c>
      <c r="K117" s="88">
        <f>+IF(ISNUMBER(DATA!AT360),DATA!AT360,"n/a")</f>
        <v>2.35</v>
      </c>
      <c r="L117" s="78">
        <f>+IF(ISNUMBER(DATA!AU360),DATA!AU360,"n/a")</f>
        <v>-2.1999999999999999E-2</v>
      </c>
      <c r="R117" s="67"/>
      <c r="S117" s="67"/>
      <c r="T117" s="67"/>
      <c r="U117" s="67"/>
      <c r="V117" s="67"/>
      <c r="W117" s="67"/>
      <c r="X117" s="67"/>
      <c r="Y117" s="67"/>
    </row>
    <row r="118" spans="1:25" x14ac:dyDescent="0.2">
      <c r="A118" s="76" t="s">
        <v>19</v>
      </c>
      <c r="B118" s="67" t="s">
        <v>12</v>
      </c>
      <c r="C118" s="67" t="s">
        <v>26</v>
      </c>
      <c r="D118" s="67" t="s">
        <v>323</v>
      </c>
      <c r="E118" s="88">
        <f>+IF(ISNUMBER(DATA!P361),DATA!P361,"n/a")</f>
        <v>2.11</v>
      </c>
      <c r="F118" s="78">
        <f>+IF(ISNUMBER(DATA!Q361),DATA!Q361,"n/a")</f>
        <v>3.9E-2</v>
      </c>
      <c r="G118" s="88">
        <f>+IF(ISNUMBER(DATA!Z361),DATA!Z361,"n/a")</f>
        <v>2.16</v>
      </c>
      <c r="H118" s="78">
        <f>+IF(ISNUMBER(DATA!AA361),DATA!AA361,"n/a")</f>
        <v>5.6000000000000001E-2</v>
      </c>
      <c r="I118" s="88">
        <f>+IF(ISNUMBER(DATA!AJ361),DATA!AJ361,"n/a")</f>
        <v>2.1800000000000002</v>
      </c>
      <c r="J118" s="78">
        <f>+IF(ISNUMBER(DATA!AK361),DATA!AK361,"n/a")</f>
        <v>5.1999999999999998E-2</v>
      </c>
      <c r="K118" s="88">
        <f>+IF(ISNUMBER(DATA!AT361),DATA!AT361,"n/a")</f>
        <v>2.13</v>
      </c>
      <c r="L118" s="78">
        <f>+IF(ISNUMBER(DATA!AU361),DATA!AU361,"n/a")</f>
        <v>3.1E-2</v>
      </c>
      <c r="R118" s="67"/>
      <c r="S118" s="67"/>
      <c r="T118" s="67"/>
      <c r="U118" s="67"/>
      <c r="V118" s="67"/>
      <c r="W118" s="67"/>
      <c r="X118" s="67"/>
      <c r="Y118" s="67"/>
    </row>
    <row r="119" spans="1:25" x14ac:dyDescent="0.2">
      <c r="A119" s="76" t="s">
        <v>19</v>
      </c>
      <c r="B119" s="67" t="s">
        <v>12</v>
      </c>
      <c r="C119" s="67" t="s">
        <v>26</v>
      </c>
      <c r="D119" s="67" t="s">
        <v>324</v>
      </c>
      <c r="E119" s="88">
        <f>+IF(ISNUMBER(DATA!P362),DATA!P362,"n/a")</f>
        <v>2.16</v>
      </c>
      <c r="F119" s="78">
        <f>+IF(ISNUMBER(DATA!Q362),DATA!Q362,"n/a")</f>
        <v>6.2E-2</v>
      </c>
      <c r="G119" s="88">
        <f>+IF(ISNUMBER(DATA!Z362),DATA!Z362,"n/a")</f>
        <v>2.16</v>
      </c>
      <c r="H119" s="78">
        <f>+IF(ISNUMBER(DATA!AA362),DATA!AA362,"n/a")</f>
        <v>0.04</v>
      </c>
      <c r="I119" s="88">
        <f>+IF(ISNUMBER(DATA!AJ362),DATA!AJ362,"n/a")</f>
        <v>2.15</v>
      </c>
      <c r="J119" s="78">
        <f>+IF(ISNUMBER(DATA!AK362),DATA!AK362,"n/a")</f>
        <v>2.5999999999999999E-2</v>
      </c>
      <c r="K119" s="88">
        <f>+IF(ISNUMBER(DATA!AT362),DATA!AT362,"n/a")</f>
        <v>2.14</v>
      </c>
      <c r="L119" s="78">
        <f>+IF(ISNUMBER(DATA!AU362),DATA!AU362,"n/a")</f>
        <v>1.2E-2</v>
      </c>
      <c r="R119" s="67"/>
      <c r="S119" s="67"/>
      <c r="T119" s="67"/>
      <c r="U119" s="67"/>
      <c r="V119" s="67"/>
      <c r="W119" s="67"/>
      <c r="X119" s="67"/>
      <c r="Y119" s="67"/>
    </row>
    <row r="120" spans="1:25" x14ac:dyDescent="0.2">
      <c r="A120" s="76" t="s">
        <v>19</v>
      </c>
      <c r="B120" s="67" t="s">
        <v>12</v>
      </c>
      <c r="C120" s="67" t="s">
        <v>26</v>
      </c>
      <c r="D120" s="67" t="s">
        <v>325</v>
      </c>
      <c r="E120" s="88">
        <f>+IF(ISNUMBER(DATA!P363),DATA!P363,"n/a")</f>
        <v>2.2200000000000002</v>
      </c>
      <c r="F120" s="78">
        <f>+IF(ISNUMBER(DATA!Q363),DATA!Q363,"n/a")</f>
        <v>1.9E-2</v>
      </c>
      <c r="G120" s="88">
        <f>+IF(ISNUMBER(DATA!Z363),DATA!Z363,"n/a")</f>
        <v>2.2000000000000002</v>
      </c>
      <c r="H120" s="78">
        <f>+IF(ISNUMBER(DATA!AA363),DATA!AA363,"n/a")</f>
        <v>5.0000000000000001E-3</v>
      </c>
      <c r="I120" s="88">
        <f>+IF(ISNUMBER(DATA!AJ363),DATA!AJ363,"n/a")</f>
        <v>2.21</v>
      </c>
      <c r="J120" s="78">
        <f>+IF(ISNUMBER(DATA!AK363),DATA!AK363,"n/a")</f>
        <v>-5.0000000000000001E-3</v>
      </c>
      <c r="K120" s="88">
        <f>+IF(ISNUMBER(DATA!AT363),DATA!AT363,"n/a")</f>
        <v>2.2599999999999998</v>
      </c>
      <c r="L120" s="78">
        <f>+IF(ISNUMBER(DATA!AU363),DATA!AU363,"n/a")</f>
        <v>4.0000000000000001E-3</v>
      </c>
      <c r="R120" s="67"/>
      <c r="S120" s="67"/>
      <c r="T120" s="67"/>
      <c r="U120" s="67"/>
      <c r="V120" s="67"/>
      <c r="W120" s="67"/>
      <c r="X120" s="67"/>
      <c r="Y120" s="67"/>
    </row>
    <row r="121" spans="1:25" x14ac:dyDescent="0.2">
      <c r="A121" s="76" t="s">
        <v>19</v>
      </c>
      <c r="B121" s="67" t="s">
        <v>12</v>
      </c>
      <c r="C121" s="67" t="s">
        <v>26</v>
      </c>
      <c r="D121" s="67" t="s">
        <v>326</v>
      </c>
      <c r="E121" s="88">
        <f>+IF(ISNUMBER(DATA!P364),DATA!P364,"n/a")</f>
        <v>2.12</v>
      </c>
      <c r="F121" s="78">
        <f>+IF(ISNUMBER(DATA!Q364),DATA!Q364,"n/a")</f>
        <v>7.0000000000000001E-3</v>
      </c>
      <c r="G121" s="88">
        <f>+IF(ISNUMBER(DATA!Z364),DATA!Z364,"n/a")</f>
        <v>2.1</v>
      </c>
      <c r="H121" s="78">
        <f>+IF(ISNUMBER(DATA!AA364),DATA!AA364,"n/a")</f>
        <v>2.8000000000000001E-2</v>
      </c>
      <c r="I121" s="88">
        <f>+IF(ISNUMBER(DATA!AJ364),DATA!AJ364,"n/a")</f>
        <v>2.11</v>
      </c>
      <c r="J121" s="78">
        <f>+IF(ISNUMBER(DATA!AK364),DATA!AK364,"n/a")</f>
        <v>2.7E-2</v>
      </c>
      <c r="K121" s="88">
        <f>+IF(ISNUMBER(DATA!AT364),DATA!AT364,"n/a")</f>
        <v>2.0699999999999998</v>
      </c>
      <c r="L121" s="78">
        <f>+IF(ISNUMBER(DATA!AU364),DATA!AU364,"n/a")</f>
        <v>2E-3</v>
      </c>
      <c r="R121" s="67"/>
      <c r="S121" s="67"/>
      <c r="T121" s="67"/>
      <c r="U121" s="67"/>
      <c r="V121" s="67"/>
      <c r="W121" s="67"/>
      <c r="X121" s="67"/>
      <c r="Y121" s="67"/>
    </row>
    <row r="122" spans="1:25" x14ac:dyDescent="0.2">
      <c r="A122" s="76" t="s">
        <v>19</v>
      </c>
      <c r="B122" s="67" t="s">
        <v>12</v>
      </c>
      <c r="C122" s="67" t="s">
        <v>26</v>
      </c>
      <c r="D122" s="67" t="s">
        <v>327</v>
      </c>
      <c r="E122" s="88">
        <f>+IF(ISNUMBER(DATA!P365),DATA!P365,"n/a")</f>
        <v>2.37</v>
      </c>
      <c r="F122" s="78">
        <f>+IF(ISNUMBER(DATA!Q365),DATA!Q365,"n/a")</f>
        <v>3.9E-2</v>
      </c>
      <c r="G122" s="88">
        <f>+IF(ISNUMBER(DATA!Z365),DATA!Z365,"n/a")</f>
        <v>2.33</v>
      </c>
      <c r="H122" s="78">
        <f>+IF(ISNUMBER(DATA!AA365),DATA!AA365,"n/a")</f>
        <v>2.5000000000000001E-2</v>
      </c>
      <c r="I122" s="88">
        <f>+IF(ISNUMBER(DATA!AJ365),DATA!AJ365,"n/a")</f>
        <v>2.31</v>
      </c>
      <c r="J122" s="78">
        <f>+IF(ISNUMBER(DATA!AK365),DATA!AK365,"n/a")</f>
        <v>0.01</v>
      </c>
      <c r="K122" s="88">
        <f>+IF(ISNUMBER(DATA!AT365),DATA!AT365,"n/a")</f>
        <v>2.31</v>
      </c>
      <c r="L122" s="78">
        <f>+IF(ISNUMBER(DATA!AU365),DATA!AU365,"n/a")</f>
        <v>1.6E-2</v>
      </c>
      <c r="R122" s="67"/>
      <c r="S122" s="67"/>
      <c r="T122" s="67"/>
      <c r="U122" s="67"/>
      <c r="V122" s="67"/>
      <c r="W122" s="67"/>
      <c r="X122" s="67"/>
      <c r="Y122" s="67"/>
    </row>
    <row r="123" spans="1:25" x14ac:dyDescent="0.2">
      <c r="A123" s="76" t="s">
        <v>19</v>
      </c>
      <c r="B123" s="67" t="s">
        <v>12</v>
      </c>
      <c r="C123" s="67" t="s">
        <v>26</v>
      </c>
      <c r="D123" s="67" t="s">
        <v>328</v>
      </c>
      <c r="E123" s="88">
        <f>+IF(ISNUMBER(DATA!P366),DATA!P366,"n/a")</f>
        <v>2.2599999999999998</v>
      </c>
      <c r="F123" s="78">
        <f>+IF(ISNUMBER(DATA!Q366),DATA!Q366,"n/a")</f>
        <v>3.4000000000000002E-2</v>
      </c>
      <c r="G123" s="88">
        <f>+IF(ISNUMBER(DATA!Z366),DATA!Z366,"n/a")</f>
        <v>2.31</v>
      </c>
      <c r="H123" s="78">
        <f>+IF(ISNUMBER(DATA!AA366),DATA!AA366,"n/a")</f>
        <v>3.7999999999999999E-2</v>
      </c>
      <c r="I123" s="88">
        <f>+IF(ISNUMBER(DATA!AJ366),DATA!AJ366,"n/a")</f>
        <v>2.2599999999999998</v>
      </c>
      <c r="J123" s="78">
        <f>+IF(ISNUMBER(DATA!AK366),DATA!AK366,"n/a")</f>
        <v>1.4999999999999999E-2</v>
      </c>
      <c r="K123" s="88">
        <f>+IF(ISNUMBER(DATA!AT366),DATA!AT366,"n/a")</f>
        <v>2.2799999999999998</v>
      </c>
      <c r="L123" s="78">
        <f>+IF(ISNUMBER(DATA!AU366),DATA!AU366,"n/a")</f>
        <v>2.9000000000000001E-2</v>
      </c>
      <c r="R123" s="67"/>
      <c r="S123" s="67"/>
      <c r="T123" s="67"/>
      <c r="U123" s="67"/>
      <c r="V123" s="67"/>
      <c r="W123" s="67"/>
      <c r="X123" s="67"/>
      <c r="Y123" s="67"/>
    </row>
    <row r="124" spans="1:25" x14ac:dyDescent="0.2">
      <c r="A124" s="76" t="s">
        <v>19</v>
      </c>
      <c r="B124" s="67" t="s">
        <v>12</v>
      </c>
      <c r="C124" s="67" t="s">
        <v>26</v>
      </c>
      <c r="D124" s="67" t="s">
        <v>329</v>
      </c>
      <c r="E124" s="88">
        <f>+IF(ISNUMBER(DATA!P367),DATA!P367,"n/a")</f>
        <v>2.2000000000000002</v>
      </c>
      <c r="F124" s="78">
        <f>+IF(ISNUMBER(DATA!Q367),DATA!Q367,"n/a")</f>
        <v>0.03</v>
      </c>
      <c r="G124" s="88">
        <f>+IF(ISNUMBER(DATA!Z367),DATA!Z367,"n/a")</f>
        <v>2.1800000000000002</v>
      </c>
      <c r="H124" s="78">
        <f>+IF(ISNUMBER(DATA!AA367),DATA!AA367,"n/a")</f>
        <v>0.02</v>
      </c>
      <c r="I124" s="88">
        <f>+IF(ISNUMBER(DATA!AJ367),DATA!AJ367,"n/a")</f>
        <v>2.16</v>
      </c>
      <c r="J124" s="78">
        <f>+IF(ISNUMBER(DATA!AK367),DATA!AK367,"n/a")</f>
        <v>1E-3</v>
      </c>
      <c r="K124" s="88">
        <f>+IF(ISNUMBER(DATA!AT367),DATA!AT367,"n/a")</f>
        <v>2.14</v>
      </c>
      <c r="L124" s="78">
        <f>+IF(ISNUMBER(DATA!AU367),DATA!AU367,"n/a")</f>
        <v>-7.0000000000000001E-3</v>
      </c>
      <c r="R124" s="67"/>
      <c r="S124" s="67"/>
      <c r="T124" s="67"/>
      <c r="U124" s="67"/>
      <c r="V124" s="67"/>
      <c r="W124" s="67"/>
      <c r="X124" s="67"/>
      <c r="Y124" s="67"/>
    </row>
    <row r="125" spans="1:25" x14ac:dyDescent="0.2">
      <c r="A125" s="76" t="s">
        <v>19</v>
      </c>
      <c r="B125" s="67" t="s">
        <v>12</v>
      </c>
      <c r="C125" s="67" t="s">
        <v>26</v>
      </c>
      <c r="D125" s="67" t="s">
        <v>330</v>
      </c>
      <c r="E125" s="88">
        <f>+IF(ISNUMBER(DATA!P368),DATA!P368,"n/a")</f>
        <v>2.23</v>
      </c>
      <c r="F125" s="78">
        <f>+IF(ISNUMBER(DATA!Q368),DATA!Q368,"n/a")</f>
        <v>3.5999999999999997E-2</v>
      </c>
      <c r="G125" s="88">
        <f>+IF(ISNUMBER(DATA!Z368),DATA!Z368,"n/a")</f>
        <v>2.23</v>
      </c>
      <c r="H125" s="78">
        <f>+IF(ISNUMBER(DATA!AA368),DATA!AA368,"n/a")</f>
        <v>2.9000000000000001E-2</v>
      </c>
      <c r="I125" s="88">
        <f>+IF(ISNUMBER(DATA!AJ368),DATA!AJ368,"n/a")</f>
        <v>2.2200000000000002</v>
      </c>
      <c r="J125" s="78">
        <f>+IF(ISNUMBER(DATA!AK368),DATA!AK368,"n/a")</f>
        <v>1.4E-2</v>
      </c>
      <c r="K125" s="88">
        <f>+IF(ISNUMBER(DATA!AT368),DATA!AT368,"n/a")</f>
        <v>2.2200000000000002</v>
      </c>
      <c r="L125" s="78">
        <f>+IF(ISNUMBER(DATA!AU368),DATA!AU368,"n/a")</f>
        <v>8.0000000000000002E-3</v>
      </c>
      <c r="R125" s="67"/>
      <c r="S125" s="67"/>
      <c r="T125" s="67"/>
      <c r="U125" s="67"/>
      <c r="V125" s="67"/>
      <c r="W125" s="67"/>
      <c r="X125" s="67"/>
      <c r="Y125" s="67"/>
    </row>
    <row r="126" spans="1:25" x14ac:dyDescent="0.2">
      <c r="A126" s="76"/>
      <c r="E126" s="89"/>
      <c r="F126" s="78"/>
      <c r="G126" s="90"/>
      <c r="H126" s="78"/>
      <c r="I126" s="90"/>
      <c r="J126" s="83"/>
      <c r="K126" s="90"/>
      <c r="L126" s="78"/>
      <c r="R126" s="67"/>
      <c r="S126" s="67"/>
      <c r="T126" s="67"/>
      <c r="U126" s="67"/>
      <c r="V126" s="67"/>
      <c r="W126" s="67"/>
      <c r="X126" s="67"/>
      <c r="Y126" s="67"/>
    </row>
    <row r="127" spans="1:25" x14ac:dyDescent="0.2">
      <c r="A127" s="76" t="s">
        <v>19</v>
      </c>
      <c r="B127" s="67" t="s">
        <v>11</v>
      </c>
      <c r="C127" s="67" t="s">
        <v>0</v>
      </c>
      <c r="D127" s="67" t="s">
        <v>322</v>
      </c>
      <c r="E127" s="77">
        <f>+IF(ISNUMBER(DATA!H183),DATA!H183,"n/a")</f>
        <v>2642804</v>
      </c>
      <c r="F127" s="78">
        <f>+IF(ISNUMBER(DATA!I183),DATA!I183,"n/a")</f>
        <v>2.1999999999999999E-2</v>
      </c>
      <c r="G127" s="77">
        <f>+IF(ISNUMBER(DATA!R183),DATA!R183,"n/a")</f>
        <v>8466557</v>
      </c>
      <c r="H127" s="78">
        <f>+IF(ISNUMBER(DATA!S183),DATA!S183,"n/a")</f>
        <v>1.4E-2</v>
      </c>
      <c r="I127" s="77">
        <f>+IF(ISNUMBER(DATA!AB183),DATA!AB183,"n/a")</f>
        <v>17146786</v>
      </c>
      <c r="J127" s="78">
        <f>+IF(ISNUMBER(DATA!AC183),DATA!AC183,"n/a")</f>
        <v>-3.0000000000000001E-3</v>
      </c>
      <c r="K127" s="77">
        <f>+IF(ISNUMBER(DATA!AL183),DATA!AL183,"n/a")</f>
        <v>35772513</v>
      </c>
      <c r="L127" s="78">
        <f>+IF(ISNUMBER(DATA!AM183),DATA!AM183,"n/a")</f>
        <v>0.02</v>
      </c>
      <c r="R127" s="67"/>
      <c r="S127" s="67"/>
      <c r="T127" s="67"/>
      <c r="U127" s="67"/>
      <c r="V127" s="67"/>
      <c r="W127" s="67"/>
      <c r="X127" s="67"/>
      <c r="Y127" s="67"/>
    </row>
    <row r="128" spans="1:25" x14ac:dyDescent="0.2">
      <c r="A128" s="76" t="s">
        <v>19</v>
      </c>
      <c r="B128" s="67" t="s">
        <v>11</v>
      </c>
      <c r="C128" s="67" t="s">
        <v>0</v>
      </c>
      <c r="D128" s="67" t="s">
        <v>323</v>
      </c>
      <c r="E128" s="77">
        <f>+IF(ISNUMBER(DATA!H184),DATA!H184,"n/a")</f>
        <v>3248558</v>
      </c>
      <c r="F128" s="78">
        <f>+IF(ISNUMBER(DATA!I184),DATA!I184,"n/a")</f>
        <v>0.193</v>
      </c>
      <c r="G128" s="77">
        <f>+IF(ISNUMBER(DATA!R184),DATA!R184,"n/a")</f>
        <v>10403275</v>
      </c>
      <c r="H128" s="78">
        <f>+IF(ISNUMBER(DATA!S184),DATA!S184,"n/a")</f>
        <v>0.17899999999999999</v>
      </c>
      <c r="I128" s="77">
        <f>+IF(ISNUMBER(DATA!AB184),DATA!AB184,"n/a")</f>
        <v>21839617</v>
      </c>
      <c r="J128" s="78">
        <f>+IF(ISNUMBER(DATA!AC184),DATA!AC184,"n/a")</f>
        <v>0.20200000000000001</v>
      </c>
      <c r="K128" s="77">
        <f>+IF(ISNUMBER(DATA!AL184),DATA!AL184,"n/a")</f>
        <v>42323794</v>
      </c>
      <c r="L128" s="78">
        <f>+IF(ISNUMBER(DATA!AM184),DATA!AM184,"n/a")</f>
        <v>0.19600000000000001</v>
      </c>
      <c r="R128" s="67"/>
      <c r="S128" s="67"/>
      <c r="T128" s="67"/>
      <c r="U128" s="67"/>
      <c r="V128" s="67"/>
      <c r="W128" s="67"/>
      <c r="X128" s="67"/>
      <c r="Y128" s="67"/>
    </row>
    <row r="129" spans="1:25" x14ac:dyDescent="0.2">
      <c r="A129" s="76" t="s">
        <v>19</v>
      </c>
      <c r="B129" s="67" t="s">
        <v>11</v>
      </c>
      <c r="C129" s="67" t="s">
        <v>0</v>
      </c>
      <c r="D129" s="67" t="s">
        <v>324</v>
      </c>
      <c r="E129" s="77">
        <f>+IF(ISNUMBER(DATA!H185),DATA!H185,"n/a")</f>
        <v>2684137</v>
      </c>
      <c r="F129" s="78">
        <f>+IF(ISNUMBER(DATA!I185),DATA!I185,"n/a")</f>
        <v>7.2999999999999995E-2</v>
      </c>
      <c r="G129" s="77">
        <f>+IF(ISNUMBER(DATA!R185),DATA!R185,"n/a")</f>
        <v>8551190</v>
      </c>
      <c r="H129" s="78">
        <f>+IF(ISNUMBER(DATA!S185),DATA!S185,"n/a")</f>
        <v>6.8000000000000005E-2</v>
      </c>
      <c r="I129" s="77">
        <f>+IF(ISNUMBER(DATA!AB185),DATA!AB185,"n/a")</f>
        <v>17534077</v>
      </c>
      <c r="J129" s="78">
        <f>+IF(ISNUMBER(DATA!AC185),DATA!AC185,"n/a")</f>
        <v>7.3999999999999996E-2</v>
      </c>
      <c r="K129" s="77">
        <f>+IF(ISNUMBER(DATA!AL185),DATA!AL185,"n/a")</f>
        <v>35104653</v>
      </c>
      <c r="L129" s="78">
        <f>+IF(ISNUMBER(DATA!AM185),DATA!AM185,"n/a")</f>
        <v>0.1</v>
      </c>
      <c r="R129" s="67"/>
      <c r="S129" s="67"/>
      <c r="T129" s="67"/>
      <c r="U129" s="67"/>
      <c r="V129" s="67"/>
      <c r="W129" s="67"/>
      <c r="X129" s="67"/>
      <c r="Y129" s="67"/>
    </row>
    <row r="130" spans="1:25" x14ac:dyDescent="0.2">
      <c r="A130" s="76" t="s">
        <v>19</v>
      </c>
      <c r="B130" s="67" t="s">
        <v>11</v>
      </c>
      <c r="C130" s="67" t="s">
        <v>0</v>
      </c>
      <c r="D130" s="67" t="s">
        <v>325</v>
      </c>
      <c r="E130" s="77">
        <f>+IF(ISNUMBER(DATA!H186),DATA!H186,"n/a")</f>
        <v>5037711</v>
      </c>
      <c r="F130" s="78">
        <f>+IF(ISNUMBER(DATA!I186),DATA!I186,"n/a")</f>
        <v>-3.7999999999999999E-2</v>
      </c>
      <c r="G130" s="77">
        <f>+IF(ISNUMBER(DATA!R186),DATA!R186,"n/a")</f>
        <v>16300587</v>
      </c>
      <c r="H130" s="78">
        <f>+IF(ISNUMBER(DATA!S186),DATA!S186,"n/a")</f>
        <v>-4.4999999999999998E-2</v>
      </c>
      <c r="I130" s="77">
        <f>+IF(ISNUMBER(DATA!AB186),DATA!AB186,"n/a")</f>
        <v>34446676</v>
      </c>
      <c r="J130" s="78">
        <f>+IF(ISNUMBER(DATA!AC186),DATA!AC186,"n/a")</f>
        <v>-2.1000000000000001E-2</v>
      </c>
      <c r="K130" s="77">
        <f>+IF(ISNUMBER(DATA!AL186),DATA!AL186,"n/a")</f>
        <v>68604294</v>
      </c>
      <c r="L130" s="78">
        <f>+IF(ISNUMBER(DATA!AM186),DATA!AM186,"n/a")</f>
        <v>1.7000000000000001E-2</v>
      </c>
      <c r="R130" s="67"/>
      <c r="S130" s="67"/>
      <c r="T130" s="67"/>
      <c r="U130" s="67"/>
      <c r="V130" s="67"/>
      <c r="W130" s="67"/>
      <c r="X130" s="67"/>
      <c r="Y130" s="67"/>
    </row>
    <row r="131" spans="1:25" x14ac:dyDescent="0.2">
      <c r="A131" s="76" t="s">
        <v>19</v>
      </c>
      <c r="B131" s="67" t="s">
        <v>11</v>
      </c>
      <c r="C131" s="67" t="s">
        <v>0</v>
      </c>
      <c r="D131" s="67" t="s">
        <v>326</v>
      </c>
      <c r="E131" s="77">
        <f>+IF(ISNUMBER(DATA!H187),DATA!H187,"n/a")</f>
        <v>1756965</v>
      </c>
      <c r="F131" s="78">
        <f>+IF(ISNUMBER(DATA!I187),DATA!I187,"n/a")</f>
        <v>0.121</v>
      </c>
      <c r="G131" s="77">
        <f>+IF(ISNUMBER(DATA!R187),DATA!R187,"n/a")</f>
        <v>5393643</v>
      </c>
      <c r="H131" s="78">
        <f>+IF(ISNUMBER(DATA!S187),DATA!S187,"n/a")</f>
        <v>0.17299999999999999</v>
      </c>
      <c r="I131" s="77">
        <f>+IF(ISNUMBER(DATA!AB187),DATA!AB187,"n/a")</f>
        <v>10944122</v>
      </c>
      <c r="J131" s="78">
        <f>+IF(ISNUMBER(DATA!AC187),DATA!AC187,"n/a")</f>
        <v>0.188</v>
      </c>
      <c r="K131" s="77">
        <f>+IF(ISNUMBER(DATA!AL187),DATA!AL187,"n/a")</f>
        <v>21558473</v>
      </c>
      <c r="L131" s="78">
        <f>+IF(ISNUMBER(DATA!AM187),DATA!AM187,"n/a")</f>
        <v>0.19400000000000001</v>
      </c>
      <c r="R131" s="67"/>
      <c r="S131" s="67"/>
      <c r="T131" s="67"/>
      <c r="U131" s="67"/>
      <c r="V131" s="67"/>
      <c r="W131" s="67"/>
      <c r="X131" s="67"/>
      <c r="Y131" s="67"/>
    </row>
    <row r="132" spans="1:25" x14ac:dyDescent="0.2">
      <c r="A132" s="76" t="s">
        <v>19</v>
      </c>
      <c r="B132" s="67" t="s">
        <v>11</v>
      </c>
      <c r="C132" s="67" t="s">
        <v>0</v>
      </c>
      <c r="D132" s="67" t="s">
        <v>327</v>
      </c>
      <c r="E132" s="77">
        <f>+IF(ISNUMBER(DATA!H188),DATA!H188,"n/a")</f>
        <v>2068223</v>
      </c>
      <c r="F132" s="78">
        <f>+IF(ISNUMBER(DATA!I188),DATA!I188,"n/a")</f>
        <v>0.20699999999999999</v>
      </c>
      <c r="G132" s="77">
        <f>+IF(ISNUMBER(DATA!R188),DATA!R188,"n/a")</f>
        <v>6494022</v>
      </c>
      <c r="H132" s="78">
        <f>+IF(ISNUMBER(DATA!S188),DATA!S188,"n/a")</f>
        <v>0.20799999999999999</v>
      </c>
      <c r="I132" s="77">
        <f>+IF(ISNUMBER(DATA!AB188),DATA!AB188,"n/a")</f>
        <v>13177189</v>
      </c>
      <c r="J132" s="78">
        <f>+IF(ISNUMBER(DATA!AC188),DATA!AC188,"n/a")</f>
        <v>0.215</v>
      </c>
      <c r="K132" s="77">
        <f>+IF(ISNUMBER(DATA!AL188),DATA!AL188,"n/a")</f>
        <v>25888270</v>
      </c>
      <c r="L132" s="78">
        <f>+IF(ISNUMBER(DATA!AM188),DATA!AM188,"n/a")</f>
        <v>0.21199999999999999</v>
      </c>
      <c r="R132" s="67"/>
      <c r="S132" s="67"/>
      <c r="T132" s="67"/>
      <c r="U132" s="67"/>
      <c r="V132" s="67"/>
      <c r="W132" s="67"/>
      <c r="X132" s="67"/>
      <c r="Y132" s="67"/>
    </row>
    <row r="133" spans="1:25" x14ac:dyDescent="0.2">
      <c r="A133" s="76" t="s">
        <v>19</v>
      </c>
      <c r="B133" s="67" t="s">
        <v>11</v>
      </c>
      <c r="C133" s="67" t="s">
        <v>0</v>
      </c>
      <c r="D133" s="67" t="s">
        <v>328</v>
      </c>
      <c r="E133" s="77">
        <f>+IF(ISNUMBER(DATA!H189),DATA!H189,"n/a")</f>
        <v>3813373</v>
      </c>
      <c r="F133" s="78">
        <f>+IF(ISNUMBER(DATA!I189),DATA!I189,"n/a")</f>
        <v>0.188</v>
      </c>
      <c r="G133" s="77">
        <f>+IF(ISNUMBER(DATA!R189),DATA!R189,"n/a")</f>
        <v>12693748</v>
      </c>
      <c r="H133" s="78">
        <f>+IF(ISNUMBER(DATA!S189),DATA!S189,"n/a")</f>
        <v>0.127</v>
      </c>
      <c r="I133" s="77">
        <f>+IF(ISNUMBER(DATA!AB189),DATA!AB189,"n/a")</f>
        <v>25549712</v>
      </c>
      <c r="J133" s="78">
        <f>+IF(ISNUMBER(DATA!AC189),DATA!AC189,"n/a")</f>
        <v>0.157</v>
      </c>
      <c r="K133" s="77">
        <f>+IF(ISNUMBER(DATA!AL189),DATA!AL189,"n/a")</f>
        <v>51378330</v>
      </c>
      <c r="L133" s="78">
        <f>+IF(ISNUMBER(DATA!AM189),DATA!AM189,"n/a")</f>
        <v>0.17399999999999999</v>
      </c>
      <c r="R133" s="67"/>
      <c r="S133" s="67"/>
      <c r="T133" s="67"/>
      <c r="U133" s="67"/>
      <c r="V133" s="67"/>
      <c r="W133" s="67"/>
      <c r="X133" s="67"/>
      <c r="Y133" s="67"/>
    </row>
    <row r="134" spans="1:25" x14ac:dyDescent="0.2">
      <c r="A134" s="76" t="s">
        <v>19</v>
      </c>
      <c r="B134" s="67" t="s">
        <v>11</v>
      </c>
      <c r="C134" s="67" t="s">
        <v>0</v>
      </c>
      <c r="D134" s="67" t="s">
        <v>329</v>
      </c>
      <c r="E134" s="77">
        <f>+IF(ISNUMBER(DATA!H190),DATA!H190,"n/a")</f>
        <v>2939644</v>
      </c>
      <c r="F134" s="78">
        <f>+IF(ISNUMBER(DATA!I190),DATA!I190,"n/a")</f>
        <v>0.189</v>
      </c>
      <c r="G134" s="77">
        <f>+IF(ISNUMBER(DATA!R190),DATA!R190,"n/a")</f>
        <v>9183668</v>
      </c>
      <c r="H134" s="78">
        <f>+IF(ISNUMBER(DATA!S190),DATA!S190,"n/a")</f>
        <v>0.17599999999999999</v>
      </c>
      <c r="I134" s="77">
        <f>+IF(ISNUMBER(DATA!AB190),DATA!AB190,"n/a")</f>
        <v>18547213</v>
      </c>
      <c r="J134" s="78">
        <f>+IF(ISNUMBER(DATA!AC190),DATA!AC190,"n/a")</f>
        <v>0.16300000000000001</v>
      </c>
      <c r="K134" s="77">
        <f>+IF(ISNUMBER(DATA!AL190),DATA!AL190,"n/a")</f>
        <v>37192758</v>
      </c>
      <c r="L134" s="78">
        <f>+IF(ISNUMBER(DATA!AM190),DATA!AM190,"n/a")</f>
        <v>0.17199999999999999</v>
      </c>
      <c r="R134" s="67"/>
      <c r="S134" s="67"/>
      <c r="T134" s="67"/>
      <c r="U134" s="67"/>
      <c r="V134" s="67"/>
      <c r="W134" s="67"/>
      <c r="X134" s="67"/>
      <c r="Y134" s="67"/>
    </row>
    <row r="135" spans="1:25" x14ac:dyDescent="0.2">
      <c r="A135" s="76" t="s">
        <v>19</v>
      </c>
      <c r="B135" s="67" t="s">
        <v>11</v>
      </c>
      <c r="C135" s="67" t="s">
        <v>0</v>
      </c>
      <c r="D135" s="67" t="s">
        <v>330</v>
      </c>
      <c r="E135" s="77">
        <f>+IF(ISNUMBER(DATA!H191),DATA!H191,"n/a")</f>
        <v>24191415</v>
      </c>
      <c r="F135" s="78">
        <f>+IF(ISNUMBER(DATA!I191),DATA!I191,"n/a")</f>
        <v>9.9000000000000005E-2</v>
      </c>
      <c r="G135" s="77">
        <f>+IF(ISNUMBER(DATA!R191),DATA!R191,"n/a")</f>
        <v>77486689</v>
      </c>
      <c r="H135" s="78">
        <f>+IF(ISNUMBER(DATA!S191),DATA!S191,"n/a")</f>
        <v>8.6999999999999994E-2</v>
      </c>
      <c r="I135" s="77">
        <f>+IF(ISNUMBER(DATA!AB191),DATA!AB191,"n/a")</f>
        <v>159185394</v>
      </c>
      <c r="J135" s="78">
        <f>+IF(ISNUMBER(DATA!AC191),DATA!AC191,"n/a")</f>
        <v>9.8000000000000004E-2</v>
      </c>
      <c r="K135" s="77">
        <f>+IF(ISNUMBER(DATA!AL191),DATA!AL191,"n/a")</f>
        <v>317823084</v>
      </c>
      <c r="L135" s="78">
        <f>+IF(ISNUMBER(DATA!AM191),DATA!AM191,"n/a")</f>
        <v>0.11600000000000001</v>
      </c>
      <c r="R135" s="67"/>
      <c r="S135" s="67"/>
      <c r="T135" s="67"/>
      <c r="U135" s="67"/>
      <c r="V135" s="67"/>
      <c r="W135" s="67"/>
      <c r="X135" s="67"/>
      <c r="Y135" s="67"/>
    </row>
    <row r="136" spans="1:25" x14ac:dyDescent="0.2">
      <c r="A136" s="76"/>
      <c r="E136" s="81"/>
      <c r="F136" s="78"/>
      <c r="G136" s="82"/>
      <c r="H136" s="78"/>
      <c r="I136" s="82"/>
      <c r="J136" s="83"/>
      <c r="K136" s="82"/>
      <c r="L136" s="78"/>
      <c r="R136" s="67"/>
      <c r="S136" s="67"/>
      <c r="T136" s="67"/>
      <c r="U136" s="67"/>
      <c r="V136" s="67"/>
      <c r="W136" s="67"/>
      <c r="X136" s="67"/>
      <c r="Y136" s="67"/>
    </row>
    <row r="137" spans="1:25" x14ac:dyDescent="0.2">
      <c r="A137" s="76" t="s">
        <v>19</v>
      </c>
      <c r="B137" s="67" t="s">
        <v>11</v>
      </c>
      <c r="C137" s="67" t="s">
        <v>9</v>
      </c>
      <c r="D137" s="67" t="s">
        <v>322</v>
      </c>
      <c r="E137" s="87">
        <f>+IF(ISNUMBER(DATA!J183),DATA!J183,"n/a")</f>
        <v>498864</v>
      </c>
      <c r="F137" s="78">
        <f>+IF(ISNUMBER(DATA!K183),DATA!K183,"n/a")</f>
        <v>-2.3E-2</v>
      </c>
      <c r="G137" s="87">
        <f>+IF(ISNUMBER(DATA!T183),DATA!T183,"n/a")</f>
        <v>1601128</v>
      </c>
      <c r="H137" s="78">
        <f>+IF(ISNUMBER(DATA!U183),DATA!U183,"n/a")</f>
        <v>-2.1000000000000001E-2</v>
      </c>
      <c r="I137" s="87">
        <f>+IF(ISNUMBER(DATA!AD183),DATA!AD183,"n/a")</f>
        <v>3215691</v>
      </c>
      <c r="J137" s="78">
        <f>+IF(ISNUMBER(DATA!AE183),DATA!AE183,"n/a")</f>
        <v>-4.4999999999999998E-2</v>
      </c>
      <c r="K137" s="87">
        <f>+IF(ISNUMBER(DATA!AN183),DATA!AN183,"n/a")</f>
        <v>6750738</v>
      </c>
      <c r="L137" s="78">
        <f>+IF(ISNUMBER(DATA!AO183),DATA!AO183,"n/a")</f>
        <v>-1.2999999999999999E-2</v>
      </c>
      <c r="R137" s="67"/>
      <c r="S137" s="67"/>
      <c r="T137" s="67"/>
      <c r="U137" s="67"/>
      <c r="V137" s="67"/>
      <c r="W137" s="67"/>
      <c r="X137" s="67"/>
      <c r="Y137" s="67"/>
    </row>
    <row r="138" spans="1:25" x14ac:dyDescent="0.2">
      <c r="A138" s="76" t="s">
        <v>19</v>
      </c>
      <c r="B138" s="67" t="s">
        <v>11</v>
      </c>
      <c r="C138" s="67" t="s">
        <v>9</v>
      </c>
      <c r="D138" s="67" t="s">
        <v>323</v>
      </c>
      <c r="E138" s="87">
        <f>+IF(ISNUMBER(DATA!J184),DATA!J184,"n/a")</f>
        <v>813121</v>
      </c>
      <c r="F138" s="78">
        <f>+IF(ISNUMBER(DATA!K184),DATA!K184,"n/a")</f>
        <v>0.27100000000000002</v>
      </c>
      <c r="G138" s="87">
        <f>+IF(ISNUMBER(DATA!T184),DATA!T184,"n/a")</f>
        <v>2410100</v>
      </c>
      <c r="H138" s="78">
        <f>+IF(ISNUMBER(DATA!U184),DATA!U184,"n/a")</f>
        <v>0.105</v>
      </c>
      <c r="I138" s="87">
        <f>+IF(ISNUMBER(DATA!AD184),DATA!AD184,"n/a")</f>
        <v>5017634</v>
      </c>
      <c r="J138" s="78">
        <f>+IF(ISNUMBER(DATA!AE184),DATA!AE184,"n/a")</f>
        <v>0.128</v>
      </c>
      <c r="K138" s="87">
        <f>+IF(ISNUMBER(DATA!AN184),DATA!AN184,"n/a")</f>
        <v>9961237</v>
      </c>
      <c r="L138" s="78">
        <f>+IF(ISNUMBER(DATA!AO184),DATA!AO184,"n/a")</f>
        <v>0.13900000000000001</v>
      </c>
      <c r="R138" s="67"/>
      <c r="S138" s="67"/>
      <c r="T138" s="67"/>
      <c r="U138" s="67"/>
      <c r="V138" s="67"/>
      <c r="W138" s="67"/>
      <c r="X138" s="67"/>
      <c r="Y138" s="67"/>
    </row>
    <row r="139" spans="1:25" x14ac:dyDescent="0.2">
      <c r="A139" s="76" t="s">
        <v>19</v>
      </c>
      <c r="B139" s="67" t="s">
        <v>11</v>
      </c>
      <c r="C139" s="67" t="s">
        <v>9</v>
      </c>
      <c r="D139" s="67" t="s">
        <v>324</v>
      </c>
      <c r="E139" s="87">
        <f>+IF(ISNUMBER(DATA!J185),DATA!J185,"n/a")</f>
        <v>568556</v>
      </c>
      <c r="F139" s="78">
        <f>+IF(ISNUMBER(DATA!K185),DATA!K185,"n/a")</f>
        <v>0.1</v>
      </c>
      <c r="G139" s="87">
        <f>+IF(ISNUMBER(DATA!T185),DATA!T185,"n/a")</f>
        <v>1758704</v>
      </c>
      <c r="H139" s="78">
        <f>+IF(ISNUMBER(DATA!U185),DATA!U185,"n/a")</f>
        <v>6.5000000000000002E-2</v>
      </c>
      <c r="I139" s="87">
        <f>+IF(ISNUMBER(DATA!AD185),DATA!AD185,"n/a")</f>
        <v>3576636</v>
      </c>
      <c r="J139" s="78">
        <f>+IF(ISNUMBER(DATA!AE185),DATA!AE185,"n/a")</f>
        <v>7.0999999999999994E-2</v>
      </c>
      <c r="K139" s="87">
        <f>+IF(ISNUMBER(DATA!AN185),DATA!AN185,"n/a")</f>
        <v>7201978</v>
      </c>
      <c r="L139" s="78">
        <f>+IF(ISNUMBER(DATA!AO185),DATA!AO185,"n/a")</f>
        <v>0.108</v>
      </c>
      <c r="R139" s="67"/>
      <c r="S139" s="67"/>
      <c r="T139" s="67"/>
      <c r="U139" s="67"/>
      <c r="V139" s="67"/>
      <c r="W139" s="67"/>
      <c r="X139" s="67"/>
      <c r="Y139" s="67"/>
    </row>
    <row r="140" spans="1:25" x14ac:dyDescent="0.2">
      <c r="A140" s="76" t="s">
        <v>19</v>
      </c>
      <c r="B140" s="67" t="s">
        <v>11</v>
      </c>
      <c r="C140" s="67" t="s">
        <v>9</v>
      </c>
      <c r="D140" s="67" t="s">
        <v>325</v>
      </c>
      <c r="E140" s="87">
        <f>+IF(ISNUMBER(DATA!J186),DATA!J186,"n/a")</f>
        <v>1255644</v>
      </c>
      <c r="F140" s="78">
        <f>+IF(ISNUMBER(DATA!K186),DATA!K186,"n/a")</f>
        <v>1.7999999999999999E-2</v>
      </c>
      <c r="G140" s="87">
        <f>+IF(ISNUMBER(DATA!T186),DATA!T186,"n/a")</f>
        <v>4003373</v>
      </c>
      <c r="H140" s="78">
        <f>+IF(ISNUMBER(DATA!U186),DATA!U186,"n/a")</f>
        <v>5.0000000000000001E-3</v>
      </c>
      <c r="I140" s="87">
        <f>+IF(ISNUMBER(DATA!AD186),DATA!AD186,"n/a")</f>
        <v>8449904</v>
      </c>
      <c r="J140" s="78">
        <f>+IF(ISNUMBER(DATA!AE186),DATA!AE186,"n/a")</f>
        <v>2.5000000000000001E-2</v>
      </c>
      <c r="K140" s="87">
        <f>+IF(ISNUMBER(DATA!AN186),DATA!AN186,"n/a")</f>
        <v>16643664</v>
      </c>
      <c r="L140" s="78">
        <f>+IF(ISNUMBER(DATA!AO186),DATA!AO186,"n/a")</f>
        <v>5.0999999999999997E-2</v>
      </c>
      <c r="R140" s="67"/>
      <c r="S140" s="67"/>
      <c r="T140" s="67"/>
      <c r="U140" s="67"/>
      <c r="V140" s="67"/>
      <c r="W140" s="67"/>
      <c r="X140" s="67"/>
      <c r="Y140" s="67"/>
    </row>
    <row r="141" spans="1:25" x14ac:dyDescent="0.2">
      <c r="A141" s="76" t="s">
        <v>19</v>
      </c>
      <c r="B141" s="67" t="s">
        <v>11</v>
      </c>
      <c r="C141" s="67" t="s">
        <v>9</v>
      </c>
      <c r="D141" s="67" t="s">
        <v>326</v>
      </c>
      <c r="E141" s="87">
        <f>+IF(ISNUMBER(DATA!J187),DATA!J187,"n/a")</f>
        <v>370328</v>
      </c>
      <c r="F141" s="78">
        <f>+IF(ISNUMBER(DATA!K187),DATA!K187,"n/a")</f>
        <v>5.0999999999999997E-2</v>
      </c>
      <c r="G141" s="87">
        <f>+IF(ISNUMBER(DATA!T187),DATA!T187,"n/a")</f>
        <v>1098892</v>
      </c>
      <c r="H141" s="78">
        <f>+IF(ISNUMBER(DATA!U187),DATA!U187,"n/a")</f>
        <v>0.13</v>
      </c>
      <c r="I141" s="87">
        <f>+IF(ISNUMBER(DATA!AD187),DATA!AD187,"n/a")</f>
        <v>2219118</v>
      </c>
      <c r="J141" s="78">
        <f>+IF(ISNUMBER(DATA!AE187),DATA!AE187,"n/a")</f>
        <v>0.156</v>
      </c>
      <c r="K141" s="87">
        <f>+IF(ISNUMBER(DATA!AN187),DATA!AN187,"n/a")</f>
        <v>4470694</v>
      </c>
      <c r="L141" s="78">
        <f>+IF(ISNUMBER(DATA!AO187),DATA!AO187,"n/a")</f>
        <v>0.193</v>
      </c>
      <c r="R141" s="67"/>
      <c r="S141" s="67"/>
      <c r="T141" s="67"/>
      <c r="U141" s="67"/>
      <c r="V141" s="67"/>
      <c r="W141" s="67"/>
      <c r="X141" s="67"/>
      <c r="Y141" s="67"/>
    </row>
    <row r="142" spans="1:25" x14ac:dyDescent="0.2">
      <c r="A142" s="76" t="s">
        <v>19</v>
      </c>
      <c r="B142" s="67" t="s">
        <v>11</v>
      </c>
      <c r="C142" s="67" t="s">
        <v>9</v>
      </c>
      <c r="D142" s="67" t="s">
        <v>327</v>
      </c>
      <c r="E142" s="87">
        <f>+IF(ISNUMBER(DATA!J188),DATA!J188,"n/a")</f>
        <v>428072</v>
      </c>
      <c r="F142" s="78">
        <f>+IF(ISNUMBER(DATA!K188),DATA!K188,"n/a")</f>
        <v>0.246</v>
      </c>
      <c r="G142" s="87">
        <f>+IF(ISNUMBER(DATA!T188),DATA!T188,"n/a")</f>
        <v>1344041</v>
      </c>
      <c r="H142" s="78">
        <f>+IF(ISNUMBER(DATA!U188),DATA!U188,"n/a")</f>
        <v>0.25800000000000001</v>
      </c>
      <c r="I142" s="87">
        <f>+IF(ISNUMBER(DATA!AD188),DATA!AD188,"n/a")</f>
        <v>2737161</v>
      </c>
      <c r="J142" s="78">
        <f>+IF(ISNUMBER(DATA!AE188),DATA!AE188,"n/a")</f>
        <v>0.26900000000000002</v>
      </c>
      <c r="K142" s="87">
        <f>+IF(ISNUMBER(DATA!AN188),DATA!AN188,"n/a")</f>
        <v>5431017</v>
      </c>
      <c r="L142" s="78">
        <f>+IF(ISNUMBER(DATA!AO188),DATA!AO188,"n/a")</f>
        <v>0.29199999999999998</v>
      </c>
      <c r="R142" s="67"/>
      <c r="S142" s="67"/>
      <c r="T142" s="67"/>
      <c r="U142" s="67"/>
      <c r="V142" s="67"/>
      <c r="W142" s="67"/>
      <c r="X142" s="67"/>
      <c r="Y142" s="67"/>
    </row>
    <row r="143" spans="1:25" x14ac:dyDescent="0.2">
      <c r="A143" s="76" t="s">
        <v>19</v>
      </c>
      <c r="B143" s="67" t="s">
        <v>11</v>
      </c>
      <c r="C143" s="67" t="s">
        <v>9</v>
      </c>
      <c r="D143" s="67" t="s">
        <v>328</v>
      </c>
      <c r="E143" s="87">
        <f>+IF(ISNUMBER(DATA!J189),DATA!J189,"n/a")</f>
        <v>819580</v>
      </c>
      <c r="F143" s="78">
        <f>+IF(ISNUMBER(DATA!K189),DATA!K189,"n/a")</f>
        <v>0.313</v>
      </c>
      <c r="G143" s="87">
        <f>+IF(ISNUMBER(DATA!T189),DATA!T189,"n/a")</f>
        <v>2703082</v>
      </c>
      <c r="H143" s="78">
        <f>+IF(ISNUMBER(DATA!U189),DATA!U189,"n/a")</f>
        <v>0.157</v>
      </c>
      <c r="I143" s="87">
        <f>+IF(ISNUMBER(DATA!AD189),DATA!AD189,"n/a")</f>
        <v>5459896</v>
      </c>
      <c r="J143" s="78">
        <f>+IF(ISNUMBER(DATA!AE189),DATA!AE189,"n/a")</f>
        <v>0.20799999999999999</v>
      </c>
      <c r="K143" s="87">
        <f>+IF(ISNUMBER(DATA!AN189),DATA!AN189,"n/a")</f>
        <v>11046337</v>
      </c>
      <c r="L143" s="78">
        <f>+IF(ISNUMBER(DATA!AO189),DATA!AO189,"n/a")</f>
        <v>0.22500000000000001</v>
      </c>
      <c r="R143" s="67"/>
      <c r="S143" s="67"/>
      <c r="T143" s="67"/>
      <c r="U143" s="67"/>
      <c r="V143" s="67"/>
      <c r="W143" s="67"/>
      <c r="X143" s="67"/>
      <c r="Y143" s="67"/>
    </row>
    <row r="144" spans="1:25" x14ac:dyDescent="0.2">
      <c r="A144" s="76" t="s">
        <v>19</v>
      </c>
      <c r="B144" s="67" t="s">
        <v>11</v>
      </c>
      <c r="C144" s="67" t="s">
        <v>9</v>
      </c>
      <c r="D144" s="67" t="s">
        <v>329</v>
      </c>
      <c r="E144" s="87">
        <f>+IF(ISNUMBER(DATA!J190),DATA!J190,"n/a")</f>
        <v>666949</v>
      </c>
      <c r="F144" s="78">
        <f>+IF(ISNUMBER(DATA!K190),DATA!K190,"n/a")</f>
        <v>0.157</v>
      </c>
      <c r="G144" s="87">
        <f>+IF(ISNUMBER(DATA!T190),DATA!T190,"n/a")</f>
        <v>2097424</v>
      </c>
      <c r="H144" s="78">
        <f>+IF(ISNUMBER(DATA!U190),DATA!U190,"n/a")</f>
        <v>0.16700000000000001</v>
      </c>
      <c r="I144" s="87">
        <f>+IF(ISNUMBER(DATA!AD190),DATA!AD190,"n/a")</f>
        <v>4283047</v>
      </c>
      <c r="J144" s="78">
        <f>+IF(ISNUMBER(DATA!AE190),DATA!AE190,"n/a")</f>
        <v>0.18099999999999999</v>
      </c>
      <c r="K144" s="87">
        <f>+IF(ISNUMBER(DATA!AN190),DATA!AN190,"n/a")</f>
        <v>8662617</v>
      </c>
      <c r="L144" s="78">
        <f>+IF(ISNUMBER(DATA!AO190),DATA!AO190,"n/a")</f>
        <v>0.254</v>
      </c>
      <c r="R144" s="67"/>
      <c r="S144" s="67"/>
      <c r="T144" s="67"/>
      <c r="U144" s="67"/>
      <c r="V144" s="67"/>
      <c r="W144" s="67"/>
      <c r="X144" s="67"/>
      <c r="Y144" s="67"/>
    </row>
    <row r="145" spans="1:25" x14ac:dyDescent="0.2">
      <c r="A145" s="76" t="s">
        <v>19</v>
      </c>
      <c r="B145" s="67" t="s">
        <v>11</v>
      </c>
      <c r="C145" s="67" t="s">
        <v>9</v>
      </c>
      <c r="D145" s="67" t="s">
        <v>330</v>
      </c>
      <c r="E145" s="87">
        <f>+IF(ISNUMBER(DATA!J191),DATA!J191,"n/a")</f>
        <v>5421113</v>
      </c>
      <c r="F145" s="78">
        <f>+IF(ISNUMBER(DATA!K191),DATA!K191,"n/a")</f>
        <v>0.13</v>
      </c>
      <c r="G145" s="87">
        <f>+IF(ISNUMBER(DATA!T191),DATA!T191,"n/a")</f>
        <v>17016743</v>
      </c>
      <c r="H145" s="78">
        <f>+IF(ISNUMBER(DATA!U191),DATA!U191,"n/a")</f>
        <v>8.8999999999999996E-2</v>
      </c>
      <c r="I145" s="87">
        <f>+IF(ISNUMBER(DATA!AD191),DATA!AD191,"n/a")</f>
        <v>34959085</v>
      </c>
      <c r="J145" s="78">
        <f>+IF(ISNUMBER(DATA!AE191),DATA!AE191,"n/a")</f>
        <v>0.105</v>
      </c>
      <c r="K145" s="87">
        <f>+IF(ISNUMBER(DATA!AN191),DATA!AN191,"n/a")</f>
        <v>70168281</v>
      </c>
      <c r="L145" s="78">
        <f>+IF(ISNUMBER(DATA!AO191),DATA!AO191,"n/a")</f>
        <v>0.13600000000000001</v>
      </c>
      <c r="R145" s="67"/>
      <c r="S145" s="67"/>
      <c r="T145" s="67"/>
      <c r="U145" s="67"/>
      <c r="V145" s="67"/>
      <c r="W145" s="67"/>
      <c r="X145" s="67"/>
      <c r="Y145" s="67"/>
    </row>
    <row r="146" spans="1:25" x14ac:dyDescent="0.2">
      <c r="A146" s="76"/>
      <c r="E146" s="81"/>
      <c r="F146" s="78"/>
      <c r="G146" s="82"/>
      <c r="H146" s="78"/>
      <c r="I146" s="82"/>
      <c r="J146" s="83"/>
      <c r="K146" s="82"/>
      <c r="L146" s="78"/>
      <c r="R146" s="67"/>
      <c r="S146" s="67"/>
      <c r="T146" s="67"/>
      <c r="U146" s="67"/>
      <c r="V146" s="67"/>
      <c r="W146" s="67"/>
      <c r="X146" s="67"/>
      <c r="Y146" s="67"/>
    </row>
    <row r="147" spans="1:25" x14ac:dyDescent="0.2">
      <c r="A147" s="76" t="s">
        <v>19</v>
      </c>
      <c r="B147" s="67" t="s">
        <v>11</v>
      </c>
      <c r="C147" s="67" t="s">
        <v>25</v>
      </c>
      <c r="D147" s="67" t="s">
        <v>322</v>
      </c>
      <c r="E147" s="87">
        <f>+IF(ISNUMBER(DATA!L183),DATA!L183,"n/a")</f>
        <v>965740</v>
      </c>
      <c r="F147" s="78">
        <f>+IF(ISNUMBER(DATA!M183),DATA!M183,"n/a")</f>
        <v>-1.2999999999999999E-2</v>
      </c>
      <c r="G147" s="87">
        <f>+IF(ISNUMBER(DATA!V183),DATA!V183,"n/a")</f>
        <v>3124406</v>
      </c>
      <c r="H147" s="78">
        <f>+IF(ISNUMBER(DATA!W183),DATA!W183,"n/a")</f>
        <v>-1.0999999999999999E-2</v>
      </c>
      <c r="I147" s="87">
        <f>+IF(ISNUMBER(DATA!AF183),DATA!AF183,"n/a")</f>
        <v>6276541</v>
      </c>
      <c r="J147" s="78">
        <f>+IF(ISNUMBER(DATA!AG183),DATA!AG183,"n/a")</f>
        <v>-3.5000000000000003E-2</v>
      </c>
      <c r="K147" s="87">
        <f>+IF(ISNUMBER(DATA!AP183),DATA!AP183,"n/a")</f>
        <v>13097067</v>
      </c>
      <c r="L147" s="78">
        <f>+IF(ISNUMBER(DATA!AQ183),DATA!AQ183,"n/a")</f>
        <v>-7.0000000000000001E-3</v>
      </c>
      <c r="R147" s="67"/>
      <c r="S147" s="67"/>
      <c r="T147" s="67"/>
      <c r="U147" s="67"/>
      <c r="V147" s="67"/>
      <c r="W147" s="67"/>
      <c r="X147" s="67"/>
      <c r="Y147" s="67"/>
    </row>
    <row r="148" spans="1:25" x14ac:dyDescent="0.2">
      <c r="A148" s="76" t="s">
        <v>19</v>
      </c>
      <c r="B148" s="67" t="s">
        <v>11</v>
      </c>
      <c r="C148" s="67" t="s">
        <v>25</v>
      </c>
      <c r="D148" s="67" t="s">
        <v>323</v>
      </c>
      <c r="E148" s="87">
        <f>+IF(ISNUMBER(DATA!L184),DATA!L184,"n/a")</f>
        <v>1455675</v>
      </c>
      <c r="F148" s="78">
        <f>+IF(ISNUMBER(DATA!M184),DATA!M184,"n/a")</f>
        <v>0.247</v>
      </c>
      <c r="G148" s="87">
        <f>+IF(ISNUMBER(DATA!V184),DATA!V184,"n/a")</f>
        <v>4381675</v>
      </c>
      <c r="H148" s="78">
        <f>+IF(ISNUMBER(DATA!W184),DATA!W184,"n/a")</f>
        <v>9.1999999999999998E-2</v>
      </c>
      <c r="I148" s="87">
        <f>+IF(ISNUMBER(DATA!AF184),DATA!AF184,"n/a")</f>
        <v>9051223</v>
      </c>
      <c r="J148" s="78">
        <f>+IF(ISNUMBER(DATA!AG184),DATA!AG184,"n/a")</f>
        <v>0.108</v>
      </c>
      <c r="K148" s="87">
        <f>+IF(ISNUMBER(DATA!AP184),DATA!AP184,"n/a")</f>
        <v>17754561</v>
      </c>
      <c r="L148" s="78">
        <f>+IF(ISNUMBER(DATA!AQ184),DATA!AQ184,"n/a")</f>
        <v>9.9000000000000005E-2</v>
      </c>
      <c r="R148" s="67"/>
      <c r="S148" s="67"/>
      <c r="T148" s="67"/>
      <c r="U148" s="67"/>
      <c r="V148" s="67"/>
      <c r="W148" s="67"/>
      <c r="X148" s="67"/>
      <c r="Y148" s="67"/>
    </row>
    <row r="149" spans="1:25" x14ac:dyDescent="0.2">
      <c r="A149" s="76" t="s">
        <v>19</v>
      </c>
      <c r="B149" s="67" t="s">
        <v>11</v>
      </c>
      <c r="C149" s="67" t="s">
        <v>25</v>
      </c>
      <c r="D149" s="67" t="s">
        <v>324</v>
      </c>
      <c r="E149" s="87">
        <f>+IF(ISNUMBER(DATA!L185),DATA!L185,"n/a")</f>
        <v>1041185</v>
      </c>
      <c r="F149" s="78">
        <f>+IF(ISNUMBER(DATA!M185),DATA!M185,"n/a")</f>
        <v>6.0999999999999999E-2</v>
      </c>
      <c r="G149" s="87">
        <f>+IF(ISNUMBER(DATA!V185),DATA!V185,"n/a")</f>
        <v>3282697</v>
      </c>
      <c r="H149" s="78">
        <f>+IF(ISNUMBER(DATA!W185),DATA!W185,"n/a")</f>
        <v>0.04</v>
      </c>
      <c r="I149" s="87">
        <f>+IF(ISNUMBER(DATA!AF185),DATA!AF185,"n/a")</f>
        <v>6692478</v>
      </c>
      <c r="J149" s="78">
        <f>+IF(ISNUMBER(DATA!AG185),DATA!AG185,"n/a")</f>
        <v>3.7999999999999999E-2</v>
      </c>
      <c r="K149" s="87">
        <f>+IF(ISNUMBER(DATA!AP185),DATA!AP185,"n/a")</f>
        <v>13426979</v>
      </c>
      <c r="L149" s="78">
        <f>+IF(ISNUMBER(DATA!AQ185),DATA!AQ185,"n/a")</f>
        <v>5.2999999999999999E-2</v>
      </c>
      <c r="R149" s="67"/>
      <c r="S149" s="67"/>
      <c r="T149" s="67"/>
      <c r="U149" s="67"/>
      <c r="V149" s="67"/>
      <c r="W149" s="67"/>
      <c r="X149" s="67"/>
      <c r="Y149" s="67"/>
    </row>
    <row r="150" spans="1:25" x14ac:dyDescent="0.2">
      <c r="A150" s="76" t="s">
        <v>19</v>
      </c>
      <c r="B150" s="67" t="s">
        <v>11</v>
      </c>
      <c r="C150" s="67" t="s">
        <v>25</v>
      </c>
      <c r="D150" s="67" t="s">
        <v>325</v>
      </c>
      <c r="E150" s="87">
        <f>+IF(ISNUMBER(DATA!L186),DATA!L186,"n/a")</f>
        <v>1986108</v>
      </c>
      <c r="F150" s="78">
        <f>+IF(ISNUMBER(DATA!M186),DATA!M186,"n/a")</f>
        <v>-4.2000000000000003E-2</v>
      </c>
      <c r="G150" s="87">
        <f>+IF(ISNUMBER(DATA!V186),DATA!V186,"n/a")</f>
        <v>6234344</v>
      </c>
      <c r="H150" s="78">
        <f>+IF(ISNUMBER(DATA!W186),DATA!W186,"n/a")</f>
        <v>-0.06</v>
      </c>
      <c r="I150" s="87">
        <f>+IF(ISNUMBER(DATA!AF186),DATA!AF186,"n/a")</f>
        <v>13148231</v>
      </c>
      <c r="J150" s="78">
        <f>+IF(ISNUMBER(DATA!AG186),DATA!AG186,"n/a")</f>
        <v>-4.1000000000000002E-2</v>
      </c>
      <c r="K150" s="87">
        <f>+IF(ISNUMBER(DATA!AP186),DATA!AP186,"n/a")</f>
        <v>26673525</v>
      </c>
      <c r="L150" s="78">
        <f>+IF(ISNUMBER(DATA!AQ186),DATA!AQ186,"n/a")</f>
        <v>-5.0000000000000001E-3</v>
      </c>
      <c r="R150" s="67"/>
      <c r="S150" s="67"/>
      <c r="T150" s="67"/>
      <c r="U150" s="67"/>
      <c r="V150" s="67"/>
      <c r="W150" s="67"/>
      <c r="X150" s="67"/>
      <c r="Y150" s="67"/>
    </row>
    <row r="151" spans="1:25" x14ac:dyDescent="0.2">
      <c r="A151" s="76" t="s">
        <v>19</v>
      </c>
      <c r="B151" s="67" t="s">
        <v>11</v>
      </c>
      <c r="C151" s="67" t="s">
        <v>25</v>
      </c>
      <c r="D151" s="67" t="s">
        <v>326</v>
      </c>
      <c r="E151" s="87">
        <f>+IF(ISNUMBER(DATA!L187),DATA!L187,"n/a")</f>
        <v>688735</v>
      </c>
      <c r="F151" s="78">
        <f>+IF(ISNUMBER(DATA!M187),DATA!M187,"n/a")</f>
        <v>3.4000000000000002E-2</v>
      </c>
      <c r="G151" s="87">
        <f>+IF(ISNUMBER(DATA!V187),DATA!V187,"n/a")</f>
        <v>2064370</v>
      </c>
      <c r="H151" s="78">
        <f>+IF(ISNUMBER(DATA!W187),DATA!W187,"n/a")</f>
        <v>0.114</v>
      </c>
      <c r="I151" s="87">
        <f>+IF(ISNUMBER(DATA!AF187),DATA!AF187,"n/a")</f>
        <v>4153345</v>
      </c>
      <c r="J151" s="78">
        <f>+IF(ISNUMBER(DATA!AG187),DATA!AG187,"n/a")</f>
        <v>0.14799999999999999</v>
      </c>
      <c r="K151" s="87">
        <f>+IF(ISNUMBER(DATA!AP187),DATA!AP187,"n/a")</f>
        <v>8210053</v>
      </c>
      <c r="L151" s="78">
        <f>+IF(ISNUMBER(DATA!AQ187),DATA!AQ187,"n/a")</f>
        <v>0.159</v>
      </c>
      <c r="R151" s="67"/>
      <c r="S151" s="67"/>
      <c r="T151" s="67"/>
      <c r="U151" s="67"/>
      <c r="V151" s="67"/>
      <c r="W151" s="67"/>
      <c r="X151" s="67"/>
      <c r="Y151" s="67"/>
    </row>
    <row r="152" spans="1:25" x14ac:dyDescent="0.2">
      <c r="A152" s="76" t="s">
        <v>19</v>
      </c>
      <c r="B152" s="67" t="s">
        <v>11</v>
      </c>
      <c r="C152" s="67" t="s">
        <v>25</v>
      </c>
      <c r="D152" s="67" t="s">
        <v>327</v>
      </c>
      <c r="E152" s="87">
        <f>+IF(ISNUMBER(DATA!L188),DATA!L188,"n/a")</f>
        <v>699267</v>
      </c>
      <c r="F152" s="78">
        <f>+IF(ISNUMBER(DATA!M188),DATA!M188,"n/a")</f>
        <v>0.161</v>
      </c>
      <c r="G152" s="87">
        <f>+IF(ISNUMBER(DATA!V188),DATA!V188,"n/a")</f>
        <v>2211969</v>
      </c>
      <c r="H152" s="78">
        <f>+IF(ISNUMBER(DATA!W188),DATA!W188,"n/a")</f>
        <v>0.158</v>
      </c>
      <c r="I152" s="87">
        <f>+IF(ISNUMBER(DATA!AF188),DATA!AF188,"n/a")</f>
        <v>4465325</v>
      </c>
      <c r="J152" s="78">
        <f>+IF(ISNUMBER(DATA!AG188),DATA!AG188,"n/a")</f>
        <v>0.16600000000000001</v>
      </c>
      <c r="K152" s="87">
        <f>+IF(ISNUMBER(DATA!AP188),DATA!AP188,"n/a")</f>
        <v>8828579</v>
      </c>
      <c r="L152" s="78">
        <f>+IF(ISNUMBER(DATA!AQ188),DATA!AQ188,"n/a")</f>
        <v>0.16300000000000001</v>
      </c>
      <c r="R152" s="67"/>
      <c r="S152" s="67"/>
      <c r="T152" s="67"/>
      <c r="U152" s="67"/>
      <c r="V152" s="67"/>
      <c r="W152" s="67"/>
      <c r="X152" s="67"/>
      <c r="Y152" s="67"/>
    </row>
    <row r="153" spans="1:25" x14ac:dyDescent="0.2">
      <c r="A153" s="76" t="s">
        <v>19</v>
      </c>
      <c r="B153" s="67" t="s">
        <v>11</v>
      </c>
      <c r="C153" s="67" t="s">
        <v>25</v>
      </c>
      <c r="D153" s="67" t="s">
        <v>328</v>
      </c>
      <c r="E153" s="87">
        <f>+IF(ISNUMBER(DATA!L189),DATA!L189,"n/a")</f>
        <v>1555209</v>
      </c>
      <c r="F153" s="78">
        <f>+IF(ISNUMBER(DATA!M189),DATA!M189,"n/a")</f>
        <v>0.27900000000000003</v>
      </c>
      <c r="G153" s="87">
        <f>+IF(ISNUMBER(DATA!V189),DATA!V189,"n/a")</f>
        <v>5168768</v>
      </c>
      <c r="H153" s="78">
        <f>+IF(ISNUMBER(DATA!W189),DATA!W189,"n/a")</f>
        <v>0.123</v>
      </c>
      <c r="I153" s="87">
        <f>+IF(ISNUMBER(DATA!AF189),DATA!AF189,"n/a")</f>
        <v>10431537</v>
      </c>
      <c r="J153" s="78">
        <f>+IF(ISNUMBER(DATA!AG189),DATA!AG189,"n/a")</f>
        <v>0.158</v>
      </c>
      <c r="K153" s="87">
        <f>+IF(ISNUMBER(DATA!AP189),DATA!AP189,"n/a")</f>
        <v>21103066</v>
      </c>
      <c r="L153" s="78">
        <f>+IF(ISNUMBER(DATA!AQ189),DATA!AQ189,"n/a")</f>
        <v>0.16</v>
      </c>
      <c r="R153" s="67"/>
      <c r="S153" s="67"/>
      <c r="T153" s="67"/>
      <c r="U153" s="67"/>
      <c r="V153" s="67"/>
      <c r="W153" s="67"/>
      <c r="X153" s="67"/>
      <c r="Y153" s="67"/>
    </row>
    <row r="154" spans="1:25" x14ac:dyDescent="0.2">
      <c r="A154" s="76" t="s">
        <v>19</v>
      </c>
      <c r="B154" s="67" t="s">
        <v>11</v>
      </c>
      <c r="C154" s="67" t="s">
        <v>25</v>
      </c>
      <c r="D154" s="67" t="s">
        <v>329</v>
      </c>
      <c r="E154" s="87">
        <f>+IF(ISNUMBER(DATA!L190),DATA!L190,"n/a")</f>
        <v>1186935</v>
      </c>
      <c r="F154" s="78">
        <f>+IF(ISNUMBER(DATA!M190),DATA!M190,"n/a")</f>
        <v>0.14799999999999999</v>
      </c>
      <c r="G154" s="87">
        <f>+IF(ISNUMBER(DATA!V190),DATA!V190,"n/a")</f>
        <v>3717574</v>
      </c>
      <c r="H154" s="78">
        <f>+IF(ISNUMBER(DATA!W190),DATA!W190,"n/a")</f>
        <v>0.15</v>
      </c>
      <c r="I154" s="87">
        <f>+IF(ISNUMBER(DATA!AF190),DATA!AF190,"n/a")</f>
        <v>7546819</v>
      </c>
      <c r="J154" s="78">
        <f>+IF(ISNUMBER(DATA!AG190),DATA!AG190,"n/a")</f>
        <v>0.16800000000000001</v>
      </c>
      <c r="K154" s="87">
        <f>+IF(ISNUMBER(DATA!AP190),DATA!AP190,"n/a")</f>
        <v>15194084</v>
      </c>
      <c r="L154" s="78">
        <f>+IF(ISNUMBER(DATA!AQ190),DATA!AQ190,"n/a")</f>
        <v>0.18</v>
      </c>
      <c r="R154" s="67"/>
      <c r="S154" s="67"/>
      <c r="T154" s="67"/>
      <c r="U154" s="67"/>
      <c r="V154" s="67"/>
      <c r="W154" s="67"/>
      <c r="X154" s="67"/>
      <c r="Y154" s="67"/>
    </row>
    <row r="155" spans="1:25" x14ac:dyDescent="0.2">
      <c r="A155" s="76" t="s">
        <v>19</v>
      </c>
      <c r="B155" s="67" t="s">
        <v>11</v>
      </c>
      <c r="C155" s="67" t="s">
        <v>25</v>
      </c>
      <c r="D155" s="67" t="s">
        <v>330</v>
      </c>
      <c r="E155" s="87">
        <f>+IF(ISNUMBER(DATA!L191),DATA!L191,"n/a")</f>
        <v>9578855</v>
      </c>
      <c r="F155" s="78">
        <f>+IF(ISNUMBER(DATA!M191),DATA!M191,"n/a")</f>
        <v>9.9000000000000005E-2</v>
      </c>
      <c r="G155" s="87">
        <f>+IF(ISNUMBER(DATA!V191),DATA!V191,"n/a")</f>
        <v>30185802</v>
      </c>
      <c r="H155" s="78">
        <f>+IF(ISNUMBER(DATA!W191),DATA!W191,"n/a")</f>
        <v>5.7000000000000002E-2</v>
      </c>
      <c r="I155" s="87">
        <f>+IF(ISNUMBER(DATA!AF191),DATA!AF191,"n/a")</f>
        <v>61765498</v>
      </c>
      <c r="J155" s="78">
        <f>+IF(ISNUMBER(DATA!AG191),DATA!AG191,"n/a")</f>
        <v>6.9000000000000006E-2</v>
      </c>
      <c r="K155" s="87">
        <f>+IF(ISNUMBER(DATA!AP191),DATA!AP191,"n/a")</f>
        <v>124287914</v>
      </c>
      <c r="L155" s="78">
        <f>+IF(ISNUMBER(DATA!AQ191),DATA!AQ191,"n/a")</f>
        <v>8.4000000000000005E-2</v>
      </c>
      <c r="R155" s="67"/>
      <c r="S155" s="67"/>
      <c r="T155" s="67"/>
      <c r="U155" s="67"/>
      <c r="V155" s="67"/>
      <c r="W155" s="67"/>
      <c r="X155" s="67"/>
      <c r="Y155" s="67"/>
    </row>
    <row r="156" spans="1:25" x14ac:dyDescent="0.2">
      <c r="A156" s="76"/>
      <c r="E156" s="81"/>
      <c r="F156" s="78"/>
      <c r="G156" s="82"/>
      <c r="H156" s="78"/>
      <c r="I156" s="82"/>
      <c r="J156" s="83"/>
      <c r="K156" s="82"/>
      <c r="L156" s="78"/>
      <c r="R156" s="67"/>
      <c r="S156" s="67"/>
      <c r="T156" s="67"/>
      <c r="U156" s="67"/>
      <c r="V156" s="67"/>
      <c r="W156" s="67"/>
      <c r="X156" s="67"/>
      <c r="Y156" s="67"/>
    </row>
    <row r="157" spans="1:25" x14ac:dyDescent="0.2">
      <c r="A157" s="76" t="s">
        <v>19</v>
      </c>
      <c r="B157" s="67" t="s">
        <v>11</v>
      </c>
      <c r="C157" s="67" t="s">
        <v>10</v>
      </c>
      <c r="D157" s="67" t="s">
        <v>322</v>
      </c>
      <c r="E157" s="88">
        <f>+IF(ISNUMBER(DATA!N183),DATA!N183,"n/a")</f>
        <v>5.3</v>
      </c>
      <c r="F157" s="78">
        <f>+IF(ISNUMBER(DATA!O183),DATA!O183,"n/a")</f>
        <v>4.5999999999999999E-2</v>
      </c>
      <c r="G157" s="88">
        <f>+IF(ISNUMBER(DATA!X183),DATA!X183,"n/a")</f>
        <v>5.29</v>
      </c>
      <c r="H157" s="78">
        <f>+IF(ISNUMBER(DATA!Y183),DATA!Y183,"n/a")</f>
        <v>3.5999999999999997E-2</v>
      </c>
      <c r="I157" s="88">
        <f>+IF(ISNUMBER(DATA!AH183),DATA!AH183,"n/a")</f>
        <v>5.33</v>
      </c>
      <c r="J157" s="78">
        <f>+IF(ISNUMBER(DATA!AI183),DATA!AI183,"n/a")</f>
        <v>4.3999999999999997E-2</v>
      </c>
      <c r="K157" s="88">
        <f>+IF(ISNUMBER(DATA!AR183),DATA!AR183,"n/a")</f>
        <v>5.3</v>
      </c>
      <c r="L157" s="78">
        <f>+IF(ISNUMBER(DATA!AS183),DATA!AS183,"n/a")</f>
        <v>3.3000000000000002E-2</v>
      </c>
      <c r="R157" s="67"/>
      <c r="S157" s="67"/>
      <c r="T157" s="67"/>
      <c r="U157" s="67"/>
      <c r="V157" s="67"/>
      <c r="W157" s="67"/>
      <c r="X157" s="67"/>
      <c r="Y157" s="67"/>
    </row>
    <row r="158" spans="1:25" x14ac:dyDescent="0.2">
      <c r="A158" s="76" t="s">
        <v>19</v>
      </c>
      <c r="B158" s="67" t="s">
        <v>11</v>
      </c>
      <c r="C158" s="67" t="s">
        <v>10</v>
      </c>
      <c r="D158" s="67" t="s">
        <v>323</v>
      </c>
      <c r="E158" s="88">
        <f>+IF(ISNUMBER(DATA!N184),DATA!N184,"n/a")</f>
        <v>4</v>
      </c>
      <c r="F158" s="78">
        <f>+IF(ISNUMBER(DATA!O184),DATA!O184,"n/a")</f>
        <v>-6.0999999999999999E-2</v>
      </c>
      <c r="G158" s="88">
        <f>+IF(ISNUMBER(DATA!X184),DATA!X184,"n/a")</f>
        <v>4.32</v>
      </c>
      <c r="H158" s="78">
        <f>+IF(ISNUMBER(DATA!Y184),DATA!Y184,"n/a")</f>
        <v>6.8000000000000005E-2</v>
      </c>
      <c r="I158" s="88">
        <f>+IF(ISNUMBER(DATA!AH184),DATA!AH184,"n/a")</f>
        <v>4.3499999999999996</v>
      </c>
      <c r="J158" s="78">
        <f>+IF(ISNUMBER(DATA!AI184),DATA!AI184,"n/a")</f>
        <v>6.6000000000000003E-2</v>
      </c>
      <c r="K158" s="88">
        <f>+IF(ISNUMBER(DATA!AR184),DATA!AR184,"n/a")</f>
        <v>4.25</v>
      </c>
      <c r="L158" s="78">
        <f>+IF(ISNUMBER(DATA!AS184),DATA!AS184,"n/a")</f>
        <v>0.05</v>
      </c>
      <c r="R158" s="67"/>
      <c r="S158" s="67"/>
      <c r="T158" s="67"/>
      <c r="U158" s="67"/>
      <c r="V158" s="67"/>
      <c r="W158" s="67"/>
      <c r="X158" s="67"/>
      <c r="Y158" s="67"/>
    </row>
    <row r="159" spans="1:25" x14ac:dyDescent="0.2">
      <c r="A159" s="76" t="s">
        <v>19</v>
      </c>
      <c r="B159" s="67" t="s">
        <v>11</v>
      </c>
      <c r="C159" s="67" t="s">
        <v>10</v>
      </c>
      <c r="D159" s="67" t="s">
        <v>324</v>
      </c>
      <c r="E159" s="88">
        <f>+IF(ISNUMBER(DATA!N185),DATA!N185,"n/a")</f>
        <v>4.72</v>
      </c>
      <c r="F159" s="78">
        <f>+IF(ISNUMBER(DATA!O185),DATA!O185,"n/a")</f>
        <v>-2.4E-2</v>
      </c>
      <c r="G159" s="88">
        <f>+IF(ISNUMBER(DATA!X185),DATA!X185,"n/a")</f>
        <v>4.8600000000000003</v>
      </c>
      <c r="H159" s="78">
        <f>+IF(ISNUMBER(DATA!Y185),DATA!Y185,"n/a")</f>
        <v>3.0000000000000001E-3</v>
      </c>
      <c r="I159" s="88">
        <f>+IF(ISNUMBER(DATA!AH185),DATA!AH185,"n/a")</f>
        <v>4.9000000000000004</v>
      </c>
      <c r="J159" s="78">
        <f>+IF(ISNUMBER(DATA!AI185),DATA!AI185,"n/a")</f>
        <v>3.0000000000000001E-3</v>
      </c>
      <c r="K159" s="88">
        <f>+IF(ISNUMBER(DATA!AR185),DATA!AR185,"n/a")</f>
        <v>4.87</v>
      </c>
      <c r="L159" s="78">
        <f>+IF(ISNUMBER(DATA!AS185),DATA!AS185,"n/a")</f>
        <v>-8.0000000000000002E-3</v>
      </c>
      <c r="R159" s="67"/>
      <c r="S159" s="67"/>
      <c r="T159" s="67"/>
      <c r="U159" s="67"/>
      <c r="V159" s="67"/>
      <c r="W159" s="67"/>
      <c r="X159" s="67"/>
      <c r="Y159" s="67"/>
    </row>
    <row r="160" spans="1:25" x14ac:dyDescent="0.2">
      <c r="A160" s="76" t="s">
        <v>19</v>
      </c>
      <c r="B160" s="67" t="s">
        <v>11</v>
      </c>
      <c r="C160" s="67" t="s">
        <v>10</v>
      </c>
      <c r="D160" s="67" t="s">
        <v>325</v>
      </c>
      <c r="E160" s="88">
        <f>+IF(ISNUMBER(DATA!N186),DATA!N186,"n/a")</f>
        <v>4.01</v>
      </c>
      <c r="F160" s="78">
        <f>+IF(ISNUMBER(DATA!O186),DATA!O186,"n/a")</f>
        <v>-5.5E-2</v>
      </c>
      <c r="G160" s="88">
        <f>+IF(ISNUMBER(DATA!X186),DATA!X186,"n/a")</f>
        <v>4.07</v>
      </c>
      <c r="H160" s="78">
        <f>+IF(ISNUMBER(DATA!Y186),DATA!Y186,"n/a")</f>
        <v>-4.9000000000000002E-2</v>
      </c>
      <c r="I160" s="88">
        <f>+IF(ISNUMBER(DATA!AH186),DATA!AH186,"n/a")</f>
        <v>4.08</v>
      </c>
      <c r="J160" s="78">
        <f>+IF(ISNUMBER(DATA!AI186),DATA!AI186,"n/a")</f>
        <v>-4.4999999999999998E-2</v>
      </c>
      <c r="K160" s="88">
        <f>+IF(ISNUMBER(DATA!AR186),DATA!AR186,"n/a")</f>
        <v>4.12</v>
      </c>
      <c r="L160" s="78">
        <f>+IF(ISNUMBER(DATA!AS186),DATA!AS186,"n/a")</f>
        <v>-3.2000000000000001E-2</v>
      </c>
      <c r="R160" s="67"/>
      <c r="S160" s="67"/>
      <c r="T160" s="67"/>
      <c r="U160" s="67"/>
      <c r="V160" s="67"/>
      <c r="W160" s="67"/>
      <c r="X160" s="67"/>
      <c r="Y160" s="67"/>
    </row>
    <row r="161" spans="1:25" x14ac:dyDescent="0.2">
      <c r="A161" s="76" t="s">
        <v>19</v>
      </c>
      <c r="B161" s="67" t="s">
        <v>11</v>
      </c>
      <c r="C161" s="67" t="s">
        <v>10</v>
      </c>
      <c r="D161" s="67" t="s">
        <v>326</v>
      </c>
      <c r="E161" s="88">
        <f>+IF(ISNUMBER(DATA!N187),DATA!N187,"n/a")</f>
        <v>4.74</v>
      </c>
      <c r="F161" s="78">
        <f>+IF(ISNUMBER(DATA!O187),DATA!O187,"n/a")</f>
        <v>6.7000000000000004E-2</v>
      </c>
      <c r="G161" s="88">
        <f>+IF(ISNUMBER(DATA!X187),DATA!X187,"n/a")</f>
        <v>4.91</v>
      </c>
      <c r="H161" s="78">
        <f>+IF(ISNUMBER(DATA!Y187),DATA!Y187,"n/a")</f>
        <v>3.7999999999999999E-2</v>
      </c>
      <c r="I161" s="88">
        <f>+IF(ISNUMBER(DATA!AH187),DATA!AH187,"n/a")</f>
        <v>4.93</v>
      </c>
      <c r="J161" s="78">
        <f>+IF(ISNUMBER(DATA!AI187),DATA!AI187,"n/a")</f>
        <v>2.8000000000000001E-2</v>
      </c>
      <c r="K161" s="88">
        <f>+IF(ISNUMBER(DATA!AR187),DATA!AR187,"n/a")</f>
        <v>4.82</v>
      </c>
      <c r="L161" s="78">
        <f>+IF(ISNUMBER(DATA!AS187),DATA!AS187,"n/a")</f>
        <v>1E-3</v>
      </c>
      <c r="R161" s="67"/>
      <c r="S161" s="67"/>
      <c r="T161" s="67"/>
      <c r="U161" s="67"/>
      <c r="V161" s="67"/>
      <c r="W161" s="67"/>
      <c r="X161" s="67"/>
      <c r="Y161" s="67"/>
    </row>
    <row r="162" spans="1:25" x14ac:dyDescent="0.2">
      <c r="A162" s="76" t="s">
        <v>19</v>
      </c>
      <c r="B162" s="67" t="s">
        <v>11</v>
      </c>
      <c r="C162" s="67" t="s">
        <v>10</v>
      </c>
      <c r="D162" s="67" t="s">
        <v>327</v>
      </c>
      <c r="E162" s="88">
        <f>+IF(ISNUMBER(DATA!N188),DATA!N188,"n/a")</f>
        <v>4.83</v>
      </c>
      <c r="F162" s="78">
        <f>+IF(ISNUMBER(DATA!O188),DATA!O188,"n/a")</f>
        <v>-3.1E-2</v>
      </c>
      <c r="G162" s="88">
        <f>+IF(ISNUMBER(DATA!X188),DATA!X188,"n/a")</f>
        <v>4.83</v>
      </c>
      <c r="H162" s="78">
        <f>+IF(ISNUMBER(DATA!Y188),DATA!Y188,"n/a")</f>
        <v>-0.04</v>
      </c>
      <c r="I162" s="88">
        <f>+IF(ISNUMBER(DATA!AH188),DATA!AH188,"n/a")</f>
        <v>4.8099999999999996</v>
      </c>
      <c r="J162" s="78">
        <f>+IF(ISNUMBER(DATA!AI188),DATA!AI188,"n/a")</f>
        <v>-4.2000000000000003E-2</v>
      </c>
      <c r="K162" s="88">
        <f>+IF(ISNUMBER(DATA!AR188),DATA!AR188,"n/a")</f>
        <v>4.7699999999999996</v>
      </c>
      <c r="L162" s="78">
        <f>+IF(ISNUMBER(DATA!AS188),DATA!AS188,"n/a")</f>
        <v>-6.2E-2</v>
      </c>
      <c r="R162" s="67"/>
      <c r="S162" s="67"/>
      <c r="T162" s="67"/>
      <c r="U162" s="67"/>
      <c r="V162" s="67"/>
      <c r="W162" s="67"/>
      <c r="X162" s="67"/>
      <c r="Y162" s="67"/>
    </row>
    <row r="163" spans="1:25" x14ac:dyDescent="0.2">
      <c r="A163" s="76" t="s">
        <v>19</v>
      </c>
      <c r="B163" s="67" t="s">
        <v>11</v>
      </c>
      <c r="C163" s="67" t="s">
        <v>10</v>
      </c>
      <c r="D163" s="67" t="s">
        <v>328</v>
      </c>
      <c r="E163" s="88">
        <f>+IF(ISNUMBER(DATA!N189),DATA!N189,"n/a")</f>
        <v>4.6500000000000004</v>
      </c>
      <c r="F163" s="78">
        <f>+IF(ISNUMBER(DATA!O189),DATA!O189,"n/a")</f>
        <v>-9.5000000000000001E-2</v>
      </c>
      <c r="G163" s="88">
        <f>+IF(ISNUMBER(DATA!X189),DATA!X189,"n/a")</f>
        <v>4.7</v>
      </c>
      <c r="H163" s="78">
        <f>+IF(ISNUMBER(DATA!Y189),DATA!Y189,"n/a")</f>
        <v>-2.5999999999999999E-2</v>
      </c>
      <c r="I163" s="88">
        <f>+IF(ISNUMBER(DATA!AH189),DATA!AH189,"n/a")</f>
        <v>4.68</v>
      </c>
      <c r="J163" s="78">
        <f>+IF(ISNUMBER(DATA!AI189),DATA!AI189,"n/a")</f>
        <v>-4.2000000000000003E-2</v>
      </c>
      <c r="K163" s="88">
        <f>+IF(ISNUMBER(DATA!AR189),DATA!AR189,"n/a")</f>
        <v>4.6500000000000004</v>
      </c>
      <c r="L163" s="78">
        <f>+IF(ISNUMBER(DATA!AS189),DATA!AS189,"n/a")</f>
        <v>-4.1000000000000002E-2</v>
      </c>
      <c r="R163" s="67"/>
      <c r="S163" s="67"/>
      <c r="T163" s="67"/>
      <c r="U163" s="67"/>
      <c r="V163" s="67"/>
      <c r="W163" s="67"/>
      <c r="X163" s="67"/>
      <c r="Y163" s="67"/>
    </row>
    <row r="164" spans="1:25" x14ac:dyDescent="0.2">
      <c r="A164" s="76" t="s">
        <v>19</v>
      </c>
      <c r="B164" s="67" t="s">
        <v>11</v>
      </c>
      <c r="C164" s="67" t="s">
        <v>10</v>
      </c>
      <c r="D164" s="67" t="s">
        <v>329</v>
      </c>
      <c r="E164" s="88">
        <f>+IF(ISNUMBER(DATA!N190),DATA!N190,"n/a")</f>
        <v>4.41</v>
      </c>
      <c r="F164" s="78">
        <f>+IF(ISNUMBER(DATA!O190),DATA!O190,"n/a")</f>
        <v>2.8000000000000001E-2</v>
      </c>
      <c r="G164" s="88">
        <f>+IF(ISNUMBER(DATA!X190),DATA!X190,"n/a")</f>
        <v>4.38</v>
      </c>
      <c r="H164" s="78">
        <f>+IF(ISNUMBER(DATA!Y190),DATA!Y190,"n/a")</f>
        <v>8.0000000000000002E-3</v>
      </c>
      <c r="I164" s="88">
        <f>+IF(ISNUMBER(DATA!AH190),DATA!AH190,"n/a")</f>
        <v>4.33</v>
      </c>
      <c r="J164" s="78">
        <f>+IF(ISNUMBER(DATA!AI190),DATA!AI190,"n/a")</f>
        <v>-1.4999999999999999E-2</v>
      </c>
      <c r="K164" s="88">
        <f>+IF(ISNUMBER(DATA!AR190),DATA!AR190,"n/a")</f>
        <v>4.29</v>
      </c>
      <c r="L164" s="78">
        <f>+IF(ISNUMBER(DATA!AS190),DATA!AS190,"n/a")</f>
        <v>-6.6000000000000003E-2</v>
      </c>
      <c r="R164" s="67"/>
      <c r="S164" s="67"/>
      <c r="T164" s="67"/>
      <c r="U164" s="67"/>
      <c r="V164" s="67"/>
      <c r="W164" s="67"/>
      <c r="X164" s="67"/>
      <c r="Y164" s="67"/>
    </row>
    <row r="165" spans="1:25" x14ac:dyDescent="0.2">
      <c r="A165" s="76" t="s">
        <v>19</v>
      </c>
      <c r="B165" s="67" t="s">
        <v>11</v>
      </c>
      <c r="C165" s="67" t="s">
        <v>10</v>
      </c>
      <c r="D165" s="67" t="s">
        <v>330</v>
      </c>
      <c r="E165" s="88">
        <f>+IF(ISNUMBER(DATA!N191),DATA!N191,"n/a")</f>
        <v>4.46</v>
      </c>
      <c r="F165" s="78">
        <f>+IF(ISNUMBER(DATA!O191),DATA!O191,"n/a")</f>
        <v>-2.7E-2</v>
      </c>
      <c r="G165" s="88">
        <f>+IF(ISNUMBER(DATA!X191),DATA!X191,"n/a")</f>
        <v>4.55</v>
      </c>
      <c r="H165" s="78">
        <f>+IF(ISNUMBER(DATA!Y191),DATA!Y191,"n/a")</f>
        <v>-2E-3</v>
      </c>
      <c r="I165" s="88">
        <f>+IF(ISNUMBER(DATA!AH191),DATA!AH191,"n/a")</f>
        <v>4.55</v>
      </c>
      <c r="J165" s="78">
        <f>+IF(ISNUMBER(DATA!AI191),DATA!AI191,"n/a")</f>
        <v>-7.0000000000000001E-3</v>
      </c>
      <c r="K165" s="88">
        <f>+IF(ISNUMBER(DATA!AR191),DATA!AR191,"n/a")</f>
        <v>4.53</v>
      </c>
      <c r="L165" s="78">
        <f>+IF(ISNUMBER(DATA!AS191),DATA!AS191,"n/a")</f>
        <v>-1.7000000000000001E-2</v>
      </c>
      <c r="R165" s="67"/>
      <c r="S165" s="67"/>
      <c r="T165" s="67"/>
      <c r="U165" s="67"/>
      <c r="V165" s="67"/>
      <c r="W165" s="67"/>
      <c r="X165" s="67"/>
      <c r="Y165" s="67"/>
    </row>
    <row r="166" spans="1:25" x14ac:dyDescent="0.2">
      <c r="A166" s="76"/>
      <c r="E166" s="89"/>
      <c r="F166" s="78"/>
      <c r="G166" s="90"/>
      <c r="H166" s="78"/>
      <c r="I166" s="90"/>
      <c r="J166" s="83"/>
      <c r="K166" s="90"/>
      <c r="L166" s="78"/>
      <c r="R166" s="67"/>
      <c r="S166" s="67"/>
      <c r="T166" s="67"/>
      <c r="U166" s="67"/>
      <c r="V166" s="67"/>
      <c r="W166" s="67"/>
      <c r="X166" s="67"/>
      <c r="Y166" s="67"/>
    </row>
    <row r="167" spans="1:25" x14ac:dyDescent="0.2">
      <c r="A167" s="76" t="s">
        <v>19</v>
      </c>
      <c r="B167" s="67" t="s">
        <v>11</v>
      </c>
      <c r="C167" s="67" t="s">
        <v>26</v>
      </c>
      <c r="D167" s="67" t="s">
        <v>322</v>
      </c>
      <c r="E167" s="88">
        <f>+IF(ISNUMBER(DATA!P183),DATA!P183,"n/a")</f>
        <v>2.74</v>
      </c>
      <c r="F167" s="78">
        <f>+IF(ISNUMBER(DATA!Q183),DATA!Q183,"n/a")</f>
        <v>3.5999999999999997E-2</v>
      </c>
      <c r="G167" s="88">
        <f>+IF(ISNUMBER(DATA!Z183),DATA!Z183,"n/a")</f>
        <v>2.71</v>
      </c>
      <c r="H167" s="78">
        <f>+IF(ISNUMBER(DATA!AA183),DATA!AA183,"n/a")</f>
        <v>2.5000000000000001E-2</v>
      </c>
      <c r="I167" s="88">
        <f>+IF(ISNUMBER(DATA!AJ183),DATA!AJ183,"n/a")</f>
        <v>2.73</v>
      </c>
      <c r="J167" s="78">
        <f>+IF(ISNUMBER(DATA!AK183),DATA!AK183,"n/a")</f>
        <v>3.3000000000000002E-2</v>
      </c>
      <c r="K167" s="88">
        <f>+IF(ISNUMBER(DATA!AT183),DATA!AT183,"n/a")</f>
        <v>2.73</v>
      </c>
      <c r="L167" s="78">
        <f>+IF(ISNUMBER(DATA!AU183),DATA!AU183,"n/a")</f>
        <v>2.7E-2</v>
      </c>
      <c r="R167" s="67"/>
      <c r="S167" s="67"/>
      <c r="T167" s="67"/>
      <c r="U167" s="67"/>
      <c r="V167" s="67"/>
      <c r="W167" s="67"/>
      <c r="X167" s="67"/>
      <c r="Y167" s="67"/>
    </row>
    <row r="168" spans="1:25" x14ac:dyDescent="0.2">
      <c r="A168" s="76" t="s">
        <v>19</v>
      </c>
      <c r="B168" s="67" t="s">
        <v>11</v>
      </c>
      <c r="C168" s="67" t="s">
        <v>26</v>
      </c>
      <c r="D168" s="67" t="s">
        <v>323</v>
      </c>
      <c r="E168" s="88">
        <f>+IF(ISNUMBER(DATA!P184),DATA!P184,"n/a")</f>
        <v>2.23</v>
      </c>
      <c r="F168" s="78">
        <f>+IF(ISNUMBER(DATA!Q184),DATA!Q184,"n/a")</f>
        <v>-4.3999999999999997E-2</v>
      </c>
      <c r="G168" s="88">
        <f>+IF(ISNUMBER(DATA!Z184),DATA!Z184,"n/a")</f>
        <v>2.37</v>
      </c>
      <c r="H168" s="78">
        <f>+IF(ISNUMBER(DATA!AA184),DATA!AA184,"n/a")</f>
        <v>0.08</v>
      </c>
      <c r="I168" s="88">
        <f>+IF(ISNUMBER(DATA!AJ184),DATA!AJ184,"n/a")</f>
        <v>2.41</v>
      </c>
      <c r="J168" s="78">
        <f>+IF(ISNUMBER(DATA!AK184),DATA!AK184,"n/a")</f>
        <v>8.5999999999999993E-2</v>
      </c>
      <c r="K168" s="88">
        <f>+IF(ISNUMBER(DATA!AT184),DATA!AT184,"n/a")</f>
        <v>2.38</v>
      </c>
      <c r="L168" s="78">
        <f>+IF(ISNUMBER(DATA!AU184),DATA!AU184,"n/a")</f>
        <v>8.7999999999999995E-2</v>
      </c>
      <c r="R168" s="67"/>
      <c r="S168" s="67"/>
      <c r="T168" s="67"/>
      <c r="U168" s="67"/>
      <c r="V168" s="67"/>
      <c r="W168" s="67"/>
      <c r="X168" s="67"/>
      <c r="Y168" s="67"/>
    </row>
    <row r="169" spans="1:25" x14ac:dyDescent="0.2">
      <c r="A169" s="76" t="s">
        <v>19</v>
      </c>
      <c r="B169" s="67" t="s">
        <v>11</v>
      </c>
      <c r="C169" s="67" t="s">
        <v>26</v>
      </c>
      <c r="D169" s="67" t="s">
        <v>324</v>
      </c>
      <c r="E169" s="88">
        <f>+IF(ISNUMBER(DATA!P185),DATA!P185,"n/a")</f>
        <v>2.58</v>
      </c>
      <c r="F169" s="78">
        <f>+IF(ISNUMBER(DATA!Q185),DATA!Q185,"n/a")</f>
        <v>1.0999999999999999E-2</v>
      </c>
      <c r="G169" s="88">
        <f>+IF(ISNUMBER(DATA!Z185),DATA!Z185,"n/a")</f>
        <v>2.6</v>
      </c>
      <c r="H169" s="78">
        <f>+IF(ISNUMBER(DATA!AA185),DATA!AA185,"n/a")</f>
        <v>2.8000000000000001E-2</v>
      </c>
      <c r="I169" s="88">
        <f>+IF(ISNUMBER(DATA!AJ185),DATA!AJ185,"n/a")</f>
        <v>2.62</v>
      </c>
      <c r="J169" s="78">
        <f>+IF(ISNUMBER(DATA!AK185),DATA!AK185,"n/a")</f>
        <v>3.4000000000000002E-2</v>
      </c>
      <c r="K169" s="88">
        <f>+IF(ISNUMBER(DATA!AT185),DATA!AT185,"n/a")</f>
        <v>2.61</v>
      </c>
      <c r="L169" s="78">
        <f>+IF(ISNUMBER(DATA!AU185),DATA!AU185,"n/a")</f>
        <v>4.3999999999999997E-2</v>
      </c>
      <c r="R169" s="67"/>
      <c r="S169" s="67"/>
      <c r="T169" s="67"/>
      <c r="U169" s="67"/>
      <c r="V169" s="67"/>
      <c r="W169" s="67"/>
      <c r="X169" s="67"/>
      <c r="Y169" s="67"/>
    </row>
    <row r="170" spans="1:25" x14ac:dyDescent="0.2">
      <c r="A170" s="76" t="s">
        <v>19</v>
      </c>
      <c r="B170" s="67" t="s">
        <v>11</v>
      </c>
      <c r="C170" s="67" t="s">
        <v>26</v>
      </c>
      <c r="D170" s="67" t="s">
        <v>325</v>
      </c>
      <c r="E170" s="88">
        <f>+IF(ISNUMBER(DATA!P186),DATA!P186,"n/a")</f>
        <v>2.54</v>
      </c>
      <c r="F170" s="78">
        <f>+IF(ISNUMBER(DATA!Q186),DATA!Q186,"n/a")</f>
        <v>4.0000000000000001E-3</v>
      </c>
      <c r="G170" s="88">
        <f>+IF(ISNUMBER(DATA!Z186),DATA!Z186,"n/a")</f>
        <v>2.61</v>
      </c>
      <c r="H170" s="78">
        <f>+IF(ISNUMBER(DATA!AA186),DATA!AA186,"n/a")</f>
        <v>1.6E-2</v>
      </c>
      <c r="I170" s="88">
        <f>+IF(ISNUMBER(DATA!AJ186),DATA!AJ186,"n/a")</f>
        <v>2.62</v>
      </c>
      <c r="J170" s="78">
        <f>+IF(ISNUMBER(DATA!AK186),DATA!AK186,"n/a")</f>
        <v>2.1000000000000001E-2</v>
      </c>
      <c r="K170" s="88">
        <f>+IF(ISNUMBER(DATA!AT186),DATA!AT186,"n/a")</f>
        <v>2.57</v>
      </c>
      <c r="L170" s="78">
        <f>+IF(ISNUMBER(DATA!AU186),DATA!AU186,"n/a")</f>
        <v>2.1999999999999999E-2</v>
      </c>
      <c r="R170" s="67"/>
      <c r="S170" s="67"/>
      <c r="T170" s="67"/>
      <c r="U170" s="67"/>
      <c r="V170" s="67"/>
      <c r="W170" s="67"/>
      <c r="X170" s="67"/>
      <c r="Y170" s="67"/>
    </row>
    <row r="171" spans="1:25" x14ac:dyDescent="0.2">
      <c r="A171" s="76" t="s">
        <v>19</v>
      </c>
      <c r="B171" s="67" t="s">
        <v>11</v>
      </c>
      <c r="C171" s="67" t="s">
        <v>26</v>
      </c>
      <c r="D171" s="67" t="s">
        <v>326</v>
      </c>
      <c r="E171" s="88">
        <f>+IF(ISNUMBER(DATA!P187),DATA!P187,"n/a")</f>
        <v>2.5499999999999998</v>
      </c>
      <c r="F171" s="78">
        <f>+IF(ISNUMBER(DATA!Q187),DATA!Q187,"n/a")</f>
        <v>8.5000000000000006E-2</v>
      </c>
      <c r="G171" s="88">
        <f>+IF(ISNUMBER(DATA!Z187),DATA!Z187,"n/a")</f>
        <v>2.61</v>
      </c>
      <c r="H171" s="78">
        <f>+IF(ISNUMBER(DATA!AA187),DATA!AA187,"n/a")</f>
        <v>5.2999999999999999E-2</v>
      </c>
      <c r="I171" s="88">
        <f>+IF(ISNUMBER(DATA!AJ187),DATA!AJ187,"n/a")</f>
        <v>2.64</v>
      </c>
      <c r="J171" s="78">
        <f>+IF(ISNUMBER(DATA!AK187),DATA!AK187,"n/a")</f>
        <v>3.5000000000000003E-2</v>
      </c>
      <c r="K171" s="88">
        <f>+IF(ISNUMBER(DATA!AT187),DATA!AT187,"n/a")</f>
        <v>2.63</v>
      </c>
      <c r="L171" s="78">
        <f>+IF(ISNUMBER(DATA!AU187),DATA!AU187,"n/a")</f>
        <v>0.03</v>
      </c>
      <c r="R171" s="67"/>
      <c r="S171" s="67"/>
      <c r="T171" s="67"/>
      <c r="U171" s="67"/>
      <c r="V171" s="67"/>
      <c r="W171" s="67"/>
      <c r="X171" s="67"/>
      <c r="Y171" s="67"/>
    </row>
    <row r="172" spans="1:25" x14ac:dyDescent="0.2">
      <c r="A172" s="76" t="s">
        <v>19</v>
      </c>
      <c r="B172" s="67" t="s">
        <v>11</v>
      </c>
      <c r="C172" s="67" t="s">
        <v>26</v>
      </c>
      <c r="D172" s="67" t="s">
        <v>327</v>
      </c>
      <c r="E172" s="88">
        <f>+IF(ISNUMBER(DATA!P188),DATA!P188,"n/a")</f>
        <v>2.96</v>
      </c>
      <c r="F172" s="78">
        <f>+IF(ISNUMBER(DATA!Q188),DATA!Q188,"n/a")</f>
        <v>0.04</v>
      </c>
      <c r="G172" s="88">
        <f>+IF(ISNUMBER(DATA!Z188),DATA!Z188,"n/a")</f>
        <v>2.94</v>
      </c>
      <c r="H172" s="78">
        <f>+IF(ISNUMBER(DATA!AA188),DATA!AA188,"n/a")</f>
        <v>4.2999999999999997E-2</v>
      </c>
      <c r="I172" s="88">
        <f>+IF(ISNUMBER(DATA!AJ188),DATA!AJ188,"n/a")</f>
        <v>2.95</v>
      </c>
      <c r="J172" s="78">
        <f>+IF(ISNUMBER(DATA!AK188),DATA!AK188,"n/a")</f>
        <v>4.2000000000000003E-2</v>
      </c>
      <c r="K172" s="88">
        <f>+IF(ISNUMBER(DATA!AT188),DATA!AT188,"n/a")</f>
        <v>2.93</v>
      </c>
      <c r="L172" s="78">
        <f>+IF(ISNUMBER(DATA!AU188),DATA!AU188,"n/a")</f>
        <v>4.2000000000000003E-2</v>
      </c>
      <c r="R172" s="67"/>
      <c r="S172" s="67"/>
      <c r="T172" s="67"/>
      <c r="U172" s="67"/>
      <c r="V172" s="67"/>
      <c r="W172" s="67"/>
      <c r="X172" s="67"/>
      <c r="Y172" s="67"/>
    </row>
    <row r="173" spans="1:25" x14ac:dyDescent="0.2">
      <c r="A173" s="76" t="s">
        <v>19</v>
      </c>
      <c r="B173" s="67" t="s">
        <v>11</v>
      </c>
      <c r="C173" s="67" t="s">
        <v>26</v>
      </c>
      <c r="D173" s="67" t="s">
        <v>328</v>
      </c>
      <c r="E173" s="88">
        <f>+IF(ISNUMBER(DATA!P189),DATA!P189,"n/a")</f>
        <v>2.4500000000000002</v>
      </c>
      <c r="F173" s="78">
        <f>+IF(ISNUMBER(DATA!Q189),DATA!Q189,"n/a")</f>
        <v>-7.1999999999999995E-2</v>
      </c>
      <c r="G173" s="88">
        <f>+IF(ISNUMBER(DATA!Z189),DATA!Z189,"n/a")</f>
        <v>2.46</v>
      </c>
      <c r="H173" s="78">
        <f>+IF(ISNUMBER(DATA!AA189),DATA!AA189,"n/a")</f>
        <v>4.0000000000000001E-3</v>
      </c>
      <c r="I173" s="88">
        <f>+IF(ISNUMBER(DATA!AJ189),DATA!AJ189,"n/a")</f>
        <v>2.4500000000000002</v>
      </c>
      <c r="J173" s="78">
        <f>+IF(ISNUMBER(DATA!AK189),DATA!AK189,"n/a")</f>
        <v>-2E-3</v>
      </c>
      <c r="K173" s="88">
        <f>+IF(ISNUMBER(DATA!AT189),DATA!AT189,"n/a")</f>
        <v>2.4300000000000002</v>
      </c>
      <c r="L173" s="78">
        <f>+IF(ISNUMBER(DATA!AU189),DATA!AU189,"n/a")</f>
        <v>1.2999999999999999E-2</v>
      </c>
      <c r="R173" s="67"/>
      <c r="S173" s="67"/>
      <c r="T173" s="67"/>
      <c r="U173" s="67"/>
      <c r="V173" s="67"/>
      <c r="W173" s="67"/>
      <c r="X173" s="67"/>
      <c r="Y173" s="67"/>
    </row>
    <row r="174" spans="1:25" x14ac:dyDescent="0.2">
      <c r="A174" s="76" t="s">
        <v>19</v>
      </c>
      <c r="B174" s="67" t="s">
        <v>11</v>
      </c>
      <c r="C174" s="67" t="s">
        <v>26</v>
      </c>
      <c r="D174" s="67" t="s">
        <v>329</v>
      </c>
      <c r="E174" s="88">
        <f>+IF(ISNUMBER(DATA!P190),DATA!P190,"n/a")</f>
        <v>2.48</v>
      </c>
      <c r="F174" s="78">
        <f>+IF(ISNUMBER(DATA!Q190),DATA!Q190,"n/a")</f>
        <v>3.5999999999999997E-2</v>
      </c>
      <c r="G174" s="88">
        <f>+IF(ISNUMBER(DATA!Z190),DATA!Z190,"n/a")</f>
        <v>2.4700000000000002</v>
      </c>
      <c r="H174" s="78">
        <f>+IF(ISNUMBER(DATA!AA190),DATA!AA190,"n/a")</f>
        <v>2.1999999999999999E-2</v>
      </c>
      <c r="I174" s="88">
        <f>+IF(ISNUMBER(DATA!AJ190),DATA!AJ190,"n/a")</f>
        <v>2.46</v>
      </c>
      <c r="J174" s="78">
        <f>+IF(ISNUMBER(DATA!AK190),DATA!AK190,"n/a")</f>
        <v>-4.0000000000000001E-3</v>
      </c>
      <c r="K174" s="88">
        <f>+IF(ISNUMBER(DATA!AT190),DATA!AT190,"n/a")</f>
        <v>2.4500000000000002</v>
      </c>
      <c r="L174" s="78">
        <f>+IF(ISNUMBER(DATA!AU190),DATA!AU190,"n/a")</f>
        <v>-7.0000000000000001E-3</v>
      </c>
      <c r="R174" s="67"/>
      <c r="S174" s="67"/>
      <c r="T174" s="67"/>
      <c r="U174" s="67"/>
      <c r="V174" s="67"/>
      <c r="W174" s="67"/>
      <c r="X174" s="67"/>
      <c r="Y174" s="67"/>
    </row>
    <row r="175" spans="1:25" x14ac:dyDescent="0.2">
      <c r="A175" s="76" t="s">
        <v>19</v>
      </c>
      <c r="B175" s="67" t="s">
        <v>11</v>
      </c>
      <c r="C175" s="67" t="s">
        <v>26</v>
      </c>
      <c r="D175" s="67" t="s">
        <v>330</v>
      </c>
      <c r="E175" s="88">
        <f>+IF(ISNUMBER(DATA!P191),DATA!P191,"n/a")</f>
        <v>2.5299999999999998</v>
      </c>
      <c r="F175" s="78">
        <f>+IF(ISNUMBER(DATA!Q191),DATA!Q191,"n/a")</f>
        <v>0</v>
      </c>
      <c r="G175" s="88">
        <f>+IF(ISNUMBER(DATA!Z191),DATA!Z191,"n/a")</f>
        <v>2.57</v>
      </c>
      <c r="H175" s="78">
        <f>+IF(ISNUMBER(DATA!AA191),DATA!AA191,"n/a")</f>
        <v>2.8000000000000001E-2</v>
      </c>
      <c r="I175" s="88">
        <f>+IF(ISNUMBER(DATA!AJ191),DATA!AJ191,"n/a")</f>
        <v>2.58</v>
      </c>
      <c r="J175" s="78">
        <f>+IF(ISNUMBER(DATA!AK191),DATA!AK191,"n/a")</f>
        <v>2.7E-2</v>
      </c>
      <c r="K175" s="88">
        <f>+IF(ISNUMBER(DATA!AT191),DATA!AT191,"n/a")</f>
        <v>2.56</v>
      </c>
      <c r="L175" s="78">
        <f>+IF(ISNUMBER(DATA!AU191),DATA!AU191,"n/a")</f>
        <v>0.03</v>
      </c>
      <c r="R175" s="67"/>
      <c r="S175" s="67"/>
      <c r="T175" s="67"/>
      <c r="U175" s="67"/>
      <c r="V175" s="67"/>
      <c r="W175" s="67"/>
      <c r="X175" s="67"/>
      <c r="Y175" s="67"/>
    </row>
    <row r="176" spans="1:25" x14ac:dyDescent="0.2">
      <c r="A176" s="76"/>
      <c r="E176" s="89"/>
      <c r="F176" s="78"/>
      <c r="G176" s="90"/>
      <c r="H176" s="78"/>
      <c r="I176" s="90"/>
      <c r="J176" s="83"/>
      <c r="K176" s="90"/>
      <c r="L176" s="78"/>
      <c r="R176" s="67"/>
      <c r="S176" s="67"/>
      <c r="T176" s="67"/>
      <c r="U176" s="67"/>
      <c r="V176" s="67"/>
      <c r="W176" s="67"/>
      <c r="X176" s="67"/>
      <c r="Y176" s="67"/>
    </row>
    <row r="177" spans="1:25" x14ac:dyDescent="0.2">
      <c r="A177" s="76" t="s">
        <v>19</v>
      </c>
      <c r="B177" s="67" t="s">
        <v>27</v>
      </c>
      <c r="C177" s="67" t="s">
        <v>0</v>
      </c>
      <c r="D177" s="67" t="s">
        <v>322</v>
      </c>
      <c r="E177" s="77">
        <f>+IF(ISNUMBER(DATA!H781),DATA!H781,"n/a")</f>
        <v>1934020</v>
      </c>
      <c r="F177" s="78">
        <f>+IF(ISNUMBER(DATA!I781),DATA!I781,"n/a")</f>
        <v>-4.3999999999999997E-2</v>
      </c>
      <c r="G177" s="77">
        <f>+IF(ISNUMBER(DATA!R781),DATA!R781,"n/a")</f>
        <v>6112926</v>
      </c>
      <c r="H177" s="78">
        <f>+IF(ISNUMBER(DATA!S781),DATA!S781,"n/a")</f>
        <v>-5.3999999999999999E-2</v>
      </c>
      <c r="I177" s="77">
        <f>+IF(ISNUMBER(DATA!AB781),DATA!AB781,"n/a")</f>
        <v>12364541</v>
      </c>
      <c r="J177" s="78">
        <f>+IF(ISNUMBER(DATA!AC781),DATA!AC781,"n/a")</f>
        <v>-6.0999999999999999E-2</v>
      </c>
      <c r="K177" s="77">
        <f>+IF(ISNUMBER(DATA!AL781),DATA!AL781,"n/a")</f>
        <v>27173708</v>
      </c>
      <c r="L177" s="78">
        <f>+IF(ISNUMBER(DATA!AM781),DATA!AM781,"n/a")</f>
        <v>-2.1999999999999999E-2</v>
      </c>
      <c r="R177" s="67"/>
      <c r="S177" s="67"/>
      <c r="T177" s="67"/>
      <c r="U177" s="67"/>
      <c r="V177" s="67"/>
      <c r="W177" s="67"/>
      <c r="X177" s="67"/>
      <c r="Y177" s="67"/>
    </row>
    <row r="178" spans="1:25" x14ac:dyDescent="0.2">
      <c r="A178" s="76" t="s">
        <v>19</v>
      </c>
      <c r="B178" s="67" t="s">
        <v>27</v>
      </c>
      <c r="C178" s="67" t="s">
        <v>0</v>
      </c>
      <c r="D178" s="67" t="s">
        <v>323</v>
      </c>
      <c r="E178" s="77">
        <f>+IF(ISNUMBER(DATA!H782),DATA!H782,"n/a")</f>
        <v>1950741</v>
      </c>
      <c r="F178" s="78">
        <f>+IF(ISNUMBER(DATA!I782),DATA!I782,"n/a")</f>
        <v>-3.0000000000000001E-3</v>
      </c>
      <c r="G178" s="77">
        <f>+IF(ISNUMBER(DATA!R782),DATA!R782,"n/a")</f>
        <v>6074457</v>
      </c>
      <c r="H178" s="78">
        <f>+IF(ISNUMBER(DATA!S782),DATA!S782,"n/a")</f>
        <v>-1.4E-2</v>
      </c>
      <c r="I178" s="77">
        <f>+IF(ISNUMBER(DATA!AB782),DATA!AB782,"n/a")</f>
        <v>12694015</v>
      </c>
      <c r="J178" s="78">
        <f>+IF(ISNUMBER(DATA!AC782),DATA!AC782,"n/a")</f>
        <v>3.2000000000000001E-2</v>
      </c>
      <c r="K178" s="77">
        <f>+IF(ISNUMBER(DATA!AL782),DATA!AL782,"n/a")</f>
        <v>26548328</v>
      </c>
      <c r="L178" s="78">
        <f>+IF(ISNUMBER(DATA!AM782),DATA!AM782,"n/a")</f>
        <v>7.8E-2</v>
      </c>
      <c r="R178" s="67"/>
      <c r="S178" s="67"/>
      <c r="T178" s="67"/>
      <c r="U178" s="67"/>
      <c r="V178" s="67"/>
      <c r="W178" s="67"/>
      <c r="X178" s="67"/>
      <c r="Y178" s="67"/>
    </row>
    <row r="179" spans="1:25" x14ac:dyDescent="0.2">
      <c r="A179" s="76" t="s">
        <v>19</v>
      </c>
      <c r="B179" s="67" t="s">
        <v>27</v>
      </c>
      <c r="C179" s="67" t="s">
        <v>0</v>
      </c>
      <c r="D179" s="67" t="s">
        <v>324</v>
      </c>
      <c r="E179" s="77">
        <f>+IF(ISNUMBER(DATA!H783),DATA!H783,"n/a")</f>
        <v>1814332</v>
      </c>
      <c r="F179" s="78">
        <f>+IF(ISNUMBER(DATA!I783),DATA!I783,"n/a")</f>
        <v>-6.9000000000000006E-2</v>
      </c>
      <c r="G179" s="77">
        <f>+IF(ISNUMBER(DATA!R783),DATA!R783,"n/a")</f>
        <v>5683119</v>
      </c>
      <c r="H179" s="78">
        <f>+IF(ISNUMBER(DATA!S783),DATA!S783,"n/a")</f>
        <v>-6.2E-2</v>
      </c>
      <c r="I179" s="77">
        <f>+IF(ISNUMBER(DATA!AB783),DATA!AB783,"n/a")</f>
        <v>11625834</v>
      </c>
      <c r="J179" s="78">
        <f>+IF(ISNUMBER(DATA!AC783),DATA!AC783,"n/a")</f>
        <v>-4.5999999999999999E-2</v>
      </c>
      <c r="K179" s="77">
        <f>+IF(ISNUMBER(DATA!AL783),DATA!AL783,"n/a")</f>
        <v>24573109</v>
      </c>
      <c r="L179" s="78">
        <f>+IF(ISNUMBER(DATA!AM783),DATA!AM783,"n/a")</f>
        <v>8.0000000000000002E-3</v>
      </c>
      <c r="R179" s="67"/>
      <c r="S179" s="67"/>
      <c r="T179" s="67"/>
      <c r="U179" s="67"/>
      <c r="V179" s="67"/>
      <c r="W179" s="67"/>
      <c r="X179" s="67"/>
      <c r="Y179" s="67"/>
    </row>
    <row r="180" spans="1:25" x14ac:dyDescent="0.2">
      <c r="A180" s="76" t="s">
        <v>19</v>
      </c>
      <c r="B180" s="67" t="s">
        <v>27</v>
      </c>
      <c r="C180" s="67" t="s">
        <v>0</v>
      </c>
      <c r="D180" s="67" t="s">
        <v>325</v>
      </c>
      <c r="E180" s="77">
        <f>+IF(ISNUMBER(DATA!H784),DATA!H784,"n/a")</f>
        <v>3634813</v>
      </c>
      <c r="F180" s="78">
        <f>+IF(ISNUMBER(DATA!I784),DATA!I784,"n/a")</f>
        <v>-7.0000000000000007E-2</v>
      </c>
      <c r="G180" s="77">
        <f>+IF(ISNUMBER(DATA!R784),DATA!R784,"n/a")</f>
        <v>11119781</v>
      </c>
      <c r="H180" s="78">
        <f>+IF(ISNUMBER(DATA!S784),DATA!S784,"n/a")</f>
        <v>-0.06</v>
      </c>
      <c r="I180" s="77">
        <f>+IF(ISNUMBER(DATA!AB784),DATA!AB784,"n/a")</f>
        <v>23280744</v>
      </c>
      <c r="J180" s="78">
        <f>+IF(ISNUMBER(DATA!AC784),DATA!AC784,"n/a")</f>
        <v>-0.03</v>
      </c>
      <c r="K180" s="77">
        <f>+IF(ISNUMBER(DATA!AL784),DATA!AL784,"n/a")</f>
        <v>49940705</v>
      </c>
      <c r="L180" s="78">
        <f>+IF(ISNUMBER(DATA!AM784),DATA!AM784,"n/a")</f>
        <v>2.4E-2</v>
      </c>
      <c r="R180" s="67"/>
      <c r="S180" s="67"/>
      <c r="T180" s="67"/>
      <c r="U180" s="67"/>
      <c r="V180" s="67"/>
      <c r="W180" s="67"/>
      <c r="X180" s="67"/>
      <c r="Y180" s="67"/>
    </row>
    <row r="181" spans="1:25" x14ac:dyDescent="0.2">
      <c r="A181" s="76" t="s">
        <v>19</v>
      </c>
      <c r="B181" s="67" t="s">
        <v>27</v>
      </c>
      <c r="C181" s="67" t="s">
        <v>0</v>
      </c>
      <c r="D181" s="67" t="s">
        <v>326</v>
      </c>
      <c r="E181" s="77">
        <f>+IF(ISNUMBER(DATA!H785),DATA!H785,"n/a")</f>
        <v>1296298</v>
      </c>
      <c r="F181" s="78">
        <f>+IF(ISNUMBER(DATA!I785),DATA!I785,"n/a")</f>
        <v>8.0000000000000002E-3</v>
      </c>
      <c r="G181" s="77">
        <f>+IF(ISNUMBER(DATA!R785),DATA!R785,"n/a")</f>
        <v>3843193</v>
      </c>
      <c r="H181" s="78">
        <f>+IF(ISNUMBER(DATA!S785),DATA!S785,"n/a")</f>
        <v>5.8999999999999997E-2</v>
      </c>
      <c r="I181" s="77">
        <f>+IF(ISNUMBER(DATA!AB785),DATA!AB785,"n/a")</f>
        <v>7680830</v>
      </c>
      <c r="J181" s="78">
        <f>+IF(ISNUMBER(DATA!AC785),DATA!AC785,"n/a")</f>
        <v>9.0999999999999998E-2</v>
      </c>
      <c r="K181" s="77">
        <f>+IF(ISNUMBER(DATA!AL785),DATA!AL785,"n/a")</f>
        <v>15766685</v>
      </c>
      <c r="L181" s="78">
        <f>+IF(ISNUMBER(DATA!AM785),DATA!AM785,"n/a")</f>
        <v>0.105</v>
      </c>
      <c r="R181" s="67"/>
      <c r="S181" s="67"/>
      <c r="T181" s="67"/>
      <c r="U181" s="67"/>
      <c r="V181" s="67"/>
      <c r="W181" s="67"/>
      <c r="X181" s="67"/>
      <c r="Y181" s="67"/>
    </row>
    <row r="182" spans="1:25" x14ac:dyDescent="0.2">
      <c r="A182" s="76" t="s">
        <v>19</v>
      </c>
      <c r="B182" s="67" t="s">
        <v>27</v>
      </c>
      <c r="C182" s="67" t="s">
        <v>0</v>
      </c>
      <c r="D182" s="67" t="s">
        <v>327</v>
      </c>
      <c r="E182" s="77">
        <f>+IF(ISNUMBER(DATA!H786),DATA!H786,"n/a")</f>
        <v>1335018</v>
      </c>
      <c r="F182" s="78">
        <f>+IF(ISNUMBER(DATA!I786),DATA!I786,"n/a")</f>
        <v>2.3E-2</v>
      </c>
      <c r="G182" s="77">
        <f>+IF(ISNUMBER(DATA!R786),DATA!R786,"n/a")</f>
        <v>4232380</v>
      </c>
      <c r="H182" s="78">
        <f>+IF(ISNUMBER(DATA!S786),DATA!S786,"n/a")</f>
        <v>4.3999999999999997E-2</v>
      </c>
      <c r="I182" s="77">
        <f>+IF(ISNUMBER(DATA!AB786),DATA!AB786,"n/a")</f>
        <v>8559594</v>
      </c>
      <c r="J182" s="78">
        <f>+IF(ISNUMBER(DATA!AC786),DATA!AC786,"n/a")</f>
        <v>0.06</v>
      </c>
      <c r="K182" s="77">
        <f>+IF(ISNUMBER(DATA!AL786),DATA!AL786,"n/a")</f>
        <v>17110095</v>
      </c>
      <c r="L182" s="78">
        <f>+IF(ISNUMBER(DATA!AM786),DATA!AM786,"n/a")</f>
        <v>0.05</v>
      </c>
      <c r="R182" s="67"/>
      <c r="S182" s="67"/>
      <c r="T182" s="67"/>
      <c r="U182" s="67"/>
      <c r="V182" s="67"/>
      <c r="W182" s="67"/>
      <c r="X182" s="67"/>
      <c r="Y182" s="67"/>
    </row>
    <row r="183" spans="1:25" x14ac:dyDescent="0.2">
      <c r="A183" s="76" t="s">
        <v>19</v>
      </c>
      <c r="B183" s="67" t="s">
        <v>27</v>
      </c>
      <c r="C183" s="67" t="s">
        <v>0</v>
      </c>
      <c r="D183" s="67" t="s">
        <v>328</v>
      </c>
      <c r="E183" s="77">
        <f>+IF(ISNUMBER(DATA!H787),DATA!H787,"n/a")</f>
        <v>2819534</v>
      </c>
      <c r="F183" s="78">
        <f>+IF(ISNUMBER(DATA!I787),DATA!I787,"n/a")</f>
        <v>0.17799999999999999</v>
      </c>
      <c r="G183" s="77">
        <f>+IF(ISNUMBER(DATA!R787),DATA!R787,"n/a")</f>
        <v>9229845</v>
      </c>
      <c r="H183" s="78">
        <f>+IF(ISNUMBER(DATA!S787),DATA!S787,"n/a")</f>
        <v>9.4E-2</v>
      </c>
      <c r="I183" s="77">
        <f>+IF(ISNUMBER(DATA!AB787),DATA!AB787,"n/a")</f>
        <v>18556862</v>
      </c>
      <c r="J183" s="78">
        <f>+IF(ISNUMBER(DATA!AC787),DATA!AC787,"n/a")</f>
        <v>0.13200000000000001</v>
      </c>
      <c r="K183" s="77">
        <f>+IF(ISNUMBER(DATA!AL787),DATA!AL787,"n/a")</f>
        <v>38086758</v>
      </c>
      <c r="L183" s="78">
        <f>+IF(ISNUMBER(DATA!AM787),DATA!AM787,"n/a")</f>
        <v>0.14699999999999999</v>
      </c>
      <c r="R183" s="67"/>
      <c r="S183" s="67"/>
      <c r="T183" s="67"/>
      <c r="U183" s="67"/>
      <c r="V183" s="67"/>
      <c r="W183" s="67"/>
      <c r="X183" s="67"/>
      <c r="Y183" s="67"/>
    </row>
    <row r="184" spans="1:25" x14ac:dyDescent="0.2">
      <c r="A184" s="76" t="s">
        <v>19</v>
      </c>
      <c r="B184" s="67" t="s">
        <v>27</v>
      </c>
      <c r="C184" s="67" t="s">
        <v>0</v>
      </c>
      <c r="D184" s="67" t="s">
        <v>329</v>
      </c>
      <c r="E184" s="77">
        <f>+IF(ISNUMBER(DATA!H788),DATA!H788,"n/a")</f>
        <v>1900339</v>
      </c>
      <c r="F184" s="78">
        <f>+IF(ISNUMBER(DATA!I788),DATA!I788,"n/a")</f>
        <v>-1.7000000000000001E-2</v>
      </c>
      <c r="G184" s="77">
        <f>+IF(ISNUMBER(DATA!R788),DATA!R788,"n/a")</f>
        <v>5935374</v>
      </c>
      <c r="H184" s="78">
        <f>+IF(ISNUMBER(DATA!S788),DATA!S788,"n/a")</f>
        <v>5.0000000000000001E-3</v>
      </c>
      <c r="I184" s="77">
        <f>+IF(ISNUMBER(DATA!AB788),DATA!AB788,"n/a")</f>
        <v>12050155</v>
      </c>
      <c r="J184" s="78">
        <f>+IF(ISNUMBER(DATA!AC788),DATA!AC788,"n/a")</f>
        <v>2E-3</v>
      </c>
      <c r="K184" s="77">
        <f>+IF(ISNUMBER(DATA!AL788),DATA!AL788,"n/a")</f>
        <v>25617641</v>
      </c>
      <c r="L184" s="78">
        <f>+IF(ISNUMBER(DATA!AM788),DATA!AM788,"n/a")</f>
        <v>4.2999999999999997E-2</v>
      </c>
      <c r="R184" s="67"/>
      <c r="S184" s="67"/>
      <c r="T184" s="67"/>
      <c r="U184" s="67"/>
      <c r="V184" s="67"/>
      <c r="W184" s="67"/>
      <c r="X184" s="67"/>
      <c r="Y184" s="67"/>
    </row>
    <row r="185" spans="1:25" x14ac:dyDescent="0.2">
      <c r="A185" s="76" t="s">
        <v>19</v>
      </c>
      <c r="B185" s="67" t="s">
        <v>27</v>
      </c>
      <c r="C185" s="67" t="s">
        <v>0</v>
      </c>
      <c r="D185" s="67" t="s">
        <v>330</v>
      </c>
      <c r="E185" s="77">
        <f>+IF(ISNUMBER(DATA!H789),DATA!H789,"n/a")</f>
        <v>16685094</v>
      </c>
      <c r="F185" s="78">
        <f>+IF(ISNUMBER(DATA!I789),DATA!I789,"n/a")</f>
        <v>-4.0000000000000001E-3</v>
      </c>
      <c r="G185" s="77">
        <f>+IF(ISNUMBER(DATA!R789),DATA!R789,"n/a")</f>
        <v>52231076</v>
      </c>
      <c r="H185" s="78">
        <f>+IF(ISNUMBER(DATA!S789),DATA!S789,"n/a")</f>
        <v>-6.0000000000000001E-3</v>
      </c>
      <c r="I185" s="77">
        <f>+IF(ISNUMBER(DATA!AB789),DATA!AB789,"n/a")</f>
        <v>106812577</v>
      </c>
      <c r="J185" s="78">
        <f>+IF(ISNUMBER(DATA!AC789),DATA!AC789,"n/a")</f>
        <v>1.4999999999999999E-2</v>
      </c>
      <c r="K185" s="77">
        <f>+IF(ISNUMBER(DATA!AL789),DATA!AL789,"n/a")</f>
        <v>224817029</v>
      </c>
      <c r="L185" s="78">
        <f>+IF(ISNUMBER(DATA!AM789),DATA!AM789,"n/a")</f>
        <v>5.0999999999999997E-2</v>
      </c>
      <c r="R185" s="67"/>
      <c r="S185" s="67"/>
      <c r="T185" s="67"/>
      <c r="U185" s="67"/>
      <c r="V185" s="67"/>
      <c r="W185" s="67"/>
      <c r="X185" s="67"/>
      <c r="Y185" s="67"/>
    </row>
    <row r="186" spans="1:25" x14ac:dyDescent="0.2">
      <c r="A186" s="76"/>
      <c r="E186" s="81"/>
      <c r="F186" s="78"/>
      <c r="G186" s="82"/>
      <c r="H186" s="78"/>
      <c r="I186" s="82"/>
      <c r="J186" s="83"/>
      <c r="K186" s="82"/>
      <c r="L186" s="78"/>
      <c r="R186" s="67"/>
      <c r="S186" s="67"/>
      <c r="T186" s="67"/>
      <c r="U186" s="67"/>
      <c r="V186" s="67"/>
      <c r="W186" s="67"/>
      <c r="X186" s="67"/>
      <c r="Y186" s="67"/>
    </row>
    <row r="187" spans="1:25" x14ac:dyDescent="0.2">
      <c r="A187" s="76" t="s">
        <v>19</v>
      </c>
      <c r="B187" s="67" t="s">
        <v>27</v>
      </c>
      <c r="C187" s="67" t="s">
        <v>9</v>
      </c>
      <c r="D187" s="67" t="s">
        <v>322</v>
      </c>
      <c r="E187" s="87">
        <f>+IF(ISNUMBER(DATA!J781),DATA!J781,"n/a")</f>
        <v>383516</v>
      </c>
      <c r="F187" s="78">
        <f>+IF(ISNUMBER(DATA!K781),DATA!K781,"n/a")</f>
        <v>-7.1999999999999995E-2</v>
      </c>
      <c r="G187" s="87">
        <f>+IF(ISNUMBER(DATA!T781),DATA!T781,"n/a")</f>
        <v>1221702</v>
      </c>
      <c r="H187" s="78">
        <f>+IF(ISNUMBER(DATA!U781),DATA!U781,"n/a")</f>
        <v>-6.4000000000000001E-2</v>
      </c>
      <c r="I187" s="87">
        <f>+IF(ISNUMBER(DATA!AD781),DATA!AD781,"n/a")</f>
        <v>2444253</v>
      </c>
      <c r="J187" s="78">
        <f>+IF(ISNUMBER(DATA!AE781),DATA!AE781,"n/a")</f>
        <v>-7.5999999999999998E-2</v>
      </c>
      <c r="K187" s="87">
        <f>+IF(ISNUMBER(DATA!AN781),DATA!AN781,"n/a")</f>
        <v>5367468</v>
      </c>
      <c r="L187" s="78">
        <f>+IF(ISNUMBER(DATA!AO781),DATA!AO781,"n/a")</f>
        <v>-3.1E-2</v>
      </c>
      <c r="R187" s="67"/>
      <c r="S187" s="67"/>
      <c r="T187" s="67"/>
      <c r="U187" s="67"/>
      <c r="V187" s="67"/>
      <c r="W187" s="67"/>
      <c r="X187" s="67"/>
      <c r="Y187" s="67"/>
    </row>
    <row r="188" spans="1:25" x14ac:dyDescent="0.2">
      <c r="A188" s="76" t="s">
        <v>19</v>
      </c>
      <c r="B188" s="67" t="s">
        <v>27</v>
      </c>
      <c r="C188" s="67" t="s">
        <v>9</v>
      </c>
      <c r="D188" s="67" t="s">
        <v>323</v>
      </c>
      <c r="E188" s="87">
        <f>+IF(ISNUMBER(DATA!J782),DATA!J782,"n/a")</f>
        <v>459882</v>
      </c>
      <c r="F188" s="78">
        <f>+IF(ISNUMBER(DATA!K782),DATA!K782,"n/a")</f>
        <v>1.2E-2</v>
      </c>
      <c r="G188" s="87">
        <f>+IF(ISNUMBER(DATA!T782),DATA!T782,"n/a")</f>
        <v>1397747</v>
      </c>
      <c r="H188" s="78">
        <f>+IF(ISNUMBER(DATA!U782),DATA!U782,"n/a")</f>
        <v>-2.5000000000000001E-2</v>
      </c>
      <c r="I188" s="87">
        <f>+IF(ISNUMBER(DATA!AD782),DATA!AD782,"n/a")</f>
        <v>2879509</v>
      </c>
      <c r="J188" s="78">
        <f>+IF(ISNUMBER(DATA!AE782),DATA!AE782,"n/a")</f>
        <v>0.01</v>
      </c>
      <c r="K188" s="87">
        <f>+IF(ISNUMBER(DATA!AN782),DATA!AN782,"n/a")</f>
        <v>6081359</v>
      </c>
      <c r="L188" s="78">
        <f>+IF(ISNUMBER(DATA!AO782),DATA!AO782,"n/a")</f>
        <v>5.6000000000000001E-2</v>
      </c>
      <c r="R188" s="67"/>
      <c r="S188" s="67"/>
      <c r="T188" s="67"/>
      <c r="U188" s="67"/>
      <c r="V188" s="67"/>
      <c r="W188" s="67"/>
      <c r="X188" s="67"/>
      <c r="Y188" s="67"/>
    </row>
    <row r="189" spans="1:25" x14ac:dyDescent="0.2">
      <c r="A189" s="76" t="s">
        <v>19</v>
      </c>
      <c r="B189" s="67" t="s">
        <v>27</v>
      </c>
      <c r="C189" s="67" t="s">
        <v>9</v>
      </c>
      <c r="D189" s="67" t="s">
        <v>324</v>
      </c>
      <c r="E189" s="87">
        <f>+IF(ISNUMBER(DATA!J783),DATA!J783,"n/a")</f>
        <v>410732</v>
      </c>
      <c r="F189" s="78">
        <f>+IF(ISNUMBER(DATA!K783),DATA!K783,"n/a")</f>
        <v>-4.2000000000000003E-2</v>
      </c>
      <c r="G189" s="87">
        <f>+IF(ISNUMBER(DATA!T783),DATA!T783,"n/a")</f>
        <v>1268647</v>
      </c>
      <c r="H189" s="78">
        <f>+IF(ISNUMBER(DATA!U783),DATA!U783,"n/a")</f>
        <v>-5.2999999999999999E-2</v>
      </c>
      <c r="I189" s="87">
        <f>+IF(ISNUMBER(DATA!AD783),DATA!AD783,"n/a")</f>
        <v>2584097</v>
      </c>
      <c r="J189" s="78">
        <f>+IF(ISNUMBER(DATA!AE783),DATA!AE783,"n/a")</f>
        <v>-4.1000000000000002E-2</v>
      </c>
      <c r="K189" s="87">
        <f>+IF(ISNUMBER(DATA!AN783),DATA!AN783,"n/a")</f>
        <v>5451764</v>
      </c>
      <c r="L189" s="78">
        <f>+IF(ISNUMBER(DATA!AO783),DATA!AO783,"n/a")</f>
        <v>0.02</v>
      </c>
      <c r="R189" s="67"/>
      <c r="S189" s="67"/>
      <c r="T189" s="67"/>
      <c r="U189" s="67"/>
      <c r="V189" s="67"/>
      <c r="W189" s="67"/>
      <c r="X189" s="67"/>
      <c r="Y189" s="67"/>
    </row>
    <row r="190" spans="1:25" x14ac:dyDescent="0.2">
      <c r="A190" s="76" t="s">
        <v>19</v>
      </c>
      <c r="B190" s="67" t="s">
        <v>27</v>
      </c>
      <c r="C190" s="67" t="s">
        <v>9</v>
      </c>
      <c r="D190" s="67" t="s">
        <v>325</v>
      </c>
      <c r="E190" s="87">
        <f>+IF(ISNUMBER(DATA!J784),DATA!J784,"n/a")</f>
        <v>899652</v>
      </c>
      <c r="F190" s="78">
        <f>+IF(ISNUMBER(DATA!K784),DATA!K784,"n/a")</f>
        <v>-5.8000000000000003E-2</v>
      </c>
      <c r="G190" s="87">
        <f>+IF(ISNUMBER(DATA!T784),DATA!T784,"n/a")</f>
        <v>2762182</v>
      </c>
      <c r="H190" s="78">
        <f>+IF(ISNUMBER(DATA!U784),DATA!U784,"n/a")</f>
        <v>-0.05</v>
      </c>
      <c r="I190" s="87">
        <f>+IF(ISNUMBER(DATA!AD784),DATA!AD784,"n/a")</f>
        <v>5818782</v>
      </c>
      <c r="J190" s="78">
        <f>+IF(ISNUMBER(DATA!AE784),DATA!AE784,"n/a")</f>
        <v>-1.4999999999999999E-2</v>
      </c>
      <c r="K190" s="87">
        <f>+IF(ISNUMBER(DATA!AN784),DATA!AN784,"n/a")</f>
        <v>12447877</v>
      </c>
      <c r="L190" s="78">
        <f>+IF(ISNUMBER(DATA!AO784),DATA!AO784,"n/a")</f>
        <v>4.4999999999999998E-2</v>
      </c>
      <c r="R190" s="67"/>
      <c r="S190" s="67"/>
      <c r="T190" s="67"/>
      <c r="U190" s="67"/>
      <c r="V190" s="67"/>
      <c r="W190" s="67"/>
      <c r="X190" s="67"/>
      <c r="Y190" s="67"/>
    </row>
    <row r="191" spans="1:25" x14ac:dyDescent="0.2">
      <c r="A191" s="76" t="s">
        <v>19</v>
      </c>
      <c r="B191" s="67" t="s">
        <v>27</v>
      </c>
      <c r="C191" s="67" t="s">
        <v>9</v>
      </c>
      <c r="D191" s="67" t="s">
        <v>326</v>
      </c>
      <c r="E191" s="87">
        <f>+IF(ISNUMBER(DATA!J785),DATA!J785,"n/a")</f>
        <v>295152</v>
      </c>
      <c r="F191" s="78">
        <f>+IF(ISNUMBER(DATA!K785),DATA!K785,"n/a")</f>
        <v>-3.6999999999999998E-2</v>
      </c>
      <c r="G191" s="87">
        <f>+IF(ISNUMBER(DATA!T785),DATA!T785,"n/a")</f>
        <v>844116</v>
      </c>
      <c r="H191" s="78">
        <f>+IF(ISNUMBER(DATA!U785),DATA!U785,"n/a")</f>
        <v>2.8000000000000001E-2</v>
      </c>
      <c r="I191" s="87">
        <f>+IF(ISNUMBER(DATA!AD785),DATA!AD785,"n/a")</f>
        <v>1690467</v>
      </c>
      <c r="J191" s="78">
        <f>+IF(ISNUMBER(DATA!AE785),DATA!AE785,"n/a")</f>
        <v>6.9000000000000006E-2</v>
      </c>
      <c r="K191" s="87">
        <f>+IF(ISNUMBER(DATA!AN785),DATA!AN785,"n/a")</f>
        <v>3516422</v>
      </c>
      <c r="L191" s="78">
        <f>+IF(ISNUMBER(DATA!AO785),DATA!AO785,"n/a")</f>
        <v>0.111</v>
      </c>
      <c r="R191" s="67"/>
      <c r="S191" s="67"/>
      <c r="T191" s="67"/>
      <c r="U191" s="67"/>
      <c r="V191" s="67"/>
      <c r="W191" s="67"/>
      <c r="X191" s="67"/>
      <c r="Y191" s="67"/>
    </row>
    <row r="192" spans="1:25" x14ac:dyDescent="0.2">
      <c r="A192" s="76" t="s">
        <v>19</v>
      </c>
      <c r="B192" s="67" t="s">
        <v>27</v>
      </c>
      <c r="C192" s="67" t="s">
        <v>9</v>
      </c>
      <c r="D192" s="67" t="s">
        <v>327</v>
      </c>
      <c r="E192" s="87">
        <f>+IF(ISNUMBER(DATA!J786),DATA!J786,"n/a")</f>
        <v>289605</v>
      </c>
      <c r="F192" s="78">
        <f>+IF(ISNUMBER(DATA!K786),DATA!K786,"n/a")</f>
        <v>8.7999999999999995E-2</v>
      </c>
      <c r="G192" s="87">
        <f>+IF(ISNUMBER(DATA!T786),DATA!T786,"n/a")</f>
        <v>920328</v>
      </c>
      <c r="H192" s="78">
        <f>+IF(ISNUMBER(DATA!U786),DATA!U786,"n/a")</f>
        <v>0.12</v>
      </c>
      <c r="I192" s="87">
        <f>+IF(ISNUMBER(DATA!AD786),DATA!AD786,"n/a")</f>
        <v>1864847</v>
      </c>
      <c r="J192" s="78">
        <f>+IF(ISNUMBER(DATA!AE786),DATA!AE786,"n/a")</f>
        <v>0.13400000000000001</v>
      </c>
      <c r="K192" s="87">
        <f>+IF(ISNUMBER(DATA!AN786),DATA!AN786,"n/a")</f>
        <v>3747032</v>
      </c>
      <c r="L192" s="78">
        <f>+IF(ISNUMBER(DATA!AO786),DATA!AO786,"n/a")</f>
        <v>0.11799999999999999</v>
      </c>
      <c r="R192" s="67"/>
      <c r="S192" s="67"/>
      <c r="T192" s="67"/>
      <c r="U192" s="67"/>
      <c r="V192" s="67"/>
      <c r="W192" s="67"/>
      <c r="X192" s="67"/>
      <c r="Y192" s="67"/>
    </row>
    <row r="193" spans="1:25" x14ac:dyDescent="0.2">
      <c r="A193" s="76" t="s">
        <v>19</v>
      </c>
      <c r="B193" s="67" t="s">
        <v>27</v>
      </c>
      <c r="C193" s="67" t="s">
        <v>9</v>
      </c>
      <c r="D193" s="67" t="s">
        <v>328</v>
      </c>
      <c r="E193" s="87">
        <f>+IF(ISNUMBER(DATA!J787),DATA!J787,"n/a")</f>
        <v>656138</v>
      </c>
      <c r="F193" s="78">
        <f>+IF(ISNUMBER(DATA!K787),DATA!K787,"n/a")</f>
        <v>0.28299999999999997</v>
      </c>
      <c r="G193" s="87">
        <f>+IF(ISNUMBER(DATA!T787),DATA!T787,"n/a")</f>
        <v>2142497</v>
      </c>
      <c r="H193" s="78">
        <f>+IF(ISNUMBER(DATA!U787),DATA!U787,"n/a")</f>
        <v>0.10100000000000001</v>
      </c>
      <c r="I193" s="87">
        <f>+IF(ISNUMBER(DATA!AD787),DATA!AD787,"n/a")</f>
        <v>4341855</v>
      </c>
      <c r="J193" s="78">
        <f>+IF(ISNUMBER(DATA!AE787),DATA!AE787,"n/a")</f>
        <v>0.156</v>
      </c>
      <c r="K193" s="87">
        <f>+IF(ISNUMBER(DATA!AN787),DATA!AN787,"n/a")</f>
        <v>8928104</v>
      </c>
      <c r="L193" s="78">
        <f>+IF(ISNUMBER(DATA!AO787),DATA!AO787,"n/a")</f>
        <v>0.16500000000000001</v>
      </c>
      <c r="R193" s="67"/>
      <c r="S193" s="67"/>
      <c r="T193" s="67"/>
      <c r="U193" s="67"/>
      <c r="V193" s="67"/>
      <c r="W193" s="67"/>
      <c r="X193" s="67"/>
      <c r="Y193" s="67"/>
    </row>
    <row r="194" spans="1:25" x14ac:dyDescent="0.2">
      <c r="A194" s="76" t="s">
        <v>19</v>
      </c>
      <c r="B194" s="67" t="s">
        <v>27</v>
      </c>
      <c r="C194" s="67" t="s">
        <v>9</v>
      </c>
      <c r="D194" s="67" t="s">
        <v>329</v>
      </c>
      <c r="E194" s="87">
        <f>+IF(ISNUMBER(DATA!J788),DATA!J788,"n/a")</f>
        <v>451708</v>
      </c>
      <c r="F194" s="78">
        <f>+IF(ISNUMBER(DATA!K788),DATA!K788,"n/a")</f>
        <v>1.4999999999999999E-2</v>
      </c>
      <c r="G194" s="87">
        <f>+IF(ISNUMBER(DATA!T788),DATA!T788,"n/a")</f>
        <v>1413320</v>
      </c>
      <c r="H194" s="78">
        <f>+IF(ISNUMBER(DATA!U788),DATA!U788,"n/a")</f>
        <v>4.8000000000000001E-2</v>
      </c>
      <c r="I194" s="87">
        <f>+IF(ISNUMBER(DATA!AD788),DATA!AD788,"n/a")</f>
        <v>2880131</v>
      </c>
      <c r="J194" s="78">
        <f>+IF(ISNUMBER(DATA!AE788),DATA!AE788,"n/a")</f>
        <v>7.3999999999999996E-2</v>
      </c>
      <c r="K194" s="87">
        <f>+IF(ISNUMBER(DATA!AN788),DATA!AN788,"n/a")</f>
        <v>6101683</v>
      </c>
      <c r="L194" s="78">
        <f>+IF(ISNUMBER(DATA!AO788),DATA!AO788,"n/a")</f>
        <v>0.128</v>
      </c>
      <c r="R194" s="67"/>
      <c r="S194" s="67"/>
      <c r="T194" s="67"/>
      <c r="U194" s="67"/>
      <c r="V194" s="67"/>
      <c r="W194" s="67"/>
      <c r="X194" s="67"/>
      <c r="Y194" s="67"/>
    </row>
    <row r="195" spans="1:25" x14ac:dyDescent="0.2">
      <c r="A195" s="76" t="s">
        <v>19</v>
      </c>
      <c r="B195" s="67" t="s">
        <v>27</v>
      </c>
      <c r="C195" s="67" t="s">
        <v>9</v>
      </c>
      <c r="D195" s="67" t="s">
        <v>330</v>
      </c>
      <c r="E195" s="87">
        <f>+IF(ISNUMBER(DATA!J789),DATA!J789,"n/a")</f>
        <v>3846384</v>
      </c>
      <c r="F195" s="78">
        <f>+IF(ISNUMBER(DATA!K789),DATA!K789,"n/a")</f>
        <v>1.7000000000000001E-2</v>
      </c>
      <c r="G195" s="87">
        <f>+IF(ISNUMBER(DATA!T789),DATA!T789,"n/a")</f>
        <v>11970538</v>
      </c>
      <c r="H195" s="78">
        <f>+IF(ISNUMBER(DATA!U789),DATA!U789,"n/a")</f>
        <v>4.0000000000000001E-3</v>
      </c>
      <c r="I195" s="87">
        <f>+IF(ISNUMBER(DATA!AD789),DATA!AD789,"n/a")</f>
        <v>24503939</v>
      </c>
      <c r="J195" s="78">
        <f>+IF(ISNUMBER(DATA!AE789),DATA!AE789,"n/a")</f>
        <v>3.1E-2</v>
      </c>
      <c r="K195" s="87">
        <f>+IF(ISNUMBER(DATA!AN789),DATA!AN789,"n/a")</f>
        <v>51641708</v>
      </c>
      <c r="L195" s="78">
        <f>+IF(ISNUMBER(DATA!AO789),DATA!AO789,"n/a")</f>
        <v>7.2999999999999995E-2</v>
      </c>
      <c r="R195" s="67"/>
      <c r="S195" s="67"/>
      <c r="T195" s="67"/>
      <c r="U195" s="67"/>
      <c r="V195" s="67"/>
      <c r="W195" s="67"/>
      <c r="X195" s="67"/>
      <c r="Y195" s="67"/>
    </row>
    <row r="196" spans="1:25" x14ac:dyDescent="0.2">
      <c r="A196" s="76"/>
      <c r="E196" s="81"/>
      <c r="F196" s="78"/>
      <c r="G196" s="82"/>
      <c r="H196" s="78"/>
      <c r="I196" s="82"/>
      <c r="J196" s="83"/>
      <c r="K196" s="82"/>
      <c r="L196" s="78"/>
      <c r="R196" s="67"/>
      <c r="S196" s="67"/>
      <c r="T196" s="67"/>
      <c r="U196" s="67"/>
      <c r="V196" s="67"/>
      <c r="W196" s="67"/>
      <c r="X196" s="67"/>
      <c r="Y196" s="67"/>
    </row>
    <row r="197" spans="1:25" x14ac:dyDescent="0.2">
      <c r="A197" s="76" t="s">
        <v>19</v>
      </c>
      <c r="B197" s="67" t="s">
        <v>27</v>
      </c>
      <c r="C197" s="67" t="s">
        <v>25</v>
      </c>
      <c r="D197" s="67" t="s">
        <v>322</v>
      </c>
      <c r="E197" s="87">
        <f>+IF(ISNUMBER(DATA!L781),DATA!L781,"n/a")</f>
        <v>741755</v>
      </c>
      <c r="F197" s="78">
        <f>+IF(ISNUMBER(DATA!M781),DATA!M781,"n/a")</f>
        <v>-5.8000000000000003E-2</v>
      </c>
      <c r="G197" s="87">
        <f>+IF(ISNUMBER(DATA!V781),DATA!V781,"n/a")</f>
        <v>2375247</v>
      </c>
      <c r="H197" s="78">
        <f>+IF(ISNUMBER(DATA!W781),DATA!W781,"n/a")</f>
        <v>-5.3999999999999999E-2</v>
      </c>
      <c r="I197" s="87">
        <f>+IF(ISNUMBER(DATA!AF781),DATA!AF781,"n/a")</f>
        <v>4738339</v>
      </c>
      <c r="J197" s="78">
        <f>+IF(ISNUMBER(DATA!AG781),DATA!AG781,"n/a")</f>
        <v>-6.9000000000000006E-2</v>
      </c>
      <c r="K197" s="87">
        <f>+IF(ISNUMBER(DATA!AP781),DATA!AP781,"n/a")</f>
        <v>10332245</v>
      </c>
      <c r="L197" s="78">
        <f>+IF(ISNUMBER(DATA!AQ781),DATA!AQ781,"n/a")</f>
        <v>-2.8000000000000001E-2</v>
      </c>
      <c r="R197" s="67"/>
      <c r="S197" s="67"/>
      <c r="T197" s="67"/>
      <c r="U197" s="67"/>
      <c r="V197" s="67"/>
      <c r="W197" s="67"/>
      <c r="X197" s="67"/>
      <c r="Y197" s="67"/>
    </row>
    <row r="198" spans="1:25" x14ac:dyDescent="0.2">
      <c r="A198" s="76" t="s">
        <v>19</v>
      </c>
      <c r="B198" s="67" t="s">
        <v>27</v>
      </c>
      <c r="C198" s="67" t="s">
        <v>25</v>
      </c>
      <c r="D198" s="67" t="s">
        <v>323</v>
      </c>
      <c r="E198" s="87">
        <f>+IF(ISNUMBER(DATA!L782),DATA!L782,"n/a")</f>
        <v>837262</v>
      </c>
      <c r="F198" s="78">
        <f>+IF(ISNUMBER(DATA!M782),DATA!M782,"n/a")</f>
        <v>1E-3</v>
      </c>
      <c r="G198" s="87">
        <f>+IF(ISNUMBER(DATA!V782),DATA!V782,"n/a")</f>
        <v>2570983</v>
      </c>
      <c r="H198" s="78">
        <f>+IF(ISNUMBER(DATA!W782),DATA!W782,"n/a")</f>
        <v>-4.2000000000000003E-2</v>
      </c>
      <c r="I198" s="87">
        <f>+IF(ISNUMBER(DATA!AF782),DATA!AF782,"n/a")</f>
        <v>5228104</v>
      </c>
      <c r="J198" s="78">
        <f>+IF(ISNUMBER(DATA!AG782),DATA!AG782,"n/a")</f>
        <v>-1.0999999999999999E-2</v>
      </c>
      <c r="K198" s="87">
        <f>+IF(ISNUMBER(DATA!AP782),DATA!AP782,"n/a")</f>
        <v>10881634</v>
      </c>
      <c r="L198" s="78">
        <f>+IF(ISNUMBER(DATA!AQ782),DATA!AQ782,"n/a")</f>
        <v>1.2E-2</v>
      </c>
      <c r="R198" s="67"/>
      <c r="S198" s="67"/>
      <c r="T198" s="67"/>
      <c r="U198" s="67"/>
      <c r="V198" s="67"/>
      <c r="W198" s="67"/>
      <c r="X198" s="67"/>
      <c r="Y198" s="67"/>
    </row>
    <row r="199" spans="1:25" x14ac:dyDescent="0.2">
      <c r="A199" s="76" t="s">
        <v>19</v>
      </c>
      <c r="B199" s="67" t="s">
        <v>27</v>
      </c>
      <c r="C199" s="67" t="s">
        <v>25</v>
      </c>
      <c r="D199" s="67" t="s">
        <v>324</v>
      </c>
      <c r="E199" s="87">
        <f>+IF(ISNUMBER(DATA!L783),DATA!L783,"n/a")</f>
        <v>752605</v>
      </c>
      <c r="F199" s="78">
        <f>+IF(ISNUMBER(DATA!M783),DATA!M783,"n/a")</f>
        <v>-6.5000000000000002E-2</v>
      </c>
      <c r="G199" s="87">
        <f>+IF(ISNUMBER(DATA!V783),DATA!V783,"n/a")</f>
        <v>2362025</v>
      </c>
      <c r="H199" s="78">
        <f>+IF(ISNUMBER(DATA!W783),DATA!W783,"n/a")</f>
        <v>-7.0000000000000007E-2</v>
      </c>
      <c r="I199" s="87">
        <f>+IF(ISNUMBER(DATA!AF783),DATA!AF783,"n/a")</f>
        <v>4809274</v>
      </c>
      <c r="J199" s="78">
        <f>+IF(ISNUMBER(DATA!AG783),DATA!AG783,"n/a")</f>
        <v>-6.0999999999999999E-2</v>
      </c>
      <c r="K199" s="87">
        <f>+IF(ISNUMBER(DATA!AP783),DATA!AP783,"n/a")</f>
        <v>10097692</v>
      </c>
      <c r="L199" s="78">
        <f>+IF(ISNUMBER(DATA!AQ783),DATA!AQ783,"n/a")</f>
        <v>-2.1999999999999999E-2</v>
      </c>
      <c r="R199" s="67"/>
      <c r="S199" s="67"/>
      <c r="T199" s="67"/>
      <c r="U199" s="67"/>
      <c r="V199" s="67"/>
      <c r="W199" s="67"/>
      <c r="X199" s="67"/>
      <c r="Y199" s="67"/>
    </row>
    <row r="200" spans="1:25" x14ac:dyDescent="0.2">
      <c r="A200" s="76" t="s">
        <v>19</v>
      </c>
      <c r="B200" s="67" t="s">
        <v>27</v>
      </c>
      <c r="C200" s="67" t="s">
        <v>25</v>
      </c>
      <c r="D200" s="67" t="s">
        <v>325</v>
      </c>
      <c r="E200" s="87">
        <f>+IF(ISNUMBER(DATA!L784),DATA!L784,"n/a")</f>
        <v>1522588</v>
      </c>
      <c r="F200" s="78">
        <f>+IF(ISNUMBER(DATA!M784),DATA!M784,"n/a")</f>
        <v>-8.3000000000000004E-2</v>
      </c>
      <c r="G200" s="87">
        <f>+IF(ISNUMBER(DATA!V784),DATA!V784,"n/a")</f>
        <v>4630077</v>
      </c>
      <c r="H200" s="78">
        <f>+IF(ISNUMBER(DATA!W784),DATA!W784,"n/a")</f>
        <v>-7.9000000000000001E-2</v>
      </c>
      <c r="I200" s="87">
        <f>+IF(ISNUMBER(DATA!AF784),DATA!AF784,"n/a")</f>
        <v>9713720</v>
      </c>
      <c r="J200" s="78">
        <f>+IF(ISNUMBER(DATA!AG784),DATA!AG784,"n/a")</f>
        <v>-5.3999999999999999E-2</v>
      </c>
      <c r="K200" s="87">
        <f>+IF(ISNUMBER(DATA!AP784),DATA!AP784,"n/a")</f>
        <v>20954128</v>
      </c>
      <c r="L200" s="78">
        <f>+IF(ISNUMBER(DATA!AQ784),DATA!AQ784,"n/a")</f>
        <v>-3.0000000000000001E-3</v>
      </c>
      <c r="R200" s="67"/>
      <c r="S200" s="67"/>
      <c r="T200" s="67"/>
      <c r="U200" s="67"/>
      <c r="V200" s="67"/>
      <c r="W200" s="67"/>
      <c r="X200" s="67"/>
      <c r="Y200" s="67"/>
    </row>
    <row r="201" spans="1:25" x14ac:dyDescent="0.2">
      <c r="A201" s="76" t="s">
        <v>19</v>
      </c>
      <c r="B201" s="67" t="s">
        <v>27</v>
      </c>
      <c r="C201" s="67" t="s">
        <v>25</v>
      </c>
      <c r="D201" s="67" t="s">
        <v>326</v>
      </c>
      <c r="E201" s="87">
        <f>+IF(ISNUMBER(DATA!L785),DATA!L785,"n/a")</f>
        <v>549135</v>
      </c>
      <c r="F201" s="78">
        <f>+IF(ISNUMBER(DATA!M785),DATA!M785,"n/a")</f>
        <v>-4.8000000000000001E-2</v>
      </c>
      <c r="G201" s="87">
        <f>+IF(ISNUMBER(DATA!V785),DATA!V785,"n/a")</f>
        <v>1587067</v>
      </c>
      <c r="H201" s="78">
        <f>+IF(ISNUMBER(DATA!W785),DATA!W785,"n/a")</f>
        <v>2.4E-2</v>
      </c>
      <c r="I201" s="87">
        <f>+IF(ISNUMBER(DATA!AF785),DATA!AF785,"n/a")</f>
        <v>3145694</v>
      </c>
      <c r="J201" s="78">
        <f>+IF(ISNUMBER(DATA!AG785),DATA!AG785,"n/a")</f>
        <v>7.4999999999999997E-2</v>
      </c>
      <c r="K201" s="87">
        <f>+IF(ISNUMBER(DATA!AP785),DATA!AP785,"n/a")</f>
        <v>6404331</v>
      </c>
      <c r="L201" s="78">
        <f>+IF(ISNUMBER(DATA!AQ785),DATA!AQ785,"n/a")</f>
        <v>9.4E-2</v>
      </c>
      <c r="R201" s="67"/>
      <c r="S201" s="67"/>
      <c r="T201" s="67"/>
      <c r="U201" s="67"/>
      <c r="V201" s="67"/>
      <c r="W201" s="67"/>
      <c r="X201" s="67"/>
      <c r="Y201" s="67"/>
    </row>
    <row r="202" spans="1:25" x14ac:dyDescent="0.2">
      <c r="A202" s="76" t="s">
        <v>19</v>
      </c>
      <c r="B202" s="67" t="s">
        <v>27</v>
      </c>
      <c r="C202" s="67" t="s">
        <v>25</v>
      </c>
      <c r="D202" s="67" t="s">
        <v>327</v>
      </c>
      <c r="E202" s="87">
        <f>+IF(ISNUMBER(DATA!L786),DATA!L786,"n/a")</f>
        <v>463967</v>
      </c>
      <c r="F202" s="78">
        <f>+IF(ISNUMBER(DATA!M786),DATA!M786,"n/a")</f>
        <v>-2.8000000000000001E-2</v>
      </c>
      <c r="G202" s="87">
        <f>+IF(ISNUMBER(DATA!V786),DATA!V786,"n/a")</f>
        <v>1487311</v>
      </c>
      <c r="H202" s="78">
        <f>+IF(ISNUMBER(DATA!W786),DATA!W786,"n/a")</f>
        <v>-1.2999999999999999E-2</v>
      </c>
      <c r="I202" s="87">
        <f>+IF(ISNUMBER(DATA!AF786),DATA!AF786,"n/a")</f>
        <v>2992696</v>
      </c>
      <c r="J202" s="78">
        <f>+IF(ISNUMBER(DATA!AG786),DATA!AG786,"n/a")</f>
        <v>5.0000000000000001E-3</v>
      </c>
      <c r="K202" s="87">
        <f>+IF(ISNUMBER(DATA!AP786),DATA!AP786,"n/a")</f>
        <v>6009131</v>
      </c>
      <c r="L202" s="78">
        <f>+IF(ISNUMBER(DATA!AQ786),DATA!AQ786,"n/a")</f>
        <v>-1E-3</v>
      </c>
      <c r="R202" s="67"/>
      <c r="S202" s="67"/>
      <c r="T202" s="67"/>
      <c r="U202" s="67"/>
      <c r="V202" s="67"/>
      <c r="W202" s="67"/>
      <c r="X202" s="67"/>
      <c r="Y202" s="67"/>
    </row>
    <row r="203" spans="1:25" x14ac:dyDescent="0.2">
      <c r="A203" s="76" t="s">
        <v>19</v>
      </c>
      <c r="B203" s="67" t="s">
        <v>27</v>
      </c>
      <c r="C203" s="67" t="s">
        <v>25</v>
      </c>
      <c r="D203" s="67" t="s">
        <v>328</v>
      </c>
      <c r="E203" s="87">
        <f>+IF(ISNUMBER(DATA!L787),DATA!L787,"n/a")</f>
        <v>1254528</v>
      </c>
      <c r="F203" s="78">
        <f>+IF(ISNUMBER(DATA!M787),DATA!M787,"n/a")</f>
        <v>0.28999999999999998</v>
      </c>
      <c r="G203" s="87">
        <f>+IF(ISNUMBER(DATA!V787),DATA!V787,"n/a")</f>
        <v>4118143</v>
      </c>
      <c r="H203" s="78">
        <f>+IF(ISNUMBER(DATA!W787),DATA!W787,"n/a")</f>
        <v>9.0999999999999998E-2</v>
      </c>
      <c r="I203" s="87">
        <f>+IF(ISNUMBER(DATA!AF787),DATA!AF787,"n/a")</f>
        <v>8309459</v>
      </c>
      <c r="J203" s="78">
        <f>+IF(ISNUMBER(DATA!AG787),DATA!AG787,"n/a")</f>
        <v>0.13400000000000001</v>
      </c>
      <c r="K203" s="87">
        <f>+IF(ISNUMBER(DATA!AP787),DATA!AP787,"n/a")</f>
        <v>17014916</v>
      </c>
      <c r="L203" s="78">
        <f>+IF(ISNUMBER(DATA!AQ787),DATA!AQ787,"n/a")</f>
        <v>0.13</v>
      </c>
      <c r="R203" s="67"/>
      <c r="S203" s="67"/>
      <c r="T203" s="67"/>
      <c r="U203" s="67"/>
      <c r="V203" s="67"/>
      <c r="W203" s="67"/>
      <c r="X203" s="67"/>
      <c r="Y203" s="67"/>
    </row>
    <row r="204" spans="1:25" x14ac:dyDescent="0.2">
      <c r="A204" s="76" t="s">
        <v>19</v>
      </c>
      <c r="B204" s="67" t="s">
        <v>27</v>
      </c>
      <c r="C204" s="67" t="s">
        <v>25</v>
      </c>
      <c r="D204" s="67" t="s">
        <v>329</v>
      </c>
      <c r="E204" s="87">
        <f>+IF(ISNUMBER(DATA!L788),DATA!L788,"n/a")</f>
        <v>839929</v>
      </c>
      <c r="F204" s="78">
        <f>+IF(ISNUMBER(DATA!M788),DATA!M788,"n/a")</f>
        <v>-3.1E-2</v>
      </c>
      <c r="G204" s="87">
        <f>+IF(ISNUMBER(DATA!V788),DATA!V788,"n/a")</f>
        <v>2635190</v>
      </c>
      <c r="H204" s="78">
        <f>+IF(ISNUMBER(DATA!W788),DATA!W788,"n/a")</f>
        <v>-5.0000000000000001E-3</v>
      </c>
      <c r="I204" s="87">
        <f>+IF(ISNUMBER(DATA!AF788),DATA!AF788,"n/a")</f>
        <v>5373145</v>
      </c>
      <c r="J204" s="78">
        <f>+IF(ISNUMBER(DATA!AG788),DATA!AG788,"n/a")</f>
        <v>2.5000000000000001E-2</v>
      </c>
      <c r="K204" s="87">
        <f>+IF(ISNUMBER(DATA!AP788),DATA!AP788,"n/a")</f>
        <v>11362225</v>
      </c>
      <c r="L204" s="78">
        <f>+IF(ISNUMBER(DATA!AQ788),DATA!AQ788,"n/a")</f>
        <v>7.0999999999999994E-2</v>
      </c>
      <c r="R204" s="67"/>
      <c r="S204" s="67"/>
      <c r="T204" s="67"/>
      <c r="U204" s="67"/>
      <c r="V204" s="67"/>
      <c r="W204" s="67"/>
      <c r="X204" s="67"/>
      <c r="Y204" s="67"/>
    </row>
    <row r="205" spans="1:25" x14ac:dyDescent="0.2">
      <c r="A205" s="76" t="s">
        <v>19</v>
      </c>
      <c r="B205" s="67" t="s">
        <v>27</v>
      </c>
      <c r="C205" s="67" t="s">
        <v>25</v>
      </c>
      <c r="D205" s="67" t="s">
        <v>330</v>
      </c>
      <c r="E205" s="87">
        <f>+IF(ISNUMBER(DATA!L789),DATA!L789,"n/a")</f>
        <v>6961769</v>
      </c>
      <c r="F205" s="78">
        <f>+IF(ISNUMBER(DATA!M789),DATA!M789,"n/a")</f>
        <v>-3.0000000000000001E-3</v>
      </c>
      <c r="G205" s="87">
        <f>+IF(ISNUMBER(DATA!V789),DATA!V789,"n/a")</f>
        <v>21766043</v>
      </c>
      <c r="H205" s="78">
        <f>+IF(ISNUMBER(DATA!W789),DATA!W789,"n/a")</f>
        <v>-2.1000000000000001E-2</v>
      </c>
      <c r="I205" s="87">
        <f>+IF(ISNUMBER(DATA!AF789),DATA!AF789,"n/a")</f>
        <v>44310431</v>
      </c>
      <c r="J205" s="78">
        <f>+IF(ISNUMBER(DATA!AG789),DATA!AG789,"n/a")</f>
        <v>2E-3</v>
      </c>
      <c r="K205" s="87">
        <f>+IF(ISNUMBER(DATA!AP789),DATA!AP789,"n/a")</f>
        <v>93056301</v>
      </c>
      <c r="L205" s="78">
        <f>+IF(ISNUMBER(DATA!AQ789),DATA!AQ789,"n/a")</f>
        <v>3.1E-2</v>
      </c>
      <c r="R205" s="67"/>
      <c r="S205" s="67"/>
      <c r="T205" s="67"/>
      <c r="U205" s="67"/>
      <c r="V205" s="67"/>
      <c r="W205" s="67"/>
      <c r="X205" s="67"/>
      <c r="Y205" s="67"/>
    </row>
    <row r="206" spans="1:25" x14ac:dyDescent="0.2">
      <c r="A206" s="76"/>
      <c r="E206" s="81"/>
      <c r="F206" s="78"/>
      <c r="G206" s="82"/>
      <c r="H206" s="78"/>
      <c r="I206" s="82"/>
      <c r="J206" s="83"/>
      <c r="K206" s="82"/>
      <c r="L206" s="78"/>
      <c r="R206" s="67"/>
      <c r="S206" s="67"/>
      <c r="T206" s="67"/>
      <c r="U206" s="67"/>
      <c r="V206" s="67"/>
      <c r="W206" s="67"/>
      <c r="X206" s="67"/>
      <c r="Y206" s="67"/>
    </row>
    <row r="207" spans="1:25" x14ac:dyDescent="0.2">
      <c r="A207" s="76" t="s">
        <v>19</v>
      </c>
      <c r="B207" s="67" t="s">
        <v>27</v>
      </c>
      <c r="C207" s="67" t="s">
        <v>10</v>
      </c>
      <c r="D207" s="67" t="s">
        <v>322</v>
      </c>
      <c r="E207" s="88">
        <f>+IF(ISNUMBER(DATA!N781),DATA!N781,"n/a")</f>
        <v>5.04</v>
      </c>
      <c r="F207" s="78">
        <f>+IF(ISNUMBER(DATA!O781),DATA!O781,"n/a")</f>
        <v>0.03</v>
      </c>
      <c r="G207" s="88">
        <f>+IF(ISNUMBER(DATA!X781),DATA!X781,"n/a")</f>
        <v>5</v>
      </c>
      <c r="H207" s="78">
        <f>+IF(ISNUMBER(DATA!Y781),DATA!Y781,"n/a")</f>
        <v>1.0999999999999999E-2</v>
      </c>
      <c r="I207" s="88">
        <f>+IF(ISNUMBER(DATA!AH781),DATA!AH781,"n/a")</f>
        <v>5.0599999999999996</v>
      </c>
      <c r="J207" s="78">
        <f>+IF(ISNUMBER(DATA!AI781),DATA!AI781,"n/a")</f>
        <v>1.7000000000000001E-2</v>
      </c>
      <c r="K207" s="88">
        <f>+IF(ISNUMBER(DATA!AR781),DATA!AR781,"n/a")</f>
        <v>5.0599999999999996</v>
      </c>
      <c r="L207" s="78">
        <f>+IF(ISNUMBER(DATA!AS781),DATA!AS781,"n/a")</f>
        <v>0.01</v>
      </c>
      <c r="R207" s="67"/>
      <c r="S207" s="67"/>
      <c r="T207" s="67"/>
      <c r="U207" s="67"/>
      <c r="V207" s="67"/>
      <c r="W207" s="67"/>
      <c r="X207" s="67"/>
      <c r="Y207" s="67"/>
    </row>
    <row r="208" spans="1:25" x14ac:dyDescent="0.2">
      <c r="A208" s="76" t="s">
        <v>19</v>
      </c>
      <c r="B208" s="67" t="s">
        <v>27</v>
      </c>
      <c r="C208" s="67" t="s">
        <v>10</v>
      </c>
      <c r="D208" s="67" t="s">
        <v>323</v>
      </c>
      <c r="E208" s="88">
        <f>+IF(ISNUMBER(DATA!N782),DATA!N782,"n/a")</f>
        <v>4.24</v>
      </c>
      <c r="F208" s="78">
        <f>+IF(ISNUMBER(DATA!O782),DATA!O782,"n/a")</f>
        <v>-1.4999999999999999E-2</v>
      </c>
      <c r="G208" s="88">
        <f>+IF(ISNUMBER(DATA!X782),DATA!X782,"n/a")</f>
        <v>4.3499999999999996</v>
      </c>
      <c r="H208" s="78">
        <f>+IF(ISNUMBER(DATA!Y782),DATA!Y782,"n/a")</f>
        <v>1.0999999999999999E-2</v>
      </c>
      <c r="I208" s="88">
        <f>+IF(ISNUMBER(DATA!AH782),DATA!AH782,"n/a")</f>
        <v>4.41</v>
      </c>
      <c r="J208" s="78">
        <f>+IF(ISNUMBER(DATA!AI782),DATA!AI782,"n/a")</f>
        <v>2.1000000000000001E-2</v>
      </c>
      <c r="K208" s="88">
        <f>+IF(ISNUMBER(DATA!AR782),DATA!AR782,"n/a")</f>
        <v>4.37</v>
      </c>
      <c r="L208" s="78">
        <f>+IF(ISNUMBER(DATA!AS782),DATA!AS782,"n/a")</f>
        <v>2.1000000000000001E-2</v>
      </c>
      <c r="R208" s="67"/>
      <c r="S208" s="67"/>
      <c r="T208" s="67"/>
      <c r="U208" s="67"/>
      <c r="V208" s="67"/>
      <c r="W208" s="67"/>
      <c r="X208" s="67"/>
      <c r="Y208" s="67"/>
    </row>
    <row r="209" spans="1:25" x14ac:dyDescent="0.2">
      <c r="A209" s="76" t="s">
        <v>19</v>
      </c>
      <c r="B209" s="67" t="s">
        <v>27</v>
      </c>
      <c r="C209" s="67" t="s">
        <v>10</v>
      </c>
      <c r="D209" s="67" t="s">
        <v>324</v>
      </c>
      <c r="E209" s="88">
        <f>+IF(ISNUMBER(DATA!N783),DATA!N783,"n/a")</f>
        <v>4.42</v>
      </c>
      <c r="F209" s="78">
        <f>+IF(ISNUMBER(DATA!O783),DATA!O783,"n/a")</f>
        <v>-2.8000000000000001E-2</v>
      </c>
      <c r="G209" s="88">
        <f>+IF(ISNUMBER(DATA!X783),DATA!X783,"n/a")</f>
        <v>4.4800000000000004</v>
      </c>
      <c r="H209" s="78">
        <f>+IF(ISNUMBER(DATA!Y783),DATA!Y783,"n/a")</f>
        <v>-0.01</v>
      </c>
      <c r="I209" s="88">
        <f>+IF(ISNUMBER(DATA!AH783),DATA!AH783,"n/a")</f>
        <v>4.5</v>
      </c>
      <c r="J209" s="78">
        <f>+IF(ISNUMBER(DATA!AI783),DATA!AI783,"n/a")</f>
        <v>-5.0000000000000001E-3</v>
      </c>
      <c r="K209" s="88">
        <f>+IF(ISNUMBER(DATA!AR783),DATA!AR783,"n/a")</f>
        <v>4.51</v>
      </c>
      <c r="L209" s="78">
        <f>+IF(ISNUMBER(DATA!AS783),DATA!AS783,"n/a")</f>
        <v>-1.2E-2</v>
      </c>
      <c r="R209" s="67"/>
      <c r="S209" s="67"/>
      <c r="T209" s="67"/>
      <c r="U209" s="67"/>
      <c r="V209" s="67"/>
      <c r="W209" s="67"/>
      <c r="X209" s="67"/>
      <c r="Y209" s="67"/>
    </row>
    <row r="210" spans="1:25" x14ac:dyDescent="0.2">
      <c r="A210" s="76" t="s">
        <v>19</v>
      </c>
      <c r="B210" s="67" t="s">
        <v>27</v>
      </c>
      <c r="C210" s="67" t="s">
        <v>10</v>
      </c>
      <c r="D210" s="67" t="s">
        <v>325</v>
      </c>
      <c r="E210" s="88">
        <f>+IF(ISNUMBER(DATA!N784),DATA!N784,"n/a")</f>
        <v>4.04</v>
      </c>
      <c r="F210" s="78">
        <f>+IF(ISNUMBER(DATA!O784),DATA!O784,"n/a")</f>
        <v>-1.2999999999999999E-2</v>
      </c>
      <c r="G210" s="88">
        <f>+IF(ISNUMBER(DATA!X784),DATA!X784,"n/a")</f>
        <v>4.03</v>
      </c>
      <c r="H210" s="78">
        <f>+IF(ISNUMBER(DATA!Y784),DATA!Y784,"n/a")</f>
        <v>-1.0999999999999999E-2</v>
      </c>
      <c r="I210" s="88">
        <f>+IF(ISNUMBER(DATA!AH784),DATA!AH784,"n/a")</f>
        <v>4</v>
      </c>
      <c r="J210" s="78">
        <f>+IF(ISNUMBER(DATA!AI784),DATA!AI784,"n/a")</f>
        <v>-1.6E-2</v>
      </c>
      <c r="K210" s="88">
        <f>+IF(ISNUMBER(DATA!AR784),DATA!AR784,"n/a")</f>
        <v>4.01</v>
      </c>
      <c r="L210" s="78">
        <f>+IF(ISNUMBER(DATA!AS784),DATA!AS784,"n/a")</f>
        <v>-0.02</v>
      </c>
      <c r="R210" s="67"/>
      <c r="S210" s="67"/>
      <c r="T210" s="67"/>
      <c r="U210" s="67"/>
      <c r="V210" s="67"/>
      <c r="W210" s="67"/>
      <c r="X210" s="67"/>
      <c r="Y210" s="67"/>
    </row>
    <row r="211" spans="1:25" x14ac:dyDescent="0.2">
      <c r="A211" s="76" t="s">
        <v>19</v>
      </c>
      <c r="B211" s="67" t="s">
        <v>27</v>
      </c>
      <c r="C211" s="67" t="s">
        <v>10</v>
      </c>
      <c r="D211" s="67" t="s">
        <v>326</v>
      </c>
      <c r="E211" s="88">
        <f>+IF(ISNUMBER(DATA!N785),DATA!N785,"n/a")</f>
        <v>4.3899999999999997</v>
      </c>
      <c r="F211" s="78">
        <f>+IF(ISNUMBER(DATA!O785),DATA!O785,"n/a")</f>
        <v>4.7E-2</v>
      </c>
      <c r="G211" s="88">
        <f>+IF(ISNUMBER(DATA!X785),DATA!X785,"n/a")</f>
        <v>4.55</v>
      </c>
      <c r="H211" s="78">
        <f>+IF(ISNUMBER(DATA!Y785),DATA!Y785,"n/a")</f>
        <v>0.03</v>
      </c>
      <c r="I211" s="88">
        <f>+IF(ISNUMBER(DATA!AH785),DATA!AH785,"n/a")</f>
        <v>4.54</v>
      </c>
      <c r="J211" s="78">
        <f>+IF(ISNUMBER(DATA!AI785),DATA!AI785,"n/a")</f>
        <v>2.1000000000000001E-2</v>
      </c>
      <c r="K211" s="88">
        <f>+IF(ISNUMBER(DATA!AR785),DATA!AR785,"n/a")</f>
        <v>4.4800000000000004</v>
      </c>
      <c r="L211" s="78">
        <f>+IF(ISNUMBER(DATA!AS785),DATA!AS785,"n/a")</f>
        <v>-6.0000000000000001E-3</v>
      </c>
      <c r="R211" s="67"/>
      <c r="S211" s="67"/>
      <c r="T211" s="67"/>
      <c r="U211" s="67"/>
      <c r="V211" s="67"/>
      <c r="W211" s="67"/>
      <c r="X211" s="67"/>
      <c r="Y211" s="67"/>
    </row>
    <row r="212" spans="1:25" x14ac:dyDescent="0.2">
      <c r="A212" s="76" t="s">
        <v>19</v>
      </c>
      <c r="B212" s="67" t="s">
        <v>27</v>
      </c>
      <c r="C212" s="67" t="s">
        <v>10</v>
      </c>
      <c r="D212" s="67" t="s">
        <v>327</v>
      </c>
      <c r="E212" s="88">
        <f>+IF(ISNUMBER(DATA!N786),DATA!N786,"n/a")</f>
        <v>4.6100000000000003</v>
      </c>
      <c r="F212" s="78">
        <f>+IF(ISNUMBER(DATA!O786),DATA!O786,"n/a")</f>
        <v>-5.8999999999999997E-2</v>
      </c>
      <c r="G212" s="88">
        <f>+IF(ISNUMBER(DATA!X786),DATA!X786,"n/a")</f>
        <v>4.5999999999999996</v>
      </c>
      <c r="H212" s="78">
        <f>+IF(ISNUMBER(DATA!Y786),DATA!Y786,"n/a")</f>
        <v>-6.8000000000000005E-2</v>
      </c>
      <c r="I212" s="88">
        <f>+IF(ISNUMBER(DATA!AH786),DATA!AH786,"n/a")</f>
        <v>4.59</v>
      </c>
      <c r="J212" s="78">
        <f>+IF(ISNUMBER(DATA!AI786),DATA!AI786,"n/a")</f>
        <v>-6.5000000000000002E-2</v>
      </c>
      <c r="K212" s="88">
        <f>+IF(ISNUMBER(DATA!AR786),DATA!AR786,"n/a")</f>
        <v>4.57</v>
      </c>
      <c r="L212" s="78">
        <f>+IF(ISNUMBER(DATA!AS786),DATA!AS786,"n/a")</f>
        <v>-6.0999999999999999E-2</v>
      </c>
      <c r="R212" s="67"/>
      <c r="S212" s="67"/>
      <c r="T212" s="67"/>
      <c r="U212" s="67"/>
      <c r="V212" s="67"/>
      <c r="W212" s="67"/>
      <c r="X212" s="67"/>
      <c r="Y212" s="67"/>
    </row>
    <row r="213" spans="1:25" x14ac:dyDescent="0.2">
      <c r="A213" s="76" t="s">
        <v>19</v>
      </c>
      <c r="B213" s="67" t="s">
        <v>27</v>
      </c>
      <c r="C213" s="67" t="s">
        <v>10</v>
      </c>
      <c r="D213" s="67" t="s">
        <v>328</v>
      </c>
      <c r="E213" s="88">
        <f>+IF(ISNUMBER(DATA!N787),DATA!N787,"n/a")</f>
        <v>4.3</v>
      </c>
      <c r="F213" s="78">
        <f>+IF(ISNUMBER(DATA!O787),DATA!O787,"n/a")</f>
        <v>-8.2000000000000003E-2</v>
      </c>
      <c r="G213" s="88">
        <f>+IF(ISNUMBER(DATA!X787),DATA!X787,"n/a")</f>
        <v>4.3099999999999996</v>
      </c>
      <c r="H213" s="78">
        <f>+IF(ISNUMBER(DATA!Y787),DATA!Y787,"n/a")</f>
        <v>-6.0000000000000001E-3</v>
      </c>
      <c r="I213" s="88">
        <f>+IF(ISNUMBER(DATA!AH787),DATA!AH787,"n/a")</f>
        <v>4.2699999999999996</v>
      </c>
      <c r="J213" s="78">
        <f>+IF(ISNUMBER(DATA!AI787),DATA!AI787,"n/a")</f>
        <v>-0.02</v>
      </c>
      <c r="K213" s="88">
        <f>+IF(ISNUMBER(DATA!AR787),DATA!AR787,"n/a")</f>
        <v>4.2699999999999996</v>
      </c>
      <c r="L213" s="78">
        <f>+IF(ISNUMBER(DATA!AS787),DATA!AS787,"n/a")</f>
        <v>-1.6E-2</v>
      </c>
      <c r="R213" s="67"/>
      <c r="S213" s="67"/>
      <c r="T213" s="67"/>
      <c r="U213" s="67"/>
      <c r="V213" s="67"/>
      <c r="W213" s="67"/>
      <c r="X213" s="67"/>
      <c r="Y213" s="67"/>
    </row>
    <row r="214" spans="1:25" x14ac:dyDescent="0.2">
      <c r="A214" s="76" t="s">
        <v>19</v>
      </c>
      <c r="B214" s="67" t="s">
        <v>27</v>
      </c>
      <c r="C214" s="67" t="s">
        <v>10</v>
      </c>
      <c r="D214" s="67" t="s">
        <v>329</v>
      </c>
      <c r="E214" s="88">
        <f>+IF(ISNUMBER(DATA!N788),DATA!N788,"n/a")</f>
        <v>4.21</v>
      </c>
      <c r="F214" s="78">
        <f>+IF(ISNUMBER(DATA!O788),DATA!O788,"n/a")</f>
        <v>-3.2000000000000001E-2</v>
      </c>
      <c r="G214" s="88">
        <f>+IF(ISNUMBER(DATA!X788),DATA!X788,"n/a")</f>
        <v>4.2</v>
      </c>
      <c r="H214" s="78">
        <f>+IF(ISNUMBER(DATA!Y788),DATA!Y788,"n/a")</f>
        <v>-4.1000000000000002E-2</v>
      </c>
      <c r="I214" s="88">
        <f>+IF(ISNUMBER(DATA!AH788),DATA!AH788,"n/a")</f>
        <v>4.18</v>
      </c>
      <c r="J214" s="78">
        <f>+IF(ISNUMBER(DATA!AI788),DATA!AI788,"n/a")</f>
        <v>-6.7000000000000004E-2</v>
      </c>
      <c r="K214" s="88">
        <f>+IF(ISNUMBER(DATA!AR788),DATA!AR788,"n/a")</f>
        <v>4.2</v>
      </c>
      <c r="L214" s="78">
        <f>+IF(ISNUMBER(DATA!AS788),DATA!AS788,"n/a")</f>
        <v>-7.5999999999999998E-2</v>
      </c>
      <c r="R214" s="67"/>
      <c r="S214" s="67"/>
      <c r="T214" s="67"/>
      <c r="U214" s="67"/>
      <c r="V214" s="67"/>
      <c r="W214" s="67"/>
      <c r="X214" s="67"/>
      <c r="Y214" s="67"/>
    </row>
    <row r="215" spans="1:25" x14ac:dyDescent="0.2">
      <c r="A215" s="76" t="s">
        <v>19</v>
      </c>
      <c r="B215" s="67" t="s">
        <v>27</v>
      </c>
      <c r="C215" s="67" t="s">
        <v>10</v>
      </c>
      <c r="D215" s="67" t="s">
        <v>330</v>
      </c>
      <c r="E215" s="88">
        <f>+IF(ISNUMBER(DATA!N789),DATA!N789,"n/a")</f>
        <v>4.34</v>
      </c>
      <c r="F215" s="78">
        <f>+IF(ISNUMBER(DATA!O789),DATA!O789,"n/a")</f>
        <v>-2.1000000000000001E-2</v>
      </c>
      <c r="G215" s="88">
        <f>+IF(ISNUMBER(DATA!X789),DATA!X789,"n/a")</f>
        <v>4.3600000000000003</v>
      </c>
      <c r="H215" s="78">
        <f>+IF(ISNUMBER(DATA!Y789),DATA!Y789,"n/a")</f>
        <v>-0.01</v>
      </c>
      <c r="I215" s="88">
        <f>+IF(ISNUMBER(DATA!AH789),DATA!AH789,"n/a")</f>
        <v>4.3600000000000003</v>
      </c>
      <c r="J215" s="78">
        <f>+IF(ISNUMBER(DATA!AI789),DATA!AI789,"n/a")</f>
        <v>-1.4999999999999999E-2</v>
      </c>
      <c r="K215" s="88">
        <f>+IF(ISNUMBER(DATA!AR789),DATA!AR789,"n/a")</f>
        <v>4.3499999999999996</v>
      </c>
      <c r="L215" s="78">
        <f>+IF(ISNUMBER(DATA!AS789),DATA!AS789,"n/a")</f>
        <v>-0.02</v>
      </c>
      <c r="R215" s="67"/>
      <c r="S215" s="67"/>
      <c r="T215" s="67"/>
      <c r="U215" s="67"/>
      <c r="V215" s="67"/>
      <c r="W215" s="67"/>
      <c r="X215" s="67"/>
      <c r="Y215" s="67"/>
    </row>
    <row r="216" spans="1:25" x14ac:dyDescent="0.2">
      <c r="A216" s="76"/>
      <c r="E216" s="89"/>
      <c r="F216" s="78"/>
      <c r="G216" s="90"/>
      <c r="H216" s="78"/>
      <c r="I216" s="90"/>
      <c r="J216" s="83"/>
      <c r="K216" s="90"/>
      <c r="L216" s="78"/>
      <c r="R216" s="67"/>
      <c r="S216" s="67"/>
      <c r="T216" s="67"/>
      <c r="U216" s="67"/>
      <c r="V216" s="67"/>
      <c r="W216" s="67"/>
      <c r="X216" s="67"/>
      <c r="Y216" s="67"/>
    </row>
    <row r="217" spans="1:25" x14ac:dyDescent="0.2">
      <c r="A217" s="76" t="s">
        <v>19</v>
      </c>
      <c r="B217" s="67" t="s">
        <v>27</v>
      </c>
      <c r="C217" s="67" t="s">
        <v>26</v>
      </c>
      <c r="D217" s="67" t="s">
        <v>322</v>
      </c>
      <c r="E217" s="88">
        <f>+IF(ISNUMBER(DATA!P781),DATA!P781,"n/a")</f>
        <v>2.61</v>
      </c>
      <c r="F217" s="78">
        <f>+IF(ISNUMBER(DATA!Q781),DATA!Q781,"n/a")</f>
        <v>1.4999999999999999E-2</v>
      </c>
      <c r="G217" s="88">
        <f>+IF(ISNUMBER(DATA!Z781),DATA!Z781,"n/a")</f>
        <v>2.57</v>
      </c>
      <c r="H217" s="78">
        <f>+IF(ISNUMBER(DATA!AA781),DATA!AA781,"n/a")</f>
        <v>-1E-3</v>
      </c>
      <c r="I217" s="88">
        <f>+IF(ISNUMBER(DATA!AJ781),DATA!AJ781,"n/a")</f>
        <v>2.61</v>
      </c>
      <c r="J217" s="78">
        <f>+IF(ISNUMBER(DATA!AK781),DATA!AK781,"n/a")</f>
        <v>8.9999999999999993E-3</v>
      </c>
      <c r="K217" s="88">
        <f>+IF(ISNUMBER(DATA!AT781),DATA!AT781,"n/a")</f>
        <v>2.63</v>
      </c>
      <c r="L217" s="78">
        <f>+IF(ISNUMBER(DATA!AU781),DATA!AU781,"n/a")</f>
        <v>6.0000000000000001E-3</v>
      </c>
      <c r="R217" s="67"/>
      <c r="S217" s="67"/>
      <c r="T217" s="67"/>
      <c r="U217" s="67"/>
      <c r="V217" s="67"/>
      <c r="W217" s="67"/>
      <c r="X217" s="67"/>
      <c r="Y217" s="67"/>
    </row>
    <row r="218" spans="1:25" x14ac:dyDescent="0.2">
      <c r="A218" s="76" t="s">
        <v>19</v>
      </c>
      <c r="B218" s="67" t="s">
        <v>27</v>
      </c>
      <c r="C218" s="67" t="s">
        <v>26</v>
      </c>
      <c r="D218" s="67" t="s">
        <v>323</v>
      </c>
      <c r="E218" s="88">
        <f>+IF(ISNUMBER(DATA!P782),DATA!P782,"n/a")</f>
        <v>2.33</v>
      </c>
      <c r="F218" s="78">
        <f>+IF(ISNUMBER(DATA!Q782),DATA!Q782,"n/a")</f>
        <v>-5.0000000000000001E-3</v>
      </c>
      <c r="G218" s="88">
        <f>+IF(ISNUMBER(DATA!Z782),DATA!Z782,"n/a")</f>
        <v>2.36</v>
      </c>
      <c r="H218" s="78">
        <f>+IF(ISNUMBER(DATA!AA782),DATA!AA782,"n/a")</f>
        <v>2.9000000000000001E-2</v>
      </c>
      <c r="I218" s="88">
        <f>+IF(ISNUMBER(DATA!AJ782),DATA!AJ782,"n/a")</f>
        <v>2.4300000000000002</v>
      </c>
      <c r="J218" s="78">
        <f>+IF(ISNUMBER(DATA!AK782),DATA!AK782,"n/a")</f>
        <v>4.2999999999999997E-2</v>
      </c>
      <c r="K218" s="88">
        <f>+IF(ISNUMBER(DATA!AT782),DATA!AT782,"n/a")</f>
        <v>2.44</v>
      </c>
      <c r="L218" s="78">
        <f>+IF(ISNUMBER(DATA!AU782),DATA!AU782,"n/a")</f>
        <v>6.6000000000000003E-2</v>
      </c>
      <c r="R218" s="67"/>
      <c r="S218" s="67"/>
      <c r="T218" s="67"/>
      <c r="U218" s="67"/>
      <c r="V218" s="67"/>
      <c r="W218" s="67"/>
      <c r="X218" s="67"/>
      <c r="Y218" s="67"/>
    </row>
    <row r="219" spans="1:25" x14ac:dyDescent="0.2">
      <c r="A219" s="76" t="s">
        <v>19</v>
      </c>
      <c r="B219" s="67" t="s">
        <v>27</v>
      </c>
      <c r="C219" s="67" t="s">
        <v>26</v>
      </c>
      <c r="D219" s="67" t="s">
        <v>324</v>
      </c>
      <c r="E219" s="88">
        <f>+IF(ISNUMBER(DATA!P783),DATA!P783,"n/a")</f>
        <v>2.41</v>
      </c>
      <c r="F219" s="78">
        <f>+IF(ISNUMBER(DATA!Q783),DATA!Q783,"n/a")</f>
        <v>-4.0000000000000001E-3</v>
      </c>
      <c r="G219" s="88">
        <f>+IF(ISNUMBER(DATA!Z783),DATA!Z783,"n/a")</f>
        <v>2.41</v>
      </c>
      <c r="H219" s="78">
        <f>+IF(ISNUMBER(DATA!AA783),DATA!AA783,"n/a")</f>
        <v>8.9999999999999993E-3</v>
      </c>
      <c r="I219" s="88">
        <f>+IF(ISNUMBER(DATA!AJ783),DATA!AJ783,"n/a")</f>
        <v>2.42</v>
      </c>
      <c r="J219" s="78">
        <f>+IF(ISNUMBER(DATA!AK783),DATA!AK783,"n/a")</f>
        <v>1.7000000000000001E-2</v>
      </c>
      <c r="K219" s="88">
        <f>+IF(ISNUMBER(DATA!AT783),DATA!AT783,"n/a")</f>
        <v>2.4300000000000002</v>
      </c>
      <c r="L219" s="78">
        <f>+IF(ISNUMBER(DATA!AU783),DATA!AU783,"n/a")</f>
        <v>3.1E-2</v>
      </c>
      <c r="R219" s="67"/>
      <c r="S219" s="67"/>
      <c r="T219" s="67"/>
      <c r="U219" s="67"/>
      <c r="V219" s="67"/>
      <c r="W219" s="67"/>
      <c r="X219" s="67"/>
      <c r="Y219" s="67"/>
    </row>
    <row r="220" spans="1:25" x14ac:dyDescent="0.2">
      <c r="A220" s="76" t="s">
        <v>19</v>
      </c>
      <c r="B220" s="67" t="s">
        <v>27</v>
      </c>
      <c r="C220" s="67" t="s">
        <v>26</v>
      </c>
      <c r="D220" s="67" t="s">
        <v>325</v>
      </c>
      <c r="E220" s="88">
        <f>+IF(ISNUMBER(DATA!P784),DATA!P784,"n/a")</f>
        <v>2.39</v>
      </c>
      <c r="F220" s="78">
        <f>+IF(ISNUMBER(DATA!Q784),DATA!Q784,"n/a")</f>
        <v>1.2999999999999999E-2</v>
      </c>
      <c r="G220" s="88">
        <f>+IF(ISNUMBER(DATA!Z784),DATA!Z784,"n/a")</f>
        <v>2.4</v>
      </c>
      <c r="H220" s="78">
        <f>+IF(ISNUMBER(DATA!AA784),DATA!AA784,"n/a")</f>
        <v>0.02</v>
      </c>
      <c r="I220" s="88">
        <f>+IF(ISNUMBER(DATA!AJ784),DATA!AJ784,"n/a")</f>
        <v>2.4</v>
      </c>
      <c r="J220" s="78">
        <f>+IF(ISNUMBER(DATA!AK784),DATA!AK784,"n/a")</f>
        <v>2.5000000000000001E-2</v>
      </c>
      <c r="K220" s="88">
        <f>+IF(ISNUMBER(DATA!AT784),DATA!AT784,"n/a")</f>
        <v>2.38</v>
      </c>
      <c r="L220" s="78">
        <f>+IF(ISNUMBER(DATA!AU784),DATA!AU784,"n/a")</f>
        <v>2.7E-2</v>
      </c>
      <c r="R220" s="67"/>
      <c r="S220" s="67"/>
      <c r="T220" s="67"/>
      <c r="U220" s="67"/>
      <c r="V220" s="67"/>
      <c r="W220" s="67"/>
      <c r="X220" s="67"/>
      <c r="Y220" s="67"/>
    </row>
    <row r="221" spans="1:25" x14ac:dyDescent="0.2">
      <c r="A221" s="76" t="s">
        <v>19</v>
      </c>
      <c r="B221" s="67" t="s">
        <v>27</v>
      </c>
      <c r="C221" s="67" t="s">
        <v>26</v>
      </c>
      <c r="D221" s="67" t="s">
        <v>326</v>
      </c>
      <c r="E221" s="88">
        <f>+IF(ISNUMBER(DATA!P785),DATA!P785,"n/a")</f>
        <v>2.36</v>
      </c>
      <c r="F221" s="78">
        <f>+IF(ISNUMBER(DATA!Q785),DATA!Q785,"n/a")</f>
        <v>5.8000000000000003E-2</v>
      </c>
      <c r="G221" s="88">
        <f>+IF(ISNUMBER(DATA!Z785),DATA!Z785,"n/a")</f>
        <v>2.42</v>
      </c>
      <c r="H221" s="78">
        <f>+IF(ISNUMBER(DATA!AA785),DATA!AA785,"n/a")</f>
        <v>3.4000000000000002E-2</v>
      </c>
      <c r="I221" s="88">
        <f>+IF(ISNUMBER(DATA!AJ785),DATA!AJ785,"n/a")</f>
        <v>2.44</v>
      </c>
      <c r="J221" s="78">
        <f>+IF(ISNUMBER(DATA!AK785),DATA!AK785,"n/a")</f>
        <v>1.4999999999999999E-2</v>
      </c>
      <c r="K221" s="88">
        <f>+IF(ISNUMBER(DATA!AT785),DATA!AT785,"n/a")</f>
        <v>2.46</v>
      </c>
      <c r="L221" s="78">
        <f>+IF(ISNUMBER(DATA!AU785),DATA!AU785,"n/a")</f>
        <v>0.01</v>
      </c>
      <c r="R221" s="67"/>
      <c r="S221" s="67"/>
      <c r="T221" s="67"/>
      <c r="U221" s="67"/>
      <c r="V221" s="67"/>
      <c r="W221" s="67"/>
      <c r="X221" s="67"/>
      <c r="Y221" s="67"/>
    </row>
    <row r="222" spans="1:25" x14ac:dyDescent="0.2">
      <c r="A222" s="76" t="s">
        <v>19</v>
      </c>
      <c r="B222" s="67" t="s">
        <v>27</v>
      </c>
      <c r="C222" s="67" t="s">
        <v>26</v>
      </c>
      <c r="D222" s="67" t="s">
        <v>327</v>
      </c>
      <c r="E222" s="88">
        <f>+IF(ISNUMBER(DATA!P786),DATA!P786,"n/a")</f>
        <v>2.88</v>
      </c>
      <c r="F222" s="78">
        <f>+IF(ISNUMBER(DATA!Q786),DATA!Q786,"n/a")</f>
        <v>5.2999999999999999E-2</v>
      </c>
      <c r="G222" s="88">
        <f>+IF(ISNUMBER(DATA!Z786),DATA!Z786,"n/a")</f>
        <v>2.85</v>
      </c>
      <c r="H222" s="78">
        <f>+IF(ISNUMBER(DATA!AA786),DATA!AA786,"n/a")</f>
        <v>5.7000000000000002E-2</v>
      </c>
      <c r="I222" s="88">
        <f>+IF(ISNUMBER(DATA!AJ786),DATA!AJ786,"n/a")</f>
        <v>2.86</v>
      </c>
      <c r="J222" s="78">
        <f>+IF(ISNUMBER(DATA!AK786),DATA!AK786,"n/a")</f>
        <v>5.3999999999999999E-2</v>
      </c>
      <c r="K222" s="88">
        <f>+IF(ISNUMBER(DATA!AT786),DATA!AT786,"n/a")</f>
        <v>2.85</v>
      </c>
      <c r="L222" s="78">
        <f>+IF(ISNUMBER(DATA!AU786),DATA!AU786,"n/a")</f>
        <v>0.05</v>
      </c>
      <c r="R222" s="67"/>
      <c r="S222" s="67"/>
      <c r="T222" s="67"/>
      <c r="U222" s="67"/>
      <c r="V222" s="67"/>
      <c r="W222" s="67"/>
      <c r="X222" s="67"/>
      <c r="Y222" s="67"/>
    </row>
    <row r="223" spans="1:25" x14ac:dyDescent="0.2">
      <c r="A223" s="76" t="s">
        <v>19</v>
      </c>
      <c r="B223" s="67" t="s">
        <v>27</v>
      </c>
      <c r="C223" s="67" t="s">
        <v>26</v>
      </c>
      <c r="D223" s="67" t="s">
        <v>328</v>
      </c>
      <c r="E223" s="88">
        <f>+IF(ISNUMBER(DATA!P787),DATA!P787,"n/a")</f>
        <v>2.25</v>
      </c>
      <c r="F223" s="78">
        <f>+IF(ISNUMBER(DATA!Q787),DATA!Q787,"n/a")</f>
        <v>-8.6999999999999994E-2</v>
      </c>
      <c r="G223" s="88">
        <f>+IF(ISNUMBER(DATA!Z787),DATA!Z787,"n/a")</f>
        <v>2.2400000000000002</v>
      </c>
      <c r="H223" s="78">
        <f>+IF(ISNUMBER(DATA!AA787),DATA!AA787,"n/a")</f>
        <v>3.0000000000000001E-3</v>
      </c>
      <c r="I223" s="88">
        <f>+IF(ISNUMBER(DATA!AJ787),DATA!AJ787,"n/a")</f>
        <v>2.23</v>
      </c>
      <c r="J223" s="78">
        <f>+IF(ISNUMBER(DATA!AK787),DATA!AK787,"n/a")</f>
        <v>-2E-3</v>
      </c>
      <c r="K223" s="88">
        <f>+IF(ISNUMBER(DATA!AT787),DATA!AT787,"n/a")</f>
        <v>2.2400000000000002</v>
      </c>
      <c r="L223" s="78">
        <f>+IF(ISNUMBER(DATA!AU787),DATA!AU787,"n/a")</f>
        <v>1.4999999999999999E-2</v>
      </c>
      <c r="R223" s="67"/>
      <c r="S223" s="67"/>
      <c r="T223" s="67"/>
      <c r="U223" s="67"/>
      <c r="V223" s="67"/>
      <c r="W223" s="67"/>
      <c r="X223" s="67"/>
      <c r="Y223" s="67"/>
    </row>
    <row r="224" spans="1:25" x14ac:dyDescent="0.2">
      <c r="A224" s="76" t="s">
        <v>19</v>
      </c>
      <c r="B224" s="67" t="s">
        <v>27</v>
      </c>
      <c r="C224" s="67" t="s">
        <v>26</v>
      </c>
      <c r="D224" s="67" t="s">
        <v>329</v>
      </c>
      <c r="E224" s="88">
        <f>+IF(ISNUMBER(DATA!P788),DATA!P788,"n/a")</f>
        <v>2.2599999999999998</v>
      </c>
      <c r="F224" s="78">
        <f>+IF(ISNUMBER(DATA!Q788),DATA!Q788,"n/a")</f>
        <v>1.4E-2</v>
      </c>
      <c r="G224" s="88">
        <f>+IF(ISNUMBER(DATA!Z788),DATA!Z788,"n/a")</f>
        <v>2.25</v>
      </c>
      <c r="H224" s="78">
        <f>+IF(ISNUMBER(DATA!AA788),DATA!AA788,"n/a")</f>
        <v>0.01</v>
      </c>
      <c r="I224" s="88">
        <f>+IF(ISNUMBER(DATA!AJ788),DATA!AJ788,"n/a")</f>
        <v>2.2400000000000002</v>
      </c>
      <c r="J224" s="78">
        <f>+IF(ISNUMBER(DATA!AK788),DATA!AK788,"n/a")</f>
        <v>-2.1999999999999999E-2</v>
      </c>
      <c r="K224" s="88">
        <f>+IF(ISNUMBER(DATA!AT788),DATA!AT788,"n/a")</f>
        <v>2.25</v>
      </c>
      <c r="L224" s="78">
        <f>+IF(ISNUMBER(DATA!AU788),DATA!AU788,"n/a")</f>
        <v>-2.5999999999999999E-2</v>
      </c>
      <c r="R224" s="67"/>
      <c r="S224" s="67"/>
      <c r="T224" s="67"/>
      <c r="U224" s="67"/>
      <c r="V224" s="67"/>
      <c r="W224" s="67"/>
      <c r="X224" s="67"/>
      <c r="Y224" s="67"/>
    </row>
    <row r="225" spans="1:25" x14ac:dyDescent="0.2">
      <c r="A225" s="76" t="s">
        <v>19</v>
      </c>
      <c r="B225" s="67" t="s">
        <v>27</v>
      </c>
      <c r="C225" s="67" t="s">
        <v>26</v>
      </c>
      <c r="D225" s="67" t="s">
        <v>330</v>
      </c>
      <c r="E225" s="88">
        <f>+IF(ISNUMBER(DATA!P789),DATA!P789,"n/a")</f>
        <v>2.4</v>
      </c>
      <c r="F225" s="78">
        <f>+IF(ISNUMBER(DATA!Q789),DATA!Q789,"n/a")</f>
        <v>-2E-3</v>
      </c>
      <c r="G225" s="88">
        <f>+IF(ISNUMBER(DATA!Z789),DATA!Z789,"n/a")</f>
        <v>2.4</v>
      </c>
      <c r="H225" s="78">
        <f>+IF(ISNUMBER(DATA!AA789),DATA!AA789,"n/a")</f>
        <v>1.6E-2</v>
      </c>
      <c r="I225" s="88">
        <f>+IF(ISNUMBER(DATA!AJ789),DATA!AJ789,"n/a")</f>
        <v>2.41</v>
      </c>
      <c r="J225" s="78">
        <f>+IF(ISNUMBER(DATA!AK789),DATA!AK789,"n/a")</f>
        <v>1.4E-2</v>
      </c>
      <c r="K225" s="88">
        <f>+IF(ISNUMBER(DATA!AT789),DATA!AT789,"n/a")</f>
        <v>2.42</v>
      </c>
      <c r="L225" s="78">
        <f>+IF(ISNUMBER(DATA!AU789),DATA!AU789,"n/a")</f>
        <v>1.9E-2</v>
      </c>
      <c r="R225" s="67"/>
      <c r="S225" s="67"/>
      <c r="T225" s="67"/>
      <c r="U225" s="67"/>
      <c r="V225" s="67"/>
      <c r="W225" s="67"/>
      <c r="X225" s="67"/>
      <c r="Y225" s="67"/>
    </row>
    <row r="226" spans="1:25" x14ac:dyDescent="0.2">
      <c r="A226" s="76"/>
      <c r="E226" s="89"/>
      <c r="F226" s="78"/>
      <c r="G226" s="90"/>
      <c r="H226" s="78"/>
      <c r="I226" s="90"/>
      <c r="J226" s="83"/>
      <c r="K226" s="90"/>
      <c r="L226" s="78"/>
      <c r="R226" s="67"/>
      <c r="S226" s="67"/>
      <c r="T226" s="67"/>
      <c r="U226" s="67"/>
      <c r="V226" s="67"/>
      <c r="W226" s="67"/>
      <c r="X226" s="67"/>
      <c r="Y226" s="67"/>
    </row>
    <row r="227" spans="1:25" x14ac:dyDescent="0.2">
      <c r="A227" s="76" t="s">
        <v>19</v>
      </c>
      <c r="B227" s="67" t="s">
        <v>28</v>
      </c>
      <c r="C227" s="67" t="s">
        <v>0</v>
      </c>
      <c r="D227" s="67" t="s">
        <v>322</v>
      </c>
      <c r="E227" s="77">
        <f>+IF(ISNUMBER(DATA!H840),DATA!H840,"n/a")</f>
        <v>708783</v>
      </c>
      <c r="F227" s="78">
        <f>+IF(ISNUMBER(DATA!I840),DATA!I840,"n/a")</f>
        <v>0.26200000000000001</v>
      </c>
      <c r="G227" s="77">
        <f>+IF(ISNUMBER(DATA!R840),DATA!R840,"n/a")</f>
        <v>2353630</v>
      </c>
      <c r="H227" s="78">
        <f>+IF(ISNUMBER(DATA!S840),DATA!S840,"n/a")</f>
        <v>0.246</v>
      </c>
      <c r="I227" s="77">
        <f>+IF(ISNUMBER(DATA!AB840),DATA!AB840,"n/a")</f>
        <v>4782244</v>
      </c>
      <c r="J227" s="78">
        <f>+IF(ISNUMBER(DATA!AC840),DATA!AC840,"n/a")</f>
        <v>0.185</v>
      </c>
      <c r="K227" s="77">
        <f>+IF(ISNUMBER(DATA!AL840),DATA!AL840,"n/a")</f>
        <v>8598806</v>
      </c>
      <c r="L227" s="78">
        <f>+IF(ISNUMBER(DATA!AM840),DATA!AM840,"n/a")</f>
        <v>0.17899999999999999</v>
      </c>
      <c r="R227" s="67"/>
      <c r="S227" s="67"/>
      <c r="T227" s="67"/>
      <c r="U227" s="67"/>
      <c r="V227" s="67"/>
      <c r="W227" s="67"/>
      <c r="X227" s="67"/>
      <c r="Y227" s="67"/>
    </row>
    <row r="228" spans="1:25" x14ac:dyDescent="0.2">
      <c r="A228" s="76" t="s">
        <v>19</v>
      </c>
      <c r="B228" s="67" t="s">
        <v>28</v>
      </c>
      <c r="C228" s="67" t="s">
        <v>0</v>
      </c>
      <c r="D228" s="67" t="s">
        <v>323</v>
      </c>
      <c r="E228" s="77">
        <f>+IF(ISNUMBER(DATA!H841),DATA!H841,"n/a")</f>
        <v>1297818</v>
      </c>
      <c r="F228" s="78">
        <f>+IF(ISNUMBER(DATA!I841),DATA!I841,"n/a")</f>
        <v>0.69399999999999995</v>
      </c>
      <c r="G228" s="77">
        <f>+IF(ISNUMBER(DATA!R841),DATA!R841,"n/a")</f>
        <v>4328818</v>
      </c>
      <c r="H228" s="78">
        <f>+IF(ISNUMBER(DATA!S841),DATA!S841,"n/a")</f>
        <v>0.627</v>
      </c>
      <c r="I228" s="77">
        <f>+IF(ISNUMBER(DATA!AB841),DATA!AB841,"n/a")</f>
        <v>9145601</v>
      </c>
      <c r="J228" s="78">
        <f>+IF(ISNUMBER(DATA!AC841),DATA!AC841,"n/a")</f>
        <v>0.56000000000000005</v>
      </c>
      <c r="K228" s="77">
        <f>+IF(ISNUMBER(DATA!AL841),DATA!AL841,"n/a")</f>
        <v>15775466</v>
      </c>
      <c r="L228" s="78">
        <f>+IF(ISNUMBER(DATA!AM841),DATA!AM841,"n/a")</f>
        <v>0.46400000000000002</v>
      </c>
      <c r="R228" s="67"/>
      <c r="S228" s="67"/>
      <c r="T228" s="67"/>
      <c r="U228" s="67"/>
      <c r="V228" s="67"/>
      <c r="W228" s="67"/>
      <c r="X228" s="67"/>
      <c r="Y228" s="67"/>
    </row>
    <row r="229" spans="1:25" x14ac:dyDescent="0.2">
      <c r="A229" s="76" t="s">
        <v>19</v>
      </c>
      <c r="B229" s="67" t="s">
        <v>28</v>
      </c>
      <c r="C229" s="67" t="s">
        <v>0</v>
      </c>
      <c r="D229" s="67" t="s">
        <v>324</v>
      </c>
      <c r="E229" s="77">
        <f>+IF(ISNUMBER(DATA!H842),DATA!H842,"n/a")</f>
        <v>869805</v>
      </c>
      <c r="F229" s="78">
        <f>+IF(ISNUMBER(DATA!I842),DATA!I842,"n/a")</f>
        <v>0.57199999999999995</v>
      </c>
      <c r="G229" s="77">
        <f>+IF(ISNUMBER(DATA!R842),DATA!R842,"n/a")</f>
        <v>2868071</v>
      </c>
      <c r="H229" s="78">
        <f>+IF(ISNUMBER(DATA!S842),DATA!S842,"n/a")</f>
        <v>0.47699999999999998</v>
      </c>
      <c r="I229" s="77">
        <f>+IF(ISNUMBER(DATA!AB842),DATA!AB842,"n/a")</f>
        <v>5908243</v>
      </c>
      <c r="J229" s="78">
        <f>+IF(ISNUMBER(DATA!AC842),DATA!AC842,"n/a")</f>
        <v>0.42799999999999999</v>
      </c>
      <c r="K229" s="77">
        <f>+IF(ISNUMBER(DATA!AL842),DATA!AL842,"n/a")</f>
        <v>10531544</v>
      </c>
      <c r="L229" s="78">
        <f>+IF(ISNUMBER(DATA!AM842),DATA!AM842,"n/a")</f>
        <v>0.39700000000000002</v>
      </c>
      <c r="R229" s="67"/>
      <c r="S229" s="67"/>
      <c r="T229" s="67"/>
      <c r="U229" s="67"/>
      <c r="V229" s="67"/>
      <c r="W229" s="67"/>
      <c r="X229" s="67"/>
      <c r="Y229" s="67"/>
    </row>
    <row r="230" spans="1:25" x14ac:dyDescent="0.2">
      <c r="A230" s="76" t="s">
        <v>19</v>
      </c>
      <c r="B230" s="67" t="s">
        <v>28</v>
      </c>
      <c r="C230" s="67" t="s">
        <v>0</v>
      </c>
      <c r="D230" s="67" t="s">
        <v>325</v>
      </c>
      <c r="E230" s="77">
        <f>+IF(ISNUMBER(DATA!H843),DATA!H843,"n/a")</f>
        <v>1402898</v>
      </c>
      <c r="F230" s="78">
        <f>+IF(ISNUMBER(DATA!I843),DATA!I843,"n/a")</f>
        <v>5.6000000000000001E-2</v>
      </c>
      <c r="G230" s="77">
        <f>+IF(ISNUMBER(DATA!R843),DATA!R843,"n/a")</f>
        <v>5180806</v>
      </c>
      <c r="H230" s="78">
        <f>+IF(ISNUMBER(DATA!S843),DATA!S843,"n/a")</f>
        <v>-0.01</v>
      </c>
      <c r="I230" s="77">
        <f>+IF(ISNUMBER(DATA!AB843),DATA!AB843,"n/a")</f>
        <v>11165932</v>
      </c>
      <c r="J230" s="78">
        <f>+IF(ISNUMBER(DATA!AC843),DATA!AC843,"n/a")</f>
        <v>-2E-3</v>
      </c>
      <c r="K230" s="77">
        <f>+IF(ISNUMBER(DATA!AL843),DATA!AL843,"n/a")</f>
        <v>18663589</v>
      </c>
      <c r="L230" s="78">
        <f>+IF(ISNUMBER(DATA!AM843),DATA!AM843,"n/a")</f>
        <v>0</v>
      </c>
      <c r="R230" s="67"/>
      <c r="S230" s="67"/>
      <c r="T230" s="67"/>
      <c r="U230" s="67"/>
      <c r="V230" s="67"/>
      <c r="W230" s="67"/>
      <c r="X230" s="67"/>
      <c r="Y230" s="67"/>
    </row>
    <row r="231" spans="1:25" x14ac:dyDescent="0.2">
      <c r="A231" s="76" t="s">
        <v>19</v>
      </c>
      <c r="B231" s="67" t="s">
        <v>28</v>
      </c>
      <c r="C231" s="67" t="s">
        <v>0</v>
      </c>
      <c r="D231" s="67" t="s">
        <v>326</v>
      </c>
      <c r="E231" s="77">
        <f>+IF(ISNUMBER(DATA!H844),DATA!H844,"n/a")</f>
        <v>460667</v>
      </c>
      <c r="F231" s="78">
        <f>+IF(ISNUMBER(DATA!I844),DATA!I844,"n/a")</f>
        <v>0.64300000000000002</v>
      </c>
      <c r="G231" s="77">
        <f>+IF(ISNUMBER(DATA!R844),DATA!R844,"n/a")</f>
        <v>1550450</v>
      </c>
      <c r="H231" s="78">
        <f>+IF(ISNUMBER(DATA!S844),DATA!S844,"n/a")</f>
        <v>0.59899999999999998</v>
      </c>
      <c r="I231" s="77">
        <f>+IF(ISNUMBER(DATA!AB844),DATA!AB844,"n/a")</f>
        <v>3263292</v>
      </c>
      <c r="J231" s="78">
        <f>+IF(ISNUMBER(DATA!AC844),DATA!AC844,"n/a")</f>
        <v>0.501</v>
      </c>
      <c r="K231" s="77">
        <f>+IF(ISNUMBER(DATA!AL844),DATA!AL844,"n/a")</f>
        <v>5791788</v>
      </c>
      <c r="L231" s="78">
        <f>+IF(ISNUMBER(DATA!AM844),DATA!AM844,"n/a")</f>
        <v>0.53</v>
      </c>
      <c r="R231" s="67"/>
      <c r="S231" s="67"/>
      <c r="T231" s="67"/>
      <c r="U231" s="67"/>
      <c r="V231" s="67"/>
      <c r="W231" s="67"/>
      <c r="X231" s="67"/>
      <c r="Y231" s="67"/>
    </row>
    <row r="232" spans="1:25" x14ac:dyDescent="0.2">
      <c r="A232" s="76" t="s">
        <v>19</v>
      </c>
      <c r="B232" s="67" t="s">
        <v>28</v>
      </c>
      <c r="C232" s="67" t="s">
        <v>0</v>
      </c>
      <c r="D232" s="67" t="s">
        <v>327</v>
      </c>
      <c r="E232" s="77">
        <f>+IF(ISNUMBER(DATA!H845),DATA!H845,"n/a")</f>
        <v>733205</v>
      </c>
      <c r="F232" s="78">
        <f>+IF(ISNUMBER(DATA!I845),DATA!I845,"n/a")</f>
        <v>0.79300000000000004</v>
      </c>
      <c r="G232" s="77">
        <f>+IF(ISNUMBER(DATA!R845),DATA!R845,"n/a")</f>
        <v>2261642</v>
      </c>
      <c r="H232" s="78">
        <f>+IF(ISNUMBER(DATA!S845),DATA!S845,"n/a")</f>
        <v>0.71099999999999997</v>
      </c>
      <c r="I232" s="77">
        <f>+IF(ISNUMBER(DATA!AB845),DATA!AB845,"n/a")</f>
        <v>4617596</v>
      </c>
      <c r="J232" s="78">
        <f>+IF(ISNUMBER(DATA!AC845),DATA!AC845,"n/a")</f>
        <v>0.66900000000000004</v>
      </c>
      <c r="K232" s="77">
        <f>+IF(ISNUMBER(DATA!AL845),DATA!AL845,"n/a")</f>
        <v>8778174</v>
      </c>
      <c r="L232" s="78">
        <f>+IF(ISNUMBER(DATA!AM845),DATA!AM845,"n/a")</f>
        <v>0.73399999999999999</v>
      </c>
      <c r="R232" s="67"/>
      <c r="S232" s="67"/>
      <c r="T232" s="67"/>
      <c r="U232" s="67"/>
      <c r="V232" s="67"/>
      <c r="W232" s="67"/>
      <c r="X232" s="67"/>
      <c r="Y232" s="67"/>
    </row>
    <row r="233" spans="1:25" x14ac:dyDescent="0.2">
      <c r="A233" s="76" t="s">
        <v>19</v>
      </c>
      <c r="B233" s="67" t="s">
        <v>28</v>
      </c>
      <c r="C233" s="67" t="s">
        <v>0</v>
      </c>
      <c r="D233" s="67" t="s">
        <v>328</v>
      </c>
      <c r="E233" s="77">
        <f>+IF(ISNUMBER(DATA!H846),DATA!H846,"n/a")</f>
        <v>993839</v>
      </c>
      <c r="F233" s="78">
        <f>+IF(ISNUMBER(DATA!I846),DATA!I846,"n/a")</f>
        <v>0.217</v>
      </c>
      <c r="G233" s="77">
        <f>+IF(ISNUMBER(DATA!R846),DATA!R846,"n/a")</f>
        <v>3463903</v>
      </c>
      <c r="H233" s="78">
        <f>+IF(ISNUMBER(DATA!S846),DATA!S846,"n/a")</f>
        <v>0.22700000000000001</v>
      </c>
      <c r="I233" s="77">
        <f>+IF(ISNUMBER(DATA!AB846),DATA!AB846,"n/a")</f>
        <v>6992850</v>
      </c>
      <c r="J233" s="78">
        <f>+IF(ISNUMBER(DATA!AC846),DATA!AC846,"n/a")</f>
        <v>0.22700000000000001</v>
      </c>
      <c r="K233" s="77">
        <f>+IF(ISNUMBER(DATA!AL846),DATA!AL846,"n/a")</f>
        <v>13291572</v>
      </c>
      <c r="L233" s="78">
        <f>+IF(ISNUMBER(DATA!AM846),DATA!AM846,"n/a")</f>
        <v>0.26100000000000001</v>
      </c>
      <c r="R233" s="67"/>
      <c r="S233" s="67"/>
      <c r="T233" s="67"/>
      <c r="U233" s="67"/>
      <c r="V233" s="67"/>
      <c r="W233" s="67"/>
      <c r="X233" s="67"/>
      <c r="Y233" s="67"/>
    </row>
    <row r="234" spans="1:25" x14ac:dyDescent="0.2">
      <c r="A234" s="76" t="s">
        <v>19</v>
      </c>
      <c r="B234" s="67" t="s">
        <v>28</v>
      </c>
      <c r="C234" s="67" t="s">
        <v>0</v>
      </c>
      <c r="D234" s="67" t="s">
        <v>329</v>
      </c>
      <c r="E234" s="77">
        <f>+IF(ISNUMBER(DATA!H847),DATA!H847,"n/a")</f>
        <v>1039305</v>
      </c>
      <c r="F234" s="78">
        <f>+IF(ISNUMBER(DATA!I847),DATA!I847,"n/a")</f>
        <v>0.93100000000000005</v>
      </c>
      <c r="G234" s="77">
        <f>+IF(ISNUMBER(DATA!R847),DATA!R847,"n/a")</f>
        <v>3248294</v>
      </c>
      <c r="H234" s="78">
        <f>+IF(ISNUMBER(DATA!S847),DATA!S847,"n/a")</f>
        <v>0.70499999999999996</v>
      </c>
      <c r="I234" s="77">
        <f>+IF(ISNUMBER(DATA!AB847),DATA!AB847,"n/a")</f>
        <v>6497058</v>
      </c>
      <c r="J234" s="78">
        <f>+IF(ISNUMBER(DATA!AC847),DATA!AC847,"n/a")</f>
        <v>0.65200000000000002</v>
      </c>
      <c r="K234" s="77">
        <f>+IF(ISNUMBER(DATA!AL847),DATA!AL847,"n/a")</f>
        <v>11575116</v>
      </c>
      <c r="L234" s="78">
        <f>+IF(ISNUMBER(DATA!AM847),DATA!AM847,"n/a")</f>
        <v>0.61499999999999999</v>
      </c>
      <c r="R234" s="67"/>
      <c r="S234" s="67"/>
      <c r="T234" s="67"/>
      <c r="U234" s="67"/>
      <c r="V234" s="67"/>
      <c r="W234" s="67"/>
      <c r="X234" s="67"/>
      <c r="Y234" s="67"/>
    </row>
    <row r="235" spans="1:25" x14ac:dyDescent="0.2">
      <c r="A235" s="76" t="s">
        <v>19</v>
      </c>
      <c r="B235" s="67" t="s">
        <v>28</v>
      </c>
      <c r="C235" s="67" t="s">
        <v>0</v>
      </c>
      <c r="D235" s="67" t="s">
        <v>330</v>
      </c>
      <c r="E235" s="77">
        <f>+IF(ISNUMBER(DATA!H848),DATA!H848,"n/a")</f>
        <v>7506321</v>
      </c>
      <c r="F235" s="78">
        <f>+IF(ISNUMBER(DATA!I848),DATA!I848,"n/a")</f>
        <v>0.42899999999999999</v>
      </c>
      <c r="G235" s="77">
        <f>+IF(ISNUMBER(DATA!R848),DATA!R848,"n/a")</f>
        <v>25255613</v>
      </c>
      <c r="H235" s="78">
        <f>+IF(ISNUMBER(DATA!S848),DATA!S848,"n/a")</f>
        <v>0.34699999999999998</v>
      </c>
      <c r="I235" s="77">
        <f>+IF(ISNUMBER(DATA!AB848),DATA!AB848,"n/a")</f>
        <v>52372817</v>
      </c>
      <c r="J235" s="78">
        <f>+IF(ISNUMBER(DATA!AC848),DATA!AC848,"n/a")</f>
        <v>0.316</v>
      </c>
      <c r="K235" s="77">
        <f>+IF(ISNUMBER(DATA!AL848),DATA!AL848,"n/a")</f>
        <v>93006055</v>
      </c>
      <c r="L235" s="78">
        <f>+IF(ISNUMBER(DATA!AM848),DATA!AM848,"n/a")</f>
        <v>0.313</v>
      </c>
      <c r="R235" s="67"/>
      <c r="S235" s="67"/>
      <c r="T235" s="67"/>
      <c r="U235" s="67"/>
      <c r="V235" s="67"/>
      <c r="W235" s="67"/>
      <c r="X235" s="67"/>
      <c r="Y235" s="67"/>
    </row>
    <row r="236" spans="1:25" x14ac:dyDescent="0.2">
      <c r="A236" s="76"/>
      <c r="E236" s="81"/>
      <c r="F236" s="78"/>
      <c r="G236" s="82"/>
      <c r="H236" s="78"/>
      <c r="I236" s="82"/>
      <c r="J236" s="83"/>
      <c r="K236" s="82"/>
      <c r="L236" s="78"/>
      <c r="R236" s="67"/>
      <c r="S236" s="67"/>
      <c r="T236" s="67"/>
      <c r="U236" s="67"/>
      <c r="V236" s="67"/>
      <c r="W236" s="67"/>
      <c r="X236" s="67"/>
      <c r="Y236" s="67"/>
    </row>
    <row r="237" spans="1:25" x14ac:dyDescent="0.2">
      <c r="A237" s="76" t="s">
        <v>19</v>
      </c>
      <c r="B237" s="67" t="s">
        <v>28</v>
      </c>
      <c r="C237" s="67" t="s">
        <v>9</v>
      </c>
      <c r="D237" s="67" t="s">
        <v>322</v>
      </c>
      <c r="E237" s="87">
        <f>+IF(ISNUMBER(DATA!J840),DATA!J840,"n/a")</f>
        <v>115349</v>
      </c>
      <c r="F237" s="78">
        <f>+IF(ISNUMBER(DATA!K840),DATA!K840,"n/a")</f>
        <v>0.187</v>
      </c>
      <c r="G237" s="87">
        <f>+IF(ISNUMBER(DATA!T840),DATA!T840,"n/a")</f>
        <v>379426</v>
      </c>
      <c r="H237" s="78">
        <f>+IF(ISNUMBER(DATA!U840),DATA!U840,"n/a")</f>
        <v>0.14799999999999999</v>
      </c>
      <c r="I237" s="87">
        <f>+IF(ISNUMBER(DATA!AD840),DATA!AD840,"n/a")</f>
        <v>771438</v>
      </c>
      <c r="J237" s="78">
        <f>+IF(ISNUMBER(DATA!AE840),DATA!AE840,"n/a")</f>
        <v>7.0000000000000007E-2</v>
      </c>
      <c r="K237" s="87">
        <f>+IF(ISNUMBER(DATA!AN840),DATA!AN840,"n/a")</f>
        <v>1383270</v>
      </c>
      <c r="L237" s="78">
        <f>+IF(ISNUMBER(DATA!AO840),DATA!AO840,"n/a")</f>
        <v>6.5000000000000002E-2</v>
      </c>
      <c r="R237" s="67"/>
      <c r="S237" s="67"/>
      <c r="T237" s="67"/>
      <c r="U237" s="67"/>
      <c r="V237" s="67"/>
      <c r="W237" s="67"/>
      <c r="X237" s="67"/>
      <c r="Y237" s="67"/>
    </row>
    <row r="238" spans="1:25" x14ac:dyDescent="0.2">
      <c r="A238" s="76" t="s">
        <v>19</v>
      </c>
      <c r="B238" s="67" t="s">
        <v>28</v>
      </c>
      <c r="C238" s="67" t="s">
        <v>9</v>
      </c>
      <c r="D238" s="67" t="s">
        <v>323</v>
      </c>
      <c r="E238" s="87">
        <f>+IF(ISNUMBER(DATA!J841),DATA!J841,"n/a")</f>
        <v>353239</v>
      </c>
      <c r="F238" s="78">
        <f>+IF(ISNUMBER(DATA!K841),DATA!K841,"n/a")</f>
        <v>0.90600000000000003</v>
      </c>
      <c r="G238" s="87">
        <f>+IF(ISNUMBER(DATA!T841),DATA!T841,"n/a")</f>
        <v>1012353</v>
      </c>
      <c r="H238" s="78">
        <f>+IF(ISNUMBER(DATA!U841),DATA!U841,"n/a")</f>
        <v>0.35299999999999998</v>
      </c>
      <c r="I238" s="87">
        <f>+IF(ISNUMBER(DATA!AD841),DATA!AD841,"n/a")</f>
        <v>2138125</v>
      </c>
      <c r="J238" s="78">
        <f>+IF(ISNUMBER(DATA!AE841),DATA!AE841,"n/a")</f>
        <v>0.33700000000000002</v>
      </c>
      <c r="K238" s="87">
        <f>+IF(ISNUMBER(DATA!AN841),DATA!AN841,"n/a")</f>
        <v>3879878</v>
      </c>
      <c r="L238" s="78">
        <f>+IF(ISNUMBER(DATA!AO841),DATA!AO841,"n/a")</f>
        <v>0.29899999999999999</v>
      </c>
      <c r="R238" s="67"/>
      <c r="S238" s="67"/>
      <c r="T238" s="67"/>
      <c r="U238" s="67"/>
      <c r="V238" s="67"/>
      <c r="W238" s="67"/>
      <c r="X238" s="67"/>
      <c r="Y238" s="67"/>
    </row>
    <row r="239" spans="1:25" x14ac:dyDescent="0.2">
      <c r="A239" s="76" t="s">
        <v>19</v>
      </c>
      <c r="B239" s="67" t="s">
        <v>28</v>
      </c>
      <c r="C239" s="67" t="s">
        <v>9</v>
      </c>
      <c r="D239" s="67" t="s">
        <v>324</v>
      </c>
      <c r="E239" s="87">
        <f>+IF(ISNUMBER(DATA!J842),DATA!J842,"n/a")</f>
        <v>157824</v>
      </c>
      <c r="F239" s="78">
        <f>+IF(ISNUMBER(DATA!K842),DATA!K842,"n/a")</f>
        <v>0.79100000000000004</v>
      </c>
      <c r="G239" s="87">
        <f>+IF(ISNUMBER(DATA!T842),DATA!T842,"n/a")</f>
        <v>490057</v>
      </c>
      <c r="H239" s="78">
        <f>+IF(ISNUMBER(DATA!U842),DATA!U842,"n/a")</f>
        <v>0.57499999999999996</v>
      </c>
      <c r="I239" s="87">
        <f>+IF(ISNUMBER(DATA!AD842),DATA!AD842,"n/a")</f>
        <v>992539</v>
      </c>
      <c r="J239" s="78">
        <f>+IF(ISNUMBER(DATA!AE842),DATA!AE842,"n/a")</f>
        <v>0.53900000000000003</v>
      </c>
      <c r="K239" s="87">
        <f>+IF(ISNUMBER(DATA!AN842),DATA!AN842,"n/a")</f>
        <v>1750214</v>
      </c>
      <c r="L239" s="78">
        <f>+IF(ISNUMBER(DATA!AO842),DATA!AO842,"n/a")</f>
        <v>0.51900000000000002</v>
      </c>
      <c r="R239" s="67"/>
      <c r="S239" s="67"/>
      <c r="T239" s="67"/>
      <c r="U239" s="67"/>
      <c r="V239" s="67"/>
      <c r="W239" s="67"/>
      <c r="X239" s="67"/>
      <c r="Y239" s="67"/>
    </row>
    <row r="240" spans="1:25" x14ac:dyDescent="0.2">
      <c r="A240" s="76" t="s">
        <v>19</v>
      </c>
      <c r="B240" s="67" t="s">
        <v>28</v>
      </c>
      <c r="C240" s="67" t="s">
        <v>9</v>
      </c>
      <c r="D240" s="67" t="s">
        <v>325</v>
      </c>
      <c r="E240" s="87">
        <f>+IF(ISNUMBER(DATA!J843),DATA!J843,"n/a")</f>
        <v>355992</v>
      </c>
      <c r="F240" s="78">
        <f>+IF(ISNUMBER(DATA!K843),DATA!K843,"n/a")</f>
        <v>0.27900000000000003</v>
      </c>
      <c r="G240" s="87">
        <f>+IF(ISNUMBER(DATA!T843),DATA!T843,"n/a")</f>
        <v>1241191</v>
      </c>
      <c r="H240" s="78">
        <f>+IF(ISNUMBER(DATA!U843),DATA!U843,"n/a")</f>
        <v>0.151</v>
      </c>
      <c r="I240" s="87">
        <f>+IF(ISNUMBER(DATA!AD843),DATA!AD843,"n/a")</f>
        <v>2631123</v>
      </c>
      <c r="J240" s="78">
        <f>+IF(ISNUMBER(DATA!AE843),DATA!AE843,"n/a")</f>
        <v>0.125</v>
      </c>
      <c r="K240" s="87">
        <f>+IF(ISNUMBER(DATA!AN843),DATA!AN843,"n/a")</f>
        <v>4195787</v>
      </c>
      <c r="L240" s="78">
        <f>+IF(ISNUMBER(DATA!AO843),DATA!AO843,"n/a")</f>
        <v>7.0000000000000007E-2</v>
      </c>
      <c r="R240" s="67"/>
      <c r="S240" s="67"/>
      <c r="T240" s="67"/>
      <c r="U240" s="67"/>
      <c r="V240" s="67"/>
      <c r="W240" s="67"/>
      <c r="X240" s="67"/>
      <c r="Y240" s="67"/>
    </row>
    <row r="241" spans="1:25" x14ac:dyDescent="0.2">
      <c r="A241" s="76" t="s">
        <v>19</v>
      </c>
      <c r="B241" s="67" t="s">
        <v>28</v>
      </c>
      <c r="C241" s="67" t="s">
        <v>9</v>
      </c>
      <c r="D241" s="67" t="s">
        <v>326</v>
      </c>
      <c r="E241" s="87">
        <f>+IF(ISNUMBER(DATA!J844),DATA!J844,"n/a")</f>
        <v>75177</v>
      </c>
      <c r="F241" s="78">
        <f>+IF(ISNUMBER(DATA!K844),DATA!K844,"n/a")</f>
        <v>0.64700000000000002</v>
      </c>
      <c r="G241" s="87">
        <f>+IF(ISNUMBER(DATA!T844),DATA!T844,"n/a")</f>
        <v>254776</v>
      </c>
      <c r="H241" s="78">
        <f>+IF(ISNUMBER(DATA!U844),DATA!U844,"n/a")</f>
        <v>0.67900000000000005</v>
      </c>
      <c r="I241" s="87">
        <f>+IF(ISNUMBER(DATA!AD844),DATA!AD844,"n/a")</f>
        <v>528651</v>
      </c>
      <c r="J241" s="78">
        <f>+IF(ISNUMBER(DATA!AE844),DATA!AE844,"n/a")</f>
        <v>0.56200000000000006</v>
      </c>
      <c r="K241" s="87">
        <f>+IF(ISNUMBER(DATA!AN844),DATA!AN844,"n/a")</f>
        <v>954272</v>
      </c>
      <c r="L241" s="78">
        <f>+IF(ISNUMBER(DATA!AO844),DATA!AO844,"n/a")</f>
        <v>0.63300000000000001</v>
      </c>
      <c r="R241" s="67"/>
      <c r="S241" s="67"/>
      <c r="T241" s="67"/>
      <c r="U241" s="67"/>
      <c r="V241" s="67"/>
      <c r="W241" s="67"/>
      <c r="X241" s="67"/>
      <c r="Y241" s="67"/>
    </row>
    <row r="242" spans="1:25" x14ac:dyDescent="0.2">
      <c r="A242" s="76" t="s">
        <v>19</v>
      </c>
      <c r="B242" s="67" t="s">
        <v>28</v>
      </c>
      <c r="C242" s="67" t="s">
        <v>9</v>
      </c>
      <c r="D242" s="67" t="s">
        <v>327</v>
      </c>
      <c r="E242" s="87">
        <f>+IF(ISNUMBER(DATA!J845),DATA!J845,"n/a")</f>
        <v>138466</v>
      </c>
      <c r="F242" s="78">
        <f>+IF(ISNUMBER(DATA!K845),DATA!K845,"n/a")</f>
        <v>0.78800000000000003</v>
      </c>
      <c r="G242" s="87">
        <f>+IF(ISNUMBER(DATA!T845),DATA!T845,"n/a")</f>
        <v>423714</v>
      </c>
      <c r="H242" s="78">
        <f>+IF(ISNUMBER(DATA!U845),DATA!U845,"n/a")</f>
        <v>0.71799999999999997</v>
      </c>
      <c r="I242" s="87">
        <f>+IF(ISNUMBER(DATA!AD845),DATA!AD845,"n/a")</f>
        <v>872314</v>
      </c>
      <c r="J242" s="78">
        <f>+IF(ISNUMBER(DATA!AE845),DATA!AE845,"n/a")</f>
        <v>0.70299999999999996</v>
      </c>
      <c r="K242" s="87">
        <f>+IF(ISNUMBER(DATA!AN845),DATA!AN845,"n/a")</f>
        <v>1683985</v>
      </c>
      <c r="L242" s="78">
        <f>+IF(ISNUMBER(DATA!AO845),DATA!AO845,"n/a")</f>
        <v>0.97799999999999998</v>
      </c>
      <c r="R242" s="67"/>
      <c r="S242" s="67"/>
      <c r="T242" s="67"/>
      <c r="U242" s="67"/>
      <c r="V242" s="67"/>
      <c r="W242" s="67"/>
      <c r="X242" s="67"/>
      <c r="Y242" s="67"/>
    </row>
    <row r="243" spans="1:25" x14ac:dyDescent="0.2">
      <c r="A243" s="76" t="s">
        <v>19</v>
      </c>
      <c r="B243" s="67" t="s">
        <v>28</v>
      </c>
      <c r="C243" s="67" t="s">
        <v>9</v>
      </c>
      <c r="D243" s="67" t="s">
        <v>328</v>
      </c>
      <c r="E243" s="87">
        <f>+IF(ISNUMBER(DATA!J846),DATA!J846,"n/a")</f>
        <v>163442</v>
      </c>
      <c r="F243" s="78">
        <f>+IF(ISNUMBER(DATA!K846),DATA!K846,"n/a")</f>
        <v>0.44900000000000001</v>
      </c>
      <c r="G243" s="87">
        <f>+IF(ISNUMBER(DATA!T846),DATA!T846,"n/a")</f>
        <v>560585</v>
      </c>
      <c r="H243" s="78">
        <f>+IF(ISNUMBER(DATA!U846),DATA!U846,"n/a")</f>
        <v>0.441</v>
      </c>
      <c r="I243" s="87">
        <f>+IF(ISNUMBER(DATA!AD846),DATA!AD846,"n/a")</f>
        <v>1118041</v>
      </c>
      <c r="J243" s="78">
        <f>+IF(ISNUMBER(DATA!AE846),DATA!AE846,"n/a")</f>
        <v>0.46400000000000002</v>
      </c>
      <c r="K243" s="87">
        <f>+IF(ISNUMBER(DATA!AN846),DATA!AN846,"n/a")</f>
        <v>2118234</v>
      </c>
      <c r="L243" s="78">
        <f>+IF(ISNUMBER(DATA!AO846),DATA!AO846,"n/a")</f>
        <v>0.56299999999999994</v>
      </c>
      <c r="R243" s="67"/>
      <c r="S243" s="67"/>
      <c r="T243" s="67"/>
      <c r="U243" s="67"/>
      <c r="V243" s="67"/>
      <c r="W243" s="67"/>
      <c r="X243" s="67"/>
      <c r="Y243" s="67"/>
    </row>
    <row r="244" spans="1:25" x14ac:dyDescent="0.2">
      <c r="A244" s="76" t="s">
        <v>19</v>
      </c>
      <c r="B244" s="67" t="s">
        <v>28</v>
      </c>
      <c r="C244" s="67" t="s">
        <v>9</v>
      </c>
      <c r="D244" s="67" t="s">
        <v>329</v>
      </c>
      <c r="E244" s="87">
        <f>+IF(ISNUMBER(DATA!J847),DATA!J847,"n/a")</f>
        <v>215241</v>
      </c>
      <c r="F244" s="78">
        <f>+IF(ISNUMBER(DATA!K847),DATA!K847,"n/a")</f>
        <v>0.64</v>
      </c>
      <c r="G244" s="87">
        <f>+IF(ISNUMBER(DATA!T847),DATA!T847,"n/a")</f>
        <v>684104</v>
      </c>
      <c r="H244" s="78">
        <f>+IF(ISNUMBER(DATA!U847),DATA!U847,"n/a")</f>
        <v>0.52400000000000002</v>
      </c>
      <c r="I244" s="87">
        <f>+IF(ISNUMBER(DATA!AD847),DATA!AD847,"n/a")</f>
        <v>1402916</v>
      </c>
      <c r="J244" s="78">
        <f>+IF(ISNUMBER(DATA!AE847),DATA!AE847,"n/a")</f>
        <v>0.48099999999999998</v>
      </c>
      <c r="K244" s="87">
        <f>+IF(ISNUMBER(DATA!AN847),DATA!AN847,"n/a")</f>
        <v>2560935</v>
      </c>
      <c r="L244" s="78">
        <f>+IF(ISNUMBER(DATA!AO847),DATA!AO847,"n/a")</f>
        <v>0.71</v>
      </c>
      <c r="R244" s="67"/>
      <c r="S244" s="67"/>
      <c r="T244" s="67"/>
      <c r="U244" s="67"/>
      <c r="V244" s="67"/>
      <c r="W244" s="67"/>
      <c r="X244" s="67"/>
      <c r="Y244" s="67"/>
    </row>
    <row r="245" spans="1:25" x14ac:dyDescent="0.2">
      <c r="A245" s="76" t="s">
        <v>19</v>
      </c>
      <c r="B245" s="67" t="s">
        <v>28</v>
      </c>
      <c r="C245" s="67" t="s">
        <v>9</v>
      </c>
      <c r="D245" s="67" t="s">
        <v>330</v>
      </c>
      <c r="E245" s="87">
        <f>+IF(ISNUMBER(DATA!J848),DATA!J848,"n/a")</f>
        <v>1574730</v>
      </c>
      <c r="F245" s="78">
        <f>+IF(ISNUMBER(DATA!K848),DATA!K848,"n/a")</f>
        <v>0.55000000000000004</v>
      </c>
      <c r="G245" s="87">
        <f>+IF(ISNUMBER(DATA!T848),DATA!T848,"n/a")</f>
        <v>5046205</v>
      </c>
      <c r="H245" s="78">
        <f>+IF(ISNUMBER(DATA!U848),DATA!U848,"n/a")</f>
        <v>0.36199999999999999</v>
      </c>
      <c r="I245" s="87">
        <f>+IF(ISNUMBER(DATA!AD848),DATA!AD848,"n/a")</f>
        <v>10455145</v>
      </c>
      <c r="J245" s="78">
        <f>+IF(ISNUMBER(DATA!AE848),DATA!AE848,"n/a")</f>
        <v>0.32900000000000001</v>
      </c>
      <c r="K245" s="87">
        <f>+IF(ISNUMBER(DATA!AN848),DATA!AN848,"n/a")</f>
        <v>18526573</v>
      </c>
      <c r="L245" s="78">
        <f>+IF(ISNUMBER(DATA!AO848),DATA!AO848,"n/a")</f>
        <v>0.35699999999999998</v>
      </c>
      <c r="R245" s="67"/>
      <c r="S245" s="67"/>
      <c r="T245" s="67"/>
      <c r="U245" s="67"/>
      <c r="V245" s="67"/>
      <c r="W245" s="67"/>
      <c r="X245" s="67"/>
      <c r="Y245" s="67"/>
    </row>
    <row r="246" spans="1:25" x14ac:dyDescent="0.2">
      <c r="A246" s="76"/>
      <c r="E246" s="81"/>
      <c r="F246" s="78"/>
      <c r="G246" s="82"/>
      <c r="H246" s="78"/>
      <c r="I246" s="82"/>
      <c r="J246" s="83"/>
      <c r="K246" s="82"/>
      <c r="L246" s="78"/>
      <c r="R246" s="67"/>
      <c r="S246" s="67"/>
      <c r="T246" s="67"/>
      <c r="U246" s="67"/>
      <c r="V246" s="67"/>
      <c r="W246" s="67"/>
      <c r="X246" s="67"/>
      <c r="Y246" s="67"/>
    </row>
    <row r="247" spans="1:25" x14ac:dyDescent="0.2">
      <c r="A247" s="76" t="s">
        <v>19</v>
      </c>
      <c r="B247" s="67" t="s">
        <v>28</v>
      </c>
      <c r="C247" s="67" t="s">
        <v>25</v>
      </c>
      <c r="D247" s="67" t="s">
        <v>322</v>
      </c>
      <c r="E247" s="87">
        <f>+IF(ISNUMBER(DATA!L840),DATA!L840,"n/a")</f>
        <v>223985</v>
      </c>
      <c r="F247" s="78">
        <f>+IF(ISNUMBER(DATA!M840),DATA!M840,"n/a")</f>
        <v>0.17100000000000001</v>
      </c>
      <c r="G247" s="87">
        <f>+IF(ISNUMBER(DATA!V840),DATA!V840,"n/a")</f>
        <v>749159</v>
      </c>
      <c r="H247" s="78">
        <f>+IF(ISNUMBER(DATA!W840),DATA!W840,"n/a")</f>
        <v>0.156</v>
      </c>
      <c r="I247" s="87">
        <f>+IF(ISNUMBER(DATA!AF840),DATA!AF840,"n/a")</f>
        <v>1538202</v>
      </c>
      <c r="J247" s="78">
        <f>+IF(ISNUMBER(DATA!AG840),DATA!AG840,"n/a")</f>
        <v>8.5999999999999993E-2</v>
      </c>
      <c r="K247" s="87">
        <f>+IF(ISNUMBER(DATA!AP840),DATA!AP840,"n/a")</f>
        <v>2764822</v>
      </c>
      <c r="L247" s="78">
        <f>+IF(ISNUMBER(DATA!AQ840),DATA!AQ840,"n/a")</f>
        <v>0.08</v>
      </c>
      <c r="R247" s="67"/>
      <c r="S247" s="67"/>
      <c r="T247" s="67"/>
      <c r="U247" s="67"/>
      <c r="V247" s="67"/>
      <c r="W247" s="67"/>
      <c r="X247" s="67"/>
      <c r="Y247" s="67"/>
    </row>
    <row r="248" spans="1:25" x14ac:dyDescent="0.2">
      <c r="A248" s="76" t="s">
        <v>19</v>
      </c>
      <c r="B248" s="67" t="s">
        <v>28</v>
      </c>
      <c r="C248" s="67" t="s">
        <v>25</v>
      </c>
      <c r="D248" s="67" t="s">
        <v>323</v>
      </c>
      <c r="E248" s="87">
        <f>+IF(ISNUMBER(DATA!L841),DATA!L841,"n/a")</f>
        <v>618413</v>
      </c>
      <c r="F248" s="78">
        <f>+IF(ISNUMBER(DATA!M841),DATA!M841,"n/a")</f>
        <v>0.86799999999999999</v>
      </c>
      <c r="G248" s="87">
        <f>+IF(ISNUMBER(DATA!V841),DATA!V841,"n/a")</f>
        <v>1810691</v>
      </c>
      <c r="H248" s="78">
        <f>+IF(ISNUMBER(DATA!W841),DATA!W841,"n/a")</f>
        <v>0.36199999999999999</v>
      </c>
      <c r="I248" s="87">
        <f>+IF(ISNUMBER(DATA!AF841),DATA!AF841,"n/a")</f>
        <v>3823119</v>
      </c>
      <c r="J248" s="78">
        <f>+IF(ISNUMBER(DATA!AG841),DATA!AG841,"n/a")</f>
        <v>0.32400000000000001</v>
      </c>
      <c r="K248" s="87">
        <f>+IF(ISNUMBER(DATA!AP841),DATA!AP841,"n/a")</f>
        <v>6872927</v>
      </c>
      <c r="L248" s="78">
        <f>+IF(ISNUMBER(DATA!AQ841),DATA!AQ841,"n/a")</f>
        <v>0.27400000000000002</v>
      </c>
      <c r="R248" s="67"/>
      <c r="S248" s="67"/>
      <c r="T248" s="67"/>
      <c r="U248" s="67"/>
      <c r="V248" s="67"/>
      <c r="W248" s="67"/>
      <c r="X248" s="67"/>
      <c r="Y248" s="67"/>
    </row>
    <row r="249" spans="1:25" x14ac:dyDescent="0.2">
      <c r="A249" s="76" t="s">
        <v>19</v>
      </c>
      <c r="B249" s="67" t="s">
        <v>28</v>
      </c>
      <c r="C249" s="67" t="s">
        <v>25</v>
      </c>
      <c r="D249" s="67" t="s">
        <v>324</v>
      </c>
      <c r="E249" s="87">
        <f>+IF(ISNUMBER(DATA!L842),DATA!L842,"n/a")</f>
        <v>288580</v>
      </c>
      <c r="F249" s="78">
        <f>+IF(ISNUMBER(DATA!M842),DATA!M842,"n/a")</f>
        <v>0.63800000000000001</v>
      </c>
      <c r="G249" s="87">
        <f>+IF(ISNUMBER(DATA!V842),DATA!V842,"n/a")</f>
        <v>920673</v>
      </c>
      <c r="H249" s="78">
        <f>+IF(ISNUMBER(DATA!W842),DATA!W842,"n/a")</f>
        <v>0.49299999999999999</v>
      </c>
      <c r="I249" s="87">
        <f>+IF(ISNUMBER(DATA!AF842),DATA!AF842,"n/a")</f>
        <v>1883204</v>
      </c>
      <c r="J249" s="78">
        <f>+IF(ISNUMBER(DATA!AG842),DATA!AG842,"n/a")</f>
        <v>0.42599999999999999</v>
      </c>
      <c r="K249" s="87">
        <f>+IF(ISNUMBER(DATA!AP842),DATA!AP842,"n/a")</f>
        <v>3329287</v>
      </c>
      <c r="L249" s="78">
        <f>+IF(ISNUMBER(DATA!AQ842),DATA!AQ842,"n/a")</f>
        <v>0.374</v>
      </c>
      <c r="R249" s="67"/>
      <c r="S249" s="67"/>
      <c r="T249" s="67"/>
      <c r="U249" s="67"/>
      <c r="V249" s="67"/>
      <c r="W249" s="67"/>
      <c r="X249" s="67"/>
      <c r="Y249" s="67"/>
    </row>
    <row r="250" spans="1:25" x14ac:dyDescent="0.2">
      <c r="A250" s="76" t="s">
        <v>19</v>
      </c>
      <c r="B250" s="67" t="s">
        <v>28</v>
      </c>
      <c r="C250" s="67" t="s">
        <v>25</v>
      </c>
      <c r="D250" s="67" t="s">
        <v>325</v>
      </c>
      <c r="E250" s="87">
        <f>+IF(ISNUMBER(DATA!L843),DATA!L843,"n/a")</f>
        <v>463520</v>
      </c>
      <c r="F250" s="78">
        <f>+IF(ISNUMBER(DATA!M843),DATA!M843,"n/a")</f>
        <v>0.11899999999999999</v>
      </c>
      <c r="G250" s="87">
        <f>+IF(ISNUMBER(DATA!V843),DATA!V843,"n/a")</f>
        <v>1604267</v>
      </c>
      <c r="H250" s="78">
        <f>+IF(ISNUMBER(DATA!W843),DATA!W843,"n/a")</f>
        <v>1E-3</v>
      </c>
      <c r="I250" s="87">
        <f>+IF(ISNUMBER(DATA!AF843),DATA!AF843,"n/a")</f>
        <v>3434512</v>
      </c>
      <c r="J250" s="78">
        <f>+IF(ISNUMBER(DATA!AG843),DATA!AG843,"n/a")</f>
        <v>-4.0000000000000001E-3</v>
      </c>
      <c r="K250" s="87">
        <f>+IF(ISNUMBER(DATA!AP843),DATA!AP843,"n/a")</f>
        <v>5719397</v>
      </c>
      <c r="L250" s="78">
        <f>+IF(ISNUMBER(DATA!AQ843),DATA!AQ843,"n/a")</f>
        <v>-1.2999999999999999E-2</v>
      </c>
      <c r="R250" s="67"/>
      <c r="S250" s="67"/>
      <c r="T250" s="67"/>
      <c r="U250" s="67"/>
      <c r="V250" s="67"/>
      <c r="W250" s="67"/>
      <c r="X250" s="67"/>
      <c r="Y250" s="67"/>
    </row>
    <row r="251" spans="1:25" x14ac:dyDescent="0.2">
      <c r="A251" s="76" t="s">
        <v>19</v>
      </c>
      <c r="B251" s="67" t="s">
        <v>28</v>
      </c>
      <c r="C251" s="67" t="s">
        <v>25</v>
      </c>
      <c r="D251" s="67" t="s">
        <v>326</v>
      </c>
      <c r="E251" s="87">
        <f>+IF(ISNUMBER(DATA!L844),DATA!L844,"n/a")</f>
        <v>139600</v>
      </c>
      <c r="F251" s="78">
        <f>+IF(ISNUMBER(DATA!M844),DATA!M844,"n/a")</f>
        <v>0.55800000000000005</v>
      </c>
      <c r="G251" s="87">
        <f>+IF(ISNUMBER(DATA!V844),DATA!V844,"n/a")</f>
        <v>477303</v>
      </c>
      <c r="H251" s="78">
        <f>+IF(ISNUMBER(DATA!W844),DATA!W844,"n/a")</f>
        <v>0.57099999999999995</v>
      </c>
      <c r="I251" s="87">
        <f>+IF(ISNUMBER(DATA!AF844),DATA!AF844,"n/a")</f>
        <v>1007651</v>
      </c>
      <c r="J251" s="78">
        <f>+IF(ISNUMBER(DATA!AG844),DATA!AG844,"n/a")</f>
        <v>0.45600000000000002</v>
      </c>
      <c r="K251" s="87">
        <f>+IF(ISNUMBER(DATA!AP844),DATA!AP844,"n/a")</f>
        <v>1805722</v>
      </c>
      <c r="L251" s="78">
        <f>+IF(ISNUMBER(DATA!AQ844),DATA!AQ844,"n/a")</f>
        <v>0.46899999999999997</v>
      </c>
      <c r="R251" s="67"/>
      <c r="S251" s="67"/>
      <c r="T251" s="67"/>
      <c r="U251" s="67"/>
      <c r="V251" s="67"/>
      <c r="W251" s="67"/>
      <c r="X251" s="67"/>
      <c r="Y251" s="67"/>
    </row>
    <row r="252" spans="1:25" x14ac:dyDescent="0.2">
      <c r="A252" s="76" t="s">
        <v>19</v>
      </c>
      <c r="B252" s="67" t="s">
        <v>28</v>
      </c>
      <c r="C252" s="67" t="s">
        <v>25</v>
      </c>
      <c r="D252" s="67" t="s">
        <v>327</v>
      </c>
      <c r="E252" s="87">
        <f>+IF(ISNUMBER(DATA!L845),DATA!L845,"n/a")</f>
        <v>235300</v>
      </c>
      <c r="F252" s="78">
        <f>+IF(ISNUMBER(DATA!M845),DATA!M845,"n/a")</f>
        <v>0.88300000000000001</v>
      </c>
      <c r="G252" s="87">
        <f>+IF(ISNUMBER(DATA!V845),DATA!V845,"n/a")</f>
        <v>724658</v>
      </c>
      <c r="H252" s="78">
        <f>+IF(ISNUMBER(DATA!W845),DATA!W845,"n/a")</f>
        <v>0.79400000000000004</v>
      </c>
      <c r="I252" s="87">
        <f>+IF(ISNUMBER(DATA!AF845),DATA!AF845,"n/a")</f>
        <v>1472628</v>
      </c>
      <c r="J252" s="78">
        <f>+IF(ISNUMBER(DATA!AG845),DATA!AG845,"n/a")</f>
        <v>0.72499999999999998</v>
      </c>
      <c r="K252" s="87">
        <f>+IF(ISNUMBER(DATA!AP845),DATA!AP845,"n/a")</f>
        <v>2819449</v>
      </c>
      <c r="L252" s="78">
        <f>+IF(ISNUMBER(DATA!AQ845),DATA!AQ845,"n/a")</f>
        <v>0.78900000000000003</v>
      </c>
      <c r="R252" s="67"/>
      <c r="S252" s="67"/>
      <c r="T252" s="67"/>
      <c r="U252" s="67"/>
      <c r="V252" s="67"/>
      <c r="W252" s="67"/>
      <c r="X252" s="67"/>
      <c r="Y252" s="67"/>
    </row>
    <row r="253" spans="1:25" x14ac:dyDescent="0.2">
      <c r="A253" s="76" t="s">
        <v>19</v>
      </c>
      <c r="B253" s="67" t="s">
        <v>28</v>
      </c>
      <c r="C253" s="67" t="s">
        <v>25</v>
      </c>
      <c r="D253" s="67" t="s">
        <v>328</v>
      </c>
      <c r="E253" s="87">
        <f>+IF(ISNUMBER(DATA!L846),DATA!L846,"n/a")</f>
        <v>300682</v>
      </c>
      <c r="F253" s="78">
        <f>+IF(ISNUMBER(DATA!M846),DATA!M846,"n/a")</f>
        <v>0.23599999999999999</v>
      </c>
      <c r="G253" s="87">
        <f>+IF(ISNUMBER(DATA!V846),DATA!V846,"n/a")</f>
        <v>1050625</v>
      </c>
      <c r="H253" s="78">
        <f>+IF(ISNUMBER(DATA!W846),DATA!W846,"n/a")</f>
        <v>0.27</v>
      </c>
      <c r="I253" s="87">
        <f>+IF(ISNUMBER(DATA!AF846),DATA!AF846,"n/a")</f>
        <v>2122078</v>
      </c>
      <c r="J253" s="78">
        <f>+IF(ISNUMBER(DATA!AG846),DATA!AG846,"n/a")</f>
        <v>0.26500000000000001</v>
      </c>
      <c r="K253" s="87">
        <f>+IF(ISNUMBER(DATA!AP846),DATA!AP846,"n/a")</f>
        <v>4088150</v>
      </c>
      <c r="L253" s="78">
        <f>+IF(ISNUMBER(DATA!AQ846),DATA!AQ846,"n/a")</f>
        <v>0.3</v>
      </c>
      <c r="R253" s="67"/>
      <c r="S253" s="67"/>
      <c r="T253" s="67"/>
      <c r="U253" s="67"/>
      <c r="V253" s="67"/>
      <c r="W253" s="67"/>
      <c r="X253" s="67"/>
      <c r="Y253" s="67"/>
    </row>
    <row r="254" spans="1:25" x14ac:dyDescent="0.2">
      <c r="A254" s="76" t="s">
        <v>19</v>
      </c>
      <c r="B254" s="67" t="s">
        <v>28</v>
      </c>
      <c r="C254" s="67" t="s">
        <v>25</v>
      </c>
      <c r="D254" s="67" t="s">
        <v>329</v>
      </c>
      <c r="E254" s="87">
        <f>+IF(ISNUMBER(DATA!L847),DATA!L847,"n/a")</f>
        <v>347006</v>
      </c>
      <c r="F254" s="78">
        <f>+IF(ISNUMBER(DATA!M847),DATA!M847,"n/a")</f>
        <v>1.0740000000000001</v>
      </c>
      <c r="G254" s="87">
        <f>+IF(ISNUMBER(DATA!V847),DATA!V847,"n/a")</f>
        <v>1082383</v>
      </c>
      <c r="H254" s="78">
        <f>+IF(ISNUMBER(DATA!W847),DATA!W847,"n/a")</f>
        <v>0.85399999999999998</v>
      </c>
      <c r="I254" s="87">
        <f>+IF(ISNUMBER(DATA!AF847),DATA!AF847,"n/a")</f>
        <v>2173674</v>
      </c>
      <c r="J254" s="78">
        <f>+IF(ISNUMBER(DATA!AG847),DATA!AG847,"n/a")</f>
        <v>0.78400000000000003</v>
      </c>
      <c r="K254" s="87">
        <f>+IF(ISNUMBER(DATA!AP847),DATA!AP847,"n/a")</f>
        <v>3831859</v>
      </c>
      <c r="L254" s="78">
        <f>+IF(ISNUMBER(DATA!AQ847),DATA!AQ847,"n/a")</f>
        <v>0.69599999999999995</v>
      </c>
      <c r="R254" s="67"/>
      <c r="S254" s="67"/>
      <c r="T254" s="67"/>
      <c r="U254" s="67"/>
      <c r="V254" s="67"/>
      <c r="W254" s="67"/>
      <c r="X254" s="67"/>
      <c r="Y254" s="67"/>
    </row>
    <row r="255" spans="1:25" x14ac:dyDescent="0.2">
      <c r="A255" s="76" t="s">
        <v>19</v>
      </c>
      <c r="B255" s="67" t="s">
        <v>28</v>
      </c>
      <c r="C255" s="67" t="s">
        <v>25</v>
      </c>
      <c r="D255" s="67" t="s">
        <v>330</v>
      </c>
      <c r="E255" s="87">
        <f>+IF(ISNUMBER(DATA!L848),DATA!L848,"n/a")</f>
        <v>2617086</v>
      </c>
      <c r="F255" s="78">
        <f>+IF(ISNUMBER(DATA!M848),DATA!M848,"n/a")</f>
        <v>0.50600000000000001</v>
      </c>
      <c r="G255" s="87">
        <f>+IF(ISNUMBER(DATA!V848),DATA!V848,"n/a")</f>
        <v>8419759</v>
      </c>
      <c r="H255" s="78">
        <f>+IF(ISNUMBER(DATA!W848),DATA!W848,"n/a")</f>
        <v>0.33300000000000002</v>
      </c>
      <c r="I255" s="87">
        <f>+IF(ISNUMBER(DATA!AF848),DATA!AF848,"n/a")</f>
        <v>17455067</v>
      </c>
      <c r="J255" s="78">
        <f>+IF(ISNUMBER(DATA!AG848),DATA!AG848,"n/a")</f>
        <v>0.29099999999999998</v>
      </c>
      <c r="K255" s="87">
        <f>+IF(ISNUMBER(DATA!AP848),DATA!AP848,"n/a")</f>
        <v>31231613</v>
      </c>
      <c r="L255" s="78">
        <f>+IF(ISNUMBER(DATA!AQ848),DATA!AQ848,"n/a")</f>
        <v>0.28100000000000003</v>
      </c>
      <c r="R255" s="67"/>
      <c r="S255" s="67"/>
      <c r="T255" s="67"/>
      <c r="U255" s="67"/>
      <c r="V255" s="67"/>
      <c r="W255" s="67"/>
      <c r="X255" s="67"/>
      <c r="Y255" s="67"/>
    </row>
    <row r="256" spans="1:25" x14ac:dyDescent="0.2">
      <c r="A256" s="76"/>
      <c r="E256" s="81"/>
      <c r="F256" s="78"/>
      <c r="G256" s="82"/>
      <c r="H256" s="78"/>
      <c r="I256" s="82"/>
      <c r="J256" s="83"/>
      <c r="K256" s="82"/>
      <c r="L256" s="78"/>
      <c r="R256" s="67"/>
      <c r="S256" s="67"/>
      <c r="T256" s="67"/>
      <c r="U256" s="67"/>
      <c r="V256" s="67"/>
      <c r="W256" s="67"/>
      <c r="X256" s="67"/>
      <c r="Y256" s="67"/>
    </row>
    <row r="257" spans="1:25" x14ac:dyDescent="0.2">
      <c r="A257" s="76" t="s">
        <v>19</v>
      </c>
      <c r="B257" s="67" t="s">
        <v>28</v>
      </c>
      <c r="C257" s="67" t="s">
        <v>10</v>
      </c>
      <c r="D257" s="67" t="s">
        <v>322</v>
      </c>
      <c r="E257" s="88">
        <f>+IF(ISNUMBER(DATA!N840),DATA!N840,"n/a")</f>
        <v>6.14</v>
      </c>
      <c r="F257" s="78">
        <f>+IF(ISNUMBER(DATA!O840),DATA!O840,"n/a")</f>
        <v>6.3E-2</v>
      </c>
      <c r="G257" s="88">
        <f>+IF(ISNUMBER(DATA!X840),DATA!X840,"n/a")</f>
        <v>6.2</v>
      </c>
      <c r="H257" s="78">
        <f>+IF(ISNUMBER(DATA!Y840),DATA!Y840,"n/a")</f>
        <v>8.5999999999999993E-2</v>
      </c>
      <c r="I257" s="88">
        <f>+IF(ISNUMBER(DATA!AH840),DATA!AH840,"n/a")</f>
        <v>6.2</v>
      </c>
      <c r="J257" s="78">
        <f>+IF(ISNUMBER(DATA!AI840),DATA!AI840,"n/a")</f>
        <v>0.107</v>
      </c>
      <c r="K257" s="88">
        <f>+IF(ISNUMBER(DATA!AR840),DATA!AR840,"n/a")</f>
        <v>6.22</v>
      </c>
      <c r="L257" s="78">
        <f>+IF(ISNUMBER(DATA!AS840),DATA!AS840,"n/a")</f>
        <v>0.107</v>
      </c>
      <c r="R257" s="67"/>
      <c r="S257" s="67"/>
      <c r="T257" s="67"/>
      <c r="U257" s="67"/>
      <c r="V257" s="67"/>
      <c r="W257" s="67"/>
      <c r="X257" s="67"/>
      <c r="Y257" s="67"/>
    </row>
    <row r="258" spans="1:25" x14ac:dyDescent="0.2">
      <c r="A258" s="76" t="s">
        <v>19</v>
      </c>
      <c r="B258" s="67" t="s">
        <v>28</v>
      </c>
      <c r="C258" s="67" t="s">
        <v>10</v>
      </c>
      <c r="D258" s="67" t="s">
        <v>323</v>
      </c>
      <c r="E258" s="88">
        <f>+IF(ISNUMBER(DATA!N841),DATA!N841,"n/a")</f>
        <v>3.67</v>
      </c>
      <c r="F258" s="78">
        <f>+IF(ISNUMBER(DATA!O841),DATA!O841,"n/a")</f>
        <v>-0.111</v>
      </c>
      <c r="G258" s="88">
        <f>+IF(ISNUMBER(DATA!X841),DATA!X841,"n/a")</f>
        <v>4.28</v>
      </c>
      <c r="H258" s="78">
        <f>+IF(ISNUMBER(DATA!Y841),DATA!Y841,"n/a")</f>
        <v>0.20200000000000001</v>
      </c>
      <c r="I258" s="88">
        <f>+IF(ISNUMBER(DATA!AH841),DATA!AH841,"n/a")</f>
        <v>4.28</v>
      </c>
      <c r="J258" s="78">
        <f>+IF(ISNUMBER(DATA!AI841),DATA!AI841,"n/a")</f>
        <v>0.16700000000000001</v>
      </c>
      <c r="K258" s="88">
        <f>+IF(ISNUMBER(DATA!AR841),DATA!AR841,"n/a")</f>
        <v>4.07</v>
      </c>
      <c r="L258" s="78">
        <f>+IF(ISNUMBER(DATA!AS841),DATA!AS841,"n/a")</f>
        <v>0.128</v>
      </c>
      <c r="R258" s="67"/>
      <c r="S258" s="67"/>
      <c r="T258" s="67"/>
      <c r="U258" s="67"/>
      <c r="V258" s="67"/>
      <c r="W258" s="67"/>
      <c r="X258" s="67"/>
      <c r="Y258" s="67"/>
    </row>
    <row r="259" spans="1:25" x14ac:dyDescent="0.2">
      <c r="A259" s="76" t="s">
        <v>19</v>
      </c>
      <c r="B259" s="67" t="s">
        <v>28</v>
      </c>
      <c r="C259" s="67" t="s">
        <v>10</v>
      </c>
      <c r="D259" s="67" t="s">
        <v>324</v>
      </c>
      <c r="E259" s="88">
        <f>+IF(ISNUMBER(DATA!N842),DATA!N842,"n/a")</f>
        <v>5.51</v>
      </c>
      <c r="F259" s="78">
        <f>+IF(ISNUMBER(DATA!O842),DATA!O842,"n/a")</f>
        <v>-0.122</v>
      </c>
      <c r="G259" s="88">
        <f>+IF(ISNUMBER(DATA!X842),DATA!X842,"n/a")</f>
        <v>5.85</v>
      </c>
      <c r="H259" s="78">
        <f>+IF(ISNUMBER(DATA!Y842),DATA!Y842,"n/a")</f>
        <v>-6.2E-2</v>
      </c>
      <c r="I259" s="88">
        <f>+IF(ISNUMBER(DATA!AH842),DATA!AH842,"n/a")</f>
        <v>5.95</v>
      </c>
      <c r="J259" s="78">
        <f>+IF(ISNUMBER(DATA!AI842),DATA!AI842,"n/a")</f>
        <v>-7.1999999999999995E-2</v>
      </c>
      <c r="K259" s="88">
        <f>+IF(ISNUMBER(DATA!AR842),DATA!AR842,"n/a")</f>
        <v>6.02</v>
      </c>
      <c r="L259" s="78">
        <f>+IF(ISNUMBER(DATA!AS842),DATA!AS842,"n/a")</f>
        <v>-0.08</v>
      </c>
      <c r="R259" s="67"/>
      <c r="S259" s="67"/>
      <c r="T259" s="67"/>
      <c r="U259" s="67"/>
      <c r="V259" s="67"/>
      <c r="W259" s="67"/>
      <c r="X259" s="67"/>
      <c r="Y259" s="67"/>
    </row>
    <row r="260" spans="1:25" x14ac:dyDescent="0.2">
      <c r="A260" s="76" t="s">
        <v>19</v>
      </c>
      <c r="B260" s="67" t="s">
        <v>28</v>
      </c>
      <c r="C260" s="67" t="s">
        <v>10</v>
      </c>
      <c r="D260" s="67" t="s">
        <v>325</v>
      </c>
      <c r="E260" s="88">
        <f>+IF(ISNUMBER(DATA!N843),DATA!N843,"n/a")</f>
        <v>3.94</v>
      </c>
      <c r="F260" s="78">
        <f>+IF(ISNUMBER(DATA!O843),DATA!O843,"n/a")</f>
        <v>-0.17399999999999999</v>
      </c>
      <c r="G260" s="88">
        <f>+IF(ISNUMBER(DATA!X843),DATA!X843,"n/a")</f>
        <v>4.17</v>
      </c>
      <c r="H260" s="78">
        <f>+IF(ISNUMBER(DATA!Y843),DATA!Y843,"n/a")</f>
        <v>-0.14000000000000001</v>
      </c>
      <c r="I260" s="88">
        <f>+IF(ISNUMBER(DATA!AH843),DATA!AH843,"n/a")</f>
        <v>4.24</v>
      </c>
      <c r="J260" s="78">
        <f>+IF(ISNUMBER(DATA!AI843),DATA!AI843,"n/a")</f>
        <v>-0.113</v>
      </c>
      <c r="K260" s="88">
        <f>+IF(ISNUMBER(DATA!AR843),DATA!AR843,"n/a")</f>
        <v>4.45</v>
      </c>
      <c r="L260" s="78">
        <f>+IF(ISNUMBER(DATA!AS843),DATA!AS843,"n/a")</f>
        <v>-6.6000000000000003E-2</v>
      </c>
      <c r="R260" s="67"/>
      <c r="S260" s="67"/>
      <c r="T260" s="67"/>
      <c r="U260" s="67"/>
      <c r="V260" s="67"/>
      <c r="W260" s="67"/>
      <c r="X260" s="67"/>
      <c r="Y260" s="67"/>
    </row>
    <row r="261" spans="1:25" x14ac:dyDescent="0.2">
      <c r="A261" s="76" t="s">
        <v>19</v>
      </c>
      <c r="B261" s="67" t="s">
        <v>28</v>
      </c>
      <c r="C261" s="67" t="s">
        <v>10</v>
      </c>
      <c r="D261" s="67" t="s">
        <v>326</v>
      </c>
      <c r="E261" s="88">
        <f>+IF(ISNUMBER(DATA!N844),DATA!N844,"n/a")</f>
        <v>6.13</v>
      </c>
      <c r="F261" s="78">
        <f>+IF(ISNUMBER(DATA!O844),DATA!O844,"n/a")</f>
        <v>-2E-3</v>
      </c>
      <c r="G261" s="88">
        <f>+IF(ISNUMBER(DATA!X844),DATA!X844,"n/a")</f>
        <v>6.09</v>
      </c>
      <c r="H261" s="78">
        <f>+IF(ISNUMBER(DATA!Y844),DATA!Y844,"n/a")</f>
        <v>-4.7E-2</v>
      </c>
      <c r="I261" s="88">
        <f>+IF(ISNUMBER(DATA!AH844),DATA!AH844,"n/a")</f>
        <v>6.17</v>
      </c>
      <c r="J261" s="78">
        <f>+IF(ISNUMBER(DATA!AI844),DATA!AI844,"n/a")</f>
        <v>-3.9E-2</v>
      </c>
      <c r="K261" s="88">
        <f>+IF(ISNUMBER(DATA!AR844),DATA!AR844,"n/a")</f>
        <v>6.07</v>
      </c>
      <c r="L261" s="78">
        <f>+IF(ISNUMBER(DATA!AS844),DATA!AS844,"n/a")</f>
        <v>-6.3E-2</v>
      </c>
      <c r="R261" s="67"/>
      <c r="S261" s="67"/>
      <c r="T261" s="67"/>
      <c r="U261" s="67"/>
      <c r="V261" s="67"/>
      <c r="W261" s="67"/>
      <c r="X261" s="67"/>
      <c r="Y261" s="67"/>
    </row>
    <row r="262" spans="1:25" x14ac:dyDescent="0.2">
      <c r="A262" s="76" t="s">
        <v>19</v>
      </c>
      <c r="B262" s="67" t="s">
        <v>28</v>
      </c>
      <c r="C262" s="67" t="s">
        <v>10</v>
      </c>
      <c r="D262" s="67" t="s">
        <v>327</v>
      </c>
      <c r="E262" s="88">
        <f>+IF(ISNUMBER(DATA!N845),DATA!N845,"n/a")</f>
        <v>5.3</v>
      </c>
      <c r="F262" s="78">
        <f>+IF(ISNUMBER(DATA!O845),DATA!O845,"n/a")</f>
        <v>3.0000000000000001E-3</v>
      </c>
      <c r="G262" s="88">
        <f>+IF(ISNUMBER(DATA!X845),DATA!X845,"n/a")</f>
        <v>5.34</v>
      </c>
      <c r="H262" s="78">
        <f>+IF(ISNUMBER(DATA!Y845),DATA!Y845,"n/a")</f>
        <v>-4.0000000000000001E-3</v>
      </c>
      <c r="I262" s="88">
        <f>+IF(ISNUMBER(DATA!AH845),DATA!AH845,"n/a")</f>
        <v>5.29</v>
      </c>
      <c r="J262" s="78">
        <f>+IF(ISNUMBER(DATA!AI845),DATA!AI845,"n/a")</f>
        <v>-0.02</v>
      </c>
      <c r="K262" s="88">
        <f>+IF(ISNUMBER(DATA!AR845),DATA!AR845,"n/a")</f>
        <v>5.21</v>
      </c>
      <c r="L262" s="78">
        <f>+IF(ISNUMBER(DATA!AS845),DATA!AS845,"n/a")</f>
        <v>-0.123</v>
      </c>
      <c r="R262" s="67"/>
      <c r="S262" s="67"/>
      <c r="T262" s="67"/>
      <c r="U262" s="67"/>
      <c r="V262" s="67"/>
      <c r="W262" s="67"/>
      <c r="X262" s="67"/>
      <c r="Y262" s="67"/>
    </row>
    <row r="263" spans="1:25" x14ac:dyDescent="0.2">
      <c r="A263" s="76" t="s">
        <v>19</v>
      </c>
      <c r="B263" s="67" t="s">
        <v>28</v>
      </c>
      <c r="C263" s="67" t="s">
        <v>10</v>
      </c>
      <c r="D263" s="67" t="s">
        <v>328</v>
      </c>
      <c r="E263" s="88">
        <f>+IF(ISNUMBER(DATA!N846),DATA!N846,"n/a")</f>
        <v>6.08</v>
      </c>
      <c r="F263" s="78">
        <f>+IF(ISNUMBER(DATA!O846),DATA!O846,"n/a")</f>
        <v>-0.16</v>
      </c>
      <c r="G263" s="88">
        <f>+IF(ISNUMBER(DATA!X846),DATA!X846,"n/a")</f>
        <v>6.18</v>
      </c>
      <c r="H263" s="78">
        <f>+IF(ISNUMBER(DATA!Y846),DATA!Y846,"n/a")</f>
        <v>-0.14899999999999999</v>
      </c>
      <c r="I263" s="88">
        <f>+IF(ISNUMBER(DATA!AH846),DATA!AH846,"n/a")</f>
        <v>6.25</v>
      </c>
      <c r="J263" s="78">
        <f>+IF(ISNUMBER(DATA!AI846),DATA!AI846,"n/a")</f>
        <v>-0.16200000000000001</v>
      </c>
      <c r="K263" s="88">
        <f>+IF(ISNUMBER(DATA!AR846),DATA!AR846,"n/a")</f>
        <v>6.27</v>
      </c>
      <c r="L263" s="78">
        <f>+IF(ISNUMBER(DATA!AS846),DATA!AS846,"n/a")</f>
        <v>-0.193</v>
      </c>
      <c r="R263" s="67"/>
      <c r="S263" s="67"/>
      <c r="T263" s="67"/>
      <c r="U263" s="67"/>
      <c r="V263" s="67"/>
      <c r="W263" s="67"/>
      <c r="X263" s="67"/>
      <c r="Y263" s="67"/>
    </row>
    <row r="264" spans="1:25" x14ac:dyDescent="0.2">
      <c r="A264" s="76" t="s">
        <v>19</v>
      </c>
      <c r="B264" s="67" t="s">
        <v>28</v>
      </c>
      <c r="C264" s="67" t="s">
        <v>10</v>
      </c>
      <c r="D264" s="67" t="s">
        <v>329</v>
      </c>
      <c r="E264" s="88">
        <f>+IF(ISNUMBER(DATA!N847),DATA!N847,"n/a")</f>
        <v>4.83</v>
      </c>
      <c r="F264" s="78">
        <f>+IF(ISNUMBER(DATA!O847),DATA!O847,"n/a")</f>
        <v>0.17699999999999999</v>
      </c>
      <c r="G264" s="88">
        <f>+IF(ISNUMBER(DATA!X847),DATA!X847,"n/a")</f>
        <v>4.75</v>
      </c>
      <c r="H264" s="78">
        <f>+IF(ISNUMBER(DATA!Y847),DATA!Y847,"n/a")</f>
        <v>0.11799999999999999</v>
      </c>
      <c r="I264" s="88">
        <f>+IF(ISNUMBER(DATA!AH847),DATA!AH847,"n/a")</f>
        <v>4.63</v>
      </c>
      <c r="J264" s="78">
        <f>+IF(ISNUMBER(DATA!AI847),DATA!AI847,"n/a")</f>
        <v>0.115</v>
      </c>
      <c r="K264" s="88">
        <f>+IF(ISNUMBER(DATA!AR847),DATA!AR847,"n/a")</f>
        <v>4.5199999999999996</v>
      </c>
      <c r="L264" s="78">
        <f>+IF(ISNUMBER(DATA!AS847),DATA!AS847,"n/a")</f>
        <v>-5.6000000000000001E-2</v>
      </c>
      <c r="R264" s="67"/>
      <c r="S264" s="67"/>
      <c r="T264" s="67"/>
      <c r="U264" s="67"/>
      <c r="V264" s="67"/>
      <c r="W264" s="67"/>
      <c r="X264" s="67"/>
      <c r="Y264" s="67"/>
    </row>
    <row r="265" spans="1:25" x14ac:dyDescent="0.2">
      <c r="A265" s="76" t="s">
        <v>19</v>
      </c>
      <c r="B265" s="67" t="s">
        <v>28</v>
      </c>
      <c r="C265" s="67" t="s">
        <v>10</v>
      </c>
      <c r="D265" s="67" t="s">
        <v>330</v>
      </c>
      <c r="E265" s="88">
        <f>+IF(ISNUMBER(DATA!N848),DATA!N848,"n/a")</f>
        <v>4.7699999999999996</v>
      </c>
      <c r="F265" s="78">
        <f>+IF(ISNUMBER(DATA!O848),DATA!O848,"n/a")</f>
        <v>-7.8E-2</v>
      </c>
      <c r="G265" s="88">
        <f>+IF(ISNUMBER(DATA!X848),DATA!X848,"n/a")</f>
        <v>5</v>
      </c>
      <c r="H265" s="78">
        <f>+IF(ISNUMBER(DATA!Y848),DATA!Y848,"n/a")</f>
        <v>-1.0999999999999999E-2</v>
      </c>
      <c r="I265" s="88">
        <f>+IF(ISNUMBER(DATA!AH848),DATA!AH848,"n/a")</f>
        <v>5.01</v>
      </c>
      <c r="J265" s="78">
        <f>+IF(ISNUMBER(DATA!AI848),DATA!AI848,"n/a")</f>
        <v>-0.01</v>
      </c>
      <c r="K265" s="88">
        <f>+IF(ISNUMBER(DATA!AR848),DATA!AR848,"n/a")</f>
        <v>5.0199999999999996</v>
      </c>
      <c r="L265" s="78">
        <f>+IF(ISNUMBER(DATA!AS848),DATA!AS848,"n/a")</f>
        <v>-3.3000000000000002E-2</v>
      </c>
      <c r="R265" s="67"/>
      <c r="S265" s="67"/>
      <c r="T265" s="67"/>
      <c r="U265" s="67"/>
      <c r="V265" s="67"/>
      <c r="W265" s="67"/>
      <c r="X265" s="67"/>
      <c r="Y265" s="67"/>
    </row>
    <row r="266" spans="1:25" x14ac:dyDescent="0.2">
      <c r="A266" s="76"/>
      <c r="E266" s="89"/>
      <c r="F266" s="78"/>
      <c r="G266" s="90"/>
      <c r="H266" s="78"/>
      <c r="I266" s="90"/>
      <c r="J266" s="83"/>
      <c r="K266" s="90"/>
      <c r="L266" s="78"/>
      <c r="R266" s="67"/>
      <c r="S266" s="67"/>
      <c r="T266" s="67"/>
      <c r="U266" s="67"/>
      <c r="V266" s="67"/>
      <c r="W266" s="67"/>
      <c r="X266" s="67"/>
      <c r="Y266" s="67"/>
    </row>
    <row r="267" spans="1:25" x14ac:dyDescent="0.2">
      <c r="A267" s="76" t="s">
        <v>19</v>
      </c>
      <c r="B267" s="67" t="s">
        <v>28</v>
      </c>
      <c r="C267" s="67" t="s">
        <v>26</v>
      </c>
      <c r="D267" s="67" t="s">
        <v>322</v>
      </c>
      <c r="E267" s="88">
        <f>+IF(ISNUMBER(DATA!P840),DATA!P840,"n/a")</f>
        <v>3.16</v>
      </c>
      <c r="F267" s="78">
        <f>+IF(ISNUMBER(DATA!Q840),DATA!Q840,"n/a")</f>
        <v>7.8E-2</v>
      </c>
      <c r="G267" s="88">
        <f>+IF(ISNUMBER(DATA!Z840),DATA!Z840,"n/a")</f>
        <v>3.14</v>
      </c>
      <c r="H267" s="78">
        <f>+IF(ISNUMBER(DATA!AA840),DATA!AA840,"n/a")</f>
        <v>7.8E-2</v>
      </c>
      <c r="I267" s="88">
        <f>+IF(ISNUMBER(DATA!AJ840),DATA!AJ840,"n/a")</f>
        <v>3.11</v>
      </c>
      <c r="J267" s="78">
        <f>+IF(ISNUMBER(DATA!AK840),DATA!AK840,"n/a")</f>
        <v>9.0999999999999998E-2</v>
      </c>
      <c r="K267" s="88">
        <f>+IF(ISNUMBER(DATA!AT840),DATA!AT840,"n/a")</f>
        <v>3.11</v>
      </c>
      <c r="L267" s="78">
        <f>+IF(ISNUMBER(DATA!AU840),DATA!AU840,"n/a")</f>
        <v>9.1999999999999998E-2</v>
      </c>
      <c r="R267" s="67"/>
      <c r="S267" s="67"/>
      <c r="T267" s="67"/>
      <c r="U267" s="67"/>
      <c r="V267" s="67"/>
      <c r="W267" s="67"/>
      <c r="X267" s="67"/>
      <c r="Y267" s="67"/>
    </row>
    <row r="268" spans="1:25" x14ac:dyDescent="0.2">
      <c r="A268" s="76" t="s">
        <v>19</v>
      </c>
      <c r="B268" s="67" t="s">
        <v>28</v>
      </c>
      <c r="C268" s="67" t="s">
        <v>26</v>
      </c>
      <c r="D268" s="67" t="s">
        <v>323</v>
      </c>
      <c r="E268" s="88">
        <f>+IF(ISNUMBER(DATA!P841),DATA!P841,"n/a")</f>
        <v>2.1</v>
      </c>
      <c r="F268" s="78">
        <f>+IF(ISNUMBER(DATA!Q841),DATA!Q841,"n/a")</f>
        <v>-9.2999999999999999E-2</v>
      </c>
      <c r="G268" s="88">
        <f>+IF(ISNUMBER(DATA!Z841),DATA!Z841,"n/a")</f>
        <v>2.39</v>
      </c>
      <c r="H268" s="78">
        <f>+IF(ISNUMBER(DATA!AA841),DATA!AA841,"n/a")</f>
        <v>0.19500000000000001</v>
      </c>
      <c r="I268" s="88">
        <f>+IF(ISNUMBER(DATA!AJ841),DATA!AJ841,"n/a")</f>
        <v>2.39</v>
      </c>
      <c r="J268" s="78">
        <f>+IF(ISNUMBER(DATA!AK841),DATA!AK841,"n/a")</f>
        <v>0.17799999999999999</v>
      </c>
      <c r="K268" s="88">
        <f>+IF(ISNUMBER(DATA!AT841),DATA!AT841,"n/a")</f>
        <v>2.2999999999999998</v>
      </c>
      <c r="L268" s="78">
        <f>+IF(ISNUMBER(DATA!AU841),DATA!AU841,"n/a")</f>
        <v>0.14899999999999999</v>
      </c>
      <c r="R268" s="67"/>
      <c r="S268" s="67"/>
      <c r="T268" s="67"/>
      <c r="U268" s="67"/>
      <c r="V268" s="67"/>
      <c r="W268" s="67"/>
      <c r="X268" s="67"/>
      <c r="Y268" s="67"/>
    </row>
    <row r="269" spans="1:25" x14ac:dyDescent="0.2">
      <c r="A269" s="76" t="s">
        <v>19</v>
      </c>
      <c r="B269" s="67" t="s">
        <v>28</v>
      </c>
      <c r="C269" s="67" t="s">
        <v>26</v>
      </c>
      <c r="D269" s="67" t="s">
        <v>324</v>
      </c>
      <c r="E269" s="88">
        <f>+IF(ISNUMBER(DATA!P842),DATA!P842,"n/a")</f>
        <v>3.01</v>
      </c>
      <c r="F269" s="78">
        <f>+IF(ISNUMBER(DATA!Q842),DATA!Q842,"n/a")</f>
        <v>-0.04</v>
      </c>
      <c r="G269" s="88">
        <f>+IF(ISNUMBER(DATA!Z842),DATA!Z842,"n/a")</f>
        <v>3.12</v>
      </c>
      <c r="H269" s="78">
        <f>+IF(ISNUMBER(DATA!AA842),DATA!AA842,"n/a")</f>
        <v>-1.0999999999999999E-2</v>
      </c>
      <c r="I269" s="88">
        <f>+IF(ISNUMBER(DATA!AJ842),DATA!AJ842,"n/a")</f>
        <v>3.14</v>
      </c>
      <c r="J269" s="78">
        <f>+IF(ISNUMBER(DATA!AK842),DATA!AK842,"n/a")</f>
        <v>1E-3</v>
      </c>
      <c r="K269" s="88">
        <f>+IF(ISNUMBER(DATA!AT842),DATA!AT842,"n/a")</f>
        <v>3.16</v>
      </c>
      <c r="L269" s="78">
        <f>+IF(ISNUMBER(DATA!AU842),DATA!AU842,"n/a")</f>
        <v>1.7000000000000001E-2</v>
      </c>
      <c r="R269" s="67"/>
      <c r="S269" s="67"/>
      <c r="T269" s="67"/>
      <c r="U269" s="67"/>
      <c r="V269" s="67"/>
      <c r="W269" s="67"/>
      <c r="X269" s="67"/>
      <c r="Y269" s="67"/>
    </row>
    <row r="270" spans="1:25" x14ac:dyDescent="0.2">
      <c r="A270" s="76" t="s">
        <v>19</v>
      </c>
      <c r="B270" s="67" t="s">
        <v>28</v>
      </c>
      <c r="C270" s="67" t="s">
        <v>26</v>
      </c>
      <c r="D270" s="67" t="s">
        <v>325</v>
      </c>
      <c r="E270" s="88">
        <f>+IF(ISNUMBER(DATA!P843),DATA!P843,"n/a")</f>
        <v>3.03</v>
      </c>
      <c r="F270" s="78">
        <f>+IF(ISNUMBER(DATA!Q843),DATA!Q843,"n/a")</f>
        <v>-5.6000000000000001E-2</v>
      </c>
      <c r="G270" s="88">
        <f>+IF(ISNUMBER(DATA!Z843),DATA!Z843,"n/a")</f>
        <v>3.23</v>
      </c>
      <c r="H270" s="78">
        <f>+IF(ISNUMBER(DATA!AA843),DATA!AA843,"n/a")</f>
        <v>-1.0999999999999999E-2</v>
      </c>
      <c r="I270" s="88">
        <f>+IF(ISNUMBER(DATA!AJ843),DATA!AJ843,"n/a")</f>
        <v>3.25</v>
      </c>
      <c r="J270" s="78">
        <f>+IF(ISNUMBER(DATA!AK843),DATA!AK843,"n/a")</f>
        <v>2E-3</v>
      </c>
      <c r="K270" s="88">
        <f>+IF(ISNUMBER(DATA!AT843),DATA!AT843,"n/a")</f>
        <v>3.26</v>
      </c>
      <c r="L270" s="78">
        <f>+IF(ISNUMBER(DATA!AU843),DATA!AU843,"n/a")</f>
        <v>1.2999999999999999E-2</v>
      </c>
      <c r="R270" s="67"/>
      <c r="S270" s="67"/>
      <c r="T270" s="67"/>
      <c r="U270" s="67"/>
      <c r="V270" s="67"/>
      <c r="W270" s="67"/>
      <c r="X270" s="67"/>
      <c r="Y270" s="67"/>
    </row>
    <row r="271" spans="1:25" x14ac:dyDescent="0.2">
      <c r="A271" s="76" t="s">
        <v>19</v>
      </c>
      <c r="B271" s="67" t="s">
        <v>28</v>
      </c>
      <c r="C271" s="67" t="s">
        <v>26</v>
      </c>
      <c r="D271" s="67" t="s">
        <v>326</v>
      </c>
      <c r="E271" s="88">
        <f>+IF(ISNUMBER(DATA!P844),DATA!P844,"n/a")</f>
        <v>3.3</v>
      </c>
      <c r="F271" s="78">
        <f>+IF(ISNUMBER(DATA!Q844),DATA!Q844,"n/a")</f>
        <v>5.5E-2</v>
      </c>
      <c r="G271" s="88">
        <f>+IF(ISNUMBER(DATA!Z844),DATA!Z844,"n/a")</f>
        <v>3.25</v>
      </c>
      <c r="H271" s="78">
        <f>+IF(ISNUMBER(DATA!AA844),DATA!AA844,"n/a")</f>
        <v>1.7999999999999999E-2</v>
      </c>
      <c r="I271" s="88">
        <f>+IF(ISNUMBER(DATA!AJ844),DATA!AJ844,"n/a")</f>
        <v>3.24</v>
      </c>
      <c r="J271" s="78">
        <f>+IF(ISNUMBER(DATA!AK844),DATA!AK844,"n/a")</f>
        <v>3.1E-2</v>
      </c>
      <c r="K271" s="88">
        <f>+IF(ISNUMBER(DATA!AT844),DATA!AT844,"n/a")</f>
        <v>3.21</v>
      </c>
      <c r="L271" s="78">
        <f>+IF(ISNUMBER(DATA!AU844),DATA!AU844,"n/a")</f>
        <v>4.1000000000000002E-2</v>
      </c>
      <c r="R271" s="67"/>
      <c r="S271" s="67"/>
      <c r="T271" s="67"/>
      <c r="U271" s="67"/>
      <c r="V271" s="67"/>
      <c r="W271" s="67"/>
      <c r="X271" s="67"/>
      <c r="Y271" s="67"/>
    </row>
    <row r="272" spans="1:25" x14ac:dyDescent="0.2">
      <c r="A272" s="76" t="s">
        <v>19</v>
      </c>
      <c r="B272" s="67" t="s">
        <v>28</v>
      </c>
      <c r="C272" s="67" t="s">
        <v>26</v>
      </c>
      <c r="D272" s="67" t="s">
        <v>327</v>
      </c>
      <c r="E272" s="88">
        <f>+IF(ISNUMBER(DATA!P845),DATA!P845,"n/a")</f>
        <v>3.12</v>
      </c>
      <c r="F272" s="78">
        <f>+IF(ISNUMBER(DATA!Q845),DATA!Q845,"n/a")</f>
        <v>-4.8000000000000001E-2</v>
      </c>
      <c r="G272" s="88">
        <f>+IF(ISNUMBER(DATA!Z845),DATA!Z845,"n/a")</f>
        <v>3.12</v>
      </c>
      <c r="H272" s="78">
        <f>+IF(ISNUMBER(DATA!AA845),DATA!AA845,"n/a")</f>
        <v>-4.5999999999999999E-2</v>
      </c>
      <c r="I272" s="88">
        <f>+IF(ISNUMBER(DATA!AJ845),DATA!AJ845,"n/a")</f>
        <v>3.14</v>
      </c>
      <c r="J272" s="78">
        <f>+IF(ISNUMBER(DATA!AK845),DATA!AK845,"n/a")</f>
        <v>-3.2000000000000001E-2</v>
      </c>
      <c r="K272" s="88">
        <f>+IF(ISNUMBER(DATA!AT845),DATA!AT845,"n/a")</f>
        <v>3.11</v>
      </c>
      <c r="L272" s="78">
        <f>+IF(ISNUMBER(DATA!AU845),DATA!AU845,"n/a")</f>
        <v>-3.1E-2</v>
      </c>
      <c r="R272" s="67"/>
      <c r="S272" s="67"/>
      <c r="T272" s="67"/>
      <c r="U272" s="67"/>
      <c r="V272" s="67"/>
      <c r="W272" s="67"/>
      <c r="X272" s="67"/>
      <c r="Y272" s="67"/>
    </row>
    <row r="273" spans="1:25" x14ac:dyDescent="0.2">
      <c r="A273" s="76" t="s">
        <v>19</v>
      </c>
      <c r="B273" s="67" t="s">
        <v>28</v>
      </c>
      <c r="C273" s="67" t="s">
        <v>26</v>
      </c>
      <c r="D273" s="67" t="s">
        <v>328</v>
      </c>
      <c r="E273" s="88">
        <f>+IF(ISNUMBER(DATA!P846),DATA!P846,"n/a")</f>
        <v>3.31</v>
      </c>
      <c r="F273" s="78">
        <f>+IF(ISNUMBER(DATA!Q846),DATA!Q846,"n/a")</f>
        <v>-1.4999999999999999E-2</v>
      </c>
      <c r="G273" s="88">
        <f>+IF(ISNUMBER(DATA!Z846),DATA!Z846,"n/a")</f>
        <v>3.3</v>
      </c>
      <c r="H273" s="78">
        <f>+IF(ISNUMBER(DATA!AA846),DATA!AA846,"n/a")</f>
        <v>-3.4000000000000002E-2</v>
      </c>
      <c r="I273" s="88">
        <f>+IF(ISNUMBER(DATA!AJ846),DATA!AJ846,"n/a")</f>
        <v>3.3</v>
      </c>
      <c r="J273" s="78">
        <f>+IF(ISNUMBER(DATA!AK846),DATA!AK846,"n/a")</f>
        <v>-0.03</v>
      </c>
      <c r="K273" s="88">
        <f>+IF(ISNUMBER(DATA!AT846),DATA!AT846,"n/a")</f>
        <v>3.25</v>
      </c>
      <c r="L273" s="78">
        <f>+IF(ISNUMBER(DATA!AU846),DATA!AU846,"n/a")</f>
        <v>-0.03</v>
      </c>
      <c r="R273" s="67"/>
      <c r="S273" s="67"/>
      <c r="T273" s="67"/>
      <c r="U273" s="67"/>
      <c r="V273" s="67"/>
      <c r="W273" s="67"/>
      <c r="X273" s="67"/>
      <c r="Y273" s="67"/>
    </row>
    <row r="274" spans="1:25" x14ac:dyDescent="0.2">
      <c r="A274" s="76" t="s">
        <v>19</v>
      </c>
      <c r="B274" s="67" t="s">
        <v>28</v>
      </c>
      <c r="C274" s="67" t="s">
        <v>26</v>
      </c>
      <c r="D274" s="67" t="s">
        <v>329</v>
      </c>
      <c r="E274" s="88">
        <f>+IF(ISNUMBER(DATA!P847),DATA!P847,"n/a")</f>
        <v>3</v>
      </c>
      <c r="F274" s="78">
        <f>+IF(ISNUMBER(DATA!Q847),DATA!Q847,"n/a")</f>
        <v>-6.9000000000000006E-2</v>
      </c>
      <c r="G274" s="88">
        <f>+IF(ISNUMBER(DATA!Z847),DATA!Z847,"n/a")</f>
        <v>3</v>
      </c>
      <c r="H274" s="78">
        <f>+IF(ISNUMBER(DATA!AA847),DATA!AA847,"n/a")</f>
        <v>-8.1000000000000003E-2</v>
      </c>
      <c r="I274" s="88">
        <f>+IF(ISNUMBER(DATA!AJ847),DATA!AJ847,"n/a")</f>
        <v>2.99</v>
      </c>
      <c r="J274" s="78">
        <f>+IF(ISNUMBER(DATA!AK847),DATA!AK847,"n/a")</f>
        <v>-7.3999999999999996E-2</v>
      </c>
      <c r="K274" s="88">
        <f>+IF(ISNUMBER(DATA!AT847),DATA!AT847,"n/a")</f>
        <v>3.02</v>
      </c>
      <c r="L274" s="78">
        <f>+IF(ISNUMBER(DATA!AU847),DATA!AU847,"n/a")</f>
        <v>-4.8000000000000001E-2</v>
      </c>
      <c r="R274" s="67"/>
      <c r="S274" s="67"/>
      <c r="T274" s="67"/>
      <c r="U274" s="67"/>
      <c r="V274" s="67"/>
      <c r="W274" s="67"/>
      <c r="X274" s="67"/>
      <c r="Y274" s="67"/>
    </row>
    <row r="275" spans="1:25" x14ac:dyDescent="0.2">
      <c r="A275" s="76" t="s">
        <v>19</v>
      </c>
      <c r="B275" s="67" t="s">
        <v>28</v>
      </c>
      <c r="C275" s="67" t="s">
        <v>26</v>
      </c>
      <c r="D275" s="67" t="s">
        <v>330</v>
      </c>
      <c r="E275" s="88">
        <f>+IF(ISNUMBER(DATA!P848),DATA!P848,"n/a")</f>
        <v>2.87</v>
      </c>
      <c r="F275" s="78">
        <f>+IF(ISNUMBER(DATA!Q848),DATA!Q848,"n/a")</f>
        <v>-5.0999999999999997E-2</v>
      </c>
      <c r="G275" s="88">
        <f>+IF(ISNUMBER(DATA!Z848),DATA!Z848,"n/a")</f>
        <v>3</v>
      </c>
      <c r="H275" s="78">
        <f>+IF(ISNUMBER(DATA!AA848),DATA!AA848,"n/a")</f>
        <v>1.0999999999999999E-2</v>
      </c>
      <c r="I275" s="88">
        <f>+IF(ISNUMBER(DATA!AJ848),DATA!AJ848,"n/a")</f>
        <v>3</v>
      </c>
      <c r="J275" s="78">
        <f>+IF(ISNUMBER(DATA!AK848),DATA!AK848,"n/a")</f>
        <v>1.9E-2</v>
      </c>
      <c r="K275" s="88">
        <f>+IF(ISNUMBER(DATA!AT848),DATA!AT848,"n/a")</f>
        <v>2.98</v>
      </c>
      <c r="L275" s="78">
        <f>+IF(ISNUMBER(DATA!AU848),DATA!AU848,"n/a")</f>
        <v>2.5000000000000001E-2</v>
      </c>
      <c r="R275" s="67"/>
      <c r="S275" s="67"/>
      <c r="T275" s="67"/>
      <c r="U275" s="67"/>
      <c r="V275" s="67"/>
      <c r="W275" s="67"/>
      <c r="X275" s="67"/>
      <c r="Y275" s="67"/>
    </row>
    <row r="276" spans="1:25" x14ac:dyDescent="0.2">
      <c r="A276" s="76"/>
      <c r="E276" s="89"/>
      <c r="F276" s="78"/>
      <c r="G276" s="90"/>
      <c r="H276" s="78"/>
      <c r="I276" s="90"/>
      <c r="J276" s="83"/>
      <c r="K276" s="90"/>
      <c r="L276" s="78"/>
      <c r="R276" s="67"/>
      <c r="S276" s="67"/>
      <c r="T276" s="67"/>
      <c r="U276" s="67"/>
      <c r="V276" s="67"/>
      <c r="W276" s="67"/>
      <c r="X276" s="67"/>
      <c r="Y276" s="67"/>
    </row>
    <row r="277" spans="1:25" x14ac:dyDescent="0.2">
      <c r="A277" s="76" t="s">
        <v>19</v>
      </c>
      <c r="B277" s="67" t="s">
        <v>22</v>
      </c>
      <c r="C277" s="67" t="s">
        <v>0</v>
      </c>
      <c r="D277" s="67" t="s">
        <v>322</v>
      </c>
      <c r="E277" s="77">
        <f>+IF(ISNUMBER(DATA!H242),DATA!H242,"n/a")</f>
        <v>483</v>
      </c>
      <c r="F277" s="78">
        <f>+IF(ISNUMBER(DATA!I242),DATA!I242,"n/a")</f>
        <v>2.343</v>
      </c>
      <c r="G277" s="77">
        <f>+IF(ISNUMBER(DATA!R242),DATA!R242,"n/a")</f>
        <v>1443</v>
      </c>
      <c r="H277" s="78">
        <f>+IF(ISNUMBER(DATA!S242),DATA!S242,"n/a")</f>
        <v>0.52500000000000002</v>
      </c>
      <c r="I277" s="77">
        <f>+IF(ISNUMBER(DATA!AB242),DATA!AB242,"n/a")</f>
        <v>2505</v>
      </c>
      <c r="J277" s="78">
        <f>+IF(ISNUMBER(DATA!AC242),DATA!AC242,"n/a")</f>
        <v>0.59099999999999997</v>
      </c>
      <c r="K277" s="77">
        <f>+IF(ISNUMBER(DATA!AL242),DATA!AL242,"n/a")</f>
        <v>5338</v>
      </c>
      <c r="L277" s="78">
        <f>+IF(ISNUMBER(DATA!AM242),DATA!AM242,"n/a")</f>
        <v>0.746</v>
      </c>
      <c r="R277" s="67"/>
      <c r="S277" s="67"/>
      <c r="T277" s="67"/>
      <c r="U277" s="67"/>
      <c r="V277" s="67"/>
      <c r="W277" s="67"/>
      <c r="X277" s="67"/>
      <c r="Y277" s="67"/>
    </row>
    <row r="278" spans="1:25" x14ac:dyDescent="0.2">
      <c r="A278" s="76" t="s">
        <v>19</v>
      </c>
      <c r="B278" s="67" t="s">
        <v>22</v>
      </c>
      <c r="C278" s="67" t="s">
        <v>0</v>
      </c>
      <c r="D278" s="67" t="s">
        <v>323</v>
      </c>
      <c r="E278" s="77">
        <f>+IF(ISNUMBER(DATA!H243),DATA!H243,"n/a")</f>
        <v>6811</v>
      </c>
      <c r="F278" s="78">
        <f>+IF(ISNUMBER(DATA!I243),DATA!I243,"n/a")</f>
        <v>-3.3000000000000002E-2</v>
      </c>
      <c r="G278" s="77">
        <f>+IF(ISNUMBER(DATA!R243),DATA!R243,"n/a")</f>
        <v>16192</v>
      </c>
      <c r="H278" s="78">
        <f>+IF(ISNUMBER(DATA!S243),DATA!S243,"n/a")</f>
        <v>-0.06</v>
      </c>
      <c r="I278" s="77">
        <f>+IF(ISNUMBER(DATA!AB243),DATA!AB243,"n/a")</f>
        <v>30627</v>
      </c>
      <c r="J278" s="78">
        <f>+IF(ISNUMBER(DATA!AC243),DATA!AC243,"n/a")</f>
        <v>-5.8999999999999997E-2</v>
      </c>
      <c r="K278" s="77">
        <f>+IF(ISNUMBER(DATA!AL243),DATA!AL243,"n/a")</f>
        <v>93749</v>
      </c>
      <c r="L278" s="78">
        <f>+IF(ISNUMBER(DATA!AM243),DATA!AM243,"n/a")</f>
        <v>-7.4999999999999997E-2</v>
      </c>
      <c r="R278" s="67"/>
      <c r="S278" s="67"/>
      <c r="T278" s="67"/>
      <c r="U278" s="67"/>
      <c r="V278" s="67"/>
      <c r="W278" s="67"/>
      <c r="X278" s="67"/>
      <c r="Y278" s="67"/>
    </row>
    <row r="279" spans="1:25" x14ac:dyDescent="0.2">
      <c r="A279" s="76" t="s">
        <v>19</v>
      </c>
      <c r="B279" s="67" t="s">
        <v>22</v>
      </c>
      <c r="C279" s="67" t="s">
        <v>0</v>
      </c>
      <c r="D279" s="67" t="s">
        <v>324</v>
      </c>
      <c r="E279" s="77">
        <f>+IF(ISNUMBER(DATA!H244),DATA!H244,"n/a")</f>
        <v>1252</v>
      </c>
      <c r="F279" s="78">
        <f>+IF(ISNUMBER(DATA!I244),DATA!I244,"n/a")</f>
        <v>4.8000000000000001E-2</v>
      </c>
      <c r="G279" s="77">
        <f>+IF(ISNUMBER(DATA!R244),DATA!R244,"n/a")</f>
        <v>2640</v>
      </c>
      <c r="H279" s="78">
        <f>+IF(ISNUMBER(DATA!S244),DATA!S244,"n/a")</f>
        <v>-0.14599999999999999</v>
      </c>
      <c r="I279" s="77">
        <f>+IF(ISNUMBER(DATA!AB244),DATA!AB244,"n/a")</f>
        <v>4166</v>
      </c>
      <c r="J279" s="78">
        <f>+IF(ISNUMBER(DATA!AC244),DATA!AC244,"n/a")</f>
        <v>-0.251</v>
      </c>
      <c r="K279" s="77">
        <f>+IF(ISNUMBER(DATA!AL244),DATA!AL244,"n/a")</f>
        <v>11206</v>
      </c>
      <c r="L279" s="78">
        <f>+IF(ISNUMBER(DATA!AM244),DATA!AM244,"n/a")</f>
        <v>-0.4</v>
      </c>
      <c r="R279" s="67"/>
      <c r="S279" s="67"/>
      <c r="T279" s="67"/>
      <c r="U279" s="67"/>
      <c r="V279" s="67"/>
      <c r="W279" s="67"/>
      <c r="X279" s="67"/>
      <c r="Y279" s="67"/>
    </row>
    <row r="280" spans="1:25" x14ac:dyDescent="0.2">
      <c r="A280" s="76" t="s">
        <v>19</v>
      </c>
      <c r="B280" s="67" t="s">
        <v>22</v>
      </c>
      <c r="C280" s="67" t="s">
        <v>0</v>
      </c>
      <c r="D280" s="67" t="s">
        <v>325</v>
      </c>
      <c r="E280" s="77">
        <f>+IF(ISNUMBER(DATA!H245),DATA!H245,"n/a")</f>
        <v>10206</v>
      </c>
      <c r="F280" s="78">
        <f>+IF(ISNUMBER(DATA!I245),DATA!I245,"n/a")</f>
        <v>0.35499999999999998</v>
      </c>
      <c r="G280" s="77">
        <f>+IF(ISNUMBER(DATA!R245),DATA!R245,"n/a")</f>
        <v>24734</v>
      </c>
      <c r="H280" s="78">
        <f>+IF(ISNUMBER(DATA!S245),DATA!S245,"n/a")</f>
        <v>-8.5000000000000006E-2</v>
      </c>
      <c r="I280" s="77">
        <f>+IF(ISNUMBER(DATA!AB245),DATA!AB245,"n/a")</f>
        <v>48508</v>
      </c>
      <c r="J280" s="78">
        <f>+IF(ISNUMBER(DATA!AC245),DATA!AC245,"n/a")</f>
        <v>-0.127</v>
      </c>
      <c r="K280" s="77">
        <f>+IF(ISNUMBER(DATA!AL245),DATA!AL245,"n/a")</f>
        <v>100819</v>
      </c>
      <c r="L280" s="78">
        <f>+IF(ISNUMBER(DATA!AM245),DATA!AM245,"n/a")</f>
        <v>-0.08</v>
      </c>
      <c r="R280" s="67"/>
      <c r="S280" s="67"/>
      <c r="T280" s="67"/>
      <c r="U280" s="67"/>
      <c r="V280" s="67"/>
      <c r="W280" s="67"/>
      <c r="X280" s="67"/>
      <c r="Y280" s="67"/>
    </row>
    <row r="281" spans="1:25" x14ac:dyDescent="0.2">
      <c r="A281" s="76" t="s">
        <v>19</v>
      </c>
      <c r="B281" s="67" t="s">
        <v>22</v>
      </c>
      <c r="C281" s="67" t="s">
        <v>0</v>
      </c>
      <c r="D281" s="67" t="s">
        <v>326</v>
      </c>
      <c r="E281" s="77">
        <f>+IF(ISNUMBER(DATA!H246),DATA!H246,"n/a")</f>
        <v>1412</v>
      </c>
      <c r="F281" s="78">
        <f>+IF(ISNUMBER(DATA!I246),DATA!I246,"n/a")</f>
        <v>0.125</v>
      </c>
      <c r="G281" s="77">
        <f>+IF(ISNUMBER(DATA!R246),DATA!R246,"n/a")</f>
        <v>2982</v>
      </c>
      <c r="H281" s="78">
        <f>+IF(ISNUMBER(DATA!S246),DATA!S246,"n/a")</f>
        <v>0.115</v>
      </c>
      <c r="I281" s="77">
        <f>+IF(ISNUMBER(DATA!AB246),DATA!AB246,"n/a")</f>
        <v>3639</v>
      </c>
      <c r="J281" s="78">
        <f>+IF(ISNUMBER(DATA!AC246),DATA!AC246,"n/a")</f>
        <v>-0.30499999999999999</v>
      </c>
      <c r="K281" s="77">
        <f>+IF(ISNUMBER(DATA!AL246),DATA!AL246,"n/a")</f>
        <v>5707</v>
      </c>
      <c r="L281" s="78">
        <f>+IF(ISNUMBER(DATA!AM246),DATA!AM246,"n/a")</f>
        <v>-0.57499999999999996</v>
      </c>
      <c r="R281" s="67"/>
      <c r="S281" s="67"/>
      <c r="T281" s="67"/>
      <c r="U281" s="67"/>
      <c r="V281" s="67"/>
      <c r="W281" s="67"/>
      <c r="X281" s="67"/>
      <c r="Y281" s="67"/>
    </row>
    <row r="282" spans="1:25" x14ac:dyDescent="0.2">
      <c r="A282" s="76" t="s">
        <v>19</v>
      </c>
      <c r="B282" s="67" t="s">
        <v>22</v>
      </c>
      <c r="C282" s="67" t="s">
        <v>0</v>
      </c>
      <c r="D282" s="67" t="s">
        <v>327</v>
      </c>
      <c r="E282" s="77">
        <f>+IF(ISNUMBER(DATA!H247),DATA!H247,"n/a")</f>
        <v>1752</v>
      </c>
      <c r="F282" s="78">
        <f>+IF(ISNUMBER(DATA!I247),DATA!I247,"n/a")</f>
        <v>0.33500000000000002</v>
      </c>
      <c r="G282" s="77">
        <f>+IF(ISNUMBER(DATA!R247),DATA!R247,"n/a")</f>
        <v>4964</v>
      </c>
      <c r="H282" s="78">
        <f>+IF(ISNUMBER(DATA!S247),DATA!S247,"n/a")</f>
        <v>0.34499999999999997</v>
      </c>
      <c r="I282" s="77">
        <f>+IF(ISNUMBER(DATA!AB247),DATA!AB247,"n/a")</f>
        <v>9527</v>
      </c>
      <c r="J282" s="78">
        <f>+IF(ISNUMBER(DATA!AC247),DATA!AC247,"n/a")</f>
        <v>0.28799999999999998</v>
      </c>
      <c r="K282" s="77">
        <f>+IF(ISNUMBER(DATA!AL247),DATA!AL247,"n/a")</f>
        <v>24758</v>
      </c>
      <c r="L282" s="78">
        <f>+IF(ISNUMBER(DATA!AM247),DATA!AM247,"n/a")</f>
        <v>0.33800000000000002</v>
      </c>
      <c r="R282" s="67"/>
      <c r="S282" s="67"/>
      <c r="T282" s="67"/>
      <c r="U282" s="67"/>
      <c r="V282" s="67"/>
      <c r="W282" s="67"/>
      <c r="X282" s="67"/>
      <c r="Y282" s="67"/>
    </row>
    <row r="283" spans="1:25" x14ac:dyDescent="0.2">
      <c r="A283" s="76" t="s">
        <v>19</v>
      </c>
      <c r="B283" s="67" t="s">
        <v>22</v>
      </c>
      <c r="C283" s="67" t="s">
        <v>0</v>
      </c>
      <c r="D283" s="67" t="s">
        <v>328</v>
      </c>
      <c r="E283" s="77">
        <f>+IF(ISNUMBER(DATA!H248),DATA!H248,"n/a")</f>
        <v>386</v>
      </c>
      <c r="F283" s="78">
        <f>+IF(ISNUMBER(DATA!I248),DATA!I248,"n/a")</f>
        <v>2.073</v>
      </c>
      <c r="G283" s="77">
        <f>+IF(ISNUMBER(DATA!R248),DATA!R248,"n/a")</f>
        <v>1053</v>
      </c>
      <c r="H283" s="78">
        <f>+IF(ISNUMBER(DATA!S248),DATA!S248,"n/a")</f>
        <v>2.4409999999999998</v>
      </c>
      <c r="I283" s="77">
        <f>+IF(ISNUMBER(DATA!AB248),DATA!AB248,"n/a")</f>
        <v>2051</v>
      </c>
      <c r="J283" s="78">
        <f>+IF(ISNUMBER(DATA!AC248),DATA!AC248,"n/a")</f>
        <v>3.2280000000000002</v>
      </c>
      <c r="K283" s="77">
        <f>+IF(ISNUMBER(DATA!AL248),DATA!AL248,"n/a")</f>
        <v>3874</v>
      </c>
      <c r="L283" s="78">
        <f>+IF(ISNUMBER(DATA!AM248),DATA!AM248,"n/a")</f>
        <v>3.831</v>
      </c>
      <c r="R283" s="67"/>
      <c r="S283" s="67"/>
      <c r="T283" s="67"/>
      <c r="U283" s="67"/>
      <c r="V283" s="67"/>
      <c r="W283" s="67"/>
      <c r="X283" s="67"/>
      <c r="Y283" s="67"/>
    </row>
    <row r="284" spans="1:25" x14ac:dyDescent="0.2">
      <c r="A284" s="76" t="s">
        <v>19</v>
      </c>
      <c r="B284" s="67" t="s">
        <v>22</v>
      </c>
      <c r="C284" s="67" t="s">
        <v>0</v>
      </c>
      <c r="D284" s="67" t="s">
        <v>329</v>
      </c>
      <c r="E284" s="77">
        <f>+IF(ISNUMBER(DATA!H249),DATA!H249,"n/a")</f>
        <v>5547</v>
      </c>
      <c r="F284" s="78">
        <f>+IF(ISNUMBER(DATA!I249),DATA!I249,"n/a")</f>
        <v>3.0670000000000002</v>
      </c>
      <c r="G284" s="77">
        <f>+IF(ISNUMBER(DATA!R249),DATA!R249,"n/a")</f>
        <v>18110</v>
      </c>
      <c r="H284" s="78">
        <f>+IF(ISNUMBER(DATA!S249),DATA!S249,"n/a")</f>
        <v>3.2280000000000002</v>
      </c>
      <c r="I284" s="77">
        <f>+IF(ISNUMBER(DATA!AB249),DATA!AB249,"n/a")</f>
        <v>28736</v>
      </c>
      <c r="J284" s="78">
        <f>+IF(ISNUMBER(DATA!AC249),DATA!AC249,"n/a")</f>
        <v>2.0299999999999998</v>
      </c>
      <c r="K284" s="77">
        <f>+IF(ISNUMBER(DATA!AL249),DATA!AL249,"n/a")</f>
        <v>48952</v>
      </c>
      <c r="L284" s="78">
        <f>+IF(ISNUMBER(DATA!AM249),DATA!AM249,"n/a")</f>
        <v>3.4969999999999999</v>
      </c>
      <c r="R284" s="67"/>
      <c r="S284" s="67"/>
      <c r="T284" s="67"/>
      <c r="U284" s="67"/>
      <c r="V284" s="67"/>
      <c r="W284" s="67"/>
      <c r="X284" s="67"/>
      <c r="Y284" s="67"/>
    </row>
    <row r="285" spans="1:25" x14ac:dyDescent="0.2">
      <c r="A285" s="76" t="s">
        <v>19</v>
      </c>
      <c r="B285" s="67" t="s">
        <v>22</v>
      </c>
      <c r="C285" s="67" t="s">
        <v>0</v>
      </c>
      <c r="D285" s="67" t="s">
        <v>330</v>
      </c>
      <c r="E285" s="77">
        <f>+IF(ISNUMBER(DATA!H250),DATA!H250,"n/a")</f>
        <v>27849</v>
      </c>
      <c r="F285" s="78">
        <f>+IF(ISNUMBER(DATA!I250),DATA!I250,"n/a")</f>
        <v>0.39500000000000002</v>
      </c>
      <c r="G285" s="77">
        <f>+IF(ISNUMBER(DATA!R250),DATA!R250,"n/a")</f>
        <v>72118</v>
      </c>
      <c r="H285" s="78">
        <f>+IF(ISNUMBER(DATA!S250),DATA!S250,"n/a")</f>
        <v>0.217</v>
      </c>
      <c r="I285" s="77">
        <f>+IF(ISNUMBER(DATA!AB250),DATA!AB250,"n/a")</f>
        <v>129758</v>
      </c>
      <c r="J285" s="78">
        <f>+IF(ISNUMBER(DATA!AC250),DATA!AC250,"n/a")</f>
        <v>0.10100000000000001</v>
      </c>
      <c r="K285" s="77">
        <f>+IF(ISNUMBER(DATA!AL250),DATA!AL250,"n/a")</f>
        <v>294401</v>
      </c>
      <c r="L285" s="78">
        <f>+IF(ISNUMBER(DATA!AM250),DATA!AM250,"n/a")</f>
        <v>6.6000000000000003E-2</v>
      </c>
      <c r="R285" s="67"/>
      <c r="S285" s="67"/>
      <c r="T285" s="67"/>
      <c r="U285" s="67"/>
      <c r="V285" s="67"/>
      <c r="W285" s="67"/>
      <c r="X285" s="67"/>
      <c r="Y285" s="67"/>
    </row>
    <row r="286" spans="1:25" x14ac:dyDescent="0.2">
      <c r="A286" s="76"/>
      <c r="E286" s="81"/>
      <c r="F286" s="78"/>
      <c r="G286" s="82"/>
      <c r="H286" s="78"/>
      <c r="I286" s="82"/>
      <c r="J286" s="83"/>
      <c r="K286" s="82"/>
      <c r="L286" s="78"/>
      <c r="R286" s="67"/>
      <c r="S286" s="67"/>
      <c r="T286" s="67"/>
      <c r="U286" s="67"/>
      <c r="V286" s="67"/>
      <c r="W286" s="67"/>
      <c r="X286" s="67"/>
      <c r="Y286" s="67"/>
    </row>
    <row r="287" spans="1:25" x14ac:dyDescent="0.2">
      <c r="A287" s="76" t="s">
        <v>19</v>
      </c>
      <c r="B287" s="67" t="s">
        <v>22</v>
      </c>
      <c r="C287" s="67" t="s">
        <v>9</v>
      </c>
      <c r="D287" s="67" t="s">
        <v>322</v>
      </c>
      <c r="E287" s="87">
        <f>+IF(ISNUMBER(DATA!J242),DATA!J242,"n/a")</f>
        <v>19</v>
      </c>
      <c r="F287" s="78">
        <f>+IF(ISNUMBER(DATA!K242),DATA!K242,"n/a")</f>
        <v>2.8250000000000002</v>
      </c>
      <c r="G287" s="87">
        <f>+IF(ISNUMBER(DATA!T242),DATA!T242,"n/a")</f>
        <v>52</v>
      </c>
      <c r="H287" s="78">
        <f>+IF(ISNUMBER(DATA!U242),DATA!U242,"n/a")</f>
        <v>0.29599999999999999</v>
      </c>
      <c r="I287" s="87">
        <f>+IF(ISNUMBER(DATA!AD242),DATA!AD242,"n/a")</f>
        <v>115</v>
      </c>
      <c r="J287" s="78">
        <f>+IF(ISNUMBER(DATA!AE242),DATA!AE242,"n/a")</f>
        <v>0.623</v>
      </c>
      <c r="K287" s="87">
        <f>+IF(ISNUMBER(DATA!AN242),DATA!AN242,"n/a")</f>
        <v>284</v>
      </c>
      <c r="L287" s="78">
        <f>+IF(ISNUMBER(DATA!AO242),DATA!AO242,"n/a")</f>
        <v>0.90200000000000002</v>
      </c>
      <c r="R287" s="67"/>
      <c r="S287" s="67"/>
      <c r="T287" s="67"/>
      <c r="U287" s="67"/>
      <c r="V287" s="67"/>
      <c r="W287" s="67"/>
      <c r="X287" s="67"/>
      <c r="Y287" s="67"/>
    </row>
    <row r="288" spans="1:25" x14ac:dyDescent="0.2">
      <c r="A288" s="76" t="s">
        <v>19</v>
      </c>
      <c r="B288" s="67" t="s">
        <v>22</v>
      </c>
      <c r="C288" s="67" t="s">
        <v>9</v>
      </c>
      <c r="D288" s="67" t="s">
        <v>323</v>
      </c>
      <c r="E288" s="87">
        <f>+IF(ISNUMBER(DATA!J243),DATA!J243,"n/a")</f>
        <v>149</v>
      </c>
      <c r="F288" s="78">
        <f>+IF(ISNUMBER(DATA!K243),DATA!K243,"n/a")</f>
        <v>0.499</v>
      </c>
      <c r="G288" s="87">
        <f>+IF(ISNUMBER(DATA!T243),DATA!T243,"n/a")</f>
        <v>335</v>
      </c>
      <c r="H288" s="78">
        <f>+IF(ISNUMBER(DATA!U243),DATA!U243,"n/a")</f>
        <v>0.35299999999999998</v>
      </c>
      <c r="I288" s="87">
        <f>+IF(ISNUMBER(DATA!AD243),DATA!AD243,"n/a")</f>
        <v>583</v>
      </c>
      <c r="J288" s="78">
        <f>+IF(ISNUMBER(DATA!AE243),DATA!AE243,"n/a")</f>
        <v>0.17299999999999999</v>
      </c>
      <c r="K288" s="87">
        <f>+IF(ISNUMBER(DATA!AN243),DATA!AN243,"n/a")</f>
        <v>1518</v>
      </c>
      <c r="L288" s="78">
        <f>+IF(ISNUMBER(DATA!AO243),DATA!AO243,"n/a")</f>
        <v>-2.3E-2</v>
      </c>
      <c r="R288" s="67"/>
      <c r="S288" s="67"/>
      <c r="T288" s="67"/>
      <c r="U288" s="67"/>
      <c r="V288" s="67"/>
      <c r="W288" s="67"/>
      <c r="X288" s="67"/>
      <c r="Y288" s="67"/>
    </row>
    <row r="289" spans="1:25" x14ac:dyDescent="0.2">
      <c r="A289" s="76" t="s">
        <v>19</v>
      </c>
      <c r="B289" s="67" t="s">
        <v>22</v>
      </c>
      <c r="C289" s="67" t="s">
        <v>9</v>
      </c>
      <c r="D289" s="67" t="s">
        <v>324</v>
      </c>
      <c r="E289" s="87">
        <f>+IF(ISNUMBER(DATA!J244),DATA!J244,"n/a")</f>
        <v>42</v>
      </c>
      <c r="F289" s="78">
        <f>+IF(ISNUMBER(DATA!K244),DATA!K244,"n/a")</f>
        <v>-0.22700000000000001</v>
      </c>
      <c r="G289" s="87">
        <f>+IF(ISNUMBER(DATA!T244),DATA!T244,"n/a")</f>
        <v>76</v>
      </c>
      <c r="H289" s="78">
        <f>+IF(ISNUMBER(DATA!U244),DATA!U244,"n/a")</f>
        <v>-0.14399999999999999</v>
      </c>
      <c r="I289" s="87">
        <f>+IF(ISNUMBER(DATA!AD244),DATA!AD244,"n/a")</f>
        <v>106</v>
      </c>
      <c r="J289" s="78">
        <f>+IF(ISNUMBER(DATA!AE244),DATA!AE244,"n/a")</f>
        <v>-0.23100000000000001</v>
      </c>
      <c r="K289" s="87">
        <f>+IF(ISNUMBER(DATA!AN244),DATA!AN244,"n/a")</f>
        <v>242</v>
      </c>
      <c r="L289" s="78">
        <f>+IF(ISNUMBER(DATA!AO244),DATA!AO244,"n/a")</f>
        <v>-0.377</v>
      </c>
      <c r="R289" s="67"/>
      <c r="S289" s="67"/>
      <c r="T289" s="67"/>
      <c r="U289" s="67"/>
      <c r="V289" s="67"/>
      <c r="W289" s="67"/>
      <c r="X289" s="67"/>
      <c r="Y289" s="67"/>
    </row>
    <row r="290" spans="1:25" x14ac:dyDescent="0.2">
      <c r="A290" s="76" t="s">
        <v>19</v>
      </c>
      <c r="B290" s="67" t="s">
        <v>22</v>
      </c>
      <c r="C290" s="67" t="s">
        <v>9</v>
      </c>
      <c r="D290" s="67" t="s">
        <v>325</v>
      </c>
      <c r="E290" s="87">
        <f>+IF(ISNUMBER(DATA!J245),DATA!J245,"n/a")</f>
        <v>867</v>
      </c>
      <c r="F290" s="78">
        <f>+IF(ISNUMBER(DATA!K245),DATA!K245,"n/a")</f>
        <v>0</v>
      </c>
      <c r="G290" s="87">
        <f>+IF(ISNUMBER(DATA!T245),DATA!T245,"n/a")</f>
        <v>2392</v>
      </c>
      <c r="H290" s="78">
        <f>+IF(ISNUMBER(DATA!U245),DATA!U245,"n/a")</f>
        <v>-0.36799999999999999</v>
      </c>
      <c r="I290" s="87">
        <f>+IF(ISNUMBER(DATA!AD245),DATA!AD245,"n/a")</f>
        <v>5045</v>
      </c>
      <c r="J290" s="78">
        <f>+IF(ISNUMBER(DATA!AE245),DATA!AE245,"n/a")</f>
        <v>-0.4</v>
      </c>
      <c r="K290" s="87">
        <f>+IF(ISNUMBER(DATA!AN245),DATA!AN245,"n/a")</f>
        <v>8574</v>
      </c>
      <c r="L290" s="78">
        <f>+IF(ISNUMBER(DATA!AO245),DATA!AO245,"n/a")</f>
        <v>-0.34100000000000003</v>
      </c>
      <c r="R290" s="67"/>
      <c r="S290" s="67"/>
      <c r="T290" s="67"/>
      <c r="U290" s="67"/>
      <c r="V290" s="67"/>
      <c r="W290" s="67"/>
      <c r="X290" s="67"/>
      <c r="Y290" s="67"/>
    </row>
    <row r="291" spans="1:25" x14ac:dyDescent="0.2">
      <c r="A291" s="76" t="s">
        <v>19</v>
      </c>
      <c r="B291" s="67" t="s">
        <v>22</v>
      </c>
      <c r="C291" s="67" t="s">
        <v>9</v>
      </c>
      <c r="D291" s="67" t="s">
        <v>326</v>
      </c>
      <c r="E291" s="87">
        <f>+IF(ISNUMBER(DATA!J246),DATA!J246,"n/a")</f>
        <v>91</v>
      </c>
      <c r="F291" s="78">
        <f>+IF(ISNUMBER(DATA!K246),DATA!K246,"n/a")</f>
        <v>3.871</v>
      </c>
      <c r="G291" s="87">
        <f>+IF(ISNUMBER(DATA!T246),DATA!T246,"n/a")</f>
        <v>199</v>
      </c>
      <c r="H291" s="78">
        <f>+IF(ISNUMBER(DATA!U246),DATA!U246,"n/a")</f>
        <v>2.4849999999999999</v>
      </c>
      <c r="I291" s="87">
        <f>+IF(ISNUMBER(DATA!AD246),DATA!AD246,"n/a")</f>
        <v>228</v>
      </c>
      <c r="J291" s="78">
        <f>+IF(ISNUMBER(DATA!AE246),DATA!AE246,"n/a")</f>
        <v>0.98099999999999998</v>
      </c>
      <c r="K291" s="87">
        <f>+IF(ISNUMBER(DATA!AN246),DATA!AN246,"n/a")</f>
        <v>291</v>
      </c>
      <c r="L291" s="78">
        <f>+IF(ISNUMBER(DATA!AO246),DATA!AO246,"n/a")</f>
        <v>0.112</v>
      </c>
      <c r="R291" s="67"/>
      <c r="S291" s="67"/>
      <c r="T291" s="67"/>
      <c r="U291" s="67"/>
      <c r="V291" s="67"/>
      <c r="W291" s="67"/>
      <c r="X291" s="67"/>
      <c r="Y291" s="67"/>
    </row>
    <row r="292" spans="1:25" x14ac:dyDescent="0.2">
      <c r="A292" s="76" t="s">
        <v>19</v>
      </c>
      <c r="B292" s="67" t="s">
        <v>22</v>
      </c>
      <c r="C292" s="67" t="s">
        <v>9</v>
      </c>
      <c r="D292" s="67" t="s">
        <v>327</v>
      </c>
      <c r="E292" s="87">
        <f>+IF(ISNUMBER(DATA!J247),DATA!J247,"n/a")</f>
        <v>21</v>
      </c>
      <c r="F292" s="78">
        <f>+IF(ISNUMBER(DATA!K247),DATA!K247,"n/a")</f>
        <v>0.49199999999999999</v>
      </c>
      <c r="G292" s="87">
        <f>+IF(ISNUMBER(DATA!T247),DATA!T247,"n/a")</f>
        <v>56</v>
      </c>
      <c r="H292" s="78">
        <f>+IF(ISNUMBER(DATA!U247),DATA!U247,"n/a")</f>
        <v>0.39700000000000002</v>
      </c>
      <c r="I292" s="87">
        <f>+IF(ISNUMBER(DATA!AD247),DATA!AD247,"n/a")</f>
        <v>106</v>
      </c>
      <c r="J292" s="78">
        <f>+IF(ISNUMBER(DATA!AE247),DATA!AE247,"n/a")</f>
        <v>0.30499999999999999</v>
      </c>
      <c r="K292" s="87">
        <f>+IF(ISNUMBER(DATA!AN247),DATA!AN247,"n/a")</f>
        <v>292</v>
      </c>
      <c r="L292" s="78">
        <f>+IF(ISNUMBER(DATA!AO247),DATA!AO247,"n/a")</f>
        <v>0.30399999999999999</v>
      </c>
      <c r="R292" s="67"/>
      <c r="S292" s="67"/>
      <c r="T292" s="67"/>
      <c r="U292" s="67"/>
      <c r="V292" s="67"/>
      <c r="W292" s="67"/>
      <c r="X292" s="67"/>
      <c r="Y292" s="67"/>
    </row>
    <row r="293" spans="1:25" x14ac:dyDescent="0.2">
      <c r="A293" s="76" t="s">
        <v>19</v>
      </c>
      <c r="B293" s="67" t="s">
        <v>22</v>
      </c>
      <c r="C293" s="67" t="s">
        <v>9</v>
      </c>
      <c r="D293" s="67" t="s">
        <v>328</v>
      </c>
      <c r="E293" s="87">
        <f>+IF(ISNUMBER(DATA!J248),DATA!J248,"n/a")</f>
        <v>94</v>
      </c>
      <c r="F293" s="78">
        <f>+IF(ISNUMBER(DATA!K248),DATA!K248,"n/a")</f>
        <v>1.7889999999999999</v>
      </c>
      <c r="G293" s="87">
        <f>+IF(ISNUMBER(DATA!T248),DATA!T248,"n/a")</f>
        <v>257</v>
      </c>
      <c r="H293" s="78">
        <f>+IF(ISNUMBER(DATA!U248),DATA!U248,"n/a")</f>
        <v>2.2090000000000001</v>
      </c>
      <c r="I293" s="87">
        <f>+IF(ISNUMBER(DATA!AD248),DATA!AD248,"n/a")</f>
        <v>502</v>
      </c>
      <c r="J293" s="78">
        <f>+IF(ISNUMBER(DATA!AE248),DATA!AE248,"n/a")</f>
        <v>3.306</v>
      </c>
      <c r="K293" s="87">
        <f>+IF(ISNUMBER(DATA!AN248),DATA!AN248,"n/a")</f>
        <v>925</v>
      </c>
      <c r="L293" s="78">
        <f>+IF(ISNUMBER(DATA!AO248),DATA!AO248,"n/a")</f>
        <v>4.8289999999999997</v>
      </c>
      <c r="R293" s="67"/>
      <c r="S293" s="67"/>
      <c r="T293" s="67"/>
      <c r="U293" s="67"/>
      <c r="V293" s="67"/>
      <c r="W293" s="67"/>
      <c r="X293" s="67"/>
      <c r="Y293" s="67"/>
    </row>
    <row r="294" spans="1:25" x14ac:dyDescent="0.2">
      <c r="A294" s="76" t="s">
        <v>19</v>
      </c>
      <c r="B294" s="67" t="s">
        <v>22</v>
      </c>
      <c r="C294" s="67" t="s">
        <v>9</v>
      </c>
      <c r="D294" s="67" t="s">
        <v>329</v>
      </c>
      <c r="E294" s="87">
        <f>+IF(ISNUMBER(DATA!J249),DATA!J249,"n/a")</f>
        <v>310</v>
      </c>
      <c r="F294" s="78">
        <f>+IF(ISNUMBER(DATA!K249),DATA!K249,"n/a")</f>
        <v>3.512</v>
      </c>
      <c r="G294" s="87">
        <f>+IF(ISNUMBER(DATA!T249),DATA!T249,"n/a")</f>
        <v>1178</v>
      </c>
      <c r="H294" s="78">
        <f>+IF(ISNUMBER(DATA!U249),DATA!U249,"n/a")</f>
        <v>3.9329999999999998</v>
      </c>
      <c r="I294" s="87">
        <f>+IF(ISNUMBER(DATA!AD249),DATA!AD249,"n/a")</f>
        <v>1876</v>
      </c>
      <c r="J294" s="78">
        <f>+IF(ISNUMBER(DATA!AE249),DATA!AE249,"n/a")</f>
        <v>1.863</v>
      </c>
      <c r="K294" s="87">
        <f>+IF(ISNUMBER(DATA!AN249),DATA!AN249,"n/a")</f>
        <v>2637</v>
      </c>
      <c r="L294" s="78">
        <f>+IF(ISNUMBER(DATA!AO249),DATA!AO249,"n/a")</f>
        <v>1.355</v>
      </c>
      <c r="R294" s="67"/>
      <c r="S294" s="67"/>
      <c r="T294" s="67"/>
      <c r="U294" s="67"/>
      <c r="V294" s="67"/>
      <c r="W294" s="67"/>
      <c r="X294" s="67"/>
      <c r="Y294" s="67"/>
    </row>
    <row r="295" spans="1:25" x14ac:dyDescent="0.2">
      <c r="A295" s="76" t="s">
        <v>19</v>
      </c>
      <c r="B295" s="67" t="s">
        <v>22</v>
      </c>
      <c r="C295" s="67" t="s">
        <v>9</v>
      </c>
      <c r="D295" s="67" t="s">
        <v>330</v>
      </c>
      <c r="E295" s="87">
        <f>+IF(ISNUMBER(DATA!J250),DATA!J250,"n/a")</f>
        <v>1593</v>
      </c>
      <c r="F295" s="78">
        <f>+IF(ISNUMBER(DATA!K250),DATA!K250,"n/a")</f>
        <v>0.371</v>
      </c>
      <c r="G295" s="87">
        <f>+IF(ISNUMBER(DATA!T250),DATA!T250,"n/a")</f>
        <v>4546</v>
      </c>
      <c r="H295" s="78">
        <f>+IF(ISNUMBER(DATA!U250),DATA!U250,"n/a")</f>
        <v>-8.0000000000000002E-3</v>
      </c>
      <c r="I295" s="87">
        <f>+IF(ISNUMBER(DATA!AD250),DATA!AD250,"n/a")</f>
        <v>8561</v>
      </c>
      <c r="J295" s="78">
        <f>+IF(ISNUMBER(DATA!AE250),DATA!AE250,"n/a")</f>
        <v>-0.151</v>
      </c>
      <c r="K295" s="87">
        <f>+IF(ISNUMBER(DATA!AN250),DATA!AN250,"n/a")</f>
        <v>14763</v>
      </c>
      <c r="L295" s="78">
        <f>+IF(ISNUMBER(DATA!AO250),DATA!AO250,"n/a")</f>
        <v>-0.124</v>
      </c>
      <c r="R295" s="67"/>
      <c r="S295" s="67"/>
      <c r="T295" s="67"/>
      <c r="U295" s="67"/>
      <c r="V295" s="67"/>
      <c r="W295" s="67"/>
      <c r="X295" s="67"/>
      <c r="Y295" s="67"/>
    </row>
    <row r="296" spans="1:25" x14ac:dyDescent="0.2">
      <c r="A296" s="76"/>
      <c r="E296" s="81"/>
      <c r="F296" s="78"/>
      <c r="G296" s="82"/>
      <c r="H296" s="78"/>
      <c r="I296" s="82"/>
      <c r="J296" s="83"/>
      <c r="K296" s="82"/>
      <c r="L296" s="78"/>
      <c r="R296" s="67"/>
      <c r="S296" s="67"/>
      <c r="T296" s="67"/>
      <c r="U296" s="67"/>
      <c r="V296" s="67"/>
      <c r="W296" s="67"/>
      <c r="X296" s="67"/>
      <c r="Y296" s="67"/>
    </row>
    <row r="297" spans="1:25" x14ac:dyDescent="0.2">
      <c r="A297" s="76" t="s">
        <v>19</v>
      </c>
      <c r="B297" s="67" t="s">
        <v>22</v>
      </c>
      <c r="C297" s="67" t="s">
        <v>25</v>
      </c>
      <c r="D297" s="67" t="s">
        <v>322</v>
      </c>
      <c r="E297" s="87">
        <f>+IF(ISNUMBER(DATA!L242),DATA!L242,"n/a")</f>
        <v>76</v>
      </c>
      <c r="F297" s="78">
        <f>+IF(ISNUMBER(DATA!M242),DATA!M242,"n/a")</f>
        <v>3.0419999999999998</v>
      </c>
      <c r="G297" s="87">
        <f>+IF(ISNUMBER(DATA!V242),DATA!V242,"n/a")</f>
        <v>203</v>
      </c>
      <c r="H297" s="78">
        <f>+IF(ISNUMBER(DATA!W242),DATA!W242,"n/a")</f>
        <v>0.47</v>
      </c>
      <c r="I297" s="87">
        <f>+IF(ISNUMBER(DATA!AF242),DATA!AF242,"n/a")</f>
        <v>383</v>
      </c>
      <c r="J297" s="78">
        <f>+IF(ISNUMBER(DATA!AG242),DATA!AG242,"n/a")</f>
        <v>0.53200000000000003</v>
      </c>
      <c r="K297" s="87">
        <f>+IF(ISNUMBER(DATA!AP242),DATA!AP242,"n/a")</f>
        <v>861</v>
      </c>
      <c r="L297" s="78">
        <f>+IF(ISNUMBER(DATA!AQ242),DATA!AQ242,"n/a")</f>
        <v>0.67700000000000005</v>
      </c>
      <c r="R297" s="67"/>
      <c r="S297" s="67"/>
      <c r="T297" s="67"/>
      <c r="U297" s="67"/>
      <c r="V297" s="67"/>
      <c r="W297" s="67"/>
      <c r="X297" s="67"/>
      <c r="Y297" s="67"/>
    </row>
    <row r="298" spans="1:25" x14ac:dyDescent="0.2">
      <c r="A298" s="76" t="s">
        <v>19</v>
      </c>
      <c r="B298" s="67" t="s">
        <v>22</v>
      </c>
      <c r="C298" s="67" t="s">
        <v>25</v>
      </c>
      <c r="D298" s="67" t="s">
        <v>323</v>
      </c>
      <c r="E298" s="87">
        <f>+IF(ISNUMBER(DATA!L243),DATA!L243,"n/a")</f>
        <v>2309</v>
      </c>
      <c r="F298" s="78">
        <f>+IF(ISNUMBER(DATA!M243),DATA!M243,"n/a")</f>
        <v>-0.114</v>
      </c>
      <c r="G298" s="87">
        <f>+IF(ISNUMBER(DATA!V243),DATA!V243,"n/a")</f>
        <v>5601</v>
      </c>
      <c r="H298" s="78">
        <f>+IF(ISNUMBER(DATA!W243),DATA!W243,"n/a")</f>
        <v>-0.113</v>
      </c>
      <c r="I298" s="87">
        <f>+IF(ISNUMBER(DATA!AF243),DATA!AF243,"n/a")</f>
        <v>10677</v>
      </c>
      <c r="J298" s="78">
        <f>+IF(ISNUMBER(DATA!AG243),DATA!AG243,"n/a")</f>
        <v>-9.7000000000000003E-2</v>
      </c>
      <c r="K298" s="87">
        <f>+IF(ISNUMBER(DATA!AP243),DATA!AP243,"n/a")</f>
        <v>33564</v>
      </c>
      <c r="L298" s="78">
        <f>+IF(ISNUMBER(DATA!AQ243),DATA!AQ243,"n/a")</f>
        <v>-8.3000000000000004E-2</v>
      </c>
      <c r="R298" s="67"/>
      <c r="S298" s="67"/>
      <c r="T298" s="67"/>
      <c r="U298" s="67"/>
      <c r="V298" s="67"/>
      <c r="W298" s="67"/>
      <c r="X298" s="67"/>
      <c r="Y298" s="67"/>
    </row>
    <row r="299" spans="1:25" x14ac:dyDescent="0.2">
      <c r="A299" s="76" t="s">
        <v>19</v>
      </c>
      <c r="B299" s="67" t="s">
        <v>22</v>
      </c>
      <c r="C299" s="67" t="s">
        <v>25</v>
      </c>
      <c r="D299" s="67" t="s">
        <v>324</v>
      </c>
      <c r="E299" s="87">
        <f>+IF(ISNUMBER(DATA!L244),DATA!L244,"n/a")</f>
        <v>731</v>
      </c>
      <c r="F299" s="78">
        <f>+IF(ISNUMBER(DATA!M244),DATA!M244,"n/a")</f>
        <v>0.13300000000000001</v>
      </c>
      <c r="G299" s="87">
        <f>+IF(ISNUMBER(DATA!V244),DATA!V244,"n/a")</f>
        <v>1477</v>
      </c>
      <c r="H299" s="78">
        <f>+IF(ISNUMBER(DATA!W244),DATA!W244,"n/a")</f>
        <v>0.05</v>
      </c>
      <c r="I299" s="87">
        <f>+IF(ISNUMBER(DATA!AF244),DATA!AF244,"n/a")</f>
        <v>2175</v>
      </c>
      <c r="J299" s="78">
        <f>+IF(ISNUMBER(DATA!AG244),DATA!AG244,"n/a")</f>
        <v>-0.23</v>
      </c>
      <c r="K299" s="87">
        <f>+IF(ISNUMBER(DATA!AP244),DATA!AP244,"n/a")</f>
        <v>5711</v>
      </c>
      <c r="L299" s="78">
        <f>+IF(ISNUMBER(DATA!AQ244),DATA!AQ244,"n/a")</f>
        <v>-0.35899999999999999</v>
      </c>
      <c r="R299" s="67"/>
      <c r="S299" s="67"/>
      <c r="T299" s="67"/>
      <c r="U299" s="67"/>
      <c r="V299" s="67"/>
      <c r="W299" s="67"/>
      <c r="X299" s="67"/>
      <c r="Y299" s="67"/>
    </row>
    <row r="300" spans="1:25" x14ac:dyDescent="0.2">
      <c r="A300" s="76" t="s">
        <v>19</v>
      </c>
      <c r="B300" s="67" t="s">
        <v>22</v>
      </c>
      <c r="C300" s="67" t="s">
        <v>25</v>
      </c>
      <c r="D300" s="67" t="s">
        <v>325</v>
      </c>
      <c r="E300" s="87">
        <f>+IF(ISNUMBER(DATA!L245),DATA!L245,"n/a")</f>
        <v>3268</v>
      </c>
      <c r="F300" s="78">
        <f>+IF(ISNUMBER(DATA!M245),DATA!M245,"n/a")</f>
        <v>0.59</v>
      </c>
      <c r="G300" s="87">
        <f>+IF(ISNUMBER(DATA!V245),DATA!V245,"n/a")</f>
        <v>7573</v>
      </c>
      <c r="H300" s="78">
        <f>+IF(ISNUMBER(DATA!W245),DATA!W245,"n/a")</f>
        <v>0.10199999999999999</v>
      </c>
      <c r="I300" s="87">
        <f>+IF(ISNUMBER(DATA!AF245),DATA!AF245,"n/a")</f>
        <v>14402</v>
      </c>
      <c r="J300" s="78">
        <f>+IF(ISNUMBER(DATA!AG245),DATA!AG245,"n/a")</f>
        <v>-2.8000000000000001E-2</v>
      </c>
      <c r="K300" s="87">
        <f>+IF(ISNUMBER(DATA!AP245),DATA!AP245,"n/a")</f>
        <v>30331</v>
      </c>
      <c r="L300" s="78">
        <f>+IF(ISNUMBER(DATA!AQ245),DATA!AQ245,"n/a")</f>
        <v>2.1000000000000001E-2</v>
      </c>
      <c r="R300" s="67"/>
      <c r="S300" s="67"/>
      <c r="T300" s="67"/>
      <c r="U300" s="67"/>
      <c r="V300" s="67"/>
      <c r="W300" s="67"/>
      <c r="X300" s="67"/>
      <c r="Y300" s="67"/>
    </row>
    <row r="301" spans="1:25" x14ac:dyDescent="0.2">
      <c r="A301" s="76" t="s">
        <v>19</v>
      </c>
      <c r="B301" s="67" t="s">
        <v>22</v>
      </c>
      <c r="C301" s="67" t="s">
        <v>25</v>
      </c>
      <c r="D301" s="67" t="s">
        <v>326</v>
      </c>
      <c r="E301" s="87">
        <f>+IF(ISNUMBER(DATA!L246),DATA!L246,"n/a")</f>
        <v>318</v>
      </c>
      <c r="F301" s="78">
        <f>+IF(ISNUMBER(DATA!M246),DATA!M246,"n/a")</f>
        <v>0.22800000000000001</v>
      </c>
      <c r="G301" s="87">
        <f>+IF(ISNUMBER(DATA!V246),DATA!V246,"n/a")</f>
        <v>686</v>
      </c>
      <c r="H301" s="78">
        <f>+IF(ISNUMBER(DATA!W246),DATA!W246,"n/a")</f>
        <v>0.187</v>
      </c>
      <c r="I301" s="87">
        <f>+IF(ISNUMBER(DATA!AF246),DATA!AF246,"n/a")</f>
        <v>760</v>
      </c>
      <c r="J301" s="78">
        <f>+IF(ISNUMBER(DATA!AG246),DATA!AG246,"n/a")</f>
        <v>-0.33100000000000002</v>
      </c>
      <c r="K301" s="87">
        <f>+IF(ISNUMBER(DATA!AP246),DATA!AP246,"n/a")</f>
        <v>1210</v>
      </c>
      <c r="L301" s="78">
        <f>+IF(ISNUMBER(DATA!AQ246),DATA!AQ246,"n/a")</f>
        <v>-0.57399999999999995</v>
      </c>
      <c r="R301" s="67"/>
      <c r="S301" s="67"/>
      <c r="T301" s="67"/>
      <c r="U301" s="67"/>
      <c r="V301" s="67"/>
      <c r="W301" s="67"/>
      <c r="X301" s="67"/>
      <c r="Y301" s="67"/>
    </row>
    <row r="302" spans="1:25" x14ac:dyDescent="0.2">
      <c r="A302" s="76" t="s">
        <v>19</v>
      </c>
      <c r="B302" s="67" t="s">
        <v>22</v>
      </c>
      <c r="C302" s="67" t="s">
        <v>25</v>
      </c>
      <c r="D302" s="67" t="s">
        <v>327</v>
      </c>
      <c r="E302" s="87">
        <f>+IF(ISNUMBER(DATA!L247),DATA!L247,"n/a")</f>
        <v>567</v>
      </c>
      <c r="F302" s="78">
        <f>+IF(ISNUMBER(DATA!M247),DATA!M247,"n/a")</f>
        <v>0.27800000000000002</v>
      </c>
      <c r="G302" s="87">
        <f>+IF(ISNUMBER(DATA!V247),DATA!V247,"n/a")</f>
        <v>1586</v>
      </c>
      <c r="H302" s="78">
        <f>+IF(ISNUMBER(DATA!W247),DATA!W247,"n/a")</f>
        <v>0.26900000000000002</v>
      </c>
      <c r="I302" s="87">
        <f>+IF(ISNUMBER(DATA!AF247),DATA!AF247,"n/a")</f>
        <v>3059</v>
      </c>
      <c r="J302" s="78">
        <f>+IF(ISNUMBER(DATA!AG247),DATA!AG247,"n/a")</f>
        <v>0.22</v>
      </c>
      <c r="K302" s="87">
        <f>+IF(ISNUMBER(DATA!AP247),DATA!AP247,"n/a")</f>
        <v>7984</v>
      </c>
      <c r="L302" s="78">
        <f>+IF(ISNUMBER(DATA!AQ247),DATA!AQ247,"n/a")</f>
        <v>0.26800000000000002</v>
      </c>
      <c r="R302" s="67"/>
      <c r="S302" s="67"/>
      <c r="T302" s="67"/>
      <c r="U302" s="67"/>
      <c r="V302" s="67"/>
      <c r="W302" s="67"/>
      <c r="X302" s="67"/>
      <c r="Y302" s="67"/>
    </row>
    <row r="303" spans="1:25" x14ac:dyDescent="0.2">
      <c r="A303" s="76" t="s">
        <v>19</v>
      </c>
      <c r="B303" s="67" t="s">
        <v>22</v>
      </c>
      <c r="C303" s="67" t="s">
        <v>25</v>
      </c>
      <c r="D303" s="67" t="s">
        <v>328</v>
      </c>
      <c r="E303" s="87">
        <f>+IF(ISNUMBER(DATA!L248),DATA!L248,"n/a")</f>
        <v>339</v>
      </c>
      <c r="F303" s="78">
        <f>+IF(ISNUMBER(DATA!M248),DATA!M248,"n/a")</f>
        <v>1.601</v>
      </c>
      <c r="G303" s="87">
        <f>+IF(ISNUMBER(DATA!V248),DATA!V248,"n/a")</f>
        <v>942</v>
      </c>
      <c r="H303" s="78">
        <f>+IF(ISNUMBER(DATA!W248),DATA!W248,"n/a")</f>
        <v>2.0369999999999999</v>
      </c>
      <c r="I303" s="87">
        <f>+IF(ISNUMBER(DATA!AF248),DATA!AF248,"n/a")</f>
        <v>1831</v>
      </c>
      <c r="J303" s="78">
        <f>+IF(ISNUMBER(DATA!AG248),DATA!AG248,"n/a")</f>
        <v>3.0089999999999999</v>
      </c>
      <c r="K303" s="87">
        <f>+IF(ISNUMBER(DATA!AP248),DATA!AP248,"n/a")</f>
        <v>3423</v>
      </c>
      <c r="L303" s="78">
        <f>+IF(ISNUMBER(DATA!AQ248),DATA!AQ248,"n/a")</f>
        <v>4.3869999999999996</v>
      </c>
      <c r="R303" s="67"/>
      <c r="S303" s="67"/>
      <c r="T303" s="67"/>
      <c r="U303" s="67"/>
      <c r="V303" s="67"/>
      <c r="W303" s="67"/>
      <c r="X303" s="67"/>
      <c r="Y303" s="67"/>
    </row>
    <row r="304" spans="1:25" x14ac:dyDescent="0.2">
      <c r="A304" s="76" t="s">
        <v>19</v>
      </c>
      <c r="B304" s="67" t="s">
        <v>22</v>
      </c>
      <c r="C304" s="67" t="s">
        <v>25</v>
      </c>
      <c r="D304" s="67" t="s">
        <v>329</v>
      </c>
      <c r="E304" s="87">
        <f>+IF(ISNUMBER(DATA!L249),DATA!L249,"n/a")</f>
        <v>1059</v>
      </c>
      <c r="F304" s="78">
        <f>+IF(ISNUMBER(DATA!M249),DATA!M249,"n/a")</f>
        <v>5.4829999999999997</v>
      </c>
      <c r="G304" s="87">
        <f>+IF(ISNUMBER(DATA!V249),DATA!V249,"n/a")</f>
        <v>3794</v>
      </c>
      <c r="H304" s="78">
        <f>+IF(ISNUMBER(DATA!W249),DATA!W249,"n/a")</f>
        <v>5.399</v>
      </c>
      <c r="I304" s="87">
        <f>+IF(ISNUMBER(DATA!AF249),DATA!AF249,"n/a")</f>
        <v>5815</v>
      </c>
      <c r="J304" s="78">
        <f>+IF(ISNUMBER(DATA!AG249),DATA!AG249,"n/a")</f>
        <v>3.1549999999999998</v>
      </c>
      <c r="K304" s="87">
        <f>+IF(ISNUMBER(DATA!AP249),DATA!AP249,"n/a")</f>
        <v>7862</v>
      </c>
      <c r="L304" s="78">
        <f>+IF(ISNUMBER(DATA!AQ249),DATA!AQ249,"n/a")</f>
        <v>1.931</v>
      </c>
      <c r="R304" s="67"/>
      <c r="S304" s="67"/>
      <c r="T304" s="67"/>
      <c r="U304" s="67"/>
      <c r="V304" s="67"/>
      <c r="W304" s="67"/>
      <c r="X304" s="67"/>
      <c r="Y304" s="67"/>
    </row>
    <row r="305" spans="1:25" x14ac:dyDescent="0.2">
      <c r="A305" s="76" t="s">
        <v>19</v>
      </c>
      <c r="B305" s="67" t="s">
        <v>22</v>
      </c>
      <c r="C305" s="67" t="s">
        <v>25</v>
      </c>
      <c r="D305" s="67" t="s">
        <v>330</v>
      </c>
      <c r="E305" s="87">
        <f>+IF(ISNUMBER(DATA!L250),DATA!L250,"n/a")</f>
        <v>8667</v>
      </c>
      <c r="F305" s="78">
        <f>+IF(ISNUMBER(DATA!M250),DATA!M250,"n/a")</f>
        <v>0.371</v>
      </c>
      <c r="G305" s="87">
        <f>+IF(ISNUMBER(DATA!V250),DATA!V250,"n/a")</f>
        <v>21863</v>
      </c>
      <c r="H305" s="78">
        <f>+IF(ISNUMBER(DATA!W250),DATA!W250,"n/a")</f>
        <v>0.252</v>
      </c>
      <c r="I305" s="87">
        <f>+IF(ISNUMBER(DATA!AF250),DATA!AF250,"n/a")</f>
        <v>39102</v>
      </c>
      <c r="J305" s="78">
        <f>+IF(ISNUMBER(DATA!AG250),DATA!AG250,"n/a")</f>
        <v>0.11</v>
      </c>
      <c r="K305" s="87">
        <f>+IF(ISNUMBER(DATA!AP250),DATA!AP250,"n/a")</f>
        <v>90946</v>
      </c>
      <c r="L305" s="78">
        <f>+IF(ISNUMBER(DATA!AQ250),DATA!AQ250,"n/a")</f>
        <v>3.1E-2</v>
      </c>
      <c r="R305" s="67"/>
      <c r="S305" s="67"/>
      <c r="T305" s="67"/>
      <c r="U305" s="67"/>
      <c r="V305" s="67"/>
      <c r="W305" s="67"/>
      <c r="X305" s="67"/>
      <c r="Y305" s="67"/>
    </row>
    <row r="306" spans="1:25" x14ac:dyDescent="0.2">
      <c r="A306" s="76"/>
      <c r="E306" s="81"/>
      <c r="F306" s="78"/>
      <c r="G306" s="82"/>
      <c r="H306" s="78"/>
      <c r="I306" s="82"/>
      <c r="J306" s="83"/>
      <c r="K306" s="82"/>
      <c r="L306" s="78"/>
      <c r="R306" s="67"/>
      <c r="S306" s="67"/>
      <c r="T306" s="67"/>
      <c r="U306" s="67"/>
      <c r="V306" s="67"/>
      <c r="W306" s="67"/>
      <c r="X306" s="67"/>
      <c r="Y306" s="67"/>
    </row>
    <row r="307" spans="1:25" x14ac:dyDescent="0.2">
      <c r="A307" s="76" t="s">
        <v>19</v>
      </c>
      <c r="B307" s="67" t="s">
        <v>22</v>
      </c>
      <c r="C307" s="67" t="s">
        <v>10</v>
      </c>
      <c r="D307" s="67" t="s">
        <v>322</v>
      </c>
      <c r="E307" s="88">
        <f>+IF(ISNUMBER(DATA!N242),DATA!N242,"n/a")</f>
        <v>25.4</v>
      </c>
      <c r="F307" s="78">
        <f>+IF(ISNUMBER(DATA!O242),DATA!O242,"n/a")</f>
        <v>-0.126</v>
      </c>
      <c r="G307" s="88">
        <f>+IF(ISNUMBER(DATA!X242),DATA!X242,"n/a")</f>
        <v>27.55</v>
      </c>
      <c r="H307" s="78">
        <f>+IF(ISNUMBER(DATA!Y242),DATA!Y242,"n/a")</f>
        <v>0.17699999999999999</v>
      </c>
      <c r="I307" s="88">
        <f>+IF(ISNUMBER(DATA!AH242),DATA!AH242,"n/a")</f>
        <v>21.81</v>
      </c>
      <c r="J307" s="78">
        <f>+IF(ISNUMBER(DATA!AI242),DATA!AI242,"n/a")</f>
        <v>-1.9E-2</v>
      </c>
      <c r="K307" s="88">
        <f>+IF(ISNUMBER(DATA!AR242),DATA!AR242,"n/a")</f>
        <v>18.77</v>
      </c>
      <c r="L307" s="78">
        <f>+IF(ISNUMBER(DATA!AS242),DATA!AS242,"n/a")</f>
        <v>-8.2000000000000003E-2</v>
      </c>
      <c r="R307" s="67"/>
      <c r="S307" s="67"/>
      <c r="T307" s="67"/>
      <c r="U307" s="67"/>
      <c r="V307" s="67"/>
      <c r="W307" s="67"/>
      <c r="X307" s="67"/>
      <c r="Y307" s="67"/>
    </row>
    <row r="308" spans="1:25" x14ac:dyDescent="0.2">
      <c r="A308" s="76" t="s">
        <v>19</v>
      </c>
      <c r="B308" s="67" t="s">
        <v>22</v>
      </c>
      <c r="C308" s="67" t="s">
        <v>10</v>
      </c>
      <c r="D308" s="67" t="s">
        <v>323</v>
      </c>
      <c r="E308" s="88">
        <f>+IF(ISNUMBER(DATA!N243),DATA!N243,"n/a")</f>
        <v>45.59</v>
      </c>
      <c r="F308" s="78">
        <f>+IF(ISNUMBER(DATA!O243),DATA!O243,"n/a")</f>
        <v>-0.35499999999999998</v>
      </c>
      <c r="G308" s="88">
        <f>+IF(ISNUMBER(DATA!X243),DATA!X243,"n/a")</f>
        <v>48.28</v>
      </c>
      <c r="H308" s="78">
        <f>+IF(ISNUMBER(DATA!Y243),DATA!Y243,"n/a")</f>
        <v>-0.30499999999999999</v>
      </c>
      <c r="I308" s="88">
        <f>+IF(ISNUMBER(DATA!AH243),DATA!AH243,"n/a")</f>
        <v>52.56</v>
      </c>
      <c r="J308" s="78">
        <f>+IF(ISNUMBER(DATA!AI243),DATA!AI243,"n/a")</f>
        <v>-0.19800000000000001</v>
      </c>
      <c r="K308" s="88">
        <f>+IF(ISNUMBER(DATA!AR243),DATA!AR243,"n/a")</f>
        <v>61.77</v>
      </c>
      <c r="L308" s="78">
        <f>+IF(ISNUMBER(DATA!AS243),DATA!AS243,"n/a")</f>
        <v>-5.3999999999999999E-2</v>
      </c>
      <c r="R308" s="67"/>
      <c r="S308" s="67"/>
      <c r="T308" s="67"/>
      <c r="U308" s="67"/>
      <c r="V308" s="67"/>
      <c r="W308" s="67"/>
      <c r="X308" s="67"/>
      <c r="Y308" s="67"/>
    </row>
    <row r="309" spans="1:25" x14ac:dyDescent="0.2">
      <c r="A309" s="76" t="s">
        <v>19</v>
      </c>
      <c r="B309" s="67" t="s">
        <v>22</v>
      </c>
      <c r="C309" s="67" t="s">
        <v>10</v>
      </c>
      <c r="D309" s="67" t="s">
        <v>324</v>
      </c>
      <c r="E309" s="88">
        <f>+IF(ISNUMBER(DATA!N244),DATA!N244,"n/a")</f>
        <v>29.52</v>
      </c>
      <c r="F309" s="78">
        <f>+IF(ISNUMBER(DATA!O244),DATA!O244,"n/a")</f>
        <v>0.35699999999999998</v>
      </c>
      <c r="G309" s="88">
        <f>+IF(ISNUMBER(DATA!X244),DATA!X244,"n/a")</f>
        <v>34.56</v>
      </c>
      <c r="H309" s="78">
        <f>+IF(ISNUMBER(DATA!Y244),DATA!Y244,"n/a")</f>
        <v>-3.0000000000000001E-3</v>
      </c>
      <c r="I309" s="88">
        <f>+IF(ISNUMBER(DATA!AH244),DATA!AH244,"n/a")</f>
        <v>39.299999999999997</v>
      </c>
      <c r="J309" s="78">
        <f>+IF(ISNUMBER(DATA!AI244),DATA!AI244,"n/a")</f>
        <v>-2.5999999999999999E-2</v>
      </c>
      <c r="K309" s="88">
        <f>+IF(ISNUMBER(DATA!AR244),DATA!AR244,"n/a")</f>
        <v>46.31</v>
      </c>
      <c r="L309" s="78">
        <f>+IF(ISNUMBER(DATA!AS244),DATA!AS244,"n/a")</f>
        <v>-3.7999999999999999E-2</v>
      </c>
      <c r="R309" s="67"/>
      <c r="S309" s="67"/>
      <c r="T309" s="67"/>
      <c r="U309" s="67"/>
      <c r="V309" s="67"/>
      <c r="W309" s="67"/>
      <c r="X309" s="67"/>
      <c r="Y309" s="67"/>
    </row>
    <row r="310" spans="1:25" x14ac:dyDescent="0.2">
      <c r="A310" s="76" t="s">
        <v>19</v>
      </c>
      <c r="B310" s="67" t="s">
        <v>22</v>
      </c>
      <c r="C310" s="67" t="s">
        <v>10</v>
      </c>
      <c r="D310" s="67" t="s">
        <v>325</v>
      </c>
      <c r="E310" s="88">
        <f>+IF(ISNUMBER(DATA!N245),DATA!N245,"n/a")</f>
        <v>11.77</v>
      </c>
      <c r="F310" s="78">
        <f>+IF(ISNUMBER(DATA!O245),DATA!O245,"n/a")</f>
        <v>0.35599999999999998</v>
      </c>
      <c r="G310" s="88">
        <f>+IF(ISNUMBER(DATA!X245),DATA!X245,"n/a")</f>
        <v>10.34</v>
      </c>
      <c r="H310" s="78">
        <f>+IF(ISNUMBER(DATA!Y245),DATA!Y245,"n/a")</f>
        <v>0.44900000000000001</v>
      </c>
      <c r="I310" s="88">
        <f>+IF(ISNUMBER(DATA!AH245),DATA!AH245,"n/a")</f>
        <v>9.6199999999999992</v>
      </c>
      <c r="J310" s="78">
        <f>+IF(ISNUMBER(DATA!AI245),DATA!AI245,"n/a")</f>
        <v>0.45600000000000002</v>
      </c>
      <c r="K310" s="88">
        <f>+IF(ISNUMBER(DATA!AR245),DATA!AR245,"n/a")</f>
        <v>11.76</v>
      </c>
      <c r="L310" s="78">
        <f>+IF(ISNUMBER(DATA!AS245),DATA!AS245,"n/a")</f>
        <v>0.39600000000000002</v>
      </c>
      <c r="R310" s="67"/>
      <c r="S310" s="67"/>
      <c r="T310" s="67"/>
      <c r="U310" s="67"/>
      <c r="V310" s="67"/>
      <c r="W310" s="67"/>
      <c r="X310" s="67"/>
      <c r="Y310" s="67"/>
    </row>
    <row r="311" spans="1:25" x14ac:dyDescent="0.2">
      <c r="A311" s="76" t="s">
        <v>19</v>
      </c>
      <c r="B311" s="67" t="s">
        <v>22</v>
      </c>
      <c r="C311" s="67" t="s">
        <v>10</v>
      </c>
      <c r="D311" s="67" t="s">
        <v>326</v>
      </c>
      <c r="E311" s="88">
        <f>+IF(ISNUMBER(DATA!N246),DATA!N246,"n/a")</f>
        <v>15.54</v>
      </c>
      <c r="F311" s="78">
        <f>+IF(ISNUMBER(DATA!O246),DATA!O246,"n/a")</f>
        <v>-0.76900000000000002</v>
      </c>
      <c r="G311" s="88">
        <f>+IF(ISNUMBER(DATA!X246),DATA!X246,"n/a")</f>
        <v>14.99</v>
      </c>
      <c r="H311" s="78">
        <f>+IF(ISNUMBER(DATA!Y246),DATA!Y246,"n/a")</f>
        <v>-0.68</v>
      </c>
      <c r="I311" s="88">
        <f>+IF(ISNUMBER(DATA!AH246),DATA!AH246,"n/a")</f>
        <v>15.98</v>
      </c>
      <c r="J311" s="78">
        <f>+IF(ISNUMBER(DATA!AI246),DATA!AI246,"n/a")</f>
        <v>-0.64900000000000002</v>
      </c>
      <c r="K311" s="88">
        <f>+IF(ISNUMBER(DATA!AR246),DATA!AR246,"n/a")</f>
        <v>19.59</v>
      </c>
      <c r="L311" s="78">
        <f>+IF(ISNUMBER(DATA!AS246),DATA!AS246,"n/a")</f>
        <v>-0.61799999999999999</v>
      </c>
      <c r="R311" s="67"/>
      <c r="S311" s="67"/>
      <c r="T311" s="67"/>
      <c r="U311" s="67"/>
      <c r="V311" s="67"/>
      <c r="W311" s="67"/>
      <c r="X311" s="67"/>
      <c r="Y311" s="67"/>
    </row>
    <row r="312" spans="1:25" x14ac:dyDescent="0.2">
      <c r="A312" s="76" t="s">
        <v>19</v>
      </c>
      <c r="B312" s="67" t="s">
        <v>22</v>
      </c>
      <c r="C312" s="67" t="s">
        <v>10</v>
      </c>
      <c r="D312" s="67" t="s">
        <v>327</v>
      </c>
      <c r="E312" s="88">
        <f>+IF(ISNUMBER(DATA!N247),DATA!N247,"n/a")</f>
        <v>84.68</v>
      </c>
      <c r="F312" s="78">
        <f>+IF(ISNUMBER(DATA!O247),DATA!O247,"n/a")</f>
        <v>-0.105</v>
      </c>
      <c r="G312" s="88">
        <f>+IF(ISNUMBER(DATA!X247),DATA!X247,"n/a")</f>
        <v>88.52</v>
      </c>
      <c r="H312" s="78">
        <f>+IF(ISNUMBER(DATA!Y247),DATA!Y247,"n/a")</f>
        <v>-3.6999999999999998E-2</v>
      </c>
      <c r="I312" s="88">
        <f>+IF(ISNUMBER(DATA!AH247),DATA!AH247,"n/a")</f>
        <v>89.53</v>
      </c>
      <c r="J312" s="78">
        <f>+IF(ISNUMBER(DATA!AI247),DATA!AI247,"n/a")</f>
        <v>-1.2999999999999999E-2</v>
      </c>
      <c r="K312" s="88">
        <f>+IF(ISNUMBER(DATA!AR247),DATA!AR247,"n/a")</f>
        <v>84.77</v>
      </c>
      <c r="L312" s="78">
        <f>+IF(ISNUMBER(DATA!AS247),DATA!AS247,"n/a")</f>
        <v>2.5999999999999999E-2</v>
      </c>
      <c r="R312" s="67"/>
      <c r="S312" s="67"/>
      <c r="T312" s="67"/>
      <c r="U312" s="67"/>
      <c r="V312" s="67"/>
      <c r="W312" s="67"/>
      <c r="X312" s="67"/>
      <c r="Y312" s="67"/>
    </row>
    <row r="313" spans="1:25" x14ac:dyDescent="0.2">
      <c r="A313" s="76" t="s">
        <v>19</v>
      </c>
      <c r="B313" s="67" t="s">
        <v>22</v>
      </c>
      <c r="C313" s="67" t="s">
        <v>10</v>
      </c>
      <c r="D313" s="67" t="s">
        <v>328</v>
      </c>
      <c r="E313" s="88">
        <f>+IF(ISNUMBER(DATA!N248),DATA!N248,"n/a")</f>
        <v>4.09</v>
      </c>
      <c r="F313" s="78">
        <f>+IF(ISNUMBER(DATA!O248),DATA!O248,"n/a")</f>
        <v>0.10199999999999999</v>
      </c>
      <c r="G313" s="88">
        <f>+IF(ISNUMBER(DATA!X248),DATA!X248,"n/a")</f>
        <v>4.09</v>
      </c>
      <c r="H313" s="78">
        <f>+IF(ISNUMBER(DATA!Y248),DATA!Y248,"n/a")</f>
        <v>7.1999999999999995E-2</v>
      </c>
      <c r="I313" s="88">
        <f>+IF(ISNUMBER(DATA!AH248),DATA!AH248,"n/a")</f>
        <v>4.09</v>
      </c>
      <c r="J313" s="78">
        <f>+IF(ISNUMBER(DATA!AI248),DATA!AI248,"n/a")</f>
        <v>-1.7999999999999999E-2</v>
      </c>
      <c r="K313" s="88">
        <f>+IF(ISNUMBER(DATA!AR248),DATA!AR248,"n/a")</f>
        <v>4.1900000000000004</v>
      </c>
      <c r="L313" s="78">
        <f>+IF(ISNUMBER(DATA!AS248),DATA!AS248,"n/a")</f>
        <v>-0.17100000000000001</v>
      </c>
      <c r="R313" s="67"/>
      <c r="S313" s="67"/>
      <c r="T313" s="67"/>
      <c r="U313" s="67"/>
      <c r="V313" s="67"/>
      <c r="W313" s="67"/>
      <c r="X313" s="67"/>
      <c r="Y313" s="67"/>
    </row>
    <row r="314" spans="1:25" x14ac:dyDescent="0.2">
      <c r="A314" s="76" t="s">
        <v>19</v>
      </c>
      <c r="B314" s="67" t="s">
        <v>22</v>
      </c>
      <c r="C314" s="67" t="s">
        <v>10</v>
      </c>
      <c r="D314" s="67" t="s">
        <v>329</v>
      </c>
      <c r="E314" s="88">
        <f>+IF(ISNUMBER(DATA!N249),DATA!N249,"n/a")</f>
        <v>17.91</v>
      </c>
      <c r="F314" s="78">
        <f>+IF(ISNUMBER(DATA!O249),DATA!O249,"n/a")</f>
        <v>-9.9000000000000005E-2</v>
      </c>
      <c r="G314" s="88">
        <f>+IF(ISNUMBER(DATA!X249),DATA!X249,"n/a")</f>
        <v>15.38</v>
      </c>
      <c r="H314" s="78">
        <f>+IF(ISNUMBER(DATA!Y249),DATA!Y249,"n/a")</f>
        <v>-0.14299999999999999</v>
      </c>
      <c r="I314" s="88">
        <f>+IF(ISNUMBER(DATA!AH249),DATA!AH249,"n/a")</f>
        <v>15.32</v>
      </c>
      <c r="J314" s="78">
        <f>+IF(ISNUMBER(DATA!AI249),DATA!AI249,"n/a")</f>
        <v>5.8000000000000003E-2</v>
      </c>
      <c r="K314" s="88">
        <f>+IF(ISNUMBER(DATA!AR249),DATA!AR249,"n/a")</f>
        <v>18.559999999999999</v>
      </c>
      <c r="L314" s="78">
        <f>+IF(ISNUMBER(DATA!AS249),DATA!AS249,"n/a")</f>
        <v>0.90900000000000003</v>
      </c>
      <c r="R314" s="67"/>
      <c r="S314" s="67"/>
      <c r="T314" s="67"/>
      <c r="U314" s="67"/>
      <c r="V314" s="67"/>
      <c r="W314" s="67"/>
      <c r="X314" s="67"/>
      <c r="Y314" s="67"/>
    </row>
    <row r="315" spans="1:25" x14ac:dyDescent="0.2">
      <c r="A315" s="76" t="s">
        <v>19</v>
      </c>
      <c r="B315" s="67" t="s">
        <v>22</v>
      </c>
      <c r="C315" s="67" t="s">
        <v>10</v>
      </c>
      <c r="D315" s="67" t="s">
        <v>330</v>
      </c>
      <c r="E315" s="88">
        <f>+IF(ISNUMBER(DATA!N250),DATA!N250,"n/a")</f>
        <v>17.48</v>
      </c>
      <c r="F315" s="78">
        <f>+IF(ISNUMBER(DATA!O250),DATA!O250,"n/a")</f>
        <v>1.7000000000000001E-2</v>
      </c>
      <c r="G315" s="88">
        <f>+IF(ISNUMBER(DATA!X250),DATA!X250,"n/a")</f>
        <v>15.86</v>
      </c>
      <c r="H315" s="78">
        <f>+IF(ISNUMBER(DATA!Y250),DATA!Y250,"n/a")</f>
        <v>0.22600000000000001</v>
      </c>
      <c r="I315" s="88">
        <f>+IF(ISNUMBER(DATA!AH250),DATA!AH250,"n/a")</f>
        <v>15.16</v>
      </c>
      <c r="J315" s="78">
        <f>+IF(ISNUMBER(DATA!AI250),DATA!AI250,"n/a")</f>
        <v>0.29699999999999999</v>
      </c>
      <c r="K315" s="88">
        <f>+IF(ISNUMBER(DATA!AR250),DATA!AR250,"n/a")</f>
        <v>19.940000000000001</v>
      </c>
      <c r="L315" s="78">
        <f>+IF(ISNUMBER(DATA!AS250),DATA!AS250,"n/a")</f>
        <v>0.217</v>
      </c>
      <c r="R315" s="67"/>
      <c r="S315" s="67"/>
      <c r="T315" s="67"/>
      <c r="U315" s="67"/>
      <c r="V315" s="67"/>
      <c r="W315" s="67"/>
      <c r="X315" s="67"/>
      <c r="Y315" s="67"/>
    </row>
    <row r="316" spans="1:25" x14ac:dyDescent="0.2">
      <c r="A316" s="76"/>
      <c r="E316" s="89"/>
      <c r="F316" s="78"/>
      <c r="G316" s="90"/>
      <c r="H316" s="78"/>
      <c r="I316" s="90"/>
      <c r="J316" s="83"/>
      <c r="K316" s="90"/>
      <c r="L316" s="78"/>
      <c r="R316" s="67"/>
      <c r="S316" s="67"/>
      <c r="T316" s="67"/>
      <c r="U316" s="67"/>
      <c r="V316" s="67"/>
      <c r="W316" s="67"/>
      <c r="X316" s="67"/>
      <c r="Y316" s="67"/>
    </row>
    <row r="317" spans="1:25" x14ac:dyDescent="0.2">
      <c r="A317" s="76" t="s">
        <v>19</v>
      </c>
      <c r="B317" s="67" t="s">
        <v>22</v>
      </c>
      <c r="C317" s="67" t="s">
        <v>26</v>
      </c>
      <c r="D317" s="67" t="s">
        <v>322</v>
      </c>
      <c r="E317" s="88">
        <f>+IF(ISNUMBER(DATA!P242),DATA!P242,"n/a")</f>
        <v>6.33</v>
      </c>
      <c r="F317" s="78">
        <f>+IF(ISNUMBER(DATA!Q242),DATA!Q242,"n/a")</f>
        <v>-0.17299999999999999</v>
      </c>
      <c r="G317" s="88">
        <f>+IF(ISNUMBER(DATA!Z242),DATA!Z242,"n/a")</f>
        <v>7.11</v>
      </c>
      <c r="H317" s="78">
        <f>+IF(ISNUMBER(DATA!AA242),DATA!AA242,"n/a")</f>
        <v>3.7999999999999999E-2</v>
      </c>
      <c r="I317" s="88">
        <f>+IF(ISNUMBER(DATA!AJ242),DATA!AJ242,"n/a")</f>
        <v>6.54</v>
      </c>
      <c r="J317" s="78">
        <f>+IF(ISNUMBER(DATA!AK242),DATA!AK242,"n/a")</f>
        <v>3.9E-2</v>
      </c>
      <c r="K317" s="88">
        <f>+IF(ISNUMBER(DATA!AT242),DATA!AT242,"n/a")</f>
        <v>6.2</v>
      </c>
      <c r="L317" s="78">
        <f>+IF(ISNUMBER(DATA!AU242),DATA!AU242,"n/a")</f>
        <v>4.1000000000000002E-2</v>
      </c>
      <c r="R317" s="67"/>
      <c r="S317" s="67"/>
      <c r="T317" s="67"/>
      <c r="U317" s="67"/>
      <c r="V317" s="67"/>
      <c r="W317" s="67"/>
      <c r="X317" s="67"/>
      <c r="Y317" s="67"/>
    </row>
    <row r="318" spans="1:25" x14ac:dyDescent="0.2">
      <c r="A318" s="76" t="s">
        <v>19</v>
      </c>
      <c r="B318" s="67" t="s">
        <v>22</v>
      </c>
      <c r="C318" s="67" t="s">
        <v>26</v>
      </c>
      <c r="D318" s="67" t="s">
        <v>323</v>
      </c>
      <c r="E318" s="88">
        <f>+IF(ISNUMBER(DATA!P243),DATA!P243,"n/a")</f>
        <v>2.95</v>
      </c>
      <c r="F318" s="78">
        <f>+IF(ISNUMBER(DATA!Q243),DATA!Q243,"n/a")</f>
        <v>9.1999999999999998E-2</v>
      </c>
      <c r="G318" s="88">
        <f>+IF(ISNUMBER(DATA!Z243),DATA!Z243,"n/a")</f>
        <v>2.89</v>
      </c>
      <c r="H318" s="78">
        <f>+IF(ISNUMBER(DATA!AA243),DATA!AA243,"n/a")</f>
        <v>0.06</v>
      </c>
      <c r="I318" s="88">
        <f>+IF(ISNUMBER(DATA!AJ243),DATA!AJ243,"n/a")</f>
        <v>2.87</v>
      </c>
      <c r="J318" s="78">
        <f>+IF(ISNUMBER(DATA!AK243),DATA!AK243,"n/a")</f>
        <v>4.2999999999999997E-2</v>
      </c>
      <c r="K318" s="88">
        <f>+IF(ISNUMBER(DATA!AT243),DATA!AT243,"n/a")</f>
        <v>2.79</v>
      </c>
      <c r="L318" s="78">
        <f>+IF(ISNUMBER(DATA!AU243),DATA!AU243,"n/a")</f>
        <v>8.9999999999999993E-3</v>
      </c>
      <c r="R318" s="67"/>
      <c r="S318" s="67"/>
      <c r="T318" s="67"/>
      <c r="U318" s="67"/>
      <c r="V318" s="67"/>
      <c r="W318" s="67"/>
      <c r="X318" s="67"/>
      <c r="Y318" s="67"/>
    </row>
    <row r="319" spans="1:25" x14ac:dyDescent="0.2">
      <c r="A319" s="76" t="s">
        <v>19</v>
      </c>
      <c r="B319" s="67" t="s">
        <v>22</v>
      </c>
      <c r="C319" s="67" t="s">
        <v>26</v>
      </c>
      <c r="D319" s="67" t="s">
        <v>324</v>
      </c>
      <c r="E319" s="88">
        <f>+IF(ISNUMBER(DATA!P244),DATA!P244,"n/a")</f>
        <v>1.71</v>
      </c>
      <c r="F319" s="78">
        <f>+IF(ISNUMBER(DATA!Q244),DATA!Q244,"n/a")</f>
        <v>-7.4999999999999997E-2</v>
      </c>
      <c r="G319" s="88">
        <f>+IF(ISNUMBER(DATA!Z244),DATA!Z244,"n/a")</f>
        <v>1.79</v>
      </c>
      <c r="H319" s="78">
        <f>+IF(ISNUMBER(DATA!AA244),DATA!AA244,"n/a")</f>
        <v>-0.186</v>
      </c>
      <c r="I319" s="88">
        <f>+IF(ISNUMBER(DATA!AJ244),DATA!AJ244,"n/a")</f>
        <v>1.92</v>
      </c>
      <c r="J319" s="78">
        <f>+IF(ISNUMBER(DATA!AK244),DATA!AK244,"n/a")</f>
        <v>-2.7E-2</v>
      </c>
      <c r="K319" s="88">
        <f>+IF(ISNUMBER(DATA!AT244),DATA!AT244,"n/a")</f>
        <v>1.96</v>
      </c>
      <c r="L319" s="78">
        <f>+IF(ISNUMBER(DATA!AU244),DATA!AU244,"n/a")</f>
        <v>-6.4000000000000001E-2</v>
      </c>
      <c r="R319" s="67"/>
      <c r="S319" s="67"/>
      <c r="T319" s="67"/>
      <c r="U319" s="67"/>
      <c r="V319" s="67"/>
      <c r="W319" s="67"/>
      <c r="X319" s="67"/>
      <c r="Y319" s="67"/>
    </row>
    <row r="320" spans="1:25" x14ac:dyDescent="0.2">
      <c r="A320" s="76" t="s">
        <v>19</v>
      </c>
      <c r="B320" s="67" t="s">
        <v>22</v>
      </c>
      <c r="C320" s="67" t="s">
        <v>26</v>
      </c>
      <c r="D320" s="67" t="s">
        <v>325</v>
      </c>
      <c r="E320" s="88">
        <f>+IF(ISNUMBER(DATA!P245),DATA!P245,"n/a")</f>
        <v>3.12</v>
      </c>
      <c r="F320" s="78">
        <f>+IF(ISNUMBER(DATA!Q245),DATA!Q245,"n/a")</f>
        <v>-0.14699999999999999</v>
      </c>
      <c r="G320" s="88">
        <f>+IF(ISNUMBER(DATA!Z245),DATA!Z245,"n/a")</f>
        <v>3.27</v>
      </c>
      <c r="H320" s="78">
        <f>+IF(ISNUMBER(DATA!AA245),DATA!AA245,"n/a")</f>
        <v>-0.17</v>
      </c>
      <c r="I320" s="88">
        <f>+IF(ISNUMBER(DATA!AJ245),DATA!AJ245,"n/a")</f>
        <v>3.37</v>
      </c>
      <c r="J320" s="78">
        <f>+IF(ISNUMBER(DATA!AK245),DATA!AK245,"n/a")</f>
        <v>-0.10100000000000001</v>
      </c>
      <c r="K320" s="88">
        <f>+IF(ISNUMBER(DATA!AT245),DATA!AT245,"n/a")</f>
        <v>3.32</v>
      </c>
      <c r="L320" s="78">
        <f>+IF(ISNUMBER(DATA!AU245),DATA!AU245,"n/a")</f>
        <v>-9.9000000000000005E-2</v>
      </c>
      <c r="R320" s="67"/>
      <c r="S320" s="67"/>
      <c r="T320" s="67"/>
      <c r="U320" s="67"/>
      <c r="V320" s="67"/>
      <c r="W320" s="67"/>
      <c r="X320" s="67"/>
      <c r="Y320" s="67"/>
    </row>
    <row r="321" spans="1:25" x14ac:dyDescent="0.2">
      <c r="A321" s="76" t="s">
        <v>19</v>
      </c>
      <c r="B321" s="67" t="s">
        <v>22</v>
      </c>
      <c r="C321" s="67" t="s">
        <v>26</v>
      </c>
      <c r="D321" s="67" t="s">
        <v>326</v>
      </c>
      <c r="E321" s="88">
        <f>+IF(ISNUMBER(DATA!P246),DATA!P246,"n/a")</f>
        <v>4.4400000000000004</v>
      </c>
      <c r="F321" s="78">
        <f>+IF(ISNUMBER(DATA!Q246),DATA!Q246,"n/a")</f>
        <v>-8.4000000000000005E-2</v>
      </c>
      <c r="G321" s="88">
        <f>+IF(ISNUMBER(DATA!Z246),DATA!Z246,"n/a")</f>
        <v>4.3499999999999996</v>
      </c>
      <c r="H321" s="78">
        <f>+IF(ISNUMBER(DATA!AA246),DATA!AA246,"n/a")</f>
        <v>-0.06</v>
      </c>
      <c r="I321" s="88">
        <f>+IF(ISNUMBER(DATA!AJ246),DATA!AJ246,"n/a")</f>
        <v>4.79</v>
      </c>
      <c r="J321" s="78">
        <f>+IF(ISNUMBER(DATA!AK246),DATA!AK246,"n/a")</f>
        <v>0.04</v>
      </c>
      <c r="K321" s="88">
        <f>+IF(ISNUMBER(DATA!AT246),DATA!AT246,"n/a")</f>
        <v>4.72</v>
      </c>
      <c r="L321" s="78">
        <f>+IF(ISNUMBER(DATA!AU246),DATA!AU246,"n/a")</f>
        <v>-1E-3</v>
      </c>
      <c r="R321" s="67"/>
      <c r="S321" s="67"/>
      <c r="T321" s="67"/>
      <c r="U321" s="67"/>
      <c r="V321" s="67"/>
      <c r="W321" s="67"/>
      <c r="X321" s="67"/>
      <c r="Y321" s="67"/>
    </row>
    <row r="322" spans="1:25" x14ac:dyDescent="0.2">
      <c r="A322" s="76" t="s">
        <v>19</v>
      </c>
      <c r="B322" s="67" t="s">
        <v>22</v>
      </c>
      <c r="C322" s="67" t="s">
        <v>26</v>
      </c>
      <c r="D322" s="67" t="s">
        <v>327</v>
      </c>
      <c r="E322" s="88">
        <f>+IF(ISNUMBER(DATA!P247),DATA!P247,"n/a")</f>
        <v>3.09</v>
      </c>
      <c r="F322" s="78">
        <f>+IF(ISNUMBER(DATA!Q247),DATA!Q247,"n/a")</f>
        <v>4.4999999999999998E-2</v>
      </c>
      <c r="G322" s="88">
        <f>+IF(ISNUMBER(DATA!Z247),DATA!Z247,"n/a")</f>
        <v>3.13</v>
      </c>
      <c r="H322" s="78">
        <f>+IF(ISNUMBER(DATA!AA247),DATA!AA247,"n/a")</f>
        <v>0.06</v>
      </c>
      <c r="I322" s="88">
        <f>+IF(ISNUMBER(DATA!AJ247),DATA!AJ247,"n/a")</f>
        <v>3.11</v>
      </c>
      <c r="J322" s="78">
        <f>+IF(ISNUMBER(DATA!AK247),DATA!AK247,"n/a")</f>
        <v>5.5E-2</v>
      </c>
      <c r="K322" s="88">
        <f>+IF(ISNUMBER(DATA!AT247),DATA!AT247,"n/a")</f>
        <v>3.1</v>
      </c>
      <c r="L322" s="78">
        <f>+IF(ISNUMBER(DATA!AU247),DATA!AU247,"n/a")</f>
        <v>5.5E-2</v>
      </c>
      <c r="R322" s="67"/>
      <c r="S322" s="67"/>
      <c r="T322" s="67"/>
      <c r="U322" s="67"/>
      <c r="V322" s="67"/>
      <c r="W322" s="67"/>
      <c r="X322" s="67"/>
      <c r="Y322" s="67"/>
    </row>
    <row r="323" spans="1:25" x14ac:dyDescent="0.2">
      <c r="A323" s="76" t="s">
        <v>19</v>
      </c>
      <c r="B323" s="67" t="s">
        <v>22</v>
      </c>
      <c r="C323" s="67" t="s">
        <v>26</v>
      </c>
      <c r="D323" s="67" t="s">
        <v>328</v>
      </c>
      <c r="E323" s="88">
        <f>+IF(ISNUMBER(DATA!P248),DATA!P248,"n/a")</f>
        <v>1.1399999999999999</v>
      </c>
      <c r="F323" s="78">
        <f>+IF(ISNUMBER(DATA!Q248),DATA!Q248,"n/a")</f>
        <v>0.18099999999999999</v>
      </c>
      <c r="G323" s="88">
        <f>+IF(ISNUMBER(DATA!Z248),DATA!Z248,"n/a")</f>
        <v>1.1200000000000001</v>
      </c>
      <c r="H323" s="78">
        <f>+IF(ISNUMBER(DATA!AA248),DATA!AA248,"n/a")</f>
        <v>0.13300000000000001</v>
      </c>
      <c r="I323" s="88">
        <f>+IF(ISNUMBER(DATA!AJ248),DATA!AJ248,"n/a")</f>
        <v>1.1200000000000001</v>
      </c>
      <c r="J323" s="78">
        <f>+IF(ISNUMBER(DATA!AK248),DATA!AK248,"n/a")</f>
        <v>5.5E-2</v>
      </c>
      <c r="K323" s="88">
        <f>+IF(ISNUMBER(DATA!AT248),DATA!AT248,"n/a")</f>
        <v>1.1299999999999999</v>
      </c>
      <c r="L323" s="78">
        <f>+IF(ISNUMBER(DATA!AU248),DATA!AU248,"n/a")</f>
        <v>-0.10299999999999999</v>
      </c>
      <c r="R323" s="67"/>
      <c r="S323" s="67"/>
      <c r="T323" s="67"/>
      <c r="U323" s="67"/>
      <c r="V323" s="67"/>
      <c r="W323" s="67"/>
      <c r="X323" s="67"/>
      <c r="Y323" s="67"/>
    </row>
    <row r="324" spans="1:25" x14ac:dyDescent="0.2">
      <c r="A324" s="76" t="s">
        <v>19</v>
      </c>
      <c r="B324" s="67" t="s">
        <v>22</v>
      </c>
      <c r="C324" s="67" t="s">
        <v>26</v>
      </c>
      <c r="D324" s="67" t="s">
        <v>329</v>
      </c>
      <c r="E324" s="88">
        <f>+IF(ISNUMBER(DATA!P249),DATA!P249,"n/a")</f>
        <v>5.24</v>
      </c>
      <c r="F324" s="78">
        <f>+IF(ISNUMBER(DATA!Q249),DATA!Q249,"n/a")</f>
        <v>-0.373</v>
      </c>
      <c r="G324" s="88">
        <f>+IF(ISNUMBER(DATA!Z249),DATA!Z249,"n/a")</f>
        <v>4.7699999999999996</v>
      </c>
      <c r="H324" s="78">
        <f>+IF(ISNUMBER(DATA!AA249),DATA!AA249,"n/a")</f>
        <v>-0.33900000000000002</v>
      </c>
      <c r="I324" s="88">
        <f>+IF(ISNUMBER(DATA!AJ249),DATA!AJ249,"n/a")</f>
        <v>4.9400000000000004</v>
      </c>
      <c r="J324" s="78">
        <f>+IF(ISNUMBER(DATA!AK249),DATA!AK249,"n/a")</f>
        <v>-0.27100000000000002</v>
      </c>
      <c r="K324" s="88">
        <f>+IF(ISNUMBER(DATA!AT249),DATA!AT249,"n/a")</f>
        <v>6.23</v>
      </c>
      <c r="L324" s="78">
        <f>+IF(ISNUMBER(DATA!AU249),DATA!AU249,"n/a")</f>
        <v>0.53400000000000003</v>
      </c>
      <c r="R324" s="67"/>
      <c r="S324" s="67"/>
      <c r="T324" s="67"/>
      <c r="U324" s="67"/>
      <c r="V324" s="67"/>
      <c r="W324" s="67"/>
      <c r="X324" s="67"/>
      <c r="Y324" s="67"/>
    </row>
    <row r="325" spans="1:25" x14ac:dyDescent="0.2">
      <c r="A325" s="76" t="s">
        <v>19</v>
      </c>
      <c r="B325" s="67" t="s">
        <v>22</v>
      </c>
      <c r="C325" s="67" t="s">
        <v>26</v>
      </c>
      <c r="D325" s="67" t="s">
        <v>330</v>
      </c>
      <c r="E325" s="88">
        <f>+IF(ISNUMBER(DATA!P250),DATA!P250,"n/a")</f>
        <v>3.21</v>
      </c>
      <c r="F325" s="78">
        <f>+IF(ISNUMBER(DATA!Q250),DATA!Q250,"n/a")</f>
        <v>1.7000000000000001E-2</v>
      </c>
      <c r="G325" s="88">
        <f>+IF(ISNUMBER(DATA!Z250),DATA!Z250,"n/a")</f>
        <v>3.3</v>
      </c>
      <c r="H325" s="78">
        <f>+IF(ISNUMBER(DATA!AA250),DATA!AA250,"n/a")</f>
        <v>-2.8000000000000001E-2</v>
      </c>
      <c r="I325" s="88">
        <f>+IF(ISNUMBER(DATA!AJ250),DATA!AJ250,"n/a")</f>
        <v>3.32</v>
      </c>
      <c r="J325" s="78">
        <f>+IF(ISNUMBER(DATA!AK250),DATA!AK250,"n/a")</f>
        <v>-8.0000000000000002E-3</v>
      </c>
      <c r="K325" s="88">
        <f>+IF(ISNUMBER(DATA!AT250),DATA!AT250,"n/a")</f>
        <v>3.24</v>
      </c>
      <c r="L325" s="78">
        <f>+IF(ISNUMBER(DATA!AU250),DATA!AU250,"n/a")</f>
        <v>3.3000000000000002E-2</v>
      </c>
      <c r="R325" s="67"/>
      <c r="S325" s="67"/>
      <c r="T325" s="67"/>
      <c r="U325" s="67"/>
      <c r="V325" s="67"/>
      <c r="W325" s="67"/>
      <c r="X325" s="67"/>
      <c r="Y325" s="67"/>
    </row>
    <row r="326" spans="1:25" x14ac:dyDescent="0.2">
      <c r="A326" s="76"/>
      <c r="E326" s="89"/>
      <c r="F326" s="78"/>
      <c r="G326" s="90"/>
      <c r="H326" s="78"/>
      <c r="I326" s="90"/>
      <c r="J326" s="83"/>
      <c r="K326" s="90"/>
      <c r="L326" s="78"/>
      <c r="R326" s="67"/>
      <c r="S326" s="67"/>
      <c r="T326" s="67"/>
      <c r="U326" s="67"/>
      <c r="V326" s="67"/>
      <c r="W326" s="67"/>
      <c r="X326" s="67"/>
      <c r="Y326" s="67"/>
    </row>
    <row r="327" spans="1:25" x14ac:dyDescent="0.2">
      <c r="A327" s="76" t="s">
        <v>19</v>
      </c>
      <c r="B327" s="67" t="s">
        <v>20</v>
      </c>
      <c r="C327" s="67" t="s">
        <v>0</v>
      </c>
      <c r="D327" s="67" t="s">
        <v>322</v>
      </c>
      <c r="E327" s="77">
        <f>+IF(ISNUMBER(DATA!H301),DATA!H301,"n/a")</f>
        <v>234734</v>
      </c>
      <c r="F327" s="78">
        <f>+IF(ISNUMBER(DATA!I301),DATA!I301,"n/a")</f>
        <v>0.46500000000000002</v>
      </c>
      <c r="G327" s="77">
        <f>+IF(ISNUMBER(DATA!R301),DATA!R301,"n/a")</f>
        <v>690344</v>
      </c>
      <c r="H327" s="78">
        <f>+IF(ISNUMBER(DATA!S301),DATA!S301,"n/a")</f>
        <v>0.36799999999999999</v>
      </c>
      <c r="I327" s="77">
        <f>+IF(ISNUMBER(DATA!AB301),DATA!AB301,"n/a")</f>
        <v>1333407</v>
      </c>
      <c r="J327" s="78">
        <f>+IF(ISNUMBER(DATA!AC301),DATA!AC301,"n/a")</f>
        <v>0.27100000000000002</v>
      </c>
      <c r="K327" s="77">
        <f>+IF(ISNUMBER(DATA!AL301),DATA!AL301,"n/a")</f>
        <v>2866702</v>
      </c>
      <c r="L327" s="78">
        <f>+IF(ISNUMBER(DATA!AM301),DATA!AM301,"n/a")</f>
        <v>0.17699999999999999</v>
      </c>
      <c r="R327" s="67"/>
      <c r="S327" s="67"/>
      <c r="T327" s="67"/>
      <c r="U327" s="67"/>
      <c r="V327" s="67"/>
      <c r="W327" s="67"/>
      <c r="X327" s="67"/>
      <c r="Y327" s="67"/>
    </row>
    <row r="328" spans="1:25" x14ac:dyDescent="0.2">
      <c r="A328" s="76" t="s">
        <v>19</v>
      </c>
      <c r="B328" s="67" t="s">
        <v>20</v>
      </c>
      <c r="C328" s="67" t="s">
        <v>0</v>
      </c>
      <c r="D328" s="67" t="s">
        <v>323</v>
      </c>
      <c r="E328" s="77">
        <f>+IF(ISNUMBER(DATA!H302),DATA!H302,"n/a")</f>
        <v>378183</v>
      </c>
      <c r="F328" s="78">
        <f>+IF(ISNUMBER(DATA!I302),DATA!I302,"n/a")</f>
        <v>0.21</v>
      </c>
      <c r="G328" s="77">
        <f>+IF(ISNUMBER(DATA!R302),DATA!R302,"n/a")</f>
        <v>1080449</v>
      </c>
      <c r="H328" s="78">
        <f>+IF(ISNUMBER(DATA!S302),DATA!S302,"n/a")</f>
        <v>0.189</v>
      </c>
      <c r="I328" s="77">
        <f>+IF(ISNUMBER(DATA!AB302),DATA!AB302,"n/a")</f>
        <v>2329322</v>
      </c>
      <c r="J328" s="78">
        <f>+IF(ISNUMBER(DATA!AC302),DATA!AC302,"n/a")</f>
        <v>0.249</v>
      </c>
      <c r="K328" s="77">
        <f>+IF(ISNUMBER(DATA!AL302),DATA!AL302,"n/a")</f>
        <v>5132610</v>
      </c>
      <c r="L328" s="78">
        <f>+IF(ISNUMBER(DATA!AM302),DATA!AM302,"n/a")</f>
        <v>0.23799999999999999</v>
      </c>
      <c r="R328" s="67"/>
      <c r="S328" s="67"/>
      <c r="T328" s="67"/>
      <c r="U328" s="67"/>
      <c r="V328" s="67"/>
      <c r="W328" s="67"/>
      <c r="X328" s="67"/>
      <c r="Y328" s="67"/>
    </row>
    <row r="329" spans="1:25" x14ac:dyDescent="0.2">
      <c r="A329" s="76" t="s">
        <v>19</v>
      </c>
      <c r="B329" s="67" t="s">
        <v>20</v>
      </c>
      <c r="C329" s="67" t="s">
        <v>0</v>
      </c>
      <c r="D329" s="67" t="s">
        <v>324</v>
      </c>
      <c r="E329" s="77">
        <f>+IF(ISNUMBER(DATA!H303),DATA!H303,"n/a")</f>
        <v>375431</v>
      </c>
      <c r="F329" s="78">
        <f>+IF(ISNUMBER(DATA!I303),DATA!I303,"n/a")</f>
        <v>0.188</v>
      </c>
      <c r="G329" s="77">
        <f>+IF(ISNUMBER(DATA!R303),DATA!R303,"n/a")</f>
        <v>1116061</v>
      </c>
      <c r="H329" s="78">
        <f>+IF(ISNUMBER(DATA!S303),DATA!S303,"n/a")</f>
        <v>0.188</v>
      </c>
      <c r="I329" s="77">
        <f>+IF(ISNUMBER(DATA!AB303),DATA!AB303,"n/a")</f>
        <v>2254395</v>
      </c>
      <c r="J329" s="78">
        <f>+IF(ISNUMBER(DATA!AC303),DATA!AC303,"n/a")</f>
        <v>0.21199999999999999</v>
      </c>
      <c r="K329" s="77">
        <f>+IF(ISNUMBER(DATA!AL303),DATA!AL303,"n/a")</f>
        <v>5040998</v>
      </c>
      <c r="L329" s="78">
        <f>+IF(ISNUMBER(DATA!AM303),DATA!AM303,"n/a")</f>
        <v>0.24099999999999999</v>
      </c>
      <c r="R329" s="67"/>
      <c r="S329" s="67"/>
      <c r="T329" s="67"/>
      <c r="U329" s="67"/>
      <c r="V329" s="67"/>
      <c r="W329" s="67"/>
      <c r="X329" s="67"/>
      <c r="Y329" s="67"/>
    </row>
    <row r="330" spans="1:25" x14ac:dyDescent="0.2">
      <c r="A330" s="76" t="s">
        <v>19</v>
      </c>
      <c r="B330" s="67" t="s">
        <v>20</v>
      </c>
      <c r="C330" s="67" t="s">
        <v>0</v>
      </c>
      <c r="D330" s="67" t="s">
        <v>325</v>
      </c>
      <c r="E330" s="77">
        <f>+IF(ISNUMBER(DATA!H304),DATA!H304,"n/a")</f>
        <v>760456</v>
      </c>
      <c r="F330" s="78">
        <f>+IF(ISNUMBER(DATA!I304),DATA!I304,"n/a")</f>
        <v>0.11899999999999999</v>
      </c>
      <c r="G330" s="77">
        <f>+IF(ISNUMBER(DATA!R304),DATA!R304,"n/a")</f>
        <v>2284496</v>
      </c>
      <c r="H330" s="78">
        <f>+IF(ISNUMBER(DATA!S304),DATA!S304,"n/a")</f>
        <v>0.184</v>
      </c>
      <c r="I330" s="77">
        <f>+IF(ISNUMBER(DATA!AB304),DATA!AB304,"n/a")</f>
        <v>4756964</v>
      </c>
      <c r="J330" s="78">
        <f>+IF(ISNUMBER(DATA!AC304),DATA!AC304,"n/a")</f>
        <v>0.183</v>
      </c>
      <c r="K330" s="77">
        <f>+IF(ISNUMBER(DATA!AL304),DATA!AL304,"n/a")</f>
        <v>10766478</v>
      </c>
      <c r="L330" s="78">
        <f>+IF(ISNUMBER(DATA!AM304),DATA!AM304,"n/a")</f>
        <v>0.17499999999999999</v>
      </c>
      <c r="R330" s="67"/>
      <c r="S330" s="67"/>
      <c r="T330" s="67"/>
      <c r="U330" s="67"/>
      <c r="V330" s="67"/>
      <c r="W330" s="67"/>
      <c r="X330" s="67"/>
      <c r="Y330" s="67"/>
    </row>
    <row r="331" spans="1:25" x14ac:dyDescent="0.2">
      <c r="A331" s="76" t="s">
        <v>19</v>
      </c>
      <c r="B331" s="67" t="s">
        <v>20</v>
      </c>
      <c r="C331" s="67" t="s">
        <v>0</v>
      </c>
      <c r="D331" s="67" t="s">
        <v>326</v>
      </c>
      <c r="E331" s="77">
        <f>+IF(ISNUMBER(DATA!H305),DATA!H305,"n/a")</f>
        <v>196277</v>
      </c>
      <c r="F331" s="78">
        <f>+IF(ISNUMBER(DATA!I305),DATA!I305,"n/a")</f>
        <v>0.376</v>
      </c>
      <c r="G331" s="77">
        <f>+IF(ISNUMBER(DATA!R305),DATA!R305,"n/a")</f>
        <v>565513</v>
      </c>
      <c r="H331" s="78">
        <f>+IF(ISNUMBER(DATA!S305),DATA!S305,"n/a")</f>
        <v>0.36699999999999999</v>
      </c>
      <c r="I331" s="77">
        <f>+IF(ISNUMBER(DATA!AB305),DATA!AB305,"n/a")</f>
        <v>1169947</v>
      </c>
      <c r="J331" s="78">
        <f>+IF(ISNUMBER(DATA!AC305),DATA!AC305,"n/a")</f>
        <v>0.48</v>
      </c>
      <c r="K331" s="77">
        <f>+IF(ISNUMBER(DATA!AL305),DATA!AL305,"n/a")</f>
        <v>2478070</v>
      </c>
      <c r="L331" s="78">
        <f>+IF(ISNUMBER(DATA!AM305),DATA!AM305,"n/a")</f>
        <v>0.40300000000000002</v>
      </c>
      <c r="R331" s="67"/>
      <c r="S331" s="67"/>
      <c r="T331" s="67"/>
      <c r="U331" s="67"/>
      <c r="V331" s="67"/>
      <c r="W331" s="67"/>
      <c r="X331" s="67"/>
      <c r="Y331" s="67"/>
    </row>
    <row r="332" spans="1:25" x14ac:dyDescent="0.2">
      <c r="A332" s="76" t="s">
        <v>19</v>
      </c>
      <c r="B332" s="67" t="s">
        <v>20</v>
      </c>
      <c r="C332" s="67" t="s">
        <v>0</v>
      </c>
      <c r="D332" s="67" t="s">
        <v>327</v>
      </c>
      <c r="E332" s="77">
        <f>+IF(ISNUMBER(DATA!H306),DATA!H306,"n/a")</f>
        <v>191927</v>
      </c>
      <c r="F332" s="78">
        <f>+IF(ISNUMBER(DATA!I306),DATA!I306,"n/a")</f>
        <v>0.50800000000000001</v>
      </c>
      <c r="G332" s="77">
        <f>+IF(ISNUMBER(DATA!R306),DATA!R306,"n/a")</f>
        <v>576631</v>
      </c>
      <c r="H332" s="78">
        <f>+IF(ISNUMBER(DATA!S306),DATA!S306,"n/a")</f>
        <v>0.25800000000000001</v>
      </c>
      <c r="I332" s="77">
        <f>+IF(ISNUMBER(DATA!AB306),DATA!AB306,"n/a")</f>
        <v>1106488</v>
      </c>
      <c r="J332" s="78">
        <f>+IF(ISNUMBER(DATA!AC306),DATA!AC306,"n/a")</f>
        <v>0.246</v>
      </c>
      <c r="K332" s="77">
        <f>+IF(ISNUMBER(DATA!AL306),DATA!AL306,"n/a")</f>
        <v>2372821</v>
      </c>
      <c r="L332" s="78">
        <f>+IF(ISNUMBER(DATA!AM306),DATA!AM306,"n/a")</f>
        <v>0.30199999999999999</v>
      </c>
      <c r="R332" s="67"/>
      <c r="S332" s="67"/>
      <c r="T332" s="67"/>
      <c r="U332" s="67"/>
      <c r="V332" s="67"/>
      <c r="W332" s="67"/>
      <c r="X332" s="67"/>
      <c r="Y332" s="67"/>
    </row>
    <row r="333" spans="1:25" x14ac:dyDescent="0.2">
      <c r="A333" s="76" t="s">
        <v>19</v>
      </c>
      <c r="B333" s="67" t="s">
        <v>20</v>
      </c>
      <c r="C333" s="67" t="s">
        <v>0</v>
      </c>
      <c r="D333" s="67" t="s">
        <v>328</v>
      </c>
      <c r="E333" s="77">
        <f>+IF(ISNUMBER(DATA!H307),DATA!H307,"n/a")</f>
        <v>320292</v>
      </c>
      <c r="F333" s="78">
        <f>+IF(ISNUMBER(DATA!I307),DATA!I307,"n/a")</f>
        <v>-0.13700000000000001</v>
      </c>
      <c r="G333" s="77">
        <f>+IF(ISNUMBER(DATA!R307),DATA!R307,"n/a")</f>
        <v>1000258</v>
      </c>
      <c r="H333" s="78">
        <f>+IF(ISNUMBER(DATA!S307),DATA!S307,"n/a")</f>
        <v>0.01</v>
      </c>
      <c r="I333" s="77">
        <f>+IF(ISNUMBER(DATA!AB307),DATA!AB307,"n/a")</f>
        <v>1910996</v>
      </c>
      <c r="J333" s="78">
        <f>+IF(ISNUMBER(DATA!AC307),DATA!AC307,"n/a")</f>
        <v>4.1000000000000002E-2</v>
      </c>
      <c r="K333" s="77">
        <f>+IF(ISNUMBER(DATA!AL307),DATA!AL307,"n/a")</f>
        <v>4353159</v>
      </c>
      <c r="L333" s="78">
        <f>+IF(ISNUMBER(DATA!AM307),DATA!AM307,"n/a")</f>
        <v>6.0999999999999999E-2</v>
      </c>
      <c r="R333" s="67"/>
      <c r="S333" s="67"/>
      <c r="T333" s="67"/>
      <c r="U333" s="67"/>
      <c r="V333" s="67"/>
      <c r="W333" s="67"/>
      <c r="X333" s="67"/>
      <c r="Y333" s="67"/>
    </row>
    <row r="334" spans="1:25" x14ac:dyDescent="0.2">
      <c r="A334" s="76" t="s">
        <v>19</v>
      </c>
      <c r="B334" s="67" t="s">
        <v>20</v>
      </c>
      <c r="C334" s="67" t="s">
        <v>0</v>
      </c>
      <c r="D334" s="67" t="s">
        <v>329</v>
      </c>
      <c r="E334" s="77">
        <f>+IF(ISNUMBER(DATA!H308),DATA!H308,"n/a")</f>
        <v>327744</v>
      </c>
      <c r="F334" s="78">
        <f>+IF(ISNUMBER(DATA!I308),DATA!I308,"n/a")</f>
        <v>0.96699999999999997</v>
      </c>
      <c r="G334" s="77">
        <f>+IF(ISNUMBER(DATA!R308),DATA!R308,"n/a")</f>
        <v>894411</v>
      </c>
      <c r="H334" s="78">
        <f>+IF(ISNUMBER(DATA!S308),DATA!S308,"n/a")</f>
        <v>0.753</v>
      </c>
      <c r="I334" s="77">
        <f>+IF(ISNUMBER(DATA!AB308),DATA!AB308,"n/a")</f>
        <v>1671092</v>
      </c>
      <c r="J334" s="78">
        <f>+IF(ISNUMBER(DATA!AC308),DATA!AC308,"n/a")</f>
        <v>0.57099999999999995</v>
      </c>
      <c r="K334" s="77">
        <f>+IF(ISNUMBER(DATA!AL308),DATA!AL308,"n/a")</f>
        <v>3293357</v>
      </c>
      <c r="L334" s="78">
        <f>+IF(ISNUMBER(DATA!AM308),DATA!AM308,"n/a")</f>
        <v>0.307</v>
      </c>
      <c r="R334" s="67"/>
      <c r="S334" s="67"/>
      <c r="T334" s="67"/>
      <c r="U334" s="67"/>
      <c r="V334" s="67"/>
      <c r="W334" s="67"/>
      <c r="X334" s="67"/>
      <c r="Y334" s="67"/>
    </row>
    <row r="335" spans="1:25" x14ac:dyDescent="0.2">
      <c r="A335" s="76" t="s">
        <v>19</v>
      </c>
      <c r="B335" s="67" t="s">
        <v>20</v>
      </c>
      <c r="C335" s="67" t="s">
        <v>0</v>
      </c>
      <c r="D335" s="67" t="s">
        <v>330</v>
      </c>
      <c r="E335" s="77">
        <f>+IF(ISNUMBER(DATA!H309),DATA!H309,"n/a")</f>
        <v>2785043</v>
      </c>
      <c r="F335" s="78">
        <f>+IF(ISNUMBER(DATA!I309),DATA!I309,"n/a")</f>
        <v>0.223</v>
      </c>
      <c r="G335" s="77">
        <f>+IF(ISNUMBER(DATA!R309),DATA!R309,"n/a")</f>
        <v>8208163</v>
      </c>
      <c r="H335" s="78">
        <f>+IF(ISNUMBER(DATA!S309),DATA!S309,"n/a")</f>
        <v>0.23300000000000001</v>
      </c>
      <c r="I335" s="77">
        <f>+IF(ISNUMBER(DATA!AB309),DATA!AB309,"n/a")</f>
        <v>16532611</v>
      </c>
      <c r="J335" s="78">
        <f>+IF(ISNUMBER(DATA!AC309),DATA!AC309,"n/a")</f>
        <v>0.23599999999999999</v>
      </c>
      <c r="K335" s="77">
        <f>+IF(ISNUMBER(DATA!AL309),DATA!AL309,"n/a")</f>
        <v>36304197</v>
      </c>
      <c r="L335" s="78">
        <f>+IF(ISNUMBER(DATA!AM309),DATA!AM309,"n/a")</f>
        <v>0.21</v>
      </c>
      <c r="R335" s="67"/>
      <c r="S335" s="67"/>
      <c r="T335" s="67"/>
      <c r="U335" s="67"/>
      <c r="V335" s="67"/>
      <c r="W335" s="67"/>
      <c r="X335" s="67"/>
      <c r="Y335" s="67"/>
    </row>
    <row r="336" spans="1:25" x14ac:dyDescent="0.2">
      <c r="A336" s="76"/>
      <c r="E336" s="81"/>
      <c r="F336" s="78"/>
      <c r="G336" s="82"/>
      <c r="H336" s="78"/>
      <c r="I336" s="82"/>
      <c r="J336" s="83"/>
      <c r="K336" s="82"/>
      <c r="L336" s="78"/>
      <c r="R336" s="67"/>
      <c r="S336" s="67"/>
      <c r="T336" s="67"/>
      <c r="U336" s="67"/>
      <c r="V336" s="67"/>
      <c r="W336" s="67"/>
      <c r="X336" s="67"/>
      <c r="Y336" s="67"/>
    </row>
    <row r="337" spans="1:25" x14ac:dyDescent="0.2">
      <c r="A337" s="76" t="s">
        <v>19</v>
      </c>
      <c r="B337" s="67" t="s">
        <v>20</v>
      </c>
      <c r="C337" s="67" t="s">
        <v>9</v>
      </c>
      <c r="D337" s="67" t="s">
        <v>322</v>
      </c>
      <c r="E337" s="87">
        <f>+IF(ISNUMBER(DATA!J301),DATA!J301,"n/a")</f>
        <v>15999</v>
      </c>
      <c r="F337" s="78">
        <f>+IF(ISNUMBER(DATA!K301),DATA!K301,"n/a")</f>
        <v>0.443</v>
      </c>
      <c r="G337" s="87">
        <f>+IF(ISNUMBER(DATA!T301),DATA!T301,"n/a")</f>
        <v>45890</v>
      </c>
      <c r="H337" s="78">
        <f>+IF(ISNUMBER(DATA!U301),DATA!U301,"n/a")</f>
        <v>0.33400000000000002</v>
      </c>
      <c r="I337" s="87">
        <f>+IF(ISNUMBER(DATA!AD301),DATA!AD301,"n/a")</f>
        <v>90578</v>
      </c>
      <c r="J337" s="78">
        <f>+IF(ISNUMBER(DATA!AE301),DATA!AE301,"n/a")</f>
        <v>0.27100000000000002</v>
      </c>
      <c r="K337" s="87">
        <f>+IF(ISNUMBER(DATA!AN301),DATA!AN301,"n/a")</f>
        <v>195231</v>
      </c>
      <c r="L337" s="78">
        <f>+IF(ISNUMBER(DATA!AO301),DATA!AO301,"n/a")</f>
        <v>0.154</v>
      </c>
      <c r="R337" s="67"/>
      <c r="S337" s="67"/>
      <c r="T337" s="67"/>
      <c r="U337" s="67"/>
      <c r="V337" s="67"/>
      <c r="W337" s="67"/>
      <c r="X337" s="67"/>
      <c r="Y337" s="67"/>
    </row>
    <row r="338" spans="1:25" x14ac:dyDescent="0.2">
      <c r="A338" s="76" t="s">
        <v>19</v>
      </c>
      <c r="B338" s="67" t="s">
        <v>20</v>
      </c>
      <c r="C338" s="67" t="s">
        <v>9</v>
      </c>
      <c r="D338" s="67" t="s">
        <v>323</v>
      </c>
      <c r="E338" s="87">
        <f>+IF(ISNUMBER(DATA!J302),DATA!J302,"n/a")</f>
        <v>31048</v>
      </c>
      <c r="F338" s="78">
        <f>+IF(ISNUMBER(DATA!K302),DATA!K302,"n/a")</f>
        <v>0.16800000000000001</v>
      </c>
      <c r="G338" s="87">
        <f>+IF(ISNUMBER(DATA!T302),DATA!T302,"n/a")</f>
        <v>87166</v>
      </c>
      <c r="H338" s="78">
        <f>+IF(ISNUMBER(DATA!U302),DATA!U302,"n/a")</f>
        <v>0.11700000000000001</v>
      </c>
      <c r="I338" s="87">
        <f>+IF(ISNUMBER(DATA!AD302),DATA!AD302,"n/a")</f>
        <v>183918</v>
      </c>
      <c r="J338" s="78">
        <f>+IF(ISNUMBER(DATA!AE302),DATA!AE302,"n/a")</f>
        <v>0.156</v>
      </c>
      <c r="K338" s="87">
        <f>+IF(ISNUMBER(DATA!AN302),DATA!AN302,"n/a")</f>
        <v>415343</v>
      </c>
      <c r="L338" s="78">
        <f>+IF(ISNUMBER(DATA!AO302),DATA!AO302,"n/a")</f>
        <v>0.185</v>
      </c>
      <c r="R338" s="67"/>
      <c r="S338" s="67"/>
      <c r="T338" s="67"/>
      <c r="U338" s="67"/>
      <c r="V338" s="67"/>
      <c r="W338" s="67"/>
      <c r="X338" s="67"/>
      <c r="Y338" s="67"/>
    </row>
    <row r="339" spans="1:25" x14ac:dyDescent="0.2">
      <c r="A339" s="76" t="s">
        <v>19</v>
      </c>
      <c r="B339" s="67" t="s">
        <v>20</v>
      </c>
      <c r="C339" s="67" t="s">
        <v>9</v>
      </c>
      <c r="D339" s="67" t="s">
        <v>324</v>
      </c>
      <c r="E339" s="87">
        <f>+IF(ISNUMBER(DATA!J303),DATA!J303,"n/a")</f>
        <v>36066</v>
      </c>
      <c r="F339" s="78">
        <f>+IF(ISNUMBER(DATA!K303),DATA!K303,"n/a")</f>
        <v>0.114</v>
      </c>
      <c r="G339" s="87">
        <f>+IF(ISNUMBER(DATA!T303),DATA!T303,"n/a")</f>
        <v>111589</v>
      </c>
      <c r="H339" s="78">
        <f>+IF(ISNUMBER(DATA!U303),DATA!U303,"n/a")</f>
        <v>0.192</v>
      </c>
      <c r="I339" s="87">
        <f>+IF(ISNUMBER(DATA!AD303),DATA!AD303,"n/a")</f>
        <v>219168</v>
      </c>
      <c r="J339" s="78">
        <f>+IF(ISNUMBER(DATA!AE303),DATA!AE303,"n/a")</f>
        <v>0.21</v>
      </c>
      <c r="K339" s="87">
        <f>+IF(ISNUMBER(DATA!AN303),DATA!AN303,"n/a")</f>
        <v>492816</v>
      </c>
      <c r="L339" s="78">
        <f>+IF(ISNUMBER(DATA!AO303),DATA!AO303,"n/a")</f>
        <v>0.33100000000000002</v>
      </c>
      <c r="R339" s="67"/>
      <c r="S339" s="67"/>
      <c r="T339" s="67"/>
      <c r="U339" s="67"/>
      <c r="V339" s="67"/>
      <c r="W339" s="67"/>
      <c r="X339" s="67"/>
      <c r="Y339" s="67"/>
    </row>
    <row r="340" spans="1:25" x14ac:dyDescent="0.2">
      <c r="A340" s="76" t="s">
        <v>19</v>
      </c>
      <c r="B340" s="67" t="s">
        <v>20</v>
      </c>
      <c r="C340" s="67" t="s">
        <v>9</v>
      </c>
      <c r="D340" s="67" t="s">
        <v>325</v>
      </c>
      <c r="E340" s="87">
        <f>+IF(ISNUMBER(DATA!J304),DATA!J304,"n/a")</f>
        <v>101477</v>
      </c>
      <c r="F340" s="78">
        <f>+IF(ISNUMBER(DATA!K304),DATA!K304,"n/a")</f>
        <v>0.49</v>
      </c>
      <c r="G340" s="87">
        <f>+IF(ISNUMBER(DATA!T304),DATA!T304,"n/a")</f>
        <v>321668</v>
      </c>
      <c r="H340" s="78">
        <f>+IF(ISNUMBER(DATA!U304),DATA!U304,"n/a")</f>
        <v>0.66600000000000004</v>
      </c>
      <c r="I340" s="87">
        <f>+IF(ISNUMBER(DATA!AD304),DATA!AD304,"n/a")</f>
        <v>624341</v>
      </c>
      <c r="J340" s="78">
        <f>+IF(ISNUMBER(DATA!AE304),DATA!AE304,"n/a")</f>
        <v>0.55900000000000005</v>
      </c>
      <c r="K340" s="87">
        <f>+IF(ISNUMBER(DATA!AN304),DATA!AN304,"n/a")</f>
        <v>1283703</v>
      </c>
      <c r="L340" s="78">
        <f>+IF(ISNUMBER(DATA!AO304),DATA!AO304,"n/a")</f>
        <v>0.41899999999999998</v>
      </c>
      <c r="R340" s="67"/>
      <c r="S340" s="67"/>
      <c r="T340" s="67"/>
      <c r="U340" s="67"/>
      <c r="V340" s="67"/>
      <c r="W340" s="67"/>
      <c r="X340" s="67"/>
      <c r="Y340" s="67"/>
    </row>
    <row r="341" spans="1:25" x14ac:dyDescent="0.2">
      <c r="A341" s="76" t="s">
        <v>19</v>
      </c>
      <c r="B341" s="67" t="s">
        <v>20</v>
      </c>
      <c r="C341" s="67" t="s">
        <v>9</v>
      </c>
      <c r="D341" s="67" t="s">
        <v>326</v>
      </c>
      <c r="E341" s="87">
        <f>+IF(ISNUMBER(DATA!J305),DATA!J305,"n/a")</f>
        <v>14495</v>
      </c>
      <c r="F341" s="78">
        <f>+IF(ISNUMBER(DATA!K305),DATA!K305,"n/a")</f>
        <v>0.311</v>
      </c>
      <c r="G341" s="87">
        <f>+IF(ISNUMBER(DATA!T305),DATA!T305,"n/a")</f>
        <v>41701</v>
      </c>
      <c r="H341" s="78">
        <f>+IF(ISNUMBER(DATA!U305),DATA!U305,"n/a")</f>
        <v>0.30599999999999999</v>
      </c>
      <c r="I341" s="87">
        <f>+IF(ISNUMBER(DATA!AD305),DATA!AD305,"n/a")</f>
        <v>85616</v>
      </c>
      <c r="J341" s="78">
        <f>+IF(ISNUMBER(DATA!AE305),DATA!AE305,"n/a")</f>
        <v>0.38900000000000001</v>
      </c>
      <c r="K341" s="87">
        <f>+IF(ISNUMBER(DATA!AN305),DATA!AN305,"n/a")</f>
        <v>188114</v>
      </c>
      <c r="L341" s="78">
        <f>+IF(ISNUMBER(DATA!AO305),DATA!AO305,"n/a")</f>
        <v>0.35199999999999998</v>
      </c>
      <c r="R341" s="67"/>
      <c r="S341" s="67"/>
      <c r="T341" s="67"/>
      <c r="U341" s="67"/>
      <c r="V341" s="67"/>
      <c r="W341" s="67"/>
      <c r="X341" s="67"/>
      <c r="Y341" s="67"/>
    </row>
    <row r="342" spans="1:25" x14ac:dyDescent="0.2">
      <c r="A342" s="76" t="s">
        <v>19</v>
      </c>
      <c r="B342" s="67" t="s">
        <v>20</v>
      </c>
      <c r="C342" s="67" t="s">
        <v>9</v>
      </c>
      <c r="D342" s="67" t="s">
        <v>327</v>
      </c>
      <c r="E342" s="87">
        <f>+IF(ISNUMBER(DATA!J306),DATA!J306,"n/a")</f>
        <v>19120</v>
      </c>
      <c r="F342" s="78">
        <f>+IF(ISNUMBER(DATA!K306),DATA!K306,"n/a")</f>
        <v>0.33900000000000002</v>
      </c>
      <c r="G342" s="87">
        <f>+IF(ISNUMBER(DATA!T306),DATA!T306,"n/a")</f>
        <v>58828</v>
      </c>
      <c r="H342" s="78">
        <f>+IF(ISNUMBER(DATA!U306),DATA!U306,"n/a")</f>
        <v>0.29899999999999999</v>
      </c>
      <c r="I342" s="87">
        <f>+IF(ISNUMBER(DATA!AD306),DATA!AD306,"n/a")</f>
        <v>110969</v>
      </c>
      <c r="J342" s="78">
        <f>+IF(ISNUMBER(DATA!AE306),DATA!AE306,"n/a")</f>
        <v>0.36499999999999999</v>
      </c>
      <c r="K342" s="87">
        <f>+IF(ISNUMBER(DATA!AN306),DATA!AN306,"n/a")</f>
        <v>243063</v>
      </c>
      <c r="L342" s="78">
        <f>+IF(ISNUMBER(DATA!AO306),DATA!AO306,"n/a")</f>
        <v>0.63200000000000001</v>
      </c>
      <c r="R342" s="67"/>
      <c r="S342" s="67"/>
      <c r="T342" s="67"/>
      <c r="U342" s="67"/>
      <c r="V342" s="67"/>
      <c r="W342" s="67"/>
      <c r="X342" s="67"/>
      <c r="Y342" s="67"/>
    </row>
    <row r="343" spans="1:25" x14ac:dyDescent="0.2">
      <c r="A343" s="76" t="s">
        <v>19</v>
      </c>
      <c r="B343" s="67" t="s">
        <v>20</v>
      </c>
      <c r="C343" s="67" t="s">
        <v>9</v>
      </c>
      <c r="D343" s="67" t="s">
        <v>328</v>
      </c>
      <c r="E343" s="87">
        <f>+IF(ISNUMBER(DATA!J307),DATA!J307,"n/a")</f>
        <v>20383</v>
      </c>
      <c r="F343" s="78">
        <f>+IF(ISNUMBER(DATA!K307),DATA!K307,"n/a")</f>
        <v>-0.23899999999999999</v>
      </c>
      <c r="G343" s="87">
        <f>+IF(ISNUMBER(DATA!T307),DATA!T307,"n/a")</f>
        <v>63391</v>
      </c>
      <c r="H343" s="78">
        <f>+IF(ISNUMBER(DATA!U307),DATA!U307,"n/a")</f>
        <v>-7.6999999999999999E-2</v>
      </c>
      <c r="I343" s="87">
        <f>+IF(ISNUMBER(DATA!AD307),DATA!AD307,"n/a")</f>
        <v>120729</v>
      </c>
      <c r="J343" s="78">
        <f>+IF(ISNUMBER(DATA!AE307),DATA!AE307,"n/a")</f>
        <v>-0.04</v>
      </c>
      <c r="K343" s="87">
        <f>+IF(ISNUMBER(DATA!AN307),DATA!AN307,"n/a")</f>
        <v>282412</v>
      </c>
      <c r="L343" s="78">
        <f>+IF(ISNUMBER(DATA!AO307),DATA!AO307,"n/a")</f>
        <v>-3.0000000000000001E-3</v>
      </c>
      <c r="R343" s="67"/>
      <c r="S343" s="67"/>
      <c r="T343" s="67"/>
      <c r="U343" s="67"/>
      <c r="V343" s="67"/>
      <c r="W343" s="67"/>
      <c r="X343" s="67"/>
      <c r="Y343" s="67"/>
    </row>
    <row r="344" spans="1:25" x14ac:dyDescent="0.2">
      <c r="A344" s="76" t="s">
        <v>19</v>
      </c>
      <c r="B344" s="67" t="s">
        <v>20</v>
      </c>
      <c r="C344" s="67" t="s">
        <v>9</v>
      </c>
      <c r="D344" s="67" t="s">
        <v>329</v>
      </c>
      <c r="E344" s="87">
        <f>+IF(ISNUMBER(DATA!J308),DATA!J308,"n/a")</f>
        <v>23145</v>
      </c>
      <c r="F344" s="78">
        <f>+IF(ISNUMBER(DATA!K308),DATA!K308,"n/a")</f>
        <v>0.80600000000000005</v>
      </c>
      <c r="G344" s="87">
        <f>+IF(ISNUMBER(DATA!T308),DATA!T308,"n/a")</f>
        <v>64292</v>
      </c>
      <c r="H344" s="78">
        <f>+IF(ISNUMBER(DATA!U308),DATA!U308,"n/a")</f>
        <v>0.63900000000000001</v>
      </c>
      <c r="I344" s="87">
        <f>+IF(ISNUMBER(DATA!AD308),DATA!AD308,"n/a")</f>
        <v>122130</v>
      </c>
      <c r="J344" s="78">
        <f>+IF(ISNUMBER(DATA!AE308),DATA!AE308,"n/a")</f>
        <v>0.48699999999999999</v>
      </c>
      <c r="K344" s="87">
        <f>+IF(ISNUMBER(DATA!AN308),DATA!AN308,"n/a")</f>
        <v>246188</v>
      </c>
      <c r="L344" s="78">
        <f>+IF(ISNUMBER(DATA!AO308),DATA!AO308,"n/a")</f>
        <v>0.26100000000000001</v>
      </c>
      <c r="R344" s="67"/>
      <c r="S344" s="67"/>
      <c r="T344" s="67"/>
      <c r="U344" s="67"/>
      <c r="V344" s="67"/>
      <c r="W344" s="67"/>
      <c r="X344" s="67"/>
      <c r="Y344" s="67"/>
    </row>
    <row r="345" spans="1:25" x14ac:dyDescent="0.2">
      <c r="A345" s="76" t="s">
        <v>19</v>
      </c>
      <c r="B345" s="67" t="s">
        <v>20</v>
      </c>
      <c r="C345" s="67" t="s">
        <v>9</v>
      </c>
      <c r="D345" s="67" t="s">
        <v>330</v>
      </c>
      <c r="E345" s="87">
        <f>+IF(ISNUMBER(DATA!J309),DATA!J309,"n/a")</f>
        <v>261733</v>
      </c>
      <c r="F345" s="78">
        <f>+IF(ISNUMBER(DATA!K309),DATA!K309,"n/a")</f>
        <v>0.28899999999999998</v>
      </c>
      <c r="G345" s="87">
        <f>+IF(ISNUMBER(DATA!T309),DATA!T309,"n/a")</f>
        <v>794526</v>
      </c>
      <c r="H345" s="78">
        <f>+IF(ISNUMBER(DATA!U309),DATA!U309,"n/a")</f>
        <v>0.36</v>
      </c>
      <c r="I345" s="87">
        <f>+IF(ISNUMBER(DATA!AD309),DATA!AD309,"n/a")</f>
        <v>1557449</v>
      </c>
      <c r="J345" s="78">
        <f>+IF(ISNUMBER(DATA!AE309),DATA!AE309,"n/a")</f>
        <v>0.33900000000000002</v>
      </c>
      <c r="K345" s="87">
        <f>+IF(ISNUMBER(DATA!AN309),DATA!AN309,"n/a")</f>
        <v>3346870</v>
      </c>
      <c r="L345" s="78">
        <f>+IF(ISNUMBER(DATA!AO309),DATA!AO309,"n/a")</f>
        <v>0.307</v>
      </c>
      <c r="R345" s="67"/>
      <c r="S345" s="67"/>
      <c r="T345" s="67"/>
      <c r="U345" s="67"/>
      <c r="V345" s="67"/>
      <c r="W345" s="67"/>
      <c r="X345" s="67"/>
      <c r="Y345" s="67"/>
    </row>
    <row r="346" spans="1:25" x14ac:dyDescent="0.2">
      <c r="A346" s="76"/>
      <c r="E346" s="81"/>
      <c r="F346" s="78"/>
      <c r="G346" s="82"/>
      <c r="H346" s="78"/>
      <c r="I346" s="82"/>
      <c r="J346" s="83"/>
      <c r="K346" s="82"/>
      <c r="L346" s="78"/>
      <c r="R346" s="67"/>
      <c r="S346" s="67"/>
      <c r="T346" s="67"/>
      <c r="U346" s="67"/>
      <c r="V346" s="67"/>
      <c r="W346" s="67"/>
      <c r="X346" s="67"/>
      <c r="Y346" s="67"/>
    </row>
    <row r="347" spans="1:25" x14ac:dyDescent="0.2">
      <c r="A347" s="76" t="s">
        <v>19</v>
      </c>
      <c r="B347" s="67" t="s">
        <v>20</v>
      </c>
      <c r="C347" s="67" t="s">
        <v>25</v>
      </c>
      <c r="D347" s="67" t="s">
        <v>322</v>
      </c>
      <c r="E347" s="87">
        <f>+IF(ISNUMBER(DATA!L301),DATA!L301,"n/a")</f>
        <v>57050</v>
      </c>
      <c r="F347" s="78">
        <f>+IF(ISNUMBER(DATA!M301),DATA!M301,"n/a")</f>
        <v>0.35299999999999998</v>
      </c>
      <c r="G347" s="87">
        <f>+IF(ISNUMBER(DATA!V301),DATA!V301,"n/a")</f>
        <v>165558</v>
      </c>
      <c r="H347" s="78">
        <f>+IF(ISNUMBER(DATA!W301),DATA!W301,"n/a")</f>
        <v>0.27300000000000002</v>
      </c>
      <c r="I347" s="87">
        <f>+IF(ISNUMBER(DATA!AF301),DATA!AF301,"n/a")</f>
        <v>326650</v>
      </c>
      <c r="J347" s="78">
        <f>+IF(ISNUMBER(DATA!AG301),DATA!AG301,"n/a")</f>
        <v>0.214</v>
      </c>
      <c r="K347" s="87">
        <f>+IF(ISNUMBER(DATA!AP301),DATA!AP301,"n/a")</f>
        <v>711501</v>
      </c>
      <c r="L347" s="78">
        <f>+IF(ISNUMBER(DATA!AQ301),DATA!AQ301,"n/a")</f>
        <v>0.112</v>
      </c>
      <c r="R347" s="67"/>
      <c r="S347" s="67"/>
      <c r="T347" s="67"/>
      <c r="U347" s="67"/>
      <c r="V347" s="67"/>
      <c r="W347" s="67"/>
      <c r="X347" s="67"/>
      <c r="Y347" s="67"/>
    </row>
    <row r="348" spans="1:25" x14ac:dyDescent="0.2">
      <c r="A348" s="76" t="s">
        <v>19</v>
      </c>
      <c r="B348" s="67" t="s">
        <v>20</v>
      </c>
      <c r="C348" s="67" t="s">
        <v>25</v>
      </c>
      <c r="D348" s="67" t="s">
        <v>323</v>
      </c>
      <c r="E348" s="87">
        <f>+IF(ISNUMBER(DATA!L302),DATA!L302,"n/a")</f>
        <v>113071</v>
      </c>
      <c r="F348" s="78">
        <f>+IF(ISNUMBER(DATA!M302),DATA!M302,"n/a")</f>
        <v>0.157</v>
      </c>
      <c r="G348" s="87">
        <f>+IF(ISNUMBER(DATA!V302),DATA!V302,"n/a")</f>
        <v>316478</v>
      </c>
      <c r="H348" s="78">
        <f>+IF(ISNUMBER(DATA!W302),DATA!W302,"n/a")</f>
        <v>9.9000000000000005E-2</v>
      </c>
      <c r="I348" s="87">
        <f>+IF(ISNUMBER(DATA!AF302),DATA!AF302,"n/a")</f>
        <v>659796</v>
      </c>
      <c r="J348" s="78">
        <f>+IF(ISNUMBER(DATA!AG302),DATA!AG302,"n/a")</f>
        <v>0.128</v>
      </c>
      <c r="K348" s="87">
        <f>+IF(ISNUMBER(DATA!AP302),DATA!AP302,"n/a")</f>
        <v>1515227</v>
      </c>
      <c r="L348" s="78">
        <f>+IF(ISNUMBER(DATA!AQ302),DATA!AQ302,"n/a")</f>
        <v>0.16200000000000001</v>
      </c>
      <c r="R348" s="67"/>
      <c r="S348" s="67"/>
      <c r="T348" s="67"/>
      <c r="U348" s="67"/>
      <c r="V348" s="67"/>
      <c r="W348" s="67"/>
      <c r="X348" s="67"/>
      <c r="Y348" s="67"/>
    </row>
    <row r="349" spans="1:25" x14ac:dyDescent="0.2">
      <c r="A349" s="76" t="s">
        <v>19</v>
      </c>
      <c r="B349" s="67" t="s">
        <v>20</v>
      </c>
      <c r="C349" s="67" t="s">
        <v>25</v>
      </c>
      <c r="D349" s="67" t="s">
        <v>324</v>
      </c>
      <c r="E349" s="87">
        <f>+IF(ISNUMBER(DATA!L303),DATA!L303,"n/a")</f>
        <v>107153</v>
      </c>
      <c r="F349" s="78">
        <f>+IF(ISNUMBER(DATA!M303),DATA!M303,"n/a")</f>
        <v>2.9000000000000001E-2</v>
      </c>
      <c r="G349" s="87">
        <f>+IF(ISNUMBER(DATA!V303),DATA!V303,"n/a")</f>
        <v>320306</v>
      </c>
      <c r="H349" s="78">
        <f>+IF(ISNUMBER(DATA!W303),DATA!W303,"n/a")</f>
        <v>5.8000000000000003E-2</v>
      </c>
      <c r="I349" s="87">
        <f>+IF(ISNUMBER(DATA!AF303),DATA!AF303,"n/a")</f>
        <v>638415</v>
      </c>
      <c r="J349" s="78">
        <f>+IF(ISNUMBER(DATA!AG303),DATA!AG303,"n/a")</f>
        <v>0.09</v>
      </c>
      <c r="K349" s="87">
        <f>+IF(ISNUMBER(DATA!AP303),DATA!AP303,"n/a")</f>
        <v>1480212</v>
      </c>
      <c r="L349" s="78">
        <f>+IF(ISNUMBER(DATA!AQ303),DATA!AQ303,"n/a")</f>
        <v>0.19500000000000001</v>
      </c>
      <c r="R349" s="67"/>
      <c r="S349" s="67"/>
      <c r="T349" s="67"/>
      <c r="U349" s="67"/>
      <c r="V349" s="67"/>
      <c r="W349" s="67"/>
      <c r="X349" s="67"/>
      <c r="Y349" s="67"/>
    </row>
    <row r="350" spans="1:25" x14ac:dyDescent="0.2">
      <c r="A350" s="76" t="s">
        <v>19</v>
      </c>
      <c r="B350" s="67" t="s">
        <v>20</v>
      </c>
      <c r="C350" s="67" t="s">
        <v>25</v>
      </c>
      <c r="D350" s="67" t="s">
        <v>325</v>
      </c>
      <c r="E350" s="87">
        <f>+IF(ISNUMBER(DATA!L304),DATA!L304,"n/a")</f>
        <v>217159</v>
      </c>
      <c r="F350" s="78">
        <f>+IF(ISNUMBER(DATA!M304),DATA!M304,"n/a")</f>
        <v>6.5000000000000002E-2</v>
      </c>
      <c r="G350" s="87">
        <f>+IF(ISNUMBER(DATA!V304),DATA!V304,"n/a")</f>
        <v>682344</v>
      </c>
      <c r="H350" s="78">
        <f>+IF(ISNUMBER(DATA!W304),DATA!W304,"n/a")</f>
        <v>0.17599999999999999</v>
      </c>
      <c r="I350" s="87">
        <f>+IF(ISNUMBER(DATA!AF304),DATA!AF304,"n/a")</f>
        <v>1393299</v>
      </c>
      <c r="J350" s="78">
        <f>+IF(ISNUMBER(DATA!AG304),DATA!AG304,"n/a")</f>
        <v>0.159</v>
      </c>
      <c r="K350" s="87">
        <f>+IF(ISNUMBER(DATA!AP304),DATA!AP304,"n/a")</f>
        <v>3134705</v>
      </c>
      <c r="L350" s="78">
        <f>+IF(ISNUMBER(DATA!AQ304),DATA!AQ304,"n/a")</f>
        <v>0.152</v>
      </c>
      <c r="R350" s="67"/>
      <c r="S350" s="67"/>
      <c r="T350" s="67"/>
      <c r="U350" s="67"/>
      <c r="V350" s="67"/>
      <c r="W350" s="67"/>
      <c r="X350" s="67"/>
      <c r="Y350" s="67"/>
    </row>
    <row r="351" spans="1:25" x14ac:dyDescent="0.2">
      <c r="A351" s="76" t="s">
        <v>19</v>
      </c>
      <c r="B351" s="67" t="s">
        <v>20</v>
      </c>
      <c r="C351" s="67" t="s">
        <v>25</v>
      </c>
      <c r="D351" s="67" t="s">
        <v>326</v>
      </c>
      <c r="E351" s="87">
        <f>+IF(ISNUMBER(DATA!L305),DATA!L305,"n/a")</f>
        <v>47827</v>
      </c>
      <c r="F351" s="78">
        <f>+IF(ISNUMBER(DATA!M305),DATA!M305,"n/a")</f>
        <v>0.30499999999999999</v>
      </c>
      <c r="G351" s="87">
        <f>+IF(ISNUMBER(DATA!V305),DATA!V305,"n/a")</f>
        <v>137306</v>
      </c>
      <c r="H351" s="78">
        <f>+IF(ISNUMBER(DATA!W305),DATA!W305,"n/a")</f>
        <v>0.29599999999999999</v>
      </c>
      <c r="I351" s="87">
        <f>+IF(ISNUMBER(DATA!AF305),DATA!AF305,"n/a")</f>
        <v>282568</v>
      </c>
      <c r="J351" s="78">
        <f>+IF(ISNUMBER(DATA!AG305),DATA!AG305,"n/a")</f>
        <v>0.373</v>
      </c>
      <c r="K351" s="87">
        <f>+IF(ISNUMBER(DATA!AP305),DATA!AP305,"n/a")</f>
        <v>624828</v>
      </c>
      <c r="L351" s="78">
        <f>+IF(ISNUMBER(DATA!AQ305),DATA!AQ305,"n/a")</f>
        <v>0.34</v>
      </c>
      <c r="R351" s="67"/>
      <c r="S351" s="67"/>
      <c r="T351" s="67"/>
      <c r="U351" s="67"/>
      <c r="V351" s="67"/>
      <c r="W351" s="67"/>
      <c r="X351" s="67"/>
      <c r="Y351" s="67"/>
    </row>
    <row r="352" spans="1:25" x14ac:dyDescent="0.2">
      <c r="A352" s="76" t="s">
        <v>19</v>
      </c>
      <c r="B352" s="67" t="s">
        <v>20</v>
      </c>
      <c r="C352" s="67" t="s">
        <v>25</v>
      </c>
      <c r="D352" s="67" t="s">
        <v>327</v>
      </c>
      <c r="E352" s="87">
        <f>+IF(ISNUMBER(DATA!L306),DATA!L306,"n/a")</f>
        <v>57197</v>
      </c>
      <c r="F352" s="78">
        <f>+IF(ISNUMBER(DATA!M306),DATA!M306,"n/a")</f>
        <v>0.34599999999999997</v>
      </c>
      <c r="G352" s="87">
        <f>+IF(ISNUMBER(DATA!V306),DATA!V306,"n/a")</f>
        <v>173633</v>
      </c>
      <c r="H352" s="78">
        <f>+IF(ISNUMBER(DATA!W306),DATA!W306,"n/a")</f>
        <v>0.29299999999999998</v>
      </c>
      <c r="I352" s="87">
        <f>+IF(ISNUMBER(DATA!AF306),DATA!AF306,"n/a")</f>
        <v>329999</v>
      </c>
      <c r="J352" s="78">
        <f>+IF(ISNUMBER(DATA!AG306),DATA!AG306,"n/a")</f>
        <v>0.35099999999999998</v>
      </c>
      <c r="K352" s="87">
        <f>+IF(ISNUMBER(DATA!AP306),DATA!AP306,"n/a")</f>
        <v>723032</v>
      </c>
      <c r="L352" s="78">
        <f>+IF(ISNUMBER(DATA!AQ306),DATA!AQ306,"n/a")</f>
        <v>0.54500000000000004</v>
      </c>
      <c r="R352" s="67"/>
      <c r="S352" s="67"/>
      <c r="T352" s="67"/>
      <c r="U352" s="67"/>
      <c r="V352" s="67"/>
      <c r="W352" s="67"/>
      <c r="X352" s="67"/>
      <c r="Y352" s="67"/>
    </row>
    <row r="353" spans="1:25" x14ac:dyDescent="0.2">
      <c r="A353" s="76" t="s">
        <v>19</v>
      </c>
      <c r="B353" s="67" t="s">
        <v>20</v>
      </c>
      <c r="C353" s="67" t="s">
        <v>25</v>
      </c>
      <c r="D353" s="67" t="s">
        <v>328</v>
      </c>
      <c r="E353" s="87">
        <f>+IF(ISNUMBER(DATA!L307),DATA!L307,"n/a")</f>
        <v>86913</v>
      </c>
      <c r="F353" s="78">
        <f>+IF(ISNUMBER(DATA!M307),DATA!M307,"n/a")</f>
        <v>-0.21</v>
      </c>
      <c r="G353" s="87">
        <f>+IF(ISNUMBER(DATA!V307),DATA!V307,"n/a")</f>
        <v>270670</v>
      </c>
      <c r="H353" s="78">
        <f>+IF(ISNUMBER(DATA!W307),DATA!W307,"n/a")</f>
        <v>-4.2000000000000003E-2</v>
      </c>
      <c r="I353" s="87">
        <f>+IF(ISNUMBER(DATA!AF307),DATA!AF307,"n/a")</f>
        <v>519209</v>
      </c>
      <c r="J353" s="78">
        <f>+IF(ISNUMBER(DATA!AG307),DATA!AG307,"n/a")</f>
        <v>3.0000000000000001E-3</v>
      </c>
      <c r="K353" s="87">
        <f>+IF(ISNUMBER(DATA!AP307),DATA!AP307,"n/a")</f>
        <v>1205524</v>
      </c>
      <c r="L353" s="78">
        <f>+IF(ISNUMBER(DATA!AQ307),DATA!AQ307,"n/a")</f>
        <v>1E-3</v>
      </c>
      <c r="R353" s="67"/>
      <c r="S353" s="67"/>
      <c r="T353" s="67"/>
      <c r="U353" s="67"/>
      <c r="V353" s="67"/>
      <c r="W353" s="67"/>
      <c r="X353" s="67"/>
      <c r="Y353" s="67"/>
    </row>
    <row r="354" spans="1:25" x14ac:dyDescent="0.2">
      <c r="A354" s="76" t="s">
        <v>19</v>
      </c>
      <c r="B354" s="67" t="s">
        <v>20</v>
      </c>
      <c r="C354" s="67" t="s">
        <v>25</v>
      </c>
      <c r="D354" s="67" t="s">
        <v>329</v>
      </c>
      <c r="E354" s="87">
        <f>+IF(ISNUMBER(DATA!L308),DATA!L308,"n/a")</f>
        <v>79767</v>
      </c>
      <c r="F354" s="78">
        <f>+IF(ISNUMBER(DATA!M308),DATA!M308,"n/a")</f>
        <v>0.92600000000000005</v>
      </c>
      <c r="G354" s="87">
        <f>+IF(ISNUMBER(DATA!V308),DATA!V308,"n/a")</f>
        <v>221761</v>
      </c>
      <c r="H354" s="78">
        <f>+IF(ISNUMBER(DATA!W308),DATA!W308,"n/a")</f>
        <v>0.755</v>
      </c>
      <c r="I354" s="87">
        <f>+IF(ISNUMBER(DATA!AF308),DATA!AF308,"n/a")</f>
        <v>419651</v>
      </c>
      <c r="J354" s="78">
        <f>+IF(ISNUMBER(DATA!AG308),DATA!AG308,"n/a")</f>
        <v>0.60299999999999998</v>
      </c>
      <c r="K354" s="87">
        <f>+IF(ISNUMBER(DATA!AP308),DATA!AP308,"n/a")</f>
        <v>833328</v>
      </c>
      <c r="L354" s="78">
        <f>+IF(ISNUMBER(DATA!AQ308),DATA!AQ308,"n/a")</f>
        <v>0.34399999999999997</v>
      </c>
      <c r="R354" s="67"/>
      <c r="S354" s="67"/>
      <c r="T354" s="67"/>
      <c r="U354" s="67"/>
      <c r="V354" s="67"/>
      <c r="W354" s="67"/>
      <c r="X354" s="67"/>
      <c r="Y354" s="67"/>
    </row>
    <row r="355" spans="1:25" x14ac:dyDescent="0.2">
      <c r="A355" s="76" t="s">
        <v>19</v>
      </c>
      <c r="B355" s="67" t="s">
        <v>20</v>
      </c>
      <c r="C355" s="67" t="s">
        <v>25</v>
      </c>
      <c r="D355" s="67" t="s">
        <v>330</v>
      </c>
      <c r="E355" s="87">
        <f>+IF(ISNUMBER(DATA!L309),DATA!L309,"n/a")</f>
        <v>766136</v>
      </c>
      <c r="F355" s="78">
        <f>+IF(ISNUMBER(DATA!M309),DATA!M309,"n/a")</f>
        <v>0.129</v>
      </c>
      <c r="G355" s="87">
        <f>+IF(ISNUMBER(DATA!V309),DATA!V309,"n/a")</f>
        <v>2288056</v>
      </c>
      <c r="H355" s="78">
        <f>+IF(ISNUMBER(DATA!W309),DATA!W309,"n/a")</f>
        <v>0.17299999999999999</v>
      </c>
      <c r="I355" s="87">
        <f>+IF(ISNUMBER(DATA!AF309),DATA!AF309,"n/a")</f>
        <v>4569588</v>
      </c>
      <c r="J355" s="78">
        <f>+IF(ISNUMBER(DATA!AG309),DATA!AG309,"n/a")</f>
        <v>0.18</v>
      </c>
      <c r="K355" s="87">
        <f>+IF(ISNUMBER(DATA!AP309),DATA!AP309,"n/a")</f>
        <v>10228358</v>
      </c>
      <c r="L355" s="78">
        <f>+IF(ISNUMBER(DATA!AQ309),DATA!AQ309,"n/a")</f>
        <v>0.18099999999999999</v>
      </c>
      <c r="R355" s="67"/>
      <c r="S355" s="67"/>
      <c r="T355" s="67"/>
      <c r="U355" s="67"/>
      <c r="V355" s="67"/>
      <c r="W355" s="67"/>
      <c r="X355" s="67"/>
      <c r="Y355" s="67"/>
    </row>
    <row r="356" spans="1:25" x14ac:dyDescent="0.2">
      <c r="A356" s="76"/>
      <c r="E356" s="81"/>
      <c r="F356" s="78"/>
      <c r="G356" s="82"/>
      <c r="H356" s="78"/>
      <c r="I356" s="82"/>
      <c r="J356" s="83"/>
      <c r="K356" s="82"/>
      <c r="L356" s="78"/>
      <c r="R356" s="67"/>
      <c r="S356" s="67"/>
      <c r="T356" s="67"/>
      <c r="U356" s="67"/>
      <c r="V356" s="67"/>
      <c r="W356" s="67"/>
      <c r="X356" s="67"/>
      <c r="Y356" s="67"/>
    </row>
    <row r="357" spans="1:25" x14ac:dyDescent="0.2">
      <c r="A357" s="76" t="s">
        <v>19</v>
      </c>
      <c r="B357" s="67" t="s">
        <v>20</v>
      </c>
      <c r="C357" s="67" t="s">
        <v>10</v>
      </c>
      <c r="D357" s="67" t="s">
        <v>322</v>
      </c>
      <c r="E357" s="88">
        <f>+IF(ISNUMBER(DATA!N301),DATA!N301,"n/a")</f>
        <v>14.67</v>
      </c>
      <c r="F357" s="78">
        <f>+IF(ISNUMBER(DATA!O301),DATA!O301,"n/a")</f>
        <v>1.4999999999999999E-2</v>
      </c>
      <c r="G357" s="88">
        <f>+IF(ISNUMBER(DATA!X301),DATA!X301,"n/a")</f>
        <v>15.04</v>
      </c>
      <c r="H357" s="78">
        <f>+IF(ISNUMBER(DATA!Y301),DATA!Y301,"n/a")</f>
        <v>2.5000000000000001E-2</v>
      </c>
      <c r="I357" s="88">
        <f>+IF(ISNUMBER(DATA!AH301),DATA!AH301,"n/a")</f>
        <v>14.72</v>
      </c>
      <c r="J357" s="78">
        <f>+IF(ISNUMBER(DATA!AI301),DATA!AI301,"n/a")</f>
        <v>0</v>
      </c>
      <c r="K357" s="88">
        <f>+IF(ISNUMBER(DATA!AR301),DATA!AR301,"n/a")</f>
        <v>14.68</v>
      </c>
      <c r="L357" s="78">
        <f>+IF(ISNUMBER(DATA!AS301),DATA!AS301,"n/a")</f>
        <v>0.02</v>
      </c>
      <c r="R357" s="67"/>
      <c r="S357" s="67"/>
      <c r="T357" s="67"/>
      <c r="U357" s="67"/>
      <c r="V357" s="67"/>
      <c r="W357" s="67"/>
      <c r="X357" s="67"/>
      <c r="Y357" s="67"/>
    </row>
    <row r="358" spans="1:25" x14ac:dyDescent="0.2">
      <c r="A358" s="76" t="s">
        <v>19</v>
      </c>
      <c r="B358" s="67" t="s">
        <v>20</v>
      </c>
      <c r="C358" s="67" t="s">
        <v>10</v>
      </c>
      <c r="D358" s="67" t="s">
        <v>323</v>
      </c>
      <c r="E358" s="88">
        <f>+IF(ISNUMBER(DATA!N302),DATA!N302,"n/a")</f>
        <v>12.18</v>
      </c>
      <c r="F358" s="78">
        <f>+IF(ISNUMBER(DATA!O302),DATA!O302,"n/a")</f>
        <v>3.5999999999999997E-2</v>
      </c>
      <c r="G358" s="88">
        <f>+IF(ISNUMBER(DATA!X302),DATA!X302,"n/a")</f>
        <v>12.4</v>
      </c>
      <c r="H358" s="78">
        <f>+IF(ISNUMBER(DATA!Y302),DATA!Y302,"n/a")</f>
        <v>6.5000000000000002E-2</v>
      </c>
      <c r="I358" s="88">
        <f>+IF(ISNUMBER(DATA!AH302),DATA!AH302,"n/a")</f>
        <v>12.66</v>
      </c>
      <c r="J358" s="78">
        <f>+IF(ISNUMBER(DATA!AI302),DATA!AI302,"n/a")</f>
        <v>0.08</v>
      </c>
      <c r="K358" s="88">
        <f>+IF(ISNUMBER(DATA!AR302),DATA!AR302,"n/a")</f>
        <v>12.36</v>
      </c>
      <c r="L358" s="78">
        <f>+IF(ISNUMBER(DATA!AS302),DATA!AS302,"n/a")</f>
        <v>4.3999999999999997E-2</v>
      </c>
      <c r="R358" s="67"/>
      <c r="S358" s="67"/>
      <c r="T358" s="67"/>
      <c r="U358" s="67"/>
      <c r="V358" s="67"/>
      <c r="W358" s="67"/>
      <c r="X358" s="67"/>
      <c r="Y358" s="67"/>
    </row>
    <row r="359" spans="1:25" x14ac:dyDescent="0.2">
      <c r="A359" s="76" t="s">
        <v>19</v>
      </c>
      <c r="B359" s="67" t="s">
        <v>20</v>
      </c>
      <c r="C359" s="67" t="s">
        <v>10</v>
      </c>
      <c r="D359" s="67" t="s">
        <v>324</v>
      </c>
      <c r="E359" s="88">
        <f>+IF(ISNUMBER(DATA!N303),DATA!N303,"n/a")</f>
        <v>10.41</v>
      </c>
      <c r="F359" s="78">
        <f>+IF(ISNUMBER(DATA!O303),DATA!O303,"n/a")</f>
        <v>6.7000000000000004E-2</v>
      </c>
      <c r="G359" s="88">
        <f>+IF(ISNUMBER(DATA!X303),DATA!X303,"n/a")</f>
        <v>10</v>
      </c>
      <c r="H359" s="78">
        <f>+IF(ISNUMBER(DATA!Y303),DATA!Y303,"n/a")</f>
        <v>-3.0000000000000001E-3</v>
      </c>
      <c r="I359" s="88">
        <f>+IF(ISNUMBER(DATA!AH303),DATA!AH303,"n/a")</f>
        <v>10.29</v>
      </c>
      <c r="J359" s="78">
        <f>+IF(ISNUMBER(DATA!AI303),DATA!AI303,"n/a")</f>
        <v>1E-3</v>
      </c>
      <c r="K359" s="88">
        <f>+IF(ISNUMBER(DATA!AR303),DATA!AR303,"n/a")</f>
        <v>10.23</v>
      </c>
      <c r="L359" s="78">
        <f>+IF(ISNUMBER(DATA!AS303),DATA!AS303,"n/a")</f>
        <v>-6.8000000000000005E-2</v>
      </c>
      <c r="R359" s="67"/>
      <c r="S359" s="67"/>
      <c r="T359" s="67"/>
      <c r="U359" s="67"/>
      <c r="V359" s="67"/>
      <c r="W359" s="67"/>
      <c r="X359" s="67"/>
      <c r="Y359" s="67"/>
    </row>
    <row r="360" spans="1:25" x14ac:dyDescent="0.2">
      <c r="A360" s="76" t="s">
        <v>19</v>
      </c>
      <c r="B360" s="67" t="s">
        <v>20</v>
      </c>
      <c r="C360" s="67" t="s">
        <v>10</v>
      </c>
      <c r="D360" s="67" t="s">
        <v>325</v>
      </c>
      <c r="E360" s="88">
        <f>+IF(ISNUMBER(DATA!N304),DATA!N304,"n/a")</f>
        <v>7.49</v>
      </c>
      <c r="F360" s="78">
        <f>+IF(ISNUMBER(DATA!O304),DATA!O304,"n/a")</f>
        <v>-0.249</v>
      </c>
      <c r="G360" s="88">
        <f>+IF(ISNUMBER(DATA!X304),DATA!X304,"n/a")</f>
        <v>7.1</v>
      </c>
      <c r="H360" s="78">
        <f>+IF(ISNUMBER(DATA!Y304),DATA!Y304,"n/a")</f>
        <v>-0.28899999999999998</v>
      </c>
      <c r="I360" s="88">
        <f>+IF(ISNUMBER(DATA!AH304),DATA!AH304,"n/a")</f>
        <v>7.62</v>
      </c>
      <c r="J360" s="78">
        <f>+IF(ISNUMBER(DATA!AI304),DATA!AI304,"n/a")</f>
        <v>-0.24099999999999999</v>
      </c>
      <c r="K360" s="88">
        <f>+IF(ISNUMBER(DATA!AR304),DATA!AR304,"n/a")</f>
        <v>8.39</v>
      </c>
      <c r="L360" s="78">
        <f>+IF(ISNUMBER(DATA!AS304),DATA!AS304,"n/a")</f>
        <v>-0.17199999999999999</v>
      </c>
      <c r="R360" s="67"/>
      <c r="S360" s="67"/>
      <c r="T360" s="67"/>
      <c r="U360" s="67"/>
      <c r="V360" s="67"/>
      <c r="W360" s="67"/>
      <c r="X360" s="67"/>
      <c r="Y360" s="67"/>
    </row>
    <row r="361" spans="1:25" x14ac:dyDescent="0.2">
      <c r="A361" s="76" t="s">
        <v>19</v>
      </c>
      <c r="B361" s="67" t="s">
        <v>20</v>
      </c>
      <c r="C361" s="67" t="s">
        <v>10</v>
      </c>
      <c r="D361" s="67" t="s">
        <v>326</v>
      </c>
      <c r="E361" s="88">
        <f>+IF(ISNUMBER(DATA!N305),DATA!N305,"n/a")</f>
        <v>13.54</v>
      </c>
      <c r="F361" s="78">
        <f>+IF(ISNUMBER(DATA!O305),DATA!O305,"n/a")</f>
        <v>0.05</v>
      </c>
      <c r="G361" s="88">
        <f>+IF(ISNUMBER(DATA!X305),DATA!X305,"n/a")</f>
        <v>13.56</v>
      </c>
      <c r="H361" s="78">
        <f>+IF(ISNUMBER(DATA!Y305),DATA!Y305,"n/a")</f>
        <v>4.7E-2</v>
      </c>
      <c r="I361" s="88">
        <f>+IF(ISNUMBER(DATA!AH305),DATA!AH305,"n/a")</f>
        <v>13.67</v>
      </c>
      <c r="J361" s="78">
        <f>+IF(ISNUMBER(DATA!AI305),DATA!AI305,"n/a")</f>
        <v>6.6000000000000003E-2</v>
      </c>
      <c r="K361" s="88">
        <f>+IF(ISNUMBER(DATA!AR305),DATA!AR305,"n/a")</f>
        <v>13.17</v>
      </c>
      <c r="L361" s="78">
        <f>+IF(ISNUMBER(DATA!AS305),DATA!AS305,"n/a")</f>
        <v>3.7999999999999999E-2</v>
      </c>
      <c r="R361" s="67"/>
      <c r="S361" s="67"/>
      <c r="T361" s="67"/>
      <c r="U361" s="67"/>
      <c r="V361" s="67"/>
      <c r="W361" s="67"/>
      <c r="X361" s="67"/>
      <c r="Y361" s="67"/>
    </row>
    <row r="362" spans="1:25" x14ac:dyDescent="0.2">
      <c r="A362" s="76" t="s">
        <v>19</v>
      </c>
      <c r="B362" s="67" t="s">
        <v>20</v>
      </c>
      <c r="C362" s="67" t="s">
        <v>10</v>
      </c>
      <c r="D362" s="67" t="s">
        <v>327</v>
      </c>
      <c r="E362" s="88">
        <f>+IF(ISNUMBER(DATA!N306),DATA!N306,"n/a")</f>
        <v>10.039999999999999</v>
      </c>
      <c r="F362" s="78">
        <f>+IF(ISNUMBER(DATA!O306),DATA!O306,"n/a")</f>
        <v>0.126</v>
      </c>
      <c r="G362" s="88">
        <f>+IF(ISNUMBER(DATA!X306),DATA!X306,"n/a")</f>
        <v>9.8000000000000007</v>
      </c>
      <c r="H362" s="78">
        <f>+IF(ISNUMBER(DATA!Y306),DATA!Y306,"n/a")</f>
        <v>-3.2000000000000001E-2</v>
      </c>
      <c r="I362" s="88">
        <f>+IF(ISNUMBER(DATA!AH306),DATA!AH306,"n/a")</f>
        <v>9.9700000000000006</v>
      </c>
      <c r="J362" s="78">
        <f>+IF(ISNUMBER(DATA!AI306),DATA!AI306,"n/a")</f>
        <v>-8.6999999999999994E-2</v>
      </c>
      <c r="K362" s="88">
        <f>+IF(ISNUMBER(DATA!AR306),DATA!AR306,"n/a")</f>
        <v>9.76</v>
      </c>
      <c r="L362" s="78">
        <f>+IF(ISNUMBER(DATA!AS306),DATA!AS306,"n/a")</f>
        <v>-0.20200000000000001</v>
      </c>
      <c r="R362" s="67"/>
      <c r="S362" s="67"/>
      <c r="T362" s="67"/>
      <c r="U362" s="67"/>
      <c r="V362" s="67"/>
      <c r="W362" s="67"/>
      <c r="X362" s="67"/>
      <c r="Y362" s="67"/>
    </row>
    <row r="363" spans="1:25" x14ac:dyDescent="0.2">
      <c r="A363" s="76" t="s">
        <v>19</v>
      </c>
      <c r="B363" s="67" t="s">
        <v>20</v>
      </c>
      <c r="C363" s="67" t="s">
        <v>10</v>
      </c>
      <c r="D363" s="67" t="s">
        <v>328</v>
      </c>
      <c r="E363" s="88">
        <f>+IF(ISNUMBER(DATA!N307),DATA!N307,"n/a")</f>
        <v>15.71</v>
      </c>
      <c r="F363" s="78">
        <f>+IF(ISNUMBER(DATA!O307),DATA!O307,"n/a")</f>
        <v>0.13400000000000001</v>
      </c>
      <c r="G363" s="88">
        <f>+IF(ISNUMBER(DATA!X307),DATA!X307,"n/a")</f>
        <v>15.78</v>
      </c>
      <c r="H363" s="78">
        <f>+IF(ISNUMBER(DATA!Y307),DATA!Y307,"n/a")</f>
        <v>9.4E-2</v>
      </c>
      <c r="I363" s="88">
        <f>+IF(ISNUMBER(DATA!AH307),DATA!AH307,"n/a")</f>
        <v>15.83</v>
      </c>
      <c r="J363" s="78">
        <f>+IF(ISNUMBER(DATA!AI307),DATA!AI307,"n/a")</f>
        <v>8.4000000000000005E-2</v>
      </c>
      <c r="K363" s="88">
        <f>+IF(ISNUMBER(DATA!AR307),DATA!AR307,"n/a")</f>
        <v>15.41</v>
      </c>
      <c r="L363" s="78">
        <f>+IF(ISNUMBER(DATA!AS307),DATA!AS307,"n/a")</f>
        <v>6.5000000000000002E-2</v>
      </c>
      <c r="R363" s="67"/>
      <c r="S363" s="67"/>
      <c r="T363" s="67"/>
      <c r="U363" s="67"/>
      <c r="V363" s="67"/>
      <c r="W363" s="67"/>
      <c r="X363" s="67"/>
      <c r="Y363" s="67"/>
    </row>
    <row r="364" spans="1:25" x14ac:dyDescent="0.2">
      <c r="A364" s="76" t="s">
        <v>19</v>
      </c>
      <c r="B364" s="67" t="s">
        <v>20</v>
      </c>
      <c r="C364" s="67" t="s">
        <v>10</v>
      </c>
      <c r="D364" s="67" t="s">
        <v>329</v>
      </c>
      <c r="E364" s="88">
        <f>+IF(ISNUMBER(DATA!N308),DATA!N308,"n/a")</f>
        <v>14.16</v>
      </c>
      <c r="F364" s="78">
        <f>+IF(ISNUMBER(DATA!O308),DATA!O308,"n/a")</f>
        <v>8.8999999999999996E-2</v>
      </c>
      <c r="G364" s="88">
        <f>+IF(ISNUMBER(DATA!X308),DATA!X308,"n/a")</f>
        <v>13.91</v>
      </c>
      <c r="H364" s="78">
        <f>+IF(ISNUMBER(DATA!Y308),DATA!Y308,"n/a")</f>
        <v>7.0000000000000007E-2</v>
      </c>
      <c r="I364" s="88">
        <f>+IF(ISNUMBER(DATA!AH308),DATA!AH308,"n/a")</f>
        <v>13.68</v>
      </c>
      <c r="J364" s="78">
        <f>+IF(ISNUMBER(DATA!AI308),DATA!AI308,"n/a")</f>
        <v>5.6000000000000001E-2</v>
      </c>
      <c r="K364" s="88">
        <f>+IF(ISNUMBER(DATA!AR308),DATA!AR308,"n/a")</f>
        <v>13.38</v>
      </c>
      <c r="L364" s="78">
        <f>+IF(ISNUMBER(DATA!AS308),DATA!AS308,"n/a")</f>
        <v>3.6999999999999998E-2</v>
      </c>
      <c r="R364" s="67"/>
      <c r="S364" s="67"/>
      <c r="T364" s="67"/>
      <c r="U364" s="67"/>
      <c r="V364" s="67"/>
      <c r="W364" s="67"/>
      <c r="X364" s="67"/>
      <c r="Y364" s="67"/>
    </row>
    <row r="365" spans="1:25" x14ac:dyDescent="0.2">
      <c r="A365" s="76" t="s">
        <v>19</v>
      </c>
      <c r="B365" s="67" t="s">
        <v>20</v>
      </c>
      <c r="C365" s="67" t="s">
        <v>10</v>
      </c>
      <c r="D365" s="67" t="s">
        <v>330</v>
      </c>
      <c r="E365" s="88">
        <f>+IF(ISNUMBER(DATA!N309),DATA!N309,"n/a")</f>
        <v>10.64</v>
      </c>
      <c r="F365" s="78">
        <f>+IF(ISNUMBER(DATA!O309),DATA!O309,"n/a")</f>
        <v>-5.0999999999999997E-2</v>
      </c>
      <c r="G365" s="88">
        <f>+IF(ISNUMBER(DATA!X309),DATA!X309,"n/a")</f>
        <v>10.33</v>
      </c>
      <c r="H365" s="78">
        <f>+IF(ISNUMBER(DATA!Y309),DATA!Y309,"n/a")</f>
        <v>-9.2999999999999999E-2</v>
      </c>
      <c r="I365" s="88">
        <f>+IF(ISNUMBER(DATA!AH309),DATA!AH309,"n/a")</f>
        <v>10.62</v>
      </c>
      <c r="J365" s="78">
        <f>+IF(ISNUMBER(DATA!AI309),DATA!AI309,"n/a")</f>
        <v>-7.6999999999999999E-2</v>
      </c>
      <c r="K365" s="88">
        <f>+IF(ISNUMBER(DATA!AR309),DATA!AR309,"n/a")</f>
        <v>10.85</v>
      </c>
      <c r="L365" s="78">
        <f>+IF(ISNUMBER(DATA!AS309),DATA!AS309,"n/a")</f>
        <v>-7.3999999999999996E-2</v>
      </c>
      <c r="R365" s="67"/>
      <c r="S365" s="67"/>
      <c r="T365" s="67"/>
      <c r="U365" s="67"/>
      <c r="V365" s="67"/>
      <c r="W365" s="67"/>
      <c r="X365" s="67"/>
      <c r="Y365" s="67"/>
    </row>
    <row r="366" spans="1:25" x14ac:dyDescent="0.2">
      <c r="A366" s="76"/>
      <c r="E366" s="89"/>
      <c r="F366" s="78"/>
      <c r="G366" s="90"/>
      <c r="H366" s="78"/>
      <c r="I366" s="90"/>
      <c r="J366" s="83"/>
      <c r="K366" s="90"/>
      <c r="L366" s="78"/>
      <c r="R366" s="67"/>
      <c r="S366" s="67"/>
      <c r="T366" s="67"/>
      <c r="U366" s="67"/>
      <c r="V366" s="67"/>
      <c r="W366" s="67"/>
      <c r="X366" s="67"/>
      <c r="Y366" s="67"/>
    </row>
    <row r="367" spans="1:25" x14ac:dyDescent="0.2">
      <c r="A367" s="76" t="s">
        <v>19</v>
      </c>
      <c r="B367" s="67" t="s">
        <v>20</v>
      </c>
      <c r="C367" s="67" t="s">
        <v>26</v>
      </c>
      <c r="D367" s="67" t="s">
        <v>322</v>
      </c>
      <c r="E367" s="88">
        <f>+IF(ISNUMBER(DATA!P301),DATA!P301,"n/a")</f>
        <v>4.1100000000000003</v>
      </c>
      <c r="F367" s="78">
        <f>+IF(ISNUMBER(DATA!Q301),DATA!Q301,"n/a")</f>
        <v>8.3000000000000004E-2</v>
      </c>
      <c r="G367" s="88">
        <f>+IF(ISNUMBER(DATA!Z301),DATA!Z301,"n/a")</f>
        <v>4.17</v>
      </c>
      <c r="H367" s="78">
        <f>+IF(ISNUMBER(DATA!AA301),DATA!AA301,"n/a")</f>
        <v>7.3999999999999996E-2</v>
      </c>
      <c r="I367" s="88">
        <f>+IF(ISNUMBER(DATA!AJ301),DATA!AJ301,"n/a")</f>
        <v>4.08</v>
      </c>
      <c r="J367" s="78">
        <f>+IF(ISNUMBER(DATA!AK301),DATA!AK301,"n/a")</f>
        <v>4.7E-2</v>
      </c>
      <c r="K367" s="88">
        <f>+IF(ISNUMBER(DATA!AT301),DATA!AT301,"n/a")</f>
        <v>4.03</v>
      </c>
      <c r="L367" s="78">
        <f>+IF(ISNUMBER(DATA!AU301),DATA!AU301,"n/a")</f>
        <v>5.8000000000000003E-2</v>
      </c>
      <c r="R367" s="67"/>
      <c r="S367" s="67"/>
      <c r="T367" s="67"/>
      <c r="U367" s="67"/>
      <c r="V367" s="67"/>
      <c r="W367" s="67"/>
      <c r="X367" s="67"/>
      <c r="Y367" s="67"/>
    </row>
    <row r="368" spans="1:25" x14ac:dyDescent="0.2">
      <c r="A368" s="76" t="s">
        <v>19</v>
      </c>
      <c r="B368" s="67" t="s">
        <v>20</v>
      </c>
      <c r="C368" s="67" t="s">
        <v>26</v>
      </c>
      <c r="D368" s="67" t="s">
        <v>323</v>
      </c>
      <c r="E368" s="88">
        <f>+IF(ISNUMBER(DATA!P302),DATA!P302,"n/a")</f>
        <v>3.34</v>
      </c>
      <c r="F368" s="78">
        <f>+IF(ISNUMBER(DATA!Q302),DATA!Q302,"n/a")</f>
        <v>4.5999999999999999E-2</v>
      </c>
      <c r="G368" s="88">
        <f>+IF(ISNUMBER(DATA!Z302),DATA!Z302,"n/a")</f>
        <v>3.41</v>
      </c>
      <c r="H368" s="78">
        <f>+IF(ISNUMBER(DATA!AA302),DATA!AA302,"n/a")</f>
        <v>8.1000000000000003E-2</v>
      </c>
      <c r="I368" s="88">
        <f>+IF(ISNUMBER(DATA!AJ302),DATA!AJ302,"n/a")</f>
        <v>3.53</v>
      </c>
      <c r="J368" s="78">
        <f>+IF(ISNUMBER(DATA!AK302),DATA!AK302,"n/a")</f>
        <v>0.107</v>
      </c>
      <c r="K368" s="88">
        <f>+IF(ISNUMBER(DATA!AT302),DATA!AT302,"n/a")</f>
        <v>3.39</v>
      </c>
      <c r="L368" s="78">
        <f>+IF(ISNUMBER(DATA!AU302),DATA!AU302,"n/a")</f>
        <v>6.6000000000000003E-2</v>
      </c>
      <c r="R368" s="67"/>
      <c r="S368" s="67"/>
      <c r="T368" s="67"/>
      <c r="U368" s="67"/>
      <c r="V368" s="67"/>
      <c r="W368" s="67"/>
      <c r="X368" s="67"/>
      <c r="Y368" s="67"/>
    </row>
    <row r="369" spans="1:25" x14ac:dyDescent="0.2">
      <c r="A369" s="76" t="s">
        <v>19</v>
      </c>
      <c r="B369" s="67" t="s">
        <v>20</v>
      </c>
      <c r="C369" s="67" t="s">
        <v>26</v>
      </c>
      <c r="D369" s="67" t="s">
        <v>324</v>
      </c>
      <c r="E369" s="88">
        <f>+IF(ISNUMBER(DATA!P303),DATA!P303,"n/a")</f>
        <v>3.5</v>
      </c>
      <c r="F369" s="78">
        <f>+IF(ISNUMBER(DATA!Q303),DATA!Q303,"n/a")</f>
        <v>0.155</v>
      </c>
      <c r="G369" s="88">
        <f>+IF(ISNUMBER(DATA!Z303),DATA!Z303,"n/a")</f>
        <v>3.48</v>
      </c>
      <c r="H369" s="78">
        <f>+IF(ISNUMBER(DATA!AA303),DATA!AA303,"n/a")</f>
        <v>0.123</v>
      </c>
      <c r="I369" s="88">
        <f>+IF(ISNUMBER(DATA!AJ303),DATA!AJ303,"n/a")</f>
        <v>3.53</v>
      </c>
      <c r="J369" s="78">
        <f>+IF(ISNUMBER(DATA!AK303),DATA!AK303,"n/a")</f>
        <v>0.112</v>
      </c>
      <c r="K369" s="88">
        <f>+IF(ISNUMBER(DATA!AT303),DATA!AT303,"n/a")</f>
        <v>3.41</v>
      </c>
      <c r="L369" s="78">
        <f>+IF(ISNUMBER(DATA!AU303),DATA!AU303,"n/a")</f>
        <v>3.7999999999999999E-2</v>
      </c>
      <c r="R369" s="67"/>
      <c r="S369" s="67"/>
      <c r="T369" s="67"/>
      <c r="U369" s="67"/>
      <c r="V369" s="67"/>
      <c r="W369" s="67"/>
      <c r="X369" s="67"/>
      <c r="Y369" s="67"/>
    </row>
    <row r="370" spans="1:25" x14ac:dyDescent="0.2">
      <c r="A370" s="76" t="s">
        <v>19</v>
      </c>
      <c r="B370" s="67" t="s">
        <v>20</v>
      </c>
      <c r="C370" s="67" t="s">
        <v>26</v>
      </c>
      <c r="D370" s="67" t="s">
        <v>325</v>
      </c>
      <c r="E370" s="88">
        <f>+IF(ISNUMBER(DATA!P304),DATA!P304,"n/a")</f>
        <v>3.5</v>
      </c>
      <c r="F370" s="78">
        <f>+IF(ISNUMBER(DATA!Q304),DATA!Q304,"n/a")</f>
        <v>0.05</v>
      </c>
      <c r="G370" s="88">
        <f>+IF(ISNUMBER(DATA!Z304),DATA!Z304,"n/a")</f>
        <v>3.35</v>
      </c>
      <c r="H370" s="78">
        <f>+IF(ISNUMBER(DATA!AA304),DATA!AA304,"n/a")</f>
        <v>7.0000000000000001E-3</v>
      </c>
      <c r="I370" s="88">
        <f>+IF(ISNUMBER(DATA!AJ304),DATA!AJ304,"n/a")</f>
        <v>3.41</v>
      </c>
      <c r="J370" s="78">
        <f>+IF(ISNUMBER(DATA!AK304),DATA!AK304,"n/a")</f>
        <v>0.02</v>
      </c>
      <c r="K370" s="88">
        <f>+IF(ISNUMBER(DATA!AT304),DATA!AT304,"n/a")</f>
        <v>3.43</v>
      </c>
      <c r="L370" s="78">
        <f>+IF(ISNUMBER(DATA!AU304),DATA!AU304,"n/a")</f>
        <v>0.02</v>
      </c>
      <c r="R370" s="67"/>
      <c r="S370" s="67"/>
      <c r="T370" s="67"/>
      <c r="U370" s="67"/>
      <c r="V370" s="67"/>
      <c r="W370" s="67"/>
      <c r="X370" s="67"/>
      <c r="Y370" s="67"/>
    </row>
    <row r="371" spans="1:25" x14ac:dyDescent="0.2">
      <c r="A371" s="76" t="s">
        <v>19</v>
      </c>
      <c r="B371" s="67" t="s">
        <v>20</v>
      </c>
      <c r="C371" s="67" t="s">
        <v>26</v>
      </c>
      <c r="D371" s="67" t="s">
        <v>326</v>
      </c>
      <c r="E371" s="88">
        <f>+IF(ISNUMBER(DATA!P305),DATA!P305,"n/a")</f>
        <v>4.0999999999999996</v>
      </c>
      <c r="F371" s="78">
        <f>+IF(ISNUMBER(DATA!Q305),DATA!Q305,"n/a")</f>
        <v>5.3999999999999999E-2</v>
      </c>
      <c r="G371" s="88">
        <f>+IF(ISNUMBER(DATA!Z305),DATA!Z305,"n/a")</f>
        <v>4.12</v>
      </c>
      <c r="H371" s="78">
        <f>+IF(ISNUMBER(DATA!AA305),DATA!AA305,"n/a")</f>
        <v>5.5E-2</v>
      </c>
      <c r="I371" s="88">
        <f>+IF(ISNUMBER(DATA!AJ305),DATA!AJ305,"n/a")</f>
        <v>4.1399999999999997</v>
      </c>
      <c r="J371" s="78">
        <f>+IF(ISNUMBER(DATA!AK305),DATA!AK305,"n/a")</f>
        <v>7.8E-2</v>
      </c>
      <c r="K371" s="88">
        <f>+IF(ISNUMBER(DATA!AT305),DATA!AT305,"n/a")</f>
        <v>3.97</v>
      </c>
      <c r="L371" s="78">
        <f>+IF(ISNUMBER(DATA!AU305),DATA!AU305,"n/a")</f>
        <v>4.7E-2</v>
      </c>
      <c r="R371" s="67"/>
      <c r="S371" s="67"/>
      <c r="T371" s="67"/>
      <c r="U371" s="67"/>
      <c r="V371" s="67"/>
      <c r="W371" s="67"/>
      <c r="X371" s="67"/>
      <c r="Y371" s="67"/>
    </row>
    <row r="372" spans="1:25" x14ac:dyDescent="0.2">
      <c r="A372" s="76" t="s">
        <v>19</v>
      </c>
      <c r="B372" s="67" t="s">
        <v>20</v>
      </c>
      <c r="C372" s="67" t="s">
        <v>26</v>
      </c>
      <c r="D372" s="67" t="s">
        <v>327</v>
      </c>
      <c r="E372" s="88">
        <f>+IF(ISNUMBER(DATA!P306),DATA!P306,"n/a")</f>
        <v>3.36</v>
      </c>
      <c r="F372" s="78">
        <f>+IF(ISNUMBER(DATA!Q306),DATA!Q306,"n/a")</f>
        <v>0.121</v>
      </c>
      <c r="G372" s="88">
        <f>+IF(ISNUMBER(DATA!Z306),DATA!Z306,"n/a")</f>
        <v>3.32</v>
      </c>
      <c r="H372" s="78">
        <f>+IF(ISNUMBER(DATA!AA306),DATA!AA306,"n/a")</f>
        <v>-2.7E-2</v>
      </c>
      <c r="I372" s="88">
        <f>+IF(ISNUMBER(DATA!AJ306),DATA!AJ306,"n/a")</f>
        <v>3.35</v>
      </c>
      <c r="J372" s="78">
        <f>+IF(ISNUMBER(DATA!AK306),DATA!AK306,"n/a")</f>
        <v>-7.6999999999999999E-2</v>
      </c>
      <c r="K372" s="88">
        <f>+IF(ISNUMBER(DATA!AT306),DATA!AT306,"n/a")</f>
        <v>3.28</v>
      </c>
      <c r="L372" s="78">
        <f>+IF(ISNUMBER(DATA!AU306),DATA!AU306,"n/a")</f>
        <v>-0.157</v>
      </c>
      <c r="R372" s="67"/>
      <c r="S372" s="67"/>
      <c r="T372" s="67"/>
      <c r="U372" s="67"/>
      <c r="V372" s="67"/>
      <c r="W372" s="67"/>
      <c r="X372" s="67"/>
      <c r="Y372" s="67"/>
    </row>
    <row r="373" spans="1:25" x14ac:dyDescent="0.2">
      <c r="A373" s="76" t="s">
        <v>19</v>
      </c>
      <c r="B373" s="67" t="s">
        <v>20</v>
      </c>
      <c r="C373" s="67" t="s">
        <v>26</v>
      </c>
      <c r="D373" s="67" t="s">
        <v>328</v>
      </c>
      <c r="E373" s="88">
        <f>+IF(ISNUMBER(DATA!P307),DATA!P307,"n/a")</f>
        <v>3.69</v>
      </c>
      <c r="F373" s="78">
        <f>+IF(ISNUMBER(DATA!Q307),DATA!Q307,"n/a")</f>
        <v>9.1999999999999998E-2</v>
      </c>
      <c r="G373" s="88">
        <f>+IF(ISNUMBER(DATA!Z307),DATA!Z307,"n/a")</f>
        <v>3.7</v>
      </c>
      <c r="H373" s="78">
        <f>+IF(ISNUMBER(DATA!AA307),DATA!AA307,"n/a")</f>
        <v>5.5E-2</v>
      </c>
      <c r="I373" s="88">
        <f>+IF(ISNUMBER(DATA!AJ307),DATA!AJ307,"n/a")</f>
        <v>3.68</v>
      </c>
      <c r="J373" s="78">
        <f>+IF(ISNUMBER(DATA!AK307),DATA!AK307,"n/a")</f>
        <v>3.6999999999999998E-2</v>
      </c>
      <c r="K373" s="88">
        <f>+IF(ISNUMBER(DATA!AT307),DATA!AT307,"n/a")</f>
        <v>3.61</v>
      </c>
      <c r="L373" s="78">
        <f>+IF(ISNUMBER(DATA!AU307),DATA!AU307,"n/a")</f>
        <v>0.06</v>
      </c>
      <c r="R373" s="67"/>
      <c r="S373" s="67"/>
      <c r="T373" s="67"/>
      <c r="U373" s="67"/>
      <c r="V373" s="67"/>
      <c r="W373" s="67"/>
      <c r="X373" s="67"/>
      <c r="Y373" s="67"/>
    </row>
    <row r="374" spans="1:25" x14ac:dyDescent="0.2">
      <c r="A374" s="76" t="s">
        <v>19</v>
      </c>
      <c r="B374" s="67" t="s">
        <v>20</v>
      </c>
      <c r="C374" s="67" t="s">
        <v>26</v>
      </c>
      <c r="D374" s="67" t="s">
        <v>329</v>
      </c>
      <c r="E374" s="88">
        <f>+IF(ISNUMBER(DATA!P308),DATA!P308,"n/a")</f>
        <v>4.1100000000000003</v>
      </c>
      <c r="F374" s="78">
        <f>+IF(ISNUMBER(DATA!Q308),DATA!Q308,"n/a")</f>
        <v>2.1000000000000001E-2</v>
      </c>
      <c r="G374" s="88">
        <f>+IF(ISNUMBER(DATA!Z308),DATA!Z308,"n/a")</f>
        <v>4.03</v>
      </c>
      <c r="H374" s="78">
        <f>+IF(ISNUMBER(DATA!AA308),DATA!AA308,"n/a")</f>
        <v>-1E-3</v>
      </c>
      <c r="I374" s="88">
        <f>+IF(ISNUMBER(DATA!AJ308),DATA!AJ308,"n/a")</f>
        <v>3.98</v>
      </c>
      <c r="J374" s="78">
        <f>+IF(ISNUMBER(DATA!AK308),DATA!AK308,"n/a")</f>
        <v>-0.02</v>
      </c>
      <c r="K374" s="88">
        <f>+IF(ISNUMBER(DATA!AT308),DATA!AT308,"n/a")</f>
        <v>3.95</v>
      </c>
      <c r="L374" s="78">
        <f>+IF(ISNUMBER(DATA!AU308),DATA!AU308,"n/a")</f>
        <v>-2.7E-2</v>
      </c>
      <c r="R374" s="67"/>
      <c r="S374" s="67"/>
      <c r="T374" s="67"/>
      <c r="U374" s="67"/>
      <c r="V374" s="67"/>
      <c r="W374" s="67"/>
      <c r="X374" s="67"/>
      <c r="Y374" s="67"/>
    </row>
    <row r="375" spans="1:25" x14ac:dyDescent="0.2">
      <c r="A375" s="76" t="s">
        <v>19</v>
      </c>
      <c r="B375" s="67" t="s">
        <v>20</v>
      </c>
      <c r="C375" s="67" t="s">
        <v>26</v>
      </c>
      <c r="D375" s="67" t="s">
        <v>330</v>
      </c>
      <c r="E375" s="88">
        <f>+IF(ISNUMBER(DATA!P309),DATA!P309,"n/a")</f>
        <v>3.64</v>
      </c>
      <c r="F375" s="78">
        <f>+IF(ISNUMBER(DATA!Q309),DATA!Q309,"n/a")</f>
        <v>8.4000000000000005E-2</v>
      </c>
      <c r="G375" s="88">
        <f>+IF(ISNUMBER(DATA!Z309),DATA!Z309,"n/a")</f>
        <v>3.59</v>
      </c>
      <c r="H375" s="78">
        <f>+IF(ISNUMBER(DATA!AA309),DATA!AA309,"n/a")</f>
        <v>5.0999999999999997E-2</v>
      </c>
      <c r="I375" s="88">
        <f>+IF(ISNUMBER(DATA!AJ309),DATA!AJ309,"n/a")</f>
        <v>3.62</v>
      </c>
      <c r="J375" s="78">
        <f>+IF(ISNUMBER(DATA!AK309),DATA!AK309,"n/a")</f>
        <v>4.7E-2</v>
      </c>
      <c r="K375" s="88">
        <f>+IF(ISNUMBER(DATA!AT309),DATA!AT309,"n/a")</f>
        <v>3.55</v>
      </c>
      <c r="L375" s="78">
        <f>+IF(ISNUMBER(DATA!AU309),DATA!AU309,"n/a")</f>
        <v>2.4E-2</v>
      </c>
      <c r="R375" s="67"/>
      <c r="S375" s="67"/>
      <c r="T375" s="67"/>
      <c r="U375" s="67"/>
      <c r="V375" s="67"/>
      <c r="W375" s="67"/>
      <c r="X375" s="67"/>
      <c r="Y375" s="67"/>
    </row>
    <row r="376" spans="1:25" x14ac:dyDescent="0.2">
      <c r="E376" s="89"/>
      <c r="F376" s="78"/>
      <c r="G376" s="90"/>
      <c r="H376" s="78"/>
      <c r="I376" s="90"/>
      <c r="J376" s="83"/>
      <c r="K376" s="90"/>
      <c r="L376" s="78"/>
      <c r="R376" s="67"/>
      <c r="S376" s="67"/>
      <c r="T376" s="67"/>
      <c r="U376" s="67"/>
      <c r="V376" s="67"/>
      <c r="W376" s="67"/>
      <c r="X376" s="67"/>
      <c r="Y376" s="67"/>
    </row>
    <row r="377" spans="1:25" x14ac:dyDescent="0.2">
      <c r="A377" s="67" t="s">
        <v>12</v>
      </c>
      <c r="B377" s="67" t="s">
        <v>23</v>
      </c>
      <c r="C377" s="67" t="s">
        <v>0</v>
      </c>
      <c r="D377" s="67" t="s">
        <v>322</v>
      </c>
      <c r="E377" s="77">
        <f>+IF(ISNUMBER(DATA!H659),DATA!H659,"n/a")</f>
        <v>3128819</v>
      </c>
      <c r="F377" s="78">
        <f>+IF(ISNUMBER(DATA!I659),DATA!I659,"n/a")</f>
        <v>2.5999999999999999E-2</v>
      </c>
      <c r="G377" s="77">
        <f>+IF(ISNUMBER(DATA!R659),DATA!R659,"n/a")</f>
        <v>9787735</v>
      </c>
      <c r="H377" s="78">
        <f>+IF(ISNUMBER(DATA!S659),DATA!S659,"n/a")</f>
        <v>2.8000000000000001E-2</v>
      </c>
      <c r="I377" s="77">
        <f>+IF(ISNUMBER(DATA!AB659),DATA!AB659,"n/a")</f>
        <v>19610971</v>
      </c>
      <c r="J377" s="78">
        <f>+IF(ISNUMBER(DATA!AC659),DATA!AC659,"n/a")</f>
        <v>1.2999999999999999E-2</v>
      </c>
      <c r="K377" s="77">
        <f>+IF(ISNUMBER(DATA!AL659),DATA!AL659,"n/a")</f>
        <v>41965295</v>
      </c>
      <c r="L377" s="78">
        <f>+IF(ISNUMBER(DATA!AM659),DATA!AM659,"n/a")</f>
        <v>1.7999999999999999E-2</v>
      </c>
      <c r="R377" s="67"/>
      <c r="S377" s="67"/>
      <c r="T377" s="67"/>
      <c r="U377" s="67"/>
      <c r="V377" s="67"/>
      <c r="W377" s="67"/>
      <c r="X377" s="67"/>
      <c r="Y377" s="67"/>
    </row>
    <row r="378" spans="1:25" x14ac:dyDescent="0.2">
      <c r="A378" s="67" t="s">
        <v>12</v>
      </c>
      <c r="B378" s="67" t="s">
        <v>23</v>
      </c>
      <c r="C378" s="67" t="s">
        <v>0</v>
      </c>
      <c r="D378" s="67" t="s">
        <v>323</v>
      </c>
      <c r="E378" s="77">
        <f>+IF(ISNUMBER(DATA!H660),DATA!H660,"n/a")</f>
        <v>3566398</v>
      </c>
      <c r="F378" s="78">
        <f>+IF(ISNUMBER(DATA!I660),DATA!I660,"n/a")</f>
        <v>1.2999999999999999E-2</v>
      </c>
      <c r="G378" s="77">
        <f>+IF(ISNUMBER(DATA!R660),DATA!R660,"n/a")</f>
        <v>11517894</v>
      </c>
      <c r="H378" s="78">
        <f>+IF(ISNUMBER(DATA!S660),DATA!S660,"n/a")</f>
        <v>1.7999999999999999E-2</v>
      </c>
      <c r="I378" s="77">
        <f>+IF(ISNUMBER(DATA!AB660),DATA!AB660,"n/a")</f>
        <v>23735310</v>
      </c>
      <c r="J378" s="78">
        <f>+IF(ISNUMBER(DATA!AC660),DATA!AC660,"n/a")</f>
        <v>0.03</v>
      </c>
      <c r="K378" s="77">
        <f>+IF(ISNUMBER(DATA!AL660),DATA!AL660,"n/a")</f>
        <v>47507284</v>
      </c>
      <c r="L378" s="78">
        <f>+IF(ISNUMBER(DATA!AM660),DATA!AM660,"n/a")</f>
        <v>-1.4E-2</v>
      </c>
      <c r="R378" s="67"/>
      <c r="S378" s="67"/>
      <c r="T378" s="67"/>
      <c r="U378" s="67"/>
      <c r="V378" s="67"/>
      <c r="W378" s="67"/>
      <c r="X378" s="67"/>
      <c r="Y378" s="67"/>
    </row>
    <row r="379" spans="1:25" x14ac:dyDescent="0.2">
      <c r="A379" s="67" t="s">
        <v>12</v>
      </c>
      <c r="B379" s="67" t="s">
        <v>23</v>
      </c>
      <c r="C379" s="67" t="s">
        <v>0</v>
      </c>
      <c r="D379" s="67" t="s">
        <v>324</v>
      </c>
      <c r="E379" s="77">
        <f>+IF(ISNUMBER(DATA!H661),DATA!H661,"n/a")</f>
        <v>2516629</v>
      </c>
      <c r="F379" s="78">
        <f>+IF(ISNUMBER(DATA!I661),DATA!I661,"n/a")</f>
        <v>-5.6000000000000001E-2</v>
      </c>
      <c r="G379" s="77">
        <f>+IF(ISNUMBER(DATA!R661),DATA!R661,"n/a")</f>
        <v>8086590</v>
      </c>
      <c r="H379" s="78">
        <f>+IF(ISNUMBER(DATA!S661),DATA!S661,"n/a")</f>
        <v>-3.5000000000000003E-2</v>
      </c>
      <c r="I379" s="77">
        <f>+IF(ISNUMBER(DATA!AB661),DATA!AB661,"n/a")</f>
        <v>16715398</v>
      </c>
      <c r="J379" s="78">
        <f>+IF(ISNUMBER(DATA!AC661),DATA!AC661,"n/a")</f>
        <v>-1.6E-2</v>
      </c>
      <c r="K379" s="77">
        <f>+IF(ISNUMBER(DATA!AL661),DATA!AL661,"n/a")</f>
        <v>33759954</v>
      </c>
      <c r="L379" s="78">
        <f>+IF(ISNUMBER(DATA!AM661),DATA!AM661,"n/a")</f>
        <v>-3.5999999999999997E-2</v>
      </c>
      <c r="R379" s="67"/>
      <c r="S379" s="67"/>
      <c r="T379" s="67"/>
      <c r="U379" s="67"/>
      <c r="V379" s="67"/>
      <c r="W379" s="67"/>
      <c r="X379" s="67"/>
      <c r="Y379" s="67"/>
    </row>
    <row r="380" spans="1:25" x14ac:dyDescent="0.2">
      <c r="A380" s="67" t="s">
        <v>12</v>
      </c>
      <c r="B380" s="67" t="s">
        <v>23</v>
      </c>
      <c r="C380" s="67" t="s">
        <v>0</v>
      </c>
      <c r="D380" s="67" t="s">
        <v>325</v>
      </c>
      <c r="E380" s="77">
        <f>+IF(ISNUMBER(DATA!H662),DATA!H662,"n/a")</f>
        <v>3985238</v>
      </c>
      <c r="F380" s="78">
        <f>+IF(ISNUMBER(DATA!I662),DATA!I662,"n/a")</f>
        <v>-4.4999999999999998E-2</v>
      </c>
      <c r="G380" s="77">
        <f>+IF(ISNUMBER(DATA!R662),DATA!R662,"n/a")</f>
        <v>12199209</v>
      </c>
      <c r="H380" s="78">
        <f>+IF(ISNUMBER(DATA!S662),DATA!S662,"n/a")</f>
        <v>-2.7E-2</v>
      </c>
      <c r="I380" s="77">
        <f>+IF(ISNUMBER(DATA!AB662),DATA!AB662,"n/a")</f>
        <v>25148769</v>
      </c>
      <c r="J380" s="78">
        <f>+IF(ISNUMBER(DATA!AC662),DATA!AC662,"n/a")</f>
        <v>-3.5999999999999997E-2</v>
      </c>
      <c r="K380" s="77">
        <f>+IF(ISNUMBER(DATA!AL662),DATA!AL662,"n/a")</f>
        <v>51445946</v>
      </c>
      <c r="L380" s="78">
        <f>+IF(ISNUMBER(DATA!AM662),DATA!AM662,"n/a")</f>
        <v>-4.9000000000000002E-2</v>
      </c>
      <c r="R380" s="67"/>
      <c r="S380" s="67"/>
      <c r="T380" s="67"/>
      <c r="U380" s="67"/>
      <c r="V380" s="67"/>
      <c r="W380" s="67"/>
      <c r="X380" s="67"/>
      <c r="Y380" s="67"/>
    </row>
    <row r="381" spans="1:25" x14ac:dyDescent="0.2">
      <c r="A381" s="67" t="s">
        <v>12</v>
      </c>
      <c r="B381" s="67" t="s">
        <v>23</v>
      </c>
      <c r="C381" s="67" t="s">
        <v>0</v>
      </c>
      <c r="D381" s="67" t="s">
        <v>326</v>
      </c>
      <c r="E381" s="77">
        <f>+IF(ISNUMBER(DATA!H663),DATA!H663,"n/a")</f>
        <v>1582066</v>
      </c>
      <c r="F381" s="78">
        <f>+IF(ISNUMBER(DATA!I663),DATA!I663,"n/a")</f>
        <v>-4.0000000000000001E-3</v>
      </c>
      <c r="G381" s="77">
        <f>+IF(ISNUMBER(DATA!R663),DATA!R663,"n/a")</f>
        <v>5120474</v>
      </c>
      <c r="H381" s="78">
        <f>+IF(ISNUMBER(DATA!S663),DATA!S663,"n/a")</f>
        <v>3.3000000000000002E-2</v>
      </c>
      <c r="I381" s="77">
        <f>+IF(ISNUMBER(DATA!AB663),DATA!AB663,"n/a")</f>
        <v>10430871</v>
      </c>
      <c r="J381" s="78">
        <f>+IF(ISNUMBER(DATA!AC663),DATA!AC663,"n/a")</f>
        <v>7.3999999999999996E-2</v>
      </c>
      <c r="K381" s="77">
        <f>+IF(ISNUMBER(DATA!AL663),DATA!AL663,"n/a")</f>
        <v>20733935</v>
      </c>
      <c r="L381" s="78">
        <f>+IF(ISNUMBER(DATA!AM663),DATA!AM663,"n/a")</f>
        <v>3.0000000000000001E-3</v>
      </c>
      <c r="R381" s="67"/>
      <c r="S381" s="67"/>
      <c r="T381" s="67"/>
      <c r="U381" s="67"/>
      <c r="V381" s="67"/>
      <c r="W381" s="67"/>
      <c r="X381" s="67"/>
      <c r="Y381" s="67"/>
    </row>
    <row r="382" spans="1:25" x14ac:dyDescent="0.2">
      <c r="A382" s="67" t="s">
        <v>12</v>
      </c>
      <c r="B382" s="67" t="s">
        <v>23</v>
      </c>
      <c r="C382" s="67" t="s">
        <v>0</v>
      </c>
      <c r="D382" s="67" t="s">
        <v>327</v>
      </c>
      <c r="E382" s="77">
        <f>+IF(ISNUMBER(DATA!H664),DATA!H664,"n/a")</f>
        <v>2129205</v>
      </c>
      <c r="F382" s="78">
        <f>+IF(ISNUMBER(DATA!I664),DATA!I664,"n/a")</f>
        <v>-2.5000000000000001E-2</v>
      </c>
      <c r="G382" s="77">
        <f>+IF(ISNUMBER(DATA!R664),DATA!R664,"n/a")</f>
        <v>6621299</v>
      </c>
      <c r="H382" s="78">
        <f>+IF(ISNUMBER(DATA!S664),DATA!S664,"n/a")</f>
        <v>-5.3999999999999999E-2</v>
      </c>
      <c r="I382" s="77">
        <f>+IF(ISNUMBER(DATA!AB664),DATA!AB664,"n/a")</f>
        <v>13283636</v>
      </c>
      <c r="J382" s="78">
        <f>+IF(ISNUMBER(DATA!AC664),DATA!AC664,"n/a")</f>
        <v>-3.9E-2</v>
      </c>
      <c r="K382" s="77">
        <f>+IF(ISNUMBER(DATA!AL664),DATA!AL664,"n/a")</f>
        <v>27197499</v>
      </c>
      <c r="L382" s="78">
        <f>+IF(ISNUMBER(DATA!AM664),DATA!AM664,"n/a")</f>
        <v>-3.6999999999999998E-2</v>
      </c>
      <c r="R382" s="67"/>
      <c r="S382" s="67"/>
      <c r="T382" s="67"/>
      <c r="U382" s="67"/>
      <c r="V382" s="67"/>
      <c r="W382" s="67"/>
      <c r="X382" s="67"/>
      <c r="Y382" s="67"/>
    </row>
    <row r="383" spans="1:25" x14ac:dyDescent="0.2">
      <c r="A383" s="67" t="s">
        <v>12</v>
      </c>
      <c r="B383" s="67" t="s">
        <v>23</v>
      </c>
      <c r="C383" s="67" t="s">
        <v>0</v>
      </c>
      <c r="D383" s="67" t="s">
        <v>328</v>
      </c>
      <c r="E383" s="77">
        <f>+IF(ISNUMBER(DATA!H665),DATA!H665,"n/a")</f>
        <v>3426303</v>
      </c>
      <c r="F383" s="78">
        <f>+IF(ISNUMBER(DATA!I665),DATA!I665,"n/a")</f>
        <v>-7.8E-2</v>
      </c>
      <c r="G383" s="77">
        <f>+IF(ISNUMBER(DATA!R665),DATA!R665,"n/a")</f>
        <v>10828372</v>
      </c>
      <c r="H383" s="78">
        <f>+IF(ISNUMBER(DATA!S665),DATA!S665,"n/a")</f>
        <v>-2.3E-2</v>
      </c>
      <c r="I383" s="77">
        <f>+IF(ISNUMBER(DATA!AB665),DATA!AB665,"n/a")</f>
        <v>21867154</v>
      </c>
      <c r="J383" s="78">
        <f>+IF(ISNUMBER(DATA!AC665),DATA!AC665,"n/a")</f>
        <v>1.0999999999999999E-2</v>
      </c>
      <c r="K383" s="77">
        <f>+IF(ISNUMBER(DATA!AL665),DATA!AL665,"n/a")</f>
        <v>44972883</v>
      </c>
      <c r="L383" s="78">
        <f>+IF(ISNUMBER(DATA!AM665),DATA!AM665,"n/a")</f>
        <v>1.7000000000000001E-2</v>
      </c>
      <c r="R383" s="67"/>
      <c r="S383" s="67"/>
      <c r="T383" s="67"/>
      <c r="U383" s="67"/>
      <c r="V383" s="67"/>
      <c r="W383" s="67"/>
      <c r="X383" s="67"/>
      <c r="Y383" s="67"/>
    </row>
    <row r="384" spans="1:25" x14ac:dyDescent="0.2">
      <c r="A384" s="67" t="s">
        <v>12</v>
      </c>
      <c r="B384" s="67" t="s">
        <v>23</v>
      </c>
      <c r="C384" s="67" t="s">
        <v>0</v>
      </c>
      <c r="D384" s="67" t="s">
        <v>329</v>
      </c>
      <c r="E384" s="77">
        <f>+IF(ISNUMBER(DATA!H666),DATA!H666,"n/a")</f>
        <v>3008405</v>
      </c>
      <c r="F384" s="78">
        <f>+IF(ISNUMBER(DATA!I666),DATA!I666,"n/a")</f>
        <v>1E-3</v>
      </c>
      <c r="G384" s="77">
        <f>+IF(ISNUMBER(DATA!R666),DATA!R666,"n/a")</f>
        <v>9634597</v>
      </c>
      <c r="H384" s="78">
        <f>+IF(ISNUMBER(DATA!S666),DATA!S666,"n/a")</f>
        <v>1.7999999999999999E-2</v>
      </c>
      <c r="I384" s="77">
        <f>+IF(ISNUMBER(DATA!AB666),DATA!AB666,"n/a")</f>
        <v>19608051</v>
      </c>
      <c r="J384" s="78">
        <f>+IF(ISNUMBER(DATA!AC666),DATA!AC666,"n/a")</f>
        <v>1.6E-2</v>
      </c>
      <c r="K384" s="77">
        <f>+IF(ISNUMBER(DATA!AL666),DATA!AL666,"n/a")</f>
        <v>40370628</v>
      </c>
      <c r="L384" s="78">
        <f>+IF(ISNUMBER(DATA!AM666),DATA!AM666,"n/a")</f>
        <v>1.0999999999999999E-2</v>
      </c>
      <c r="R384" s="67"/>
      <c r="S384" s="67"/>
      <c r="T384" s="67"/>
      <c r="U384" s="67"/>
      <c r="V384" s="67"/>
      <c r="W384" s="67"/>
      <c r="X384" s="67"/>
      <c r="Y384" s="67"/>
    </row>
    <row r="385" spans="1:25" x14ac:dyDescent="0.2">
      <c r="A385" s="67" t="s">
        <v>12</v>
      </c>
      <c r="B385" s="67" t="s">
        <v>23</v>
      </c>
      <c r="C385" s="67" t="s">
        <v>0</v>
      </c>
      <c r="D385" s="67" t="s">
        <v>330</v>
      </c>
      <c r="E385" s="77">
        <f>+IF(ISNUMBER(DATA!H667),DATA!H667,"n/a")</f>
        <v>23343063</v>
      </c>
      <c r="F385" s="78">
        <f>+IF(ISNUMBER(DATA!I667),DATA!I667,"n/a")</f>
        <v>-2.3E-2</v>
      </c>
      <c r="G385" s="77">
        <f>+IF(ISNUMBER(DATA!R667),DATA!R667,"n/a")</f>
        <v>73796171</v>
      </c>
      <c r="H385" s="78">
        <f>+IF(ISNUMBER(DATA!S667),DATA!S667,"n/a")</f>
        <v>-6.0000000000000001E-3</v>
      </c>
      <c r="I385" s="77">
        <f>+IF(ISNUMBER(DATA!AB667),DATA!AB667,"n/a")</f>
        <v>150400160</v>
      </c>
      <c r="J385" s="78">
        <f>+IF(ISNUMBER(DATA!AC667),DATA!AC667,"n/a")</f>
        <v>3.0000000000000001E-3</v>
      </c>
      <c r="K385" s="77">
        <f>+IF(ISNUMBER(DATA!AL667),DATA!AL667,"n/a")</f>
        <v>307953424</v>
      </c>
      <c r="L385" s="78">
        <f>+IF(ISNUMBER(DATA!AM667),DATA!AM667,"n/a")</f>
        <v>-1.2E-2</v>
      </c>
      <c r="R385" s="67"/>
      <c r="S385" s="67"/>
      <c r="T385" s="67"/>
      <c r="U385" s="67"/>
      <c r="V385" s="67"/>
      <c r="W385" s="67"/>
      <c r="X385" s="67"/>
      <c r="Y385" s="67"/>
    </row>
    <row r="386" spans="1:25" x14ac:dyDescent="0.2">
      <c r="E386" s="81"/>
      <c r="F386" s="78"/>
      <c r="G386" s="82"/>
      <c r="H386" s="78"/>
      <c r="I386" s="82"/>
      <c r="J386" s="83"/>
      <c r="K386" s="82"/>
      <c r="L386" s="78"/>
      <c r="R386" s="67"/>
      <c r="S386" s="67"/>
      <c r="T386" s="67"/>
      <c r="U386" s="67"/>
      <c r="V386" s="67"/>
      <c r="W386" s="67"/>
      <c r="X386" s="67"/>
      <c r="Y386" s="67"/>
    </row>
    <row r="387" spans="1:25" x14ac:dyDescent="0.2">
      <c r="A387" s="67" t="s">
        <v>12</v>
      </c>
      <c r="B387" s="67" t="s">
        <v>23</v>
      </c>
      <c r="C387" s="67" t="s">
        <v>9</v>
      </c>
      <c r="D387" s="67" t="s">
        <v>322</v>
      </c>
      <c r="E387" s="87">
        <f>+IF(ISNUMBER(DATA!J659),DATA!J659,"n/a")</f>
        <v>715247</v>
      </c>
      <c r="F387" s="78">
        <f>+IF(ISNUMBER(DATA!K659),DATA!K659,"n/a")</f>
        <v>-3.6999999999999998E-2</v>
      </c>
      <c r="G387" s="87">
        <f>+IF(ISNUMBER(DATA!T659),DATA!T659,"n/a")</f>
        <v>2257347</v>
      </c>
      <c r="H387" s="78">
        <f>+IF(ISNUMBER(DATA!U659),DATA!U659,"n/a")</f>
        <v>2E-3</v>
      </c>
      <c r="I387" s="87">
        <f>+IF(ISNUMBER(DATA!AD659),DATA!AD659,"n/a")</f>
        <v>4559294</v>
      </c>
      <c r="J387" s="78">
        <f>+IF(ISNUMBER(DATA!AE659),DATA!AE659,"n/a")</f>
        <v>1.7000000000000001E-2</v>
      </c>
      <c r="K387" s="87">
        <f>+IF(ISNUMBER(DATA!AN659),DATA!AN659,"n/a")</f>
        <v>9758533</v>
      </c>
      <c r="L387" s="78">
        <f>+IF(ISNUMBER(DATA!AO659),DATA!AO659,"n/a")</f>
        <v>3.5999999999999997E-2</v>
      </c>
      <c r="R387" s="67"/>
      <c r="S387" s="67"/>
      <c r="T387" s="67"/>
      <c r="U387" s="67"/>
      <c r="V387" s="67"/>
      <c r="W387" s="67"/>
      <c r="X387" s="67"/>
      <c r="Y387" s="67"/>
    </row>
    <row r="388" spans="1:25" x14ac:dyDescent="0.2">
      <c r="A388" s="67" t="s">
        <v>12</v>
      </c>
      <c r="B388" s="67" t="s">
        <v>23</v>
      </c>
      <c r="C388" s="67" t="s">
        <v>9</v>
      </c>
      <c r="D388" s="67" t="s">
        <v>323</v>
      </c>
      <c r="E388" s="87">
        <f>+IF(ISNUMBER(DATA!J660),DATA!J660,"n/a")</f>
        <v>962910</v>
      </c>
      <c r="F388" s="78">
        <f>+IF(ISNUMBER(DATA!K660),DATA!K660,"n/a")</f>
        <v>1.2999999999999999E-2</v>
      </c>
      <c r="G388" s="87">
        <f>+IF(ISNUMBER(DATA!T660),DATA!T660,"n/a")</f>
        <v>3103435</v>
      </c>
      <c r="H388" s="78">
        <f>+IF(ISNUMBER(DATA!U660),DATA!U660,"n/a")</f>
        <v>2.4E-2</v>
      </c>
      <c r="I388" s="87">
        <f>+IF(ISNUMBER(DATA!AD660),DATA!AD660,"n/a")</f>
        <v>6352027</v>
      </c>
      <c r="J388" s="78">
        <f>+IF(ISNUMBER(DATA!AE660),DATA!AE660,"n/a")</f>
        <v>3.6999999999999998E-2</v>
      </c>
      <c r="K388" s="87">
        <f>+IF(ISNUMBER(DATA!AN660),DATA!AN660,"n/a")</f>
        <v>12824972</v>
      </c>
      <c r="L388" s="78">
        <f>+IF(ISNUMBER(DATA!AO660),DATA!AO660,"n/a")</f>
        <v>-1.7999999999999999E-2</v>
      </c>
      <c r="R388" s="67"/>
      <c r="S388" s="67"/>
      <c r="T388" s="67"/>
      <c r="U388" s="67"/>
      <c r="V388" s="67"/>
      <c r="W388" s="67"/>
      <c r="X388" s="67"/>
      <c r="Y388" s="67"/>
    </row>
    <row r="389" spans="1:25" x14ac:dyDescent="0.2">
      <c r="A389" s="67" t="s">
        <v>12</v>
      </c>
      <c r="B389" s="67" t="s">
        <v>23</v>
      </c>
      <c r="C389" s="67" t="s">
        <v>9</v>
      </c>
      <c r="D389" s="67" t="s">
        <v>324</v>
      </c>
      <c r="E389" s="87">
        <f>+IF(ISNUMBER(DATA!J661),DATA!J661,"n/a")</f>
        <v>666640</v>
      </c>
      <c r="F389" s="78">
        <f>+IF(ISNUMBER(DATA!K661),DATA!K661,"n/a")</f>
        <v>-6.7000000000000004E-2</v>
      </c>
      <c r="G389" s="87">
        <f>+IF(ISNUMBER(DATA!T661),DATA!T661,"n/a")</f>
        <v>2125997</v>
      </c>
      <c r="H389" s="78">
        <f>+IF(ISNUMBER(DATA!U661),DATA!U661,"n/a")</f>
        <v>-2.8000000000000001E-2</v>
      </c>
      <c r="I389" s="87">
        <f>+IF(ISNUMBER(DATA!AD661),DATA!AD661,"n/a")</f>
        <v>4413217</v>
      </c>
      <c r="J389" s="78">
        <f>+IF(ISNUMBER(DATA!AE661),DATA!AE661,"n/a")</f>
        <v>8.0000000000000002E-3</v>
      </c>
      <c r="K389" s="87">
        <f>+IF(ISNUMBER(DATA!AN661),DATA!AN661,"n/a")</f>
        <v>8826965</v>
      </c>
      <c r="L389" s="78">
        <f>+IF(ISNUMBER(DATA!AO661),DATA!AO661,"n/a")</f>
        <v>-1.4E-2</v>
      </c>
      <c r="R389" s="67"/>
      <c r="S389" s="67"/>
      <c r="T389" s="67"/>
      <c r="U389" s="67"/>
      <c r="V389" s="67"/>
      <c r="W389" s="67"/>
      <c r="X389" s="67"/>
      <c r="Y389" s="67"/>
    </row>
    <row r="390" spans="1:25" x14ac:dyDescent="0.2">
      <c r="A390" s="67" t="s">
        <v>12</v>
      </c>
      <c r="B390" s="67" t="s">
        <v>23</v>
      </c>
      <c r="C390" s="67" t="s">
        <v>9</v>
      </c>
      <c r="D390" s="67" t="s">
        <v>325</v>
      </c>
      <c r="E390" s="87">
        <f>+IF(ISNUMBER(DATA!J662),DATA!J662,"n/a")</f>
        <v>1055473</v>
      </c>
      <c r="F390" s="78">
        <f>+IF(ISNUMBER(DATA!K662),DATA!K662,"n/a")</f>
        <v>-8.9999999999999993E-3</v>
      </c>
      <c r="G390" s="87">
        <f>+IF(ISNUMBER(DATA!T662),DATA!T662,"n/a")</f>
        <v>3192386</v>
      </c>
      <c r="H390" s="78">
        <f>+IF(ISNUMBER(DATA!U662),DATA!U662,"n/a")</f>
        <v>-1.2999999999999999E-2</v>
      </c>
      <c r="I390" s="87">
        <f>+IF(ISNUMBER(DATA!AD662),DATA!AD662,"n/a")</f>
        <v>6625788</v>
      </c>
      <c r="J390" s="78">
        <f>+IF(ISNUMBER(DATA!AE662),DATA!AE662,"n/a")</f>
        <v>-4.0000000000000001E-3</v>
      </c>
      <c r="K390" s="87">
        <f>+IF(ISNUMBER(DATA!AN662),DATA!AN662,"n/a")</f>
        <v>13441378</v>
      </c>
      <c r="L390" s="78">
        <f>+IF(ISNUMBER(DATA!AO662),DATA!AO662,"n/a")</f>
        <v>-2.9000000000000001E-2</v>
      </c>
      <c r="R390" s="67"/>
      <c r="S390" s="67"/>
      <c r="T390" s="67"/>
      <c r="U390" s="67"/>
      <c r="V390" s="67"/>
      <c r="W390" s="67"/>
      <c r="X390" s="67"/>
      <c r="Y390" s="67"/>
    </row>
    <row r="391" spans="1:25" x14ac:dyDescent="0.2">
      <c r="A391" s="67" t="s">
        <v>12</v>
      </c>
      <c r="B391" s="67" t="s">
        <v>23</v>
      </c>
      <c r="C391" s="67" t="s">
        <v>9</v>
      </c>
      <c r="D391" s="67" t="s">
        <v>326</v>
      </c>
      <c r="E391" s="87">
        <f>+IF(ISNUMBER(DATA!J663),DATA!J663,"n/a")</f>
        <v>446434</v>
      </c>
      <c r="F391" s="78">
        <f>+IF(ISNUMBER(DATA!K663),DATA!K663,"n/a")</f>
        <v>8.9999999999999993E-3</v>
      </c>
      <c r="G391" s="87">
        <f>+IF(ISNUMBER(DATA!T663),DATA!T663,"n/a")</f>
        <v>1458108</v>
      </c>
      <c r="H391" s="78">
        <f>+IF(ISNUMBER(DATA!U663),DATA!U663,"n/a")</f>
        <v>5.3999999999999999E-2</v>
      </c>
      <c r="I391" s="87">
        <f>+IF(ISNUMBER(DATA!AD663),DATA!AD663,"n/a")</f>
        <v>2963975</v>
      </c>
      <c r="J391" s="78">
        <f>+IF(ISNUMBER(DATA!AE663),DATA!AE663,"n/a")</f>
        <v>9.9000000000000005E-2</v>
      </c>
      <c r="K391" s="87">
        <f>+IF(ISNUMBER(DATA!AN663),DATA!AN663,"n/a")</f>
        <v>5871231</v>
      </c>
      <c r="L391" s="78">
        <f>+IF(ISNUMBER(DATA!AO663),DATA!AO663,"n/a")</f>
        <v>1.7999999999999999E-2</v>
      </c>
      <c r="R391" s="67"/>
      <c r="S391" s="67"/>
      <c r="T391" s="67"/>
      <c r="U391" s="67"/>
      <c r="V391" s="67"/>
      <c r="W391" s="67"/>
      <c r="X391" s="67"/>
      <c r="Y391" s="67"/>
    </row>
    <row r="392" spans="1:25" x14ac:dyDescent="0.2">
      <c r="A392" s="67" t="s">
        <v>12</v>
      </c>
      <c r="B392" s="67" t="s">
        <v>23</v>
      </c>
      <c r="C392" s="67" t="s">
        <v>9</v>
      </c>
      <c r="D392" s="67" t="s">
        <v>327</v>
      </c>
      <c r="E392" s="87">
        <f>+IF(ISNUMBER(DATA!J664),DATA!J664,"n/a")</f>
        <v>534577</v>
      </c>
      <c r="F392" s="78">
        <f>+IF(ISNUMBER(DATA!K664),DATA!K664,"n/a")</f>
        <v>-5.7000000000000002E-2</v>
      </c>
      <c r="G392" s="87">
        <f>+IF(ISNUMBER(DATA!T664),DATA!T664,"n/a")</f>
        <v>1695373</v>
      </c>
      <c r="H392" s="78">
        <f>+IF(ISNUMBER(DATA!U664),DATA!U664,"n/a")</f>
        <v>-6.9000000000000006E-2</v>
      </c>
      <c r="I392" s="87">
        <f>+IF(ISNUMBER(DATA!AD664),DATA!AD664,"n/a")</f>
        <v>3469200</v>
      </c>
      <c r="J392" s="78">
        <f>+IF(ISNUMBER(DATA!AE664),DATA!AE664,"n/a")</f>
        <v>-3.2000000000000001E-2</v>
      </c>
      <c r="K392" s="87">
        <f>+IF(ISNUMBER(DATA!AN664),DATA!AN664,"n/a")</f>
        <v>7080923</v>
      </c>
      <c r="L392" s="78">
        <f>+IF(ISNUMBER(DATA!AO664),DATA!AO664,"n/a")</f>
        <v>-4.3999999999999997E-2</v>
      </c>
      <c r="R392" s="67"/>
      <c r="S392" s="67"/>
      <c r="T392" s="67"/>
      <c r="U392" s="67"/>
      <c r="V392" s="67"/>
      <c r="W392" s="67"/>
      <c r="X392" s="67"/>
      <c r="Y392" s="67"/>
    </row>
    <row r="393" spans="1:25" x14ac:dyDescent="0.2">
      <c r="A393" s="67" t="s">
        <v>12</v>
      </c>
      <c r="B393" s="67" t="s">
        <v>23</v>
      </c>
      <c r="C393" s="67" t="s">
        <v>9</v>
      </c>
      <c r="D393" s="67" t="s">
        <v>328</v>
      </c>
      <c r="E393" s="87">
        <f>+IF(ISNUMBER(DATA!J665),DATA!J665,"n/a")</f>
        <v>918621</v>
      </c>
      <c r="F393" s="78">
        <f>+IF(ISNUMBER(DATA!K665),DATA!K665,"n/a")</f>
        <v>-0.11700000000000001</v>
      </c>
      <c r="G393" s="87">
        <f>+IF(ISNUMBER(DATA!T665),DATA!T665,"n/a")</f>
        <v>2855660</v>
      </c>
      <c r="H393" s="78">
        <f>+IF(ISNUMBER(DATA!U665),DATA!U665,"n/a")</f>
        <v>-4.5999999999999999E-2</v>
      </c>
      <c r="I393" s="87">
        <f>+IF(ISNUMBER(DATA!AD665),DATA!AD665,"n/a")</f>
        <v>5841403</v>
      </c>
      <c r="J393" s="78">
        <f>+IF(ISNUMBER(DATA!AE665),DATA!AE665,"n/a")</f>
        <v>1E-3</v>
      </c>
      <c r="K393" s="87">
        <f>+IF(ISNUMBER(DATA!AN665),DATA!AN665,"n/a")</f>
        <v>11940230</v>
      </c>
      <c r="L393" s="78">
        <f>+IF(ISNUMBER(DATA!AO665),DATA!AO665,"n/a")</f>
        <v>8.9999999999999993E-3</v>
      </c>
      <c r="R393" s="67"/>
      <c r="S393" s="67"/>
      <c r="T393" s="67"/>
      <c r="U393" s="67"/>
      <c r="V393" s="67"/>
      <c r="W393" s="67"/>
      <c r="X393" s="67"/>
      <c r="Y393" s="67"/>
    </row>
    <row r="394" spans="1:25" x14ac:dyDescent="0.2">
      <c r="A394" s="67" t="s">
        <v>12</v>
      </c>
      <c r="B394" s="67" t="s">
        <v>23</v>
      </c>
      <c r="C394" s="67" t="s">
        <v>9</v>
      </c>
      <c r="D394" s="67" t="s">
        <v>329</v>
      </c>
      <c r="E394" s="87">
        <f>+IF(ISNUMBER(DATA!J666),DATA!J666,"n/a")</f>
        <v>778371</v>
      </c>
      <c r="F394" s="78">
        <f>+IF(ISNUMBER(DATA!K666),DATA!K666,"n/a")</f>
        <v>3.1E-2</v>
      </c>
      <c r="G394" s="87">
        <f>+IF(ISNUMBER(DATA!T666),DATA!T666,"n/a")</f>
        <v>2475582</v>
      </c>
      <c r="H394" s="78">
        <f>+IF(ISNUMBER(DATA!U666),DATA!U666,"n/a")</f>
        <v>4.9000000000000002E-2</v>
      </c>
      <c r="I394" s="87">
        <f>+IF(ISNUMBER(DATA!AD666),DATA!AD666,"n/a")</f>
        <v>5048927</v>
      </c>
      <c r="J394" s="78">
        <f>+IF(ISNUMBER(DATA!AE666),DATA!AE666,"n/a")</f>
        <v>6.9000000000000006E-2</v>
      </c>
      <c r="K394" s="87">
        <f>+IF(ISNUMBER(DATA!AN666),DATA!AN666,"n/a")</f>
        <v>10285930</v>
      </c>
      <c r="L394" s="78">
        <f>+IF(ISNUMBER(DATA!AO666),DATA!AO666,"n/a")</f>
        <v>6.5000000000000002E-2</v>
      </c>
      <c r="R394" s="67"/>
      <c r="S394" s="67"/>
      <c r="T394" s="67"/>
      <c r="U394" s="67"/>
      <c r="V394" s="67"/>
      <c r="W394" s="67"/>
      <c r="X394" s="67"/>
      <c r="Y394" s="67"/>
    </row>
    <row r="395" spans="1:25" x14ac:dyDescent="0.2">
      <c r="A395" s="67" t="s">
        <v>12</v>
      </c>
      <c r="B395" s="67" t="s">
        <v>23</v>
      </c>
      <c r="C395" s="67" t="s">
        <v>9</v>
      </c>
      <c r="D395" s="67" t="s">
        <v>330</v>
      </c>
      <c r="E395" s="87">
        <f>+IF(ISNUMBER(DATA!J667),DATA!J667,"n/a")</f>
        <v>6078271</v>
      </c>
      <c r="F395" s="78">
        <f>+IF(ISNUMBER(DATA!K667),DATA!K667,"n/a")</f>
        <v>-3.2000000000000001E-2</v>
      </c>
      <c r="G395" s="87">
        <f>+IF(ISNUMBER(DATA!T667),DATA!T667,"n/a")</f>
        <v>19163887</v>
      </c>
      <c r="H395" s="78">
        <f>+IF(ISNUMBER(DATA!U667),DATA!U667,"n/a")</f>
        <v>-5.0000000000000001E-3</v>
      </c>
      <c r="I395" s="87">
        <f>+IF(ISNUMBER(DATA!AD667),DATA!AD667,"n/a")</f>
        <v>39273830</v>
      </c>
      <c r="J395" s="78">
        <f>+IF(ISNUMBER(DATA!AE667),DATA!AE667,"n/a")</f>
        <v>2.1000000000000001E-2</v>
      </c>
      <c r="K395" s="87">
        <f>+IF(ISNUMBER(DATA!AN667),DATA!AN667,"n/a")</f>
        <v>80030160</v>
      </c>
      <c r="L395" s="78">
        <f>+IF(ISNUMBER(DATA!AO667),DATA!AO667,"n/a")</f>
        <v>1E-3</v>
      </c>
      <c r="R395" s="67"/>
      <c r="S395" s="67"/>
      <c r="T395" s="67"/>
      <c r="U395" s="67"/>
      <c r="V395" s="67"/>
      <c r="W395" s="67"/>
      <c r="X395" s="67"/>
      <c r="Y395" s="67"/>
    </row>
    <row r="396" spans="1:25" x14ac:dyDescent="0.2">
      <c r="E396" s="81"/>
      <c r="F396" s="78"/>
      <c r="G396" s="82"/>
      <c r="H396" s="78"/>
      <c r="I396" s="82"/>
      <c r="J396" s="83"/>
      <c r="K396" s="82"/>
      <c r="L396" s="78"/>
      <c r="R396" s="67"/>
      <c r="S396" s="67"/>
      <c r="T396" s="67"/>
      <c r="U396" s="67"/>
      <c r="V396" s="67"/>
      <c r="W396" s="67"/>
      <c r="X396" s="67"/>
      <c r="Y396" s="67"/>
    </row>
    <row r="397" spans="1:25" x14ac:dyDescent="0.2">
      <c r="A397" s="67" t="s">
        <v>12</v>
      </c>
      <c r="B397" s="67" t="s">
        <v>23</v>
      </c>
      <c r="C397" s="67" t="s">
        <v>25</v>
      </c>
      <c r="D397" s="67" t="s">
        <v>322</v>
      </c>
      <c r="E397" s="87">
        <f>+IF(ISNUMBER(DATA!L659),DATA!L659,"n/a")</f>
        <v>1255719</v>
      </c>
      <c r="F397" s="78">
        <f>+IF(ISNUMBER(DATA!M659),DATA!M659,"n/a")</f>
        <v>-4.7E-2</v>
      </c>
      <c r="G397" s="87">
        <f>+IF(ISNUMBER(DATA!V659),DATA!V659,"n/a")</f>
        <v>3967553</v>
      </c>
      <c r="H397" s="78">
        <f>+IF(ISNUMBER(DATA!W659),DATA!W659,"n/a")</f>
        <v>-4.0000000000000001E-3</v>
      </c>
      <c r="I397" s="87">
        <f>+IF(ISNUMBER(DATA!AF659),DATA!AF659,"n/a")</f>
        <v>8021101</v>
      </c>
      <c r="J397" s="78">
        <f>+IF(ISNUMBER(DATA!AG659),DATA!AG659,"n/a")</f>
        <v>1.0999999999999999E-2</v>
      </c>
      <c r="K397" s="87">
        <f>+IF(ISNUMBER(DATA!AP659),DATA!AP659,"n/a")</f>
        <v>17182492</v>
      </c>
      <c r="L397" s="78">
        <f>+IF(ISNUMBER(DATA!AQ659),DATA!AQ659,"n/a")</f>
        <v>3.5000000000000003E-2</v>
      </c>
      <c r="R397" s="67"/>
      <c r="S397" s="67"/>
      <c r="T397" s="67"/>
      <c r="U397" s="67"/>
      <c r="V397" s="67"/>
      <c r="W397" s="67"/>
      <c r="X397" s="67"/>
      <c r="Y397" s="67"/>
    </row>
    <row r="398" spans="1:25" x14ac:dyDescent="0.2">
      <c r="A398" s="67" t="s">
        <v>12</v>
      </c>
      <c r="B398" s="67" t="s">
        <v>23</v>
      </c>
      <c r="C398" s="67" t="s">
        <v>25</v>
      </c>
      <c r="D398" s="67" t="s">
        <v>323</v>
      </c>
      <c r="E398" s="87">
        <f>+IF(ISNUMBER(DATA!L660),DATA!L660,"n/a")</f>
        <v>1660899</v>
      </c>
      <c r="F398" s="78">
        <f>+IF(ISNUMBER(DATA!M660),DATA!M660,"n/a")</f>
        <v>-0.04</v>
      </c>
      <c r="G398" s="87">
        <f>+IF(ISNUMBER(DATA!V660),DATA!V660,"n/a")</f>
        <v>5359135</v>
      </c>
      <c r="H398" s="78">
        <f>+IF(ISNUMBER(DATA!W660),DATA!W660,"n/a")</f>
        <v>-3.3000000000000002E-2</v>
      </c>
      <c r="I398" s="87">
        <f>+IF(ISNUMBER(DATA!AF660),DATA!AF660,"n/a")</f>
        <v>10946322</v>
      </c>
      <c r="J398" s="78">
        <f>+IF(ISNUMBER(DATA!AG660),DATA!AG660,"n/a")</f>
        <v>-2.1000000000000001E-2</v>
      </c>
      <c r="K398" s="87">
        <f>+IF(ISNUMBER(DATA!AP660),DATA!AP660,"n/a")</f>
        <v>22531031</v>
      </c>
      <c r="L398" s="78">
        <f>+IF(ISNUMBER(DATA!AQ660),DATA!AQ660,"n/a")</f>
        <v>-5.7000000000000002E-2</v>
      </c>
      <c r="R398" s="67"/>
      <c r="S398" s="67"/>
      <c r="T398" s="67"/>
      <c r="U398" s="67"/>
      <c r="V398" s="67"/>
      <c r="W398" s="67"/>
      <c r="X398" s="67"/>
      <c r="Y398" s="67"/>
    </row>
    <row r="399" spans="1:25" x14ac:dyDescent="0.2">
      <c r="A399" s="67" t="s">
        <v>12</v>
      </c>
      <c r="B399" s="67" t="s">
        <v>23</v>
      </c>
      <c r="C399" s="67" t="s">
        <v>25</v>
      </c>
      <c r="D399" s="67" t="s">
        <v>324</v>
      </c>
      <c r="E399" s="87">
        <f>+IF(ISNUMBER(DATA!L661),DATA!L661,"n/a")</f>
        <v>1220804</v>
      </c>
      <c r="F399" s="78">
        <f>+IF(ISNUMBER(DATA!M661),DATA!M661,"n/a")</f>
        <v>-0.104</v>
      </c>
      <c r="G399" s="87">
        <f>+IF(ISNUMBER(DATA!V661),DATA!V661,"n/a")</f>
        <v>3869505</v>
      </c>
      <c r="H399" s="78">
        <f>+IF(ISNUMBER(DATA!W661),DATA!W661,"n/a")</f>
        <v>-7.2999999999999995E-2</v>
      </c>
      <c r="I399" s="87">
        <f>+IF(ISNUMBER(DATA!AF661),DATA!AF661,"n/a")</f>
        <v>8020803</v>
      </c>
      <c r="J399" s="78">
        <f>+IF(ISNUMBER(DATA!AG661),DATA!AG661,"n/a")</f>
        <v>-0.04</v>
      </c>
      <c r="K399" s="87">
        <f>+IF(ISNUMBER(DATA!AP661),DATA!AP661,"n/a")</f>
        <v>16248425</v>
      </c>
      <c r="L399" s="78">
        <f>+IF(ISNUMBER(DATA!AQ661),DATA!AQ661,"n/a")</f>
        <v>-5.0999999999999997E-2</v>
      </c>
      <c r="R399" s="67"/>
      <c r="S399" s="67"/>
      <c r="T399" s="67"/>
      <c r="U399" s="67"/>
      <c r="V399" s="67"/>
      <c r="W399" s="67"/>
      <c r="X399" s="67"/>
      <c r="Y399" s="67"/>
    </row>
    <row r="400" spans="1:25" x14ac:dyDescent="0.2">
      <c r="A400" s="67" t="s">
        <v>12</v>
      </c>
      <c r="B400" s="67" t="s">
        <v>23</v>
      </c>
      <c r="C400" s="67" t="s">
        <v>25</v>
      </c>
      <c r="D400" s="67" t="s">
        <v>325</v>
      </c>
      <c r="E400" s="87">
        <f>+IF(ISNUMBER(DATA!L662),DATA!L662,"n/a")</f>
        <v>1912308</v>
      </c>
      <c r="F400" s="78">
        <f>+IF(ISNUMBER(DATA!M662),DATA!M662,"n/a")</f>
        <v>-3.0000000000000001E-3</v>
      </c>
      <c r="G400" s="87">
        <f>+IF(ISNUMBER(DATA!V662),DATA!V662,"n/a")</f>
        <v>5764410</v>
      </c>
      <c r="H400" s="78">
        <f>+IF(ISNUMBER(DATA!W662),DATA!W662,"n/a")</f>
        <v>-1.0999999999999999E-2</v>
      </c>
      <c r="I400" s="87">
        <f>+IF(ISNUMBER(DATA!AF662),DATA!AF662,"n/a")</f>
        <v>11932523</v>
      </c>
      <c r="J400" s="78">
        <f>+IF(ISNUMBER(DATA!AG662),DATA!AG662,"n/a")</f>
        <v>-7.0000000000000001E-3</v>
      </c>
      <c r="K400" s="87">
        <f>+IF(ISNUMBER(DATA!AP662),DATA!AP662,"n/a")</f>
        <v>24158453</v>
      </c>
      <c r="L400" s="78">
        <f>+IF(ISNUMBER(DATA!AQ662),DATA!AQ662,"n/a")</f>
        <v>-3.6999999999999998E-2</v>
      </c>
      <c r="R400" s="67"/>
      <c r="S400" s="67"/>
      <c r="T400" s="67"/>
      <c r="U400" s="67"/>
      <c r="V400" s="67"/>
      <c r="W400" s="67"/>
      <c r="X400" s="67"/>
      <c r="Y400" s="67"/>
    </row>
    <row r="401" spans="1:25" x14ac:dyDescent="0.2">
      <c r="A401" s="67" t="s">
        <v>12</v>
      </c>
      <c r="B401" s="67" t="s">
        <v>23</v>
      </c>
      <c r="C401" s="67" t="s">
        <v>25</v>
      </c>
      <c r="D401" s="67" t="s">
        <v>326</v>
      </c>
      <c r="E401" s="87">
        <f>+IF(ISNUMBER(DATA!L663),DATA!L663,"n/a")</f>
        <v>706618</v>
      </c>
      <c r="F401" s="78">
        <f>+IF(ISNUMBER(DATA!M663),DATA!M663,"n/a")</f>
        <v>-1.4999999999999999E-2</v>
      </c>
      <c r="G401" s="87">
        <f>+IF(ISNUMBER(DATA!V663),DATA!V663,"n/a")</f>
        <v>2306223</v>
      </c>
      <c r="H401" s="78">
        <f>+IF(ISNUMBER(DATA!W663),DATA!W663,"n/a")</f>
        <v>0.02</v>
      </c>
      <c r="I401" s="87">
        <f>+IF(ISNUMBER(DATA!AF663),DATA!AF663,"n/a")</f>
        <v>4665013</v>
      </c>
      <c r="J401" s="78">
        <f>+IF(ISNUMBER(DATA!AG663),DATA!AG663,"n/a")</f>
        <v>6.0999999999999999E-2</v>
      </c>
      <c r="K401" s="87">
        <f>+IF(ISNUMBER(DATA!AP663),DATA!AP663,"n/a")</f>
        <v>9244531</v>
      </c>
      <c r="L401" s="78">
        <f>+IF(ISNUMBER(DATA!AQ663),DATA!AQ663,"n/a")</f>
        <v>-1.9E-2</v>
      </c>
      <c r="R401" s="67"/>
      <c r="S401" s="67"/>
      <c r="T401" s="67"/>
      <c r="U401" s="67"/>
      <c r="V401" s="67"/>
      <c r="W401" s="67"/>
      <c r="X401" s="67"/>
      <c r="Y401" s="67"/>
    </row>
    <row r="402" spans="1:25" x14ac:dyDescent="0.2">
      <c r="A402" s="67" t="s">
        <v>12</v>
      </c>
      <c r="B402" s="67" t="s">
        <v>23</v>
      </c>
      <c r="C402" s="67" t="s">
        <v>25</v>
      </c>
      <c r="D402" s="67" t="s">
        <v>327</v>
      </c>
      <c r="E402" s="87">
        <f>+IF(ISNUMBER(DATA!L664),DATA!L664,"n/a")</f>
        <v>876072</v>
      </c>
      <c r="F402" s="78">
        <f>+IF(ISNUMBER(DATA!M664),DATA!M664,"n/a")</f>
        <v>-7.3999999999999996E-2</v>
      </c>
      <c r="G402" s="87">
        <f>+IF(ISNUMBER(DATA!V664),DATA!V664,"n/a")</f>
        <v>2784005</v>
      </c>
      <c r="H402" s="78">
        <f>+IF(ISNUMBER(DATA!W664),DATA!W664,"n/a")</f>
        <v>-8.2000000000000003E-2</v>
      </c>
      <c r="I402" s="87">
        <f>+IF(ISNUMBER(DATA!AF664),DATA!AF664,"n/a")</f>
        <v>5671063</v>
      </c>
      <c r="J402" s="78">
        <f>+IF(ISNUMBER(DATA!AG664),DATA!AG664,"n/a")</f>
        <v>-4.2999999999999997E-2</v>
      </c>
      <c r="K402" s="87">
        <f>+IF(ISNUMBER(DATA!AP664),DATA!AP664,"n/a")</f>
        <v>11607901</v>
      </c>
      <c r="L402" s="78">
        <f>+IF(ISNUMBER(DATA!AQ664),DATA!AQ664,"n/a")</f>
        <v>-0.04</v>
      </c>
      <c r="R402" s="67"/>
      <c r="S402" s="67"/>
      <c r="T402" s="67"/>
      <c r="U402" s="67"/>
      <c r="V402" s="67"/>
      <c r="W402" s="67"/>
      <c r="X402" s="67"/>
      <c r="Y402" s="67"/>
    </row>
    <row r="403" spans="1:25" x14ac:dyDescent="0.2">
      <c r="A403" s="67" t="s">
        <v>12</v>
      </c>
      <c r="B403" s="67" t="s">
        <v>23</v>
      </c>
      <c r="C403" s="67" t="s">
        <v>25</v>
      </c>
      <c r="D403" s="67" t="s">
        <v>328</v>
      </c>
      <c r="E403" s="87">
        <f>+IF(ISNUMBER(DATA!L665),DATA!L665,"n/a")</f>
        <v>1559208</v>
      </c>
      <c r="F403" s="78">
        <f>+IF(ISNUMBER(DATA!M665),DATA!M665,"n/a")</f>
        <v>-0.124</v>
      </c>
      <c r="G403" s="87">
        <f>+IF(ISNUMBER(DATA!V665),DATA!V665,"n/a")</f>
        <v>4834236</v>
      </c>
      <c r="H403" s="78">
        <f>+IF(ISNUMBER(DATA!W665),DATA!W665,"n/a")</f>
        <v>-7.0999999999999994E-2</v>
      </c>
      <c r="I403" s="87">
        <f>+IF(ISNUMBER(DATA!AF665),DATA!AF665,"n/a")</f>
        <v>9967769</v>
      </c>
      <c r="J403" s="78">
        <f>+IF(ISNUMBER(DATA!AG665),DATA!AG665,"n/a")</f>
        <v>-1.4999999999999999E-2</v>
      </c>
      <c r="K403" s="87">
        <f>+IF(ISNUMBER(DATA!AP665),DATA!AP665,"n/a")</f>
        <v>20368193</v>
      </c>
      <c r="L403" s="78">
        <f>+IF(ISNUMBER(DATA!AQ665),DATA!AQ665,"n/a")</f>
        <v>-1.6E-2</v>
      </c>
      <c r="R403" s="67"/>
      <c r="S403" s="67"/>
      <c r="T403" s="67"/>
      <c r="U403" s="67"/>
      <c r="V403" s="67"/>
      <c r="W403" s="67"/>
      <c r="X403" s="67"/>
      <c r="Y403" s="67"/>
    </row>
    <row r="404" spans="1:25" x14ac:dyDescent="0.2">
      <c r="A404" s="67" t="s">
        <v>12</v>
      </c>
      <c r="B404" s="67" t="s">
        <v>23</v>
      </c>
      <c r="C404" s="67" t="s">
        <v>25</v>
      </c>
      <c r="D404" s="67" t="s">
        <v>329</v>
      </c>
      <c r="E404" s="87">
        <f>+IF(ISNUMBER(DATA!L666),DATA!L666,"n/a")</f>
        <v>1351845</v>
      </c>
      <c r="F404" s="78">
        <f>+IF(ISNUMBER(DATA!M666),DATA!M666,"n/a")</f>
        <v>-2.3E-2</v>
      </c>
      <c r="G404" s="87">
        <f>+IF(ISNUMBER(DATA!V666),DATA!V666,"n/a")</f>
        <v>4369844</v>
      </c>
      <c r="H404" s="78">
        <f>+IF(ISNUMBER(DATA!W666),DATA!W666,"n/a")</f>
        <v>3.0000000000000001E-3</v>
      </c>
      <c r="I404" s="87">
        <f>+IF(ISNUMBER(DATA!AF666),DATA!AF666,"n/a")</f>
        <v>8995782</v>
      </c>
      <c r="J404" s="78">
        <f>+IF(ISNUMBER(DATA!AG666),DATA!AG666,"n/a")</f>
        <v>2.8000000000000001E-2</v>
      </c>
      <c r="K404" s="87">
        <f>+IF(ISNUMBER(DATA!AP666),DATA!AP666,"n/a")</f>
        <v>18525136</v>
      </c>
      <c r="L404" s="78">
        <f>+IF(ISNUMBER(DATA!AQ666),DATA!AQ666,"n/a")</f>
        <v>2.8000000000000001E-2</v>
      </c>
      <c r="R404" s="67"/>
      <c r="S404" s="67"/>
      <c r="T404" s="67"/>
      <c r="U404" s="67"/>
      <c r="V404" s="67"/>
      <c r="W404" s="67"/>
      <c r="X404" s="67"/>
      <c r="Y404" s="67"/>
    </row>
    <row r="405" spans="1:25" x14ac:dyDescent="0.2">
      <c r="A405" s="67" t="s">
        <v>12</v>
      </c>
      <c r="B405" s="67" t="s">
        <v>23</v>
      </c>
      <c r="C405" s="67" t="s">
        <v>25</v>
      </c>
      <c r="D405" s="67" t="s">
        <v>330</v>
      </c>
      <c r="E405" s="87">
        <f>+IF(ISNUMBER(DATA!L667),DATA!L667,"n/a")</f>
        <v>10543474</v>
      </c>
      <c r="F405" s="78">
        <f>+IF(ISNUMBER(DATA!M667),DATA!M667,"n/a")</f>
        <v>-5.5E-2</v>
      </c>
      <c r="G405" s="87">
        <f>+IF(ISNUMBER(DATA!V667),DATA!V667,"n/a")</f>
        <v>33254909</v>
      </c>
      <c r="H405" s="78">
        <f>+IF(ISNUMBER(DATA!W667),DATA!W667,"n/a")</f>
        <v>-3.3000000000000002E-2</v>
      </c>
      <c r="I405" s="87">
        <f>+IF(ISNUMBER(DATA!AF667),DATA!AF667,"n/a")</f>
        <v>68220378</v>
      </c>
      <c r="J405" s="78">
        <f>+IF(ISNUMBER(DATA!AG667),DATA!AG667,"n/a")</f>
        <v>-7.0000000000000001E-3</v>
      </c>
      <c r="K405" s="87">
        <f>+IF(ISNUMBER(DATA!AP667),DATA!AP667,"n/a")</f>
        <v>139866163</v>
      </c>
      <c r="L405" s="78">
        <f>+IF(ISNUMBER(DATA!AQ667),DATA!AQ667,"n/a")</f>
        <v>-2.1000000000000001E-2</v>
      </c>
      <c r="R405" s="67"/>
      <c r="S405" s="67"/>
      <c r="T405" s="67"/>
      <c r="U405" s="67"/>
      <c r="V405" s="67"/>
      <c r="W405" s="67"/>
      <c r="X405" s="67"/>
      <c r="Y405" s="67"/>
    </row>
    <row r="406" spans="1:25" x14ac:dyDescent="0.2">
      <c r="E406" s="81"/>
      <c r="F406" s="78"/>
      <c r="G406" s="82"/>
      <c r="H406" s="78"/>
      <c r="I406" s="82"/>
      <c r="J406" s="83"/>
      <c r="K406" s="82"/>
      <c r="L406" s="78"/>
      <c r="R406" s="67"/>
      <c r="S406" s="67"/>
      <c r="T406" s="67"/>
      <c r="U406" s="67"/>
      <c r="V406" s="67"/>
      <c r="W406" s="67"/>
      <c r="X406" s="67"/>
      <c r="Y406" s="67"/>
    </row>
    <row r="407" spans="1:25" x14ac:dyDescent="0.2">
      <c r="A407" s="67" t="s">
        <v>12</v>
      </c>
      <c r="B407" s="67" t="s">
        <v>23</v>
      </c>
      <c r="C407" s="67" t="s">
        <v>10</v>
      </c>
      <c r="D407" s="67" t="s">
        <v>322</v>
      </c>
      <c r="E407" s="88">
        <f>+IF(ISNUMBER(DATA!N659),DATA!N659,"n/a")</f>
        <v>4.37</v>
      </c>
      <c r="F407" s="78">
        <f>+IF(ISNUMBER(DATA!O659),DATA!O659,"n/a")</f>
        <v>6.5000000000000002E-2</v>
      </c>
      <c r="G407" s="88">
        <f>+IF(ISNUMBER(DATA!X659),DATA!X659,"n/a")</f>
        <v>4.34</v>
      </c>
      <c r="H407" s="78">
        <f>+IF(ISNUMBER(DATA!Y659),DATA!Y659,"n/a")</f>
        <v>2.5999999999999999E-2</v>
      </c>
      <c r="I407" s="88">
        <f>+IF(ISNUMBER(DATA!AH659),DATA!AH659,"n/a")</f>
        <v>4.3</v>
      </c>
      <c r="J407" s="78">
        <f>+IF(ISNUMBER(DATA!AI659),DATA!AI659,"n/a")</f>
        <v>-4.0000000000000001E-3</v>
      </c>
      <c r="K407" s="88">
        <f>+IF(ISNUMBER(DATA!AR659),DATA!AR659,"n/a")</f>
        <v>4.3</v>
      </c>
      <c r="L407" s="78">
        <f>+IF(ISNUMBER(DATA!AS659),DATA!AS659,"n/a")</f>
        <v>-1.7000000000000001E-2</v>
      </c>
      <c r="R407" s="67"/>
      <c r="S407" s="67"/>
      <c r="T407" s="67"/>
      <c r="U407" s="67"/>
      <c r="V407" s="67"/>
      <c r="W407" s="67"/>
      <c r="X407" s="67"/>
      <c r="Y407" s="67"/>
    </row>
    <row r="408" spans="1:25" x14ac:dyDescent="0.2">
      <c r="A408" s="67" t="s">
        <v>12</v>
      </c>
      <c r="B408" s="67" t="s">
        <v>23</v>
      </c>
      <c r="C408" s="67" t="s">
        <v>10</v>
      </c>
      <c r="D408" s="67" t="s">
        <v>323</v>
      </c>
      <c r="E408" s="88">
        <f>+IF(ISNUMBER(DATA!N660),DATA!N660,"n/a")</f>
        <v>3.7</v>
      </c>
      <c r="F408" s="78">
        <f>+IF(ISNUMBER(DATA!O660),DATA!O660,"n/a")</f>
        <v>0</v>
      </c>
      <c r="G408" s="88">
        <f>+IF(ISNUMBER(DATA!X660),DATA!X660,"n/a")</f>
        <v>3.71</v>
      </c>
      <c r="H408" s="78">
        <f>+IF(ISNUMBER(DATA!Y660),DATA!Y660,"n/a")</f>
        <v>-6.0000000000000001E-3</v>
      </c>
      <c r="I408" s="88">
        <f>+IF(ISNUMBER(DATA!AH660),DATA!AH660,"n/a")</f>
        <v>3.74</v>
      </c>
      <c r="J408" s="78">
        <f>+IF(ISNUMBER(DATA!AI660),DATA!AI660,"n/a")</f>
        <v>-7.0000000000000001E-3</v>
      </c>
      <c r="K408" s="88">
        <f>+IF(ISNUMBER(DATA!AR660),DATA!AR660,"n/a")</f>
        <v>3.7</v>
      </c>
      <c r="L408" s="78">
        <f>+IF(ISNUMBER(DATA!AS660),DATA!AS660,"n/a")</f>
        <v>4.0000000000000001E-3</v>
      </c>
      <c r="R408" s="67"/>
      <c r="S408" s="67"/>
      <c r="T408" s="67"/>
      <c r="U408" s="67"/>
      <c r="V408" s="67"/>
      <c r="W408" s="67"/>
      <c r="X408" s="67"/>
      <c r="Y408" s="67"/>
    </row>
    <row r="409" spans="1:25" x14ac:dyDescent="0.2">
      <c r="A409" s="67" t="s">
        <v>12</v>
      </c>
      <c r="B409" s="67" t="s">
        <v>23</v>
      </c>
      <c r="C409" s="67" t="s">
        <v>10</v>
      </c>
      <c r="D409" s="67" t="s">
        <v>324</v>
      </c>
      <c r="E409" s="88">
        <f>+IF(ISNUMBER(DATA!N661),DATA!N661,"n/a")</f>
        <v>3.78</v>
      </c>
      <c r="F409" s="78">
        <f>+IF(ISNUMBER(DATA!O661),DATA!O661,"n/a")</f>
        <v>1.2E-2</v>
      </c>
      <c r="G409" s="88">
        <f>+IF(ISNUMBER(DATA!X661),DATA!X661,"n/a")</f>
        <v>3.8</v>
      </c>
      <c r="H409" s="78">
        <f>+IF(ISNUMBER(DATA!Y661),DATA!Y661,"n/a")</f>
        <v>-7.0000000000000001E-3</v>
      </c>
      <c r="I409" s="88">
        <f>+IF(ISNUMBER(DATA!AH661),DATA!AH661,"n/a")</f>
        <v>3.79</v>
      </c>
      <c r="J409" s="78">
        <f>+IF(ISNUMBER(DATA!AI661),DATA!AI661,"n/a")</f>
        <v>-2.3E-2</v>
      </c>
      <c r="K409" s="88">
        <f>+IF(ISNUMBER(DATA!AR661),DATA!AR661,"n/a")</f>
        <v>3.82</v>
      </c>
      <c r="L409" s="78">
        <f>+IF(ISNUMBER(DATA!AS661),DATA!AS661,"n/a")</f>
        <v>-2.1999999999999999E-2</v>
      </c>
      <c r="R409" s="67"/>
      <c r="S409" s="67"/>
      <c r="T409" s="67"/>
      <c r="U409" s="67"/>
      <c r="V409" s="67"/>
      <c r="W409" s="67"/>
      <c r="X409" s="67"/>
      <c r="Y409" s="67"/>
    </row>
    <row r="410" spans="1:25" x14ac:dyDescent="0.2">
      <c r="A410" s="67" t="s">
        <v>12</v>
      </c>
      <c r="B410" s="67" t="s">
        <v>23</v>
      </c>
      <c r="C410" s="67" t="s">
        <v>10</v>
      </c>
      <c r="D410" s="67" t="s">
        <v>325</v>
      </c>
      <c r="E410" s="88">
        <f>+IF(ISNUMBER(DATA!N662),DATA!N662,"n/a")</f>
        <v>3.78</v>
      </c>
      <c r="F410" s="78">
        <f>+IF(ISNUMBER(DATA!O662),DATA!O662,"n/a")</f>
        <v>-3.5999999999999997E-2</v>
      </c>
      <c r="G410" s="88">
        <f>+IF(ISNUMBER(DATA!X662),DATA!X662,"n/a")</f>
        <v>3.82</v>
      </c>
      <c r="H410" s="78">
        <f>+IF(ISNUMBER(DATA!Y662),DATA!Y662,"n/a")</f>
        <v>-1.4E-2</v>
      </c>
      <c r="I410" s="88">
        <f>+IF(ISNUMBER(DATA!AH662),DATA!AH662,"n/a")</f>
        <v>3.8</v>
      </c>
      <c r="J410" s="78">
        <f>+IF(ISNUMBER(DATA!AI662),DATA!AI662,"n/a")</f>
        <v>-3.1E-2</v>
      </c>
      <c r="K410" s="88">
        <f>+IF(ISNUMBER(DATA!AR662),DATA!AR662,"n/a")</f>
        <v>3.83</v>
      </c>
      <c r="L410" s="78">
        <f>+IF(ISNUMBER(DATA!AS662),DATA!AS662,"n/a")</f>
        <v>-2.1000000000000001E-2</v>
      </c>
      <c r="R410" s="67"/>
      <c r="S410" s="67"/>
      <c r="T410" s="67"/>
      <c r="U410" s="67"/>
      <c r="V410" s="67"/>
      <c r="W410" s="67"/>
      <c r="X410" s="67"/>
      <c r="Y410" s="67"/>
    </row>
    <row r="411" spans="1:25" x14ac:dyDescent="0.2">
      <c r="A411" s="67" t="s">
        <v>12</v>
      </c>
      <c r="B411" s="67" t="s">
        <v>23</v>
      </c>
      <c r="C411" s="67" t="s">
        <v>10</v>
      </c>
      <c r="D411" s="67" t="s">
        <v>326</v>
      </c>
      <c r="E411" s="88">
        <f>+IF(ISNUMBER(DATA!N663),DATA!N663,"n/a")</f>
        <v>3.54</v>
      </c>
      <c r="F411" s="78">
        <f>+IF(ISNUMBER(DATA!O663),DATA!O663,"n/a")</f>
        <v>-1.4E-2</v>
      </c>
      <c r="G411" s="88">
        <f>+IF(ISNUMBER(DATA!X663),DATA!X663,"n/a")</f>
        <v>3.51</v>
      </c>
      <c r="H411" s="78">
        <f>+IF(ISNUMBER(DATA!Y663),DATA!Y663,"n/a")</f>
        <v>-0.02</v>
      </c>
      <c r="I411" s="88">
        <f>+IF(ISNUMBER(DATA!AH663),DATA!AH663,"n/a")</f>
        <v>3.52</v>
      </c>
      <c r="J411" s="78">
        <f>+IF(ISNUMBER(DATA!AI663),DATA!AI663,"n/a")</f>
        <v>-2.1999999999999999E-2</v>
      </c>
      <c r="K411" s="88">
        <f>+IF(ISNUMBER(DATA!AR663),DATA!AR663,"n/a")</f>
        <v>3.53</v>
      </c>
      <c r="L411" s="78">
        <f>+IF(ISNUMBER(DATA!AS663),DATA!AS663,"n/a")</f>
        <v>-1.4999999999999999E-2</v>
      </c>
      <c r="R411" s="67"/>
      <c r="S411" s="67"/>
      <c r="T411" s="67"/>
      <c r="U411" s="67"/>
      <c r="V411" s="67"/>
      <c r="W411" s="67"/>
      <c r="X411" s="67"/>
      <c r="Y411" s="67"/>
    </row>
    <row r="412" spans="1:25" x14ac:dyDescent="0.2">
      <c r="A412" s="67" t="s">
        <v>12</v>
      </c>
      <c r="B412" s="67" t="s">
        <v>23</v>
      </c>
      <c r="C412" s="67" t="s">
        <v>10</v>
      </c>
      <c r="D412" s="67" t="s">
        <v>327</v>
      </c>
      <c r="E412" s="88">
        <f>+IF(ISNUMBER(DATA!N664),DATA!N664,"n/a")</f>
        <v>3.98</v>
      </c>
      <c r="F412" s="78">
        <f>+IF(ISNUMBER(DATA!O664),DATA!O664,"n/a")</f>
        <v>3.3000000000000002E-2</v>
      </c>
      <c r="G412" s="88">
        <f>+IF(ISNUMBER(DATA!X664),DATA!X664,"n/a")</f>
        <v>3.91</v>
      </c>
      <c r="H412" s="78">
        <f>+IF(ISNUMBER(DATA!Y664),DATA!Y664,"n/a")</f>
        <v>1.6E-2</v>
      </c>
      <c r="I412" s="88">
        <f>+IF(ISNUMBER(DATA!AH664),DATA!AH664,"n/a")</f>
        <v>3.83</v>
      </c>
      <c r="J412" s="78">
        <f>+IF(ISNUMBER(DATA!AI664),DATA!AI664,"n/a")</f>
        <v>-7.0000000000000001E-3</v>
      </c>
      <c r="K412" s="88">
        <f>+IF(ISNUMBER(DATA!AR664),DATA!AR664,"n/a")</f>
        <v>3.84</v>
      </c>
      <c r="L412" s="78">
        <f>+IF(ISNUMBER(DATA!AS664),DATA!AS664,"n/a")</f>
        <v>7.0000000000000001E-3</v>
      </c>
      <c r="R412" s="67"/>
      <c r="S412" s="67"/>
      <c r="T412" s="67"/>
      <c r="U412" s="67"/>
      <c r="V412" s="67"/>
      <c r="W412" s="67"/>
      <c r="X412" s="67"/>
      <c r="Y412" s="67"/>
    </row>
    <row r="413" spans="1:25" x14ac:dyDescent="0.2">
      <c r="A413" s="67" t="s">
        <v>12</v>
      </c>
      <c r="B413" s="67" t="s">
        <v>23</v>
      </c>
      <c r="C413" s="67" t="s">
        <v>10</v>
      </c>
      <c r="D413" s="67" t="s">
        <v>328</v>
      </c>
      <c r="E413" s="88">
        <f>+IF(ISNUMBER(DATA!N665),DATA!N665,"n/a")</f>
        <v>3.73</v>
      </c>
      <c r="F413" s="78">
        <f>+IF(ISNUMBER(DATA!O665),DATA!O665,"n/a")</f>
        <v>4.3999999999999997E-2</v>
      </c>
      <c r="G413" s="88">
        <f>+IF(ISNUMBER(DATA!X665),DATA!X665,"n/a")</f>
        <v>3.79</v>
      </c>
      <c r="H413" s="78">
        <f>+IF(ISNUMBER(DATA!Y665),DATA!Y665,"n/a")</f>
        <v>2.4E-2</v>
      </c>
      <c r="I413" s="88">
        <f>+IF(ISNUMBER(DATA!AH665),DATA!AH665,"n/a")</f>
        <v>3.74</v>
      </c>
      <c r="J413" s="78">
        <f>+IF(ISNUMBER(DATA!AI665),DATA!AI665,"n/a")</f>
        <v>0.01</v>
      </c>
      <c r="K413" s="88">
        <f>+IF(ISNUMBER(DATA!AR665),DATA!AR665,"n/a")</f>
        <v>3.77</v>
      </c>
      <c r="L413" s="78">
        <f>+IF(ISNUMBER(DATA!AS665),DATA!AS665,"n/a")</f>
        <v>8.9999999999999993E-3</v>
      </c>
      <c r="R413" s="67"/>
      <c r="S413" s="67"/>
      <c r="T413" s="67"/>
      <c r="U413" s="67"/>
      <c r="V413" s="67"/>
      <c r="W413" s="67"/>
      <c r="X413" s="67"/>
      <c r="Y413" s="67"/>
    </row>
    <row r="414" spans="1:25" x14ac:dyDescent="0.2">
      <c r="A414" s="67" t="s">
        <v>12</v>
      </c>
      <c r="B414" s="67" t="s">
        <v>23</v>
      </c>
      <c r="C414" s="67" t="s">
        <v>10</v>
      </c>
      <c r="D414" s="67" t="s">
        <v>329</v>
      </c>
      <c r="E414" s="88">
        <f>+IF(ISNUMBER(DATA!N666),DATA!N666,"n/a")</f>
        <v>3.87</v>
      </c>
      <c r="F414" s="78">
        <f>+IF(ISNUMBER(DATA!O666),DATA!O666,"n/a")</f>
        <v>-2.9000000000000001E-2</v>
      </c>
      <c r="G414" s="88">
        <f>+IF(ISNUMBER(DATA!X666),DATA!X666,"n/a")</f>
        <v>3.89</v>
      </c>
      <c r="H414" s="78">
        <f>+IF(ISNUMBER(DATA!Y666),DATA!Y666,"n/a")</f>
        <v>-2.9000000000000001E-2</v>
      </c>
      <c r="I414" s="88">
        <f>+IF(ISNUMBER(DATA!AH666),DATA!AH666,"n/a")</f>
        <v>3.88</v>
      </c>
      <c r="J414" s="78">
        <f>+IF(ISNUMBER(DATA!AI666),DATA!AI666,"n/a")</f>
        <v>-4.9000000000000002E-2</v>
      </c>
      <c r="K414" s="88">
        <f>+IF(ISNUMBER(DATA!AR666),DATA!AR666,"n/a")</f>
        <v>3.92</v>
      </c>
      <c r="L414" s="78">
        <f>+IF(ISNUMBER(DATA!AS666),DATA!AS666,"n/a")</f>
        <v>-0.05</v>
      </c>
      <c r="R414" s="67"/>
      <c r="S414" s="67"/>
      <c r="T414" s="67"/>
      <c r="U414" s="67"/>
      <c r="V414" s="67"/>
      <c r="W414" s="67"/>
      <c r="X414" s="67"/>
      <c r="Y414" s="67"/>
    </row>
    <row r="415" spans="1:25" x14ac:dyDescent="0.2">
      <c r="A415" s="67" t="s">
        <v>12</v>
      </c>
      <c r="B415" s="67" t="s">
        <v>23</v>
      </c>
      <c r="C415" s="67" t="s">
        <v>10</v>
      </c>
      <c r="D415" s="67" t="s">
        <v>330</v>
      </c>
      <c r="E415" s="88">
        <f>+IF(ISNUMBER(DATA!N667),DATA!N667,"n/a")</f>
        <v>3.84</v>
      </c>
      <c r="F415" s="78">
        <f>+IF(ISNUMBER(DATA!O667),DATA!O667,"n/a")</f>
        <v>8.0000000000000002E-3</v>
      </c>
      <c r="G415" s="88">
        <f>+IF(ISNUMBER(DATA!X667),DATA!X667,"n/a")</f>
        <v>3.85</v>
      </c>
      <c r="H415" s="78">
        <f>+IF(ISNUMBER(DATA!Y667),DATA!Y667,"n/a")</f>
        <v>-1E-3</v>
      </c>
      <c r="I415" s="88">
        <f>+IF(ISNUMBER(DATA!AH667),DATA!AH667,"n/a")</f>
        <v>3.83</v>
      </c>
      <c r="J415" s="78">
        <f>+IF(ISNUMBER(DATA!AI667),DATA!AI667,"n/a")</f>
        <v>-1.7000000000000001E-2</v>
      </c>
      <c r="K415" s="88">
        <f>+IF(ISNUMBER(DATA!AR667),DATA!AR667,"n/a")</f>
        <v>3.85</v>
      </c>
      <c r="L415" s="78">
        <f>+IF(ISNUMBER(DATA!AS667),DATA!AS667,"n/a")</f>
        <v>-1.2999999999999999E-2</v>
      </c>
      <c r="R415" s="67"/>
      <c r="S415" s="67"/>
      <c r="T415" s="67"/>
      <c r="U415" s="67"/>
      <c r="V415" s="67"/>
      <c r="W415" s="67"/>
      <c r="X415" s="67"/>
      <c r="Y415" s="67"/>
    </row>
    <row r="416" spans="1:25" x14ac:dyDescent="0.2">
      <c r="E416" s="89"/>
      <c r="F416" s="78"/>
      <c r="G416" s="90"/>
      <c r="H416" s="78"/>
      <c r="I416" s="90"/>
      <c r="J416" s="83"/>
      <c r="K416" s="90"/>
      <c r="L416" s="78"/>
      <c r="R416" s="67"/>
      <c r="S416" s="67"/>
      <c r="T416" s="67"/>
      <c r="U416" s="67"/>
      <c r="V416" s="67"/>
      <c r="W416" s="67"/>
      <c r="X416" s="67"/>
      <c r="Y416" s="67"/>
    </row>
    <row r="417" spans="1:25" x14ac:dyDescent="0.2">
      <c r="A417" s="67" t="s">
        <v>12</v>
      </c>
      <c r="B417" s="67" t="s">
        <v>23</v>
      </c>
      <c r="C417" s="67" t="s">
        <v>26</v>
      </c>
      <c r="D417" s="67" t="s">
        <v>322</v>
      </c>
      <c r="E417" s="88">
        <f>+IF(ISNUMBER(DATA!P659),DATA!P659,"n/a")</f>
        <v>2.4900000000000002</v>
      </c>
      <c r="F417" s="78">
        <f>+IF(ISNUMBER(DATA!Q659),DATA!Q659,"n/a")</f>
        <v>7.5999999999999998E-2</v>
      </c>
      <c r="G417" s="88">
        <f>+IF(ISNUMBER(DATA!Z659),DATA!Z659,"n/a")</f>
        <v>2.4700000000000002</v>
      </c>
      <c r="H417" s="78">
        <f>+IF(ISNUMBER(DATA!AA659),DATA!AA659,"n/a")</f>
        <v>3.3000000000000002E-2</v>
      </c>
      <c r="I417" s="88">
        <f>+IF(ISNUMBER(DATA!AJ659),DATA!AJ659,"n/a")</f>
        <v>2.44</v>
      </c>
      <c r="J417" s="78">
        <f>+IF(ISNUMBER(DATA!AK659),DATA!AK659,"n/a")</f>
        <v>2E-3</v>
      </c>
      <c r="K417" s="88">
        <f>+IF(ISNUMBER(DATA!AT659),DATA!AT659,"n/a")</f>
        <v>2.44</v>
      </c>
      <c r="L417" s="78">
        <f>+IF(ISNUMBER(DATA!AU659),DATA!AU659,"n/a")</f>
        <v>-1.7000000000000001E-2</v>
      </c>
      <c r="R417" s="67"/>
      <c r="S417" s="67"/>
      <c r="T417" s="67"/>
      <c r="U417" s="67"/>
      <c r="V417" s="67"/>
      <c r="W417" s="67"/>
      <c r="X417" s="67"/>
      <c r="Y417" s="67"/>
    </row>
    <row r="418" spans="1:25" x14ac:dyDescent="0.2">
      <c r="A418" s="67" t="s">
        <v>12</v>
      </c>
      <c r="B418" s="67" t="s">
        <v>23</v>
      </c>
      <c r="C418" s="67" t="s">
        <v>26</v>
      </c>
      <c r="D418" s="67" t="s">
        <v>323</v>
      </c>
      <c r="E418" s="88">
        <f>+IF(ISNUMBER(DATA!P660),DATA!P660,"n/a")</f>
        <v>2.15</v>
      </c>
      <c r="F418" s="78">
        <f>+IF(ISNUMBER(DATA!Q660),DATA!Q660,"n/a")</f>
        <v>5.6000000000000001E-2</v>
      </c>
      <c r="G418" s="88">
        <f>+IF(ISNUMBER(DATA!Z660),DATA!Z660,"n/a")</f>
        <v>2.15</v>
      </c>
      <c r="H418" s="78">
        <f>+IF(ISNUMBER(DATA!AA660),DATA!AA660,"n/a")</f>
        <v>5.2999999999999999E-2</v>
      </c>
      <c r="I418" s="88">
        <f>+IF(ISNUMBER(DATA!AJ660),DATA!AJ660,"n/a")</f>
        <v>2.17</v>
      </c>
      <c r="J418" s="78">
        <f>+IF(ISNUMBER(DATA!AK660),DATA!AK660,"n/a")</f>
        <v>5.2999999999999999E-2</v>
      </c>
      <c r="K418" s="88">
        <f>+IF(ISNUMBER(DATA!AT660),DATA!AT660,"n/a")</f>
        <v>2.11</v>
      </c>
      <c r="L418" s="78">
        <f>+IF(ISNUMBER(DATA!AU660),DATA!AU660,"n/a")</f>
        <v>4.5999999999999999E-2</v>
      </c>
      <c r="R418" s="67"/>
      <c r="S418" s="67"/>
      <c r="T418" s="67"/>
      <c r="U418" s="67"/>
      <c r="V418" s="67"/>
      <c r="W418" s="67"/>
      <c r="X418" s="67"/>
      <c r="Y418" s="67"/>
    </row>
    <row r="419" spans="1:25" x14ac:dyDescent="0.2">
      <c r="A419" s="67" t="s">
        <v>12</v>
      </c>
      <c r="B419" s="67" t="s">
        <v>23</v>
      </c>
      <c r="C419" s="67" t="s">
        <v>26</v>
      </c>
      <c r="D419" s="67" t="s">
        <v>324</v>
      </c>
      <c r="E419" s="88">
        <f>+IF(ISNUMBER(DATA!P661),DATA!P661,"n/a")</f>
        <v>2.06</v>
      </c>
      <c r="F419" s="78">
        <f>+IF(ISNUMBER(DATA!Q661),DATA!Q661,"n/a")</f>
        <v>5.3999999999999999E-2</v>
      </c>
      <c r="G419" s="88">
        <f>+IF(ISNUMBER(DATA!Z661),DATA!Z661,"n/a")</f>
        <v>2.09</v>
      </c>
      <c r="H419" s="78">
        <f>+IF(ISNUMBER(DATA!AA661),DATA!AA661,"n/a")</f>
        <v>0.04</v>
      </c>
      <c r="I419" s="88">
        <f>+IF(ISNUMBER(DATA!AJ661),DATA!AJ661,"n/a")</f>
        <v>2.08</v>
      </c>
      <c r="J419" s="78">
        <f>+IF(ISNUMBER(DATA!AK661),DATA!AK661,"n/a")</f>
        <v>2.5000000000000001E-2</v>
      </c>
      <c r="K419" s="88">
        <f>+IF(ISNUMBER(DATA!AT661),DATA!AT661,"n/a")</f>
        <v>2.08</v>
      </c>
      <c r="L419" s="78">
        <f>+IF(ISNUMBER(DATA!AU661),DATA!AU661,"n/a")</f>
        <v>1.6E-2</v>
      </c>
      <c r="R419" s="67"/>
      <c r="S419" s="67"/>
      <c r="T419" s="67"/>
      <c r="U419" s="67"/>
      <c r="V419" s="67"/>
      <c r="W419" s="67"/>
      <c r="X419" s="67"/>
      <c r="Y419" s="67"/>
    </row>
    <row r="420" spans="1:25" x14ac:dyDescent="0.2">
      <c r="A420" s="67" t="s">
        <v>12</v>
      </c>
      <c r="B420" s="67" t="s">
        <v>23</v>
      </c>
      <c r="C420" s="67" t="s">
        <v>26</v>
      </c>
      <c r="D420" s="67" t="s">
        <v>325</v>
      </c>
      <c r="E420" s="88">
        <f>+IF(ISNUMBER(DATA!P662),DATA!P662,"n/a")</f>
        <v>2.08</v>
      </c>
      <c r="F420" s="78">
        <f>+IF(ISNUMBER(DATA!Q662),DATA!Q662,"n/a")</f>
        <v>-4.2000000000000003E-2</v>
      </c>
      <c r="G420" s="88">
        <f>+IF(ISNUMBER(DATA!Z662),DATA!Z662,"n/a")</f>
        <v>2.12</v>
      </c>
      <c r="H420" s="78">
        <f>+IF(ISNUMBER(DATA!AA662),DATA!AA662,"n/a")</f>
        <v>-1.7000000000000001E-2</v>
      </c>
      <c r="I420" s="88">
        <f>+IF(ISNUMBER(DATA!AJ662),DATA!AJ662,"n/a")</f>
        <v>2.11</v>
      </c>
      <c r="J420" s="78">
        <f>+IF(ISNUMBER(DATA!AK662),DATA!AK662,"n/a")</f>
        <v>-2.9000000000000001E-2</v>
      </c>
      <c r="K420" s="88">
        <f>+IF(ISNUMBER(DATA!AT662),DATA!AT662,"n/a")</f>
        <v>2.13</v>
      </c>
      <c r="L420" s="78">
        <f>+IF(ISNUMBER(DATA!AU662),DATA!AU662,"n/a")</f>
        <v>-1.2999999999999999E-2</v>
      </c>
      <c r="R420" s="67"/>
      <c r="S420" s="67"/>
      <c r="T420" s="67"/>
      <c r="U420" s="67"/>
      <c r="V420" s="67"/>
      <c r="W420" s="67"/>
      <c r="X420" s="67"/>
      <c r="Y420" s="67"/>
    </row>
    <row r="421" spans="1:25" x14ac:dyDescent="0.2">
      <c r="A421" s="67" t="s">
        <v>12</v>
      </c>
      <c r="B421" s="67" t="s">
        <v>23</v>
      </c>
      <c r="C421" s="67" t="s">
        <v>26</v>
      </c>
      <c r="D421" s="67" t="s">
        <v>326</v>
      </c>
      <c r="E421" s="88">
        <f>+IF(ISNUMBER(DATA!P663),DATA!P663,"n/a")</f>
        <v>2.2400000000000002</v>
      </c>
      <c r="F421" s="78">
        <f>+IF(ISNUMBER(DATA!Q663),DATA!Q663,"n/a")</f>
        <v>1.0999999999999999E-2</v>
      </c>
      <c r="G421" s="88">
        <f>+IF(ISNUMBER(DATA!Z663),DATA!Z663,"n/a")</f>
        <v>2.2200000000000002</v>
      </c>
      <c r="H421" s="78">
        <f>+IF(ISNUMBER(DATA!AA663),DATA!AA663,"n/a")</f>
        <v>1.2E-2</v>
      </c>
      <c r="I421" s="88">
        <f>+IF(ISNUMBER(DATA!AJ663),DATA!AJ663,"n/a")</f>
        <v>2.2400000000000002</v>
      </c>
      <c r="J421" s="78">
        <f>+IF(ISNUMBER(DATA!AK663),DATA!AK663,"n/a")</f>
        <v>1.2999999999999999E-2</v>
      </c>
      <c r="K421" s="88">
        <f>+IF(ISNUMBER(DATA!AT663),DATA!AT663,"n/a")</f>
        <v>2.2400000000000002</v>
      </c>
      <c r="L421" s="78">
        <f>+IF(ISNUMBER(DATA!AU663),DATA!AU663,"n/a")</f>
        <v>2.1999999999999999E-2</v>
      </c>
      <c r="R421" s="67"/>
      <c r="S421" s="67"/>
      <c r="T421" s="67"/>
      <c r="U421" s="67"/>
      <c r="V421" s="67"/>
      <c r="W421" s="67"/>
      <c r="X421" s="67"/>
      <c r="Y421" s="67"/>
    </row>
    <row r="422" spans="1:25" x14ac:dyDescent="0.2">
      <c r="A422" s="67" t="s">
        <v>12</v>
      </c>
      <c r="B422" s="67" t="s">
        <v>23</v>
      </c>
      <c r="C422" s="67" t="s">
        <v>26</v>
      </c>
      <c r="D422" s="67" t="s">
        <v>327</v>
      </c>
      <c r="E422" s="88">
        <f>+IF(ISNUMBER(DATA!P664),DATA!P664,"n/a")</f>
        <v>2.4300000000000002</v>
      </c>
      <c r="F422" s="78">
        <f>+IF(ISNUMBER(DATA!Q664),DATA!Q664,"n/a")</f>
        <v>5.1999999999999998E-2</v>
      </c>
      <c r="G422" s="88">
        <f>+IF(ISNUMBER(DATA!Z664),DATA!Z664,"n/a")</f>
        <v>2.38</v>
      </c>
      <c r="H422" s="78">
        <f>+IF(ISNUMBER(DATA!AA664),DATA!AA664,"n/a")</f>
        <v>3.1E-2</v>
      </c>
      <c r="I422" s="88">
        <f>+IF(ISNUMBER(DATA!AJ664),DATA!AJ664,"n/a")</f>
        <v>2.34</v>
      </c>
      <c r="J422" s="78">
        <f>+IF(ISNUMBER(DATA!AK664),DATA!AK664,"n/a")</f>
        <v>4.0000000000000001E-3</v>
      </c>
      <c r="K422" s="88">
        <f>+IF(ISNUMBER(DATA!AT664),DATA!AT664,"n/a")</f>
        <v>2.34</v>
      </c>
      <c r="L422" s="78">
        <f>+IF(ISNUMBER(DATA!AU664),DATA!AU664,"n/a")</f>
        <v>3.0000000000000001E-3</v>
      </c>
      <c r="R422" s="67"/>
      <c r="S422" s="67"/>
      <c r="T422" s="67"/>
      <c r="U422" s="67"/>
      <c r="V422" s="67"/>
      <c r="W422" s="67"/>
      <c r="X422" s="67"/>
      <c r="Y422" s="67"/>
    </row>
    <row r="423" spans="1:25" x14ac:dyDescent="0.2">
      <c r="A423" s="67" t="s">
        <v>12</v>
      </c>
      <c r="B423" s="67" t="s">
        <v>23</v>
      </c>
      <c r="C423" s="67" t="s">
        <v>26</v>
      </c>
      <c r="D423" s="67" t="s">
        <v>328</v>
      </c>
      <c r="E423" s="88">
        <f>+IF(ISNUMBER(DATA!P665),DATA!P665,"n/a")</f>
        <v>2.2000000000000002</v>
      </c>
      <c r="F423" s="78">
        <f>+IF(ISNUMBER(DATA!Q665),DATA!Q665,"n/a")</f>
        <v>5.1999999999999998E-2</v>
      </c>
      <c r="G423" s="88">
        <f>+IF(ISNUMBER(DATA!Z665),DATA!Z665,"n/a")</f>
        <v>2.2400000000000002</v>
      </c>
      <c r="H423" s="78">
        <f>+IF(ISNUMBER(DATA!AA665),DATA!AA665,"n/a")</f>
        <v>5.1999999999999998E-2</v>
      </c>
      <c r="I423" s="88">
        <f>+IF(ISNUMBER(DATA!AJ665),DATA!AJ665,"n/a")</f>
        <v>2.19</v>
      </c>
      <c r="J423" s="78">
        <f>+IF(ISNUMBER(DATA!AK665),DATA!AK665,"n/a")</f>
        <v>2.5999999999999999E-2</v>
      </c>
      <c r="K423" s="88">
        <f>+IF(ISNUMBER(DATA!AT665),DATA!AT665,"n/a")</f>
        <v>2.21</v>
      </c>
      <c r="L423" s="78">
        <f>+IF(ISNUMBER(DATA!AU665),DATA!AU665,"n/a")</f>
        <v>3.4000000000000002E-2</v>
      </c>
      <c r="R423" s="67"/>
      <c r="S423" s="67"/>
      <c r="T423" s="67"/>
      <c r="U423" s="67"/>
      <c r="V423" s="67"/>
      <c r="W423" s="67"/>
      <c r="X423" s="67"/>
      <c r="Y423" s="67"/>
    </row>
    <row r="424" spans="1:25" x14ac:dyDescent="0.2">
      <c r="A424" s="67" t="s">
        <v>12</v>
      </c>
      <c r="B424" s="67" t="s">
        <v>23</v>
      </c>
      <c r="C424" s="67" t="s">
        <v>26</v>
      </c>
      <c r="D424" s="67" t="s">
        <v>329</v>
      </c>
      <c r="E424" s="88">
        <f>+IF(ISNUMBER(DATA!P666),DATA!P666,"n/a")</f>
        <v>2.23</v>
      </c>
      <c r="F424" s="78">
        <f>+IF(ISNUMBER(DATA!Q666),DATA!Q666,"n/a")</f>
        <v>2.4E-2</v>
      </c>
      <c r="G424" s="88">
        <f>+IF(ISNUMBER(DATA!Z666),DATA!Z666,"n/a")</f>
        <v>2.2000000000000002</v>
      </c>
      <c r="H424" s="78">
        <f>+IF(ISNUMBER(DATA!AA666),DATA!AA666,"n/a")</f>
        <v>1.4999999999999999E-2</v>
      </c>
      <c r="I424" s="88">
        <f>+IF(ISNUMBER(DATA!AJ666),DATA!AJ666,"n/a")</f>
        <v>2.1800000000000002</v>
      </c>
      <c r="J424" s="78">
        <f>+IF(ISNUMBER(DATA!AK666),DATA!AK666,"n/a")</f>
        <v>-1.2E-2</v>
      </c>
      <c r="K424" s="88">
        <f>+IF(ISNUMBER(DATA!AT666),DATA!AT666,"n/a")</f>
        <v>2.1800000000000002</v>
      </c>
      <c r="L424" s="78">
        <f>+IF(ISNUMBER(DATA!AU666),DATA!AU666,"n/a")</f>
        <v>-1.6E-2</v>
      </c>
      <c r="R424" s="67"/>
      <c r="S424" s="67"/>
      <c r="T424" s="67"/>
      <c r="U424" s="67"/>
      <c r="V424" s="67"/>
      <c r="W424" s="67"/>
      <c r="X424" s="67"/>
      <c r="Y424" s="67"/>
    </row>
    <row r="425" spans="1:25" x14ac:dyDescent="0.2">
      <c r="A425" s="67" t="s">
        <v>12</v>
      </c>
      <c r="B425" s="67" t="s">
        <v>23</v>
      </c>
      <c r="C425" s="67" t="s">
        <v>26</v>
      </c>
      <c r="D425" s="67" t="s">
        <v>330</v>
      </c>
      <c r="E425" s="88">
        <f>+IF(ISNUMBER(DATA!P667),DATA!P667,"n/a")</f>
        <v>2.21</v>
      </c>
      <c r="F425" s="78">
        <f>+IF(ISNUMBER(DATA!Q667),DATA!Q667,"n/a")</f>
        <v>3.3000000000000002E-2</v>
      </c>
      <c r="G425" s="88">
        <f>+IF(ISNUMBER(DATA!Z667),DATA!Z667,"n/a")</f>
        <v>2.2200000000000002</v>
      </c>
      <c r="H425" s="78">
        <f>+IF(ISNUMBER(DATA!AA667),DATA!AA667,"n/a")</f>
        <v>2.7E-2</v>
      </c>
      <c r="I425" s="88">
        <f>+IF(ISNUMBER(DATA!AJ667),DATA!AJ667,"n/a")</f>
        <v>2.2000000000000002</v>
      </c>
      <c r="J425" s="78">
        <f>+IF(ISNUMBER(DATA!AK667),DATA!AK667,"n/a")</f>
        <v>0.01</v>
      </c>
      <c r="K425" s="88">
        <f>+IF(ISNUMBER(DATA!AT667),DATA!AT667,"n/a")</f>
        <v>2.2000000000000002</v>
      </c>
      <c r="L425" s="78">
        <f>+IF(ISNUMBER(DATA!AU667),DATA!AU667,"n/a")</f>
        <v>0.01</v>
      </c>
      <c r="R425" s="67"/>
      <c r="S425" s="67"/>
      <c r="T425" s="67"/>
      <c r="U425" s="67"/>
      <c r="V425" s="67"/>
      <c r="W425" s="67"/>
      <c r="X425" s="67"/>
      <c r="Y425" s="67"/>
    </row>
    <row r="426" spans="1:25" x14ac:dyDescent="0.2">
      <c r="E426" s="89"/>
      <c r="F426" s="78"/>
      <c r="G426" s="90"/>
      <c r="H426" s="78"/>
      <c r="I426" s="90"/>
      <c r="J426" s="83"/>
      <c r="K426" s="90"/>
      <c r="L426" s="78"/>
      <c r="R426" s="67"/>
      <c r="S426" s="67"/>
      <c r="T426" s="67"/>
      <c r="U426" s="67"/>
      <c r="V426" s="67"/>
      <c r="W426" s="67"/>
      <c r="X426" s="67"/>
      <c r="Y426" s="67"/>
    </row>
    <row r="427" spans="1:25" x14ac:dyDescent="0.2">
      <c r="A427" s="67" t="s">
        <v>12</v>
      </c>
      <c r="B427" s="67" t="s">
        <v>24</v>
      </c>
      <c r="C427" s="67" t="s">
        <v>0</v>
      </c>
      <c r="D427" s="67" t="s">
        <v>322</v>
      </c>
      <c r="E427" s="77">
        <f>+IF(ISNUMBER(DATA!H718),DATA!H718,"n/a")</f>
        <v>3651795</v>
      </c>
      <c r="F427" s="78">
        <f>+IF(ISNUMBER(DATA!I718),DATA!I718,"n/a")</f>
        <v>7.3999999999999996E-2</v>
      </c>
      <c r="G427" s="77">
        <f>+IF(ISNUMBER(DATA!R718),DATA!R718,"n/a")</f>
        <v>11603873</v>
      </c>
      <c r="H427" s="78">
        <f>+IF(ISNUMBER(DATA!S718),DATA!S718,"n/a")</f>
        <v>5.8000000000000003E-2</v>
      </c>
      <c r="I427" s="77">
        <f>+IF(ISNUMBER(DATA!AB718),DATA!AB718,"n/a")</f>
        <v>23419521</v>
      </c>
      <c r="J427" s="78">
        <f>+IF(ISNUMBER(DATA!AC718),DATA!AC718,"n/a")</f>
        <v>4.5999999999999999E-2</v>
      </c>
      <c r="K427" s="77">
        <f>+IF(ISNUMBER(DATA!AL718),DATA!AL718,"n/a")</f>
        <v>48624371</v>
      </c>
      <c r="L427" s="78">
        <f>+IF(ISNUMBER(DATA!AM718),DATA!AM718,"n/a")</f>
        <v>0.04</v>
      </c>
      <c r="R427" s="67"/>
      <c r="S427" s="67"/>
      <c r="T427" s="67"/>
      <c r="U427" s="67"/>
      <c r="V427" s="67"/>
      <c r="W427" s="67"/>
      <c r="X427" s="67"/>
      <c r="Y427" s="67"/>
    </row>
    <row r="428" spans="1:25" x14ac:dyDescent="0.2">
      <c r="A428" s="67" t="s">
        <v>12</v>
      </c>
      <c r="B428" s="67" t="s">
        <v>24</v>
      </c>
      <c r="C428" s="67" t="s">
        <v>0</v>
      </c>
      <c r="D428" s="67" t="s">
        <v>323</v>
      </c>
      <c r="E428" s="77">
        <f>+IF(ISNUMBER(DATA!H719),DATA!H719,"n/a")</f>
        <v>3746964</v>
      </c>
      <c r="F428" s="78">
        <f>+IF(ISNUMBER(DATA!I719),DATA!I719,"n/a")</f>
        <v>-7.0999999999999994E-2</v>
      </c>
      <c r="G428" s="77">
        <f>+IF(ISNUMBER(DATA!R719),DATA!R719,"n/a")</f>
        <v>12884977</v>
      </c>
      <c r="H428" s="78">
        <f>+IF(ISNUMBER(DATA!S719),DATA!S719,"n/a")</f>
        <v>-2.5000000000000001E-2</v>
      </c>
      <c r="I428" s="77">
        <f>+IF(ISNUMBER(DATA!AB719),DATA!AB719,"n/a")</f>
        <v>27484347</v>
      </c>
      <c r="J428" s="78">
        <f>+IF(ISNUMBER(DATA!AC719),DATA!AC719,"n/a")</f>
        <v>8.9999999999999993E-3</v>
      </c>
      <c r="K428" s="77">
        <f>+IF(ISNUMBER(DATA!AL719),DATA!AL719,"n/a")</f>
        <v>55359982</v>
      </c>
      <c r="L428" s="78">
        <f>+IF(ISNUMBER(DATA!AM719),DATA!AM719,"n/a")</f>
        <v>1.2E-2</v>
      </c>
      <c r="R428" s="67"/>
      <c r="S428" s="67"/>
      <c r="T428" s="67"/>
      <c r="U428" s="67"/>
      <c r="V428" s="67"/>
      <c r="W428" s="67"/>
      <c r="X428" s="67"/>
      <c r="Y428" s="67"/>
    </row>
    <row r="429" spans="1:25" x14ac:dyDescent="0.2">
      <c r="A429" s="67" t="s">
        <v>12</v>
      </c>
      <c r="B429" s="67" t="s">
        <v>24</v>
      </c>
      <c r="C429" s="67" t="s">
        <v>0</v>
      </c>
      <c r="D429" s="67" t="s">
        <v>324</v>
      </c>
      <c r="E429" s="77">
        <f>+IF(ISNUMBER(DATA!H720),DATA!H720,"n/a")</f>
        <v>2425752</v>
      </c>
      <c r="F429" s="78">
        <f>+IF(ISNUMBER(DATA!I720),DATA!I720,"n/a")</f>
        <v>-0.104</v>
      </c>
      <c r="G429" s="77">
        <f>+IF(ISNUMBER(DATA!R720),DATA!R720,"n/a")</f>
        <v>8039524</v>
      </c>
      <c r="H429" s="78">
        <f>+IF(ISNUMBER(DATA!S720),DATA!S720,"n/a")</f>
        <v>-9.4E-2</v>
      </c>
      <c r="I429" s="77">
        <f>+IF(ISNUMBER(DATA!AB720),DATA!AB720,"n/a")</f>
        <v>16792267</v>
      </c>
      <c r="J429" s="78">
        <f>+IF(ISNUMBER(DATA!AC720),DATA!AC720,"n/a")</f>
        <v>-8.5999999999999993E-2</v>
      </c>
      <c r="K429" s="77">
        <f>+IF(ISNUMBER(DATA!AL720),DATA!AL720,"n/a")</f>
        <v>36045098</v>
      </c>
      <c r="L429" s="78">
        <f>+IF(ISNUMBER(DATA!AM720),DATA!AM720,"n/a")</f>
        <v>-0.06</v>
      </c>
      <c r="R429" s="67"/>
      <c r="S429" s="67"/>
      <c r="T429" s="67"/>
      <c r="U429" s="67"/>
      <c r="V429" s="67"/>
      <c r="W429" s="67"/>
      <c r="X429" s="67"/>
      <c r="Y429" s="67"/>
    </row>
    <row r="430" spans="1:25" x14ac:dyDescent="0.2">
      <c r="A430" s="67" t="s">
        <v>12</v>
      </c>
      <c r="B430" s="67" t="s">
        <v>24</v>
      </c>
      <c r="C430" s="67" t="s">
        <v>0</v>
      </c>
      <c r="D430" s="67" t="s">
        <v>325</v>
      </c>
      <c r="E430" s="77">
        <f>+IF(ISNUMBER(DATA!H721),DATA!H721,"n/a")</f>
        <v>6080652</v>
      </c>
      <c r="F430" s="78">
        <f>+IF(ISNUMBER(DATA!I721),DATA!I721,"n/a")</f>
        <v>3.2000000000000001E-2</v>
      </c>
      <c r="G430" s="77">
        <f>+IF(ISNUMBER(DATA!R721),DATA!R721,"n/a")</f>
        <v>19330410</v>
      </c>
      <c r="H430" s="78">
        <f>+IF(ISNUMBER(DATA!S721),DATA!S721,"n/a")</f>
        <v>5.0999999999999997E-2</v>
      </c>
      <c r="I430" s="77">
        <f>+IF(ISNUMBER(DATA!AB721),DATA!AB721,"n/a")</f>
        <v>40143919</v>
      </c>
      <c r="J430" s="78">
        <f>+IF(ISNUMBER(DATA!AC721),DATA!AC721,"n/a")</f>
        <v>3.9E-2</v>
      </c>
      <c r="K430" s="77">
        <f>+IF(ISNUMBER(DATA!AL721),DATA!AL721,"n/a")</f>
        <v>87861120</v>
      </c>
      <c r="L430" s="78">
        <f>+IF(ISNUMBER(DATA!AM721),DATA!AM721,"n/a")</f>
        <v>1.7000000000000001E-2</v>
      </c>
      <c r="R430" s="67"/>
      <c r="S430" s="67"/>
      <c r="T430" s="67"/>
      <c r="U430" s="67"/>
      <c r="V430" s="67"/>
      <c r="W430" s="67"/>
      <c r="X430" s="67"/>
      <c r="Y430" s="67"/>
    </row>
    <row r="431" spans="1:25" x14ac:dyDescent="0.2">
      <c r="A431" s="67" t="s">
        <v>12</v>
      </c>
      <c r="B431" s="67" t="s">
        <v>24</v>
      </c>
      <c r="C431" s="67" t="s">
        <v>0</v>
      </c>
      <c r="D431" s="67" t="s">
        <v>326</v>
      </c>
      <c r="E431" s="77">
        <f>+IF(ISNUMBER(DATA!H722),DATA!H722,"n/a")</f>
        <v>1887800</v>
      </c>
      <c r="F431" s="78">
        <f>+IF(ISNUMBER(DATA!I722),DATA!I722,"n/a")</f>
        <v>-3.9E-2</v>
      </c>
      <c r="G431" s="77">
        <f>+IF(ISNUMBER(DATA!R722),DATA!R722,"n/a")</f>
        <v>6564348</v>
      </c>
      <c r="H431" s="78">
        <f>+IF(ISNUMBER(DATA!S722),DATA!S722,"n/a")</f>
        <v>-1.2999999999999999E-2</v>
      </c>
      <c r="I431" s="77">
        <f>+IF(ISNUMBER(DATA!AB722),DATA!AB722,"n/a")</f>
        <v>13553180</v>
      </c>
      <c r="J431" s="78">
        <f>+IF(ISNUMBER(DATA!AC722),DATA!AC722,"n/a")</f>
        <v>1.2999999999999999E-2</v>
      </c>
      <c r="K431" s="77">
        <f>+IF(ISNUMBER(DATA!AL722),DATA!AL722,"n/a")</f>
        <v>28038463</v>
      </c>
      <c r="L431" s="78">
        <f>+IF(ISNUMBER(DATA!AM722),DATA!AM722,"n/a")</f>
        <v>1.9E-2</v>
      </c>
      <c r="R431" s="67"/>
      <c r="S431" s="67"/>
      <c r="T431" s="67"/>
      <c r="U431" s="67"/>
      <c r="V431" s="67"/>
      <c r="W431" s="67"/>
      <c r="X431" s="67"/>
      <c r="Y431" s="67"/>
    </row>
    <row r="432" spans="1:25" x14ac:dyDescent="0.2">
      <c r="A432" s="67" t="s">
        <v>12</v>
      </c>
      <c r="B432" s="67" t="s">
        <v>24</v>
      </c>
      <c r="C432" s="67" t="s">
        <v>0</v>
      </c>
      <c r="D432" s="67" t="s">
        <v>327</v>
      </c>
      <c r="E432" s="77">
        <f>+IF(ISNUMBER(DATA!H723),DATA!H723,"n/a")</f>
        <v>2671562</v>
      </c>
      <c r="F432" s="78">
        <f>+IF(ISNUMBER(DATA!I723),DATA!I723,"n/a")</f>
        <v>-6.0999999999999999E-2</v>
      </c>
      <c r="G432" s="77">
        <f>+IF(ISNUMBER(DATA!R723),DATA!R723,"n/a")</f>
        <v>8773427</v>
      </c>
      <c r="H432" s="78">
        <f>+IF(ISNUMBER(DATA!S723),DATA!S723,"n/a")</f>
        <v>-4.2000000000000003E-2</v>
      </c>
      <c r="I432" s="77">
        <f>+IF(ISNUMBER(DATA!AB723),DATA!AB723,"n/a")</f>
        <v>18330300</v>
      </c>
      <c r="J432" s="78">
        <f>+IF(ISNUMBER(DATA!AC723),DATA!AC723,"n/a")</f>
        <v>-3.7999999999999999E-2</v>
      </c>
      <c r="K432" s="77">
        <f>+IF(ISNUMBER(DATA!AL723),DATA!AL723,"n/a")</f>
        <v>37127254</v>
      </c>
      <c r="L432" s="78">
        <f>+IF(ISNUMBER(DATA!AM723),DATA!AM723,"n/a")</f>
        <v>-4.9000000000000002E-2</v>
      </c>
      <c r="R432" s="67"/>
      <c r="S432" s="67"/>
      <c r="T432" s="67"/>
      <c r="U432" s="67"/>
      <c r="V432" s="67"/>
      <c r="W432" s="67"/>
      <c r="X432" s="67"/>
      <c r="Y432" s="67"/>
    </row>
    <row r="433" spans="1:25" x14ac:dyDescent="0.2">
      <c r="A433" s="67" t="s">
        <v>12</v>
      </c>
      <c r="B433" s="67" t="s">
        <v>24</v>
      </c>
      <c r="C433" s="67" t="s">
        <v>0</v>
      </c>
      <c r="D433" s="67" t="s">
        <v>328</v>
      </c>
      <c r="E433" s="77">
        <f>+IF(ISNUMBER(DATA!H724),DATA!H724,"n/a")</f>
        <v>2932921</v>
      </c>
      <c r="F433" s="78">
        <f>+IF(ISNUMBER(DATA!I724),DATA!I724,"n/a")</f>
        <v>-5.0000000000000001E-3</v>
      </c>
      <c r="G433" s="77">
        <f>+IF(ISNUMBER(DATA!R724),DATA!R724,"n/a")</f>
        <v>9409459</v>
      </c>
      <c r="H433" s="78">
        <f>+IF(ISNUMBER(DATA!S724),DATA!S724,"n/a")</f>
        <v>-5.0000000000000001E-3</v>
      </c>
      <c r="I433" s="77">
        <f>+IF(ISNUMBER(DATA!AB724),DATA!AB724,"n/a")</f>
        <v>18918490</v>
      </c>
      <c r="J433" s="78">
        <f>+IF(ISNUMBER(DATA!AC724),DATA!AC724,"n/a")</f>
        <v>-1.0999999999999999E-2</v>
      </c>
      <c r="K433" s="77">
        <f>+IF(ISNUMBER(DATA!AL724),DATA!AL724,"n/a")</f>
        <v>40720352</v>
      </c>
      <c r="L433" s="78">
        <f>+IF(ISNUMBER(DATA!AM724),DATA!AM724,"n/a")</f>
        <v>-2.7E-2</v>
      </c>
      <c r="R433" s="67"/>
      <c r="S433" s="67"/>
      <c r="T433" s="67"/>
      <c r="U433" s="67"/>
      <c r="V433" s="67"/>
      <c r="W433" s="67"/>
      <c r="X433" s="67"/>
      <c r="Y433" s="67"/>
    </row>
    <row r="434" spans="1:25" x14ac:dyDescent="0.2">
      <c r="A434" s="67" t="s">
        <v>12</v>
      </c>
      <c r="B434" s="67" t="s">
        <v>24</v>
      </c>
      <c r="C434" s="67" t="s">
        <v>0</v>
      </c>
      <c r="D434" s="67" t="s">
        <v>329</v>
      </c>
      <c r="E434" s="77">
        <f>+IF(ISNUMBER(DATA!H725),DATA!H725,"n/a")</f>
        <v>3849664</v>
      </c>
      <c r="F434" s="78">
        <f>+IF(ISNUMBER(DATA!I725),DATA!I725,"n/a")</f>
        <v>-8.9999999999999993E-3</v>
      </c>
      <c r="G434" s="77">
        <f>+IF(ISNUMBER(DATA!R725),DATA!R725,"n/a")</f>
        <v>12539669</v>
      </c>
      <c r="H434" s="78">
        <f>+IF(ISNUMBER(DATA!S725),DATA!S725,"n/a")</f>
        <v>-1.0999999999999999E-2</v>
      </c>
      <c r="I434" s="77">
        <f>+IF(ISNUMBER(DATA!AB725),DATA!AB725,"n/a")</f>
        <v>25669320</v>
      </c>
      <c r="J434" s="78">
        <f>+IF(ISNUMBER(DATA!AC725),DATA!AC725,"n/a")</f>
        <v>-1.7999999999999999E-2</v>
      </c>
      <c r="K434" s="77">
        <f>+IF(ISNUMBER(DATA!AL725),DATA!AL725,"n/a")</f>
        <v>53639188</v>
      </c>
      <c r="L434" s="78">
        <f>+IF(ISNUMBER(DATA!AM725),DATA!AM725,"n/a")</f>
        <v>-0.01</v>
      </c>
      <c r="R434" s="67"/>
      <c r="S434" s="67"/>
      <c r="T434" s="67"/>
      <c r="U434" s="67"/>
      <c r="V434" s="67"/>
      <c r="W434" s="67"/>
      <c r="X434" s="67"/>
      <c r="Y434" s="67"/>
    </row>
    <row r="435" spans="1:25" x14ac:dyDescent="0.2">
      <c r="A435" s="67" t="s">
        <v>12</v>
      </c>
      <c r="B435" s="67" t="s">
        <v>24</v>
      </c>
      <c r="C435" s="67" t="s">
        <v>0</v>
      </c>
      <c r="D435" s="67" t="s">
        <v>330</v>
      </c>
      <c r="E435" s="77">
        <f>+IF(ISNUMBER(DATA!H726),DATA!H726,"n/a")</f>
        <v>27247110</v>
      </c>
      <c r="F435" s="78">
        <f>+IF(ISNUMBER(DATA!I726),DATA!I726,"n/a")</f>
        <v>-1.4999999999999999E-2</v>
      </c>
      <c r="G435" s="77">
        <f>+IF(ISNUMBER(DATA!R726),DATA!R726,"n/a")</f>
        <v>89145688</v>
      </c>
      <c r="H435" s="78">
        <f>+IF(ISNUMBER(DATA!S726),DATA!S726,"n/a")</f>
        <v>-3.0000000000000001E-3</v>
      </c>
      <c r="I435" s="77">
        <f>+IF(ISNUMBER(DATA!AB726),DATA!AB726,"n/a")</f>
        <v>184311345</v>
      </c>
      <c r="J435" s="78">
        <f>+IF(ISNUMBER(DATA!AC726),DATA!AC726,"n/a")</f>
        <v>0</v>
      </c>
      <c r="K435" s="77">
        <f>+IF(ISNUMBER(DATA!AL726),DATA!AL726,"n/a")</f>
        <v>387415830</v>
      </c>
      <c r="L435" s="78">
        <f>+IF(ISNUMBER(DATA!AM726),DATA!AM726,"n/a")</f>
        <v>-3.0000000000000001E-3</v>
      </c>
      <c r="R435" s="67"/>
      <c r="S435" s="67"/>
      <c r="T435" s="67"/>
      <c r="U435" s="67"/>
      <c r="V435" s="67"/>
      <c r="W435" s="67"/>
      <c r="X435" s="67"/>
      <c r="Y435" s="67"/>
    </row>
    <row r="436" spans="1:25" x14ac:dyDescent="0.2">
      <c r="E436" s="81"/>
      <c r="F436" s="78"/>
      <c r="G436" s="82"/>
      <c r="H436" s="78"/>
      <c r="I436" s="82"/>
      <c r="J436" s="83"/>
      <c r="K436" s="82"/>
      <c r="L436" s="78"/>
      <c r="R436" s="67"/>
      <c r="S436" s="67"/>
      <c r="T436" s="67"/>
      <c r="U436" s="67"/>
      <c r="V436" s="67"/>
      <c r="W436" s="67"/>
      <c r="X436" s="67"/>
      <c r="Y436" s="67"/>
    </row>
    <row r="437" spans="1:25" x14ac:dyDescent="0.2">
      <c r="A437" s="67" t="s">
        <v>12</v>
      </c>
      <c r="B437" s="67" t="s">
        <v>24</v>
      </c>
      <c r="C437" s="67" t="s">
        <v>9</v>
      </c>
      <c r="D437" s="67" t="s">
        <v>322</v>
      </c>
      <c r="E437" s="87">
        <f>+IF(ISNUMBER(DATA!J718),DATA!J718,"n/a")</f>
        <v>1054008</v>
      </c>
      <c r="F437" s="78">
        <f>+IF(ISNUMBER(DATA!K718),DATA!K718,"n/a")</f>
        <v>4.2000000000000003E-2</v>
      </c>
      <c r="G437" s="87">
        <f>+IF(ISNUMBER(DATA!T718),DATA!T718,"n/a")</f>
        <v>3365902</v>
      </c>
      <c r="H437" s="78">
        <f>+IF(ISNUMBER(DATA!U718),DATA!U718,"n/a")</f>
        <v>0.05</v>
      </c>
      <c r="I437" s="87">
        <f>+IF(ISNUMBER(DATA!AD718),DATA!AD718,"n/a")</f>
        <v>6821919</v>
      </c>
      <c r="J437" s="78">
        <f>+IF(ISNUMBER(DATA!AE718),DATA!AE718,"n/a")</f>
        <v>5.2999999999999999E-2</v>
      </c>
      <c r="K437" s="87">
        <f>+IF(ISNUMBER(DATA!AN718),DATA!AN718,"n/a")</f>
        <v>14177304</v>
      </c>
      <c r="L437" s="78">
        <f>+IF(ISNUMBER(DATA!AO718),DATA!AO718,"n/a")</f>
        <v>5.8999999999999997E-2</v>
      </c>
      <c r="R437" s="67"/>
      <c r="S437" s="67"/>
      <c r="T437" s="67"/>
      <c r="U437" s="67"/>
      <c r="V437" s="67"/>
      <c r="W437" s="67"/>
      <c r="X437" s="67"/>
      <c r="Y437" s="67"/>
    </row>
    <row r="438" spans="1:25" x14ac:dyDescent="0.2">
      <c r="A438" s="67" t="s">
        <v>12</v>
      </c>
      <c r="B438" s="67" t="s">
        <v>24</v>
      </c>
      <c r="C438" s="67" t="s">
        <v>9</v>
      </c>
      <c r="D438" s="67" t="s">
        <v>323</v>
      </c>
      <c r="E438" s="87">
        <f>+IF(ISNUMBER(DATA!J719),DATA!J719,"n/a")</f>
        <v>1114554</v>
      </c>
      <c r="F438" s="78">
        <f>+IF(ISNUMBER(DATA!K719),DATA!K719,"n/a")</f>
        <v>-7.9000000000000001E-2</v>
      </c>
      <c r="G438" s="87">
        <f>+IF(ISNUMBER(DATA!T719),DATA!T719,"n/a")</f>
        <v>3736738</v>
      </c>
      <c r="H438" s="78">
        <f>+IF(ISNUMBER(DATA!U719),DATA!U719,"n/a")</f>
        <v>-5.7000000000000002E-2</v>
      </c>
      <c r="I438" s="87">
        <f>+IF(ISNUMBER(DATA!AD719),DATA!AD719,"n/a")</f>
        <v>7929480</v>
      </c>
      <c r="J438" s="78">
        <f>+IF(ISNUMBER(DATA!AE719),DATA!AE719,"n/a")</f>
        <v>-1.9E-2</v>
      </c>
      <c r="K438" s="87">
        <f>+IF(ISNUMBER(DATA!AN719),DATA!AN719,"n/a")</f>
        <v>16258517</v>
      </c>
      <c r="L438" s="78">
        <f>+IF(ISNUMBER(DATA!AO719),DATA!AO719,"n/a")</f>
        <v>-3.0000000000000001E-3</v>
      </c>
      <c r="R438" s="67"/>
      <c r="S438" s="67"/>
      <c r="T438" s="67"/>
      <c r="U438" s="67"/>
      <c r="V438" s="67"/>
      <c r="W438" s="67"/>
      <c r="X438" s="67"/>
      <c r="Y438" s="67"/>
    </row>
    <row r="439" spans="1:25" x14ac:dyDescent="0.2">
      <c r="A439" s="67" t="s">
        <v>12</v>
      </c>
      <c r="B439" s="67" t="s">
        <v>24</v>
      </c>
      <c r="C439" s="67" t="s">
        <v>9</v>
      </c>
      <c r="D439" s="67" t="s">
        <v>324</v>
      </c>
      <c r="E439" s="87">
        <f>+IF(ISNUMBER(DATA!J720),DATA!J720,"n/a")</f>
        <v>686370</v>
      </c>
      <c r="F439" s="78">
        <f>+IF(ISNUMBER(DATA!K720),DATA!K720,"n/a")</f>
        <v>-0.122</v>
      </c>
      <c r="G439" s="87">
        <f>+IF(ISNUMBER(DATA!T720),DATA!T720,"n/a")</f>
        <v>2296352</v>
      </c>
      <c r="H439" s="78">
        <f>+IF(ISNUMBER(DATA!U720),DATA!U720,"n/a")</f>
        <v>-9.4E-2</v>
      </c>
      <c r="I439" s="87">
        <f>+IF(ISNUMBER(DATA!AD720),DATA!AD720,"n/a")</f>
        <v>4811872</v>
      </c>
      <c r="J439" s="78">
        <f>+IF(ISNUMBER(DATA!AE720),DATA!AE720,"n/a")</f>
        <v>-8.4000000000000005E-2</v>
      </c>
      <c r="K439" s="87">
        <f>+IF(ISNUMBER(DATA!AN720),DATA!AN720,"n/a")</f>
        <v>10408980</v>
      </c>
      <c r="L439" s="78">
        <f>+IF(ISNUMBER(DATA!AO720),DATA!AO720,"n/a")</f>
        <v>-5.1999999999999998E-2</v>
      </c>
      <c r="R439" s="67"/>
      <c r="S439" s="67"/>
      <c r="T439" s="67"/>
      <c r="U439" s="67"/>
      <c r="V439" s="67"/>
      <c r="W439" s="67"/>
      <c r="X439" s="67"/>
      <c r="Y439" s="67"/>
    </row>
    <row r="440" spans="1:25" x14ac:dyDescent="0.2">
      <c r="A440" s="67" t="s">
        <v>12</v>
      </c>
      <c r="B440" s="67" t="s">
        <v>24</v>
      </c>
      <c r="C440" s="67" t="s">
        <v>9</v>
      </c>
      <c r="D440" s="67" t="s">
        <v>325</v>
      </c>
      <c r="E440" s="87">
        <f>+IF(ISNUMBER(DATA!J721),DATA!J721,"n/a")</f>
        <v>1719919</v>
      </c>
      <c r="F440" s="78">
        <f>+IF(ISNUMBER(DATA!K721),DATA!K721,"n/a")</f>
        <v>2.4E-2</v>
      </c>
      <c r="G440" s="87">
        <f>+IF(ISNUMBER(DATA!T721),DATA!T721,"n/a")</f>
        <v>5614547</v>
      </c>
      <c r="H440" s="78">
        <f>+IF(ISNUMBER(DATA!U721),DATA!U721,"n/a")</f>
        <v>8.4000000000000005E-2</v>
      </c>
      <c r="I440" s="87">
        <f>+IF(ISNUMBER(DATA!AD721),DATA!AD721,"n/a")</f>
        <v>11612851</v>
      </c>
      <c r="J440" s="78">
        <f>+IF(ISNUMBER(DATA!AE721),DATA!AE721,"n/a")</f>
        <v>7.1999999999999995E-2</v>
      </c>
      <c r="K440" s="87">
        <f>+IF(ISNUMBER(DATA!AN721),DATA!AN721,"n/a")</f>
        <v>25624500</v>
      </c>
      <c r="L440" s="78">
        <f>+IF(ISNUMBER(DATA!AO721),DATA!AO721,"n/a")</f>
        <v>2.5000000000000001E-2</v>
      </c>
      <c r="R440" s="67"/>
      <c r="S440" s="67"/>
      <c r="T440" s="67"/>
      <c r="U440" s="67"/>
      <c r="V440" s="67"/>
      <c r="W440" s="67"/>
      <c r="X440" s="67"/>
      <c r="Y440" s="67"/>
    </row>
    <row r="441" spans="1:25" x14ac:dyDescent="0.2">
      <c r="A441" s="67" t="s">
        <v>12</v>
      </c>
      <c r="B441" s="67" t="s">
        <v>24</v>
      </c>
      <c r="C441" s="67" t="s">
        <v>9</v>
      </c>
      <c r="D441" s="67" t="s">
        <v>326</v>
      </c>
      <c r="E441" s="87">
        <f>+IF(ISNUMBER(DATA!J722),DATA!J722,"n/a")</f>
        <v>548435</v>
      </c>
      <c r="F441" s="78">
        <f>+IF(ISNUMBER(DATA!K722),DATA!K722,"n/a")</f>
        <v>-0.04</v>
      </c>
      <c r="G441" s="87">
        <f>+IF(ISNUMBER(DATA!T722),DATA!T722,"n/a")</f>
        <v>1931368</v>
      </c>
      <c r="H441" s="78">
        <f>+IF(ISNUMBER(DATA!U722),DATA!U722,"n/a")</f>
        <v>-3.5999999999999997E-2</v>
      </c>
      <c r="I441" s="87">
        <f>+IF(ISNUMBER(DATA!AD722),DATA!AD722,"n/a")</f>
        <v>4004874</v>
      </c>
      <c r="J441" s="78">
        <f>+IF(ISNUMBER(DATA!AE722),DATA!AE722,"n/a")</f>
        <v>-7.0000000000000001E-3</v>
      </c>
      <c r="K441" s="87">
        <f>+IF(ISNUMBER(DATA!AN722),DATA!AN722,"n/a")</f>
        <v>8445268</v>
      </c>
      <c r="L441" s="78">
        <f>+IF(ISNUMBER(DATA!AO722),DATA!AO722,"n/a")</f>
        <v>3.1E-2</v>
      </c>
      <c r="R441" s="67"/>
      <c r="S441" s="67"/>
      <c r="T441" s="67"/>
      <c r="U441" s="67"/>
      <c r="V441" s="67"/>
      <c r="W441" s="67"/>
      <c r="X441" s="67"/>
      <c r="Y441" s="67"/>
    </row>
    <row r="442" spans="1:25" x14ac:dyDescent="0.2">
      <c r="A442" s="67" t="s">
        <v>12</v>
      </c>
      <c r="B442" s="67" t="s">
        <v>24</v>
      </c>
      <c r="C442" s="67" t="s">
        <v>9</v>
      </c>
      <c r="D442" s="67" t="s">
        <v>327</v>
      </c>
      <c r="E442" s="87">
        <f>+IF(ISNUMBER(DATA!J723),DATA!J723,"n/a")</f>
        <v>722793</v>
      </c>
      <c r="F442" s="78">
        <f>+IF(ISNUMBER(DATA!K723),DATA!K723,"n/a")</f>
        <v>-0.10299999999999999</v>
      </c>
      <c r="G442" s="87">
        <f>+IF(ISNUMBER(DATA!T723),DATA!T723,"n/a")</f>
        <v>2396918</v>
      </c>
      <c r="H442" s="78">
        <f>+IF(ISNUMBER(DATA!U723),DATA!U723,"n/a")</f>
        <v>-7.3999999999999996E-2</v>
      </c>
      <c r="I442" s="87">
        <f>+IF(ISNUMBER(DATA!AD723),DATA!AD723,"n/a")</f>
        <v>5070161</v>
      </c>
      <c r="J442" s="78">
        <f>+IF(ISNUMBER(DATA!AE723),DATA!AE723,"n/a")</f>
        <v>-6.0999999999999999E-2</v>
      </c>
      <c r="K442" s="87">
        <f>+IF(ISNUMBER(DATA!AN723),DATA!AN723,"n/a")</f>
        <v>10333878</v>
      </c>
      <c r="L442" s="78">
        <f>+IF(ISNUMBER(DATA!AO723),DATA!AO723,"n/a")</f>
        <v>-7.3999999999999996E-2</v>
      </c>
      <c r="R442" s="67"/>
      <c r="S442" s="67"/>
      <c r="T442" s="67"/>
      <c r="U442" s="67"/>
      <c r="V442" s="67"/>
      <c r="W442" s="67"/>
      <c r="X442" s="67"/>
      <c r="Y442" s="67"/>
    </row>
    <row r="443" spans="1:25" x14ac:dyDescent="0.2">
      <c r="A443" s="67" t="s">
        <v>12</v>
      </c>
      <c r="B443" s="67" t="s">
        <v>24</v>
      </c>
      <c r="C443" s="67" t="s">
        <v>9</v>
      </c>
      <c r="D443" s="67" t="s">
        <v>328</v>
      </c>
      <c r="E443" s="87">
        <f>+IF(ISNUMBER(DATA!J724),DATA!J724,"n/a")</f>
        <v>842124</v>
      </c>
      <c r="F443" s="78">
        <f>+IF(ISNUMBER(DATA!K724),DATA!K724,"n/a")</f>
        <v>2.5000000000000001E-2</v>
      </c>
      <c r="G443" s="87">
        <f>+IF(ISNUMBER(DATA!T724),DATA!T724,"n/a")</f>
        <v>2676082</v>
      </c>
      <c r="H443" s="78">
        <f>+IF(ISNUMBER(DATA!U724),DATA!U724,"n/a")</f>
        <v>-5.0000000000000001E-3</v>
      </c>
      <c r="I443" s="87">
        <f>+IF(ISNUMBER(DATA!AD724),DATA!AD724,"n/a")</f>
        <v>5418668</v>
      </c>
      <c r="J443" s="78">
        <f>+IF(ISNUMBER(DATA!AE724),DATA!AE724,"n/a")</f>
        <v>-8.9999999999999993E-3</v>
      </c>
      <c r="K443" s="87">
        <f>+IF(ISNUMBER(DATA!AN724),DATA!AN724,"n/a")</f>
        <v>11673505</v>
      </c>
      <c r="L443" s="78">
        <f>+IF(ISNUMBER(DATA!AO724),DATA!AO724,"n/a")</f>
        <v>-3.3000000000000002E-2</v>
      </c>
      <c r="R443" s="67"/>
      <c r="S443" s="67"/>
      <c r="T443" s="67"/>
      <c r="U443" s="67"/>
      <c r="V443" s="67"/>
      <c r="W443" s="67"/>
      <c r="X443" s="67"/>
      <c r="Y443" s="67"/>
    </row>
    <row r="444" spans="1:25" x14ac:dyDescent="0.2">
      <c r="A444" s="67" t="s">
        <v>12</v>
      </c>
      <c r="B444" s="67" t="s">
        <v>24</v>
      </c>
      <c r="C444" s="67" t="s">
        <v>9</v>
      </c>
      <c r="D444" s="67" t="s">
        <v>329</v>
      </c>
      <c r="E444" s="87">
        <f>+IF(ISNUMBER(DATA!J725),DATA!J725,"n/a")</f>
        <v>1065636</v>
      </c>
      <c r="F444" s="78">
        <f>+IF(ISNUMBER(DATA!K725),DATA!K725,"n/a")</f>
        <v>-1E-3</v>
      </c>
      <c r="G444" s="87">
        <f>+IF(ISNUMBER(DATA!T725),DATA!T725,"n/a")</f>
        <v>3478702</v>
      </c>
      <c r="H444" s="78">
        <f>+IF(ISNUMBER(DATA!U725),DATA!U725,"n/a")</f>
        <v>-3.0000000000000001E-3</v>
      </c>
      <c r="I444" s="87">
        <f>+IF(ISNUMBER(DATA!AD725),DATA!AD725,"n/a")</f>
        <v>7165933</v>
      </c>
      <c r="J444" s="78">
        <f>+IF(ISNUMBER(DATA!AE725),DATA!AE725,"n/a")</f>
        <v>4.0000000000000001E-3</v>
      </c>
      <c r="K444" s="87">
        <f>+IF(ISNUMBER(DATA!AN725),DATA!AN725,"n/a")</f>
        <v>14892939</v>
      </c>
      <c r="L444" s="78">
        <f>+IF(ISNUMBER(DATA!AO725),DATA!AO725,"n/a")</f>
        <v>-1.2999999999999999E-2</v>
      </c>
      <c r="R444" s="67"/>
      <c r="S444" s="67"/>
      <c r="T444" s="67"/>
      <c r="U444" s="67"/>
      <c r="V444" s="67"/>
      <c r="W444" s="67"/>
      <c r="X444" s="67"/>
      <c r="Y444" s="67"/>
    </row>
    <row r="445" spans="1:25" x14ac:dyDescent="0.2">
      <c r="A445" s="67" t="s">
        <v>12</v>
      </c>
      <c r="B445" s="67" t="s">
        <v>24</v>
      </c>
      <c r="C445" s="67" t="s">
        <v>9</v>
      </c>
      <c r="D445" s="67" t="s">
        <v>330</v>
      </c>
      <c r="E445" s="87">
        <f>+IF(ISNUMBER(DATA!J726),DATA!J726,"n/a")</f>
        <v>7753839</v>
      </c>
      <c r="F445" s="78">
        <f>+IF(ISNUMBER(DATA!K726),DATA!K726,"n/a")</f>
        <v>-2.4E-2</v>
      </c>
      <c r="G445" s="87">
        <f>+IF(ISNUMBER(DATA!T726),DATA!T726,"n/a")</f>
        <v>25496610</v>
      </c>
      <c r="H445" s="78">
        <f>+IF(ISNUMBER(DATA!U726),DATA!U726,"n/a")</f>
        <v>-6.0000000000000001E-3</v>
      </c>
      <c r="I445" s="87">
        <f>+IF(ISNUMBER(DATA!AD726),DATA!AD726,"n/a")</f>
        <v>52835755</v>
      </c>
      <c r="J445" s="78">
        <f>+IF(ISNUMBER(DATA!AE726),DATA!AE726,"n/a")</f>
        <v>3.0000000000000001E-3</v>
      </c>
      <c r="K445" s="87">
        <f>+IF(ISNUMBER(DATA!AN726),DATA!AN726,"n/a")</f>
        <v>111814888</v>
      </c>
      <c r="L445" s="78">
        <f>+IF(ISNUMBER(DATA!AO726),DATA!AO726,"n/a")</f>
        <v>-3.0000000000000001E-3</v>
      </c>
      <c r="R445" s="67"/>
      <c r="S445" s="67"/>
      <c r="T445" s="67"/>
      <c r="U445" s="67"/>
      <c r="V445" s="67"/>
      <c r="W445" s="67"/>
      <c r="X445" s="67"/>
      <c r="Y445" s="67"/>
    </row>
    <row r="446" spans="1:25" x14ac:dyDescent="0.2">
      <c r="E446" s="81"/>
      <c r="F446" s="78"/>
      <c r="G446" s="82"/>
      <c r="H446" s="78"/>
      <c r="I446" s="82"/>
      <c r="J446" s="83"/>
      <c r="K446" s="82"/>
      <c r="L446" s="78"/>
      <c r="R446" s="67"/>
      <c r="S446" s="67"/>
      <c r="T446" s="67"/>
      <c r="U446" s="67"/>
      <c r="V446" s="67"/>
      <c r="W446" s="67"/>
      <c r="X446" s="67"/>
      <c r="Y446" s="67"/>
    </row>
    <row r="447" spans="1:25" x14ac:dyDescent="0.2">
      <c r="A447" s="67" t="s">
        <v>12</v>
      </c>
      <c r="B447" s="67" t="s">
        <v>24</v>
      </c>
      <c r="C447" s="67" t="s">
        <v>25</v>
      </c>
      <c r="D447" s="67" t="s">
        <v>322</v>
      </c>
      <c r="E447" s="87">
        <f>+IF(ISNUMBER(DATA!L718),DATA!L718,"n/a")</f>
        <v>1583680</v>
      </c>
      <c r="F447" s="78">
        <f>+IF(ISNUMBER(DATA!M718),DATA!M718,"n/a")</f>
        <v>3.2000000000000001E-2</v>
      </c>
      <c r="G447" s="87">
        <f>+IF(ISNUMBER(DATA!V718),DATA!V718,"n/a")</f>
        <v>5061785</v>
      </c>
      <c r="H447" s="78">
        <f>+IF(ISNUMBER(DATA!W718),DATA!W718,"n/a")</f>
        <v>4.4999999999999998E-2</v>
      </c>
      <c r="I447" s="87">
        <f>+IF(ISNUMBER(DATA!AF718),DATA!AF718,"n/a")</f>
        <v>10281655</v>
      </c>
      <c r="J447" s="78">
        <f>+IF(ISNUMBER(DATA!AG718),DATA!AG718,"n/a")</f>
        <v>5.1999999999999998E-2</v>
      </c>
      <c r="K447" s="87">
        <f>+IF(ISNUMBER(DATA!AP718),DATA!AP718,"n/a")</f>
        <v>21340016</v>
      </c>
      <c r="L447" s="78">
        <f>+IF(ISNUMBER(DATA!AQ718),DATA!AQ718,"n/a")</f>
        <v>6.8000000000000005E-2</v>
      </c>
      <c r="R447" s="67"/>
      <c r="S447" s="67"/>
      <c r="T447" s="67"/>
      <c r="U447" s="67"/>
      <c r="V447" s="67"/>
      <c r="W447" s="67"/>
      <c r="X447" s="67"/>
      <c r="Y447" s="67"/>
    </row>
    <row r="448" spans="1:25" x14ac:dyDescent="0.2">
      <c r="A448" s="67" t="s">
        <v>12</v>
      </c>
      <c r="B448" s="67" t="s">
        <v>24</v>
      </c>
      <c r="C448" s="67" t="s">
        <v>25</v>
      </c>
      <c r="D448" s="67" t="s">
        <v>323</v>
      </c>
      <c r="E448" s="87">
        <f>+IF(ISNUMBER(DATA!L719),DATA!L719,"n/a")</f>
        <v>1800778</v>
      </c>
      <c r="F448" s="78">
        <f>+IF(ISNUMBER(DATA!M719),DATA!M719,"n/a")</f>
        <v>-9.1999999999999998E-2</v>
      </c>
      <c r="G448" s="87">
        <f>+IF(ISNUMBER(DATA!V719),DATA!V719,"n/a")</f>
        <v>5923588</v>
      </c>
      <c r="H448" s="78">
        <f>+IF(ISNUMBER(DATA!W719),DATA!W719,"n/a")</f>
        <v>-0.08</v>
      </c>
      <c r="I448" s="87">
        <f>+IF(ISNUMBER(DATA!AF719),DATA!AF719,"n/a")</f>
        <v>12514736</v>
      </c>
      <c r="J448" s="78">
        <f>+IF(ISNUMBER(DATA!AG719),DATA!AG719,"n/a")</f>
        <v>-0.04</v>
      </c>
      <c r="K448" s="87">
        <f>+IF(ISNUMBER(DATA!AP719),DATA!AP719,"n/a")</f>
        <v>25863051</v>
      </c>
      <c r="L448" s="78">
        <f>+IF(ISNUMBER(DATA!AQ719),DATA!AQ719,"n/a")</f>
        <v>-6.0000000000000001E-3</v>
      </c>
      <c r="R448" s="67"/>
      <c r="S448" s="67"/>
      <c r="T448" s="67"/>
      <c r="U448" s="67"/>
      <c r="V448" s="67"/>
      <c r="W448" s="67"/>
      <c r="X448" s="67"/>
      <c r="Y448" s="67"/>
    </row>
    <row r="449" spans="1:25" x14ac:dyDescent="0.2">
      <c r="A449" s="67" t="s">
        <v>12</v>
      </c>
      <c r="B449" s="67" t="s">
        <v>24</v>
      </c>
      <c r="C449" s="67" t="s">
        <v>25</v>
      </c>
      <c r="D449" s="67" t="s">
        <v>324</v>
      </c>
      <c r="E449" s="87">
        <f>+IF(ISNUMBER(DATA!L720),DATA!L720,"n/a")</f>
        <v>1072048</v>
      </c>
      <c r="F449" s="78">
        <f>+IF(ISNUMBER(DATA!M720),DATA!M720,"n/a")</f>
        <v>-0.16500000000000001</v>
      </c>
      <c r="G449" s="87">
        <f>+IF(ISNUMBER(DATA!V720),DATA!V720,"n/a")</f>
        <v>3584415</v>
      </c>
      <c r="H449" s="78">
        <f>+IF(ISNUMBER(DATA!W720),DATA!W720,"n/a")</f>
        <v>-0.13100000000000001</v>
      </c>
      <c r="I449" s="87">
        <f>+IF(ISNUMBER(DATA!AF720),DATA!AF720,"n/a")</f>
        <v>7558920</v>
      </c>
      <c r="J449" s="78">
        <f>+IF(ISNUMBER(DATA!AG720),DATA!AG720,"n/a")</f>
        <v>-0.111</v>
      </c>
      <c r="K449" s="87">
        <f>+IF(ISNUMBER(DATA!AP720),DATA!AP720,"n/a")</f>
        <v>16376039</v>
      </c>
      <c r="L449" s="78">
        <f>+IF(ISNUMBER(DATA!AQ720),DATA!AQ720,"n/a")</f>
        <v>-6.9000000000000006E-2</v>
      </c>
      <c r="R449" s="67"/>
      <c r="S449" s="67"/>
      <c r="T449" s="67"/>
      <c r="U449" s="67"/>
      <c r="V449" s="67"/>
      <c r="W449" s="67"/>
      <c r="X449" s="67"/>
      <c r="Y449" s="67"/>
    </row>
    <row r="450" spans="1:25" x14ac:dyDescent="0.2">
      <c r="A450" s="67" t="s">
        <v>12</v>
      </c>
      <c r="B450" s="67" t="s">
        <v>24</v>
      </c>
      <c r="C450" s="67" t="s">
        <v>25</v>
      </c>
      <c r="D450" s="67" t="s">
        <v>325</v>
      </c>
      <c r="E450" s="87">
        <f>+IF(ISNUMBER(DATA!L721),DATA!L721,"n/a")</f>
        <v>2627642</v>
      </c>
      <c r="F450" s="78">
        <f>+IF(ISNUMBER(DATA!M721),DATA!M721,"n/a")</f>
        <v>-0.03</v>
      </c>
      <c r="G450" s="87">
        <f>+IF(ISNUMBER(DATA!V721),DATA!V721,"n/a")</f>
        <v>8559154</v>
      </c>
      <c r="H450" s="78">
        <f>+IF(ISNUMBER(DATA!W721),DATA!W721,"n/a")</f>
        <v>3.1E-2</v>
      </c>
      <c r="I450" s="87">
        <f>+IF(ISNUMBER(DATA!AF721),DATA!AF721,"n/a")</f>
        <v>17654930</v>
      </c>
      <c r="J450" s="78">
        <f>+IF(ISNUMBER(DATA!AG721),DATA!AG721,"n/a")</f>
        <v>2.8000000000000001E-2</v>
      </c>
      <c r="K450" s="87">
        <f>+IF(ISNUMBER(DATA!AP721),DATA!AP721,"n/a")</f>
        <v>37366220</v>
      </c>
      <c r="L450" s="78">
        <f>+IF(ISNUMBER(DATA!AQ721),DATA!AQ721,"n/a")</f>
        <v>4.0000000000000001E-3</v>
      </c>
      <c r="R450" s="67"/>
      <c r="S450" s="67"/>
      <c r="T450" s="67"/>
      <c r="U450" s="67"/>
      <c r="V450" s="67"/>
      <c r="W450" s="67"/>
      <c r="X450" s="67"/>
      <c r="Y450" s="67"/>
    </row>
    <row r="451" spans="1:25" x14ac:dyDescent="0.2">
      <c r="A451" s="67" t="s">
        <v>12</v>
      </c>
      <c r="B451" s="67" t="s">
        <v>24</v>
      </c>
      <c r="C451" s="67" t="s">
        <v>25</v>
      </c>
      <c r="D451" s="67" t="s">
        <v>326</v>
      </c>
      <c r="E451" s="87">
        <f>+IF(ISNUMBER(DATA!L722),DATA!L722,"n/a")</f>
        <v>927478</v>
      </c>
      <c r="F451" s="78">
        <f>+IF(ISNUMBER(DATA!M722),DATA!M722,"n/a")</f>
        <v>-4.1000000000000002E-2</v>
      </c>
      <c r="G451" s="87">
        <f>+IF(ISNUMBER(DATA!V722),DATA!V722,"n/a")</f>
        <v>3256404</v>
      </c>
      <c r="H451" s="78">
        <f>+IF(ISNUMBER(DATA!W722),DATA!W722,"n/a")</f>
        <v>-4.8000000000000001E-2</v>
      </c>
      <c r="I451" s="87">
        <f>+IF(ISNUMBER(DATA!AF722),DATA!AF722,"n/a")</f>
        <v>6723109</v>
      </c>
      <c r="J451" s="78">
        <f>+IF(ISNUMBER(DATA!AG722),DATA!AG722,"n/a")</f>
        <v>-2.1000000000000001E-2</v>
      </c>
      <c r="K451" s="87">
        <f>+IF(ISNUMBER(DATA!AP722),DATA!AP722,"n/a")</f>
        <v>14347790</v>
      </c>
      <c r="L451" s="78">
        <f>+IF(ISNUMBER(DATA!AQ722),DATA!AQ722,"n/a")</f>
        <v>0.03</v>
      </c>
      <c r="R451" s="67"/>
      <c r="S451" s="67"/>
      <c r="T451" s="67"/>
      <c r="U451" s="67"/>
      <c r="V451" s="67"/>
      <c r="W451" s="67"/>
      <c r="X451" s="67"/>
      <c r="Y451" s="67"/>
    </row>
    <row r="452" spans="1:25" x14ac:dyDescent="0.2">
      <c r="A452" s="67" t="s">
        <v>12</v>
      </c>
      <c r="B452" s="67" t="s">
        <v>24</v>
      </c>
      <c r="C452" s="67" t="s">
        <v>25</v>
      </c>
      <c r="D452" s="67" t="s">
        <v>327</v>
      </c>
      <c r="E452" s="87">
        <f>+IF(ISNUMBER(DATA!L723),DATA!L723,"n/a")</f>
        <v>1153823</v>
      </c>
      <c r="F452" s="78">
        <f>+IF(ISNUMBER(DATA!M723),DATA!M723,"n/a")</f>
        <v>-8.6999999999999994E-2</v>
      </c>
      <c r="G452" s="87">
        <f>+IF(ISNUMBER(DATA!V723),DATA!V723,"n/a")</f>
        <v>3821467</v>
      </c>
      <c r="H452" s="78">
        <f>+IF(ISNUMBER(DATA!W723),DATA!W723,"n/a")</f>
        <v>-6.0999999999999999E-2</v>
      </c>
      <c r="I452" s="87">
        <f>+IF(ISNUMBER(DATA!AF723),DATA!AF723,"n/a")</f>
        <v>8014922</v>
      </c>
      <c r="J452" s="78">
        <f>+IF(ISNUMBER(DATA!AG723),DATA!AG723,"n/a")</f>
        <v>-5.0999999999999997E-2</v>
      </c>
      <c r="K452" s="87">
        <f>+IF(ISNUMBER(DATA!AP723),DATA!AP723,"n/a")</f>
        <v>16197172</v>
      </c>
      <c r="L452" s="78">
        <f>+IF(ISNUMBER(DATA!AQ723),DATA!AQ723,"n/a")</f>
        <v>-7.2999999999999995E-2</v>
      </c>
      <c r="R452" s="67"/>
      <c r="S452" s="67"/>
      <c r="T452" s="67"/>
      <c r="U452" s="67"/>
      <c r="V452" s="67"/>
      <c r="W452" s="67"/>
      <c r="X452" s="67"/>
      <c r="Y452" s="67"/>
    </row>
    <row r="453" spans="1:25" x14ac:dyDescent="0.2">
      <c r="A453" s="67" t="s">
        <v>12</v>
      </c>
      <c r="B453" s="67" t="s">
        <v>24</v>
      </c>
      <c r="C453" s="67" t="s">
        <v>25</v>
      </c>
      <c r="D453" s="67" t="s">
        <v>328</v>
      </c>
      <c r="E453" s="87">
        <f>+IF(ISNUMBER(DATA!L724),DATA!L724,"n/a")</f>
        <v>1253569</v>
      </c>
      <c r="F453" s="78">
        <f>+IF(ISNUMBER(DATA!M724),DATA!M724,"n/a")</f>
        <v>-1.2E-2</v>
      </c>
      <c r="G453" s="87">
        <f>+IF(ISNUMBER(DATA!V724),DATA!V724,"n/a")</f>
        <v>3941032</v>
      </c>
      <c r="H453" s="78">
        <f>+IF(ISNUMBER(DATA!W724),DATA!W724,"n/a")</f>
        <v>-2.4E-2</v>
      </c>
      <c r="I453" s="87">
        <f>+IF(ISNUMBER(DATA!AF724),DATA!AF724,"n/a")</f>
        <v>8079617</v>
      </c>
      <c r="J453" s="78">
        <f>+IF(ISNUMBER(DATA!AG724),DATA!AG724,"n/a")</f>
        <v>-1.4E-2</v>
      </c>
      <c r="K453" s="87">
        <f>+IF(ISNUMBER(DATA!AP724),DATA!AP724,"n/a")</f>
        <v>17155448</v>
      </c>
      <c r="L453" s="78">
        <f>+IF(ISNUMBER(DATA!AQ724),DATA!AQ724,"n/a")</f>
        <v>-5.1999999999999998E-2</v>
      </c>
      <c r="R453" s="67"/>
      <c r="S453" s="67"/>
      <c r="T453" s="67"/>
      <c r="U453" s="67"/>
      <c r="V453" s="67"/>
      <c r="W453" s="67"/>
      <c r="X453" s="67"/>
      <c r="Y453" s="67"/>
    </row>
    <row r="454" spans="1:25" x14ac:dyDescent="0.2">
      <c r="A454" s="67" t="s">
        <v>12</v>
      </c>
      <c r="B454" s="67" t="s">
        <v>24</v>
      </c>
      <c r="C454" s="67" t="s">
        <v>25</v>
      </c>
      <c r="D454" s="67" t="s">
        <v>329</v>
      </c>
      <c r="E454" s="87">
        <f>+IF(ISNUMBER(DATA!L725),DATA!L725,"n/a")</f>
        <v>1770749</v>
      </c>
      <c r="F454" s="78">
        <f>+IF(ISNUMBER(DATA!M725),DATA!M725,"n/a")</f>
        <v>-4.2999999999999997E-2</v>
      </c>
      <c r="G454" s="87">
        <f>+IF(ISNUMBER(DATA!V725),DATA!V725,"n/a")</f>
        <v>5789755</v>
      </c>
      <c r="H454" s="78">
        <f>+IF(ISNUMBER(DATA!W725),DATA!W725,"n/a")</f>
        <v>-3.4000000000000002E-2</v>
      </c>
      <c r="I454" s="87">
        <f>+IF(ISNUMBER(DATA!AF725),DATA!AF725,"n/a")</f>
        <v>11956998</v>
      </c>
      <c r="J454" s="78">
        <f>+IF(ISNUMBER(DATA!AG725),DATA!AG725,"n/a")</f>
        <v>-2.8000000000000001E-2</v>
      </c>
      <c r="K454" s="87">
        <f>+IF(ISNUMBER(DATA!AP725),DATA!AP725,"n/a")</f>
        <v>25302489</v>
      </c>
      <c r="L454" s="78">
        <f>+IF(ISNUMBER(DATA!AQ725),DATA!AQ725,"n/a")</f>
        <v>-8.9999999999999993E-3</v>
      </c>
      <c r="R454" s="67"/>
      <c r="S454" s="67"/>
      <c r="T454" s="67"/>
      <c r="U454" s="67"/>
      <c r="V454" s="67"/>
      <c r="W454" s="67"/>
      <c r="X454" s="67"/>
      <c r="Y454" s="67"/>
    </row>
    <row r="455" spans="1:25" x14ac:dyDescent="0.2">
      <c r="A455" s="67" t="s">
        <v>12</v>
      </c>
      <c r="B455" s="67" t="s">
        <v>24</v>
      </c>
      <c r="C455" s="67" t="s">
        <v>25</v>
      </c>
      <c r="D455" s="67" t="s">
        <v>330</v>
      </c>
      <c r="E455" s="87">
        <f>+IF(ISNUMBER(DATA!L726),DATA!L726,"n/a")</f>
        <v>12189766</v>
      </c>
      <c r="F455" s="78">
        <f>+IF(ISNUMBER(DATA!M726),DATA!M726,"n/a")</f>
        <v>-5.1999999999999998E-2</v>
      </c>
      <c r="G455" s="87">
        <f>+IF(ISNUMBER(DATA!V726),DATA!V726,"n/a")</f>
        <v>39937601</v>
      </c>
      <c r="H455" s="78">
        <f>+IF(ISNUMBER(DATA!W726),DATA!W726,"n/a")</f>
        <v>-3.1E-2</v>
      </c>
      <c r="I455" s="87">
        <f>+IF(ISNUMBER(DATA!AF726),DATA!AF726,"n/a")</f>
        <v>82784888</v>
      </c>
      <c r="J455" s="78">
        <f>+IF(ISNUMBER(DATA!AG726),DATA!AG726,"n/a")</f>
        <v>-1.7999999999999999E-2</v>
      </c>
      <c r="K455" s="87">
        <f>+IF(ISNUMBER(DATA!AP726),DATA!AP726,"n/a")</f>
        <v>173948224</v>
      </c>
      <c r="L455" s="78">
        <f>+IF(ISNUMBER(DATA!AQ726),DATA!AQ726,"n/a")</f>
        <v>-1.0999999999999999E-2</v>
      </c>
      <c r="R455" s="67"/>
      <c r="S455" s="67"/>
      <c r="T455" s="67"/>
      <c r="U455" s="67"/>
      <c r="V455" s="67"/>
      <c r="W455" s="67"/>
      <c r="X455" s="67"/>
      <c r="Y455" s="67"/>
    </row>
    <row r="456" spans="1:25" x14ac:dyDescent="0.2">
      <c r="E456" s="81"/>
      <c r="F456" s="78"/>
      <c r="G456" s="82"/>
      <c r="H456" s="78"/>
      <c r="I456" s="82"/>
      <c r="J456" s="83"/>
      <c r="K456" s="82"/>
      <c r="L456" s="78"/>
      <c r="R456" s="67"/>
      <c r="S456" s="67"/>
      <c r="T456" s="67"/>
      <c r="U456" s="67"/>
      <c r="V456" s="67"/>
      <c r="W456" s="67"/>
      <c r="X456" s="67"/>
      <c r="Y456" s="67"/>
    </row>
    <row r="457" spans="1:25" x14ac:dyDescent="0.2">
      <c r="A457" s="67" t="s">
        <v>12</v>
      </c>
      <c r="B457" s="67" t="s">
        <v>24</v>
      </c>
      <c r="C457" s="67" t="s">
        <v>10</v>
      </c>
      <c r="D457" s="67" t="s">
        <v>322</v>
      </c>
      <c r="E457" s="88">
        <f>+IF(ISNUMBER(DATA!N718),DATA!N718,"n/a")</f>
        <v>3.46</v>
      </c>
      <c r="F457" s="78">
        <f>+IF(ISNUMBER(DATA!O718),DATA!O718,"n/a")</f>
        <v>3.1E-2</v>
      </c>
      <c r="G457" s="88">
        <f>+IF(ISNUMBER(DATA!X718),DATA!X718,"n/a")</f>
        <v>3.45</v>
      </c>
      <c r="H457" s="78">
        <f>+IF(ISNUMBER(DATA!Y718),DATA!Y718,"n/a")</f>
        <v>8.0000000000000002E-3</v>
      </c>
      <c r="I457" s="88">
        <f>+IF(ISNUMBER(DATA!AH718),DATA!AH718,"n/a")</f>
        <v>3.43</v>
      </c>
      <c r="J457" s="78">
        <f>+IF(ISNUMBER(DATA!AI718),DATA!AI718,"n/a")</f>
        <v>-7.0000000000000001E-3</v>
      </c>
      <c r="K457" s="88">
        <f>+IF(ISNUMBER(DATA!AR718),DATA!AR718,"n/a")</f>
        <v>3.43</v>
      </c>
      <c r="L457" s="78">
        <f>+IF(ISNUMBER(DATA!AS718),DATA!AS718,"n/a")</f>
        <v>-1.7000000000000001E-2</v>
      </c>
      <c r="R457" s="67"/>
      <c r="S457" s="67"/>
      <c r="T457" s="67"/>
      <c r="U457" s="67"/>
      <c r="V457" s="67"/>
      <c r="W457" s="67"/>
      <c r="X457" s="67"/>
      <c r="Y457" s="67"/>
    </row>
    <row r="458" spans="1:25" x14ac:dyDescent="0.2">
      <c r="A458" s="67" t="s">
        <v>12</v>
      </c>
      <c r="B458" s="67" t="s">
        <v>24</v>
      </c>
      <c r="C458" s="67" t="s">
        <v>10</v>
      </c>
      <c r="D458" s="67" t="s">
        <v>323</v>
      </c>
      <c r="E458" s="88">
        <f>+IF(ISNUMBER(DATA!N719),DATA!N719,"n/a")</f>
        <v>3.36</v>
      </c>
      <c r="F458" s="78">
        <f>+IF(ISNUMBER(DATA!O719),DATA!O719,"n/a")</f>
        <v>8.0000000000000002E-3</v>
      </c>
      <c r="G458" s="88">
        <f>+IF(ISNUMBER(DATA!X719),DATA!X719,"n/a")</f>
        <v>3.45</v>
      </c>
      <c r="H458" s="78">
        <f>+IF(ISNUMBER(DATA!Y719),DATA!Y719,"n/a")</f>
        <v>3.4000000000000002E-2</v>
      </c>
      <c r="I458" s="88">
        <f>+IF(ISNUMBER(DATA!AH719),DATA!AH719,"n/a")</f>
        <v>3.47</v>
      </c>
      <c r="J458" s="78">
        <f>+IF(ISNUMBER(DATA!AI719),DATA!AI719,"n/a")</f>
        <v>2.9000000000000001E-2</v>
      </c>
      <c r="K458" s="88">
        <f>+IF(ISNUMBER(DATA!AR719),DATA!AR719,"n/a")</f>
        <v>3.4</v>
      </c>
      <c r="L458" s="78">
        <f>+IF(ISNUMBER(DATA!AS719),DATA!AS719,"n/a")</f>
        <v>1.4999999999999999E-2</v>
      </c>
      <c r="R458" s="67"/>
      <c r="S458" s="67"/>
      <c r="T458" s="67"/>
      <c r="U458" s="67"/>
      <c r="V458" s="67"/>
      <c r="W458" s="67"/>
      <c r="X458" s="67"/>
      <c r="Y458" s="67"/>
    </row>
    <row r="459" spans="1:25" x14ac:dyDescent="0.2">
      <c r="A459" s="67" t="s">
        <v>12</v>
      </c>
      <c r="B459" s="67" t="s">
        <v>24</v>
      </c>
      <c r="C459" s="67" t="s">
        <v>10</v>
      </c>
      <c r="D459" s="67" t="s">
        <v>324</v>
      </c>
      <c r="E459" s="88">
        <f>+IF(ISNUMBER(DATA!N720),DATA!N720,"n/a")</f>
        <v>3.53</v>
      </c>
      <c r="F459" s="78">
        <f>+IF(ISNUMBER(DATA!O720),DATA!O720,"n/a")</f>
        <v>2.1000000000000001E-2</v>
      </c>
      <c r="G459" s="88">
        <f>+IF(ISNUMBER(DATA!X720),DATA!X720,"n/a")</f>
        <v>3.5</v>
      </c>
      <c r="H459" s="78">
        <f>+IF(ISNUMBER(DATA!Y720),DATA!Y720,"n/a")</f>
        <v>0</v>
      </c>
      <c r="I459" s="88">
        <f>+IF(ISNUMBER(DATA!AH720),DATA!AH720,"n/a")</f>
        <v>3.49</v>
      </c>
      <c r="J459" s="78">
        <f>+IF(ISNUMBER(DATA!AI720),DATA!AI720,"n/a")</f>
        <v>-2E-3</v>
      </c>
      <c r="K459" s="88">
        <f>+IF(ISNUMBER(DATA!AR720),DATA!AR720,"n/a")</f>
        <v>3.46</v>
      </c>
      <c r="L459" s="78">
        <f>+IF(ISNUMBER(DATA!AS720),DATA!AS720,"n/a")</f>
        <v>-8.9999999999999993E-3</v>
      </c>
      <c r="R459" s="67"/>
      <c r="S459" s="67"/>
      <c r="T459" s="67"/>
      <c r="U459" s="67"/>
      <c r="V459" s="67"/>
      <c r="W459" s="67"/>
      <c r="X459" s="67"/>
      <c r="Y459" s="67"/>
    </row>
    <row r="460" spans="1:25" x14ac:dyDescent="0.2">
      <c r="A460" s="67" t="s">
        <v>12</v>
      </c>
      <c r="B460" s="67" t="s">
        <v>24</v>
      </c>
      <c r="C460" s="67" t="s">
        <v>10</v>
      </c>
      <c r="D460" s="67" t="s">
        <v>325</v>
      </c>
      <c r="E460" s="88">
        <f>+IF(ISNUMBER(DATA!N721),DATA!N721,"n/a")</f>
        <v>3.54</v>
      </c>
      <c r="F460" s="78">
        <f>+IF(ISNUMBER(DATA!O721),DATA!O721,"n/a")</f>
        <v>7.0000000000000001E-3</v>
      </c>
      <c r="G460" s="88">
        <f>+IF(ISNUMBER(DATA!X721),DATA!X721,"n/a")</f>
        <v>3.44</v>
      </c>
      <c r="H460" s="78">
        <f>+IF(ISNUMBER(DATA!Y721),DATA!Y721,"n/a")</f>
        <v>-0.03</v>
      </c>
      <c r="I460" s="88">
        <f>+IF(ISNUMBER(DATA!AH721),DATA!AH721,"n/a")</f>
        <v>3.46</v>
      </c>
      <c r="J460" s="78">
        <f>+IF(ISNUMBER(DATA!AI721),DATA!AI721,"n/a")</f>
        <v>-3.1E-2</v>
      </c>
      <c r="K460" s="88">
        <f>+IF(ISNUMBER(DATA!AR721),DATA!AR721,"n/a")</f>
        <v>3.43</v>
      </c>
      <c r="L460" s="78">
        <f>+IF(ISNUMBER(DATA!AS721),DATA!AS721,"n/a")</f>
        <v>-8.0000000000000002E-3</v>
      </c>
      <c r="R460" s="67"/>
      <c r="S460" s="67"/>
      <c r="T460" s="67"/>
      <c r="U460" s="67"/>
      <c r="V460" s="67"/>
      <c r="W460" s="67"/>
      <c r="X460" s="67"/>
      <c r="Y460" s="67"/>
    </row>
    <row r="461" spans="1:25" x14ac:dyDescent="0.2">
      <c r="A461" s="67" t="s">
        <v>12</v>
      </c>
      <c r="B461" s="67" t="s">
        <v>24</v>
      </c>
      <c r="C461" s="67" t="s">
        <v>10</v>
      </c>
      <c r="D461" s="67" t="s">
        <v>326</v>
      </c>
      <c r="E461" s="88">
        <f>+IF(ISNUMBER(DATA!N722),DATA!N722,"n/a")</f>
        <v>3.44</v>
      </c>
      <c r="F461" s="78">
        <f>+IF(ISNUMBER(DATA!O722),DATA!O722,"n/a")</f>
        <v>1E-3</v>
      </c>
      <c r="G461" s="88">
        <f>+IF(ISNUMBER(DATA!X722),DATA!X722,"n/a")</f>
        <v>3.4</v>
      </c>
      <c r="H461" s="78">
        <f>+IF(ISNUMBER(DATA!Y722),DATA!Y722,"n/a")</f>
        <v>2.3E-2</v>
      </c>
      <c r="I461" s="88">
        <f>+IF(ISNUMBER(DATA!AH722),DATA!AH722,"n/a")</f>
        <v>3.38</v>
      </c>
      <c r="J461" s="78">
        <f>+IF(ISNUMBER(DATA!AI722),DATA!AI722,"n/a")</f>
        <v>0.02</v>
      </c>
      <c r="K461" s="88">
        <f>+IF(ISNUMBER(DATA!AR722),DATA!AR722,"n/a")</f>
        <v>3.32</v>
      </c>
      <c r="L461" s="78">
        <f>+IF(ISNUMBER(DATA!AS722),DATA!AS722,"n/a")</f>
        <v>-1.2E-2</v>
      </c>
      <c r="R461" s="67"/>
      <c r="S461" s="67"/>
      <c r="T461" s="67"/>
      <c r="U461" s="67"/>
      <c r="V461" s="67"/>
      <c r="W461" s="67"/>
      <c r="X461" s="67"/>
      <c r="Y461" s="67"/>
    </row>
    <row r="462" spans="1:25" x14ac:dyDescent="0.2">
      <c r="A462" s="67" t="s">
        <v>12</v>
      </c>
      <c r="B462" s="67" t="s">
        <v>24</v>
      </c>
      <c r="C462" s="67" t="s">
        <v>10</v>
      </c>
      <c r="D462" s="67" t="s">
        <v>327</v>
      </c>
      <c r="E462" s="88">
        <f>+IF(ISNUMBER(DATA!N723),DATA!N723,"n/a")</f>
        <v>3.7</v>
      </c>
      <c r="F462" s="78">
        <f>+IF(ISNUMBER(DATA!O723),DATA!O723,"n/a")</f>
        <v>4.5999999999999999E-2</v>
      </c>
      <c r="G462" s="88">
        <f>+IF(ISNUMBER(DATA!X723),DATA!X723,"n/a")</f>
        <v>3.66</v>
      </c>
      <c r="H462" s="78">
        <f>+IF(ISNUMBER(DATA!Y723),DATA!Y723,"n/a")</f>
        <v>3.5000000000000003E-2</v>
      </c>
      <c r="I462" s="88">
        <f>+IF(ISNUMBER(DATA!AH723),DATA!AH723,"n/a")</f>
        <v>3.62</v>
      </c>
      <c r="J462" s="78">
        <f>+IF(ISNUMBER(DATA!AI723),DATA!AI723,"n/a")</f>
        <v>2.5000000000000001E-2</v>
      </c>
      <c r="K462" s="88">
        <f>+IF(ISNUMBER(DATA!AR723),DATA!AR723,"n/a")</f>
        <v>3.59</v>
      </c>
      <c r="L462" s="78">
        <f>+IF(ISNUMBER(DATA!AS723),DATA!AS723,"n/a")</f>
        <v>2.8000000000000001E-2</v>
      </c>
      <c r="R462" s="67"/>
      <c r="S462" s="67"/>
      <c r="T462" s="67"/>
      <c r="U462" s="67"/>
      <c r="V462" s="67"/>
      <c r="W462" s="67"/>
      <c r="X462" s="67"/>
      <c r="Y462" s="67"/>
    </row>
    <row r="463" spans="1:25" x14ac:dyDescent="0.2">
      <c r="A463" s="67" t="s">
        <v>12</v>
      </c>
      <c r="B463" s="67" t="s">
        <v>24</v>
      </c>
      <c r="C463" s="67" t="s">
        <v>10</v>
      </c>
      <c r="D463" s="67" t="s">
        <v>328</v>
      </c>
      <c r="E463" s="88">
        <f>+IF(ISNUMBER(DATA!N724),DATA!N724,"n/a")</f>
        <v>3.48</v>
      </c>
      <c r="F463" s="78">
        <f>+IF(ISNUMBER(DATA!O724),DATA!O724,"n/a")</f>
        <v>-2.9000000000000001E-2</v>
      </c>
      <c r="G463" s="88">
        <f>+IF(ISNUMBER(DATA!X724),DATA!X724,"n/a")</f>
        <v>3.52</v>
      </c>
      <c r="H463" s="78">
        <f>+IF(ISNUMBER(DATA!Y724),DATA!Y724,"n/a")</f>
        <v>-1E-3</v>
      </c>
      <c r="I463" s="88">
        <f>+IF(ISNUMBER(DATA!AH724),DATA!AH724,"n/a")</f>
        <v>3.49</v>
      </c>
      <c r="J463" s="78">
        <f>+IF(ISNUMBER(DATA!AI724),DATA!AI724,"n/a")</f>
        <v>-2E-3</v>
      </c>
      <c r="K463" s="88">
        <f>+IF(ISNUMBER(DATA!AR724),DATA!AR724,"n/a")</f>
        <v>3.49</v>
      </c>
      <c r="L463" s="78">
        <f>+IF(ISNUMBER(DATA!AS724),DATA!AS724,"n/a")</f>
        <v>6.0000000000000001E-3</v>
      </c>
      <c r="R463" s="67"/>
      <c r="S463" s="67"/>
      <c r="T463" s="67"/>
      <c r="U463" s="67"/>
      <c r="V463" s="67"/>
      <c r="W463" s="67"/>
      <c r="X463" s="67"/>
      <c r="Y463" s="67"/>
    </row>
    <row r="464" spans="1:25" x14ac:dyDescent="0.2">
      <c r="A464" s="67" t="s">
        <v>12</v>
      </c>
      <c r="B464" s="67" t="s">
        <v>24</v>
      </c>
      <c r="C464" s="67" t="s">
        <v>10</v>
      </c>
      <c r="D464" s="67" t="s">
        <v>329</v>
      </c>
      <c r="E464" s="88">
        <f>+IF(ISNUMBER(DATA!N725),DATA!N725,"n/a")</f>
        <v>3.61</v>
      </c>
      <c r="F464" s="78">
        <f>+IF(ISNUMBER(DATA!O725),DATA!O725,"n/a")</f>
        <v>-8.0000000000000002E-3</v>
      </c>
      <c r="G464" s="88">
        <f>+IF(ISNUMBER(DATA!X725),DATA!X725,"n/a")</f>
        <v>3.6</v>
      </c>
      <c r="H464" s="78">
        <f>+IF(ISNUMBER(DATA!Y725),DATA!Y725,"n/a")</f>
        <v>-8.0000000000000002E-3</v>
      </c>
      <c r="I464" s="88">
        <f>+IF(ISNUMBER(DATA!AH725),DATA!AH725,"n/a")</f>
        <v>3.58</v>
      </c>
      <c r="J464" s="78">
        <f>+IF(ISNUMBER(DATA!AI725),DATA!AI725,"n/a")</f>
        <v>-2.1000000000000001E-2</v>
      </c>
      <c r="K464" s="88">
        <f>+IF(ISNUMBER(DATA!AR725),DATA!AR725,"n/a")</f>
        <v>3.6</v>
      </c>
      <c r="L464" s="78">
        <f>+IF(ISNUMBER(DATA!AS725),DATA!AS725,"n/a")</f>
        <v>2E-3</v>
      </c>
      <c r="R464" s="67"/>
      <c r="S464" s="67"/>
      <c r="T464" s="67"/>
      <c r="U464" s="67"/>
      <c r="V464" s="67"/>
      <c r="W464" s="67"/>
      <c r="X464" s="67"/>
      <c r="Y464" s="67"/>
    </row>
    <row r="465" spans="1:25" x14ac:dyDescent="0.2">
      <c r="A465" s="67" t="s">
        <v>12</v>
      </c>
      <c r="B465" s="67" t="s">
        <v>24</v>
      </c>
      <c r="C465" s="67" t="s">
        <v>10</v>
      </c>
      <c r="D465" s="67" t="s">
        <v>330</v>
      </c>
      <c r="E465" s="88">
        <f>+IF(ISNUMBER(DATA!N726),DATA!N726,"n/a")</f>
        <v>3.51</v>
      </c>
      <c r="F465" s="78">
        <f>+IF(ISNUMBER(DATA!O726),DATA!O726,"n/a")</f>
        <v>8.9999999999999993E-3</v>
      </c>
      <c r="G465" s="88">
        <f>+IF(ISNUMBER(DATA!X726),DATA!X726,"n/a")</f>
        <v>3.5</v>
      </c>
      <c r="H465" s="78">
        <f>+IF(ISNUMBER(DATA!Y726),DATA!Y726,"n/a")</f>
        <v>3.0000000000000001E-3</v>
      </c>
      <c r="I465" s="88">
        <f>+IF(ISNUMBER(DATA!AH726),DATA!AH726,"n/a")</f>
        <v>3.49</v>
      </c>
      <c r="J465" s="78">
        <f>+IF(ISNUMBER(DATA!AI726),DATA!AI726,"n/a")</f>
        <v>-3.0000000000000001E-3</v>
      </c>
      <c r="K465" s="88">
        <f>+IF(ISNUMBER(DATA!AR726),DATA!AR726,"n/a")</f>
        <v>3.46</v>
      </c>
      <c r="L465" s="78">
        <f>+IF(ISNUMBER(DATA!AS726),DATA!AS726,"n/a")</f>
        <v>0</v>
      </c>
      <c r="R465" s="67"/>
      <c r="S465" s="67"/>
      <c r="T465" s="67"/>
      <c r="U465" s="67"/>
      <c r="V465" s="67"/>
      <c r="W465" s="67"/>
      <c r="X465" s="67"/>
      <c r="Y465" s="67"/>
    </row>
    <row r="466" spans="1:25" x14ac:dyDescent="0.2">
      <c r="E466" s="89"/>
      <c r="F466" s="78"/>
      <c r="G466" s="90"/>
      <c r="H466" s="78"/>
      <c r="I466" s="90"/>
      <c r="J466" s="83"/>
      <c r="K466" s="90"/>
      <c r="L466" s="78"/>
      <c r="R466" s="67"/>
      <c r="S466" s="67"/>
      <c r="T466" s="67"/>
      <c r="U466" s="67"/>
      <c r="V466" s="67"/>
      <c r="W466" s="67"/>
      <c r="X466" s="67"/>
      <c r="Y466" s="67"/>
    </row>
    <row r="467" spans="1:25" x14ac:dyDescent="0.2">
      <c r="A467" s="67" t="s">
        <v>12</v>
      </c>
      <c r="B467" s="67" t="s">
        <v>24</v>
      </c>
      <c r="C467" s="67" t="s">
        <v>26</v>
      </c>
      <c r="D467" s="67" t="s">
        <v>322</v>
      </c>
      <c r="E467" s="88">
        <f>+IF(ISNUMBER(DATA!P718),DATA!P718,"n/a")</f>
        <v>2.31</v>
      </c>
      <c r="F467" s="78">
        <f>+IF(ISNUMBER(DATA!Q718),DATA!Q718,"n/a")</f>
        <v>4.1000000000000002E-2</v>
      </c>
      <c r="G467" s="88">
        <f>+IF(ISNUMBER(DATA!Z718),DATA!Z718,"n/a")</f>
        <v>2.29</v>
      </c>
      <c r="H467" s="78">
        <f>+IF(ISNUMBER(DATA!AA718),DATA!AA718,"n/a")</f>
        <v>1.2E-2</v>
      </c>
      <c r="I467" s="88">
        <f>+IF(ISNUMBER(DATA!AJ718),DATA!AJ718,"n/a")</f>
        <v>2.2799999999999998</v>
      </c>
      <c r="J467" s="78">
        <f>+IF(ISNUMBER(DATA!AK718),DATA!AK718,"n/a")</f>
        <v>-6.0000000000000001E-3</v>
      </c>
      <c r="K467" s="88">
        <f>+IF(ISNUMBER(DATA!AT718),DATA!AT718,"n/a")</f>
        <v>2.2799999999999998</v>
      </c>
      <c r="L467" s="78">
        <f>+IF(ISNUMBER(DATA!AU718),DATA!AU718,"n/a")</f>
        <v>-2.5999999999999999E-2</v>
      </c>
      <c r="R467" s="67"/>
      <c r="S467" s="67"/>
      <c r="T467" s="67"/>
      <c r="U467" s="67"/>
      <c r="V467" s="67"/>
      <c r="W467" s="67"/>
      <c r="X467" s="67"/>
      <c r="Y467" s="67"/>
    </row>
    <row r="468" spans="1:25" x14ac:dyDescent="0.2">
      <c r="A468" s="67" t="s">
        <v>12</v>
      </c>
      <c r="B468" s="67" t="s">
        <v>24</v>
      </c>
      <c r="C468" s="67" t="s">
        <v>26</v>
      </c>
      <c r="D468" s="67" t="s">
        <v>323</v>
      </c>
      <c r="E468" s="88">
        <f>+IF(ISNUMBER(DATA!P719),DATA!P719,"n/a")</f>
        <v>2.08</v>
      </c>
      <c r="F468" s="78">
        <f>+IF(ISNUMBER(DATA!Q719),DATA!Q719,"n/a")</f>
        <v>2.3E-2</v>
      </c>
      <c r="G468" s="88">
        <f>+IF(ISNUMBER(DATA!Z719),DATA!Z719,"n/a")</f>
        <v>2.1800000000000002</v>
      </c>
      <c r="H468" s="78">
        <f>+IF(ISNUMBER(DATA!AA719),DATA!AA719,"n/a")</f>
        <v>0.06</v>
      </c>
      <c r="I468" s="88">
        <f>+IF(ISNUMBER(DATA!AJ719),DATA!AJ719,"n/a")</f>
        <v>2.2000000000000002</v>
      </c>
      <c r="J468" s="78">
        <f>+IF(ISNUMBER(DATA!AK719),DATA!AK719,"n/a")</f>
        <v>5.0999999999999997E-2</v>
      </c>
      <c r="K468" s="88">
        <f>+IF(ISNUMBER(DATA!AT719),DATA!AT719,"n/a")</f>
        <v>2.14</v>
      </c>
      <c r="L468" s="78">
        <f>+IF(ISNUMBER(DATA!AU719),DATA!AU719,"n/a")</f>
        <v>1.7999999999999999E-2</v>
      </c>
      <c r="R468" s="67"/>
      <c r="S468" s="67"/>
      <c r="T468" s="67"/>
      <c r="U468" s="67"/>
      <c r="V468" s="67"/>
      <c r="W468" s="67"/>
      <c r="X468" s="67"/>
      <c r="Y468" s="67"/>
    </row>
    <row r="469" spans="1:25" x14ac:dyDescent="0.2">
      <c r="A469" s="67" t="s">
        <v>12</v>
      </c>
      <c r="B469" s="67" t="s">
        <v>24</v>
      </c>
      <c r="C469" s="67" t="s">
        <v>26</v>
      </c>
      <c r="D469" s="67" t="s">
        <v>324</v>
      </c>
      <c r="E469" s="88">
        <f>+IF(ISNUMBER(DATA!P720),DATA!P720,"n/a")</f>
        <v>2.2599999999999998</v>
      </c>
      <c r="F469" s="78">
        <f>+IF(ISNUMBER(DATA!Q720),DATA!Q720,"n/a")</f>
        <v>7.2999999999999995E-2</v>
      </c>
      <c r="G469" s="88">
        <f>+IF(ISNUMBER(DATA!Z720),DATA!Z720,"n/a")</f>
        <v>2.2400000000000002</v>
      </c>
      <c r="H469" s="78">
        <f>+IF(ISNUMBER(DATA!AA720),DATA!AA720,"n/a")</f>
        <v>4.2999999999999997E-2</v>
      </c>
      <c r="I469" s="88">
        <f>+IF(ISNUMBER(DATA!AJ720),DATA!AJ720,"n/a")</f>
        <v>2.2200000000000002</v>
      </c>
      <c r="J469" s="78">
        <f>+IF(ISNUMBER(DATA!AK720),DATA!AK720,"n/a")</f>
        <v>2.9000000000000001E-2</v>
      </c>
      <c r="K469" s="88">
        <f>+IF(ISNUMBER(DATA!AT720),DATA!AT720,"n/a")</f>
        <v>2.2000000000000002</v>
      </c>
      <c r="L469" s="78">
        <f>+IF(ISNUMBER(DATA!AU720),DATA!AU720,"n/a")</f>
        <v>8.9999999999999993E-3</v>
      </c>
      <c r="R469" s="67"/>
      <c r="S469" s="67"/>
      <c r="T469" s="67"/>
      <c r="U469" s="67"/>
      <c r="V469" s="67"/>
      <c r="W469" s="67"/>
      <c r="X469" s="67"/>
      <c r="Y469" s="67"/>
    </row>
    <row r="470" spans="1:25" x14ac:dyDescent="0.2">
      <c r="A470" s="67" t="s">
        <v>12</v>
      </c>
      <c r="B470" s="67" t="s">
        <v>24</v>
      </c>
      <c r="C470" s="67" t="s">
        <v>26</v>
      </c>
      <c r="D470" s="67" t="s">
        <v>325</v>
      </c>
      <c r="E470" s="88">
        <f>+IF(ISNUMBER(DATA!P721),DATA!P721,"n/a")</f>
        <v>2.31</v>
      </c>
      <c r="F470" s="78">
        <f>+IF(ISNUMBER(DATA!Q721),DATA!Q721,"n/a")</f>
        <v>6.4000000000000001E-2</v>
      </c>
      <c r="G470" s="88">
        <f>+IF(ISNUMBER(DATA!Z721),DATA!Z721,"n/a")</f>
        <v>2.2599999999999998</v>
      </c>
      <c r="H470" s="78">
        <f>+IF(ISNUMBER(DATA!AA721),DATA!AA721,"n/a")</f>
        <v>1.9E-2</v>
      </c>
      <c r="I470" s="88">
        <f>+IF(ISNUMBER(DATA!AJ721),DATA!AJ721,"n/a")</f>
        <v>2.27</v>
      </c>
      <c r="J470" s="78">
        <f>+IF(ISNUMBER(DATA!AK721),DATA!AK721,"n/a")</f>
        <v>0.01</v>
      </c>
      <c r="K470" s="88">
        <f>+IF(ISNUMBER(DATA!AT721),DATA!AT721,"n/a")</f>
        <v>2.35</v>
      </c>
      <c r="L470" s="78">
        <f>+IF(ISNUMBER(DATA!AU721),DATA!AU721,"n/a")</f>
        <v>1.2999999999999999E-2</v>
      </c>
      <c r="R470" s="67"/>
      <c r="S470" s="67"/>
      <c r="T470" s="67"/>
      <c r="U470" s="67"/>
      <c r="V470" s="67"/>
      <c r="W470" s="67"/>
      <c r="X470" s="67"/>
      <c r="Y470" s="67"/>
    </row>
    <row r="471" spans="1:25" x14ac:dyDescent="0.2">
      <c r="A471" s="67" t="s">
        <v>12</v>
      </c>
      <c r="B471" s="67" t="s">
        <v>24</v>
      </c>
      <c r="C471" s="67" t="s">
        <v>26</v>
      </c>
      <c r="D471" s="67" t="s">
        <v>326</v>
      </c>
      <c r="E471" s="88">
        <f>+IF(ISNUMBER(DATA!P722),DATA!P722,"n/a")</f>
        <v>2.04</v>
      </c>
      <c r="F471" s="78">
        <f>+IF(ISNUMBER(DATA!Q722),DATA!Q722,"n/a")</f>
        <v>2E-3</v>
      </c>
      <c r="G471" s="88">
        <f>+IF(ISNUMBER(DATA!Z722),DATA!Z722,"n/a")</f>
        <v>2.02</v>
      </c>
      <c r="H471" s="78">
        <f>+IF(ISNUMBER(DATA!AA722),DATA!AA722,"n/a")</f>
        <v>3.5999999999999997E-2</v>
      </c>
      <c r="I471" s="88">
        <f>+IF(ISNUMBER(DATA!AJ722),DATA!AJ722,"n/a")</f>
        <v>2.02</v>
      </c>
      <c r="J471" s="78">
        <f>+IF(ISNUMBER(DATA!AK722),DATA!AK722,"n/a")</f>
        <v>3.4000000000000002E-2</v>
      </c>
      <c r="K471" s="88">
        <f>+IF(ISNUMBER(DATA!AT722),DATA!AT722,"n/a")</f>
        <v>1.95</v>
      </c>
      <c r="L471" s="78">
        <f>+IF(ISNUMBER(DATA!AU722),DATA!AU722,"n/a")</f>
        <v>-1.0999999999999999E-2</v>
      </c>
      <c r="R471" s="67"/>
      <c r="S471" s="67"/>
      <c r="T471" s="67"/>
      <c r="U471" s="67"/>
      <c r="V471" s="67"/>
      <c r="W471" s="67"/>
      <c r="X471" s="67"/>
      <c r="Y471" s="67"/>
    </row>
    <row r="472" spans="1:25" x14ac:dyDescent="0.2">
      <c r="A472" s="67" t="s">
        <v>12</v>
      </c>
      <c r="B472" s="67" t="s">
        <v>24</v>
      </c>
      <c r="C472" s="67" t="s">
        <v>26</v>
      </c>
      <c r="D472" s="67" t="s">
        <v>327</v>
      </c>
      <c r="E472" s="88">
        <f>+IF(ISNUMBER(DATA!P723),DATA!P723,"n/a")</f>
        <v>2.3199999999999998</v>
      </c>
      <c r="F472" s="78">
        <f>+IF(ISNUMBER(DATA!Q723),DATA!Q723,"n/a")</f>
        <v>2.9000000000000001E-2</v>
      </c>
      <c r="G472" s="88">
        <f>+IF(ISNUMBER(DATA!Z723),DATA!Z723,"n/a")</f>
        <v>2.2999999999999998</v>
      </c>
      <c r="H472" s="78">
        <f>+IF(ISNUMBER(DATA!AA723),DATA!AA723,"n/a")</f>
        <v>0.02</v>
      </c>
      <c r="I472" s="88">
        <f>+IF(ISNUMBER(DATA!AJ723),DATA!AJ723,"n/a")</f>
        <v>2.29</v>
      </c>
      <c r="J472" s="78">
        <f>+IF(ISNUMBER(DATA!AK723),DATA!AK723,"n/a")</f>
        <v>1.4999999999999999E-2</v>
      </c>
      <c r="K472" s="88">
        <f>+IF(ISNUMBER(DATA!AT723),DATA!AT723,"n/a")</f>
        <v>2.29</v>
      </c>
      <c r="L472" s="78">
        <f>+IF(ISNUMBER(DATA!AU723),DATA!AU723,"n/a")</f>
        <v>2.5999999999999999E-2</v>
      </c>
      <c r="R472" s="67"/>
      <c r="S472" s="67"/>
      <c r="T472" s="67"/>
      <c r="U472" s="67"/>
      <c r="V472" s="67"/>
      <c r="W472" s="67"/>
      <c r="X472" s="67"/>
      <c r="Y472" s="67"/>
    </row>
    <row r="473" spans="1:25" x14ac:dyDescent="0.2">
      <c r="A473" s="67" t="s">
        <v>12</v>
      </c>
      <c r="B473" s="67" t="s">
        <v>24</v>
      </c>
      <c r="C473" s="67" t="s">
        <v>26</v>
      </c>
      <c r="D473" s="67" t="s">
        <v>328</v>
      </c>
      <c r="E473" s="88">
        <f>+IF(ISNUMBER(DATA!P724),DATA!P724,"n/a")</f>
        <v>2.34</v>
      </c>
      <c r="F473" s="78">
        <f>+IF(ISNUMBER(DATA!Q724),DATA!Q724,"n/a")</f>
        <v>7.0000000000000001E-3</v>
      </c>
      <c r="G473" s="88">
        <f>+IF(ISNUMBER(DATA!Z724),DATA!Z724,"n/a")</f>
        <v>2.39</v>
      </c>
      <c r="H473" s="78">
        <f>+IF(ISNUMBER(DATA!AA724),DATA!AA724,"n/a")</f>
        <v>1.9E-2</v>
      </c>
      <c r="I473" s="88">
        <f>+IF(ISNUMBER(DATA!AJ724),DATA!AJ724,"n/a")</f>
        <v>2.34</v>
      </c>
      <c r="J473" s="78">
        <f>+IF(ISNUMBER(DATA!AK724),DATA!AK724,"n/a")</f>
        <v>3.0000000000000001E-3</v>
      </c>
      <c r="K473" s="88">
        <f>+IF(ISNUMBER(DATA!AT724),DATA!AT724,"n/a")</f>
        <v>2.37</v>
      </c>
      <c r="L473" s="78">
        <f>+IF(ISNUMBER(DATA!AU724),DATA!AU724,"n/a")</f>
        <v>2.5999999999999999E-2</v>
      </c>
      <c r="R473" s="67"/>
      <c r="S473" s="67"/>
      <c r="T473" s="67"/>
      <c r="U473" s="67"/>
      <c r="V473" s="67"/>
      <c r="W473" s="67"/>
      <c r="X473" s="67"/>
      <c r="Y473" s="67"/>
    </row>
    <row r="474" spans="1:25" x14ac:dyDescent="0.2">
      <c r="A474" s="67" t="s">
        <v>12</v>
      </c>
      <c r="B474" s="67" t="s">
        <v>24</v>
      </c>
      <c r="C474" s="67" t="s">
        <v>26</v>
      </c>
      <c r="D474" s="67" t="s">
        <v>329</v>
      </c>
      <c r="E474" s="88">
        <f>+IF(ISNUMBER(DATA!P725),DATA!P725,"n/a")</f>
        <v>2.17</v>
      </c>
      <c r="F474" s="78">
        <f>+IF(ISNUMBER(DATA!Q725),DATA!Q725,"n/a")</f>
        <v>3.5000000000000003E-2</v>
      </c>
      <c r="G474" s="88">
        <f>+IF(ISNUMBER(DATA!Z725),DATA!Z725,"n/a")</f>
        <v>2.17</v>
      </c>
      <c r="H474" s="78">
        <f>+IF(ISNUMBER(DATA!AA725),DATA!AA725,"n/a")</f>
        <v>2.4E-2</v>
      </c>
      <c r="I474" s="88">
        <f>+IF(ISNUMBER(DATA!AJ725),DATA!AJ725,"n/a")</f>
        <v>2.15</v>
      </c>
      <c r="J474" s="78">
        <f>+IF(ISNUMBER(DATA!AK725),DATA!AK725,"n/a")</f>
        <v>1.0999999999999999E-2</v>
      </c>
      <c r="K474" s="88">
        <f>+IF(ISNUMBER(DATA!AT725),DATA!AT725,"n/a")</f>
        <v>2.12</v>
      </c>
      <c r="L474" s="78">
        <f>+IF(ISNUMBER(DATA!AU725),DATA!AU725,"n/a")</f>
        <v>-1E-3</v>
      </c>
      <c r="R474" s="67"/>
      <c r="S474" s="67"/>
      <c r="T474" s="67"/>
      <c r="U474" s="67"/>
      <c r="V474" s="67"/>
      <c r="W474" s="67"/>
      <c r="X474" s="67"/>
      <c r="Y474" s="67"/>
    </row>
    <row r="475" spans="1:25" x14ac:dyDescent="0.2">
      <c r="A475" s="67" t="s">
        <v>12</v>
      </c>
      <c r="B475" s="67" t="s">
        <v>24</v>
      </c>
      <c r="C475" s="67" t="s">
        <v>26</v>
      </c>
      <c r="D475" s="67" t="s">
        <v>330</v>
      </c>
      <c r="E475" s="88">
        <f>+IF(ISNUMBER(DATA!P726),DATA!P726,"n/a")</f>
        <v>2.2400000000000002</v>
      </c>
      <c r="F475" s="78">
        <f>+IF(ISNUMBER(DATA!Q726),DATA!Q726,"n/a")</f>
        <v>3.9E-2</v>
      </c>
      <c r="G475" s="88">
        <f>+IF(ISNUMBER(DATA!Z726),DATA!Z726,"n/a")</f>
        <v>2.23</v>
      </c>
      <c r="H475" s="78">
        <f>+IF(ISNUMBER(DATA!AA726),DATA!AA726,"n/a")</f>
        <v>2.9000000000000001E-2</v>
      </c>
      <c r="I475" s="88">
        <f>+IF(ISNUMBER(DATA!AJ726),DATA!AJ726,"n/a")</f>
        <v>2.23</v>
      </c>
      <c r="J475" s="78">
        <f>+IF(ISNUMBER(DATA!AK726),DATA!AK726,"n/a")</f>
        <v>1.7999999999999999E-2</v>
      </c>
      <c r="K475" s="88">
        <f>+IF(ISNUMBER(DATA!AT726),DATA!AT726,"n/a")</f>
        <v>2.23</v>
      </c>
      <c r="L475" s="78">
        <f>+IF(ISNUMBER(DATA!AU726),DATA!AU726,"n/a")</f>
        <v>7.0000000000000001E-3</v>
      </c>
      <c r="R475" s="67"/>
      <c r="S475" s="67"/>
      <c r="T475" s="67"/>
      <c r="U475" s="67"/>
      <c r="V475" s="67"/>
      <c r="W475" s="67"/>
      <c r="X475" s="67"/>
      <c r="Y475" s="67"/>
    </row>
    <row r="476" spans="1:25" x14ac:dyDescent="0.2">
      <c r="E476" s="91"/>
      <c r="F476" s="78"/>
      <c r="G476" s="92"/>
      <c r="H476" s="78"/>
      <c r="I476" s="92"/>
      <c r="J476" s="83"/>
      <c r="K476" s="92"/>
      <c r="L476" s="78"/>
      <c r="R476" s="67"/>
      <c r="S476" s="67"/>
      <c r="T476" s="67"/>
      <c r="U476" s="67"/>
      <c r="V476" s="67"/>
      <c r="W476" s="67"/>
      <c r="X476" s="67"/>
      <c r="Y476" s="67"/>
    </row>
    <row r="477" spans="1:25" x14ac:dyDescent="0.2">
      <c r="A477" s="67" t="s">
        <v>11</v>
      </c>
      <c r="B477" s="67" t="s">
        <v>23</v>
      </c>
      <c r="C477" s="67" t="s">
        <v>0</v>
      </c>
      <c r="D477" s="67" t="s">
        <v>322</v>
      </c>
      <c r="E477" s="77">
        <f>+IF(ISNUMBER(DATA!H423),DATA!H423,"n/a")</f>
        <v>1289505</v>
      </c>
      <c r="F477" s="78">
        <f>+IF(ISNUMBER(DATA!I423),DATA!I423,"n/a")</f>
        <v>0.13500000000000001</v>
      </c>
      <c r="G477" s="77">
        <f>+IF(ISNUMBER(DATA!R423),DATA!R423,"n/a")</f>
        <v>4015181</v>
      </c>
      <c r="H477" s="78">
        <f>+IF(ISNUMBER(DATA!S423),DATA!S423,"n/a")</f>
        <v>0.11</v>
      </c>
      <c r="I477" s="77">
        <f>+IF(ISNUMBER(DATA!AB423),DATA!AB423,"n/a")</f>
        <v>7892648</v>
      </c>
      <c r="J477" s="78">
        <f>+IF(ISNUMBER(DATA!AC423),DATA!AC423,"n/a")</f>
        <v>7.2999999999999995E-2</v>
      </c>
      <c r="K477" s="77">
        <f>+IF(ISNUMBER(DATA!AL423),DATA!AL423,"n/a")</f>
        <v>16452592</v>
      </c>
      <c r="L477" s="78">
        <f>+IF(ISNUMBER(DATA!AM423),DATA!AM423,"n/a")</f>
        <v>7.0999999999999994E-2</v>
      </c>
      <c r="R477" s="67"/>
      <c r="S477" s="67"/>
      <c r="T477" s="67"/>
      <c r="U477" s="67"/>
      <c r="V477" s="67"/>
      <c r="W477" s="67"/>
      <c r="X477" s="67"/>
      <c r="Y477" s="67"/>
    </row>
    <row r="478" spans="1:25" x14ac:dyDescent="0.2">
      <c r="A478" s="67" t="s">
        <v>11</v>
      </c>
      <c r="B478" s="67" t="s">
        <v>23</v>
      </c>
      <c r="C478" s="67" t="s">
        <v>0</v>
      </c>
      <c r="D478" s="67" t="s">
        <v>323</v>
      </c>
      <c r="E478" s="77">
        <f>+IF(ISNUMBER(DATA!H424),DATA!H424,"n/a")</f>
        <v>1348184</v>
      </c>
      <c r="F478" s="78">
        <f>+IF(ISNUMBER(DATA!I424),DATA!I424,"n/a")</f>
        <v>5.8999999999999997E-2</v>
      </c>
      <c r="G478" s="77">
        <f>+IF(ISNUMBER(DATA!R424),DATA!R424,"n/a")</f>
        <v>4278217</v>
      </c>
      <c r="H478" s="78">
        <f>+IF(ISNUMBER(DATA!S424),DATA!S424,"n/a")</f>
        <v>6.9000000000000006E-2</v>
      </c>
      <c r="I478" s="77">
        <f>+IF(ISNUMBER(DATA!AB424),DATA!AB424,"n/a")</f>
        <v>8696112</v>
      </c>
      <c r="J478" s="78">
        <f>+IF(ISNUMBER(DATA!AC424),DATA!AC424,"n/a")</f>
        <v>5.8999999999999997E-2</v>
      </c>
      <c r="K478" s="77">
        <f>+IF(ISNUMBER(DATA!AL424),DATA!AL424,"n/a")</f>
        <v>17271691</v>
      </c>
      <c r="L478" s="78">
        <f>+IF(ISNUMBER(DATA!AM424),DATA!AM424,"n/a")</f>
        <v>2.7E-2</v>
      </c>
      <c r="R478" s="67"/>
      <c r="S478" s="67"/>
      <c r="T478" s="67"/>
      <c r="U478" s="67"/>
      <c r="V478" s="67"/>
      <c r="W478" s="67"/>
      <c r="X478" s="67"/>
      <c r="Y478" s="67"/>
    </row>
    <row r="479" spans="1:25" x14ac:dyDescent="0.2">
      <c r="A479" s="67" t="s">
        <v>11</v>
      </c>
      <c r="B479" s="67" t="s">
        <v>23</v>
      </c>
      <c r="C479" s="67" t="s">
        <v>0</v>
      </c>
      <c r="D479" s="67" t="s">
        <v>324</v>
      </c>
      <c r="E479" s="77">
        <f>+IF(ISNUMBER(DATA!H425),DATA!H425,"n/a")</f>
        <v>1368244</v>
      </c>
      <c r="F479" s="78">
        <f>+IF(ISNUMBER(DATA!I425),DATA!I425,"n/a")</f>
        <v>6.0999999999999999E-2</v>
      </c>
      <c r="G479" s="77">
        <f>+IF(ISNUMBER(DATA!R425),DATA!R425,"n/a")</f>
        <v>4200756</v>
      </c>
      <c r="H479" s="78">
        <f>+IF(ISNUMBER(DATA!S425),DATA!S425,"n/a")</f>
        <v>2.9000000000000001E-2</v>
      </c>
      <c r="I479" s="77">
        <f>+IF(ISNUMBER(DATA!AB425),DATA!AB425,"n/a")</f>
        <v>8575608</v>
      </c>
      <c r="J479" s="78">
        <f>+IF(ISNUMBER(DATA!AC425),DATA!AC425,"n/a")</f>
        <v>3.7999999999999999E-2</v>
      </c>
      <c r="K479" s="77">
        <f>+IF(ISNUMBER(DATA!AL425),DATA!AL425,"n/a")</f>
        <v>17419100</v>
      </c>
      <c r="L479" s="78">
        <f>+IF(ISNUMBER(DATA!AM425),DATA!AM425,"n/a")</f>
        <v>4.5999999999999999E-2</v>
      </c>
      <c r="R479" s="67"/>
      <c r="S479" s="67"/>
      <c r="T479" s="67"/>
      <c r="U479" s="67"/>
      <c r="V479" s="67"/>
      <c r="W479" s="67"/>
      <c r="X479" s="67"/>
      <c r="Y479" s="67"/>
    </row>
    <row r="480" spans="1:25" x14ac:dyDescent="0.2">
      <c r="A480" s="67" t="s">
        <v>11</v>
      </c>
      <c r="B480" s="67" t="s">
        <v>23</v>
      </c>
      <c r="C480" s="67" t="s">
        <v>0</v>
      </c>
      <c r="D480" s="67" t="s">
        <v>325</v>
      </c>
      <c r="E480" s="77">
        <f>+IF(ISNUMBER(DATA!H426),DATA!H426,"n/a")</f>
        <v>2483831</v>
      </c>
      <c r="F480" s="78">
        <f>+IF(ISNUMBER(DATA!I426),DATA!I426,"n/a")</f>
        <v>3.6999999999999998E-2</v>
      </c>
      <c r="G480" s="77">
        <f>+IF(ISNUMBER(DATA!R426),DATA!R426,"n/a")</f>
        <v>7464116</v>
      </c>
      <c r="H480" s="78">
        <f>+IF(ISNUMBER(DATA!S426),DATA!S426,"n/a")</f>
        <v>1.0999999999999999E-2</v>
      </c>
      <c r="I480" s="77">
        <f>+IF(ISNUMBER(DATA!AB426),DATA!AB426,"n/a")</f>
        <v>15642227</v>
      </c>
      <c r="J480" s="78">
        <f>+IF(ISNUMBER(DATA!AC426),DATA!AC426,"n/a")</f>
        <v>0.02</v>
      </c>
      <c r="K480" s="77">
        <f>+IF(ISNUMBER(DATA!AL426),DATA!AL426,"n/a")</f>
        <v>31182690</v>
      </c>
      <c r="L480" s="78">
        <f>+IF(ISNUMBER(DATA!AM426),DATA!AM426,"n/a")</f>
        <v>2E-3</v>
      </c>
      <c r="R480" s="67"/>
      <c r="S480" s="67"/>
      <c r="T480" s="67"/>
      <c r="U480" s="67"/>
      <c r="V480" s="67"/>
      <c r="W480" s="67"/>
      <c r="X480" s="67"/>
      <c r="Y480" s="67"/>
    </row>
    <row r="481" spans="1:25" x14ac:dyDescent="0.2">
      <c r="A481" s="67" t="s">
        <v>11</v>
      </c>
      <c r="B481" s="67" t="s">
        <v>23</v>
      </c>
      <c r="C481" s="67" t="s">
        <v>0</v>
      </c>
      <c r="D481" s="67" t="s">
        <v>326</v>
      </c>
      <c r="E481" s="77">
        <f>+IF(ISNUMBER(DATA!H427),DATA!H427,"n/a")</f>
        <v>557074</v>
      </c>
      <c r="F481" s="78">
        <f>+IF(ISNUMBER(DATA!I427),DATA!I427,"n/a")</f>
        <v>-0.11</v>
      </c>
      <c r="G481" s="77">
        <f>+IF(ISNUMBER(DATA!R427),DATA!R427,"n/a")</f>
        <v>1751744</v>
      </c>
      <c r="H481" s="78">
        <f>+IF(ISNUMBER(DATA!S427),DATA!S427,"n/a")</f>
        <v>-0.104</v>
      </c>
      <c r="I481" s="77">
        <f>+IF(ISNUMBER(DATA!AB427),DATA!AB427,"n/a")</f>
        <v>3514439</v>
      </c>
      <c r="J481" s="78">
        <f>+IF(ISNUMBER(DATA!AC427),DATA!AC427,"n/a")</f>
        <v>-0.11600000000000001</v>
      </c>
      <c r="K481" s="77">
        <f>+IF(ISNUMBER(DATA!AL427),DATA!AL427,"n/a")</f>
        <v>8038179</v>
      </c>
      <c r="L481" s="78">
        <f>+IF(ISNUMBER(DATA!AM427),DATA!AM427,"n/a")</f>
        <v>-2.7E-2</v>
      </c>
      <c r="R481" s="67"/>
      <c r="S481" s="67"/>
      <c r="T481" s="67"/>
      <c r="U481" s="67"/>
      <c r="V481" s="67"/>
      <c r="W481" s="67"/>
      <c r="X481" s="67"/>
      <c r="Y481" s="67"/>
    </row>
    <row r="482" spans="1:25" x14ac:dyDescent="0.2">
      <c r="A482" s="67" t="s">
        <v>11</v>
      </c>
      <c r="B482" s="67" t="s">
        <v>23</v>
      </c>
      <c r="C482" s="67" t="s">
        <v>0</v>
      </c>
      <c r="D482" s="67" t="s">
        <v>327</v>
      </c>
      <c r="E482" s="77">
        <f>+IF(ISNUMBER(DATA!H428),DATA!H428,"n/a")</f>
        <v>958042</v>
      </c>
      <c r="F482" s="78">
        <f>+IF(ISNUMBER(DATA!I428),DATA!I428,"n/a")</f>
        <v>0.14499999999999999</v>
      </c>
      <c r="G482" s="77">
        <f>+IF(ISNUMBER(DATA!R428),DATA!R428,"n/a")</f>
        <v>2890695</v>
      </c>
      <c r="H482" s="78">
        <f>+IF(ISNUMBER(DATA!S428),DATA!S428,"n/a")</f>
        <v>9.0999999999999998E-2</v>
      </c>
      <c r="I482" s="77">
        <f>+IF(ISNUMBER(DATA!AB428),DATA!AB428,"n/a")</f>
        <v>5685598</v>
      </c>
      <c r="J482" s="78">
        <f>+IF(ISNUMBER(DATA!AC428),DATA!AC428,"n/a")</f>
        <v>9.0999999999999998E-2</v>
      </c>
      <c r="K482" s="77">
        <f>+IF(ISNUMBER(DATA!AL428),DATA!AL428,"n/a")</f>
        <v>11399726</v>
      </c>
      <c r="L482" s="78">
        <f>+IF(ISNUMBER(DATA!AM428),DATA!AM428,"n/a")</f>
        <v>0.111</v>
      </c>
      <c r="R482" s="67"/>
      <c r="S482" s="67"/>
      <c r="T482" s="67"/>
      <c r="U482" s="67"/>
      <c r="V482" s="67"/>
      <c r="W482" s="67"/>
      <c r="X482" s="67"/>
      <c r="Y482" s="67"/>
    </row>
    <row r="483" spans="1:25" x14ac:dyDescent="0.2">
      <c r="A483" s="67" t="s">
        <v>11</v>
      </c>
      <c r="B483" s="67" t="s">
        <v>23</v>
      </c>
      <c r="C483" s="67" t="s">
        <v>0</v>
      </c>
      <c r="D483" s="67" t="s">
        <v>328</v>
      </c>
      <c r="E483" s="77">
        <f>+IF(ISNUMBER(DATA!H429),DATA!H429,"n/a")</f>
        <v>2161316</v>
      </c>
      <c r="F483" s="78">
        <f>+IF(ISNUMBER(DATA!I429),DATA!I429,"n/a")</f>
        <v>0.191</v>
      </c>
      <c r="G483" s="77">
        <f>+IF(ISNUMBER(DATA!R429),DATA!R429,"n/a")</f>
        <v>7175169</v>
      </c>
      <c r="H483" s="78">
        <f>+IF(ISNUMBER(DATA!S429),DATA!S429,"n/a")</f>
        <v>0.111</v>
      </c>
      <c r="I483" s="77">
        <f>+IF(ISNUMBER(DATA!AB429),DATA!AB429,"n/a")</f>
        <v>14375991</v>
      </c>
      <c r="J483" s="78">
        <f>+IF(ISNUMBER(DATA!AC429),DATA!AC429,"n/a")</f>
        <v>0.14799999999999999</v>
      </c>
      <c r="K483" s="77">
        <f>+IF(ISNUMBER(DATA!AL429),DATA!AL429,"n/a")</f>
        <v>29029532</v>
      </c>
      <c r="L483" s="78">
        <f>+IF(ISNUMBER(DATA!AM429),DATA!AM429,"n/a")</f>
        <v>0.17199999999999999</v>
      </c>
      <c r="R483" s="67"/>
      <c r="S483" s="67"/>
      <c r="T483" s="67"/>
      <c r="U483" s="67"/>
      <c r="V483" s="67"/>
      <c r="W483" s="67"/>
      <c r="X483" s="67"/>
      <c r="Y483" s="67"/>
    </row>
    <row r="484" spans="1:25" x14ac:dyDescent="0.2">
      <c r="A484" s="67" t="s">
        <v>11</v>
      </c>
      <c r="B484" s="67" t="s">
        <v>23</v>
      </c>
      <c r="C484" s="67" t="s">
        <v>0</v>
      </c>
      <c r="D484" s="67" t="s">
        <v>329</v>
      </c>
      <c r="E484" s="77">
        <f>+IF(ISNUMBER(DATA!H430),DATA!H430,"n/a")</f>
        <v>1063227</v>
      </c>
      <c r="F484" s="78">
        <f>+IF(ISNUMBER(DATA!I430),DATA!I430,"n/a")</f>
        <v>0.153</v>
      </c>
      <c r="G484" s="77">
        <f>+IF(ISNUMBER(DATA!R430),DATA!R430,"n/a")</f>
        <v>3179756</v>
      </c>
      <c r="H484" s="78">
        <f>+IF(ISNUMBER(DATA!S430),DATA!S430,"n/a")</f>
        <v>0.12</v>
      </c>
      <c r="I484" s="77">
        <f>+IF(ISNUMBER(DATA!AB430),DATA!AB430,"n/a")</f>
        <v>6322067</v>
      </c>
      <c r="J484" s="78">
        <f>+IF(ISNUMBER(DATA!AC430),DATA!AC430,"n/a")</f>
        <v>0.10299999999999999</v>
      </c>
      <c r="K484" s="77">
        <f>+IF(ISNUMBER(DATA!AL430),DATA!AL430,"n/a")</f>
        <v>13120514</v>
      </c>
      <c r="L484" s="78">
        <f>+IF(ISNUMBER(DATA!AM430),DATA!AM430,"n/a")</f>
        <v>0.128</v>
      </c>
      <c r="R484" s="67"/>
      <c r="S484" s="67"/>
      <c r="T484" s="67"/>
      <c r="U484" s="67"/>
      <c r="V484" s="67"/>
      <c r="W484" s="67"/>
      <c r="X484" s="67"/>
      <c r="Y484" s="67"/>
    </row>
    <row r="485" spans="1:25" x14ac:dyDescent="0.2">
      <c r="A485" s="67" t="s">
        <v>11</v>
      </c>
      <c r="B485" s="67" t="s">
        <v>23</v>
      </c>
      <c r="C485" s="67" t="s">
        <v>0</v>
      </c>
      <c r="D485" s="67" t="s">
        <v>330</v>
      </c>
      <c r="E485" s="77">
        <f>+IF(ISNUMBER(DATA!H431),DATA!H431,"n/a")</f>
        <v>11229423</v>
      </c>
      <c r="F485" s="78">
        <f>+IF(ISNUMBER(DATA!I431),DATA!I431,"n/a")</f>
        <v>9.0999999999999998E-2</v>
      </c>
      <c r="G485" s="77">
        <f>+IF(ISNUMBER(DATA!R431),DATA!R431,"n/a")</f>
        <v>34955635</v>
      </c>
      <c r="H485" s="78">
        <f>+IF(ISNUMBER(DATA!S431),DATA!S431,"n/a")</f>
        <v>0.06</v>
      </c>
      <c r="I485" s="77">
        <f>+IF(ISNUMBER(DATA!AB431),DATA!AB431,"n/a")</f>
        <v>70704689</v>
      </c>
      <c r="J485" s="78">
        <f>+IF(ISNUMBER(DATA!AC431),DATA!AC431,"n/a")</f>
        <v>6.0999999999999999E-2</v>
      </c>
      <c r="K485" s="77">
        <f>+IF(ISNUMBER(DATA!AL431),DATA!AL431,"n/a")</f>
        <v>143914025</v>
      </c>
      <c r="L485" s="78">
        <f>+IF(ISNUMBER(DATA!AM431),DATA!AM431,"n/a")</f>
        <v>6.7000000000000004E-2</v>
      </c>
      <c r="R485" s="67"/>
      <c r="S485" s="67"/>
      <c r="T485" s="67"/>
      <c r="U485" s="67"/>
      <c r="V485" s="67"/>
      <c r="W485" s="67"/>
      <c r="X485" s="67"/>
      <c r="Y485" s="67"/>
    </row>
    <row r="486" spans="1:25" x14ac:dyDescent="0.2">
      <c r="E486" s="91"/>
      <c r="F486" s="78"/>
      <c r="G486" s="92"/>
      <c r="H486" s="78"/>
      <c r="I486" s="92"/>
      <c r="J486" s="83"/>
      <c r="K486" s="92"/>
      <c r="L486" s="78"/>
      <c r="R486" s="67"/>
      <c r="S486" s="67"/>
      <c r="T486" s="67"/>
      <c r="U486" s="67"/>
      <c r="V486" s="67"/>
      <c r="W486" s="67"/>
      <c r="X486" s="67"/>
      <c r="Y486" s="67"/>
    </row>
    <row r="487" spans="1:25" x14ac:dyDescent="0.2">
      <c r="A487" s="67" t="s">
        <v>11</v>
      </c>
      <c r="B487" s="67" t="s">
        <v>23</v>
      </c>
      <c r="C487" s="67" t="s">
        <v>9</v>
      </c>
      <c r="D487" s="67" t="s">
        <v>322</v>
      </c>
      <c r="E487" s="87">
        <f>+IF(ISNUMBER(DATA!J423),DATA!J423,"n/a")</f>
        <v>241341</v>
      </c>
      <c r="F487" s="78">
        <f>+IF(ISNUMBER(DATA!K423),DATA!K423,"n/a")</f>
        <v>0.11799999999999999</v>
      </c>
      <c r="G487" s="87">
        <f>+IF(ISNUMBER(DATA!T423),DATA!T423,"n/a")</f>
        <v>754622</v>
      </c>
      <c r="H487" s="78">
        <f>+IF(ISNUMBER(DATA!U423),DATA!U423,"n/a")</f>
        <v>0.11</v>
      </c>
      <c r="I487" s="87">
        <f>+IF(ISNUMBER(DATA!AD423),DATA!AD423,"n/a")</f>
        <v>1480550</v>
      </c>
      <c r="J487" s="78">
        <f>+IF(ISNUMBER(DATA!AE423),DATA!AE423,"n/a")</f>
        <v>7.3999999999999996E-2</v>
      </c>
      <c r="K487" s="87">
        <f>+IF(ISNUMBER(DATA!AN423),DATA!AN423,"n/a")</f>
        <v>3085340</v>
      </c>
      <c r="L487" s="78">
        <f>+IF(ISNUMBER(DATA!AO423),DATA!AO423,"n/a")</f>
        <v>7.0000000000000007E-2</v>
      </c>
      <c r="R487" s="67"/>
      <c r="S487" s="67"/>
      <c r="T487" s="67"/>
      <c r="U487" s="67"/>
      <c r="V487" s="67"/>
      <c r="W487" s="67"/>
      <c r="X487" s="67"/>
      <c r="Y487" s="67"/>
    </row>
    <row r="488" spans="1:25" x14ac:dyDescent="0.2">
      <c r="A488" s="67" t="s">
        <v>11</v>
      </c>
      <c r="B488" s="67" t="s">
        <v>23</v>
      </c>
      <c r="C488" s="67" t="s">
        <v>9</v>
      </c>
      <c r="D488" s="67" t="s">
        <v>323</v>
      </c>
      <c r="E488" s="87">
        <f>+IF(ISNUMBER(DATA!J424),DATA!J424,"n/a")</f>
        <v>281741</v>
      </c>
      <c r="F488" s="78">
        <f>+IF(ISNUMBER(DATA!K424),DATA!K424,"n/a")</f>
        <v>3.1E-2</v>
      </c>
      <c r="G488" s="87">
        <f>+IF(ISNUMBER(DATA!T424),DATA!T424,"n/a")</f>
        <v>886878</v>
      </c>
      <c r="H488" s="78">
        <f>+IF(ISNUMBER(DATA!U424),DATA!U424,"n/a")</f>
        <v>3.1E-2</v>
      </c>
      <c r="I488" s="87">
        <f>+IF(ISNUMBER(DATA!AD424),DATA!AD424,"n/a")</f>
        <v>1769372</v>
      </c>
      <c r="J488" s="78">
        <f>+IF(ISNUMBER(DATA!AE424),DATA!AE424,"n/a")</f>
        <v>2.5999999999999999E-2</v>
      </c>
      <c r="K488" s="87">
        <f>+IF(ISNUMBER(DATA!AN424),DATA!AN424,"n/a")</f>
        <v>3559699</v>
      </c>
      <c r="L488" s="78">
        <f>+IF(ISNUMBER(DATA!AO424),DATA!AO424,"n/a")</f>
        <v>-1.4999999999999999E-2</v>
      </c>
      <c r="R488" s="67"/>
      <c r="S488" s="67"/>
      <c r="T488" s="67"/>
      <c r="U488" s="67"/>
      <c r="V488" s="67"/>
      <c r="W488" s="67"/>
      <c r="X488" s="67"/>
      <c r="Y488" s="67"/>
    </row>
    <row r="489" spans="1:25" x14ac:dyDescent="0.2">
      <c r="A489" s="67" t="s">
        <v>11</v>
      </c>
      <c r="B489" s="67" t="s">
        <v>23</v>
      </c>
      <c r="C489" s="67" t="s">
        <v>9</v>
      </c>
      <c r="D489" s="67" t="s">
        <v>324</v>
      </c>
      <c r="E489" s="87">
        <f>+IF(ISNUMBER(DATA!J425),DATA!J425,"n/a")</f>
        <v>292522</v>
      </c>
      <c r="F489" s="78">
        <f>+IF(ISNUMBER(DATA!K425),DATA!K425,"n/a")</f>
        <v>0.13900000000000001</v>
      </c>
      <c r="G489" s="87">
        <f>+IF(ISNUMBER(DATA!T425),DATA!T425,"n/a")</f>
        <v>864667</v>
      </c>
      <c r="H489" s="78">
        <f>+IF(ISNUMBER(DATA!U425),DATA!U425,"n/a")</f>
        <v>5.8000000000000003E-2</v>
      </c>
      <c r="I489" s="87">
        <f>+IF(ISNUMBER(DATA!AD425),DATA!AD425,"n/a")</f>
        <v>1737064</v>
      </c>
      <c r="J489" s="78">
        <f>+IF(ISNUMBER(DATA!AE425),DATA!AE425,"n/a")</f>
        <v>6.3E-2</v>
      </c>
      <c r="K489" s="87">
        <f>+IF(ISNUMBER(DATA!AN425),DATA!AN425,"n/a")</f>
        <v>3457279</v>
      </c>
      <c r="L489" s="78">
        <f>+IF(ISNUMBER(DATA!AO425),DATA!AO425,"n/a")</f>
        <v>5.0999999999999997E-2</v>
      </c>
      <c r="R489" s="67"/>
      <c r="S489" s="67"/>
      <c r="T489" s="67"/>
      <c r="U489" s="67"/>
      <c r="V489" s="67"/>
      <c r="W489" s="67"/>
      <c r="X489" s="67"/>
      <c r="Y489" s="67"/>
    </row>
    <row r="490" spans="1:25" x14ac:dyDescent="0.2">
      <c r="A490" s="67" t="s">
        <v>11</v>
      </c>
      <c r="B490" s="67" t="s">
        <v>23</v>
      </c>
      <c r="C490" s="67" t="s">
        <v>9</v>
      </c>
      <c r="D490" s="67" t="s">
        <v>325</v>
      </c>
      <c r="E490" s="87">
        <f>+IF(ISNUMBER(DATA!J426),DATA!J426,"n/a")</f>
        <v>606332</v>
      </c>
      <c r="F490" s="78">
        <f>+IF(ISNUMBER(DATA!K426),DATA!K426,"n/a")</f>
        <v>0.155</v>
      </c>
      <c r="G490" s="87">
        <f>+IF(ISNUMBER(DATA!T426),DATA!T426,"n/a")</f>
        <v>1728625</v>
      </c>
      <c r="H490" s="78">
        <f>+IF(ISNUMBER(DATA!U426),DATA!U426,"n/a")</f>
        <v>8.4000000000000005E-2</v>
      </c>
      <c r="I490" s="87">
        <f>+IF(ISNUMBER(DATA!AD426),DATA!AD426,"n/a")</f>
        <v>3568760</v>
      </c>
      <c r="J490" s="78">
        <f>+IF(ISNUMBER(DATA!AE426),DATA!AE426,"n/a")</f>
        <v>7.8E-2</v>
      </c>
      <c r="K490" s="87">
        <f>+IF(ISNUMBER(DATA!AN426),DATA!AN426,"n/a")</f>
        <v>7053447</v>
      </c>
      <c r="L490" s="78">
        <f>+IF(ISNUMBER(DATA!AO426),DATA!AO426,"n/a")</f>
        <v>2.8000000000000001E-2</v>
      </c>
      <c r="R490" s="67"/>
      <c r="S490" s="67"/>
      <c r="T490" s="67"/>
      <c r="U490" s="67"/>
      <c r="V490" s="67"/>
      <c r="W490" s="67"/>
      <c r="X490" s="67"/>
      <c r="Y490" s="67"/>
    </row>
    <row r="491" spans="1:25" x14ac:dyDescent="0.2">
      <c r="A491" s="67" t="s">
        <v>11</v>
      </c>
      <c r="B491" s="67" t="s">
        <v>23</v>
      </c>
      <c r="C491" s="67" t="s">
        <v>9</v>
      </c>
      <c r="D491" s="67" t="s">
        <v>326</v>
      </c>
      <c r="E491" s="87">
        <f>+IF(ISNUMBER(DATA!J427),DATA!J427,"n/a")</f>
        <v>104561</v>
      </c>
      <c r="F491" s="78">
        <f>+IF(ISNUMBER(DATA!K427),DATA!K427,"n/a")</f>
        <v>-0.16300000000000001</v>
      </c>
      <c r="G491" s="87">
        <f>+IF(ISNUMBER(DATA!T427),DATA!T427,"n/a")</f>
        <v>327796</v>
      </c>
      <c r="H491" s="78">
        <f>+IF(ISNUMBER(DATA!U427),DATA!U427,"n/a")</f>
        <v>-0.16200000000000001</v>
      </c>
      <c r="I491" s="87">
        <f>+IF(ISNUMBER(DATA!AD427),DATA!AD427,"n/a")</f>
        <v>657809</v>
      </c>
      <c r="J491" s="78">
        <f>+IF(ISNUMBER(DATA!AE427),DATA!AE427,"n/a")</f>
        <v>-0.17399999999999999</v>
      </c>
      <c r="K491" s="87">
        <f>+IF(ISNUMBER(DATA!AN427),DATA!AN427,"n/a")</f>
        <v>1555699</v>
      </c>
      <c r="L491" s="78">
        <f>+IF(ISNUMBER(DATA!AO427),DATA!AO427,"n/a")</f>
        <v>-6.3E-2</v>
      </c>
      <c r="R491" s="67"/>
      <c r="S491" s="67"/>
      <c r="T491" s="67"/>
      <c r="U491" s="67"/>
      <c r="V491" s="67"/>
      <c r="W491" s="67"/>
      <c r="X491" s="67"/>
      <c r="Y491" s="67"/>
    </row>
    <row r="492" spans="1:25" x14ac:dyDescent="0.2">
      <c r="A492" s="67" t="s">
        <v>11</v>
      </c>
      <c r="B492" s="67" t="s">
        <v>23</v>
      </c>
      <c r="C492" s="67" t="s">
        <v>9</v>
      </c>
      <c r="D492" s="67" t="s">
        <v>327</v>
      </c>
      <c r="E492" s="87">
        <f>+IF(ISNUMBER(DATA!J428),DATA!J428,"n/a")</f>
        <v>185461</v>
      </c>
      <c r="F492" s="78">
        <f>+IF(ISNUMBER(DATA!K428),DATA!K428,"n/a")</f>
        <v>0.13700000000000001</v>
      </c>
      <c r="G492" s="87">
        <f>+IF(ISNUMBER(DATA!T428),DATA!T428,"n/a")</f>
        <v>559214</v>
      </c>
      <c r="H492" s="78">
        <f>+IF(ISNUMBER(DATA!U428),DATA!U428,"n/a")</f>
        <v>7.8E-2</v>
      </c>
      <c r="I492" s="87">
        <f>+IF(ISNUMBER(DATA!AD428),DATA!AD428,"n/a")</f>
        <v>1104188</v>
      </c>
      <c r="J492" s="78">
        <f>+IF(ISNUMBER(DATA!AE428),DATA!AE428,"n/a")</f>
        <v>0.1</v>
      </c>
      <c r="K492" s="87">
        <f>+IF(ISNUMBER(DATA!AN428),DATA!AN428,"n/a")</f>
        <v>2239446</v>
      </c>
      <c r="L492" s="78">
        <f>+IF(ISNUMBER(DATA!AO428),DATA!AO428,"n/a")</f>
        <v>0.14799999999999999</v>
      </c>
      <c r="R492" s="67"/>
      <c r="S492" s="67"/>
      <c r="T492" s="67"/>
      <c r="U492" s="67"/>
      <c r="V492" s="67"/>
      <c r="W492" s="67"/>
      <c r="X492" s="67"/>
      <c r="Y492" s="67"/>
    </row>
    <row r="493" spans="1:25" x14ac:dyDescent="0.2">
      <c r="A493" s="67" t="s">
        <v>11</v>
      </c>
      <c r="B493" s="67" t="s">
        <v>23</v>
      </c>
      <c r="C493" s="67" t="s">
        <v>9</v>
      </c>
      <c r="D493" s="67" t="s">
        <v>328</v>
      </c>
      <c r="E493" s="87">
        <f>+IF(ISNUMBER(DATA!J429),DATA!J429,"n/a")</f>
        <v>475565</v>
      </c>
      <c r="F493" s="78">
        <f>+IF(ISNUMBER(DATA!K429),DATA!K429,"n/a")</f>
        <v>0.30399999999999999</v>
      </c>
      <c r="G493" s="87">
        <f>+IF(ISNUMBER(DATA!T429),DATA!T429,"n/a")</f>
        <v>1568334</v>
      </c>
      <c r="H493" s="78">
        <f>+IF(ISNUMBER(DATA!U429),DATA!U429,"n/a")</f>
        <v>0.122</v>
      </c>
      <c r="I493" s="87">
        <f>+IF(ISNUMBER(DATA!AD429),DATA!AD429,"n/a")</f>
        <v>3149852</v>
      </c>
      <c r="J493" s="78">
        <f>+IF(ISNUMBER(DATA!AE429),DATA!AE429,"n/a")</f>
        <v>0.17299999999999999</v>
      </c>
      <c r="K493" s="87">
        <f>+IF(ISNUMBER(DATA!AN429),DATA!AN429,"n/a")</f>
        <v>6403893</v>
      </c>
      <c r="L493" s="78">
        <f>+IF(ISNUMBER(DATA!AO429),DATA!AO429,"n/a")</f>
        <v>0.19900000000000001</v>
      </c>
      <c r="R493" s="67"/>
      <c r="S493" s="67"/>
      <c r="T493" s="67"/>
      <c r="U493" s="67"/>
      <c r="V493" s="67"/>
      <c r="W493" s="67"/>
      <c r="X493" s="67"/>
      <c r="Y493" s="67"/>
    </row>
    <row r="494" spans="1:25" x14ac:dyDescent="0.2">
      <c r="A494" s="67" t="s">
        <v>11</v>
      </c>
      <c r="B494" s="67" t="s">
        <v>23</v>
      </c>
      <c r="C494" s="67" t="s">
        <v>9</v>
      </c>
      <c r="D494" s="67" t="s">
        <v>329</v>
      </c>
      <c r="E494" s="87">
        <f>+IF(ISNUMBER(DATA!J430),DATA!J430,"n/a")</f>
        <v>209738</v>
      </c>
      <c r="F494" s="78">
        <f>+IF(ISNUMBER(DATA!K430),DATA!K430,"n/a")</f>
        <v>0.16200000000000001</v>
      </c>
      <c r="G494" s="87">
        <f>+IF(ISNUMBER(DATA!T430),DATA!T430,"n/a")</f>
        <v>628143</v>
      </c>
      <c r="H494" s="78">
        <f>+IF(ISNUMBER(DATA!U430),DATA!U430,"n/a")</f>
        <v>0.125</v>
      </c>
      <c r="I494" s="87">
        <f>+IF(ISNUMBER(DATA!AD430),DATA!AD430,"n/a")</f>
        <v>1257277</v>
      </c>
      <c r="J494" s="78">
        <f>+IF(ISNUMBER(DATA!AE430),DATA!AE430,"n/a")</f>
        <v>0.129</v>
      </c>
      <c r="K494" s="87">
        <f>+IF(ISNUMBER(DATA!AN430),DATA!AN430,"n/a")</f>
        <v>2618400</v>
      </c>
      <c r="L494" s="78">
        <f>+IF(ISNUMBER(DATA!AO430),DATA!AO430,"n/a")</f>
        <v>0.16800000000000001</v>
      </c>
      <c r="R494" s="67"/>
      <c r="S494" s="67"/>
      <c r="T494" s="67"/>
      <c r="U494" s="67"/>
      <c r="V494" s="67"/>
      <c r="W494" s="67"/>
      <c r="X494" s="67"/>
      <c r="Y494" s="67"/>
    </row>
    <row r="495" spans="1:25" x14ac:dyDescent="0.2">
      <c r="A495" s="67" t="s">
        <v>11</v>
      </c>
      <c r="B495" s="67" t="s">
        <v>23</v>
      </c>
      <c r="C495" s="67" t="s">
        <v>9</v>
      </c>
      <c r="D495" s="67" t="s">
        <v>330</v>
      </c>
      <c r="E495" s="87">
        <f>+IF(ISNUMBER(DATA!J431),DATA!J431,"n/a")</f>
        <v>2397261</v>
      </c>
      <c r="F495" s="78">
        <f>+IF(ISNUMBER(DATA!K431),DATA!K431,"n/a")</f>
        <v>0.13900000000000001</v>
      </c>
      <c r="G495" s="87">
        <f>+IF(ISNUMBER(DATA!T431),DATA!T431,"n/a")</f>
        <v>7318279</v>
      </c>
      <c r="H495" s="78">
        <f>+IF(ISNUMBER(DATA!U431),DATA!U431,"n/a")</f>
        <v>7.2999999999999995E-2</v>
      </c>
      <c r="I495" s="87">
        <f>+IF(ISNUMBER(DATA!AD431),DATA!AD431,"n/a")</f>
        <v>14724873</v>
      </c>
      <c r="J495" s="78">
        <f>+IF(ISNUMBER(DATA!AE431),DATA!AE431,"n/a")</f>
        <v>7.9000000000000001E-2</v>
      </c>
      <c r="K495" s="87">
        <f>+IF(ISNUMBER(DATA!AN431),DATA!AN431,"n/a")</f>
        <v>29973202</v>
      </c>
      <c r="L495" s="78">
        <f>+IF(ISNUMBER(DATA!AO431),DATA!AO431,"n/a")</f>
        <v>7.5999999999999998E-2</v>
      </c>
      <c r="R495" s="67"/>
      <c r="S495" s="67"/>
      <c r="T495" s="67"/>
      <c r="U495" s="67"/>
      <c r="V495" s="67"/>
      <c r="W495" s="67"/>
      <c r="X495" s="67"/>
      <c r="Y495" s="67"/>
    </row>
    <row r="496" spans="1:25" x14ac:dyDescent="0.2">
      <c r="E496" s="91"/>
      <c r="F496" s="78"/>
      <c r="G496" s="92"/>
      <c r="H496" s="78"/>
      <c r="I496" s="92"/>
      <c r="J496" s="83"/>
      <c r="K496" s="92"/>
      <c r="L496" s="78"/>
      <c r="R496" s="67"/>
      <c r="S496" s="67"/>
      <c r="T496" s="67"/>
      <c r="U496" s="67"/>
      <c r="V496" s="67"/>
      <c r="W496" s="67"/>
      <c r="X496" s="67"/>
      <c r="Y496" s="67"/>
    </row>
    <row r="497" spans="1:25" x14ac:dyDescent="0.2">
      <c r="A497" s="67" t="s">
        <v>11</v>
      </c>
      <c r="B497" s="67" t="s">
        <v>23</v>
      </c>
      <c r="C497" s="67" t="s">
        <v>25</v>
      </c>
      <c r="D497" s="67" t="s">
        <v>322</v>
      </c>
      <c r="E497" s="87">
        <f>+IF(ISNUMBER(DATA!L423),DATA!L423,"n/a")</f>
        <v>444313</v>
      </c>
      <c r="F497" s="78">
        <f>+IF(ISNUMBER(DATA!M423),DATA!M423,"n/a")</f>
        <v>0.113</v>
      </c>
      <c r="G497" s="87">
        <f>+IF(ISNUMBER(DATA!V423),DATA!V423,"n/a")</f>
        <v>1394240</v>
      </c>
      <c r="H497" s="78">
        <f>+IF(ISNUMBER(DATA!W423),DATA!W423,"n/a")</f>
        <v>0.107</v>
      </c>
      <c r="I497" s="87">
        <f>+IF(ISNUMBER(DATA!AF423),DATA!AF423,"n/a")</f>
        <v>2727361</v>
      </c>
      <c r="J497" s="78">
        <f>+IF(ISNUMBER(DATA!AG423),DATA!AG423,"n/a")</f>
        <v>6.5000000000000002E-2</v>
      </c>
      <c r="K497" s="87">
        <f>+IF(ISNUMBER(DATA!AP423),DATA!AP423,"n/a")</f>
        <v>5698506</v>
      </c>
      <c r="L497" s="78">
        <f>+IF(ISNUMBER(DATA!AQ423),DATA!AQ423,"n/a")</f>
        <v>6.7000000000000004E-2</v>
      </c>
      <c r="R497" s="67"/>
      <c r="S497" s="67"/>
      <c r="T497" s="67"/>
      <c r="U497" s="67"/>
      <c r="V497" s="67"/>
      <c r="W497" s="67"/>
      <c r="X497" s="67"/>
      <c r="Y497" s="67"/>
    </row>
    <row r="498" spans="1:25" x14ac:dyDescent="0.2">
      <c r="A498" s="67" t="s">
        <v>11</v>
      </c>
      <c r="B498" s="67" t="s">
        <v>23</v>
      </c>
      <c r="C498" s="67" t="s">
        <v>25</v>
      </c>
      <c r="D498" s="67" t="s">
        <v>323</v>
      </c>
      <c r="E498" s="87">
        <f>+IF(ISNUMBER(DATA!L424),DATA!L424,"n/a")</f>
        <v>555451</v>
      </c>
      <c r="F498" s="78">
        <f>+IF(ISNUMBER(DATA!M424),DATA!M424,"n/a")</f>
        <v>1.7999999999999999E-2</v>
      </c>
      <c r="G498" s="87">
        <f>+IF(ISNUMBER(DATA!V424),DATA!V424,"n/a")</f>
        <v>1748550</v>
      </c>
      <c r="H498" s="78">
        <f>+IF(ISNUMBER(DATA!W424),DATA!W424,"n/a")</f>
        <v>1.0999999999999999E-2</v>
      </c>
      <c r="I498" s="87">
        <f>+IF(ISNUMBER(DATA!AF424),DATA!AF424,"n/a")</f>
        <v>3496840</v>
      </c>
      <c r="J498" s="78">
        <f>+IF(ISNUMBER(DATA!AG424),DATA!AG424,"n/a")</f>
        <v>2E-3</v>
      </c>
      <c r="K498" s="87">
        <f>+IF(ISNUMBER(DATA!AP424),DATA!AP424,"n/a")</f>
        <v>7013511</v>
      </c>
      <c r="L498" s="78">
        <f>+IF(ISNUMBER(DATA!AQ424),DATA!AQ424,"n/a")</f>
        <v>-4.3999999999999997E-2</v>
      </c>
      <c r="R498" s="67"/>
      <c r="S498" s="67"/>
      <c r="T498" s="67"/>
      <c r="U498" s="67"/>
      <c r="V498" s="67"/>
      <c r="W498" s="67"/>
      <c r="X498" s="67"/>
      <c r="Y498" s="67"/>
    </row>
    <row r="499" spans="1:25" x14ac:dyDescent="0.2">
      <c r="A499" s="67" t="s">
        <v>11</v>
      </c>
      <c r="B499" s="67" t="s">
        <v>23</v>
      </c>
      <c r="C499" s="67" t="s">
        <v>25</v>
      </c>
      <c r="D499" s="67" t="s">
        <v>324</v>
      </c>
      <c r="E499" s="87">
        <f>+IF(ISNUMBER(DATA!L425),DATA!L425,"n/a")</f>
        <v>570507</v>
      </c>
      <c r="F499" s="78">
        <f>+IF(ISNUMBER(DATA!M425),DATA!M425,"n/a")</f>
        <v>7.5999999999999998E-2</v>
      </c>
      <c r="G499" s="87">
        <f>+IF(ISNUMBER(DATA!V425),DATA!V425,"n/a")</f>
        <v>1736995</v>
      </c>
      <c r="H499" s="78">
        <f>+IF(ISNUMBER(DATA!W425),DATA!W425,"n/a")</f>
        <v>3.2000000000000001E-2</v>
      </c>
      <c r="I499" s="87">
        <f>+IF(ISNUMBER(DATA!AF425),DATA!AF425,"n/a")</f>
        <v>3530231</v>
      </c>
      <c r="J499" s="78">
        <f>+IF(ISNUMBER(DATA!AG425),DATA!AG425,"n/a")</f>
        <v>4.1000000000000002E-2</v>
      </c>
      <c r="K499" s="87">
        <f>+IF(ISNUMBER(DATA!AP425),DATA!AP425,"n/a")</f>
        <v>7051091</v>
      </c>
      <c r="L499" s="78">
        <f>+IF(ISNUMBER(DATA!AQ425),DATA!AQ425,"n/a")</f>
        <v>2.7E-2</v>
      </c>
      <c r="R499" s="67"/>
      <c r="S499" s="67"/>
      <c r="T499" s="67"/>
      <c r="U499" s="67"/>
      <c r="V499" s="67"/>
      <c r="W499" s="67"/>
      <c r="X499" s="67"/>
      <c r="Y499" s="67"/>
    </row>
    <row r="500" spans="1:25" x14ac:dyDescent="0.2">
      <c r="A500" s="67" t="s">
        <v>11</v>
      </c>
      <c r="B500" s="67" t="s">
        <v>23</v>
      </c>
      <c r="C500" s="67" t="s">
        <v>25</v>
      </c>
      <c r="D500" s="67" t="s">
        <v>325</v>
      </c>
      <c r="E500" s="87">
        <f>+IF(ISNUMBER(DATA!L426),DATA!L426,"n/a")</f>
        <v>1118579</v>
      </c>
      <c r="F500" s="78">
        <f>+IF(ISNUMBER(DATA!M426),DATA!M426,"n/a")</f>
        <v>0.105</v>
      </c>
      <c r="G500" s="87">
        <f>+IF(ISNUMBER(DATA!V426),DATA!V426,"n/a")</f>
        <v>3235856</v>
      </c>
      <c r="H500" s="78">
        <f>+IF(ISNUMBER(DATA!W426),DATA!W426,"n/a")</f>
        <v>5.6000000000000001E-2</v>
      </c>
      <c r="I500" s="87">
        <f>+IF(ISNUMBER(DATA!AF426),DATA!AF426,"n/a")</f>
        <v>6726086</v>
      </c>
      <c r="J500" s="78">
        <f>+IF(ISNUMBER(DATA!AG426),DATA!AG426,"n/a")</f>
        <v>6.2E-2</v>
      </c>
      <c r="K500" s="87">
        <f>+IF(ISNUMBER(DATA!AP426),DATA!AP426,"n/a")</f>
        <v>13382075</v>
      </c>
      <c r="L500" s="78">
        <f>+IF(ISNUMBER(DATA!AQ426),DATA!AQ426,"n/a")</f>
        <v>2.3E-2</v>
      </c>
      <c r="R500" s="67"/>
      <c r="S500" s="67"/>
      <c r="T500" s="67"/>
      <c r="U500" s="67"/>
      <c r="V500" s="67"/>
      <c r="W500" s="67"/>
      <c r="X500" s="67"/>
      <c r="Y500" s="67"/>
    </row>
    <row r="501" spans="1:25" x14ac:dyDescent="0.2">
      <c r="A501" s="67" t="s">
        <v>11</v>
      </c>
      <c r="B501" s="67" t="s">
        <v>23</v>
      </c>
      <c r="C501" s="67" t="s">
        <v>25</v>
      </c>
      <c r="D501" s="67" t="s">
        <v>326</v>
      </c>
      <c r="E501" s="87">
        <f>+IF(ISNUMBER(DATA!L427),DATA!L427,"n/a")</f>
        <v>193524</v>
      </c>
      <c r="F501" s="78">
        <f>+IF(ISNUMBER(DATA!M427),DATA!M427,"n/a")</f>
        <v>-0.19700000000000001</v>
      </c>
      <c r="G501" s="87">
        <f>+IF(ISNUMBER(DATA!V427),DATA!V427,"n/a")</f>
        <v>604998</v>
      </c>
      <c r="H501" s="78">
        <f>+IF(ISNUMBER(DATA!W427),DATA!W427,"n/a")</f>
        <v>-0.19600000000000001</v>
      </c>
      <c r="I501" s="87">
        <f>+IF(ISNUMBER(DATA!AF427),DATA!AF427,"n/a")</f>
        <v>1224329</v>
      </c>
      <c r="J501" s="78">
        <f>+IF(ISNUMBER(DATA!AG427),DATA!AG427,"n/a")</f>
        <v>-0.21099999999999999</v>
      </c>
      <c r="K501" s="87">
        <f>+IF(ISNUMBER(DATA!AP427),DATA!AP427,"n/a")</f>
        <v>2902279</v>
      </c>
      <c r="L501" s="78">
        <f>+IF(ISNUMBER(DATA!AQ427),DATA!AQ427,"n/a")</f>
        <v>-0.123</v>
      </c>
      <c r="R501" s="67"/>
      <c r="S501" s="67"/>
      <c r="T501" s="67"/>
      <c r="U501" s="67"/>
      <c r="V501" s="67"/>
      <c r="W501" s="67"/>
      <c r="X501" s="67"/>
      <c r="Y501" s="67"/>
    </row>
    <row r="502" spans="1:25" x14ac:dyDescent="0.2">
      <c r="A502" s="67" t="s">
        <v>11</v>
      </c>
      <c r="B502" s="67" t="s">
        <v>23</v>
      </c>
      <c r="C502" s="67" t="s">
        <v>25</v>
      </c>
      <c r="D502" s="67" t="s">
        <v>327</v>
      </c>
      <c r="E502" s="87">
        <f>+IF(ISNUMBER(DATA!L428),DATA!L428,"n/a")</f>
        <v>338188</v>
      </c>
      <c r="F502" s="78">
        <f>+IF(ISNUMBER(DATA!M428),DATA!M428,"n/a")</f>
        <v>0.13600000000000001</v>
      </c>
      <c r="G502" s="87">
        <f>+IF(ISNUMBER(DATA!V428),DATA!V428,"n/a")</f>
        <v>1025670</v>
      </c>
      <c r="H502" s="78">
        <f>+IF(ISNUMBER(DATA!W428),DATA!W428,"n/a")</f>
        <v>8.6999999999999994E-2</v>
      </c>
      <c r="I502" s="87">
        <f>+IF(ISNUMBER(DATA!AF428),DATA!AF428,"n/a")</f>
        <v>2011291</v>
      </c>
      <c r="J502" s="78">
        <f>+IF(ISNUMBER(DATA!AG428),DATA!AG428,"n/a")</f>
        <v>9.4E-2</v>
      </c>
      <c r="K502" s="87">
        <f>+IF(ISNUMBER(DATA!AP428),DATA!AP428,"n/a")</f>
        <v>4034556</v>
      </c>
      <c r="L502" s="78">
        <f>+IF(ISNUMBER(DATA!AQ428),DATA!AQ428,"n/a")</f>
        <v>0.107</v>
      </c>
      <c r="R502" s="67"/>
      <c r="S502" s="67"/>
      <c r="T502" s="67"/>
      <c r="U502" s="67"/>
      <c r="V502" s="67"/>
      <c r="W502" s="67"/>
      <c r="X502" s="67"/>
      <c r="Y502" s="67"/>
    </row>
    <row r="503" spans="1:25" x14ac:dyDescent="0.2">
      <c r="A503" s="67" t="s">
        <v>11</v>
      </c>
      <c r="B503" s="67" t="s">
        <v>23</v>
      </c>
      <c r="C503" s="67" t="s">
        <v>25</v>
      </c>
      <c r="D503" s="67" t="s">
        <v>328</v>
      </c>
      <c r="E503" s="87">
        <f>+IF(ISNUMBER(DATA!L429),DATA!L429,"n/a")</f>
        <v>931667</v>
      </c>
      <c r="F503" s="78">
        <f>+IF(ISNUMBER(DATA!M429),DATA!M429,"n/a")</f>
        <v>0.29199999999999998</v>
      </c>
      <c r="G503" s="87">
        <f>+IF(ISNUMBER(DATA!V429),DATA!V429,"n/a")</f>
        <v>3081007</v>
      </c>
      <c r="H503" s="78">
        <f>+IF(ISNUMBER(DATA!W429),DATA!W429,"n/a")</f>
        <v>0.114</v>
      </c>
      <c r="I503" s="87">
        <f>+IF(ISNUMBER(DATA!AF429),DATA!AF429,"n/a")</f>
        <v>6195008</v>
      </c>
      <c r="J503" s="78">
        <f>+IF(ISNUMBER(DATA!AG429),DATA!AG429,"n/a")</f>
        <v>0.156</v>
      </c>
      <c r="K503" s="87">
        <f>+IF(ISNUMBER(DATA!AP429),DATA!AP429,"n/a")</f>
        <v>12548604</v>
      </c>
      <c r="L503" s="78">
        <f>+IF(ISNUMBER(DATA!AQ429),DATA!AQ429,"n/a")</f>
        <v>0.16200000000000001</v>
      </c>
      <c r="R503" s="67"/>
      <c r="S503" s="67"/>
      <c r="T503" s="67"/>
      <c r="U503" s="67"/>
      <c r="V503" s="67"/>
      <c r="W503" s="67"/>
      <c r="X503" s="67"/>
      <c r="Y503" s="67"/>
    </row>
    <row r="504" spans="1:25" x14ac:dyDescent="0.2">
      <c r="A504" s="67" t="s">
        <v>11</v>
      </c>
      <c r="B504" s="67" t="s">
        <v>23</v>
      </c>
      <c r="C504" s="67" t="s">
        <v>25</v>
      </c>
      <c r="D504" s="67" t="s">
        <v>329</v>
      </c>
      <c r="E504" s="87">
        <f>+IF(ISNUMBER(DATA!L430),DATA!L430,"n/a")</f>
        <v>394836</v>
      </c>
      <c r="F504" s="78">
        <f>+IF(ISNUMBER(DATA!M430),DATA!M430,"n/a")</f>
        <v>0.14000000000000001</v>
      </c>
      <c r="G504" s="87">
        <f>+IF(ISNUMBER(DATA!V430),DATA!V430,"n/a")</f>
        <v>1181480</v>
      </c>
      <c r="H504" s="78">
        <f>+IF(ISNUMBER(DATA!W430),DATA!W430,"n/a")</f>
        <v>0.10100000000000001</v>
      </c>
      <c r="I504" s="87">
        <f>+IF(ISNUMBER(DATA!AF430),DATA!AF430,"n/a")</f>
        <v>2366512</v>
      </c>
      <c r="J504" s="78">
        <f>+IF(ISNUMBER(DATA!AG430),DATA!AG430,"n/a")</f>
        <v>8.8999999999999996E-2</v>
      </c>
      <c r="K504" s="87">
        <f>+IF(ISNUMBER(DATA!AP430),DATA!AP430,"n/a")</f>
        <v>4893308</v>
      </c>
      <c r="L504" s="78">
        <f>+IF(ISNUMBER(DATA!AQ430),DATA!AQ430,"n/a")</f>
        <v>9.2999999999999999E-2</v>
      </c>
      <c r="R504" s="67"/>
      <c r="S504" s="67"/>
      <c r="T504" s="67"/>
      <c r="U504" s="67"/>
      <c r="V504" s="67"/>
      <c r="W504" s="67"/>
      <c r="X504" s="67"/>
      <c r="Y504" s="67"/>
    </row>
    <row r="505" spans="1:25" x14ac:dyDescent="0.2">
      <c r="A505" s="67" t="s">
        <v>11</v>
      </c>
      <c r="B505" s="67" t="s">
        <v>23</v>
      </c>
      <c r="C505" s="67" t="s">
        <v>25</v>
      </c>
      <c r="D505" s="67" t="s">
        <v>330</v>
      </c>
      <c r="E505" s="87">
        <f>+IF(ISNUMBER(DATA!L431),DATA!L431,"n/a")</f>
        <v>4547065</v>
      </c>
      <c r="F505" s="78">
        <f>+IF(ISNUMBER(DATA!M431),DATA!M431,"n/a")</f>
        <v>0.111</v>
      </c>
      <c r="G505" s="87">
        <f>+IF(ISNUMBER(DATA!V431),DATA!V431,"n/a")</f>
        <v>14008796</v>
      </c>
      <c r="H505" s="78">
        <f>+IF(ISNUMBER(DATA!W431),DATA!W431,"n/a")</f>
        <v>5.5E-2</v>
      </c>
      <c r="I505" s="87">
        <f>+IF(ISNUMBER(DATA!AF431),DATA!AF431,"n/a")</f>
        <v>28277658</v>
      </c>
      <c r="J505" s="78">
        <f>+IF(ISNUMBER(DATA!AG431),DATA!AG431,"n/a")</f>
        <v>5.8999999999999997E-2</v>
      </c>
      <c r="K505" s="87">
        <f>+IF(ISNUMBER(DATA!AP431),DATA!AP431,"n/a")</f>
        <v>57523932</v>
      </c>
      <c r="L505" s="78">
        <f>+IF(ISNUMBER(DATA!AQ431),DATA!AQ431,"n/a")</f>
        <v>4.9000000000000002E-2</v>
      </c>
      <c r="R505" s="67"/>
      <c r="S505" s="67"/>
      <c r="T505" s="67"/>
      <c r="U505" s="67"/>
      <c r="V505" s="67"/>
      <c r="W505" s="67"/>
      <c r="X505" s="67"/>
      <c r="Y505" s="67"/>
    </row>
    <row r="506" spans="1:25" x14ac:dyDescent="0.2">
      <c r="E506" s="91"/>
      <c r="F506" s="78"/>
      <c r="G506" s="92"/>
      <c r="H506" s="78"/>
      <c r="I506" s="92"/>
      <c r="J506" s="83"/>
      <c r="K506" s="92"/>
      <c r="L506" s="78"/>
      <c r="R506" s="67"/>
      <c r="S506" s="67"/>
      <c r="T506" s="67"/>
      <c r="U506" s="67"/>
      <c r="V506" s="67"/>
      <c r="W506" s="67"/>
      <c r="X506" s="67"/>
      <c r="Y506" s="67"/>
    </row>
    <row r="507" spans="1:25" x14ac:dyDescent="0.2">
      <c r="A507" s="67" t="s">
        <v>11</v>
      </c>
      <c r="B507" s="67" t="s">
        <v>23</v>
      </c>
      <c r="C507" s="67" t="s">
        <v>10</v>
      </c>
      <c r="D507" s="67" t="s">
        <v>322</v>
      </c>
      <c r="E507" s="88">
        <f>+IF(ISNUMBER(DATA!N423),DATA!N423,"n/a")</f>
        <v>5.34</v>
      </c>
      <c r="F507" s="78">
        <f>+IF(ISNUMBER(DATA!O423),DATA!O423,"n/a")</f>
        <v>1.6E-2</v>
      </c>
      <c r="G507" s="88">
        <f>+IF(ISNUMBER(DATA!X423),DATA!X423,"n/a")</f>
        <v>5.32</v>
      </c>
      <c r="H507" s="78">
        <f>+IF(ISNUMBER(DATA!Y423),DATA!Y423,"n/a")</f>
        <v>0</v>
      </c>
      <c r="I507" s="88">
        <f>+IF(ISNUMBER(DATA!AH423),DATA!AH423,"n/a")</f>
        <v>5.33</v>
      </c>
      <c r="J507" s="78">
        <f>+IF(ISNUMBER(DATA!AI423),DATA!AI423,"n/a")</f>
        <v>-1E-3</v>
      </c>
      <c r="K507" s="88">
        <f>+IF(ISNUMBER(DATA!AR423),DATA!AR423,"n/a")</f>
        <v>5.33</v>
      </c>
      <c r="L507" s="78">
        <f>+IF(ISNUMBER(DATA!AS423),DATA!AS423,"n/a")</f>
        <v>1E-3</v>
      </c>
      <c r="R507" s="67"/>
      <c r="S507" s="67"/>
      <c r="T507" s="67"/>
      <c r="U507" s="67"/>
      <c r="V507" s="67"/>
      <c r="W507" s="67"/>
      <c r="X507" s="67"/>
      <c r="Y507" s="67"/>
    </row>
    <row r="508" spans="1:25" x14ac:dyDescent="0.2">
      <c r="A508" s="67" t="s">
        <v>11</v>
      </c>
      <c r="B508" s="67" t="s">
        <v>23</v>
      </c>
      <c r="C508" s="67" t="s">
        <v>10</v>
      </c>
      <c r="D508" s="67" t="s">
        <v>323</v>
      </c>
      <c r="E508" s="88">
        <f>+IF(ISNUMBER(DATA!N424),DATA!N424,"n/a")</f>
        <v>4.79</v>
      </c>
      <c r="F508" s="78">
        <f>+IF(ISNUMBER(DATA!O424),DATA!O424,"n/a")</f>
        <v>2.8000000000000001E-2</v>
      </c>
      <c r="G508" s="88">
        <f>+IF(ISNUMBER(DATA!X424),DATA!X424,"n/a")</f>
        <v>4.82</v>
      </c>
      <c r="H508" s="78">
        <f>+IF(ISNUMBER(DATA!Y424),DATA!Y424,"n/a")</f>
        <v>3.7999999999999999E-2</v>
      </c>
      <c r="I508" s="88">
        <f>+IF(ISNUMBER(DATA!AH424),DATA!AH424,"n/a")</f>
        <v>4.91</v>
      </c>
      <c r="J508" s="78">
        <f>+IF(ISNUMBER(DATA!AI424),DATA!AI424,"n/a")</f>
        <v>3.2000000000000001E-2</v>
      </c>
      <c r="K508" s="88">
        <f>+IF(ISNUMBER(DATA!AR424),DATA!AR424,"n/a")</f>
        <v>4.8499999999999996</v>
      </c>
      <c r="L508" s="78">
        <f>+IF(ISNUMBER(DATA!AS424),DATA!AS424,"n/a")</f>
        <v>4.2000000000000003E-2</v>
      </c>
      <c r="R508" s="67"/>
      <c r="S508" s="67"/>
      <c r="T508" s="67"/>
      <c r="U508" s="67"/>
      <c r="V508" s="67"/>
      <c r="W508" s="67"/>
      <c r="X508" s="67"/>
      <c r="Y508" s="67"/>
    </row>
    <row r="509" spans="1:25" x14ac:dyDescent="0.2">
      <c r="A509" s="67" t="s">
        <v>11</v>
      </c>
      <c r="B509" s="67" t="s">
        <v>23</v>
      </c>
      <c r="C509" s="67" t="s">
        <v>10</v>
      </c>
      <c r="D509" s="67" t="s">
        <v>324</v>
      </c>
      <c r="E509" s="88">
        <f>+IF(ISNUMBER(DATA!N425),DATA!N425,"n/a")</f>
        <v>4.68</v>
      </c>
      <c r="F509" s="78">
        <f>+IF(ISNUMBER(DATA!O425),DATA!O425,"n/a")</f>
        <v>-6.8000000000000005E-2</v>
      </c>
      <c r="G509" s="88">
        <f>+IF(ISNUMBER(DATA!X425),DATA!X425,"n/a")</f>
        <v>4.8600000000000003</v>
      </c>
      <c r="H509" s="78">
        <f>+IF(ISNUMBER(DATA!Y425),DATA!Y425,"n/a")</f>
        <v>-2.7E-2</v>
      </c>
      <c r="I509" s="88">
        <f>+IF(ISNUMBER(DATA!AH425),DATA!AH425,"n/a")</f>
        <v>4.9400000000000004</v>
      </c>
      <c r="J509" s="78">
        <f>+IF(ISNUMBER(DATA!AI425),DATA!AI425,"n/a")</f>
        <v>-2.4E-2</v>
      </c>
      <c r="K509" s="88">
        <f>+IF(ISNUMBER(DATA!AR425),DATA!AR425,"n/a")</f>
        <v>5.04</v>
      </c>
      <c r="L509" s="78">
        <f>+IF(ISNUMBER(DATA!AS425),DATA!AS425,"n/a")</f>
        <v>-4.0000000000000001E-3</v>
      </c>
      <c r="R509" s="67"/>
      <c r="S509" s="67"/>
      <c r="T509" s="67"/>
      <c r="U509" s="67"/>
      <c r="V509" s="67"/>
      <c r="W509" s="67"/>
      <c r="X509" s="67"/>
      <c r="Y509" s="67"/>
    </row>
    <row r="510" spans="1:25" x14ac:dyDescent="0.2">
      <c r="A510" s="67" t="s">
        <v>11</v>
      </c>
      <c r="B510" s="67" t="s">
        <v>23</v>
      </c>
      <c r="C510" s="67" t="s">
        <v>10</v>
      </c>
      <c r="D510" s="67" t="s">
        <v>325</v>
      </c>
      <c r="E510" s="88">
        <f>+IF(ISNUMBER(DATA!N426),DATA!N426,"n/a")</f>
        <v>4.0999999999999996</v>
      </c>
      <c r="F510" s="78">
        <f>+IF(ISNUMBER(DATA!O426),DATA!O426,"n/a")</f>
        <v>-0.10199999999999999</v>
      </c>
      <c r="G510" s="88">
        <f>+IF(ISNUMBER(DATA!X426),DATA!X426,"n/a")</f>
        <v>4.32</v>
      </c>
      <c r="H510" s="78">
        <f>+IF(ISNUMBER(DATA!Y426),DATA!Y426,"n/a")</f>
        <v>-6.7000000000000004E-2</v>
      </c>
      <c r="I510" s="88">
        <f>+IF(ISNUMBER(DATA!AH426),DATA!AH426,"n/a")</f>
        <v>4.38</v>
      </c>
      <c r="J510" s="78">
        <f>+IF(ISNUMBER(DATA!AI426),DATA!AI426,"n/a")</f>
        <v>-5.3999999999999999E-2</v>
      </c>
      <c r="K510" s="88">
        <f>+IF(ISNUMBER(DATA!AR426),DATA!AR426,"n/a")</f>
        <v>4.42</v>
      </c>
      <c r="L510" s="78">
        <f>+IF(ISNUMBER(DATA!AS426),DATA!AS426,"n/a")</f>
        <v>-2.5000000000000001E-2</v>
      </c>
      <c r="R510" s="67"/>
      <c r="S510" s="67"/>
      <c r="T510" s="67"/>
      <c r="U510" s="67"/>
      <c r="V510" s="67"/>
      <c r="W510" s="67"/>
      <c r="X510" s="67"/>
      <c r="Y510" s="67"/>
    </row>
    <row r="511" spans="1:25" x14ac:dyDescent="0.2">
      <c r="A511" s="67" t="s">
        <v>11</v>
      </c>
      <c r="B511" s="67" t="s">
        <v>23</v>
      </c>
      <c r="C511" s="67" t="s">
        <v>10</v>
      </c>
      <c r="D511" s="67" t="s">
        <v>326</v>
      </c>
      <c r="E511" s="88">
        <f>+IF(ISNUMBER(DATA!N427),DATA!N427,"n/a")</f>
        <v>5.33</v>
      </c>
      <c r="F511" s="78">
        <f>+IF(ISNUMBER(DATA!O427),DATA!O427,"n/a")</f>
        <v>6.3E-2</v>
      </c>
      <c r="G511" s="88">
        <f>+IF(ISNUMBER(DATA!X427),DATA!X427,"n/a")</f>
        <v>5.34</v>
      </c>
      <c r="H511" s="78">
        <f>+IF(ISNUMBER(DATA!Y427),DATA!Y427,"n/a")</f>
        <v>6.9000000000000006E-2</v>
      </c>
      <c r="I511" s="88">
        <f>+IF(ISNUMBER(DATA!AH427),DATA!AH427,"n/a")</f>
        <v>5.34</v>
      </c>
      <c r="J511" s="78">
        <f>+IF(ISNUMBER(DATA!AI427),DATA!AI427,"n/a")</f>
        <v>7.0000000000000007E-2</v>
      </c>
      <c r="K511" s="88">
        <f>+IF(ISNUMBER(DATA!AR427),DATA!AR427,"n/a")</f>
        <v>5.17</v>
      </c>
      <c r="L511" s="78">
        <f>+IF(ISNUMBER(DATA!AS427),DATA!AS427,"n/a")</f>
        <v>3.9E-2</v>
      </c>
      <c r="R511" s="67"/>
      <c r="S511" s="67"/>
      <c r="T511" s="67"/>
      <c r="U511" s="67"/>
      <c r="V511" s="67"/>
      <c r="W511" s="67"/>
      <c r="X511" s="67"/>
      <c r="Y511" s="67"/>
    </row>
    <row r="512" spans="1:25" x14ac:dyDescent="0.2">
      <c r="A512" s="67" t="s">
        <v>11</v>
      </c>
      <c r="B512" s="67" t="s">
        <v>23</v>
      </c>
      <c r="C512" s="67" t="s">
        <v>10</v>
      </c>
      <c r="D512" s="67" t="s">
        <v>327</v>
      </c>
      <c r="E512" s="88">
        <f>+IF(ISNUMBER(DATA!N428),DATA!N428,"n/a")</f>
        <v>5.17</v>
      </c>
      <c r="F512" s="78">
        <f>+IF(ISNUMBER(DATA!O428),DATA!O428,"n/a")</f>
        <v>7.0000000000000001E-3</v>
      </c>
      <c r="G512" s="88">
        <f>+IF(ISNUMBER(DATA!X428),DATA!X428,"n/a")</f>
        <v>5.17</v>
      </c>
      <c r="H512" s="78">
        <f>+IF(ISNUMBER(DATA!Y428),DATA!Y428,"n/a")</f>
        <v>1.2E-2</v>
      </c>
      <c r="I512" s="88">
        <f>+IF(ISNUMBER(DATA!AH428),DATA!AH428,"n/a")</f>
        <v>5.15</v>
      </c>
      <c r="J512" s="78">
        <f>+IF(ISNUMBER(DATA!AI428),DATA!AI428,"n/a")</f>
        <v>-8.0000000000000002E-3</v>
      </c>
      <c r="K512" s="88">
        <f>+IF(ISNUMBER(DATA!AR428),DATA!AR428,"n/a")</f>
        <v>5.09</v>
      </c>
      <c r="L512" s="78">
        <f>+IF(ISNUMBER(DATA!AS428),DATA!AS428,"n/a")</f>
        <v>-3.2000000000000001E-2</v>
      </c>
      <c r="R512" s="67"/>
      <c r="S512" s="67"/>
      <c r="T512" s="67"/>
      <c r="U512" s="67"/>
      <c r="V512" s="67"/>
      <c r="W512" s="67"/>
      <c r="X512" s="67"/>
      <c r="Y512" s="67"/>
    </row>
    <row r="513" spans="1:25" x14ac:dyDescent="0.2">
      <c r="A513" s="67" t="s">
        <v>11</v>
      </c>
      <c r="B513" s="67" t="s">
        <v>23</v>
      </c>
      <c r="C513" s="67" t="s">
        <v>10</v>
      </c>
      <c r="D513" s="67" t="s">
        <v>328</v>
      </c>
      <c r="E513" s="88">
        <f>+IF(ISNUMBER(DATA!N429),DATA!N429,"n/a")</f>
        <v>4.54</v>
      </c>
      <c r="F513" s="78">
        <f>+IF(ISNUMBER(DATA!O429),DATA!O429,"n/a")</f>
        <v>-8.6999999999999994E-2</v>
      </c>
      <c r="G513" s="88">
        <f>+IF(ISNUMBER(DATA!X429),DATA!X429,"n/a")</f>
        <v>4.58</v>
      </c>
      <c r="H513" s="78">
        <f>+IF(ISNUMBER(DATA!Y429),DATA!Y429,"n/a")</f>
        <v>-0.01</v>
      </c>
      <c r="I513" s="88">
        <f>+IF(ISNUMBER(DATA!AH429),DATA!AH429,"n/a")</f>
        <v>4.5599999999999996</v>
      </c>
      <c r="J513" s="78">
        <f>+IF(ISNUMBER(DATA!AI429),DATA!AI429,"n/a")</f>
        <v>-2.1999999999999999E-2</v>
      </c>
      <c r="K513" s="88">
        <f>+IF(ISNUMBER(DATA!AR429),DATA!AR429,"n/a")</f>
        <v>4.53</v>
      </c>
      <c r="L513" s="78">
        <f>+IF(ISNUMBER(DATA!AS429),DATA!AS429,"n/a")</f>
        <v>-2.3E-2</v>
      </c>
      <c r="R513" s="67"/>
      <c r="S513" s="67"/>
      <c r="T513" s="67"/>
      <c r="U513" s="67"/>
      <c r="V513" s="67"/>
      <c r="W513" s="67"/>
      <c r="X513" s="67"/>
      <c r="Y513" s="67"/>
    </row>
    <row r="514" spans="1:25" x14ac:dyDescent="0.2">
      <c r="A514" s="67" t="s">
        <v>11</v>
      </c>
      <c r="B514" s="67" t="s">
        <v>23</v>
      </c>
      <c r="C514" s="67" t="s">
        <v>10</v>
      </c>
      <c r="D514" s="67" t="s">
        <v>329</v>
      </c>
      <c r="E514" s="88">
        <f>+IF(ISNUMBER(DATA!N430),DATA!N430,"n/a")</f>
        <v>5.07</v>
      </c>
      <c r="F514" s="78">
        <f>+IF(ISNUMBER(DATA!O430),DATA!O430,"n/a")</f>
        <v>-8.0000000000000002E-3</v>
      </c>
      <c r="G514" s="88">
        <f>+IF(ISNUMBER(DATA!X430),DATA!X430,"n/a")</f>
        <v>5.0599999999999996</v>
      </c>
      <c r="H514" s="78">
        <f>+IF(ISNUMBER(DATA!Y430),DATA!Y430,"n/a")</f>
        <v>-4.0000000000000001E-3</v>
      </c>
      <c r="I514" s="88">
        <f>+IF(ISNUMBER(DATA!AH430),DATA!AH430,"n/a")</f>
        <v>5.03</v>
      </c>
      <c r="J514" s="78">
        <f>+IF(ISNUMBER(DATA!AI430),DATA!AI430,"n/a")</f>
        <v>-2.1999999999999999E-2</v>
      </c>
      <c r="K514" s="88">
        <f>+IF(ISNUMBER(DATA!AR430),DATA!AR430,"n/a")</f>
        <v>5.01</v>
      </c>
      <c r="L514" s="78">
        <f>+IF(ISNUMBER(DATA!AS430),DATA!AS430,"n/a")</f>
        <v>-3.4000000000000002E-2</v>
      </c>
      <c r="R514" s="67"/>
      <c r="S514" s="67"/>
      <c r="T514" s="67"/>
      <c r="U514" s="67"/>
      <c r="V514" s="67"/>
      <c r="W514" s="67"/>
      <c r="X514" s="67"/>
      <c r="Y514" s="67"/>
    </row>
    <row r="515" spans="1:25" x14ac:dyDescent="0.2">
      <c r="A515" s="67" t="s">
        <v>11</v>
      </c>
      <c r="B515" s="67" t="s">
        <v>23</v>
      </c>
      <c r="C515" s="67" t="s">
        <v>10</v>
      </c>
      <c r="D515" s="67" t="s">
        <v>330</v>
      </c>
      <c r="E515" s="88">
        <f>+IF(ISNUMBER(DATA!N431),DATA!N431,"n/a")</f>
        <v>4.68</v>
      </c>
      <c r="F515" s="78">
        <f>+IF(ISNUMBER(DATA!O431),DATA!O431,"n/a")</f>
        <v>-4.2000000000000003E-2</v>
      </c>
      <c r="G515" s="88">
        <f>+IF(ISNUMBER(DATA!X431),DATA!X431,"n/a")</f>
        <v>4.78</v>
      </c>
      <c r="H515" s="78">
        <f>+IF(ISNUMBER(DATA!Y431),DATA!Y431,"n/a")</f>
        <v>-1.2999999999999999E-2</v>
      </c>
      <c r="I515" s="88">
        <f>+IF(ISNUMBER(DATA!AH431),DATA!AH431,"n/a")</f>
        <v>4.8</v>
      </c>
      <c r="J515" s="78">
        <f>+IF(ISNUMBER(DATA!AI431),DATA!AI431,"n/a")</f>
        <v>-1.6E-2</v>
      </c>
      <c r="K515" s="88">
        <f>+IF(ISNUMBER(DATA!AR431),DATA!AR431,"n/a")</f>
        <v>4.8</v>
      </c>
      <c r="L515" s="78">
        <f>+IF(ISNUMBER(DATA!AS431),DATA!AS431,"n/a")</f>
        <v>-8.9999999999999993E-3</v>
      </c>
      <c r="R515" s="67"/>
      <c r="S515" s="67"/>
      <c r="T515" s="67"/>
      <c r="U515" s="67"/>
      <c r="V515" s="67"/>
      <c r="W515" s="67"/>
      <c r="X515" s="67"/>
      <c r="Y515" s="67"/>
    </row>
    <row r="516" spans="1:25" x14ac:dyDescent="0.2">
      <c r="E516" s="91"/>
      <c r="F516" s="78"/>
      <c r="G516" s="92"/>
      <c r="H516" s="78"/>
      <c r="I516" s="92"/>
      <c r="J516" s="83"/>
      <c r="K516" s="92"/>
      <c r="L516" s="78"/>
      <c r="R516" s="67"/>
      <c r="S516" s="67"/>
      <c r="T516" s="67"/>
      <c r="U516" s="67"/>
      <c r="V516" s="67"/>
      <c r="W516" s="67"/>
      <c r="X516" s="67"/>
      <c r="Y516" s="67"/>
    </row>
    <row r="517" spans="1:25" x14ac:dyDescent="0.2">
      <c r="A517" s="67" t="s">
        <v>11</v>
      </c>
      <c r="B517" s="67" t="s">
        <v>23</v>
      </c>
      <c r="C517" s="67" t="s">
        <v>26</v>
      </c>
      <c r="D517" s="67" t="s">
        <v>322</v>
      </c>
      <c r="E517" s="88">
        <f>+IF(ISNUMBER(DATA!P423),DATA!P423,"n/a")</f>
        <v>2.9</v>
      </c>
      <c r="F517" s="78">
        <f>+IF(ISNUMBER(DATA!Q423),DATA!Q423,"n/a")</f>
        <v>0.02</v>
      </c>
      <c r="G517" s="88">
        <f>+IF(ISNUMBER(DATA!Z423),DATA!Z423,"n/a")</f>
        <v>2.88</v>
      </c>
      <c r="H517" s="78">
        <f>+IF(ISNUMBER(DATA!AA423),DATA!AA423,"n/a")</f>
        <v>2E-3</v>
      </c>
      <c r="I517" s="88">
        <f>+IF(ISNUMBER(DATA!AJ423),DATA!AJ423,"n/a")</f>
        <v>2.89</v>
      </c>
      <c r="J517" s="78">
        <f>+IF(ISNUMBER(DATA!AK423),DATA!AK423,"n/a")</f>
        <v>7.0000000000000001E-3</v>
      </c>
      <c r="K517" s="88">
        <f>+IF(ISNUMBER(DATA!AT423),DATA!AT423,"n/a")</f>
        <v>2.89</v>
      </c>
      <c r="L517" s="78">
        <f>+IF(ISNUMBER(DATA!AU423),DATA!AU423,"n/a")</f>
        <v>4.0000000000000001E-3</v>
      </c>
      <c r="R517" s="67"/>
      <c r="S517" s="67"/>
      <c r="T517" s="67"/>
      <c r="U517" s="67"/>
      <c r="V517" s="67"/>
      <c r="W517" s="67"/>
      <c r="X517" s="67"/>
      <c r="Y517" s="67"/>
    </row>
    <row r="518" spans="1:25" x14ac:dyDescent="0.2">
      <c r="A518" s="67" t="s">
        <v>11</v>
      </c>
      <c r="B518" s="67" t="s">
        <v>23</v>
      </c>
      <c r="C518" s="67" t="s">
        <v>26</v>
      </c>
      <c r="D518" s="67" t="s">
        <v>323</v>
      </c>
      <c r="E518" s="88">
        <f>+IF(ISNUMBER(DATA!P424),DATA!P424,"n/a")</f>
        <v>2.4300000000000002</v>
      </c>
      <c r="F518" s="78">
        <f>+IF(ISNUMBER(DATA!Q424),DATA!Q424,"n/a")</f>
        <v>4.1000000000000002E-2</v>
      </c>
      <c r="G518" s="88">
        <f>+IF(ISNUMBER(DATA!Z424),DATA!Z424,"n/a")</f>
        <v>2.4500000000000002</v>
      </c>
      <c r="H518" s="78">
        <f>+IF(ISNUMBER(DATA!AA424),DATA!AA424,"n/a")</f>
        <v>5.8000000000000003E-2</v>
      </c>
      <c r="I518" s="88">
        <f>+IF(ISNUMBER(DATA!AJ424),DATA!AJ424,"n/a")</f>
        <v>2.4900000000000002</v>
      </c>
      <c r="J518" s="78">
        <f>+IF(ISNUMBER(DATA!AK424),DATA!AK424,"n/a")</f>
        <v>5.7000000000000002E-2</v>
      </c>
      <c r="K518" s="88">
        <f>+IF(ISNUMBER(DATA!AT424),DATA!AT424,"n/a")</f>
        <v>2.46</v>
      </c>
      <c r="L518" s="78">
        <f>+IF(ISNUMBER(DATA!AU424),DATA!AU424,"n/a")</f>
        <v>7.3999999999999996E-2</v>
      </c>
      <c r="R518" s="67"/>
      <c r="S518" s="67"/>
      <c r="T518" s="67"/>
      <c r="U518" s="67"/>
      <c r="V518" s="67"/>
      <c r="W518" s="67"/>
      <c r="X518" s="67"/>
      <c r="Y518" s="67"/>
    </row>
    <row r="519" spans="1:25" x14ac:dyDescent="0.2">
      <c r="A519" s="67" t="s">
        <v>11</v>
      </c>
      <c r="B519" s="67" t="s">
        <v>23</v>
      </c>
      <c r="C519" s="67" t="s">
        <v>26</v>
      </c>
      <c r="D519" s="67" t="s">
        <v>324</v>
      </c>
      <c r="E519" s="88">
        <f>+IF(ISNUMBER(DATA!P425),DATA!P425,"n/a")</f>
        <v>2.4</v>
      </c>
      <c r="F519" s="78">
        <f>+IF(ISNUMBER(DATA!Q425),DATA!Q425,"n/a")</f>
        <v>-1.4E-2</v>
      </c>
      <c r="G519" s="88">
        <f>+IF(ISNUMBER(DATA!Z425),DATA!Z425,"n/a")</f>
        <v>2.42</v>
      </c>
      <c r="H519" s="78">
        <f>+IF(ISNUMBER(DATA!AA425),DATA!AA425,"n/a")</f>
        <v>-3.0000000000000001E-3</v>
      </c>
      <c r="I519" s="88">
        <f>+IF(ISNUMBER(DATA!AJ425),DATA!AJ425,"n/a")</f>
        <v>2.4300000000000002</v>
      </c>
      <c r="J519" s="78">
        <f>+IF(ISNUMBER(DATA!AK425),DATA!AK425,"n/a")</f>
        <v>-3.0000000000000001E-3</v>
      </c>
      <c r="K519" s="88">
        <f>+IF(ISNUMBER(DATA!AT425),DATA!AT425,"n/a")</f>
        <v>2.4700000000000002</v>
      </c>
      <c r="L519" s="78">
        <f>+IF(ISNUMBER(DATA!AU425),DATA!AU425,"n/a")</f>
        <v>1.9E-2</v>
      </c>
      <c r="R519" s="67"/>
      <c r="S519" s="67"/>
      <c r="T519" s="67"/>
      <c r="U519" s="67"/>
      <c r="V519" s="67"/>
      <c r="W519" s="67"/>
      <c r="X519" s="67"/>
      <c r="Y519" s="67"/>
    </row>
    <row r="520" spans="1:25" x14ac:dyDescent="0.2">
      <c r="A520" s="67" t="s">
        <v>11</v>
      </c>
      <c r="B520" s="67" t="s">
        <v>23</v>
      </c>
      <c r="C520" s="67" t="s">
        <v>26</v>
      </c>
      <c r="D520" s="67" t="s">
        <v>325</v>
      </c>
      <c r="E520" s="88">
        <f>+IF(ISNUMBER(DATA!P426),DATA!P426,"n/a")</f>
        <v>2.2200000000000002</v>
      </c>
      <c r="F520" s="78">
        <f>+IF(ISNUMBER(DATA!Q426),DATA!Q426,"n/a")</f>
        <v>-6.0999999999999999E-2</v>
      </c>
      <c r="G520" s="88">
        <f>+IF(ISNUMBER(DATA!Z426),DATA!Z426,"n/a")</f>
        <v>2.31</v>
      </c>
      <c r="H520" s="78">
        <f>+IF(ISNUMBER(DATA!AA426),DATA!AA426,"n/a")</f>
        <v>-4.2000000000000003E-2</v>
      </c>
      <c r="I520" s="88">
        <f>+IF(ISNUMBER(DATA!AJ426),DATA!AJ426,"n/a")</f>
        <v>2.33</v>
      </c>
      <c r="J520" s="78">
        <f>+IF(ISNUMBER(DATA!AK426),DATA!AK426,"n/a")</f>
        <v>-3.9E-2</v>
      </c>
      <c r="K520" s="88">
        <f>+IF(ISNUMBER(DATA!AT426),DATA!AT426,"n/a")</f>
        <v>2.33</v>
      </c>
      <c r="L520" s="78">
        <f>+IF(ISNUMBER(DATA!AU426),DATA!AU426,"n/a")</f>
        <v>-0.02</v>
      </c>
      <c r="R520" s="67"/>
      <c r="S520" s="67"/>
      <c r="T520" s="67"/>
      <c r="U520" s="67"/>
      <c r="V520" s="67"/>
      <c r="W520" s="67"/>
      <c r="X520" s="67"/>
      <c r="Y520" s="67"/>
    </row>
    <row r="521" spans="1:25" x14ac:dyDescent="0.2">
      <c r="A521" s="67" t="s">
        <v>11</v>
      </c>
      <c r="B521" s="67" t="s">
        <v>23</v>
      </c>
      <c r="C521" s="67" t="s">
        <v>26</v>
      </c>
      <c r="D521" s="67" t="s">
        <v>326</v>
      </c>
      <c r="E521" s="88">
        <f>+IF(ISNUMBER(DATA!P427),DATA!P427,"n/a")</f>
        <v>2.88</v>
      </c>
      <c r="F521" s="78">
        <f>+IF(ISNUMBER(DATA!Q427),DATA!Q427,"n/a")</f>
        <v>0.108</v>
      </c>
      <c r="G521" s="88">
        <f>+IF(ISNUMBER(DATA!Z427),DATA!Z427,"n/a")</f>
        <v>2.9</v>
      </c>
      <c r="H521" s="78">
        <f>+IF(ISNUMBER(DATA!AA427),DATA!AA427,"n/a")</f>
        <v>0.115</v>
      </c>
      <c r="I521" s="88">
        <f>+IF(ISNUMBER(DATA!AJ427),DATA!AJ427,"n/a")</f>
        <v>2.87</v>
      </c>
      <c r="J521" s="78">
        <f>+IF(ISNUMBER(DATA!AK427),DATA!AK427,"n/a")</f>
        <v>0.12</v>
      </c>
      <c r="K521" s="88">
        <f>+IF(ISNUMBER(DATA!AT427),DATA!AT427,"n/a")</f>
        <v>2.77</v>
      </c>
      <c r="L521" s="78">
        <f>+IF(ISNUMBER(DATA!AU427),DATA!AU427,"n/a")</f>
        <v>0.11</v>
      </c>
      <c r="R521" s="67"/>
      <c r="S521" s="67"/>
      <c r="T521" s="67"/>
      <c r="U521" s="67"/>
      <c r="V521" s="67"/>
      <c r="W521" s="67"/>
      <c r="X521" s="67"/>
      <c r="Y521" s="67"/>
    </row>
    <row r="522" spans="1:25" x14ac:dyDescent="0.2">
      <c r="A522" s="67" t="s">
        <v>11</v>
      </c>
      <c r="B522" s="67" t="s">
        <v>23</v>
      </c>
      <c r="C522" s="67" t="s">
        <v>26</v>
      </c>
      <c r="D522" s="67" t="s">
        <v>327</v>
      </c>
      <c r="E522" s="88">
        <f>+IF(ISNUMBER(DATA!P428),DATA!P428,"n/a")</f>
        <v>2.83</v>
      </c>
      <c r="F522" s="78">
        <f>+IF(ISNUMBER(DATA!Q428),DATA!Q428,"n/a")</f>
        <v>8.0000000000000002E-3</v>
      </c>
      <c r="G522" s="88">
        <f>+IF(ISNUMBER(DATA!Z428),DATA!Z428,"n/a")</f>
        <v>2.82</v>
      </c>
      <c r="H522" s="78">
        <f>+IF(ISNUMBER(DATA!AA428),DATA!AA428,"n/a")</f>
        <v>4.0000000000000001E-3</v>
      </c>
      <c r="I522" s="88">
        <f>+IF(ISNUMBER(DATA!AJ428),DATA!AJ428,"n/a")</f>
        <v>2.83</v>
      </c>
      <c r="J522" s="78">
        <f>+IF(ISNUMBER(DATA!AK428),DATA!AK428,"n/a")</f>
        <v>-2E-3</v>
      </c>
      <c r="K522" s="88">
        <f>+IF(ISNUMBER(DATA!AT428),DATA!AT428,"n/a")</f>
        <v>2.83</v>
      </c>
      <c r="L522" s="78">
        <f>+IF(ISNUMBER(DATA!AU428),DATA!AU428,"n/a")</f>
        <v>3.0000000000000001E-3</v>
      </c>
      <c r="R522" s="67"/>
      <c r="S522" s="67"/>
      <c r="T522" s="67"/>
      <c r="U522" s="67"/>
      <c r="V522" s="67"/>
      <c r="W522" s="67"/>
      <c r="X522" s="67"/>
      <c r="Y522" s="67"/>
    </row>
    <row r="523" spans="1:25" x14ac:dyDescent="0.2">
      <c r="A523" s="67" t="s">
        <v>11</v>
      </c>
      <c r="B523" s="67" t="s">
        <v>23</v>
      </c>
      <c r="C523" s="67" t="s">
        <v>26</v>
      </c>
      <c r="D523" s="67" t="s">
        <v>328</v>
      </c>
      <c r="E523" s="88">
        <f>+IF(ISNUMBER(DATA!P429),DATA!P429,"n/a")</f>
        <v>2.3199999999999998</v>
      </c>
      <c r="F523" s="78">
        <f>+IF(ISNUMBER(DATA!Q429),DATA!Q429,"n/a")</f>
        <v>-7.8E-2</v>
      </c>
      <c r="G523" s="88">
        <f>+IF(ISNUMBER(DATA!Z429),DATA!Z429,"n/a")</f>
        <v>2.33</v>
      </c>
      <c r="H523" s="78">
        <f>+IF(ISNUMBER(DATA!AA429),DATA!AA429,"n/a")</f>
        <v>-3.0000000000000001E-3</v>
      </c>
      <c r="I523" s="88">
        <f>+IF(ISNUMBER(DATA!AJ429),DATA!AJ429,"n/a")</f>
        <v>2.3199999999999998</v>
      </c>
      <c r="J523" s="78">
        <f>+IF(ISNUMBER(DATA!AK429),DATA!AK429,"n/a")</f>
        <v>-8.0000000000000002E-3</v>
      </c>
      <c r="K523" s="88">
        <f>+IF(ISNUMBER(DATA!AT429),DATA!AT429,"n/a")</f>
        <v>2.31</v>
      </c>
      <c r="L523" s="78">
        <f>+IF(ISNUMBER(DATA!AU429),DATA!AU429,"n/a")</f>
        <v>8.9999999999999993E-3</v>
      </c>
      <c r="R523" s="67"/>
      <c r="S523" s="67"/>
      <c r="T523" s="67"/>
      <c r="U523" s="67"/>
      <c r="V523" s="67"/>
      <c r="W523" s="67"/>
      <c r="X523" s="67"/>
      <c r="Y523" s="67"/>
    </row>
    <row r="524" spans="1:25" x14ac:dyDescent="0.2">
      <c r="A524" s="67" t="s">
        <v>11</v>
      </c>
      <c r="B524" s="67" t="s">
        <v>23</v>
      </c>
      <c r="C524" s="67" t="s">
        <v>26</v>
      </c>
      <c r="D524" s="67" t="s">
        <v>329</v>
      </c>
      <c r="E524" s="88">
        <f>+IF(ISNUMBER(DATA!P430),DATA!P430,"n/a")</f>
        <v>2.69</v>
      </c>
      <c r="F524" s="78">
        <f>+IF(ISNUMBER(DATA!Q430),DATA!Q430,"n/a")</f>
        <v>1.0999999999999999E-2</v>
      </c>
      <c r="G524" s="88">
        <f>+IF(ISNUMBER(DATA!Z430),DATA!Z430,"n/a")</f>
        <v>2.69</v>
      </c>
      <c r="H524" s="78">
        <f>+IF(ISNUMBER(DATA!AA430),DATA!AA430,"n/a")</f>
        <v>1.7999999999999999E-2</v>
      </c>
      <c r="I524" s="88">
        <f>+IF(ISNUMBER(DATA!AJ430),DATA!AJ430,"n/a")</f>
        <v>2.67</v>
      </c>
      <c r="J524" s="78">
        <f>+IF(ISNUMBER(DATA!AK430),DATA!AK430,"n/a")</f>
        <v>1.2999999999999999E-2</v>
      </c>
      <c r="K524" s="88">
        <f>+IF(ISNUMBER(DATA!AT430),DATA!AT430,"n/a")</f>
        <v>2.68</v>
      </c>
      <c r="L524" s="78">
        <f>+IF(ISNUMBER(DATA!AU430),DATA!AU430,"n/a")</f>
        <v>3.2000000000000001E-2</v>
      </c>
      <c r="R524" s="67"/>
      <c r="S524" s="67"/>
      <c r="T524" s="67"/>
      <c r="U524" s="67"/>
      <c r="V524" s="67"/>
      <c r="W524" s="67"/>
      <c r="X524" s="67"/>
      <c r="Y524" s="67"/>
    </row>
    <row r="525" spans="1:25" x14ac:dyDescent="0.2">
      <c r="A525" s="67" t="s">
        <v>11</v>
      </c>
      <c r="B525" s="67" t="s">
        <v>23</v>
      </c>
      <c r="C525" s="67" t="s">
        <v>26</v>
      </c>
      <c r="D525" s="67" t="s">
        <v>330</v>
      </c>
      <c r="E525" s="88">
        <f>+IF(ISNUMBER(DATA!P431),DATA!P431,"n/a")</f>
        <v>2.4700000000000002</v>
      </c>
      <c r="F525" s="78">
        <f>+IF(ISNUMBER(DATA!Q431),DATA!Q431,"n/a")</f>
        <v>-1.7999999999999999E-2</v>
      </c>
      <c r="G525" s="88">
        <f>+IF(ISNUMBER(DATA!Z431),DATA!Z431,"n/a")</f>
        <v>2.5</v>
      </c>
      <c r="H525" s="78">
        <f>+IF(ISNUMBER(DATA!AA431),DATA!AA431,"n/a")</f>
        <v>4.0000000000000001E-3</v>
      </c>
      <c r="I525" s="88">
        <f>+IF(ISNUMBER(DATA!AJ431),DATA!AJ431,"n/a")</f>
        <v>2.5</v>
      </c>
      <c r="J525" s="78">
        <f>+IF(ISNUMBER(DATA!AK431),DATA!AK431,"n/a")</f>
        <v>2E-3</v>
      </c>
      <c r="K525" s="88">
        <f>+IF(ISNUMBER(DATA!AT431),DATA!AT431,"n/a")</f>
        <v>2.5</v>
      </c>
      <c r="L525" s="78">
        <f>+IF(ISNUMBER(DATA!AU431),DATA!AU431,"n/a")</f>
        <v>1.7000000000000001E-2</v>
      </c>
      <c r="R525" s="67"/>
      <c r="S525" s="67"/>
      <c r="T525" s="67"/>
      <c r="U525" s="67"/>
      <c r="V525" s="67"/>
      <c r="W525" s="67"/>
      <c r="X525" s="67"/>
      <c r="Y525" s="67"/>
    </row>
    <row r="526" spans="1:25" x14ac:dyDescent="0.2">
      <c r="E526" s="91"/>
      <c r="F526" s="78"/>
      <c r="G526" s="92"/>
      <c r="H526" s="78"/>
      <c r="I526" s="92"/>
      <c r="J526" s="83"/>
      <c r="K526" s="92"/>
      <c r="L526" s="78"/>
      <c r="R526" s="67"/>
      <c r="S526" s="67"/>
      <c r="T526" s="67"/>
      <c r="U526" s="67"/>
      <c r="V526" s="67"/>
      <c r="W526" s="67"/>
      <c r="X526" s="67"/>
      <c r="Y526" s="67"/>
    </row>
    <row r="527" spans="1:25" x14ac:dyDescent="0.2">
      <c r="A527" s="67" t="s">
        <v>11</v>
      </c>
      <c r="B527" s="67" t="s">
        <v>24</v>
      </c>
      <c r="C527" s="67" t="s">
        <v>0</v>
      </c>
      <c r="D527" s="67" t="s">
        <v>322</v>
      </c>
      <c r="E527" s="77">
        <f>+IF(ISNUMBER(DATA!H482),DATA!H482,"n/a")</f>
        <v>1353298</v>
      </c>
      <c r="F527" s="78">
        <f>+IF(ISNUMBER(DATA!I482),DATA!I482,"n/a")</f>
        <v>-6.6000000000000003E-2</v>
      </c>
      <c r="G527" s="77">
        <f>+IF(ISNUMBER(DATA!R482),DATA!R482,"n/a")</f>
        <v>4451375</v>
      </c>
      <c r="H527" s="78">
        <f>+IF(ISNUMBER(DATA!S482),DATA!S482,"n/a")</f>
        <v>-0.06</v>
      </c>
      <c r="I527" s="77">
        <f>+IF(ISNUMBER(DATA!AB482),DATA!AB482,"n/a")</f>
        <v>9254138</v>
      </c>
      <c r="J527" s="78">
        <f>+IF(ISNUMBER(DATA!AC482),DATA!AC482,"n/a")</f>
        <v>-0.06</v>
      </c>
      <c r="K527" s="77">
        <f>+IF(ISNUMBER(DATA!AL482),DATA!AL482,"n/a")</f>
        <v>19319921</v>
      </c>
      <c r="L527" s="78">
        <f>+IF(ISNUMBER(DATA!AM482),DATA!AM482,"n/a")</f>
        <v>-0.02</v>
      </c>
      <c r="R527" s="67"/>
      <c r="S527" s="67"/>
      <c r="T527" s="67"/>
      <c r="U527" s="67"/>
      <c r="V527" s="67"/>
      <c r="W527" s="67"/>
      <c r="X527" s="67"/>
      <c r="Y527" s="67"/>
    </row>
    <row r="528" spans="1:25" x14ac:dyDescent="0.2">
      <c r="A528" s="67" t="s">
        <v>11</v>
      </c>
      <c r="B528" s="67" t="s">
        <v>24</v>
      </c>
      <c r="C528" s="67" t="s">
        <v>0</v>
      </c>
      <c r="D528" s="67" t="s">
        <v>323</v>
      </c>
      <c r="E528" s="77">
        <f>+IF(ISNUMBER(DATA!H483),DATA!H483,"n/a")</f>
        <v>1900374</v>
      </c>
      <c r="F528" s="78">
        <f>+IF(ISNUMBER(DATA!I483),DATA!I483,"n/a")</f>
        <v>0.31</v>
      </c>
      <c r="G528" s="77">
        <f>+IF(ISNUMBER(DATA!R483),DATA!R483,"n/a")</f>
        <v>6125057</v>
      </c>
      <c r="H528" s="78">
        <f>+IF(ISNUMBER(DATA!S483),DATA!S483,"n/a")</f>
        <v>0.27100000000000002</v>
      </c>
      <c r="I528" s="77">
        <f>+IF(ISNUMBER(DATA!AB483),DATA!AB483,"n/a")</f>
        <v>13143505</v>
      </c>
      <c r="J528" s="78">
        <f>+IF(ISNUMBER(DATA!AC483),DATA!AC483,"n/a")</f>
        <v>0.32100000000000001</v>
      </c>
      <c r="K528" s="77">
        <f>+IF(ISNUMBER(DATA!AL483),DATA!AL483,"n/a")</f>
        <v>25052102</v>
      </c>
      <c r="L528" s="78">
        <f>+IF(ISNUMBER(DATA!AM483),DATA!AM483,"n/a")</f>
        <v>0.34799999999999998</v>
      </c>
      <c r="R528" s="67"/>
      <c r="S528" s="67"/>
      <c r="T528" s="67"/>
      <c r="U528" s="67"/>
      <c r="V528" s="67"/>
      <c r="W528" s="67"/>
      <c r="X528" s="67"/>
      <c r="Y528" s="67"/>
    </row>
    <row r="529" spans="1:25" x14ac:dyDescent="0.2">
      <c r="A529" s="67" t="s">
        <v>11</v>
      </c>
      <c r="B529" s="67" t="s">
        <v>24</v>
      </c>
      <c r="C529" s="67" t="s">
        <v>0</v>
      </c>
      <c r="D529" s="67" t="s">
        <v>324</v>
      </c>
      <c r="E529" s="77">
        <f>+IF(ISNUMBER(DATA!H484),DATA!H484,"n/a")</f>
        <v>1315893</v>
      </c>
      <c r="F529" s="78">
        <f>+IF(ISNUMBER(DATA!I484),DATA!I484,"n/a")</f>
        <v>8.5999999999999993E-2</v>
      </c>
      <c r="G529" s="77">
        <f>+IF(ISNUMBER(DATA!R484),DATA!R484,"n/a")</f>
        <v>4350434</v>
      </c>
      <c r="H529" s="78">
        <f>+IF(ISNUMBER(DATA!S484),DATA!S484,"n/a")</f>
        <v>0.11</v>
      </c>
      <c r="I529" s="77">
        <f>+IF(ISNUMBER(DATA!AB484),DATA!AB484,"n/a")</f>
        <v>8958469</v>
      </c>
      <c r="J529" s="78">
        <f>+IF(ISNUMBER(DATA!AC484),DATA!AC484,"n/a")</f>
        <v>0.111</v>
      </c>
      <c r="K529" s="77">
        <f>+IF(ISNUMBER(DATA!AL484),DATA!AL484,"n/a")</f>
        <v>17685553</v>
      </c>
      <c r="L529" s="78">
        <f>+IF(ISNUMBER(DATA!AM484),DATA!AM484,"n/a")</f>
        <v>0.158</v>
      </c>
      <c r="R529" s="67"/>
      <c r="S529" s="67"/>
      <c r="T529" s="67"/>
      <c r="U529" s="67"/>
      <c r="V529" s="67"/>
      <c r="W529" s="67"/>
      <c r="X529" s="67"/>
      <c r="Y529" s="67"/>
    </row>
    <row r="530" spans="1:25" x14ac:dyDescent="0.2">
      <c r="A530" s="67" t="s">
        <v>11</v>
      </c>
      <c r="B530" s="67" t="s">
        <v>24</v>
      </c>
      <c r="C530" s="67" t="s">
        <v>0</v>
      </c>
      <c r="D530" s="67" t="s">
        <v>325</v>
      </c>
      <c r="E530" s="77">
        <f>+IF(ISNUMBER(DATA!H485),DATA!H485,"n/a")</f>
        <v>2553880</v>
      </c>
      <c r="F530" s="78">
        <f>+IF(ISNUMBER(DATA!I485),DATA!I485,"n/a")</f>
        <v>-0.10199999999999999</v>
      </c>
      <c r="G530" s="77">
        <f>+IF(ISNUMBER(DATA!R485),DATA!R485,"n/a")</f>
        <v>8836471</v>
      </c>
      <c r="H530" s="78">
        <f>+IF(ISNUMBER(DATA!S485),DATA!S485,"n/a")</f>
        <v>-8.7999999999999995E-2</v>
      </c>
      <c r="I530" s="77">
        <f>+IF(ISNUMBER(DATA!AB485),DATA!AB485,"n/a")</f>
        <v>18804449</v>
      </c>
      <c r="J530" s="78">
        <f>+IF(ISNUMBER(DATA!AC485),DATA!AC485,"n/a")</f>
        <v>-5.2999999999999999E-2</v>
      </c>
      <c r="K530" s="77">
        <f>+IF(ISNUMBER(DATA!AL485),DATA!AL485,"n/a")</f>
        <v>37421604</v>
      </c>
      <c r="L530" s="78">
        <f>+IF(ISNUMBER(DATA!AM485),DATA!AM485,"n/a")</f>
        <v>0.03</v>
      </c>
      <c r="R530" s="67"/>
      <c r="S530" s="67"/>
      <c r="T530" s="67"/>
      <c r="U530" s="67"/>
      <c r="V530" s="67"/>
      <c r="W530" s="67"/>
      <c r="X530" s="67"/>
      <c r="Y530" s="67"/>
    </row>
    <row r="531" spans="1:25" x14ac:dyDescent="0.2">
      <c r="A531" s="67" t="s">
        <v>11</v>
      </c>
      <c r="B531" s="67" t="s">
        <v>24</v>
      </c>
      <c r="C531" s="67" t="s">
        <v>0</v>
      </c>
      <c r="D531" s="67" t="s">
        <v>326</v>
      </c>
      <c r="E531" s="77">
        <f>+IF(ISNUMBER(DATA!H486),DATA!H486,"n/a")</f>
        <v>1199891</v>
      </c>
      <c r="F531" s="78">
        <f>+IF(ISNUMBER(DATA!I486),DATA!I486,"n/a")</f>
        <v>0.27500000000000002</v>
      </c>
      <c r="G531" s="77">
        <f>+IF(ISNUMBER(DATA!R486),DATA!R486,"n/a")</f>
        <v>3641899</v>
      </c>
      <c r="H531" s="78">
        <f>+IF(ISNUMBER(DATA!S486),DATA!S486,"n/a")</f>
        <v>0.378</v>
      </c>
      <c r="I531" s="77">
        <f>+IF(ISNUMBER(DATA!AB486),DATA!AB486,"n/a")</f>
        <v>7429683</v>
      </c>
      <c r="J531" s="78">
        <f>+IF(ISNUMBER(DATA!AC486),DATA!AC486,"n/a")</f>
        <v>0.41899999999999998</v>
      </c>
      <c r="K531" s="77">
        <f>+IF(ISNUMBER(DATA!AL486),DATA!AL486,"n/a")</f>
        <v>13520293</v>
      </c>
      <c r="L531" s="78">
        <f>+IF(ISNUMBER(DATA!AM486),DATA!AM486,"n/a")</f>
        <v>0.38</v>
      </c>
      <c r="R531" s="67"/>
      <c r="S531" s="67"/>
      <c r="T531" s="67"/>
      <c r="U531" s="67"/>
      <c r="V531" s="67"/>
      <c r="W531" s="67"/>
      <c r="X531" s="67"/>
      <c r="Y531" s="67"/>
    </row>
    <row r="532" spans="1:25" x14ac:dyDescent="0.2">
      <c r="A532" s="67" t="s">
        <v>11</v>
      </c>
      <c r="B532" s="67" t="s">
        <v>24</v>
      </c>
      <c r="C532" s="67" t="s">
        <v>0</v>
      </c>
      <c r="D532" s="67" t="s">
        <v>327</v>
      </c>
      <c r="E532" s="77">
        <f>+IF(ISNUMBER(DATA!H487),DATA!H487,"n/a")</f>
        <v>1110181</v>
      </c>
      <c r="F532" s="78">
        <f>+IF(ISNUMBER(DATA!I487),DATA!I487,"n/a")</f>
        <v>0.26600000000000001</v>
      </c>
      <c r="G532" s="77">
        <f>+IF(ISNUMBER(DATA!R487),DATA!R487,"n/a")</f>
        <v>3603326</v>
      </c>
      <c r="H532" s="78">
        <f>+IF(ISNUMBER(DATA!S487),DATA!S487,"n/a")</f>
        <v>0.32200000000000001</v>
      </c>
      <c r="I532" s="77">
        <f>+IF(ISNUMBER(DATA!AB487),DATA!AB487,"n/a")</f>
        <v>7491592</v>
      </c>
      <c r="J532" s="78">
        <f>+IF(ISNUMBER(DATA!AC487),DATA!AC487,"n/a")</f>
        <v>0.32900000000000001</v>
      </c>
      <c r="K532" s="77">
        <f>+IF(ISNUMBER(DATA!AL487),DATA!AL487,"n/a")</f>
        <v>14488544</v>
      </c>
      <c r="L532" s="78">
        <f>+IF(ISNUMBER(DATA!AM487),DATA!AM487,"n/a")</f>
        <v>0.30599999999999999</v>
      </c>
      <c r="R532" s="67"/>
      <c r="S532" s="67"/>
      <c r="T532" s="67"/>
      <c r="U532" s="67"/>
      <c r="V532" s="67"/>
      <c r="W532" s="67"/>
      <c r="X532" s="67"/>
      <c r="Y532" s="67"/>
    </row>
    <row r="533" spans="1:25" x14ac:dyDescent="0.2">
      <c r="A533" s="67" t="s">
        <v>11</v>
      </c>
      <c r="B533" s="67" t="s">
        <v>24</v>
      </c>
      <c r="C533" s="67" t="s">
        <v>0</v>
      </c>
      <c r="D533" s="67" t="s">
        <v>328</v>
      </c>
      <c r="E533" s="77">
        <f>+IF(ISNUMBER(DATA!H488),DATA!H488,"n/a")</f>
        <v>1652057</v>
      </c>
      <c r="F533" s="78">
        <f>+IF(ISNUMBER(DATA!I488),DATA!I488,"n/a")</f>
        <v>0.184</v>
      </c>
      <c r="G533" s="77">
        <f>+IF(ISNUMBER(DATA!R488),DATA!R488,"n/a")</f>
        <v>5518579</v>
      </c>
      <c r="H533" s="78">
        <f>+IF(ISNUMBER(DATA!S488),DATA!S488,"n/a")</f>
        <v>0.14899999999999999</v>
      </c>
      <c r="I533" s="77">
        <f>+IF(ISNUMBER(DATA!AB488),DATA!AB488,"n/a")</f>
        <v>11173722</v>
      </c>
      <c r="J533" s="78">
        <f>+IF(ISNUMBER(DATA!AC488),DATA!AC488,"n/a")</f>
        <v>0.16800000000000001</v>
      </c>
      <c r="K533" s="77">
        <f>+IF(ISNUMBER(DATA!AL488),DATA!AL488,"n/a")</f>
        <v>22348798</v>
      </c>
      <c r="L533" s="78">
        <f>+IF(ISNUMBER(DATA!AM488),DATA!AM488,"n/a")</f>
        <v>0.17799999999999999</v>
      </c>
      <c r="R533" s="67"/>
      <c r="S533" s="67"/>
      <c r="T533" s="67"/>
      <c r="U533" s="67"/>
      <c r="V533" s="67"/>
      <c r="W533" s="67"/>
      <c r="X533" s="67"/>
      <c r="Y533" s="67"/>
    </row>
    <row r="534" spans="1:25" x14ac:dyDescent="0.2">
      <c r="A534" s="67" t="s">
        <v>11</v>
      </c>
      <c r="B534" s="67" t="s">
        <v>24</v>
      </c>
      <c r="C534" s="67" t="s">
        <v>0</v>
      </c>
      <c r="D534" s="67" t="s">
        <v>329</v>
      </c>
      <c r="E534" s="77">
        <f>+IF(ISNUMBER(DATA!H489),DATA!H489,"n/a")</f>
        <v>1876417</v>
      </c>
      <c r="F534" s="78">
        <f>+IF(ISNUMBER(DATA!I489),DATA!I489,"n/a")</f>
        <v>0.21099999999999999</v>
      </c>
      <c r="G534" s="77">
        <f>+IF(ISNUMBER(DATA!R489),DATA!R489,"n/a")</f>
        <v>6003912</v>
      </c>
      <c r="H534" s="78">
        <f>+IF(ISNUMBER(DATA!S489),DATA!S489,"n/a")</f>
        <v>0.20799999999999999</v>
      </c>
      <c r="I534" s="77">
        <f>+IF(ISNUMBER(DATA!AB489),DATA!AB489,"n/a")</f>
        <v>12225147</v>
      </c>
      <c r="J534" s="78">
        <f>+IF(ISNUMBER(DATA!AC489),DATA!AC489,"n/a")</f>
        <v>0.19600000000000001</v>
      </c>
      <c r="K534" s="77">
        <f>+IF(ISNUMBER(DATA!AL489),DATA!AL489,"n/a")</f>
        <v>24072244</v>
      </c>
      <c r="L534" s="78">
        <f>+IF(ISNUMBER(DATA!AM489),DATA!AM489,"n/a")</f>
        <v>0.19800000000000001</v>
      </c>
      <c r="R534" s="67"/>
      <c r="S534" s="67"/>
      <c r="T534" s="67"/>
      <c r="U534" s="67"/>
      <c r="V534" s="67"/>
      <c r="W534" s="67"/>
      <c r="X534" s="67"/>
      <c r="Y534" s="67"/>
    </row>
    <row r="535" spans="1:25" x14ac:dyDescent="0.2">
      <c r="A535" s="67" t="s">
        <v>11</v>
      </c>
      <c r="B535" s="67" t="s">
        <v>24</v>
      </c>
      <c r="C535" s="67" t="s">
        <v>0</v>
      </c>
      <c r="D535" s="67" t="s">
        <v>330</v>
      </c>
      <c r="E535" s="77">
        <f>+IF(ISNUMBER(DATA!H490),DATA!H490,"n/a")</f>
        <v>12961992</v>
      </c>
      <c r="F535" s="78">
        <f>+IF(ISNUMBER(DATA!I490),DATA!I490,"n/a")</f>
        <v>0.106</v>
      </c>
      <c r="G535" s="77">
        <f>+IF(ISNUMBER(DATA!R490),DATA!R490,"n/a")</f>
        <v>42531055</v>
      </c>
      <c r="H535" s="78">
        <f>+IF(ISNUMBER(DATA!S490),DATA!S490,"n/a")</f>
        <v>0.11</v>
      </c>
      <c r="I535" s="77">
        <f>+IF(ISNUMBER(DATA!AB490),DATA!AB490,"n/a")</f>
        <v>88480705</v>
      </c>
      <c r="J535" s="78">
        <f>+IF(ISNUMBER(DATA!AC490),DATA!AC490,"n/a")</f>
        <v>0.129</v>
      </c>
      <c r="K535" s="77">
        <f>+IF(ISNUMBER(DATA!AL490),DATA!AL490,"n/a")</f>
        <v>173909059</v>
      </c>
      <c r="L535" s="78">
        <f>+IF(ISNUMBER(DATA!AM490),DATA!AM490,"n/a")</f>
        <v>0.161</v>
      </c>
      <c r="R535" s="67"/>
      <c r="S535" s="67"/>
      <c r="T535" s="67"/>
      <c r="U535" s="67"/>
      <c r="V535" s="67"/>
      <c r="W535" s="67"/>
      <c r="X535" s="67"/>
      <c r="Y535" s="67"/>
    </row>
    <row r="536" spans="1:25" x14ac:dyDescent="0.2">
      <c r="E536" s="91"/>
      <c r="F536" s="78"/>
      <c r="G536" s="92"/>
      <c r="H536" s="78"/>
      <c r="I536" s="92"/>
      <c r="J536" s="83"/>
      <c r="K536" s="92"/>
      <c r="L536" s="78"/>
      <c r="R536" s="67"/>
      <c r="S536" s="67"/>
      <c r="T536" s="67"/>
      <c r="U536" s="67"/>
      <c r="V536" s="67"/>
      <c r="W536" s="67"/>
      <c r="X536" s="67"/>
      <c r="Y536" s="67"/>
    </row>
    <row r="537" spans="1:25" x14ac:dyDescent="0.2">
      <c r="A537" s="67" t="s">
        <v>11</v>
      </c>
      <c r="B537" s="67" t="s">
        <v>24</v>
      </c>
      <c r="C537" s="67" t="s">
        <v>9</v>
      </c>
      <c r="D537" s="67" t="s">
        <v>322</v>
      </c>
      <c r="E537" s="87">
        <f>+IF(ISNUMBER(DATA!J482),DATA!J482,"n/a")</f>
        <v>257523</v>
      </c>
      <c r="F537" s="78">
        <f>+IF(ISNUMBER(DATA!K482),DATA!K482,"n/a")</f>
        <v>-0.125</v>
      </c>
      <c r="G537" s="87">
        <f>+IF(ISNUMBER(DATA!T482),DATA!T482,"n/a")</f>
        <v>846505</v>
      </c>
      <c r="H537" s="78">
        <f>+IF(ISNUMBER(DATA!U482),DATA!U482,"n/a")</f>
        <v>-0.114</v>
      </c>
      <c r="I537" s="87">
        <f>+IF(ISNUMBER(DATA!AD482),DATA!AD482,"n/a")</f>
        <v>1735140</v>
      </c>
      <c r="J537" s="78">
        <f>+IF(ISNUMBER(DATA!AE482),DATA!AE482,"n/a")</f>
        <v>-0.127</v>
      </c>
      <c r="K537" s="87">
        <f>+IF(ISNUMBER(DATA!AN482),DATA!AN482,"n/a")</f>
        <v>3665398</v>
      </c>
      <c r="L537" s="78">
        <f>+IF(ISNUMBER(DATA!AO482),DATA!AO482,"n/a")</f>
        <v>-7.2999999999999995E-2</v>
      </c>
      <c r="R537" s="67"/>
      <c r="S537" s="67"/>
      <c r="T537" s="67"/>
      <c r="U537" s="67"/>
      <c r="V537" s="67"/>
      <c r="W537" s="67"/>
      <c r="X537" s="67"/>
      <c r="Y537" s="67"/>
    </row>
    <row r="538" spans="1:25" x14ac:dyDescent="0.2">
      <c r="A538" s="67" t="s">
        <v>11</v>
      </c>
      <c r="B538" s="67" t="s">
        <v>24</v>
      </c>
      <c r="C538" s="67" t="s">
        <v>9</v>
      </c>
      <c r="D538" s="67" t="s">
        <v>323</v>
      </c>
      <c r="E538" s="87">
        <f>+IF(ISNUMBER(DATA!J483),DATA!J483,"n/a")</f>
        <v>531380</v>
      </c>
      <c r="F538" s="78">
        <f>+IF(ISNUMBER(DATA!K483),DATA!K483,"n/a")</f>
        <v>0.45</v>
      </c>
      <c r="G538" s="87">
        <f>+IF(ISNUMBER(DATA!T483),DATA!T483,"n/a")</f>
        <v>1523223</v>
      </c>
      <c r="H538" s="78">
        <f>+IF(ISNUMBER(DATA!U483),DATA!U483,"n/a")</f>
        <v>0.153</v>
      </c>
      <c r="I538" s="87">
        <f>+IF(ISNUMBER(DATA!AD483),DATA!AD483,"n/a")</f>
        <v>3248262</v>
      </c>
      <c r="J538" s="78">
        <f>+IF(ISNUMBER(DATA!AE483),DATA!AE483,"n/a")</f>
        <v>0.192</v>
      </c>
      <c r="K538" s="87">
        <f>+IF(ISNUMBER(DATA!AN483),DATA!AN483,"n/a")</f>
        <v>6401538</v>
      </c>
      <c r="L538" s="78">
        <f>+IF(ISNUMBER(DATA!AO483),DATA!AO483,"n/a")</f>
        <v>0.247</v>
      </c>
      <c r="R538" s="67"/>
      <c r="S538" s="67"/>
      <c r="T538" s="67"/>
      <c r="U538" s="67"/>
      <c r="V538" s="67"/>
      <c r="W538" s="67"/>
      <c r="X538" s="67"/>
      <c r="Y538" s="67"/>
    </row>
    <row r="539" spans="1:25" x14ac:dyDescent="0.2">
      <c r="A539" s="67" t="s">
        <v>11</v>
      </c>
      <c r="B539" s="67" t="s">
        <v>24</v>
      </c>
      <c r="C539" s="67" t="s">
        <v>9</v>
      </c>
      <c r="D539" s="67" t="s">
        <v>324</v>
      </c>
      <c r="E539" s="87">
        <f>+IF(ISNUMBER(DATA!J484),DATA!J484,"n/a")</f>
        <v>276034</v>
      </c>
      <c r="F539" s="78">
        <f>+IF(ISNUMBER(DATA!K484),DATA!K484,"n/a")</f>
        <v>6.2E-2</v>
      </c>
      <c r="G539" s="87">
        <f>+IF(ISNUMBER(DATA!T484),DATA!T484,"n/a")</f>
        <v>894036</v>
      </c>
      <c r="H539" s="78">
        <f>+IF(ISNUMBER(DATA!U484),DATA!U484,"n/a")</f>
        <v>7.1999999999999995E-2</v>
      </c>
      <c r="I539" s="87">
        <f>+IF(ISNUMBER(DATA!AD484),DATA!AD484,"n/a")</f>
        <v>1839571</v>
      </c>
      <c r="J539" s="78">
        <f>+IF(ISNUMBER(DATA!AE484),DATA!AE484,"n/a")</f>
        <v>7.8E-2</v>
      </c>
      <c r="K539" s="87">
        <f>+IF(ISNUMBER(DATA!AN484),DATA!AN484,"n/a")</f>
        <v>3744700</v>
      </c>
      <c r="L539" s="78">
        <f>+IF(ISNUMBER(DATA!AO484),DATA!AO484,"n/a")</f>
        <v>0.16800000000000001</v>
      </c>
      <c r="R539" s="67"/>
      <c r="S539" s="67"/>
      <c r="T539" s="67"/>
      <c r="U539" s="67"/>
      <c r="V539" s="67"/>
      <c r="W539" s="67"/>
      <c r="X539" s="67"/>
      <c r="Y539" s="67"/>
    </row>
    <row r="540" spans="1:25" x14ac:dyDescent="0.2">
      <c r="A540" s="67" t="s">
        <v>11</v>
      </c>
      <c r="B540" s="67" t="s">
        <v>24</v>
      </c>
      <c r="C540" s="67" t="s">
        <v>9</v>
      </c>
      <c r="D540" s="67" t="s">
        <v>325</v>
      </c>
      <c r="E540" s="87">
        <f>+IF(ISNUMBER(DATA!J485),DATA!J485,"n/a")</f>
        <v>649313</v>
      </c>
      <c r="F540" s="78">
        <f>+IF(ISNUMBER(DATA!K485),DATA!K485,"n/a")</f>
        <v>-8.4000000000000005E-2</v>
      </c>
      <c r="G540" s="87">
        <f>+IF(ISNUMBER(DATA!T485),DATA!T485,"n/a")</f>
        <v>2274748</v>
      </c>
      <c r="H540" s="78">
        <f>+IF(ISNUMBER(DATA!U485),DATA!U485,"n/a")</f>
        <v>-4.8000000000000001E-2</v>
      </c>
      <c r="I540" s="87">
        <f>+IF(ISNUMBER(DATA!AD485),DATA!AD485,"n/a")</f>
        <v>4881144</v>
      </c>
      <c r="J540" s="78">
        <f>+IF(ISNUMBER(DATA!AE485),DATA!AE485,"n/a")</f>
        <v>-1.0999999999999999E-2</v>
      </c>
      <c r="K540" s="87">
        <f>+IF(ISNUMBER(DATA!AN485),DATA!AN485,"n/a")</f>
        <v>9590217</v>
      </c>
      <c r="L540" s="78">
        <f>+IF(ISNUMBER(DATA!AO485),DATA!AO485,"n/a")</f>
        <v>6.9000000000000006E-2</v>
      </c>
      <c r="R540" s="67"/>
      <c r="S540" s="67"/>
      <c r="T540" s="67"/>
      <c r="U540" s="67"/>
      <c r="V540" s="67"/>
      <c r="W540" s="67"/>
      <c r="X540" s="67"/>
      <c r="Y540" s="67"/>
    </row>
    <row r="541" spans="1:25" x14ac:dyDescent="0.2">
      <c r="A541" s="67" t="s">
        <v>11</v>
      </c>
      <c r="B541" s="67" t="s">
        <v>24</v>
      </c>
      <c r="C541" s="67" t="s">
        <v>9</v>
      </c>
      <c r="D541" s="67" t="s">
        <v>326</v>
      </c>
      <c r="E541" s="87">
        <f>+IF(ISNUMBER(DATA!J486),DATA!J486,"n/a")</f>
        <v>265767</v>
      </c>
      <c r="F541" s="78">
        <f>+IF(ISNUMBER(DATA!K486),DATA!K486,"n/a")</f>
        <v>0.16900000000000001</v>
      </c>
      <c r="G541" s="87">
        <f>+IF(ISNUMBER(DATA!T486),DATA!T486,"n/a")</f>
        <v>771096</v>
      </c>
      <c r="H541" s="78">
        <f>+IF(ISNUMBER(DATA!U486),DATA!U486,"n/a")</f>
        <v>0.32600000000000001</v>
      </c>
      <c r="I541" s="87">
        <f>+IF(ISNUMBER(DATA!AD486),DATA!AD486,"n/a")</f>
        <v>1561309</v>
      </c>
      <c r="J541" s="78">
        <f>+IF(ISNUMBER(DATA!AE486),DATA!AE486,"n/a")</f>
        <v>0.39</v>
      </c>
      <c r="K541" s="87">
        <f>+IF(ISNUMBER(DATA!AN486),DATA!AN486,"n/a")</f>
        <v>2914996</v>
      </c>
      <c r="L541" s="78">
        <f>+IF(ISNUMBER(DATA!AO486),DATA!AO486,"n/a")</f>
        <v>0.39600000000000002</v>
      </c>
      <c r="R541" s="67"/>
      <c r="S541" s="67"/>
      <c r="T541" s="67"/>
      <c r="U541" s="67"/>
      <c r="V541" s="67"/>
      <c r="W541" s="67"/>
      <c r="X541" s="67"/>
      <c r="Y541" s="67"/>
    </row>
    <row r="542" spans="1:25" x14ac:dyDescent="0.2">
      <c r="A542" s="67" t="s">
        <v>11</v>
      </c>
      <c r="B542" s="67" t="s">
        <v>24</v>
      </c>
      <c r="C542" s="67" t="s">
        <v>9</v>
      </c>
      <c r="D542" s="67" t="s">
        <v>327</v>
      </c>
      <c r="E542" s="87">
        <f>+IF(ISNUMBER(DATA!J487),DATA!J487,"n/a")</f>
        <v>242611</v>
      </c>
      <c r="F542" s="78">
        <f>+IF(ISNUMBER(DATA!K487),DATA!K487,"n/a")</f>
        <v>0.34399999999999997</v>
      </c>
      <c r="G542" s="87">
        <f>+IF(ISNUMBER(DATA!T487),DATA!T487,"n/a")</f>
        <v>784828</v>
      </c>
      <c r="H542" s="78">
        <f>+IF(ISNUMBER(DATA!U487),DATA!U487,"n/a")</f>
        <v>0.42799999999999999</v>
      </c>
      <c r="I542" s="87">
        <f>+IF(ISNUMBER(DATA!AD487),DATA!AD487,"n/a")</f>
        <v>1632972</v>
      </c>
      <c r="J542" s="78">
        <f>+IF(ISNUMBER(DATA!AE487),DATA!AE487,"n/a")</f>
        <v>0.41599999999999998</v>
      </c>
      <c r="K542" s="87">
        <f>+IF(ISNUMBER(DATA!AN487),DATA!AN487,"n/a")</f>
        <v>3191571</v>
      </c>
      <c r="L542" s="78">
        <f>+IF(ISNUMBER(DATA!AO487),DATA!AO487,"n/a")</f>
        <v>0.41799999999999998</v>
      </c>
      <c r="R542" s="67"/>
      <c r="S542" s="67"/>
      <c r="T542" s="67"/>
      <c r="U542" s="67"/>
      <c r="V542" s="67"/>
      <c r="W542" s="67"/>
      <c r="X542" s="67"/>
      <c r="Y542" s="67"/>
    </row>
    <row r="543" spans="1:25" x14ac:dyDescent="0.2">
      <c r="A543" s="67" t="s">
        <v>11</v>
      </c>
      <c r="B543" s="67" t="s">
        <v>24</v>
      </c>
      <c r="C543" s="67" t="s">
        <v>9</v>
      </c>
      <c r="D543" s="67" t="s">
        <v>328</v>
      </c>
      <c r="E543" s="87">
        <f>+IF(ISNUMBER(DATA!J488),DATA!J488,"n/a")</f>
        <v>344014</v>
      </c>
      <c r="F543" s="78">
        <f>+IF(ISNUMBER(DATA!K488),DATA!K488,"n/a")</f>
        <v>0.32600000000000001</v>
      </c>
      <c r="G543" s="87">
        <f>+IF(ISNUMBER(DATA!T488),DATA!T488,"n/a")</f>
        <v>1134748</v>
      </c>
      <c r="H543" s="78">
        <f>+IF(ISNUMBER(DATA!U488),DATA!U488,"n/a")</f>
        <v>0.21</v>
      </c>
      <c r="I543" s="87">
        <f>+IF(ISNUMBER(DATA!AD488),DATA!AD488,"n/a")</f>
        <v>2310043</v>
      </c>
      <c r="J543" s="78">
        <f>+IF(ISNUMBER(DATA!AE488),DATA!AE488,"n/a")</f>
        <v>0.25800000000000001</v>
      </c>
      <c r="K543" s="87">
        <f>+IF(ISNUMBER(DATA!AN488),DATA!AN488,"n/a")</f>
        <v>4642444</v>
      </c>
      <c r="L543" s="78">
        <f>+IF(ISNUMBER(DATA!AO488),DATA!AO488,"n/a")</f>
        <v>0.26200000000000001</v>
      </c>
      <c r="R543" s="67"/>
      <c r="S543" s="67"/>
      <c r="T543" s="67"/>
      <c r="U543" s="67"/>
      <c r="V543" s="67"/>
      <c r="W543" s="67"/>
      <c r="X543" s="67"/>
      <c r="Y543" s="67"/>
    </row>
    <row r="544" spans="1:25" x14ac:dyDescent="0.2">
      <c r="A544" s="67" t="s">
        <v>11</v>
      </c>
      <c r="B544" s="67" t="s">
        <v>24</v>
      </c>
      <c r="C544" s="67" t="s">
        <v>9</v>
      </c>
      <c r="D544" s="67" t="s">
        <v>329</v>
      </c>
      <c r="E544" s="87">
        <f>+IF(ISNUMBER(DATA!J489),DATA!J489,"n/a")</f>
        <v>457211</v>
      </c>
      <c r="F544" s="78">
        <f>+IF(ISNUMBER(DATA!K489),DATA!K489,"n/a")</f>
        <v>0.155</v>
      </c>
      <c r="G544" s="87">
        <f>+IF(ISNUMBER(DATA!T489),DATA!T489,"n/a")</f>
        <v>1469281</v>
      </c>
      <c r="H544" s="78">
        <f>+IF(ISNUMBER(DATA!U489),DATA!U489,"n/a")</f>
        <v>0.186</v>
      </c>
      <c r="I544" s="87">
        <f>+IF(ISNUMBER(DATA!AD489),DATA!AD489,"n/a")</f>
        <v>3025770</v>
      </c>
      <c r="J544" s="78">
        <f>+IF(ISNUMBER(DATA!AE489),DATA!AE489,"n/a")</f>
        <v>0.20399999999999999</v>
      </c>
      <c r="K544" s="87">
        <f>+IF(ISNUMBER(DATA!AN489),DATA!AN489,"n/a")</f>
        <v>6044217</v>
      </c>
      <c r="L544" s="78">
        <f>+IF(ISNUMBER(DATA!AO489),DATA!AO489,"n/a")</f>
        <v>0.29599999999999999</v>
      </c>
      <c r="R544" s="67"/>
      <c r="S544" s="67"/>
      <c r="T544" s="67"/>
      <c r="U544" s="67"/>
      <c r="V544" s="67"/>
      <c r="W544" s="67"/>
      <c r="X544" s="67"/>
      <c r="Y544" s="67"/>
    </row>
    <row r="545" spans="1:25" x14ac:dyDescent="0.2">
      <c r="A545" s="67" t="s">
        <v>11</v>
      </c>
      <c r="B545" s="67" t="s">
        <v>24</v>
      </c>
      <c r="C545" s="67" t="s">
        <v>9</v>
      </c>
      <c r="D545" s="67" t="s">
        <v>330</v>
      </c>
      <c r="E545" s="87">
        <f>+IF(ISNUMBER(DATA!J490),DATA!J490,"n/a")</f>
        <v>3023852</v>
      </c>
      <c r="F545" s="78">
        <f>+IF(ISNUMBER(DATA!K490),DATA!K490,"n/a")</f>
        <v>0.123</v>
      </c>
      <c r="G545" s="87">
        <f>+IF(ISNUMBER(DATA!T490),DATA!T490,"n/a")</f>
        <v>9698464</v>
      </c>
      <c r="H545" s="78">
        <f>+IF(ISNUMBER(DATA!U490),DATA!U490,"n/a")</f>
        <v>0.10100000000000001</v>
      </c>
      <c r="I545" s="87">
        <f>+IF(ISNUMBER(DATA!AD490),DATA!AD490,"n/a")</f>
        <v>20234211</v>
      </c>
      <c r="J545" s="78">
        <f>+IF(ISNUMBER(DATA!AE490),DATA!AE490,"n/a")</f>
        <v>0.125</v>
      </c>
      <c r="K545" s="87">
        <f>+IF(ISNUMBER(DATA!AN490),DATA!AN490,"n/a")</f>
        <v>40195079</v>
      </c>
      <c r="L545" s="78">
        <f>+IF(ISNUMBER(DATA!AO490),DATA!AO490,"n/a")</f>
        <v>0.184</v>
      </c>
      <c r="R545" s="67"/>
      <c r="S545" s="67"/>
      <c r="T545" s="67"/>
      <c r="U545" s="67"/>
      <c r="V545" s="67"/>
      <c r="W545" s="67"/>
      <c r="X545" s="67"/>
      <c r="Y545" s="67"/>
    </row>
    <row r="546" spans="1:25" x14ac:dyDescent="0.2">
      <c r="E546" s="91"/>
      <c r="F546" s="78"/>
      <c r="G546" s="92"/>
      <c r="H546" s="78"/>
      <c r="I546" s="92"/>
      <c r="J546" s="83"/>
      <c r="K546" s="92"/>
      <c r="L546" s="78"/>
      <c r="R546" s="67"/>
      <c r="S546" s="67"/>
      <c r="T546" s="67"/>
      <c r="U546" s="67"/>
      <c r="V546" s="67"/>
      <c r="W546" s="67"/>
      <c r="X546" s="67"/>
      <c r="Y546" s="67"/>
    </row>
    <row r="547" spans="1:25" x14ac:dyDescent="0.2">
      <c r="A547" s="67" t="s">
        <v>11</v>
      </c>
      <c r="B547" s="67" t="s">
        <v>24</v>
      </c>
      <c r="C547" s="67" t="s">
        <v>25</v>
      </c>
      <c r="D547" s="67" t="s">
        <v>322</v>
      </c>
      <c r="E547" s="87">
        <f>+IF(ISNUMBER(DATA!L482),DATA!L482,"n/a")</f>
        <v>521427</v>
      </c>
      <c r="F547" s="78">
        <f>+IF(ISNUMBER(DATA!M482),DATA!M482,"n/a")</f>
        <v>-0.1</v>
      </c>
      <c r="G547" s="87">
        <f>+IF(ISNUMBER(DATA!V482),DATA!V482,"n/a")</f>
        <v>1730166</v>
      </c>
      <c r="H547" s="78">
        <f>+IF(ISNUMBER(DATA!W482),DATA!W482,"n/a")</f>
        <v>-8.8999999999999996E-2</v>
      </c>
      <c r="I547" s="87">
        <f>+IF(ISNUMBER(DATA!AF482),DATA!AF482,"n/a")</f>
        <v>3549180</v>
      </c>
      <c r="J547" s="78">
        <f>+IF(ISNUMBER(DATA!AG482),DATA!AG482,"n/a")</f>
        <v>-0.1</v>
      </c>
      <c r="K547" s="87">
        <f>+IF(ISNUMBER(DATA!AP482),DATA!AP482,"n/a")</f>
        <v>7398561</v>
      </c>
      <c r="L547" s="78">
        <f>+IF(ISNUMBER(DATA!AQ482),DATA!AQ482,"n/a")</f>
        <v>-5.7000000000000002E-2</v>
      </c>
      <c r="R547" s="67"/>
      <c r="S547" s="67"/>
      <c r="T547" s="67"/>
      <c r="U547" s="67"/>
      <c r="V547" s="67"/>
      <c r="W547" s="67"/>
      <c r="X547" s="67"/>
      <c r="Y547" s="67"/>
    </row>
    <row r="548" spans="1:25" x14ac:dyDescent="0.2">
      <c r="A548" s="67" t="s">
        <v>11</v>
      </c>
      <c r="B548" s="67" t="s">
        <v>24</v>
      </c>
      <c r="C548" s="67" t="s">
        <v>25</v>
      </c>
      <c r="D548" s="67" t="s">
        <v>323</v>
      </c>
      <c r="E548" s="87">
        <f>+IF(ISNUMBER(DATA!L483),DATA!L483,"n/a")</f>
        <v>900224</v>
      </c>
      <c r="F548" s="78">
        <f>+IF(ISNUMBER(DATA!M483),DATA!M483,"n/a")</f>
        <v>0.44900000000000001</v>
      </c>
      <c r="G548" s="87">
        <f>+IF(ISNUMBER(DATA!V483),DATA!V483,"n/a")</f>
        <v>2633124</v>
      </c>
      <c r="H548" s="78">
        <f>+IF(ISNUMBER(DATA!W483),DATA!W483,"n/a")</f>
        <v>0.153</v>
      </c>
      <c r="I548" s="87">
        <f>+IF(ISNUMBER(DATA!AF483),DATA!AF483,"n/a")</f>
        <v>5554383</v>
      </c>
      <c r="J548" s="78">
        <f>+IF(ISNUMBER(DATA!AG483),DATA!AG483,"n/a")</f>
        <v>0.186</v>
      </c>
      <c r="K548" s="87">
        <f>+IF(ISNUMBER(DATA!AP483),DATA!AP483,"n/a")</f>
        <v>10741050</v>
      </c>
      <c r="L548" s="78">
        <f>+IF(ISNUMBER(DATA!AQ483),DATA!AQ483,"n/a")</f>
        <v>0.218</v>
      </c>
      <c r="R548" s="67"/>
      <c r="S548" s="67"/>
      <c r="T548" s="67"/>
      <c r="U548" s="67"/>
      <c r="V548" s="67"/>
      <c r="W548" s="67"/>
      <c r="X548" s="67"/>
      <c r="Y548" s="67"/>
    </row>
    <row r="549" spans="1:25" x14ac:dyDescent="0.2">
      <c r="A549" s="67" t="s">
        <v>11</v>
      </c>
      <c r="B549" s="67" t="s">
        <v>24</v>
      </c>
      <c r="C549" s="67" t="s">
        <v>25</v>
      </c>
      <c r="D549" s="67" t="s">
        <v>324</v>
      </c>
      <c r="E549" s="87">
        <f>+IF(ISNUMBER(DATA!L484),DATA!L484,"n/a")</f>
        <v>470678</v>
      </c>
      <c r="F549" s="78">
        <f>+IF(ISNUMBER(DATA!M484),DATA!M484,"n/a")</f>
        <v>4.3999999999999997E-2</v>
      </c>
      <c r="G549" s="87">
        <f>+IF(ISNUMBER(DATA!V484),DATA!V484,"n/a")</f>
        <v>1545703</v>
      </c>
      <c r="H549" s="78">
        <f>+IF(ISNUMBER(DATA!W484),DATA!W484,"n/a")</f>
        <v>4.9000000000000002E-2</v>
      </c>
      <c r="I549" s="87">
        <f>+IF(ISNUMBER(DATA!AF484),DATA!AF484,"n/a")</f>
        <v>3162247</v>
      </c>
      <c r="J549" s="78">
        <f>+IF(ISNUMBER(DATA!AG484),DATA!AG484,"n/a")</f>
        <v>3.5999999999999997E-2</v>
      </c>
      <c r="K549" s="87">
        <f>+IF(ISNUMBER(DATA!AP484),DATA!AP484,"n/a")</f>
        <v>6375888</v>
      </c>
      <c r="L549" s="78">
        <f>+IF(ISNUMBER(DATA!AQ484),DATA!AQ484,"n/a")</f>
        <v>8.3000000000000004E-2</v>
      </c>
      <c r="R549" s="67"/>
      <c r="S549" s="67"/>
      <c r="T549" s="67"/>
      <c r="U549" s="67"/>
      <c r="V549" s="67"/>
      <c r="W549" s="67"/>
      <c r="X549" s="67"/>
      <c r="Y549" s="67"/>
    </row>
    <row r="550" spans="1:25" x14ac:dyDescent="0.2">
      <c r="A550" s="67" t="s">
        <v>11</v>
      </c>
      <c r="B550" s="67" t="s">
        <v>24</v>
      </c>
      <c r="C550" s="67" t="s">
        <v>25</v>
      </c>
      <c r="D550" s="67" t="s">
        <v>325</v>
      </c>
      <c r="E550" s="87">
        <f>+IF(ISNUMBER(DATA!L485),DATA!L485,"n/a")</f>
        <v>867529</v>
      </c>
      <c r="F550" s="78">
        <f>+IF(ISNUMBER(DATA!M485),DATA!M485,"n/a")</f>
        <v>-0.183</v>
      </c>
      <c r="G550" s="87">
        <f>+IF(ISNUMBER(DATA!V485),DATA!V485,"n/a")</f>
        <v>2998488</v>
      </c>
      <c r="H550" s="78">
        <f>+IF(ISNUMBER(DATA!W485),DATA!W485,"n/a")</f>
        <v>-0.159</v>
      </c>
      <c r="I550" s="87">
        <f>+IF(ISNUMBER(DATA!AF485),DATA!AF485,"n/a")</f>
        <v>6422146</v>
      </c>
      <c r="J550" s="78">
        <f>+IF(ISNUMBER(DATA!AG485),DATA!AG485,"n/a")</f>
        <v>-0.13</v>
      </c>
      <c r="K550" s="87">
        <f>+IF(ISNUMBER(DATA!AP485),DATA!AP485,"n/a")</f>
        <v>13291450</v>
      </c>
      <c r="L550" s="78">
        <f>+IF(ISNUMBER(DATA!AQ485),DATA!AQ485,"n/a")</f>
        <v>-3.1E-2</v>
      </c>
      <c r="R550" s="67"/>
      <c r="S550" s="67"/>
      <c r="T550" s="67"/>
      <c r="U550" s="67"/>
      <c r="V550" s="67"/>
      <c r="W550" s="67"/>
      <c r="X550" s="67"/>
      <c r="Y550" s="67"/>
    </row>
    <row r="551" spans="1:25" x14ac:dyDescent="0.2">
      <c r="A551" s="67" t="s">
        <v>11</v>
      </c>
      <c r="B551" s="67" t="s">
        <v>24</v>
      </c>
      <c r="C551" s="67" t="s">
        <v>25</v>
      </c>
      <c r="D551" s="67" t="s">
        <v>326</v>
      </c>
      <c r="E551" s="87">
        <f>+IF(ISNUMBER(DATA!L486),DATA!L486,"n/a")</f>
        <v>495211</v>
      </c>
      <c r="F551" s="78">
        <f>+IF(ISNUMBER(DATA!M486),DATA!M486,"n/a")</f>
        <v>0.16500000000000001</v>
      </c>
      <c r="G551" s="87">
        <f>+IF(ISNUMBER(DATA!V486),DATA!V486,"n/a")</f>
        <v>1459372</v>
      </c>
      <c r="H551" s="78">
        <f>+IF(ISNUMBER(DATA!W486),DATA!W486,"n/a")</f>
        <v>0.32600000000000001</v>
      </c>
      <c r="I551" s="87">
        <f>+IF(ISNUMBER(DATA!AF486),DATA!AF486,"n/a")</f>
        <v>2929016</v>
      </c>
      <c r="J551" s="78">
        <f>+IF(ISNUMBER(DATA!AG486),DATA!AG486,"n/a")</f>
        <v>0.41699999999999998</v>
      </c>
      <c r="K551" s="87">
        <f>+IF(ISNUMBER(DATA!AP486),DATA!AP486,"n/a")</f>
        <v>5307774</v>
      </c>
      <c r="L551" s="78">
        <f>+IF(ISNUMBER(DATA!AQ486),DATA!AQ486,"n/a")</f>
        <v>0.40699999999999997</v>
      </c>
      <c r="R551" s="67"/>
      <c r="S551" s="67"/>
      <c r="T551" s="67"/>
      <c r="U551" s="67"/>
      <c r="V551" s="67"/>
      <c r="W551" s="67"/>
      <c r="X551" s="67"/>
      <c r="Y551" s="67"/>
    </row>
    <row r="552" spans="1:25" x14ac:dyDescent="0.2">
      <c r="A552" s="67" t="s">
        <v>11</v>
      </c>
      <c r="B552" s="67" t="s">
        <v>24</v>
      </c>
      <c r="C552" s="67" t="s">
        <v>25</v>
      </c>
      <c r="D552" s="67" t="s">
        <v>327</v>
      </c>
      <c r="E552" s="87">
        <f>+IF(ISNUMBER(DATA!L487),DATA!L487,"n/a")</f>
        <v>361079</v>
      </c>
      <c r="F552" s="78">
        <f>+IF(ISNUMBER(DATA!M487),DATA!M487,"n/a")</f>
        <v>0.186</v>
      </c>
      <c r="G552" s="87">
        <f>+IF(ISNUMBER(DATA!V487),DATA!V487,"n/a")</f>
        <v>1186299</v>
      </c>
      <c r="H552" s="78">
        <f>+IF(ISNUMBER(DATA!W487),DATA!W487,"n/a")</f>
        <v>0.22700000000000001</v>
      </c>
      <c r="I552" s="87">
        <f>+IF(ISNUMBER(DATA!AF487),DATA!AF487,"n/a")</f>
        <v>2454033</v>
      </c>
      <c r="J552" s="78">
        <f>+IF(ISNUMBER(DATA!AG487),DATA!AG487,"n/a")</f>
        <v>0.23200000000000001</v>
      </c>
      <c r="K552" s="87">
        <f>+IF(ISNUMBER(DATA!AP487),DATA!AP487,"n/a")</f>
        <v>4794023</v>
      </c>
      <c r="L552" s="78">
        <f>+IF(ISNUMBER(DATA!AQ487),DATA!AQ487,"n/a")</f>
        <v>0.216</v>
      </c>
      <c r="R552" s="67"/>
      <c r="S552" s="67"/>
      <c r="T552" s="67"/>
      <c r="U552" s="67"/>
      <c r="V552" s="67"/>
      <c r="W552" s="67"/>
      <c r="X552" s="67"/>
      <c r="Y552" s="67"/>
    </row>
    <row r="553" spans="1:25" x14ac:dyDescent="0.2">
      <c r="A553" s="67" t="s">
        <v>11</v>
      </c>
      <c r="B553" s="67" t="s">
        <v>24</v>
      </c>
      <c r="C553" s="67" t="s">
        <v>25</v>
      </c>
      <c r="D553" s="67" t="s">
        <v>328</v>
      </c>
      <c r="E553" s="87">
        <f>+IF(ISNUMBER(DATA!L488),DATA!L488,"n/a")</f>
        <v>623542</v>
      </c>
      <c r="F553" s="78">
        <f>+IF(ISNUMBER(DATA!M488),DATA!M488,"n/a")</f>
        <v>0.26200000000000001</v>
      </c>
      <c r="G553" s="87">
        <f>+IF(ISNUMBER(DATA!V488),DATA!V488,"n/a")</f>
        <v>2087761</v>
      </c>
      <c r="H553" s="78">
        <f>+IF(ISNUMBER(DATA!W488),DATA!W488,"n/a")</f>
        <v>0.13600000000000001</v>
      </c>
      <c r="I553" s="87">
        <f>+IF(ISNUMBER(DATA!AF488),DATA!AF488,"n/a")</f>
        <v>4236529</v>
      </c>
      <c r="J553" s="78">
        <f>+IF(ISNUMBER(DATA!AG488),DATA!AG488,"n/a")</f>
        <v>0.16200000000000001</v>
      </c>
      <c r="K553" s="87">
        <f>+IF(ISNUMBER(DATA!AP488),DATA!AP488,"n/a")</f>
        <v>8554462</v>
      </c>
      <c r="L553" s="78">
        <f>+IF(ISNUMBER(DATA!AQ488),DATA!AQ488,"n/a")</f>
        <v>0.157</v>
      </c>
      <c r="R553" s="67"/>
      <c r="S553" s="67"/>
      <c r="T553" s="67"/>
      <c r="U553" s="67"/>
      <c r="V553" s="67"/>
      <c r="W553" s="67"/>
      <c r="X553" s="67"/>
      <c r="Y553" s="67"/>
    </row>
    <row r="554" spans="1:25" x14ac:dyDescent="0.2">
      <c r="A554" s="67" t="s">
        <v>11</v>
      </c>
      <c r="B554" s="67" t="s">
        <v>24</v>
      </c>
      <c r="C554" s="67" t="s">
        <v>25</v>
      </c>
      <c r="D554" s="67" t="s">
        <v>329</v>
      </c>
      <c r="E554" s="87">
        <f>+IF(ISNUMBER(DATA!L489),DATA!L489,"n/a")</f>
        <v>792100</v>
      </c>
      <c r="F554" s="78">
        <f>+IF(ISNUMBER(DATA!M489),DATA!M489,"n/a")</f>
        <v>0.151</v>
      </c>
      <c r="G554" s="87">
        <f>+IF(ISNUMBER(DATA!V489),DATA!V489,"n/a")</f>
        <v>2536094</v>
      </c>
      <c r="H554" s="78">
        <f>+IF(ISNUMBER(DATA!W489),DATA!W489,"n/a")</f>
        <v>0.17499999999999999</v>
      </c>
      <c r="I554" s="87">
        <f>+IF(ISNUMBER(DATA!AF489),DATA!AF489,"n/a")</f>
        <v>5180307</v>
      </c>
      <c r="J554" s="78">
        <f>+IF(ISNUMBER(DATA!AG489),DATA!AG489,"n/a")</f>
        <v>0.20699999999999999</v>
      </c>
      <c r="K554" s="87">
        <f>+IF(ISNUMBER(DATA!AP489),DATA!AP489,"n/a")</f>
        <v>10300775</v>
      </c>
      <c r="L554" s="78">
        <f>+IF(ISNUMBER(DATA!AQ489),DATA!AQ489,"n/a")</f>
        <v>0.22700000000000001</v>
      </c>
      <c r="R554" s="67"/>
      <c r="S554" s="67"/>
      <c r="T554" s="67"/>
      <c r="U554" s="67"/>
      <c r="V554" s="67"/>
      <c r="W554" s="67"/>
      <c r="X554" s="67"/>
      <c r="Y554" s="67"/>
    </row>
    <row r="555" spans="1:25" x14ac:dyDescent="0.2">
      <c r="A555" s="67" t="s">
        <v>11</v>
      </c>
      <c r="B555" s="67" t="s">
        <v>24</v>
      </c>
      <c r="C555" s="67" t="s">
        <v>25</v>
      </c>
      <c r="D555" s="67" t="s">
        <v>330</v>
      </c>
      <c r="E555" s="87">
        <f>+IF(ISNUMBER(DATA!L490),DATA!L490,"n/a")</f>
        <v>5031790</v>
      </c>
      <c r="F555" s="78">
        <f>+IF(ISNUMBER(DATA!M490),DATA!M490,"n/a")</f>
        <v>8.7999999999999995E-2</v>
      </c>
      <c r="G555" s="87">
        <f>+IF(ISNUMBER(DATA!V490),DATA!V490,"n/a")</f>
        <v>16177006</v>
      </c>
      <c r="H555" s="78">
        <f>+IF(ISNUMBER(DATA!W490),DATA!W490,"n/a")</f>
        <v>5.8000000000000003E-2</v>
      </c>
      <c r="I555" s="87">
        <f>+IF(ISNUMBER(DATA!AF490),DATA!AF490,"n/a")</f>
        <v>33487840</v>
      </c>
      <c r="J555" s="78">
        <f>+IF(ISNUMBER(DATA!AG490),DATA!AG490,"n/a")</f>
        <v>7.8E-2</v>
      </c>
      <c r="K555" s="87">
        <f>+IF(ISNUMBER(DATA!AP490),DATA!AP490,"n/a")</f>
        <v>66763983</v>
      </c>
      <c r="L555" s="78">
        <f>+IF(ISNUMBER(DATA!AQ490),DATA!AQ490,"n/a")</f>
        <v>0.11700000000000001</v>
      </c>
      <c r="R555" s="67"/>
      <c r="S555" s="67"/>
      <c r="T555" s="67"/>
      <c r="U555" s="67"/>
      <c r="V555" s="67"/>
      <c r="W555" s="67"/>
      <c r="X555" s="67"/>
      <c r="Y555" s="67"/>
    </row>
    <row r="556" spans="1:25" x14ac:dyDescent="0.2">
      <c r="E556" s="91"/>
      <c r="F556" s="78"/>
      <c r="G556" s="92"/>
      <c r="H556" s="78"/>
      <c r="I556" s="92"/>
      <c r="J556" s="83"/>
      <c r="K556" s="92"/>
      <c r="L556" s="78"/>
      <c r="R556" s="67"/>
      <c r="S556" s="67"/>
      <c r="T556" s="67"/>
      <c r="U556" s="67"/>
      <c r="V556" s="67"/>
      <c r="W556" s="67"/>
      <c r="X556" s="67"/>
      <c r="Y556" s="67"/>
    </row>
    <row r="557" spans="1:25" x14ac:dyDescent="0.2">
      <c r="A557" s="67" t="s">
        <v>11</v>
      </c>
      <c r="B557" s="67" t="s">
        <v>24</v>
      </c>
      <c r="C557" s="67" t="s">
        <v>10</v>
      </c>
      <c r="D557" s="67" t="s">
        <v>322</v>
      </c>
      <c r="E557" s="88">
        <f>+IF(ISNUMBER(DATA!N482),DATA!N482,"n/a")</f>
        <v>5.26</v>
      </c>
      <c r="F557" s="78">
        <f>+IF(ISNUMBER(DATA!O482),DATA!O482,"n/a")</f>
        <v>6.8000000000000005E-2</v>
      </c>
      <c r="G557" s="88">
        <f>+IF(ISNUMBER(DATA!X482),DATA!X482,"n/a")</f>
        <v>5.26</v>
      </c>
      <c r="H557" s="78">
        <f>+IF(ISNUMBER(DATA!Y482),DATA!Y482,"n/a")</f>
        <v>6.2E-2</v>
      </c>
      <c r="I557" s="88">
        <f>+IF(ISNUMBER(DATA!AH482),DATA!AH482,"n/a")</f>
        <v>5.33</v>
      </c>
      <c r="J557" s="78">
        <f>+IF(ISNUMBER(DATA!AI482),DATA!AI482,"n/a")</f>
        <v>7.6999999999999999E-2</v>
      </c>
      <c r="K557" s="88">
        <f>+IF(ISNUMBER(DATA!AR482),DATA!AR482,"n/a")</f>
        <v>5.27</v>
      </c>
      <c r="L557" s="78">
        <f>+IF(ISNUMBER(DATA!AS482),DATA!AS482,"n/a")</f>
        <v>5.7000000000000002E-2</v>
      </c>
      <c r="R557" s="67"/>
      <c r="S557" s="67"/>
      <c r="T557" s="67"/>
      <c r="U557" s="67"/>
      <c r="V557" s="67"/>
      <c r="W557" s="67"/>
      <c r="X557" s="67"/>
      <c r="Y557" s="67"/>
    </row>
    <row r="558" spans="1:25" x14ac:dyDescent="0.2">
      <c r="A558" s="67" t="s">
        <v>11</v>
      </c>
      <c r="B558" s="67" t="s">
        <v>24</v>
      </c>
      <c r="C558" s="67" t="s">
        <v>10</v>
      </c>
      <c r="D558" s="67" t="s">
        <v>323</v>
      </c>
      <c r="E558" s="88">
        <f>+IF(ISNUMBER(DATA!N483),DATA!N483,"n/a")</f>
        <v>3.58</v>
      </c>
      <c r="F558" s="78">
        <f>+IF(ISNUMBER(DATA!O483),DATA!O483,"n/a")</f>
        <v>-9.7000000000000003E-2</v>
      </c>
      <c r="G558" s="88">
        <f>+IF(ISNUMBER(DATA!X483),DATA!X483,"n/a")</f>
        <v>4.0199999999999996</v>
      </c>
      <c r="H558" s="78">
        <f>+IF(ISNUMBER(DATA!Y483),DATA!Y483,"n/a")</f>
        <v>0.10199999999999999</v>
      </c>
      <c r="I558" s="88">
        <f>+IF(ISNUMBER(DATA!AH483),DATA!AH483,"n/a")</f>
        <v>4.05</v>
      </c>
      <c r="J558" s="78">
        <f>+IF(ISNUMBER(DATA!AI483),DATA!AI483,"n/a")</f>
        <v>0.108</v>
      </c>
      <c r="K558" s="88">
        <f>+IF(ISNUMBER(DATA!AR483),DATA!AR483,"n/a")</f>
        <v>3.91</v>
      </c>
      <c r="L558" s="78">
        <f>+IF(ISNUMBER(DATA!AS483),DATA!AS483,"n/a")</f>
        <v>8.1000000000000003E-2</v>
      </c>
      <c r="R558" s="67"/>
      <c r="S558" s="67"/>
      <c r="T558" s="67"/>
      <c r="U558" s="67"/>
      <c r="V558" s="67"/>
      <c r="W558" s="67"/>
      <c r="X558" s="67"/>
      <c r="Y558" s="67"/>
    </row>
    <row r="559" spans="1:25" x14ac:dyDescent="0.2">
      <c r="A559" s="67" t="s">
        <v>11</v>
      </c>
      <c r="B559" s="67" t="s">
        <v>24</v>
      </c>
      <c r="C559" s="67" t="s">
        <v>10</v>
      </c>
      <c r="D559" s="67" t="s">
        <v>324</v>
      </c>
      <c r="E559" s="88">
        <f>+IF(ISNUMBER(DATA!N484),DATA!N484,"n/a")</f>
        <v>4.7699999999999996</v>
      </c>
      <c r="F559" s="78">
        <f>+IF(ISNUMBER(DATA!O484),DATA!O484,"n/a")</f>
        <v>2.3E-2</v>
      </c>
      <c r="G559" s="88">
        <f>+IF(ISNUMBER(DATA!X484),DATA!X484,"n/a")</f>
        <v>4.87</v>
      </c>
      <c r="H559" s="78">
        <f>+IF(ISNUMBER(DATA!Y484),DATA!Y484,"n/a")</f>
        <v>3.5000000000000003E-2</v>
      </c>
      <c r="I559" s="88">
        <f>+IF(ISNUMBER(DATA!AH484),DATA!AH484,"n/a")</f>
        <v>4.87</v>
      </c>
      <c r="J559" s="78">
        <f>+IF(ISNUMBER(DATA!AI484),DATA!AI484,"n/a")</f>
        <v>3.1E-2</v>
      </c>
      <c r="K559" s="88">
        <f>+IF(ISNUMBER(DATA!AR484),DATA!AR484,"n/a")</f>
        <v>4.72</v>
      </c>
      <c r="L559" s="78">
        <f>+IF(ISNUMBER(DATA!AS484),DATA!AS484,"n/a")</f>
        <v>-8.0000000000000002E-3</v>
      </c>
      <c r="R559" s="67"/>
      <c r="S559" s="67"/>
      <c r="T559" s="67"/>
      <c r="U559" s="67"/>
      <c r="V559" s="67"/>
      <c r="W559" s="67"/>
      <c r="X559" s="67"/>
      <c r="Y559" s="67"/>
    </row>
    <row r="560" spans="1:25" x14ac:dyDescent="0.2">
      <c r="A560" s="67" t="s">
        <v>11</v>
      </c>
      <c r="B560" s="67" t="s">
        <v>24</v>
      </c>
      <c r="C560" s="67" t="s">
        <v>10</v>
      </c>
      <c r="D560" s="67" t="s">
        <v>325</v>
      </c>
      <c r="E560" s="88">
        <f>+IF(ISNUMBER(DATA!N485),DATA!N485,"n/a")</f>
        <v>3.93</v>
      </c>
      <c r="F560" s="78">
        <f>+IF(ISNUMBER(DATA!O485),DATA!O485,"n/a")</f>
        <v>-0.02</v>
      </c>
      <c r="G560" s="88">
        <f>+IF(ISNUMBER(DATA!X485),DATA!X485,"n/a")</f>
        <v>3.88</v>
      </c>
      <c r="H560" s="78">
        <f>+IF(ISNUMBER(DATA!Y485),DATA!Y485,"n/a")</f>
        <v>-4.1000000000000002E-2</v>
      </c>
      <c r="I560" s="88">
        <f>+IF(ISNUMBER(DATA!AH485),DATA!AH485,"n/a")</f>
        <v>3.85</v>
      </c>
      <c r="J560" s="78">
        <f>+IF(ISNUMBER(DATA!AI485),DATA!AI485,"n/a")</f>
        <v>-4.2999999999999997E-2</v>
      </c>
      <c r="K560" s="88">
        <f>+IF(ISNUMBER(DATA!AR485),DATA!AR485,"n/a")</f>
        <v>3.9</v>
      </c>
      <c r="L560" s="78">
        <f>+IF(ISNUMBER(DATA!AS485),DATA!AS485,"n/a")</f>
        <v>-3.5999999999999997E-2</v>
      </c>
      <c r="R560" s="67"/>
      <c r="S560" s="67"/>
      <c r="T560" s="67"/>
      <c r="U560" s="67"/>
      <c r="V560" s="67"/>
      <c r="W560" s="67"/>
      <c r="X560" s="67"/>
      <c r="Y560" s="67"/>
    </row>
    <row r="561" spans="1:25" x14ac:dyDescent="0.2">
      <c r="A561" s="67" t="s">
        <v>11</v>
      </c>
      <c r="B561" s="67" t="s">
        <v>24</v>
      </c>
      <c r="C561" s="67" t="s">
        <v>10</v>
      </c>
      <c r="D561" s="67" t="s">
        <v>326</v>
      </c>
      <c r="E561" s="88">
        <f>+IF(ISNUMBER(DATA!N486),DATA!N486,"n/a")</f>
        <v>4.51</v>
      </c>
      <c r="F561" s="78">
        <f>+IF(ISNUMBER(DATA!O486),DATA!O486,"n/a")</f>
        <v>9.0999999999999998E-2</v>
      </c>
      <c r="G561" s="88">
        <f>+IF(ISNUMBER(DATA!X486),DATA!X486,"n/a")</f>
        <v>4.72</v>
      </c>
      <c r="H561" s="78">
        <f>+IF(ISNUMBER(DATA!Y486),DATA!Y486,"n/a")</f>
        <v>3.9E-2</v>
      </c>
      <c r="I561" s="88">
        <f>+IF(ISNUMBER(DATA!AH486),DATA!AH486,"n/a")</f>
        <v>4.76</v>
      </c>
      <c r="J561" s="78">
        <f>+IF(ISNUMBER(DATA!AI486),DATA!AI486,"n/a")</f>
        <v>2.1000000000000001E-2</v>
      </c>
      <c r="K561" s="88">
        <f>+IF(ISNUMBER(DATA!AR486),DATA!AR486,"n/a")</f>
        <v>4.6399999999999997</v>
      </c>
      <c r="L561" s="78">
        <f>+IF(ISNUMBER(DATA!AS486),DATA!AS486,"n/a")</f>
        <v>-1.2E-2</v>
      </c>
      <c r="R561" s="67"/>
      <c r="S561" s="67"/>
      <c r="T561" s="67"/>
      <c r="U561" s="67"/>
      <c r="V561" s="67"/>
      <c r="W561" s="67"/>
      <c r="X561" s="67"/>
      <c r="Y561" s="67"/>
    </row>
    <row r="562" spans="1:25" x14ac:dyDescent="0.2">
      <c r="A562" s="67" t="s">
        <v>11</v>
      </c>
      <c r="B562" s="67" t="s">
        <v>24</v>
      </c>
      <c r="C562" s="67" t="s">
        <v>10</v>
      </c>
      <c r="D562" s="67" t="s">
        <v>327</v>
      </c>
      <c r="E562" s="88">
        <f>+IF(ISNUMBER(DATA!N487),DATA!N487,"n/a")</f>
        <v>4.58</v>
      </c>
      <c r="F562" s="78">
        <f>+IF(ISNUMBER(DATA!O487),DATA!O487,"n/a")</f>
        <v>-5.8000000000000003E-2</v>
      </c>
      <c r="G562" s="88">
        <f>+IF(ISNUMBER(DATA!X487),DATA!X487,"n/a")</f>
        <v>4.59</v>
      </c>
      <c r="H562" s="78">
        <f>+IF(ISNUMBER(DATA!Y487),DATA!Y487,"n/a")</f>
        <v>-7.3999999999999996E-2</v>
      </c>
      <c r="I562" s="88">
        <f>+IF(ISNUMBER(DATA!AH487),DATA!AH487,"n/a")</f>
        <v>4.59</v>
      </c>
      <c r="J562" s="78">
        <f>+IF(ISNUMBER(DATA!AI487),DATA!AI487,"n/a")</f>
        <v>-6.0999999999999999E-2</v>
      </c>
      <c r="K562" s="88">
        <f>+IF(ISNUMBER(DATA!AR487),DATA!AR487,"n/a")</f>
        <v>4.54</v>
      </c>
      <c r="L562" s="78">
        <f>+IF(ISNUMBER(DATA!AS487),DATA!AS487,"n/a")</f>
        <v>-7.9000000000000001E-2</v>
      </c>
      <c r="R562" s="67"/>
      <c r="S562" s="67"/>
      <c r="T562" s="67"/>
      <c r="U562" s="67"/>
      <c r="V562" s="67"/>
      <c r="W562" s="67"/>
      <c r="X562" s="67"/>
      <c r="Y562" s="67"/>
    </row>
    <row r="563" spans="1:25" x14ac:dyDescent="0.2">
      <c r="A563" s="67" t="s">
        <v>11</v>
      </c>
      <c r="B563" s="67" t="s">
        <v>24</v>
      </c>
      <c r="C563" s="67" t="s">
        <v>10</v>
      </c>
      <c r="D563" s="67" t="s">
        <v>328</v>
      </c>
      <c r="E563" s="88">
        <f>+IF(ISNUMBER(DATA!N488),DATA!N488,"n/a")</f>
        <v>4.8</v>
      </c>
      <c r="F563" s="78">
        <f>+IF(ISNUMBER(DATA!O488),DATA!O488,"n/a")</f>
        <v>-0.107</v>
      </c>
      <c r="G563" s="88">
        <f>+IF(ISNUMBER(DATA!X488),DATA!X488,"n/a")</f>
        <v>4.8600000000000003</v>
      </c>
      <c r="H563" s="78">
        <f>+IF(ISNUMBER(DATA!Y488),DATA!Y488,"n/a")</f>
        <v>-0.05</v>
      </c>
      <c r="I563" s="88">
        <f>+IF(ISNUMBER(DATA!AH488),DATA!AH488,"n/a")</f>
        <v>4.84</v>
      </c>
      <c r="J563" s="78">
        <f>+IF(ISNUMBER(DATA!AI488),DATA!AI488,"n/a")</f>
        <v>-7.0999999999999994E-2</v>
      </c>
      <c r="K563" s="88">
        <f>+IF(ISNUMBER(DATA!AR488),DATA!AR488,"n/a")</f>
        <v>4.8099999999999996</v>
      </c>
      <c r="L563" s="78">
        <f>+IF(ISNUMBER(DATA!AS488),DATA!AS488,"n/a")</f>
        <v>-6.6000000000000003E-2</v>
      </c>
      <c r="R563" s="67"/>
      <c r="S563" s="67"/>
      <c r="T563" s="67"/>
      <c r="U563" s="67"/>
      <c r="V563" s="67"/>
      <c r="W563" s="67"/>
      <c r="X563" s="67"/>
      <c r="Y563" s="67"/>
    </row>
    <row r="564" spans="1:25" x14ac:dyDescent="0.2">
      <c r="A564" s="67" t="s">
        <v>11</v>
      </c>
      <c r="B564" s="67" t="s">
        <v>24</v>
      </c>
      <c r="C564" s="67" t="s">
        <v>10</v>
      </c>
      <c r="D564" s="67" t="s">
        <v>329</v>
      </c>
      <c r="E564" s="88">
        <f>+IF(ISNUMBER(DATA!N489),DATA!N489,"n/a")</f>
        <v>4.0999999999999996</v>
      </c>
      <c r="F564" s="78">
        <f>+IF(ISNUMBER(DATA!O489),DATA!O489,"n/a")</f>
        <v>4.8000000000000001E-2</v>
      </c>
      <c r="G564" s="88">
        <f>+IF(ISNUMBER(DATA!X489),DATA!X489,"n/a")</f>
        <v>4.09</v>
      </c>
      <c r="H564" s="78">
        <f>+IF(ISNUMBER(DATA!Y489),DATA!Y489,"n/a")</f>
        <v>1.7999999999999999E-2</v>
      </c>
      <c r="I564" s="88">
        <f>+IF(ISNUMBER(DATA!AH489),DATA!AH489,"n/a")</f>
        <v>4.04</v>
      </c>
      <c r="J564" s="78">
        <f>+IF(ISNUMBER(DATA!AI489),DATA!AI489,"n/a")</f>
        <v>-7.0000000000000001E-3</v>
      </c>
      <c r="K564" s="88">
        <f>+IF(ISNUMBER(DATA!AR489),DATA!AR489,"n/a")</f>
        <v>3.98</v>
      </c>
      <c r="L564" s="78">
        <f>+IF(ISNUMBER(DATA!AS489),DATA!AS489,"n/a")</f>
        <v>-7.5999999999999998E-2</v>
      </c>
      <c r="R564" s="67"/>
      <c r="S564" s="67"/>
      <c r="T564" s="67"/>
      <c r="U564" s="67"/>
      <c r="V564" s="67"/>
      <c r="W564" s="67"/>
      <c r="X564" s="67"/>
      <c r="Y564" s="67"/>
    </row>
    <row r="565" spans="1:25" x14ac:dyDescent="0.2">
      <c r="A565" s="67" t="s">
        <v>11</v>
      </c>
      <c r="B565" s="67" t="s">
        <v>24</v>
      </c>
      <c r="C565" s="67" t="s">
        <v>10</v>
      </c>
      <c r="D565" s="67" t="s">
        <v>330</v>
      </c>
      <c r="E565" s="88">
        <f>+IF(ISNUMBER(DATA!N490),DATA!N490,"n/a")</f>
        <v>4.29</v>
      </c>
      <c r="F565" s="78">
        <f>+IF(ISNUMBER(DATA!O490),DATA!O490,"n/a")</f>
        <v>-1.4999999999999999E-2</v>
      </c>
      <c r="G565" s="88">
        <f>+IF(ISNUMBER(DATA!X490),DATA!X490,"n/a")</f>
        <v>4.3899999999999997</v>
      </c>
      <c r="H565" s="78">
        <f>+IF(ISNUMBER(DATA!Y490),DATA!Y490,"n/a")</f>
        <v>8.9999999999999993E-3</v>
      </c>
      <c r="I565" s="88">
        <f>+IF(ISNUMBER(DATA!AH490),DATA!AH490,"n/a")</f>
        <v>4.37</v>
      </c>
      <c r="J565" s="78">
        <f>+IF(ISNUMBER(DATA!AI490),DATA!AI490,"n/a")</f>
        <v>3.0000000000000001E-3</v>
      </c>
      <c r="K565" s="88">
        <f>+IF(ISNUMBER(DATA!AR490),DATA!AR490,"n/a")</f>
        <v>4.33</v>
      </c>
      <c r="L565" s="78">
        <f>+IF(ISNUMBER(DATA!AS490),DATA!AS490,"n/a")</f>
        <v>-0.02</v>
      </c>
      <c r="R565" s="67"/>
      <c r="S565" s="67"/>
      <c r="T565" s="67"/>
      <c r="U565" s="67"/>
      <c r="V565" s="67"/>
      <c r="W565" s="67"/>
      <c r="X565" s="67"/>
      <c r="Y565" s="67"/>
    </row>
    <row r="566" spans="1:25" x14ac:dyDescent="0.2">
      <c r="E566" s="91"/>
      <c r="F566" s="78"/>
      <c r="G566" s="92"/>
      <c r="H566" s="78"/>
      <c r="I566" s="92"/>
      <c r="J566" s="83"/>
      <c r="K566" s="92"/>
      <c r="L566" s="78"/>
      <c r="R566" s="67"/>
      <c r="S566" s="67"/>
      <c r="T566" s="67"/>
      <c r="U566" s="67"/>
      <c r="V566" s="67"/>
      <c r="W566" s="67"/>
      <c r="X566" s="67"/>
      <c r="Y566" s="67"/>
    </row>
    <row r="567" spans="1:25" x14ac:dyDescent="0.2">
      <c r="A567" s="67" t="s">
        <v>11</v>
      </c>
      <c r="B567" s="67" t="s">
        <v>24</v>
      </c>
      <c r="C567" s="67" t="s">
        <v>26</v>
      </c>
      <c r="D567" s="67" t="s">
        <v>322</v>
      </c>
      <c r="E567" s="88">
        <f>+IF(ISNUMBER(DATA!P482),DATA!P482,"n/a")</f>
        <v>2.6</v>
      </c>
      <c r="F567" s="78">
        <f>+IF(ISNUMBER(DATA!Q482),DATA!Q482,"n/a")</f>
        <v>3.7999999999999999E-2</v>
      </c>
      <c r="G567" s="88">
        <f>+IF(ISNUMBER(DATA!Z482),DATA!Z482,"n/a")</f>
        <v>2.57</v>
      </c>
      <c r="H567" s="78">
        <f>+IF(ISNUMBER(DATA!AA482),DATA!AA482,"n/a")</f>
        <v>3.2000000000000001E-2</v>
      </c>
      <c r="I567" s="88">
        <f>+IF(ISNUMBER(DATA!AJ482),DATA!AJ482,"n/a")</f>
        <v>2.61</v>
      </c>
      <c r="J567" s="78">
        <f>+IF(ISNUMBER(DATA!AK482),DATA!AK482,"n/a")</f>
        <v>4.4999999999999998E-2</v>
      </c>
      <c r="K567" s="88">
        <f>+IF(ISNUMBER(DATA!AT482),DATA!AT482,"n/a")</f>
        <v>2.61</v>
      </c>
      <c r="L567" s="78">
        <f>+IF(ISNUMBER(DATA!AU482),DATA!AU482,"n/a")</f>
        <v>0.04</v>
      </c>
      <c r="R567" s="67"/>
      <c r="S567" s="67"/>
      <c r="T567" s="67"/>
      <c r="U567" s="67"/>
      <c r="V567" s="67"/>
      <c r="W567" s="67"/>
      <c r="X567" s="67"/>
      <c r="Y567" s="67"/>
    </row>
    <row r="568" spans="1:25" x14ac:dyDescent="0.2">
      <c r="A568" s="67" t="s">
        <v>11</v>
      </c>
      <c r="B568" s="67" t="s">
        <v>24</v>
      </c>
      <c r="C568" s="67" t="s">
        <v>26</v>
      </c>
      <c r="D568" s="67" t="s">
        <v>323</v>
      </c>
      <c r="E568" s="88">
        <f>+IF(ISNUMBER(DATA!P483),DATA!P483,"n/a")</f>
        <v>2.11</v>
      </c>
      <c r="F568" s="78">
        <f>+IF(ISNUMBER(DATA!Q483),DATA!Q483,"n/a")</f>
        <v>-9.6000000000000002E-2</v>
      </c>
      <c r="G568" s="88">
        <f>+IF(ISNUMBER(DATA!Z483),DATA!Z483,"n/a")</f>
        <v>2.33</v>
      </c>
      <c r="H568" s="78">
        <f>+IF(ISNUMBER(DATA!AA483),DATA!AA483,"n/a")</f>
        <v>0.10199999999999999</v>
      </c>
      <c r="I568" s="88">
        <f>+IF(ISNUMBER(DATA!AJ483),DATA!AJ483,"n/a")</f>
        <v>2.37</v>
      </c>
      <c r="J568" s="78">
        <f>+IF(ISNUMBER(DATA!AK483),DATA!AK483,"n/a")</f>
        <v>0.113</v>
      </c>
      <c r="K568" s="88">
        <f>+IF(ISNUMBER(DATA!AT483),DATA!AT483,"n/a")</f>
        <v>2.33</v>
      </c>
      <c r="L568" s="78">
        <f>+IF(ISNUMBER(DATA!AU483),DATA!AU483,"n/a")</f>
        <v>0.107</v>
      </c>
      <c r="R568" s="67"/>
      <c r="S568" s="67"/>
      <c r="T568" s="67"/>
      <c r="U568" s="67"/>
      <c r="V568" s="67"/>
      <c r="W568" s="67"/>
      <c r="X568" s="67"/>
      <c r="Y568" s="67"/>
    </row>
    <row r="569" spans="1:25" x14ac:dyDescent="0.2">
      <c r="A569" s="67" t="s">
        <v>11</v>
      </c>
      <c r="B569" s="67" t="s">
        <v>24</v>
      </c>
      <c r="C569" s="67" t="s">
        <v>26</v>
      </c>
      <c r="D569" s="67" t="s">
        <v>324</v>
      </c>
      <c r="E569" s="88">
        <f>+IF(ISNUMBER(DATA!P484),DATA!P484,"n/a")</f>
        <v>2.8</v>
      </c>
      <c r="F569" s="78">
        <f>+IF(ISNUMBER(DATA!Q484),DATA!Q484,"n/a")</f>
        <v>0.04</v>
      </c>
      <c r="G569" s="88">
        <f>+IF(ISNUMBER(DATA!Z484),DATA!Z484,"n/a")</f>
        <v>2.81</v>
      </c>
      <c r="H569" s="78">
        <f>+IF(ISNUMBER(DATA!AA484),DATA!AA484,"n/a")</f>
        <v>5.8000000000000003E-2</v>
      </c>
      <c r="I569" s="88">
        <f>+IF(ISNUMBER(DATA!AJ484),DATA!AJ484,"n/a")</f>
        <v>2.83</v>
      </c>
      <c r="J569" s="78">
        <f>+IF(ISNUMBER(DATA!AK484),DATA!AK484,"n/a")</f>
        <v>7.2999999999999995E-2</v>
      </c>
      <c r="K569" s="88">
        <f>+IF(ISNUMBER(DATA!AT484),DATA!AT484,"n/a")</f>
        <v>2.77</v>
      </c>
      <c r="L569" s="78">
        <f>+IF(ISNUMBER(DATA!AU484),DATA!AU484,"n/a")</f>
        <v>6.9000000000000006E-2</v>
      </c>
      <c r="R569" s="67"/>
      <c r="S569" s="67"/>
      <c r="T569" s="67"/>
      <c r="U569" s="67"/>
      <c r="V569" s="67"/>
      <c r="W569" s="67"/>
      <c r="X569" s="67"/>
      <c r="Y569" s="67"/>
    </row>
    <row r="570" spans="1:25" x14ac:dyDescent="0.2">
      <c r="A570" s="67" t="s">
        <v>11</v>
      </c>
      <c r="B570" s="67" t="s">
        <v>24</v>
      </c>
      <c r="C570" s="67" t="s">
        <v>26</v>
      </c>
      <c r="D570" s="67" t="s">
        <v>325</v>
      </c>
      <c r="E570" s="88">
        <f>+IF(ISNUMBER(DATA!P485),DATA!P485,"n/a")</f>
        <v>2.94</v>
      </c>
      <c r="F570" s="78">
        <f>+IF(ISNUMBER(DATA!Q485),DATA!Q485,"n/a")</f>
        <v>9.9000000000000005E-2</v>
      </c>
      <c r="G570" s="88">
        <f>+IF(ISNUMBER(DATA!Z485),DATA!Z485,"n/a")</f>
        <v>2.95</v>
      </c>
      <c r="H570" s="78">
        <f>+IF(ISNUMBER(DATA!AA485),DATA!AA485,"n/a")</f>
        <v>8.5000000000000006E-2</v>
      </c>
      <c r="I570" s="88">
        <f>+IF(ISNUMBER(DATA!AJ485),DATA!AJ485,"n/a")</f>
        <v>2.93</v>
      </c>
      <c r="J570" s="78">
        <f>+IF(ISNUMBER(DATA!AK485),DATA!AK485,"n/a")</f>
        <v>8.7999999999999995E-2</v>
      </c>
      <c r="K570" s="88">
        <f>+IF(ISNUMBER(DATA!AT485),DATA!AT485,"n/a")</f>
        <v>2.82</v>
      </c>
      <c r="L570" s="78">
        <f>+IF(ISNUMBER(DATA!AU485),DATA!AU485,"n/a")</f>
        <v>6.4000000000000001E-2</v>
      </c>
      <c r="R570" s="67"/>
      <c r="S570" s="67"/>
      <c r="T570" s="67"/>
      <c r="U570" s="67"/>
      <c r="V570" s="67"/>
      <c r="W570" s="67"/>
      <c r="X570" s="67"/>
      <c r="Y570" s="67"/>
    </row>
    <row r="571" spans="1:25" x14ac:dyDescent="0.2">
      <c r="A571" s="67" t="s">
        <v>11</v>
      </c>
      <c r="B571" s="67" t="s">
        <v>24</v>
      </c>
      <c r="C571" s="67" t="s">
        <v>26</v>
      </c>
      <c r="D571" s="67" t="s">
        <v>326</v>
      </c>
      <c r="E571" s="88">
        <f>+IF(ISNUMBER(DATA!P486),DATA!P486,"n/a")</f>
        <v>2.42</v>
      </c>
      <c r="F571" s="78">
        <f>+IF(ISNUMBER(DATA!Q486),DATA!Q486,"n/a")</f>
        <v>9.5000000000000001E-2</v>
      </c>
      <c r="G571" s="88">
        <f>+IF(ISNUMBER(DATA!Z486),DATA!Z486,"n/a")</f>
        <v>2.5</v>
      </c>
      <c r="H571" s="78">
        <f>+IF(ISNUMBER(DATA!AA486),DATA!AA486,"n/a")</f>
        <v>3.9E-2</v>
      </c>
      <c r="I571" s="88">
        <f>+IF(ISNUMBER(DATA!AJ486),DATA!AJ486,"n/a")</f>
        <v>2.54</v>
      </c>
      <c r="J571" s="78">
        <f>+IF(ISNUMBER(DATA!AK486),DATA!AK486,"n/a")</f>
        <v>2E-3</v>
      </c>
      <c r="K571" s="88">
        <f>+IF(ISNUMBER(DATA!AT486),DATA!AT486,"n/a")</f>
        <v>2.5499999999999998</v>
      </c>
      <c r="L571" s="78">
        <f>+IF(ISNUMBER(DATA!AU486),DATA!AU486,"n/a")</f>
        <v>-1.9E-2</v>
      </c>
      <c r="R571" s="67"/>
      <c r="S571" s="67"/>
      <c r="T571" s="67"/>
      <c r="U571" s="67"/>
      <c r="V571" s="67"/>
      <c r="W571" s="67"/>
      <c r="X571" s="67"/>
      <c r="Y571" s="67"/>
    </row>
    <row r="572" spans="1:25" x14ac:dyDescent="0.2">
      <c r="A572" s="67" t="s">
        <v>11</v>
      </c>
      <c r="B572" s="67" t="s">
        <v>24</v>
      </c>
      <c r="C572" s="67" t="s">
        <v>26</v>
      </c>
      <c r="D572" s="67" t="s">
        <v>327</v>
      </c>
      <c r="E572" s="88">
        <f>+IF(ISNUMBER(DATA!P487),DATA!P487,"n/a")</f>
        <v>3.07</v>
      </c>
      <c r="F572" s="78">
        <f>+IF(ISNUMBER(DATA!Q487),DATA!Q487,"n/a")</f>
        <v>6.8000000000000005E-2</v>
      </c>
      <c r="G572" s="88">
        <f>+IF(ISNUMBER(DATA!Z487),DATA!Z487,"n/a")</f>
        <v>3.04</v>
      </c>
      <c r="H572" s="78">
        <f>+IF(ISNUMBER(DATA!AA487),DATA!AA487,"n/a")</f>
        <v>7.6999999999999999E-2</v>
      </c>
      <c r="I572" s="88">
        <f>+IF(ISNUMBER(DATA!AJ487),DATA!AJ487,"n/a")</f>
        <v>3.05</v>
      </c>
      <c r="J572" s="78">
        <f>+IF(ISNUMBER(DATA!AK487),DATA!AK487,"n/a")</f>
        <v>7.9000000000000001E-2</v>
      </c>
      <c r="K572" s="88">
        <f>+IF(ISNUMBER(DATA!AT487),DATA!AT487,"n/a")</f>
        <v>3.02</v>
      </c>
      <c r="L572" s="78">
        <f>+IF(ISNUMBER(DATA!AU487),DATA!AU487,"n/a")</f>
        <v>7.3999999999999996E-2</v>
      </c>
      <c r="R572" s="67"/>
      <c r="S572" s="67"/>
      <c r="T572" s="67"/>
      <c r="U572" s="67"/>
      <c r="V572" s="67"/>
      <c r="W572" s="67"/>
      <c r="X572" s="67"/>
      <c r="Y572" s="67"/>
    </row>
    <row r="573" spans="1:25" x14ac:dyDescent="0.2">
      <c r="A573" s="67" t="s">
        <v>11</v>
      </c>
      <c r="B573" s="67" t="s">
        <v>24</v>
      </c>
      <c r="C573" s="67" t="s">
        <v>26</v>
      </c>
      <c r="D573" s="67" t="s">
        <v>328</v>
      </c>
      <c r="E573" s="88">
        <f>+IF(ISNUMBER(DATA!P488),DATA!P488,"n/a")</f>
        <v>2.65</v>
      </c>
      <c r="F573" s="78">
        <f>+IF(ISNUMBER(DATA!Q488),DATA!Q488,"n/a")</f>
        <v>-6.2E-2</v>
      </c>
      <c r="G573" s="88">
        <f>+IF(ISNUMBER(DATA!Z488),DATA!Z488,"n/a")</f>
        <v>2.64</v>
      </c>
      <c r="H573" s="78">
        <f>+IF(ISNUMBER(DATA!AA488),DATA!AA488,"n/a")</f>
        <v>1.0999999999999999E-2</v>
      </c>
      <c r="I573" s="88">
        <f>+IF(ISNUMBER(DATA!AJ488),DATA!AJ488,"n/a")</f>
        <v>2.64</v>
      </c>
      <c r="J573" s="78">
        <f>+IF(ISNUMBER(DATA!AK488),DATA!AK488,"n/a")</f>
        <v>6.0000000000000001E-3</v>
      </c>
      <c r="K573" s="88">
        <f>+IF(ISNUMBER(DATA!AT488),DATA!AT488,"n/a")</f>
        <v>2.61</v>
      </c>
      <c r="L573" s="78">
        <f>+IF(ISNUMBER(DATA!AU488),DATA!AU488,"n/a")</f>
        <v>1.7999999999999999E-2</v>
      </c>
      <c r="R573" s="67"/>
      <c r="S573" s="67"/>
      <c r="T573" s="67"/>
      <c r="U573" s="67"/>
      <c r="V573" s="67"/>
      <c r="W573" s="67"/>
      <c r="X573" s="67"/>
      <c r="Y573" s="67"/>
    </row>
    <row r="574" spans="1:25" x14ac:dyDescent="0.2">
      <c r="A574" s="67" t="s">
        <v>11</v>
      </c>
      <c r="B574" s="67" t="s">
        <v>24</v>
      </c>
      <c r="C574" s="67" t="s">
        <v>26</v>
      </c>
      <c r="D574" s="67" t="s">
        <v>329</v>
      </c>
      <c r="E574" s="88">
        <f>+IF(ISNUMBER(DATA!P489),DATA!P489,"n/a")</f>
        <v>2.37</v>
      </c>
      <c r="F574" s="78">
        <f>+IF(ISNUMBER(DATA!Q489),DATA!Q489,"n/a")</f>
        <v>5.1999999999999998E-2</v>
      </c>
      <c r="G574" s="88">
        <f>+IF(ISNUMBER(DATA!Z489),DATA!Z489,"n/a")</f>
        <v>2.37</v>
      </c>
      <c r="H574" s="78">
        <f>+IF(ISNUMBER(DATA!AA489),DATA!AA489,"n/a")</f>
        <v>2.8000000000000001E-2</v>
      </c>
      <c r="I574" s="88">
        <f>+IF(ISNUMBER(DATA!AJ489),DATA!AJ489,"n/a")</f>
        <v>2.36</v>
      </c>
      <c r="J574" s="78">
        <f>+IF(ISNUMBER(DATA!AK489),DATA!AK489,"n/a")</f>
        <v>-0.01</v>
      </c>
      <c r="K574" s="88">
        <f>+IF(ISNUMBER(DATA!AT489),DATA!AT489,"n/a")</f>
        <v>2.34</v>
      </c>
      <c r="L574" s="78">
        <f>+IF(ISNUMBER(DATA!AU489),DATA!AU489,"n/a")</f>
        <v>-2.4E-2</v>
      </c>
      <c r="R574" s="67"/>
      <c r="S574" s="67"/>
      <c r="T574" s="67"/>
      <c r="U574" s="67"/>
      <c r="V574" s="67"/>
      <c r="W574" s="67"/>
      <c r="X574" s="67"/>
      <c r="Y574" s="67"/>
    </row>
    <row r="575" spans="1:25" x14ac:dyDescent="0.2">
      <c r="A575" s="67" t="s">
        <v>11</v>
      </c>
      <c r="B575" s="67" t="s">
        <v>24</v>
      </c>
      <c r="C575" s="67" t="s">
        <v>26</v>
      </c>
      <c r="D575" s="67" t="s">
        <v>330</v>
      </c>
      <c r="E575" s="88">
        <f>+IF(ISNUMBER(DATA!P490),DATA!P490,"n/a")</f>
        <v>2.58</v>
      </c>
      <c r="F575" s="78">
        <f>+IF(ISNUMBER(DATA!Q490),DATA!Q490,"n/a")</f>
        <v>1.7000000000000001E-2</v>
      </c>
      <c r="G575" s="88">
        <f>+IF(ISNUMBER(DATA!Z490),DATA!Z490,"n/a")</f>
        <v>2.63</v>
      </c>
      <c r="H575" s="78">
        <f>+IF(ISNUMBER(DATA!AA490),DATA!AA490,"n/a")</f>
        <v>4.9000000000000002E-2</v>
      </c>
      <c r="I575" s="88">
        <f>+IF(ISNUMBER(DATA!AJ490),DATA!AJ490,"n/a")</f>
        <v>2.64</v>
      </c>
      <c r="J575" s="78">
        <f>+IF(ISNUMBER(DATA!AK490),DATA!AK490,"n/a")</f>
        <v>4.7E-2</v>
      </c>
      <c r="K575" s="88">
        <f>+IF(ISNUMBER(DATA!AT490),DATA!AT490,"n/a")</f>
        <v>2.6</v>
      </c>
      <c r="L575" s="78">
        <f>+IF(ISNUMBER(DATA!AU490),DATA!AU490,"n/a")</f>
        <v>3.9E-2</v>
      </c>
      <c r="R575" s="67"/>
      <c r="S575" s="67"/>
      <c r="T575" s="67"/>
      <c r="U575" s="67"/>
      <c r="V575" s="67"/>
      <c r="W575" s="67"/>
      <c r="X575" s="67"/>
      <c r="Y575" s="67"/>
    </row>
    <row r="576" spans="1:25" x14ac:dyDescent="0.2">
      <c r="E576" s="91"/>
      <c r="F576" s="78"/>
      <c r="G576" s="92"/>
      <c r="H576" s="78"/>
      <c r="I576" s="92"/>
      <c r="J576" s="83"/>
      <c r="K576" s="92"/>
      <c r="L576" s="78"/>
      <c r="R576" s="67"/>
      <c r="S576" s="67"/>
      <c r="T576" s="67"/>
      <c r="U576" s="67"/>
      <c r="V576" s="67"/>
      <c r="W576" s="67"/>
      <c r="X576" s="67"/>
      <c r="Y576" s="67"/>
    </row>
    <row r="577" spans="1:25" x14ac:dyDescent="0.2">
      <c r="A577" s="67" t="s">
        <v>27</v>
      </c>
      <c r="B577" s="67" t="s">
        <v>23</v>
      </c>
      <c r="C577" s="67" t="s">
        <v>0</v>
      </c>
      <c r="D577" s="67" t="s">
        <v>322</v>
      </c>
      <c r="E577" s="77">
        <f>+IF(ISNUMBER(DATA!H904),DATA!H904,"n/a")</f>
        <v>977761</v>
      </c>
      <c r="F577" s="78">
        <f>+IF(ISNUMBER(DATA!I904),DATA!I904,"n/a")</f>
        <v>-1.4999999999999999E-2</v>
      </c>
      <c r="G577" s="77">
        <f>+IF(ISNUMBER(DATA!R904),DATA!R904,"n/a")</f>
        <v>3009068</v>
      </c>
      <c r="H577" s="78">
        <f>+IF(ISNUMBER(DATA!S904),DATA!S904,"n/a")</f>
        <v>-3.6999999999999998E-2</v>
      </c>
      <c r="I577" s="77">
        <f>+IF(ISNUMBER(DATA!AB904),DATA!AB904,"n/a")</f>
        <v>5956406</v>
      </c>
      <c r="J577" s="78">
        <f>+IF(ISNUMBER(DATA!AC904),DATA!AC904,"n/a")</f>
        <v>-5.3999999999999999E-2</v>
      </c>
      <c r="K577" s="77">
        <f>+IF(ISNUMBER(DATA!AL904),DATA!AL904,"n/a")</f>
        <v>13394697</v>
      </c>
      <c r="L577" s="78">
        <f>+IF(ISNUMBER(DATA!AM904),DATA!AM904,"n/a")</f>
        <v>-6.0000000000000001E-3</v>
      </c>
      <c r="R577" s="67"/>
      <c r="S577" s="67"/>
      <c r="T577" s="67"/>
      <c r="U577" s="67"/>
      <c r="V577" s="67"/>
      <c r="W577" s="67"/>
      <c r="X577" s="67"/>
      <c r="Y577" s="67"/>
    </row>
    <row r="578" spans="1:25" x14ac:dyDescent="0.2">
      <c r="A578" s="67" t="s">
        <v>27</v>
      </c>
      <c r="B578" s="67" t="s">
        <v>23</v>
      </c>
      <c r="C578" s="67" t="s">
        <v>0</v>
      </c>
      <c r="D578" s="67" t="s">
        <v>323</v>
      </c>
      <c r="E578" s="77">
        <f>+IF(ISNUMBER(DATA!H905),DATA!H905,"n/a")</f>
        <v>869628</v>
      </c>
      <c r="F578" s="78">
        <f>+IF(ISNUMBER(DATA!I905),DATA!I905,"n/a")</f>
        <v>-0.185</v>
      </c>
      <c r="G578" s="77">
        <f>+IF(ISNUMBER(DATA!R905),DATA!R905,"n/a")</f>
        <v>2717624</v>
      </c>
      <c r="H578" s="78">
        <f>+IF(ISNUMBER(DATA!S905),DATA!S905,"n/a")</f>
        <v>-0.185</v>
      </c>
      <c r="I578" s="77">
        <f>+IF(ISNUMBER(DATA!AB905),DATA!AB905,"n/a")</f>
        <v>5616188</v>
      </c>
      <c r="J578" s="78">
        <f>+IF(ISNUMBER(DATA!AC905),DATA!AC905,"n/a")</f>
        <v>-0.158</v>
      </c>
      <c r="K578" s="77">
        <f>+IF(ISNUMBER(DATA!AL905),DATA!AL905,"n/a")</f>
        <v>12131539</v>
      </c>
      <c r="L578" s="78">
        <f>+IF(ISNUMBER(DATA!AM905),DATA!AM905,"n/a")</f>
        <v>-0.14199999999999999</v>
      </c>
      <c r="R578" s="67"/>
      <c r="S578" s="67"/>
      <c r="T578" s="67"/>
      <c r="U578" s="67"/>
      <c r="V578" s="67"/>
      <c r="W578" s="67"/>
      <c r="X578" s="67"/>
      <c r="Y578" s="67"/>
    </row>
    <row r="579" spans="1:25" x14ac:dyDescent="0.2">
      <c r="A579" s="67" t="s">
        <v>27</v>
      </c>
      <c r="B579" s="67" t="s">
        <v>23</v>
      </c>
      <c r="C579" s="67" t="s">
        <v>0</v>
      </c>
      <c r="D579" s="67" t="s">
        <v>324</v>
      </c>
      <c r="E579" s="77">
        <f>+IF(ISNUMBER(DATA!H906),DATA!H906,"n/a")</f>
        <v>932739</v>
      </c>
      <c r="F579" s="78">
        <f>+IF(ISNUMBER(DATA!I906),DATA!I906,"n/a")</f>
        <v>-0.13800000000000001</v>
      </c>
      <c r="G579" s="77">
        <f>+IF(ISNUMBER(DATA!R906),DATA!R906,"n/a")</f>
        <v>2893610</v>
      </c>
      <c r="H579" s="78">
        <f>+IF(ISNUMBER(DATA!S906),DATA!S906,"n/a")</f>
        <v>-0.13800000000000001</v>
      </c>
      <c r="I579" s="77">
        <f>+IF(ISNUMBER(DATA!AB906),DATA!AB906,"n/a")</f>
        <v>6000990</v>
      </c>
      <c r="J579" s="78">
        <f>+IF(ISNUMBER(DATA!AC906),DATA!AC906,"n/a")</f>
        <v>-0.105</v>
      </c>
      <c r="K579" s="77">
        <f>+IF(ISNUMBER(DATA!AL906),DATA!AL906,"n/a")</f>
        <v>12682609</v>
      </c>
      <c r="L579" s="78">
        <f>+IF(ISNUMBER(DATA!AM906),DATA!AM906,"n/a")</f>
        <v>-8.3000000000000004E-2</v>
      </c>
      <c r="R579" s="67"/>
      <c r="S579" s="67"/>
      <c r="T579" s="67"/>
      <c r="U579" s="67"/>
      <c r="V579" s="67"/>
      <c r="W579" s="67"/>
      <c r="X579" s="67"/>
      <c r="Y579" s="67"/>
    </row>
    <row r="580" spans="1:25" x14ac:dyDescent="0.2">
      <c r="A580" s="67" t="s">
        <v>27</v>
      </c>
      <c r="B580" s="67" t="s">
        <v>23</v>
      </c>
      <c r="C580" s="67" t="s">
        <v>0</v>
      </c>
      <c r="D580" s="67" t="s">
        <v>325</v>
      </c>
      <c r="E580" s="77">
        <f>+IF(ISNUMBER(DATA!H907),DATA!H907,"n/a")</f>
        <v>1837849</v>
      </c>
      <c r="F580" s="78">
        <f>+IF(ISNUMBER(DATA!I907),DATA!I907,"n/a")</f>
        <v>-4.1000000000000002E-2</v>
      </c>
      <c r="G580" s="77">
        <f>+IF(ISNUMBER(DATA!R907),DATA!R907,"n/a")</f>
        <v>5538678</v>
      </c>
      <c r="H580" s="78">
        <f>+IF(ISNUMBER(DATA!S907),DATA!S907,"n/a")</f>
        <v>-0.01</v>
      </c>
      <c r="I580" s="77">
        <f>+IF(ISNUMBER(DATA!AB907),DATA!AB907,"n/a")</f>
        <v>11606591</v>
      </c>
      <c r="J580" s="78">
        <f>+IF(ISNUMBER(DATA!AC907),DATA!AC907,"n/a")</f>
        <v>2.5000000000000001E-2</v>
      </c>
      <c r="K580" s="77">
        <f>+IF(ISNUMBER(DATA!AL907),DATA!AL907,"n/a")</f>
        <v>24476503</v>
      </c>
      <c r="L580" s="78">
        <f>+IF(ISNUMBER(DATA!AM907),DATA!AM907,"n/a")</f>
        <v>0.02</v>
      </c>
      <c r="R580" s="67"/>
      <c r="S580" s="67"/>
      <c r="T580" s="67"/>
      <c r="U580" s="67"/>
      <c r="V580" s="67"/>
      <c r="W580" s="67"/>
      <c r="X580" s="67"/>
      <c r="Y580" s="67"/>
    </row>
    <row r="581" spans="1:25" x14ac:dyDescent="0.2">
      <c r="A581" s="67" t="s">
        <v>27</v>
      </c>
      <c r="B581" s="67" t="s">
        <v>23</v>
      </c>
      <c r="C581" s="67" t="s">
        <v>0</v>
      </c>
      <c r="D581" s="67" t="s">
        <v>326</v>
      </c>
      <c r="E581" s="77">
        <f>+IF(ISNUMBER(DATA!H908),DATA!H908,"n/a")</f>
        <v>312566</v>
      </c>
      <c r="F581" s="78">
        <f>+IF(ISNUMBER(DATA!I908),DATA!I908,"n/a")</f>
        <v>-0.40100000000000002</v>
      </c>
      <c r="G581" s="77">
        <f>+IF(ISNUMBER(DATA!R908),DATA!R908,"n/a")</f>
        <v>984233</v>
      </c>
      <c r="H581" s="78">
        <f>+IF(ISNUMBER(DATA!S908),DATA!S908,"n/a")</f>
        <v>-0.39200000000000002</v>
      </c>
      <c r="I581" s="77">
        <f>+IF(ISNUMBER(DATA!AB908),DATA!AB908,"n/a")</f>
        <v>1974762</v>
      </c>
      <c r="J581" s="78">
        <f>+IF(ISNUMBER(DATA!AC908),DATA!AC908,"n/a")</f>
        <v>-0.38700000000000001</v>
      </c>
      <c r="K581" s="77">
        <f>+IF(ISNUMBER(DATA!AL908),DATA!AL908,"n/a")</f>
        <v>5231460</v>
      </c>
      <c r="L581" s="78">
        <f>+IF(ISNUMBER(DATA!AM908),DATA!AM908,"n/a")</f>
        <v>-0.252</v>
      </c>
      <c r="R581" s="67"/>
      <c r="S581" s="67"/>
      <c r="T581" s="67"/>
      <c r="U581" s="67"/>
      <c r="V581" s="67"/>
      <c r="W581" s="67"/>
      <c r="X581" s="67"/>
      <c r="Y581" s="67"/>
    </row>
    <row r="582" spans="1:25" x14ac:dyDescent="0.2">
      <c r="A582" s="67" t="s">
        <v>27</v>
      </c>
      <c r="B582" s="67" t="s">
        <v>23</v>
      </c>
      <c r="C582" s="67" t="s">
        <v>0</v>
      </c>
      <c r="D582" s="67" t="s">
        <v>327</v>
      </c>
      <c r="E582" s="77">
        <f>+IF(ISNUMBER(DATA!H909),DATA!H909,"n/a")</f>
        <v>558374</v>
      </c>
      <c r="F582" s="78">
        <f>+IF(ISNUMBER(DATA!I909),DATA!I909,"n/a")</f>
        <v>-0.157</v>
      </c>
      <c r="G582" s="77">
        <f>+IF(ISNUMBER(DATA!R909),DATA!R909,"n/a")</f>
        <v>1781528</v>
      </c>
      <c r="H582" s="78">
        <f>+IF(ISNUMBER(DATA!S909),DATA!S909,"n/a")</f>
        <v>-0.13800000000000001</v>
      </c>
      <c r="I582" s="77">
        <f>+IF(ISNUMBER(DATA!AB909),DATA!AB909,"n/a")</f>
        <v>3515943</v>
      </c>
      <c r="J582" s="78">
        <f>+IF(ISNUMBER(DATA!AC909),DATA!AC909,"n/a")</f>
        <v>-0.126</v>
      </c>
      <c r="K582" s="77">
        <f>+IF(ISNUMBER(DATA!AL909),DATA!AL909,"n/a")</f>
        <v>7087614</v>
      </c>
      <c r="L582" s="78">
        <f>+IF(ISNUMBER(DATA!AM909),DATA!AM909,"n/a")</f>
        <v>-0.13500000000000001</v>
      </c>
      <c r="R582" s="67"/>
      <c r="S582" s="67"/>
      <c r="T582" s="67"/>
      <c r="U582" s="67"/>
      <c r="V582" s="67"/>
      <c r="W582" s="67"/>
      <c r="X582" s="67"/>
      <c r="Y582" s="67"/>
    </row>
    <row r="583" spans="1:25" x14ac:dyDescent="0.2">
      <c r="A583" s="67" t="s">
        <v>27</v>
      </c>
      <c r="B583" s="67" t="s">
        <v>23</v>
      </c>
      <c r="C583" s="67" t="s">
        <v>0</v>
      </c>
      <c r="D583" s="67" t="s">
        <v>328</v>
      </c>
      <c r="E583" s="77">
        <f>+IF(ISNUMBER(DATA!H910),DATA!H910,"n/a")</f>
        <v>1680953</v>
      </c>
      <c r="F583" s="78">
        <f>+IF(ISNUMBER(DATA!I910),DATA!I910,"n/a")</f>
        <v>0.158</v>
      </c>
      <c r="G583" s="77">
        <f>+IF(ISNUMBER(DATA!R910),DATA!R910,"n/a")</f>
        <v>5540391</v>
      </c>
      <c r="H583" s="78">
        <f>+IF(ISNUMBER(DATA!S910),DATA!S910,"n/a")</f>
        <v>6.5000000000000002E-2</v>
      </c>
      <c r="I583" s="77">
        <f>+IF(ISNUMBER(DATA!AB910),DATA!AB910,"n/a")</f>
        <v>11088517</v>
      </c>
      <c r="J583" s="78">
        <f>+IF(ISNUMBER(DATA!AC910),DATA!AC910,"n/a")</f>
        <v>9.4E-2</v>
      </c>
      <c r="K583" s="77">
        <f>+IF(ISNUMBER(DATA!AL910),DATA!AL910,"n/a")</f>
        <v>22465106</v>
      </c>
      <c r="L583" s="78">
        <f>+IF(ISNUMBER(DATA!AM910),DATA!AM910,"n/a")</f>
        <v>8.7999999999999995E-2</v>
      </c>
      <c r="R583" s="67"/>
      <c r="S583" s="67"/>
      <c r="T583" s="67"/>
      <c r="U583" s="67"/>
      <c r="V583" s="67"/>
      <c r="W583" s="67"/>
      <c r="X583" s="67"/>
      <c r="Y583" s="67"/>
    </row>
    <row r="584" spans="1:25" x14ac:dyDescent="0.2">
      <c r="A584" s="67" t="s">
        <v>27</v>
      </c>
      <c r="B584" s="67" t="s">
        <v>23</v>
      </c>
      <c r="C584" s="67" t="s">
        <v>0</v>
      </c>
      <c r="D584" s="67" t="s">
        <v>329</v>
      </c>
      <c r="E584" s="77">
        <f>+IF(ISNUMBER(DATA!H911),DATA!H911,"n/a")</f>
        <v>541075</v>
      </c>
      <c r="F584" s="78">
        <f>+IF(ISNUMBER(DATA!I911),DATA!I911,"n/a")</f>
        <v>-0.27900000000000003</v>
      </c>
      <c r="G584" s="77">
        <f>+IF(ISNUMBER(DATA!R911),DATA!R911,"n/a")</f>
        <v>1685186</v>
      </c>
      <c r="H584" s="78">
        <f>+IF(ISNUMBER(DATA!S911),DATA!S911,"n/a")</f>
        <v>-0.248</v>
      </c>
      <c r="I584" s="77">
        <f>+IF(ISNUMBER(DATA!AB911),DATA!AB911,"n/a")</f>
        <v>3436997</v>
      </c>
      <c r="J584" s="78">
        <f>+IF(ISNUMBER(DATA!AC911),DATA!AC911,"n/a")</f>
        <v>-0.23899999999999999</v>
      </c>
      <c r="K584" s="77">
        <f>+IF(ISNUMBER(DATA!AL911),DATA!AL911,"n/a")</f>
        <v>8037966</v>
      </c>
      <c r="L584" s="78">
        <f>+IF(ISNUMBER(DATA!AM911),DATA!AM911,"n/a")</f>
        <v>-0.14199999999999999</v>
      </c>
      <c r="R584" s="67"/>
      <c r="S584" s="67"/>
      <c r="T584" s="67"/>
      <c r="U584" s="67"/>
      <c r="V584" s="67"/>
      <c r="W584" s="67"/>
      <c r="X584" s="67"/>
      <c r="Y584" s="67"/>
    </row>
    <row r="585" spans="1:25" x14ac:dyDescent="0.2">
      <c r="A585" s="67" t="s">
        <v>27</v>
      </c>
      <c r="B585" s="67" t="s">
        <v>23</v>
      </c>
      <c r="C585" s="67" t="s">
        <v>0</v>
      </c>
      <c r="D585" s="67" t="s">
        <v>330</v>
      </c>
      <c r="E585" s="77">
        <f>+IF(ISNUMBER(DATA!H912),DATA!H912,"n/a")</f>
        <v>7710945</v>
      </c>
      <c r="F585" s="78">
        <f>+IF(ISNUMBER(DATA!I912),DATA!I912,"n/a")</f>
        <v>-8.6999999999999994E-2</v>
      </c>
      <c r="G585" s="77">
        <f>+IF(ISNUMBER(DATA!R912),DATA!R912,"n/a")</f>
        <v>24150318</v>
      </c>
      <c r="H585" s="78">
        <f>+IF(ISNUMBER(DATA!S912),DATA!S912,"n/a")</f>
        <v>-0.09</v>
      </c>
      <c r="I585" s="77">
        <f>+IF(ISNUMBER(DATA!AB912),DATA!AB912,"n/a")</f>
        <v>49196393</v>
      </c>
      <c r="J585" s="78">
        <f>+IF(ISNUMBER(DATA!AC912),DATA!AC912,"n/a")</f>
        <v>-7.0000000000000007E-2</v>
      </c>
      <c r="K585" s="77">
        <f>+IF(ISNUMBER(DATA!AL912),DATA!AL912,"n/a")</f>
        <v>105507495</v>
      </c>
      <c r="L585" s="78">
        <f>+IF(ISNUMBER(DATA!AM912),DATA!AM912,"n/a")</f>
        <v>-4.7E-2</v>
      </c>
      <c r="R585" s="67"/>
      <c r="S585" s="67"/>
      <c r="T585" s="67"/>
      <c r="U585" s="67"/>
      <c r="V585" s="67"/>
      <c r="W585" s="67"/>
      <c r="X585" s="67"/>
      <c r="Y585" s="67"/>
    </row>
    <row r="586" spans="1:25" x14ac:dyDescent="0.2">
      <c r="E586" s="91"/>
      <c r="F586" s="78"/>
      <c r="G586" s="92"/>
      <c r="H586" s="78"/>
      <c r="I586" s="92"/>
      <c r="J586" s="83"/>
      <c r="K586" s="92"/>
      <c r="L586" s="78"/>
      <c r="R586" s="67"/>
      <c r="S586" s="67"/>
      <c r="T586" s="67"/>
      <c r="U586" s="67"/>
      <c r="V586" s="67"/>
      <c r="W586" s="67"/>
      <c r="X586" s="67"/>
      <c r="Y586" s="67"/>
    </row>
    <row r="587" spans="1:25" x14ac:dyDescent="0.2">
      <c r="A587" s="67" t="s">
        <v>27</v>
      </c>
      <c r="B587" s="67" t="s">
        <v>23</v>
      </c>
      <c r="C587" s="67" t="s">
        <v>9</v>
      </c>
      <c r="D587" s="67" t="s">
        <v>322</v>
      </c>
      <c r="E587" s="87">
        <f>+IF(ISNUMBER(DATA!J904),DATA!J904,"n/a")</f>
        <v>190019</v>
      </c>
      <c r="F587" s="78">
        <f>+IF(ISNUMBER(DATA!K904),DATA!K904,"n/a")</f>
        <v>-4.2000000000000003E-2</v>
      </c>
      <c r="G587" s="87">
        <f>+IF(ISNUMBER(DATA!T904),DATA!T904,"n/a")</f>
        <v>594099</v>
      </c>
      <c r="H587" s="78">
        <f>+IF(ISNUMBER(DATA!U904),DATA!U904,"n/a")</f>
        <v>-3.9E-2</v>
      </c>
      <c r="I587" s="87">
        <f>+IF(ISNUMBER(DATA!AD904),DATA!AD904,"n/a")</f>
        <v>1171775</v>
      </c>
      <c r="J587" s="78">
        <f>+IF(ISNUMBER(DATA!AE904),DATA!AE904,"n/a")</f>
        <v>-5.7000000000000002E-2</v>
      </c>
      <c r="K587" s="87">
        <f>+IF(ISNUMBER(DATA!AN904),DATA!AN904,"n/a")</f>
        <v>2624982</v>
      </c>
      <c r="L587" s="78">
        <f>+IF(ISNUMBER(DATA!AO904),DATA!AO904,"n/a")</f>
        <v>-8.0000000000000002E-3</v>
      </c>
      <c r="R587" s="67"/>
      <c r="S587" s="67"/>
      <c r="T587" s="67"/>
      <c r="U587" s="67"/>
      <c r="V587" s="67"/>
      <c r="W587" s="67"/>
      <c r="X587" s="67"/>
      <c r="Y587" s="67"/>
    </row>
    <row r="588" spans="1:25" x14ac:dyDescent="0.2">
      <c r="A588" s="67" t="s">
        <v>27</v>
      </c>
      <c r="B588" s="67" t="s">
        <v>23</v>
      </c>
      <c r="C588" s="67" t="s">
        <v>9</v>
      </c>
      <c r="D588" s="67" t="s">
        <v>323</v>
      </c>
      <c r="E588" s="87">
        <f>+IF(ISNUMBER(DATA!J905),DATA!J905,"n/a")</f>
        <v>196815</v>
      </c>
      <c r="F588" s="78">
        <f>+IF(ISNUMBER(DATA!K905),DATA!K905,"n/a")</f>
        <v>-0.19</v>
      </c>
      <c r="G588" s="87">
        <f>+IF(ISNUMBER(DATA!T905),DATA!T905,"n/a")</f>
        <v>605405</v>
      </c>
      <c r="H588" s="78">
        <f>+IF(ISNUMBER(DATA!U905),DATA!U905,"n/a")</f>
        <v>-0.20899999999999999</v>
      </c>
      <c r="I588" s="87">
        <f>+IF(ISNUMBER(DATA!AD905),DATA!AD905,"n/a")</f>
        <v>1219295</v>
      </c>
      <c r="J588" s="78">
        <f>+IF(ISNUMBER(DATA!AE905),DATA!AE905,"n/a")</f>
        <v>-0.193</v>
      </c>
      <c r="K588" s="87">
        <f>+IF(ISNUMBER(DATA!AN905),DATA!AN905,"n/a")</f>
        <v>2636672</v>
      </c>
      <c r="L588" s="78">
        <f>+IF(ISNUMBER(DATA!AO905),DATA!AO905,"n/a")</f>
        <v>-0.191</v>
      </c>
      <c r="R588" s="67"/>
      <c r="S588" s="67"/>
      <c r="T588" s="67"/>
      <c r="U588" s="67"/>
      <c r="V588" s="67"/>
      <c r="W588" s="67"/>
      <c r="X588" s="67"/>
      <c r="Y588" s="67"/>
    </row>
    <row r="589" spans="1:25" x14ac:dyDescent="0.2">
      <c r="A589" s="67" t="s">
        <v>27</v>
      </c>
      <c r="B589" s="67" t="s">
        <v>23</v>
      </c>
      <c r="C589" s="67" t="s">
        <v>9</v>
      </c>
      <c r="D589" s="67" t="s">
        <v>324</v>
      </c>
      <c r="E589" s="87">
        <f>+IF(ISNUMBER(DATA!J906),DATA!J906,"n/a")</f>
        <v>208790</v>
      </c>
      <c r="F589" s="78">
        <f>+IF(ISNUMBER(DATA!K906),DATA!K906,"n/a")</f>
        <v>-8.4000000000000005E-2</v>
      </c>
      <c r="G589" s="87">
        <f>+IF(ISNUMBER(DATA!T906),DATA!T906,"n/a")</f>
        <v>631476</v>
      </c>
      <c r="H589" s="78">
        <f>+IF(ISNUMBER(DATA!U906),DATA!U906,"n/a")</f>
        <v>-0.113</v>
      </c>
      <c r="I589" s="87">
        <f>+IF(ISNUMBER(DATA!AD906),DATA!AD906,"n/a")</f>
        <v>1297191</v>
      </c>
      <c r="J589" s="78">
        <f>+IF(ISNUMBER(DATA!AE906),DATA!AE906,"n/a")</f>
        <v>-8.4000000000000005E-2</v>
      </c>
      <c r="K589" s="87">
        <f>+IF(ISNUMBER(DATA!AN906),DATA!AN906,"n/a")</f>
        <v>2688702</v>
      </c>
      <c r="L589" s="78">
        <f>+IF(ISNUMBER(DATA!AO906),DATA!AO906,"n/a")</f>
        <v>-8.1000000000000003E-2</v>
      </c>
      <c r="R589" s="67"/>
      <c r="S589" s="67"/>
      <c r="T589" s="67"/>
      <c r="U589" s="67"/>
      <c r="V589" s="67"/>
      <c r="W589" s="67"/>
      <c r="X589" s="67"/>
      <c r="Y589" s="67"/>
    </row>
    <row r="590" spans="1:25" x14ac:dyDescent="0.2">
      <c r="A590" s="67" t="s">
        <v>27</v>
      </c>
      <c r="B590" s="67" t="s">
        <v>23</v>
      </c>
      <c r="C590" s="67" t="s">
        <v>9</v>
      </c>
      <c r="D590" s="67" t="s">
        <v>325</v>
      </c>
      <c r="E590" s="87">
        <f>+IF(ISNUMBER(DATA!J907),DATA!J907,"n/a")</f>
        <v>448014</v>
      </c>
      <c r="F590" s="78">
        <f>+IF(ISNUMBER(DATA!K907),DATA!K907,"n/a")</f>
        <v>-0.02</v>
      </c>
      <c r="G590" s="87">
        <f>+IF(ISNUMBER(DATA!T907),DATA!T907,"n/a")</f>
        <v>1324580</v>
      </c>
      <c r="H590" s="78">
        <f>+IF(ISNUMBER(DATA!U907),DATA!U907,"n/a")</f>
        <v>-0.01</v>
      </c>
      <c r="I590" s="87">
        <f>+IF(ISNUMBER(DATA!AD907),DATA!AD907,"n/a")</f>
        <v>2766946</v>
      </c>
      <c r="J590" s="78">
        <f>+IF(ISNUMBER(DATA!AE907),DATA!AE907,"n/a")</f>
        <v>0.02</v>
      </c>
      <c r="K590" s="87">
        <f>+IF(ISNUMBER(DATA!AN907),DATA!AN907,"n/a")</f>
        <v>5863601</v>
      </c>
      <c r="L590" s="78">
        <f>+IF(ISNUMBER(DATA!AO907),DATA!AO907,"n/a")</f>
        <v>1.0999999999999999E-2</v>
      </c>
      <c r="R590" s="67"/>
      <c r="S590" s="67"/>
      <c r="T590" s="67"/>
      <c r="U590" s="67"/>
      <c r="V590" s="67"/>
      <c r="W590" s="67"/>
      <c r="X590" s="67"/>
      <c r="Y590" s="67"/>
    </row>
    <row r="591" spans="1:25" x14ac:dyDescent="0.2">
      <c r="A591" s="67" t="s">
        <v>27</v>
      </c>
      <c r="B591" s="67" t="s">
        <v>23</v>
      </c>
      <c r="C591" s="67" t="s">
        <v>9</v>
      </c>
      <c r="D591" s="67" t="s">
        <v>326</v>
      </c>
      <c r="E591" s="87">
        <f>+IF(ISNUMBER(DATA!J908),DATA!J908,"n/a")</f>
        <v>60259</v>
      </c>
      <c r="F591" s="78">
        <f>+IF(ISNUMBER(DATA!K908),DATA!K908,"n/a")</f>
        <v>-0.442</v>
      </c>
      <c r="G591" s="87">
        <f>+IF(ISNUMBER(DATA!T908),DATA!T908,"n/a")</f>
        <v>189915</v>
      </c>
      <c r="H591" s="78">
        <f>+IF(ISNUMBER(DATA!U908),DATA!U908,"n/a")</f>
        <v>-0.438</v>
      </c>
      <c r="I591" s="87">
        <f>+IF(ISNUMBER(DATA!AD908),DATA!AD908,"n/a")</f>
        <v>385576</v>
      </c>
      <c r="J591" s="78">
        <f>+IF(ISNUMBER(DATA!AE908),DATA!AE908,"n/a")</f>
        <v>-0.434</v>
      </c>
      <c r="K591" s="87">
        <f>+IF(ISNUMBER(DATA!AN908),DATA!AN908,"n/a")</f>
        <v>1052435</v>
      </c>
      <c r="L591" s="78">
        <f>+IF(ISNUMBER(DATA!AO908),DATA!AO908,"n/a")</f>
        <v>-0.28999999999999998</v>
      </c>
      <c r="R591" s="67"/>
      <c r="S591" s="67"/>
      <c r="T591" s="67"/>
      <c r="U591" s="67"/>
      <c r="V591" s="67"/>
      <c r="W591" s="67"/>
      <c r="X591" s="67"/>
      <c r="Y591" s="67"/>
    </row>
    <row r="592" spans="1:25" x14ac:dyDescent="0.2">
      <c r="A592" s="67" t="s">
        <v>27</v>
      </c>
      <c r="B592" s="67" t="s">
        <v>23</v>
      </c>
      <c r="C592" s="67" t="s">
        <v>9</v>
      </c>
      <c r="D592" s="67" t="s">
        <v>327</v>
      </c>
      <c r="E592" s="87">
        <f>+IF(ISNUMBER(DATA!J909),DATA!J909,"n/a")</f>
        <v>112789</v>
      </c>
      <c r="F592" s="78">
        <f>+IF(ISNUMBER(DATA!K909),DATA!K909,"n/a")</f>
        <v>-0.16900000000000001</v>
      </c>
      <c r="G592" s="87">
        <f>+IF(ISNUMBER(DATA!T909),DATA!T909,"n/a")</f>
        <v>360982</v>
      </c>
      <c r="H592" s="78">
        <f>+IF(ISNUMBER(DATA!U909),DATA!U909,"n/a")</f>
        <v>-0.157</v>
      </c>
      <c r="I592" s="87">
        <f>+IF(ISNUMBER(DATA!AD909),DATA!AD909,"n/a")</f>
        <v>715156</v>
      </c>
      <c r="J592" s="78">
        <f>+IF(ISNUMBER(DATA!AE909),DATA!AE909,"n/a")</f>
        <v>-0.13400000000000001</v>
      </c>
      <c r="K592" s="87">
        <f>+IF(ISNUMBER(DATA!AN909),DATA!AN909,"n/a")</f>
        <v>1452976</v>
      </c>
      <c r="L592" s="78">
        <f>+IF(ISNUMBER(DATA!AO909),DATA!AO909,"n/a")</f>
        <v>-0.13100000000000001</v>
      </c>
      <c r="R592" s="67"/>
      <c r="S592" s="67"/>
      <c r="T592" s="67"/>
      <c r="U592" s="67"/>
      <c r="V592" s="67"/>
      <c r="W592" s="67"/>
      <c r="X592" s="67"/>
      <c r="Y592" s="67"/>
    </row>
    <row r="593" spans="1:25" x14ac:dyDescent="0.2">
      <c r="A593" s="67" t="s">
        <v>27</v>
      </c>
      <c r="B593" s="67" t="s">
        <v>23</v>
      </c>
      <c r="C593" s="67" t="s">
        <v>9</v>
      </c>
      <c r="D593" s="67" t="s">
        <v>328</v>
      </c>
      <c r="E593" s="87">
        <f>+IF(ISNUMBER(DATA!J910),DATA!J910,"n/a")</f>
        <v>387400</v>
      </c>
      <c r="F593" s="78">
        <f>+IF(ISNUMBER(DATA!K910),DATA!K910,"n/a")</f>
        <v>0.26600000000000001</v>
      </c>
      <c r="G593" s="87">
        <f>+IF(ISNUMBER(DATA!T910),DATA!T910,"n/a")</f>
        <v>1270097</v>
      </c>
      <c r="H593" s="78">
        <f>+IF(ISNUMBER(DATA!U910),DATA!U910,"n/a")</f>
        <v>6.3E-2</v>
      </c>
      <c r="I593" s="87">
        <f>+IF(ISNUMBER(DATA!AD910),DATA!AD910,"n/a")</f>
        <v>2558459</v>
      </c>
      <c r="J593" s="78">
        <f>+IF(ISNUMBER(DATA!AE910),DATA!AE910,"n/a")</f>
        <v>0.105</v>
      </c>
      <c r="K593" s="87">
        <f>+IF(ISNUMBER(DATA!AN910),DATA!AN910,"n/a")</f>
        <v>5205166</v>
      </c>
      <c r="L593" s="78">
        <f>+IF(ISNUMBER(DATA!AO910),DATA!AO910,"n/a")</f>
        <v>9.2999999999999999E-2</v>
      </c>
      <c r="R593" s="67"/>
      <c r="S593" s="67"/>
      <c r="T593" s="67"/>
      <c r="U593" s="67"/>
      <c r="V593" s="67"/>
      <c r="W593" s="67"/>
      <c r="X593" s="67"/>
      <c r="Y593" s="67"/>
    </row>
    <row r="594" spans="1:25" x14ac:dyDescent="0.2">
      <c r="A594" s="67" t="s">
        <v>27</v>
      </c>
      <c r="B594" s="67" t="s">
        <v>23</v>
      </c>
      <c r="C594" s="67" t="s">
        <v>9</v>
      </c>
      <c r="D594" s="67" t="s">
        <v>329</v>
      </c>
      <c r="E594" s="87">
        <f>+IF(ISNUMBER(DATA!J911),DATA!J911,"n/a")</f>
        <v>105109</v>
      </c>
      <c r="F594" s="78">
        <f>+IF(ISNUMBER(DATA!K911),DATA!K911,"n/a")</f>
        <v>-0.32200000000000001</v>
      </c>
      <c r="G594" s="87">
        <f>+IF(ISNUMBER(DATA!T911),DATA!T911,"n/a")</f>
        <v>330233</v>
      </c>
      <c r="H594" s="78">
        <f>+IF(ISNUMBER(DATA!U911),DATA!U911,"n/a")</f>
        <v>-0.29799999999999999</v>
      </c>
      <c r="I594" s="87">
        <f>+IF(ISNUMBER(DATA!AD911),DATA!AD911,"n/a")</f>
        <v>681787</v>
      </c>
      <c r="J594" s="78">
        <f>+IF(ISNUMBER(DATA!AE911),DATA!AE911,"n/a")</f>
        <v>-0.27600000000000002</v>
      </c>
      <c r="K594" s="87">
        <f>+IF(ISNUMBER(DATA!AN911),DATA!AN911,"n/a")</f>
        <v>1618223</v>
      </c>
      <c r="L594" s="78">
        <f>+IF(ISNUMBER(DATA!AO911),DATA!AO911,"n/a")</f>
        <v>-0.16900000000000001</v>
      </c>
      <c r="R594" s="67"/>
      <c r="S594" s="67"/>
      <c r="T594" s="67"/>
      <c r="U594" s="67"/>
      <c r="V594" s="67"/>
      <c r="W594" s="67"/>
      <c r="X594" s="67"/>
      <c r="Y594" s="67"/>
    </row>
    <row r="595" spans="1:25" x14ac:dyDescent="0.2">
      <c r="A595" s="67" t="s">
        <v>27</v>
      </c>
      <c r="B595" s="67" t="s">
        <v>23</v>
      </c>
      <c r="C595" s="67" t="s">
        <v>9</v>
      </c>
      <c r="D595" s="67" t="s">
        <v>330</v>
      </c>
      <c r="E595" s="87">
        <f>+IF(ISNUMBER(DATA!J912),DATA!J912,"n/a")</f>
        <v>1709196</v>
      </c>
      <c r="F595" s="78">
        <f>+IF(ISNUMBER(DATA!K912),DATA!K912,"n/a")</f>
        <v>-6.7000000000000004E-2</v>
      </c>
      <c r="G595" s="87">
        <f>+IF(ISNUMBER(DATA!T912),DATA!T912,"n/a")</f>
        <v>5306786</v>
      </c>
      <c r="H595" s="78">
        <f>+IF(ISNUMBER(DATA!U912),DATA!U912,"n/a")</f>
        <v>-9.5000000000000001E-2</v>
      </c>
      <c r="I595" s="87">
        <f>+IF(ISNUMBER(DATA!AD912),DATA!AD912,"n/a")</f>
        <v>10796184</v>
      </c>
      <c r="J595" s="78">
        <f>+IF(ISNUMBER(DATA!AE912),DATA!AE912,"n/a")</f>
        <v>-7.2999999999999995E-2</v>
      </c>
      <c r="K595" s="87">
        <f>+IF(ISNUMBER(DATA!AN912),DATA!AN912,"n/a")</f>
        <v>23142756</v>
      </c>
      <c r="L595" s="78">
        <f>+IF(ISNUMBER(DATA!AO912),DATA!AO912,"n/a")</f>
        <v>-5.5E-2</v>
      </c>
      <c r="R595" s="67"/>
      <c r="S595" s="67"/>
      <c r="T595" s="67"/>
      <c r="U595" s="67"/>
      <c r="V595" s="67"/>
      <c r="W595" s="67"/>
      <c r="X595" s="67"/>
      <c r="Y595" s="67"/>
    </row>
    <row r="596" spans="1:25" x14ac:dyDescent="0.2">
      <c r="E596" s="91"/>
      <c r="F596" s="78"/>
      <c r="G596" s="92"/>
      <c r="H596" s="78"/>
      <c r="I596" s="92"/>
      <c r="J596" s="83"/>
      <c r="K596" s="92"/>
      <c r="L596" s="78"/>
      <c r="R596" s="67"/>
      <c r="S596" s="67"/>
      <c r="T596" s="67"/>
      <c r="U596" s="67"/>
      <c r="V596" s="67"/>
      <c r="W596" s="67"/>
      <c r="X596" s="67"/>
      <c r="Y596" s="67"/>
    </row>
    <row r="597" spans="1:25" x14ac:dyDescent="0.2">
      <c r="A597" s="67" t="s">
        <v>27</v>
      </c>
      <c r="B597" s="67" t="s">
        <v>23</v>
      </c>
      <c r="C597" s="67" t="s">
        <v>25</v>
      </c>
      <c r="D597" s="67" t="s">
        <v>322</v>
      </c>
      <c r="E597" s="87">
        <f>+IF(ISNUMBER(DATA!L904),DATA!L904,"n/a")</f>
        <v>347761</v>
      </c>
      <c r="F597" s="78">
        <f>+IF(ISNUMBER(DATA!M904),DATA!M904,"n/a")</f>
        <v>-4.1000000000000002E-2</v>
      </c>
      <c r="G597" s="87">
        <f>+IF(ISNUMBER(DATA!V904),DATA!V904,"n/a")</f>
        <v>1080896</v>
      </c>
      <c r="H597" s="78">
        <f>+IF(ISNUMBER(DATA!W904),DATA!W904,"n/a")</f>
        <v>-4.5999999999999999E-2</v>
      </c>
      <c r="I597" s="87">
        <f>+IF(ISNUMBER(DATA!AF904),DATA!AF904,"n/a")</f>
        <v>2109642</v>
      </c>
      <c r="J597" s="78">
        <f>+IF(ISNUMBER(DATA!AG904),DATA!AG904,"n/a")</f>
        <v>-7.3999999999999996E-2</v>
      </c>
      <c r="K597" s="87">
        <f>+IF(ISNUMBER(DATA!AP904),DATA!AP904,"n/a")</f>
        <v>4760992</v>
      </c>
      <c r="L597" s="78">
        <f>+IF(ISNUMBER(DATA!AQ904),DATA!AQ904,"n/a")</f>
        <v>-1.6E-2</v>
      </c>
      <c r="R597" s="67"/>
      <c r="S597" s="67"/>
      <c r="T597" s="67"/>
      <c r="U597" s="67"/>
      <c r="V597" s="67"/>
      <c r="W597" s="67"/>
      <c r="X597" s="67"/>
      <c r="Y597" s="67"/>
    </row>
    <row r="598" spans="1:25" x14ac:dyDescent="0.2">
      <c r="A598" s="67" t="s">
        <v>27</v>
      </c>
      <c r="B598" s="67" t="s">
        <v>23</v>
      </c>
      <c r="C598" s="67" t="s">
        <v>25</v>
      </c>
      <c r="D598" s="67" t="s">
        <v>323</v>
      </c>
      <c r="E598" s="87">
        <f>+IF(ISNUMBER(DATA!L905),DATA!L905,"n/a")</f>
        <v>391793</v>
      </c>
      <c r="F598" s="78">
        <f>+IF(ISNUMBER(DATA!M905),DATA!M905,"n/a")</f>
        <v>-0.184</v>
      </c>
      <c r="G598" s="87">
        <f>+IF(ISNUMBER(DATA!V905),DATA!V905,"n/a")</f>
        <v>1203723</v>
      </c>
      <c r="H598" s="78">
        <f>+IF(ISNUMBER(DATA!W905),DATA!W905,"n/a")</f>
        <v>-0.20799999999999999</v>
      </c>
      <c r="I598" s="87">
        <f>+IF(ISNUMBER(DATA!AF905),DATA!AF905,"n/a")</f>
        <v>2423696</v>
      </c>
      <c r="J598" s="78">
        <f>+IF(ISNUMBER(DATA!AG905),DATA!AG905,"n/a")</f>
        <v>-0.192</v>
      </c>
      <c r="K598" s="87">
        <f>+IF(ISNUMBER(DATA!AP905),DATA!AP905,"n/a")</f>
        <v>5216623</v>
      </c>
      <c r="L598" s="78">
        <f>+IF(ISNUMBER(DATA!AQ905),DATA!AQ905,"n/a")</f>
        <v>-0.19500000000000001</v>
      </c>
      <c r="R598" s="67"/>
      <c r="S598" s="67"/>
      <c r="T598" s="67"/>
      <c r="U598" s="67"/>
      <c r="V598" s="67"/>
      <c r="W598" s="67"/>
      <c r="X598" s="67"/>
      <c r="Y598" s="67"/>
    </row>
    <row r="599" spans="1:25" x14ac:dyDescent="0.2">
      <c r="A599" s="67" t="s">
        <v>27</v>
      </c>
      <c r="B599" s="67" t="s">
        <v>23</v>
      </c>
      <c r="C599" s="67" t="s">
        <v>25</v>
      </c>
      <c r="D599" s="67" t="s">
        <v>324</v>
      </c>
      <c r="E599" s="87">
        <f>+IF(ISNUMBER(DATA!L906),DATA!L906,"n/a")</f>
        <v>420243</v>
      </c>
      <c r="F599" s="78">
        <f>+IF(ISNUMBER(DATA!M906),DATA!M906,"n/a")</f>
        <v>-9.4E-2</v>
      </c>
      <c r="G599" s="87">
        <f>+IF(ISNUMBER(DATA!V906),DATA!V906,"n/a")</f>
        <v>1296831</v>
      </c>
      <c r="H599" s="78">
        <f>+IF(ISNUMBER(DATA!W906),DATA!W906,"n/a")</f>
        <v>-0.109</v>
      </c>
      <c r="I599" s="87">
        <f>+IF(ISNUMBER(DATA!AF906),DATA!AF906,"n/a")</f>
        <v>2676520</v>
      </c>
      <c r="J599" s="78">
        <f>+IF(ISNUMBER(DATA!AG906),DATA!AG906,"n/a")</f>
        <v>-7.6999999999999999E-2</v>
      </c>
      <c r="K599" s="87">
        <f>+IF(ISNUMBER(DATA!AP906),DATA!AP906,"n/a")</f>
        <v>5543947</v>
      </c>
      <c r="L599" s="78">
        <f>+IF(ISNUMBER(DATA!AQ906),DATA!AQ906,"n/a")</f>
        <v>-7.3999999999999996E-2</v>
      </c>
      <c r="R599" s="67"/>
      <c r="S599" s="67"/>
      <c r="T599" s="67"/>
      <c r="U599" s="67"/>
      <c r="V599" s="67"/>
      <c r="W599" s="67"/>
      <c r="X599" s="67"/>
      <c r="Y599" s="67"/>
    </row>
    <row r="600" spans="1:25" x14ac:dyDescent="0.2">
      <c r="A600" s="67" t="s">
        <v>27</v>
      </c>
      <c r="B600" s="67" t="s">
        <v>23</v>
      </c>
      <c r="C600" s="67" t="s">
        <v>25</v>
      </c>
      <c r="D600" s="67" t="s">
        <v>325</v>
      </c>
      <c r="E600" s="87">
        <f>+IF(ISNUMBER(DATA!L907),DATA!L907,"n/a")</f>
        <v>885281</v>
      </c>
      <c r="F600" s="78">
        <f>+IF(ISNUMBER(DATA!M907),DATA!M907,"n/a")</f>
        <v>0.03</v>
      </c>
      <c r="G600" s="87">
        <f>+IF(ISNUMBER(DATA!V907),DATA!V907,"n/a")</f>
        <v>2600962</v>
      </c>
      <c r="H600" s="78">
        <f>+IF(ISNUMBER(DATA!W907),DATA!W907,"n/a")</f>
        <v>3.9E-2</v>
      </c>
      <c r="I600" s="87">
        <f>+IF(ISNUMBER(DATA!AF907),DATA!AF907,"n/a")</f>
        <v>5427857</v>
      </c>
      <c r="J600" s="78">
        <f>+IF(ISNUMBER(DATA!AG907),DATA!AG907,"n/a")</f>
        <v>6.8000000000000005E-2</v>
      </c>
      <c r="K600" s="87">
        <f>+IF(ISNUMBER(DATA!AP907),DATA!AP907,"n/a")</f>
        <v>11246191</v>
      </c>
      <c r="L600" s="78">
        <f>+IF(ISNUMBER(DATA!AQ907),DATA!AQ907,"n/a")</f>
        <v>3.5999999999999997E-2</v>
      </c>
      <c r="R600" s="67"/>
      <c r="S600" s="67"/>
      <c r="T600" s="67"/>
      <c r="U600" s="67"/>
      <c r="V600" s="67"/>
      <c r="W600" s="67"/>
      <c r="X600" s="67"/>
      <c r="Y600" s="67"/>
    </row>
    <row r="601" spans="1:25" x14ac:dyDescent="0.2">
      <c r="A601" s="67" t="s">
        <v>27</v>
      </c>
      <c r="B601" s="67" t="s">
        <v>23</v>
      </c>
      <c r="C601" s="67" t="s">
        <v>25</v>
      </c>
      <c r="D601" s="67" t="s">
        <v>326</v>
      </c>
      <c r="E601" s="87">
        <f>+IF(ISNUMBER(DATA!L908),DATA!L908,"n/a")</f>
        <v>117774</v>
      </c>
      <c r="F601" s="78">
        <f>+IF(ISNUMBER(DATA!M908),DATA!M908,"n/a")</f>
        <v>-0.44400000000000001</v>
      </c>
      <c r="G601" s="87">
        <f>+IF(ISNUMBER(DATA!V908),DATA!V908,"n/a")</f>
        <v>367989</v>
      </c>
      <c r="H601" s="78">
        <f>+IF(ISNUMBER(DATA!W908),DATA!W908,"n/a")</f>
        <v>-0.44</v>
      </c>
      <c r="I601" s="87">
        <f>+IF(ISNUMBER(DATA!AF908),DATA!AF908,"n/a")</f>
        <v>747351</v>
      </c>
      <c r="J601" s="78">
        <f>+IF(ISNUMBER(DATA!AG908),DATA!AG908,"n/a")</f>
        <v>-0.439</v>
      </c>
      <c r="K601" s="87">
        <f>+IF(ISNUMBER(DATA!AP908),DATA!AP908,"n/a")</f>
        <v>2033955</v>
      </c>
      <c r="L601" s="78">
        <f>+IF(ISNUMBER(DATA!AQ908),DATA!AQ908,"n/a")</f>
        <v>-0.307</v>
      </c>
      <c r="R601" s="67"/>
      <c r="S601" s="67"/>
      <c r="T601" s="67"/>
      <c r="U601" s="67"/>
      <c r="V601" s="67"/>
      <c r="W601" s="67"/>
      <c r="X601" s="67"/>
      <c r="Y601" s="67"/>
    </row>
    <row r="602" spans="1:25" x14ac:dyDescent="0.2">
      <c r="A602" s="67" t="s">
        <v>27</v>
      </c>
      <c r="B602" s="67" t="s">
        <v>23</v>
      </c>
      <c r="C602" s="67" t="s">
        <v>25</v>
      </c>
      <c r="D602" s="67" t="s">
        <v>327</v>
      </c>
      <c r="E602" s="87">
        <f>+IF(ISNUMBER(DATA!L909),DATA!L909,"n/a")</f>
        <v>200160</v>
      </c>
      <c r="F602" s="78">
        <f>+IF(ISNUMBER(DATA!M909),DATA!M909,"n/a")</f>
        <v>-0.187</v>
      </c>
      <c r="G602" s="87">
        <f>+IF(ISNUMBER(DATA!V909),DATA!V909,"n/a")</f>
        <v>640125</v>
      </c>
      <c r="H602" s="78">
        <f>+IF(ISNUMBER(DATA!W909),DATA!W909,"n/a")</f>
        <v>-0.17399999999999999</v>
      </c>
      <c r="I602" s="87">
        <f>+IF(ISNUMBER(DATA!AF909),DATA!AF909,"n/a")</f>
        <v>1260879</v>
      </c>
      <c r="J602" s="78">
        <f>+IF(ISNUMBER(DATA!AG909),DATA!AG909,"n/a")</f>
        <v>-0.154</v>
      </c>
      <c r="K602" s="87">
        <f>+IF(ISNUMBER(DATA!AP909),DATA!AP909,"n/a")</f>
        <v>2549919</v>
      </c>
      <c r="L602" s="78">
        <f>+IF(ISNUMBER(DATA!AQ909),DATA!AQ909,"n/a")</f>
        <v>-0.16200000000000001</v>
      </c>
      <c r="R602" s="67"/>
      <c r="S602" s="67"/>
      <c r="T602" s="67"/>
      <c r="U602" s="67"/>
      <c r="V602" s="67"/>
      <c r="W602" s="67"/>
      <c r="X602" s="67"/>
      <c r="Y602" s="67"/>
    </row>
    <row r="603" spans="1:25" x14ac:dyDescent="0.2">
      <c r="A603" s="67" t="s">
        <v>27</v>
      </c>
      <c r="B603" s="67" t="s">
        <v>23</v>
      </c>
      <c r="C603" s="67" t="s">
        <v>25</v>
      </c>
      <c r="D603" s="67" t="s">
        <v>328</v>
      </c>
      <c r="E603" s="87">
        <f>+IF(ISNUMBER(DATA!L910),DATA!L910,"n/a")</f>
        <v>775353</v>
      </c>
      <c r="F603" s="78">
        <f>+IF(ISNUMBER(DATA!M910),DATA!M910,"n/a")</f>
        <v>0.26800000000000002</v>
      </c>
      <c r="G603" s="87">
        <f>+IF(ISNUMBER(DATA!V910),DATA!V910,"n/a")</f>
        <v>2546173</v>
      </c>
      <c r="H603" s="78">
        <f>+IF(ISNUMBER(DATA!W910),DATA!W910,"n/a")</f>
        <v>6.4000000000000001E-2</v>
      </c>
      <c r="I603" s="87">
        <f>+IF(ISNUMBER(DATA!AF910),DATA!AF910,"n/a")</f>
        <v>5130673</v>
      </c>
      <c r="J603" s="78">
        <f>+IF(ISNUMBER(DATA!AG910),DATA!AG910,"n/a")</f>
        <v>0.106</v>
      </c>
      <c r="K603" s="87">
        <f>+IF(ISNUMBER(DATA!AP910),DATA!AP910,"n/a")</f>
        <v>10426027</v>
      </c>
      <c r="L603" s="78">
        <f>+IF(ISNUMBER(DATA!AQ910),DATA!AQ910,"n/a")</f>
        <v>9.1999999999999998E-2</v>
      </c>
      <c r="R603" s="67"/>
      <c r="S603" s="67"/>
      <c r="T603" s="67"/>
      <c r="U603" s="67"/>
      <c r="V603" s="67"/>
      <c r="W603" s="67"/>
      <c r="X603" s="67"/>
      <c r="Y603" s="67"/>
    </row>
    <row r="604" spans="1:25" x14ac:dyDescent="0.2">
      <c r="A604" s="67" t="s">
        <v>27</v>
      </c>
      <c r="B604" s="67" t="s">
        <v>23</v>
      </c>
      <c r="C604" s="67" t="s">
        <v>25</v>
      </c>
      <c r="D604" s="67" t="s">
        <v>329</v>
      </c>
      <c r="E604" s="87">
        <f>+IF(ISNUMBER(DATA!L911),DATA!L911,"n/a")</f>
        <v>198612</v>
      </c>
      <c r="F604" s="78">
        <f>+IF(ISNUMBER(DATA!M911),DATA!M911,"n/a")</f>
        <v>-0.33</v>
      </c>
      <c r="G604" s="87">
        <f>+IF(ISNUMBER(DATA!V911),DATA!V911,"n/a")</f>
        <v>620050</v>
      </c>
      <c r="H604" s="78">
        <f>+IF(ISNUMBER(DATA!W911),DATA!W911,"n/a")</f>
        <v>-0.312</v>
      </c>
      <c r="I604" s="87">
        <f>+IF(ISNUMBER(DATA!AF911),DATA!AF911,"n/a")</f>
        <v>1277174</v>
      </c>
      <c r="J604" s="78">
        <f>+IF(ISNUMBER(DATA!AG911),DATA!AG911,"n/a")</f>
        <v>-0.29899999999999999</v>
      </c>
      <c r="K604" s="87">
        <f>+IF(ISNUMBER(DATA!AP911),DATA!AP911,"n/a")</f>
        <v>3038786</v>
      </c>
      <c r="L604" s="78">
        <f>+IF(ISNUMBER(DATA!AQ911),DATA!AQ911,"n/a")</f>
        <v>-0.20200000000000001</v>
      </c>
      <c r="R604" s="67"/>
      <c r="S604" s="67"/>
      <c r="T604" s="67"/>
      <c r="U604" s="67"/>
      <c r="V604" s="67"/>
      <c r="W604" s="67"/>
      <c r="X604" s="67"/>
      <c r="Y604" s="67"/>
    </row>
    <row r="605" spans="1:25" x14ac:dyDescent="0.2">
      <c r="A605" s="67" t="s">
        <v>27</v>
      </c>
      <c r="B605" s="67" t="s">
        <v>23</v>
      </c>
      <c r="C605" s="67" t="s">
        <v>25</v>
      </c>
      <c r="D605" s="67" t="s">
        <v>330</v>
      </c>
      <c r="E605" s="87">
        <f>+IF(ISNUMBER(DATA!L912),DATA!L912,"n/a")</f>
        <v>3336975</v>
      </c>
      <c r="F605" s="78">
        <f>+IF(ISNUMBER(DATA!M912),DATA!M912,"n/a")</f>
        <v>-5.5E-2</v>
      </c>
      <c r="G605" s="87">
        <f>+IF(ISNUMBER(DATA!V912),DATA!V912,"n/a")</f>
        <v>10356750</v>
      </c>
      <c r="H605" s="78">
        <f>+IF(ISNUMBER(DATA!W912),DATA!W912,"n/a")</f>
        <v>-8.6999999999999994E-2</v>
      </c>
      <c r="I605" s="87">
        <f>+IF(ISNUMBER(DATA!AF912),DATA!AF912,"n/a")</f>
        <v>21053793</v>
      </c>
      <c r="J605" s="78">
        <f>+IF(ISNUMBER(DATA!AG912),DATA!AG912,"n/a")</f>
        <v>-6.6000000000000003E-2</v>
      </c>
      <c r="K605" s="87">
        <f>+IF(ISNUMBER(DATA!AP912),DATA!AP912,"n/a")</f>
        <v>44816440</v>
      </c>
      <c r="L605" s="78">
        <f>+IF(ISNUMBER(DATA!AQ912),DATA!AQ912,"n/a")</f>
        <v>-5.6000000000000001E-2</v>
      </c>
      <c r="R605" s="67"/>
      <c r="S605" s="67"/>
      <c r="T605" s="67"/>
      <c r="U605" s="67"/>
      <c r="V605" s="67"/>
      <c r="W605" s="67"/>
      <c r="X605" s="67"/>
      <c r="Y605" s="67"/>
    </row>
    <row r="606" spans="1:25" x14ac:dyDescent="0.2">
      <c r="E606" s="91"/>
      <c r="F606" s="78"/>
      <c r="G606" s="92"/>
      <c r="H606" s="78"/>
      <c r="I606" s="92"/>
      <c r="J606" s="83"/>
      <c r="K606" s="92"/>
      <c r="L606" s="78"/>
      <c r="R606" s="67"/>
      <c r="S606" s="67"/>
      <c r="T606" s="67"/>
      <c r="U606" s="67"/>
      <c r="V606" s="67"/>
      <c r="W606" s="67"/>
      <c r="X606" s="67"/>
      <c r="Y606" s="67"/>
    </row>
    <row r="607" spans="1:25" x14ac:dyDescent="0.2">
      <c r="A607" s="67" t="s">
        <v>27</v>
      </c>
      <c r="B607" s="67" t="s">
        <v>23</v>
      </c>
      <c r="C607" s="67" t="s">
        <v>10</v>
      </c>
      <c r="D607" s="67" t="s">
        <v>322</v>
      </c>
      <c r="E607" s="88">
        <f>+IF(ISNUMBER(DATA!N904),DATA!N904,"n/a")</f>
        <v>5.15</v>
      </c>
      <c r="F607" s="78">
        <f>+IF(ISNUMBER(DATA!O904),DATA!O904,"n/a")</f>
        <v>2.8000000000000001E-2</v>
      </c>
      <c r="G607" s="88">
        <f>+IF(ISNUMBER(DATA!X904),DATA!X904,"n/a")</f>
        <v>5.0599999999999996</v>
      </c>
      <c r="H607" s="78">
        <f>+IF(ISNUMBER(DATA!Y904),DATA!Y904,"n/a")</f>
        <v>3.0000000000000001E-3</v>
      </c>
      <c r="I607" s="88">
        <f>+IF(ISNUMBER(DATA!AH904),DATA!AH904,"n/a")</f>
        <v>5.08</v>
      </c>
      <c r="J607" s="78">
        <f>+IF(ISNUMBER(DATA!AI904),DATA!AI904,"n/a")</f>
        <v>3.0000000000000001E-3</v>
      </c>
      <c r="K607" s="88">
        <f>+IF(ISNUMBER(DATA!AR904),DATA!AR904,"n/a")</f>
        <v>5.0999999999999996</v>
      </c>
      <c r="L607" s="78">
        <f>+IF(ISNUMBER(DATA!AS904),DATA!AS904,"n/a")</f>
        <v>2E-3</v>
      </c>
      <c r="R607" s="67"/>
      <c r="S607" s="67"/>
      <c r="T607" s="67"/>
      <c r="U607" s="67"/>
      <c r="V607" s="67"/>
      <c r="W607" s="67"/>
      <c r="X607" s="67"/>
      <c r="Y607" s="67"/>
    </row>
    <row r="608" spans="1:25" x14ac:dyDescent="0.2">
      <c r="A608" s="67" t="s">
        <v>27</v>
      </c>
      <c r="B608" s="67" t="s">
        <v>23</v>
      </c>
      <c r="C608" s="67" t="s">
        <v>10</v>
      </c>
      <c r="D608" s="67" t="s">
        <v>323</v>
      </c>
      <c r="E608" s="88">
        <f>+IF(ISNUMBER(DATA!N905),DATA!N905,"n/a")</f>
        <v>4.42</v>
      </c>
      <c r="F608" s="78">
        <f>+IF(ISNUMBER(DATA!O905),DATA!O905,"n/a")</f>
        <v>6.0000000000000001E-3</v>
      </c>
      <c r="G608" s="88">
        <f>+IF(ISNUMBER(DATA!X905),DATA!X905,"n/a")</f>
        <v>4.49</v>
      </c>
      <c r="H608" s="78">
        <f>+IF(ISNUMBER(DATA!Y905),DATA!Y905,"n/a")</f>
        <v>0.03</v>
      </c>
      <c r="I608" s="88">
        <f>+IF(ISNUMBER(DATA!AH905),DATA!AH905,"n/a")</f>
        <v>4.6100000000000003</v>
      </c>
      <c r="J608" s="78">
        <f>+IF(ISNUMBER(DATA!AI905),DATA!AI905,"n/a")</f>
        <v>4.2000000000000003E-2</v>
      </c>
      <c r="K608" s="88">
        <f>+IF(ISNUMBER(DATA!AR905),DATA!AR905,"n/a")</f>
        <v>4.5999999999999996</v>
      </c>
      <c r="L608" s="78">
        <f>+IF(ISNUMBER(DATA!AS905),DATA!AS905,"n/a")</f>
        <v>6.0999999999999999E-2</v>
      </c>
      <c r="R608" s="67"/>
      <c r="S608" s="67"/>
      <c r="T608" s="67"/>
      <c r="U608" s="67"/>
      <c r="V608" s="67"/>
      <c r="W608" s="67"/>
      <c r="X608" s="67"/>
      <c r="Y608" s="67"/>
    </row>
    <row r="609" spans="1:25" x14ac:dyDescent="0.2">
      <c r="A609" s="67" t="s">
        <v>27</v>
      </c>
      <c r="B609" s="67" t="s">
        <v>23</v>
      </c>
      <c r="C609" s="67" t="s">
        <v>10</v>
      </c>
      <c r="D609" s="67" t="s">
        <v>324</v>
      </c>
      <c r="E609" s="88">
        <f>+IF(ISNUMBER(DATA!N906),DATA!N906,"n/a")</f>
        <v>4.47</v>
      </c>
      <c r="F609" s="78">
        <f>+IF(ISNUMBER(DATA!O906),DATA!O906,"n/a")</f>
        <v>-5.8999999999999997E-2</v>
      </c>
      <c r="G609" s="88">
        <f>+IF(ISNUMBER(DATA!X906),DATA!X906,"n/a")</f>
        <v>4.58</v>
      </c>
      <c r="H609" s="78">
        <f>+IF(ISNUMBER(DATA!Y906),DATA!Y906,"n/a")</f>
        <v>-2.8000000000000001E-2</v>
      </c>
      <c r="I609" s="88">
        <f>+IF(ISNUMBER(DATA!AH906),DATA!AH906,"n/a")</f>
        <v>4.63</v>
      </c>
      <c r="J609" s="78">
        <f>+IF(ISNUMBER(DATA!AI906),DATA!AI906,"n/a")</f>
        <v>-2.1999999999999999E-2</v>
      </c>
      <c r="K609" s="88">
        <f>+IF(ISNUMBER(DATA!AR906),DATA!AR906,"n/a")</f>
        <v>4.72</v>
      </c>
      <c r="L609" s="78">
        <f>+IF(ISNUMBER(DATA!AS906),DATA!AS906,"n/a")</f>
        <v>-2E-3</v>
      </c>
      <c r="R609" s="67"/>
      <c r="S609" s="67"/>
      <c r="T609" s="67"/>
      <c r="U609" s="67"/>
      <c r="V609" s="67"/>
      <c r="W609" s="67"/>
      <c r="X609" s="67"/>
      <c r="Y609" s="67"/>
    </row>
    <row r="610" spans="1:25" x14ac:dyDescent="0.2">
      <c r="A610" s="67" t="s">
        <v>27</v>
      </c>
      <c r="B610" s="67" t="s">
        <v>23</v>
      </c>
      <c r="C610" s="67" t="s">
        <v>10</v>
      </c>
      <c r="D610" s="67" t="s">
        <v>325</v>
      </c>
      <c r="E610" s="88">
        <f>+IF(ISNUMBER(DATA!N907),DATA!N907,"n/a")</f>
        <v>4.0999999999999996</v>
      </c>
      <c r="F610" s="78">
        <f>+IF(ISNUMBER(DATA!O907),DATA!O907,"n/a")</f>
        <v>-2.1999999999999999E-2</v>
      </c>
      <c r="G610" s="88">
        <f>+IF(ISNUMBER(DATA!X907),DATA!X907,"n/a")</f>
        <v>4.18</v>
      </c>
      <c r="H610" s="78">
        <f>+IF(ISNUMBER(DATA!Y907),DATA!Y907,"n/a")</f>
        <v>0</v>
      </c>
      <c r="I610" s="88">
        <f>+IF(ISNUMBER(DATA!AH907),DATA!AH907,"n/a")</f>
        <v>4.1900000000000004</v>
      </c>
      <c r="J610" s="78">
        <f>+IF(ISNUMBER(DATA!AI907),DATA!AI907,"n/a")</f>
        <v>6.0000000000000001E-3</v>
      </c>
      <c r="K610" s="88">
        <f>+IF(ISNUMBER(DATA!AR907),DATA!AR907,"n/a")</f>
        <v>4.17</v>
      </c>
      <c r="L610" s="78">
        <f>+IF(ISNUMBER(DATA!AS907),DATA!AS907,"n/a")</f>
        <v>8.9999999999999993E-3</v>
      </c>
      <c r="R610" s="67"/>
      <c r="S610" s="67"/>
      <c r="T610" s="67"/>
      <c r="U610" s="67"/>
      <c r="V610" s="67"/>
      <c r="W610" s="67"/>
      <c r="X610" s="67"/>
      <c r="Y610" s="67"/>
    </row>
    <row r="611" spans="1:25" x14ac:dyDescent="0.2">
      <c r="A611" s="67" t="s">
        <v>27</v>
      </c>
      <c r="B611" s="67" t="s">
        <v>23</v>
      </c>
      <c r="C611" s="67" t="s">
        <v>10</v>
      </c>
      <c r="D611" s="67" t="s">
        <v>326</v>
      </c>
      <c r="E611" s="88">
        <f>+IF(ISNUMBER(DATA!N908),DATA!N908,"n/a")</f>
        <v>5.19</v>
      </c>
      <c r="F611" s="78">
        <f>+IF(ISNUMBER(DATA!O908),DATA!O908,"n/a")</f>
        <v>7.2999999999999995E-2</v>
      </c>
      <c r="G611" s="88">
        <f>+IF(ISNUMBER(DATA!X908),DATA!X908,"n/a")</f>
        <v>5.18</v>
      </c>
      <c r="H611" s="78">
        <f>+IF(ISNUMBER(DATA!Y908),DATA!Y908,"n/a")</f>
        <v>8.3000000000000004E-2</v>
      </c>
      <c r="I611" s="88">
        <f>+IF(ISNUMBER(DATA!AH908),DATA!AH908,"n/a")</f>
        <v>5.12</v>
      </c>
      <c r="J611" s="78">
        <f>+IF(ISNUMBER(DATA!AI908),DATA!AI908,"n/a")</f>
        <v>8.3000000000000004E-2</v>
      </c>
      <c r="K611" s="88">
        <f>+IF(ISNUMBER(DATA!AR908),DATA!AR908,"n/a")</f>
        <v>4.97</v>
      </c>
      <c r="L611" s="78">
        <f>+IF(ISNUMBER(DATA!AS908),DATA!AS908,"n/a")</f>
        <v>5.3999999999999999E-2</v>
      </c>
      <c r="R611" s="67"/>
      <c r="S611" s="67"/>
      <c r="T611" s="67"/>
      <c r="U611" s="67"/>
      <c r="V611" s="67"/>
      <c r="W611" s="67"/>
      <c r="X611" s="67"/>
      <c r="Y611" s="67"/>
    </row>
    <row r="612" spans="1:25" x14ac:dyDescent="0.2">
      <c r="A612" s="67" t="s">
        <v>27</v>
      </c>
      <c r="B612" s="67" t="s">
        <v>23</v>
      </c>
      <c r="C612" s="67" t="s">
        <v>10</v>
      </c>
      <c r="D612" s="67" t="s">
        <v>327</v>
      </c>
      <c r="E612" s="88">
        <f>+IF(ISNUMBER(DATA!N909),DATA!N909,"n/a")</f>
        <v>4.95</v>
      </c>
      <c r="F612" s="78">
        <f>+IF(ISNUMBER(DATA!O909),DATA!O909,"n/a")</f>
        <v>1.4999999999999999E-2</v>
      </c>
      <c r="G612" s="88">
        <f>+IF(ISNUMBER(DATA!X909),DATA!X909,"n/a")</f>
        <v>4.9400000000000004</v>
      </c>
      <c r="H612" s="78">
        <f>+IF(ISNUMBER(DATA!Y909),DATA!Y909,"n/a")</f>
        <v>2.3E-2</v>
      </c>
      <c r="I612" s="88">
        <f>+IF(ISNUMBER(DATA!AH909),DATA!AH909,"n/a")</f>
        <v>4.92</v>
      </c>
      <c r="J612" s="78">
        <f>+IF(ISNUMBER(DATA!AI909),DATA!AI909,"n/a")</f>
        <v>8.9999999999999993E-3</v>
      </c>
      <c r="K612" s="88">
        <f>+IF(ISNUMBER(DATA!AR909),DATA!AR909,"n/a")</f>
        <v>4.88</v>
      </c>
      <c r="L612" s="78">
        <f>+IF(ISNUMBER(DATA!AS909),DATA!AS909,"n/a")</f>
        <v>-5.0000000000000001E-3</v>
      </c>
      <c r="R612" s="67"/>
      <c r="S612" s="67"/>
      <c r="T612" s="67"/>
      <c r="U612" s="67"/>
      <c r="V612" s="67"/>
      <c r="W612" s="67"/>
      <c r="X612" s="67"/>
      <c r="Y612" s="67"/>
    </row>
    <row r="613" spans="1:25" x14ac:dyDescent="0.2">
      <c r="A613" s="67" t="s">
        <v>27</v>
      </c>
      <c r="B613" s="67" t="s">
        <v>23</v>
      </c>
      <c r="C613" s="67" t="s">
        <v>10</v>
      </c>
      <c r="D613" s="67" t="s">
        <v>328</v>
      </c>
      <c r="E613" s="88">
        <f>+IF(ISNUMBER(DATA!N910),DATA!N910,"n/a")</f>
        <v>4.34</v>
      </c>
      <c r="F613" s="78">
        <f>+IF(ISNUMBER(DATA!O910),DATA!O910,"n/a")</f>
        <v>-8.5000000000000006E-2</v>
      </c>
      <c r="G613" s="88">
        <f>+IF(ISNUMBER(DATA!X910),DATA!X910,"n/a")</f>
        <v>4.3600000000000003</v>
      </c>
      <c r="H613" s="78">
        <f>+IF(ISNUMBER(DATA!Y910),DATA!Y910,"n/a")</f>
        <v>2E-3</v>
      </c>
      <c r="I613" s="88">
        <f>+IF(ISNUMBER(DATA!AH910),DATA!AH910,"n/a")</f>
        <v>4.33</v>
      </c>
      <c r="J613" s="78">
        <f>+IF(ISNUMBER(DATA!AI910),DATA!AI910,"n/a")</f>
        <v>-0.01</v>
      </c>
      <c r="K613" s="88">
        <f>+IF(ISNUMBER(DATA!AR910),DATA!AR910,"n/a")</f>
        <v>4.32</v>
      </c>
      <c r="L613" s="78">
        <f>+IF(ISNUMBER(DATA!AS910),DATA!AS910,"n/a")</f>
        <v>-5.0000000000000001E-3</v>
      </c>
      <c r="R613" s="67"/>
      <c r="S613" s="67"/>
      <c r="T613" s="67"/>
      <c r="U613" s="67"/>
      <c r="V613" s="67"/>
      <c r="W613" s="67"/>
      <c r="X613" s="67"/>
      <c r="Y613" s="67"/>
    </row>
    <row r="614" spans="1:25" x14ac:dyDescent="0.2">
      <c r="A614" s="67" t="s">
        <v>27</v>
      </c>
      <c r="B614" s="67" t="s">
        <v>23</v>
      </c>
      <c r="C614" s="67" t="s">
        <v>10</v>
      </c>
      <c r="D614" s="67" t="s">
        <v>329</v>
      </c>
      <c r="E614" s="88">
        <f>+IF(ISNUMBER(DATA!N911),DATA!N911,"n/a")</f>
        <v>5.15</v>
      </c>
      <c r="F614" s="78">
        <f>+IF(ISNUMBER(DATA!O911),DATA!O911,"n/a")</f>
        <v>6.4000000000000001E-2</v>
      </c>
      <c r="G614" s="88">
        <f>+IF(ISNUMBER(DATA!X911),DATA!X911,"n/a")</f>
        <v>5.0999999999999996</v>
      </c>
      <c r="H614" s="78">
        <f>+IF(ISNUMBER(DATA!Y911),DATA!Y911,"n/a")</f>
        <v>7.0000000000000007E-2</v>
      </c>
      <c r="I614" s="88">
        <f>+IF(ISNUMBER(DATA!AH911),DATA!AH911,"n/a")</f>
        <v>5.04</v>
      </c>
      <c r="J614" s="78">
        <f>+IF(ISNUMBER(DATA!AI911),DATA!AI911,"n/a")</f>
        <v>0.05</v>
      </c>
      <c r="K614" s="88">
        <f>+IF(ISNUMBER(DATA!AR911),DATA!AR911,"n/a")</f>
        <v>4.97</v>
      </c>
      <c r="L614" s="78">
        <f>+IF(ISNUMBER(DATA!AS911),DATA!AS911,"n/a")</f>
        <v>3.2000000000000001E-2</v>
      </c>
      <c r="R614" s="67"/>
      <c r="S614" s="67"/>
      <c r="T614" s="67"/>
      <c r="U614" s="67"/>
      <c r="V614" s="67"/>
      <c r="W614" s="67"/>
      <c r="X614" s="67"/>
      <c r="Y614" s="67"/>
    </row>
    <row r="615" spans="1:25" x14ac:dyDescent="0.2">
      <c r="A615" s="67" t="s">
        <v>27</v>
      </c>
      <c r="B615" s="67" t="s">
        <v>23</v>
      </c>
      <c r="C615" s="67" t="s">
        <v>10</v>
      </c>
      <c r="D615" s="67" t="s">
        <v>330</v>
      </c>
      <c r="E615" s="88">
        <f>+IF(ISNUMBER(DATA!N912),DATA!N912,"n/a")</f>
        <v>4.51</v>
      </c>
      <c r="F615" s="78">
        <f>+IF(ISNUMBER(DATA!O912),DATA!O912,"n/a")</f>
        <v>-2.1999999999999999E-2</v>
      </c>
      <c r="G615" s="88">
        <f>+IF(ISNUMBER(DATA!X912),DATA!X912,"n/a")</f>
        <v>4.55</v>
      </c>
      <c r="H615" s="78">
        <f>+IF(ISNUMBER(DATA!Y912),DATA!Y912,"n/a")</f>
        <v>6.0000000000000001E-3</v>
      </c>
      <c r="I615" s="88">
        <f>+IF(ISNUMBER(DATA!AH912),DATA!AH912,"n/a")</f>
        <v>4.5599999999999996</v>
      </c>
      <c r="J615" s="78">
        <f>+IF(ISNUMBER(DATA!AI912),DATA!AI912,"n/a")</f>
        <v>4.0000000000000001E-3</v>
      </c>
      <c r="K615" s="88">
        <f>+IF(ISNUMBER(DATA!AR912),DATA!AR912,"n/a")</f>
        <v>4.5599999999999996</v>
      </c>
      <c r="L615" s="78">
        <f>+IF(ISNUMBER(DATA!AS912),DATA!AS912,"n/a")</f>
        <v>8.9999999999999993E-3</v>
      </c>
      <c r="R615" s="67"/>
      <c r="S615" s="67"/>
      <c r="T615" s="67"/>
      <c r="U615" s="67"/>
      <c r="V615" s="67"/>
      <c r="W615" s="67"/>
      <c r="X615" s="67"/>
      <c r="Y615" s="67"/>
    </row>
    <row r="616" spans="1:25" x14ac:dyDescent="0.2">
      <c r="E616" s="91"/>
      <c r="F616" s="78"/>
      <c r="G616" s="92"/>
      <c r="H616" s="78"/>
      <c r="I616" s="92"/>
      <c r="J616" s="83"/>
      <c r="K616" s="92"/>
      <c r="L616" s="78"/>
      <c r="R616" s="67"/>
      <c r="S616" s="67"/>
      <c r="T616" s="67"/>
      <c r="U616" s="67"/>
      <c r="V616" s="67"/>
      <c r="W616" s="67"/>
      <c r="X616" s="67"/>
      <c r="Y616" s="67"/>
    </row>
    <row r="617" spans="1:25" x14ac:dyDescent="0.2">
      <c r="A617" s="67" t="s">
        <v>27</v>
      </c>
      <c r="B617" s="67" t="s">
        <v>23</v>
      </c>
      <c r="C617" s="67" t="s">
        <v>26</v>
      </c>
      <c r="D617" s="67" t="s">
        <v>322</v>
      </c>
      <c r="E617" s="88">
        <f>+IF(ISNUMBER(DATA!P904),DATA!P904,"n/a")</f>
        <v>2.81</v>
      </c>
      <c r="F617" s="78">
        <f>+IF(ISNUMBER(DATA!Q904),DATA!Q904,"n/a")</f>
        <v>2.7E-2</v>
      </c>
      <c r="G617" s="88">
        <f>+IF(ISNUMBER(DATA!Z904),DATA!Z904,"n/a")</f>
        <v>2.78</v>
      </c>
      <c r="H617" s="78">
        <f>+IF(ISNUMBER(DATA!AA904),DATA!AA904,"n/a")</f>
        <v>8.9999999999999993E-3</v>
      </c>
      <c r="I617" s="88">
        <f>+IF(ISNUMBER(DATA!AJ904),DATA!AJ904,"n/a")</f>
        <v>2.82</v>
      </c>
      <c r="J617" s="78">
        <f>+IF(ISNUMBER(DATA!AK904),DATA!AK904,"n/a")</f>
        <v>2.1999999999999999E-2</v>
      </c>
      <c r="K617" s="88">
        <f>+IF(ISNUMBER(DATA!AT904),DATA!AT904,"n/a")</f>
        <v>2.81</v>
      </c>
      <c r="L617" s="78">
        <f>+IF(ISNUMBER(DATA!AU904),DATA!AU904,"n/a")</f>
        <v>0.01</v>
      </c>
      <c r="R617" s="67"/>
      <c r="S617" s="67"/>
      <c r="T617" s="67"/>
      <c r="U617" s="67"/>
      <c r="V617" s="67"/>
      <c r="W617" s="67"/>
      <c r="X617" s="67"/>
      <c r="Y617" s="67"/>
    </row>
    <row r="618" spans="1:25" x14ac:dyDescent="0.2">
      <c r="A618" s="67" t="s">
        <v>27</v>
      </c>
      <c r="B618" s="67" t="s">
        <v>23</v>
      </c>
      <c r="C618" s="67" t="s">
        <v>26</v>
      </c>
      <c r="D618" s="67" t="s">
        <v>323</v>
      </c>
      <c r="E618" s="88">
        <f>+IF(ISNUMBER(DATA!P905),DATA!P905,"n/a")</f>
        <v>2.2200000000000002</v>
      </c>
      <c r="F618" s="78">
        <f>+IF(ISNUMBER(DATA!Q905),DATA!Q905,"n/a")</f>
        <v>-1E-3</v>
      </c>
      <c r="G618" s="88">
        <f>+IF(ISNUMBER(DATA!Z905),DATA!Z905,"n/a")</f>
        <v>2.2599999999999998</v>
      </c>
      <c r="H618" s="78">
        <f>+IF(ISNUMBER(DATA!AA905),DATA!AA905,"n/a")</f>
        <v>2.8000000000000001E-2</v>
      </c>
      <c r="I618" s="88">
        <f>+IF(ISNUMBER(DATA!AJ905),DATA!AJ905,"n/a")</f>
        <v>2.3199999999999998</v>
      </c>
      <c r="J618" s="78">
        <f>+IF(ISNUMBER(DATA!AK905),DATA!AK905,"n/a")</f>
        <v>4.2000000000000003E-2</v>
      </c>
      <c r="K618" s="88">
        <f>+IF(ISNUMBER(DATA!AT905),DATA!AT905,"n/a")</f>
        <v>2.33</v>
      </c>
      <c r="L618" s="78">
        <f>+IF(ISNUMBER(DATA!AU905),DATA!AU905,"n/a")</f>
        <v>6.6000000000000003E-2</v>
      </c>
      <c r="R618" s="67"/>
      <c r="S618" s="67"/>
      <c r="T618" s="67"/>
      <c r="U618" s="67"/>
      <c r="V618" s="67"/>
      <c r="W618" s="67"/>
      <c r="X618" s="67"/>
      <c r="Y618" s="67"/>
    </row>
    <row r="619" spans="1:25" x14ac:dyDescent="0.2">
      <c r="A619" s="67" t="s">
        <v>27</v>
      </c>
      <c r="B619" s="67" t="s">
        <v>23</v>
      </c>
      <c r="C619" s="67" t="s">
        <v>26</v>
      </c>
      <c r="D619" s="67" t="s">
        <v>324</v>
      </c>
      <c r="E619" s="88">
        <f>+IF(ISNUMBER(DATA!P906),DATA!P906,"n/a")</f>
        <v>2.2200000000000002</v>
      </c>
      <c r="F619" s="78">
        <f>+IF(ISNUMBER(DATA!Q906),DATA!Q906,"n/a")</f>
        <v>-4.8000000000000001E-2</v>
      </c>
      <c r="G619" s="88">
        <f>+IF(ISNUMBER(DATA!Z906),DATA!Z906,"n/a")</f>
        <v>2.23</v>
      </c>
      <c r="H619" s="78">
        <f>+IF(ISNUMBER(DATA!AA906),DATA!AA906,"n/a")</f>
        <v>-3.2000000000000001E-2</v>
      </c>
      <c r="I619" s="88">
        <f>+IF(ISNUMBER(DATA!AJ906),DATA!AJ906,"n/a")</f>
        <v>2.2400000000000002</v>
      </c>
      <c r="J619" s="78">
        <f>+IF(ISNUMBER(DATA!AK906),DATA!AK906,"n/a")</f>
        <v>-2.9000000000000001E-2</v>
      </c>
      <c r="K619" s="88">
        <f>+IF(ISNUMBER(DATA!AT906),DATA!AT906,"n/a")</f>
        <v>2.29</v>
      </c>
      <c r="L619" s="78">
        <f>+IF(ISNUMBER(DATA!AU906),DATA!AU906,"n/a")</f>
        <v>-0.01</v>
      </c>
      <c r="R619" s="67"/>
      <c r="S619" s="67"/>
      <c r="T619" s="67"/>
      <c r="U619" s="67"/>
      <c r="V619" s="67"/>
      <c r="W619" s="67"/>
      <c r="X619" s="67"/>
      <c r="Y619" s="67"/>
    </row>
    <row r="620" spans="1:25" x14ac:dyDescent="0.2">
      <c r="A620" s="67" t="s">
        <v>27</v>
      </c>
      <c r="B620" s="67" t="s">
        <v>23</v>
      </c>
      <c r="C620" s="67" t="s">
        <v>26</v>
      </c>
      <c r="D620" s="67" t="s">
        <v>325</v>
      </c>
      <c r="E620" s="88">
        <f>+IF(ISNUMBER(DATA!P907),DATA!P907,"n/a")</f>
        <v>2.08</v>
      </c>
      <c r="F620" s="78">
        <f>+IF(ISNUMBER(DATA!Q907),DATA!Q907,"n/a")</f>
        <v>-6.9000000000000006E-2</v>
      </c>
      <c r="G620" s="88">
        <f>+IF(ISNUMBER(DATA!Z907),DATA!Z907,"n/a")</f>
        <v>2.13</v>
      </c>
      <c r="H620" s="78">
        <f>+IF(ISNUMBER(DATA!AA907),DATA!AA907,"n/a")</f>
        <v>-4.7E-2</v>
      </c>
      <c r="I620" s="88">
        <f>+IF(ISNUMBER(DATA!AJ907),DATA!AJ907,"n/a")</f>
        <v>2.14</v>
      </c>
      <c r="J620" s="78">
        <f>+IF(ISNUMBER(DATA!AK907),DATA!AK907,"n/a")</f>
        <v>-0.04</v>
      </c>
      <c r="K620" s="88">
        <f>+IF(ISNUMBER(DATA!AT907),DATA!AT907,"n/a")</f>
        <v>2.1800000000000002</v>
      </c>
      <c r="L620" s="78">
        <f>+IF(ISNUMBER(DATA!AU907),DATA!AU907,"n/a")</f>
        <v>-1.4999999999999999E-2</v>
      </c>
      <c r="R620" s="67"/>
      <c r="S620" s="67"/>
      <c r="T620" s="67"/>
      <c r="U620" s="67"/>
      <c r="V620" s="67"/>
      <c r="W620" s="67"/>
      <c r="X620" s="67"/>
      <c r="Y620" s="67"/>
    </row>
    <row r="621" spans="1:25" x14ac:dyDescent="0.2">
      <c r="A621" s="67" t="s">
        <v>27</v>
      </c>
      <c r="B621" s="67" t="s">
        <v>23</v>
      </c>
      <c r="C621" s="67" t="s">
        <v>26</v>
      </c>
      <c r="D621" s="67" t="s">
        <v>326</v>
      </c>
      <c r="E621" s="88">
        <f>+IF(ISNUMBER(DATA!P908),DATA!P908,"n/a")</f>
        <v>2.65</v>
      </c>
      <c r="F621" s="78">
        <f>+IF(ISNUMBER(DATA!Q908),DATA!Q908,"n/a")</f>
        <v>7.6999999999999999E-2</v>
      </c>
      <c r="G621" s="88">
        <f>+IF(ISNUMBER(DATA!Z908),DATA!Z908,"n/a")</f>
        <v>2.67</v>
      </c>
      <c r="H621" s="78">
        <f>+IF(ISNUMBER(DATA!AA908),DATA!AA908,"n/a")</f>
        <v>8.6999999999999994E-2</v>
      </c>
      <c r="I621" s="88">
        <f>+IF(ISNUMBER(DATA!AJ908),DATA!AJ908,"n/a")</f>
        <v>2.64</v>
      </c>
      <c r="J621" s="78">
        <f>+IF(ISNUMBER(DATA!AK908),DATA!AK908,"n/a")</f>
        <v>9.1999999999999998E-2</v>
      </c>
      <c r="K621" s="88">
        <f>+IF(ISNUMBER(DATA!AT908),DATA!AT908,"n/a")</f>
        <v>2.57</v>
      </c>
      <c r="L621" s="78">
        <f>+IF(ISNUMBER(DATA!AU908),DATA!AU908,"n/a")</f>
        <v>0.08</v>
      </c>
      <c r="R621" s="67"/>
      <c r="S621" s="67"/>
      <c r="T621" s="67"/>
      <c r="U621" s="67"/>
      <c r="V621" s="67"/>
      <c r="W621" s="67"/>
      <c r="X621" s="67"/>
      <c r="Y621" s="67"/>
    </row>
    <row r="622" spans="1:25" x14ac:dyDescent="0.2">
      <c r="A622" s="67" t="s">
        <v>27</v>
      </c>
      <c r="B622" s="67" t="s">
        <v>23</v>
      </c>
      <c r="C622" s="67" t="s">
        <v>26</v>
      </c>
      <c r="D622" s="67" t="s">
        <v>327</v>
      </c>
      <c r="E622" s="88">
        <f>+IF(ISNUMBER(DATA!P909),DATA!P909,"n/a")</f>
        <v>2.79</v>
      </c>
      <c r="F622" s="78">
        <f>+IF(ISNUMBER(DATA!Q909),DATA!Q909,"n/a")</f>
        <v>3.6999999999999998E-2</v>
      </c>
      <c r="G622" s="88">
        <f>+IF(ISNUMBER(DATA!Z909),DATA!Z909,"n/a")</f>
        <v>2.78</v>
      </c>
      <c r="H622" s="78">
        <f>+IF(ISNUMBER(DATA!AA909),DATA!AA909,"n/a")</f>
        <v>4.2999999999999997E-2</v>
      </c>
      <c r="I622" s="88">
        <f>+IF(ISNUMBER(DATA!AJ909),DATA!AJ909,"n/a")</f>
        <v>2.79</v>
      </c>
      <c r="J622" s="78">
        <f>+IF(ISNUMBER(DATA!AK909),DATA!AK909,"n/a")</f>
        <v>3.3000000000000002E-2</v>
      </c>
      <c r="K622" s="88">
        <f>+IF(ISNUMBER(DATA!AT909),DATA!AT909,"n/a")</f>
        <v>2.78</v>
      </c>
      <c r="L622" s="78">
        <f>+IF(ISNUMBER(DATA!AU909),DATA!AU909,"n/a")</f>
        <v>3.2000000000000001E-2</v>
      </c>
      <c r="R622" s="67"/>
      <c r="S622" s="67"/>
      <c r="T622" s="67"/>
      <c r="U622" s="67"/>
      <c r="V622" s="67"/>
      <c r="W622" s="67"/>
      <c r="X622" s="67"/>
      <c r="Y622" s="67"/>
    </row>
    <row r="623" spans="1:25" x14ac:dyDescent="0.2">
      <c r="A623" s="67" t="s">
        <v>27</v>
      </c>
      <c r="B623" s="67" t="s">
        <v>23</v>
      </c>
      <c r="C623" s="67" t="s">
        <v>26</v>
      </c>
      <c r="D623" s="67" t="s">
        <v>328</v>
      </c>
      <c r="E623" s="88">
        <f>+IF(ISNUMBER(DATA!P910),DATA!P910,"n/a")</f>
        <v>2.17</v>
      </c>
      <c r="F623" s="78">
        <f>+IF(ISNUMBER(DATA!Q910),DATA!Q910,"n/a")</f>
        <v>-8.5999999999999993E-2</v>
      </c>
      <c r="G623" s="88">
        <f>+IF(ISNUMBER(DATA!Z910),DATA!Z910,"n/a")</f>
        <v>2.1800000000000002</v>
      </c>
      <c r="H623" s="78">
        <f>+IF(ISNUMBER(DATA!AA910),DATA!AA910,"n/a")</f>
        <v>1E-3</v>
      </c>
      <c r="I623" s="88">
        <f>+IF(ISNUMBER(DATA!AJ910),DATA!AJ910,"n/a")</f>
        <v>2.16</v>
      </c>
      <c r="J623" s="78">
        <f>+IF(ISNUMBER(DATA!AK910),DATA!AK910,"n/a")</f>
        <v>-0.01</v>
      </c>
      <c r="K623" s="88">
        <f>+IF(ISNUMBER(DATA!AT910),DATA!AT910,"n/a")</f>
        <v>2.15</v>
      </c>
      <c r="L623" s="78">
        <f>+IF(ISNUMBER(DATA!AU910),DATA!AU910,"n/a")</f>
        <v>-4.0000000000000001E-3</v>
      </c>
      <c r="R623" s="67"/>
      <c r="S623" s="67"/>
      <c r="T623" s="67"/>
      <c r="U623" s="67"/>
      <c r="V623" s="67"/>
      <c r="W623" s="67"/>
      <c r="X623" s="67"/>
      <c r="Y623" s="67"/>
    </row>
    <row r="624" spans="1:25" x14ac:dyDescent="0.2">
      <c r="A624" s="67" t="s">
        <v>27</v>
      </c>
      <c r="B624" s="67" t="s">
        <v>23</v>
      </c>
      <c r="C624" s="67" t="s">
        <v>26</v>
      </c>
      <c r="D624" s="67" t="s">
        <v>329</v>
      </c>
      <c r="E624" s="88">
        <f>+IF(ISNUMBER(DATA!P911),DATA!P911,"n/a")</f>
        <v>2.72</v>
      </c>
      <c r="F624" s="78">
        <f>+IF(ISNUMBER(DATA!Q911),DATA!Q911,"n/a")</f>
        <v>7.5999999999999998E-2</v>
      </c>
      <c r="G624" s="88">
        <f>+IF(ISNUMBER(DATA!Z911),DATA!Z911,"n/a")</f>
        <v>2.72</v>
      </c>
      <c r="H624" s="78">
        <f>+IF(ISNUMBER(DATA!AA911),DATA!AA911,"n/a")</f>
        <v>9.2999999999999999E-2</v>
      </c>
      <c r="I624" s="88">
        <f>+IF(ISNUMBER(DATA!AJ911),DATA!AJ911,"n/a")</f>
        <v>2.69</v>
      </c>
      <c r="J624" s="78">
        <f>+IF(ISNUMBER(DATA!AK911),DATA!AK911,"n/a")</f>
        <v>8.5000000000000006E-2</v>
      </c>
      <c r="K624" s="88">
        <f>+IF(ISNUMBER(DATA!AT911),DATA!AT911,"n/a")</f>
        <v>2.65</v>
      </c>
      <c r="L624" s="78">
        <f>+IF(ISNUMBER(DATA!AU911),DATA!AU911,"n/a")</f>
        <v>7.3999999999999996E-2</v>
      </c>
      <c r="R624" s="67"/>
      <c r="S624" s="67"/>
      <c r="T624" s="67"/>
      <c r="U624" s="67"/>
      <c r="V624" s="67"/>
      <c r="W624" s="67"/>
      <c r="X624" s="67"/>
      <c r="Y624" s="67"/>
    </row>
    <row r="625" spans="1:25" x14ac:dyDescent="0.2">
      <c r="A625" s="67" t="s">
        <v>27</v>
      </c>
      <c r="B625" s="67" t="s">
        <v>23</v>
      </c>
      <c r="C625" s="67" t="s">
        <v>26</v>
      </c>
      <c r="D625" s="67" t="s">
        <v>330</v>
      </c>
      <c r="E625" s="88">
        <f>+IF(ISNUMBER(DATA!P912),DATA!P912,"n/a")</f>
        <v>2.31</v>
      </c>
      <c r="F625" s="78">
        <f>+IF(ISNUMBER(DATA!Q912),DATA!Q912,"n/a")</f>
        <v>-3.3000000000000002E-2</v>
      </c>
      <c r="G625" s="88">
        <f>+IF(ISNUMBER(DATA!Z912),DATA!Z912,"n/a")</f>
        <v>2.33</v>
      </c>
      <c r="H625" s="78">
        <f>+IF(ISNUMBER(DATA!AA912),DATA!AA912,"n/a")</f>
        <v>-4.0000000000000001E-3</v>
      </c>
      <c r="I625" s="88">
        <f>+IF(ISNUMBER(DATA!AJ912),DATA!AJ912,"n/a")</f>
        <v>2.34</v>
      </c>
      <c r="J625" s="78">
        <f>+IF(ISNUMBER(DATA!AK912),DATA!AK912,"n/a")</f>
        <v>-4.0000000000000001E-3</v>
      </c>
      <c r="K625" s="88">
        <f>+IF(ISNUMBER(DATA!AT912),DATA!AT912,"n/a")</f>
        <v>2.35</v>
      </c>
      <c r="L625" s="78">
        <f>+IF(ISNUMBER(DATA!AU912),DATA!AU912,"n/a")</f>
        <v>0.01</v>
      </c>
      <c r="R625" s="67"/>
      <c r="S625" s="67"/>
      <c r="T625" s="67"/>
      <c r="U625" s="67"/>
      <c r="V625" s="67"/>
      <c r="W625" s="67"/>
      <c r="X625" s="67"/>
      <c r="Y625" s="67"/>
    </row>
    <row r="626" spans="1:25" x14ac:dyDescent="0.2">
      <c r="E626" s="91"/>
      <c r="F626" s="78"/>
      <c r="G626" s="92"/>
      <c r="H626" s="78"/>
      <c r="I626" s="92"/>
      <c r="J626" s="83"/>
      <c r="K626" s="92"/>
      <c r="L626" s="78"/>
      <c r="R626" s="67"/>
      <c r="S626" s="67"/>
      <c r="T626" s="67"/>
      <c r="U626" s="67"/>
      <c r="V626" s="67"/>
      <c r="W626" s="67"/>
      <c r="X626" s="67"/>
      <c r="Y626" s="67"/>
    </row>
    <row r="627" spans="1:25" x14ac:dyDescent="0.2">
      <c r="A627" s="67" t="s">
        <v>27</v>
      </c>
      <c r="B627" s="67" t="s">
        <v>24</v>
      </c>
      <c r="C627" s="67" t="s">
        <v>0</v>
      </c>
      <c r="D627" s="67" t="s">
        <v>322</v>
      </c>
      <c r="E627" s="77">
        <f>+IF(ISNUMBER(DATA!H963),DATA!H963,"n/a")</f>
        <v>956259</v>
      </c>
      <c r="F627" s="78">
        <f>+IF(ISNUMBER(DATA!I963),DATA!I963,"n/a")</f>
        <v>-7.2999999999999995E-2</v>
      </c>
      <c r="G627" s="77">
        <f>+IF(ISNUMBER(DATA!R963),DATA!R963,"n/a")</f>
        <v>3103858</v>
      </c>
      <c r="H627" s="78">
        <f>+IF(ISNUMBER(DATA!S963),DATA!S963,"n/a")</f>
        <v>-7.0999999999999994E-2</v>
      </c>
      <c r="I627" s="77">
        <f>+IF(ISNUMBER(DATA!AB963),DATA!AB963,"n/a")</f>
        <v>6408135</v>
      </c>
      <c r="J627" s="78">
        <f>+IF(ISNUMBER(DATA!AC963),DATA!AC963,"n/a")</f>
        <v>-6.8000000000000005E-2</v>
      </c>
      <c r="K627" s="77">
        <f>+IF(ISNUMBER(DATA!AL963),DATA!AL963,"n/a")</f>
        <v>13779011</v>
      </c>
      <c r="L627" s="78">
        <f>+IF(ISNUMBER(DATA!AM963),DATA!AM963,"n/a")</f>
        <v>-3.5999999999999997E-2</v>
      </c>
      <c r="R627" s="67"/>
      <c r="S627" s="67"/>
      <c r="T627" s="67"/>
      <c r="U627" s="67"/>
      <c r="V627" s="67"/>
      <c r="W627" s="67"/>
      <c r="X627" s="67"/>
      <c r="Y627" s="67"/>
    </row>
    <row r="628" spans="1:25" x14ac:dyDescent="0.2">
      <c r="A628" s="67" t="s">
        <v>27</v>
      </c>
      <c r="B628" s="67" t="s">
        <v>24</v>
      </c>
      <c r="C628" s="67" t="s">
        <v>0</v>
      </c>
      <c r="D628" s="67" t="s">
        <v>323</v>
      </c>
      <c r="E628" s="77">
        <f>+IF(ISNUMBER(DATA!H964),DATA!H964,"n/a")</f>
        <v>1081112</v>
      </c>
      <c r="F628" s="78">
        <f>+IF(ISNUMBER(DATA!I964),DATA!I964,"n/a")</f>
        <v>0.214</v>
      </c>
      <c r="G628" s="77">
        <f>+IF(ISNUMBER(DATA!R964),DATA!R964,"n/a")</f>
        <v>3356833</v>
      </c>
      <c r="H628" s="78">
        <f>+IF(ISNUMBER(DATA!S964),DATA!S964,"n/a")</f>
        <v>0.188</v>
      </c>
      <c r="I628" s="77">
        <f>+IF(ISNUMBER(DATA!AB964),DATA!AB964,"n/a")</f>
        <v>7077828</v>
      </c>
      <c r="J628" s="78">
        <f>+IF(ISNUMBER(DATA!AC964),DATA!AC964,"n/a")</f>
        <v>0.25800000000000001</v>
      </c>
      <c r="K628" s="77">
        <f>+IF(ISNUMBER(DATA!AL964),DATA!AL964,"n/a")</f>
        <v>14416789</v>
      </c>
      <c r="L628" s="78">
        <f>+IF(ISNUMBER(DATA!AM964),DATA!AM964,"n/a")</f>
        <v>0.374</v>
      </c>
      <c r="R628" s="67"/>
      <c r="S628" s="67"/>
      <c r="T628" s="67"/>
      <c r="U628" s="67"/>
      <c r="V628" s="67"/>
      <c r="W628" s="67"/>
      <c r="X628" s="67"/>
      <c r="Y628" s="67"/>
    </row>
    <row r="629" spans="1:25" x14ac:dyDescent="0.2">
      <c r="A629" s="67" t="s">
        <v>27</v>
      </c>
      <c r="B629" s="67" t="s">
        <v>24</v>
      </c>
      <c r="C629" s="67" t="s">
        <v>0</v>
      </c>
      <c r="D629" s="67" t="s">
        <v>324</v>
      </c>
      <c r="E629" s="77">
        <f>+IF(ISNUMBER(DATA!H965),DATA!H965,"n/a")</f>
        <v>881592</v>
      </c>
      <c r="F629" s="78">
        <f>+IF(ISNUMBER(DATA!I965),DATA!I965,"n/a")</f>
        <v>1.7999999999999999E-2</v>
      </c>
      <c r="G629" s="77">
        <f>+IF(ISNUMBER(DATA!R965),DATA!R965,"n/a")</f>
        <v>2789509</v>
      </c>
      <c r="H629" s="78">
        <f>+IF(ISNUMBER(DATA!S965),DATA!S965,"n/a")</f>
        <v>3.1E-2</v>
      </c>
      <c r="I629" s="77">
        <f>+IF(ISNUMBER(DATA!AB965),DATA!AB965,"n/a")</f>
        <v>5624845</v>
      </c>
      <c r="J629" s="78">
        <f>+IF(ISNUMBER(DATA!AC965),DATA!AC965,"n/a")</f>
        <v>2.5999999999999999E-2</v>
      </c>
      <c r="K629" s="77">
        <f>+IF(ISNUMBER(DATA!AL965),DATA!AL965,"n/a")</f>
        <v>11890499</v>
      </c>
      <c r="L629" s="78">
        <f>+IF(ISNUMBER(DATA!AM965),DATA!AM965,"n/a")</f>
        <v>0.127</v>
      </c>
      <c r="R629" s="67"/>
      <c r="S629" s="67"/>
      <c r="T629" s="67"/>
      <c r="U629" s="67"/>
      <c r="V629" s="67"/>
      <c r="W629" s="67"/>
      <c r="X629" s="67"/>
      <c r="Y629" s="67"/>
    </row>
    <row r="630" spans="1:25" x14ac:dyDescent="0.2">
      <c r="A630" s="67" t="s">
        <v>27</v>
      </c>
      <c r="B630" s="67" t="s">
        <v>24</v>
      </c>
      <c r="C630" s="67" t="s">
        <v>0</v>
      </c>
      <c r="D630" s="67" t="s">
        <v>325</v>
      </c>
      <c r="E630" s="77">
        <f>+IF(ISNUMBER(DATA!H966),DATA!H966,"n/a")</f>
        <v>1796964</v>
      </c>
      <c r="F630" s="78">
        <f>+IF(ISNUMBER(DATA!I966),DATA!I966,"n/a")</f>
        <v>-9.8000000000000004E-2</v>
      </c>
      <c r="G630" s="77">
        <f>+IF(ISNUMBER(DATA!R966),DATA!R966,"n/a")</f>
        <v>5581103</v>
      </c>
      <c r="H630" s="78">
        <f>+IF(ISNUMBER(DATA!S966),DATA!S966,"n/a")</f>
        <v>-0.105</v>
      </c>
      <c r="I630" s="77">
        <f>+IF(ISNUMBER(DATA!AB966),DATA!AB966,"n/a")</f>
        <v>11674153</v>
      </c>
      <c r="J630" s="78">
        <f>+IF(ISNUMBER(DATA!AC966),DATA!AC966,"n/a")</f>
        <v>-0.08</v>
      </c>
      <c r="K630" s="77">
        <f>+IF(ISNUMBER(DATA!AL966),DATA!AL966,"n/a")</f>
        <v>25464201</v>
      </c>
      <c r="L630" s="78">
        <f>+IF(ISNUMBER(DATA!AM966),DATA!AM966,"n/a")</f>
        <v>2.8000000000000001E-2</v>
      </c>
      <c r="R630" s="67"/>
      <c r="S630" s="67"/>
      <c r="T630" s="67"/>
      <c r="U630" s="67"/>
      <c r="V630" s="67"/>
      <c r="W630" s="67"/>
      <c r="X630" s="67"/>
      <c r="Y630" s="67"/>
    </row>
    <row r="631" spans="1:25" x14ac:dyDescent="0.2">
      <c r="A631" s="67" t="s">
        <v>27</v>
      </c>
      <c r="B631" s="67" t="s">
        <v>24</v>
      </c>
      <c r="C631" s="67" t="s">
        <v>0</v>
      </c>
      <c r="D631" s="67" t="s">
        <v>326</v>
      </c>
      <c r="E631" s="77">
        <f>+IF(ISNUMBER(DATA!H967),DATA!H967,"n/a")</f>
        <v>983732</v>
      </c>
      <c r="F631" s="78">
        <f>+IF(ISNUMBER(DATA!I967),DATA!I967,"n/a")</f>
        <v>0.28699999999999998</v>
      </c>
      <c r="G631" s="77">
        <f>+IF(ISNUMBER(DATA!R967),DATA!R967,"n/a")</f>
        <v>2858960</v>
      </c>
      <c r="H631" s="78">
        <f>+IF(ISNUMBER(DATA!S967),DATA!S967,"n/a")</f>
        <v>0.42099999999999999</v>
      </c>
      <c r="I631" s="77">
        <f>+IF(ISNUMBER(DATA!AB967),DATA!AB967,"n/a")</f>
        <v>5706068</v>
      </c>
      <c r="J631" s="78">
        <f>+IF(ISNUMBER(DATA!AC967),DATA!AC967,"n/a")</f>
        <v>0.495</v>
      </c>
      <c r="K631" s="77">
        <f>+IF(ISNUMBER(DATA!AL967),DATA!AL967,"n/a")</f>
        <v>10535225</v>
      </c>
      <c r="L631" s="78">
        <f>+IF(ISNUMBER(DATA!AM967),DATA!AM967,"n/a")</f>
        <v>0.44700000000000001</v>
      </c>
      <c r="R631" s="67"/>
      <c r="S631" s="67"/>
      <c r="T631" s="67"/>
      <c r="U631" s="67"/>
      <c r="V631" s="67"/>
      <c r="W631" s="67"/>
      <c r="X631" s="67"/>
      <c r="Y631" s="67"/>
    </row>
    <row r="632" spans="1:25" x14ac:dyDescent="0.2">
      <c r="A632" s="67" t="s">
        <v>27</v>
      </c>
      <c r="B632" s="67" t="s">
        <v>24</v>
      </c>
      <c r="C632" s="67" t="s">
        <v>0</v>
      </c>
      <c r="D632" s="67" t="s">
        <v>327</v>
      </c>
      <c r="E632" s="77">
        <f>+IF(ISNUMBER(DATA!H968),DATA!H968,"n/a")</f>
        <v>776644</v>
      </c>
      <c r="F632" s="78">
        <f>+IF(ISNUMBER(DATA!I968),DATA!I968,"n/a")</f>
        <v>0.20799999999999999</v>
      </c>
      <c r="G632" s="77">
        <f>+IF(ISNUMBER(DATA!R968),DATA!R968,"n/a")</f>
        <v>2450853</v>
      </c>
      <c r="H632" s="78">
        <f>+IF(ISNUMBER(DATA!S968),DATA!S968,"n/a")</f>
        <v>0.23300000000000001</v>
      </c>
      <c r="I632" s="77">
        <f>+IF(ISNUMBER(DATA!AB968),DATA!AB968,"n/a")</f>
        <v>5043651</v>
      </c>
      <c r="J632" s="78">
        <f>+IF(ISNUMBER(DATA!AC968),DATA!AC968,"n/a")</f>
        <v>0.24299999999999999</v>
      </c>
      <c r="K632" s="77">
        <f>+IF(ISNUMBER(DATA!AL968),DATA!AL968,"n/a")</f>
        <v>10022481</v>
      </c>
      <c r="L632" s="78">
        <f>+IF(ISNUMBER(DATA!AM968),DATA!AM968,"n/a")</f>
        <v>0.23699999999999999</v>
      </c>
      <c r="R632" s="67"/>
      <c r="S632" s="67"/>
      <c r="T632" s="67"/>
      <c r="U632" s="67"/>
      <c r="V632" s="67"/>
      <c r="W632" s="67"/>
      <c r="X632" s="67"/>
      <c r="Y632" s="67"/>
    </row>
    <row r="633" spans="1:25" x14ac:dyDescent="0.2">
      <c r="A633" s="67" t="s">
        <v>27</v>
      </c>
      <c r="B633" s="67" t="s">
        <v>24</v>
      </c>
      <c r="C633" s="67" t="s">
        <v>0</v>
      </c>
      <c r="D633" s="67" t="s">
        <v>328</v>
      </c>
      <c r="E633" s="77">
        <f>+IF(ISNUMBER(DATA!H969),DATA!H969,"n/a")</f>
        <v>1138581</v>
      </c>
      <c r="F633" s="78">
        <f>+IF(ISNUMBER(DATA!I969),DATA!I969,"n/a")</f>
        <v>0.20799999999999999</v>
      </c>
      <c r="G633" s="77">
        <f>+IF(ISNUMBER(DATA!R969),DATA!R969,"n/a")</f>
        <v>3689454</v>
      </c>
      <c r="H633" s="78">
        <f>+IF(ISNUMBER(DATA!S969),DATA!S969,"n/a")</f>
        <v>0.14099999999999999</v>
      </c>
      <c r="I633" s="77">
        <f>+IF(ISNUMBER(DATA!AB969),DATA!AB969,"n/a")</f>
        <v>7468346</v>
      </c>
      <c r="J633" s="78">
        <f>+IF(ISNUMBER(DATA!AC969),DATA!AC969,"n/a")</f>
        <v>0.193</v>
      </c>
      <c r="K633" s="77">
        <f>+IF(ISNUMBER(DATA!AL969),DATA!AL969,"n/a")</f>
        <v>15621652</v>
      </c>
      <c r="L633" s="78">
        <f>+IF(ISNUMBER(DATA!AM969),DATA!AM969,"n/a")</f>
        <v>0.24399999999999999</v>
      </c>
      <c r="R633" s="67"/>
      <c r="S633" s="67"/>
      <c r="T633" s="67"/>
      <c r="U633" s="67"/>
      <c r="V633" s="67"/>
      <c r="W633" s="67"/>
      <c r="X633" s="67"/>
      <c r="Y633" s="67"/>
    </row>
    <row r="634" spans="1:25" x14ac:dyDescent="0.2">
      <c r="A634" s="67" t="s">
        <v>27</v>
      </c>
      <c r="B634" s="67" t="s">
        <v>24</v>
      </c>
      <c r="C634" s="67" t="s">
        <v>0</v>
      </c>
      <c r="D634" s="67" t="s">
        <v>329</v>
      </c>
      <c r="E634" s="77">
        <f>+IF(ISNUMBER(DATA!H970),DATA!H970,"n/a")</f>
        <v>1359264</v>
      </c>
      <c r="F634" s="78">
        <f>+IF(ISNUMBER(DATA!I970),DATA!I970,"n/a")</f>
        <v>0.14899999999999999</v>
      </c>
      <c r="G634" s="77">
        <f>+IF(ISNUMBER(DATA!R970),DATA!R970,"n/a")</f>
        <v>4250188</v>
      </c>
      <c r="H634" s="78">
        <f>+IF(ISNUMBER(DATA!S970),DATA!S970,"n/a")</f>
        <v>0.16</v>
      </c>
      <c r="I634" s="77">
        <f>+IF(ISNUMBER(DATA!AB970),DATA!AB970,"n/a")</f>
        <v>8613158</v>
      </c>
      <c r="J634" s="78">
        <f>+IF(ISNUMBER(DATA!AC970),DATA!AC970,"n/a")</f>
        <v>0.14799999999999999</v>
      </c>
      <c r="K634" s="77">
        <f>+IF(ISNUMBER(DATA!AL970),DATA!AL970,"n/a")</f>
        <v>17579676</v>
      </c>
      <c r="L634" s="78">
        <f>+IF(ISNUMBER(DATA!AM970),DATA!AM970,"n/a")</f>
        <v>0.157</v>
      </c>
      <c r="R634" s="67"/>
      <c r="S634" s="67"/>
      <c r="T634" s="67"/>
      <c r="U634" s="67"/>
      <c r="V634" s="67"/>
      <c r="W634" s="67"/>
      <c r="X634" s="67"/>
      <c r="Y634" s="67"/>
    </row>
    <row r="635" spans="1:25" x14ac:dyDescent="0.2">
      <c r="A635" s="67" t="s">
        <v>27</v>
      </c>
      <c r="B635" s="67" t="s">
        <v>24</v>
      </c>
      <c r="C635" s="67" t="s">
        <v>0</v>
      </c>
      <c r="D635" s="67" t="s">
        <v>330</v>
      </c>
      <c r="E635" s="77">
        <f>+IF(ISNUMBER(DATA!H971),DATA!H971,"n/a")</f>
        <v>8974149</v>
      </c>
      <c r="F635" s="78">
        <f>+IF(ISNUMBER(DATA!I971),DATA!I971,"n/a")</f>
        <v>7.9000000000000001E-2</v>
      </c>
      <c r="G635" s="77">
        <f>+IF(ISNUMBER(DATA!R971),DATA!R971,"n/a")</f>
        <v>28080758</v>
      </c>
      <c r="H635" s="78">
        <f>+IF(ISNUMBER(DATA!S971),DATA!S971,"n/a")</f>
        <v>0.08</v>
      </c>
      <c r="I635" s="77">
        <f>+IF(ISNUMBER(DATA!AB971),DATA!AB971,"n/a")</f>
        <v>57616184</v>
      </c>
      <c r="J635" s="78">
        <f>+IF(ISNUMBER(DATA!AC971),DATA!AC971,"n/a")</f>
        <v>0.10100000000000001</v>
      </c>
      <c r="K635" s="77">
        <f>+IF(ISNUMBER(DATA!AL971),DATA!AL971,"n/a")</f>
        <v>119309534</v>
      </c>
      <c r="L635" s="78">
        <f>+IF(ISNUMBER(DATA!AM971),DATA!AM971,"n/a")</f>
        <v>0.156</v>
      </c>
      <c r="R635" s="67"/>
      <c r="S635" s="67"/>
      <c r="T635" s="67"/>
      <c r="U635" s="67"/>
      <c r="V635" s="67"/>
      <c r="W635" s="67"/>
      <c r="X635" s="67"/>
      <c r="Y635" s="67"/>
    </row>
    <row r="636" spans="1:25" x14ac:dyDescent="0.2">
      <c r="E636" s="91"/>
      <c r="F636" s="78"/>
      <c r="G636" s="92"/>
      <c r="H636" s="78"/>
      <c r="I636" s="92"/>
      <c r="J636" s="83"/>
      <c r="K636" s="92"/>
      <c r="L636" s="78"/>
      <c r="R636" s="67"/>
      <c r="S636" s="67"/>
      <c r="T636" s="67"/>
      <c r="U636" s="67"/>
      <c r="V636" s="67"/>
      <c r="W636" s="67"/>
      <c r="X636" s="67"/>
      <c r="Y636" s="67"/>
    </row>
    <row r="637" spans="1:25" x14ac:dyDescent="0.2">
      <c r="A637" s="67" t="s">
        <v>27</v>
      </c>
      <c r="B637" s="67" t="s">
        <v>24</v>
      </c>
      <c r="C637" s="67" t="s">
        <v>9</v>
      </c>
      <c r="D637" s="67" t="s">
        <v>322</v>
      </c>
      <c r="E637" s="87">
        <f>+IF(ISNUMBER(DATA!J963),DATA!J963,"n/a")</f>
        <v>193496</v>
      </c>
      <c r="F637" s="78">
        <f>+IF(ISNUMBER(DATA!K963),DATA!K963,"n/a")</f>
        <v>-0.1</v>
      </c>
      <c r="G637" s="87">
        <f>+IF(ISNUMBER(DATA!T963),DATA!T963,"n/a")</f>
        <v>627602</v>
      </c>
      <c r="H637" s="78">
        <f>+IF(ISNUMBER(DATA!U963),DATA!U963,"n/a")</f>
        <v>-8.5999999999999993E-2</v>
      </c>
      <c r="I637" s="87">
        <f>+IF(ISNUMBER(DATA!AD963),DATA!AD963,"n/a")</f>
        <v>1272478</v>
      </c>
      <c r="J637" s="78">
        <f>+IF(ISNUMBER(DATA!AE963),DATA!AE963,"n/a")</f>
        <v>-9.2999999999999999E-2</v>
      </c>
      <c r="K637" s="87">
        <f>+IF(ISNUMBER(DATA!AN963),DATA!AN963,"n/a")</f>
        <v>2742486</v>
      </c>
      <c r="L637" s="78">
        <f>+IF(ISNUMBER(DATA!AO963),DATA!AO963,"n/a")</f>
        <v>-5.1999999999999998E-2</v>
      </c>
      <c r="R637" s="67"/>
      <c r="S637" s="67"/>
      <c r="T637" s="67"/>
      <c r="U637" s="67"/>
      <c r="V637" s="67"/>
      <c r="W637" s="67"/>
      <c r="X637" s="67"/>
      <c r="Y637" s="67"/>
    </row>
    <row r="638" spans="1:25" x14ac:dyDescent="0.2">
      <c r="A638" s="67" t="s">
        <v>27</v>
      </c>
      <c r="B638" s="67" t="s">
        <v>24</v>
      </c>
      <c r="C638" s="67" t="s">
        <v>9</v>
      </c>
      <c r="D638" s="67" t="s">
        <v>323</v>
      </c>
      <c r="E638" s="87">
        <f>+IF(ISNUMBER(DATA!J964),DATA!J964,"n/a")</f>
        <v>263067</v>
      </c>
      <c r="F638" s="78">
        <f>+IF(ISNUMBER(DATA!K964),DATA!K964,"n/a")</f>
        <v>0.24299999999999999</v>
      </c>
      <c r="G638" s="87">
        <f>+IF(ISNUMBER(DATA!T964),DATA!T964,"n/a")</f>
        <v>792342</v>
      </c>
      <c r="H638" s="78">
        <f>+IF(ISNUMBER(DATA!U964),DATA!U964,"n/a")</f>
        <v>0.185</v>
      </c>
      <c r="I638" s="87">
        <f>+IF(ISNUMBER(DATA!AD964),DATA!AD964,"n/a")</f>
        <v>1660214</v>
      </c>
      <c r="J638" s="78">
        <f>+IF(ISNUMBER(DATA!AE964),DATA!AE964,"n/a")</f>
        <v>0.23899999999999999</v>
      </c>
      <c r="K638" s="87">
        <f>+IF(ISNUMBER(DATA!AN964),DATA!AN964,"n/a")</f>
        <v>3444687</v>
      </c>
      <c r="L638" s="78">
        <f>+IF(ISNUMBER(DATA!AO964),DATA!AO964,"n/a")</f>
        <v>0.378</v>
      </c>
      <c r="R638" s="67"/>
      <c r="S638" s="67"/>
      <c r="T638" s="67"/>
      <c r="U638" s="67"/>
      <c r="V638" s="67"/>
      <c r="W638" s="67"/>
      <c r="X638" s="67"/>
      <c r="Y638" s="67"/>
    </row>
    <row r="639" spans="1:25" x14ac:dyDescent="0.2">
      <c r="A639" s="67" t="s">
        <v>27</v>
      </c>
      <c r="B639" s="67" t="s">
        <v>24</v>
      </c>
      <c r="C639" s="67" t="s">
        <v>9</v>
      </c>
      <c r="D639" s="67" t="s">
        <v>324</v>
      </c>
      <c r="E639" s="87">
        <f>+IF(ISNUMBER(DATA!J965),DATA!J965,"n/a")</f>
        <v>201942</v>
      </c>
      <c r="F639" s="78">
        <f>+IF(ISNUMBER(DATA!K965),DATA!K965,"n/a")</f>
        <v>6.0000000000000001E-3</v>
      </c>
      <c r="G639" s="87">
        <f>+IF(ISNUMBER(DATA!T965),DATA!T965,"n/a")</f>
        <v>637171</v>
      </c>
      <c r="H639" s="78">
        <f>+IF(ISNUMBER(DATA!U965),DATA!U965,"n/a")</f>
        <v>1.4999999999999999E-2</v>
      </c>
      <c r="I639" s="87">
        <f>+IF(ISNUMBER(DATA!AD965),DATA!AD965,"n/a")</f>
        <v>1286906</v>
      </c>
      <c r="J639" s="78">
        <f>+IF(ISNUMBER(DATA!AE965),DATA!AE965,"n/a")</f>
        <v>7.0000000000000001E-3</v>
      </c>
      <c r="K639" s="87">
        <f>+IF(ISNUMBER(DATA!AN965),DATA!AN965,"n/a")</f>
        <v>2763063</v>
      </c>
      <c r="L639" s="78">
        <f>+IF(ISNUMBER(DATA!AO965),DATA!AO965,"n/a")</f>
        <v>0.14299999999999999</v>
      </c>
      <c r="R639" s="67"/>
      <c r="S639" s="67"/>
      <c r="T639" s="67"/>
      <c r="U639" s="67"/>
      <c r="V639" s="67"/>
      <c r="W639" s="67"/>
      <c r="X639" s="67"/>
      <c r="Y639" s="67"/>
    </row>
    <row r="640" spans="1:25" x14ac:dyDescent="0.2">
      <c r="A640" s="67" t="s">
        <v>27</v>
      </c>
      <c r="B640" s="67" t="s">
        <v>24</v>
      </c>
      <c r="C640" s="67" t="s">
        <v>9</v>
      </c>
      <c r="D640" s="67" t="s">
        <v>325</v>
      </c>
      <c r="E640" s="87">
        <f>+IF(ISNUMBER(DATA!J966),DATA!J966,"n/a")</f>
        <v>451638</v>
      </c>
      <c r="F640" s="78">
        <f>+IF(ISNUMBER(DATA!K966),DATA!K966,"n/a")</f>
        <v>-9.2999999999999999E-2</v>
      </c>
      <c r="G640" s="87">
        <f>+IF(ISNUMBER(DATA!T966),DATA!T966,"n/a")</f>
        <v>1437602</v>
      </c>
      <c r="H640" s="78">
        <f>+IF(ISNUMBER(DATA!U966),DATA!U966,"n/a")</f>
        <v>-8.4000000000000005E-2</v>
      </c>
      <c r="I640" s="87">
        <f>+IF(ISNUMBER(DATA!AD966),DATA!AD966,"n/a")</f>
        <v>3051836</v>
      </c>
      <c r="J640" s="78">
        <f>+IF(ISNUMBER(DATA!AE966),DATA!AE966,"n/a")</f>
        <v>-4.3999999999999997E-2</v>
      </c>
      <c r="K640" s="87">
        <f>+IF(ISNUMBER(DATA!AN966),DATA!AN966,"n/a")</f>
        <v>6584275</v>
      </c>
      <c r="L640" s="78">
        <f>+IF(ISNUMBER(DATA!AO966),DATA!AO966,"n/a")</f>
        <v>7.6999999999999999E-2</v>
      </c>
      <c r="R640" s="67"/>
      <c r="S640" s="67"/>
      <c r="T640" s="67"/>
      <c r="U640" s="67"/>
      <c r="V640" s="67"/>
      <c r="W640" s="67"/>
      <c r="X640" s="67"/>
      <c r="Y640" s="67"/>
    </row>
    <row r="641" spans="1:25" x14ac:dyDescent="0.2">
      <c r="A641" s="67" t="s">
        <v>27</v>
      </c>
      <c r="B641" s="67" t="s">
        <v>24</v>
      </c>
      <c r="C641" s="67" t="s">
        <v>9</v>
      </c>
      <c r="D641" s="67" t="s">
        <v>326</v>
      </c>
      <c r="E641" s="87">
        <f>+IF(ISNUMBER(DATA!J967),DATA!J967,"n/a")</f>
        <v>234892</v>
      </c>
      <c r="F641" s="78">
        <f>+IF(ISNUMBER(DATA!K967),DATA!K967,"n/a")</f>
        <v>0.182</v>
      </c>
      <c r="G641" s="87">
        <f>+IF(ISNUMBER(DATA!T967),DATA!T967,"n/a")</f>
        <v>654201</v>
      </c>
      <c r="H641" s="78">
        <f>+IF(ISNUMBER(DATA!U967),DATA!U967,"n/a")</f>
        <v>0.35499999999999998</v>
      </c>
      <c r="I641" s="87">
        <f>+IF(ISNUMBER(DATA!AD967),DATA!AD967,"n/a")</f>
        <v>1304890</v>
      </c>
      <c r="J641" s="78">
        <f>+IF(ISNUMBER(DATA!AE967),DATA!AE967,"n/a")</f>
        <v>0.45100000000000001</v>
      </c>
      <c r="K641" s="87">
        <f>+IF(ISNUMBER(DATA!AN967),DATA!AN967,"n/a")</f>
        <v>2463988</v>
      </c>
      <c r="L641" s="78">
        <f>+IF(ISNUMBER(DATA!AO967),DATA!AO967,"n/a")</f>
        <v>0.46500000000000002</v>
      </c>
      <c r="R641" s="67"/>
      <c r="S641" s="67"/>
      <c r="T641" s="67"/>
      <c r="U641" s="67"/>
      <c r="V641" s="67"/>
      <c r="W641" s="67"/>
      <c r="X641" s="67"/>
      <c r="Y641" s="67"/>
    </row>
    <row r="642" spans="1:25" x14ac:dyDescent="0.2">
      <c r="A642" s="67" t="s">
        <v>27</v>
      </c>
      <c r="B642" s="67" t="s">
        <v>24</v>
      </c>
      <c r="C642" s="67" t="s">
        <v>9</v>
      </c>
      <c r="D642" s="67" t="s">
        <v>327</v>
      </c>
      <c r="E642" s="87">
        <f>+IF(ISNUMBER(DATA!J968),DATA!J968,"n/a")</f>
        <v>176817</v>
      </c>
      <c r="F642" s="78">
        <f>+IF(ISNUMBER(DATA!K968),DATA!K968,"n/a")</f>
        <v>0.35599999999999998</v>
      </c>
      <c r="G642" s="87">
        <f>+IF(ISNUMBER(DATA!T968),DATA!T968,"n/a")</f>
        <v>559346</v>
      </c>
      <c r="H642" s="78">
        <f>+IF(ISNUMBER(DATA!U968),DATA!U968,"n/a")</f>
        <v>0.42299999999999999</v>
      </c>
      <c r="I642" s="87">
        <f>+IF(ISNUMBER(DATA!AD968),DATA!AD968,"n/a")</f>
        <v>1149690</v>
      </c>
      <c r="J642" s="78">
        <f>+IF(ISNUMBER(DATA!AE968),DATA!AE968,"n/a")</f>
        <v>0.40400000000000003</v>
      </c>
      <c r="K642" s="87">
        <f>+IF(ISNUMBER(DATA!AN968),DATA!AN968,"n/a")</f>
        <v>2294056</v>
      </c>
      <c r="L642" s="78">
        <f>+IF(ISNUMBER(DATA!AO968),DATA!AO968,"n/a")</f>
        <v>0.36499999999999999</v>
      </c>
      <c r="R642" s="67"/>
      <c r="S642" s="67"/>
      <c r="T642" s="67"/>
      <c r="U642" s="67"/>
      <c r="V642" s="67"/>
      <c r="W642" s="67"/>
      <c r="X642" s="67"/>
      <c r="Y642" s="67"/>
    </row>
    <row r="643" spans="1:25" x14ac:dyDescent="0.2">
      <c r="A643" s="67" t="s">
        <v>27</v>
      </c>
      <c r="B643" s="67" t="s">
        <v>24</v>
      </c>
      <c r="C643" s="67" t="s">
        <v>9</v>
      </c>
      <c r="D643" s="67" t="s">
        <v>328</v>
      </c>
      <c r="E643" s="87">
        <f>+IF(ISNUMBER(DATA!J969),DATA!J969,"n/a")</f>
        <v>268738</v>
      </c>
      <c r="F643" s="78">
        <f>+IF(ISNUMBER(DATA!K969),DATA!K969,"n/a")</f>
        <v>0.309</v>
      </c>
      <c r="G643" s="87">
        <f>+IF(ISNUMBER(DATA!T969),DATA!T969,"n/a")</f>
        <v>872400</v>
      </c>
      <c r="H643" s="78">
        <f>+IF(ISNUMBER(DATA!U969),DATA!U969,"n/a")</f>
        <v>0.16</v>
      </c>
      <c r="I643" s="87">
        <f>+IF(ISNUMBER(DATA!AD969),DATA!AD969,"n/a")</f>
        <v>1783396</v>
      </c>
      <c r="J643" s="78">
        <f>+IF(ISNUMBER(DATA!AE969),DATA!AE969,"n/a")</f>
        <v>0.23599999999999999</v>
      </c>
      <c r="K643" s="87">
        <f>+IF(ISNUMBER(DATA!AN969),DATA!AN969,"n/a")</f>
        <v>3722938</v>
      </c>
      <c r="L643" s="78">
        <f>+IF(ISNUMBER(DATA!AO969),DATA!AO969,"n/a")</f>
        <v>0.28299999999999997</v>
      </c>
      <c r="R643" s="67"/>
      <c r="S643" s="67"/>
      <c r="T643" s="67"/>
      <c r="U643" s="67"/>
      <c r="V643" s="67"/>
      <c r="W643" s="67"/>
      <c r="X643" s="67"/>
      <c r="Y643" s="67"/>
    </row>
    <row r="644" spans="1:25" x14ac:dyDescent="0.2">
      <c r="A644" s="67" t="s">
        <v>27</v>
      </c>
      <c r="B644" s="67" t="s">
        <v>24</v>
      </c>
      <c r="C644" s="67" t="s">
        <v>9</v>
      </c>
      <c r="D644" s="67" t="s">
        <v>329</v>
      </c>
      <c r="E644" s="87">
        <f>+IF(ISNUMBER(DATA!J970),DATA!J970,"n/a")</f>
        <v>346598</v>
      </c>
      <c r="F644" s="78">
        <f>+IF(ISNUMBER(DATA!K970),DATA!K970,"n/a")</f>
        <v>0.19500000000000001</v>
      </c>
      <c r="G644" s="87">
        <f>+IF(ISNUMBER(DATA!T970),DATA!T970,"n/a")</f>
        <v>1083088</v>
      </c>
      <c r="H644" s="78">
        <f>+IF(ISNUMBER(DATA!U970),DATA!U970,"n/a")</f>
        <v>0.23300000000000001</v>
      </c>
      <c r="I644" s="87">
        <f>+IF(ISNUMBER(DATA!AD970),DATA!AD970,"n/a")</f>
        <v>2198344</v>
      </c>
      <c r="J644" s="78">
        <f>+IF(ISNUMBER(DATA!AE970),DATA!AE970,"n/a")</f>
        <v>0.26400000000000001</v>
      </c>
      <c r="K644" s="87">
        <f>+IF(ISNUMBER(DATA!AN970),DATA!AN970,"n/a")</f>
        <v>4483459</v>
      </c>
      <c r="L644" s="78">
        <f>+IF(ISNUMBER(DATA!AO970),DATA!AO970,"n/a")</f>
        <v>0.29499999999999998</v>
      </c>
      <c r="R644" s="67"/>
      <c r="S644" s="67"/>
      <c r="T644" s="67"/>
      <c r="U644" s="67"/>
      <c r="V644" s="67"/>
      <c r="W644" s="67"/>
      <c r="X644" s="67"/>
      <c r="Y644" s="67"/>
    </row>
    <row r="645" spans="1:25" x14ac:dyDescent="0.2">
      <c r="A645" s="67" t="s">
        <v>27</v>
      </c>
      <c r="B645" s="67" t="s">
        <v>24</v>
      </c>
      <c r="C645" s="67" t="s">
        <v>9</v>
      </c>
      <c r="D645" s="67" t="s">
        <v>330</v>
      </c>
      <c r="E645" s="87">
        <f>+IF(ISNUMBER(DATA!J971),DATA!J971,"n/a")</f>
        <v>2137188</v>
      </c>
      <c r="F645" s="78">
        <f>+IF(ISNUMBER(DATA!K971),DATA!K971,"n/a")</f>
        <v>9.6000000000000002E-2</v>
      </c>
      <c r="G645" s="87">
        <f>+IF(ISNUMBER(DATA!T971),DATA!T971,"n/a")</f>
        <v>6663752</v>
      </c>
      <c r="H645" s="78">
        <f>+IF(ISNUMBER(DATA!U971),DATA!U971,"n/a")</f>
        <v>0.1</v>
      </c>
      <c r="I645" s="87">
        <f>+IF(ISNUMBER(DATA!AD971),DATA!AD971,"n/a")</f>
        <v>13707755</v>
      </c>
      <c r="J645" s="78">
        <f>+IF(ISNUMBER(DATA!AE971),DATA!AE971,"n/a")</f>
        <v>0.13100000000000001</v>
      </c>
      <c r="K645" s="87">
        <f>+IF(ISNUMBER(DATA!AN971),DATA!AN971,"n/a")</f>
        <v>28498952</v>
      </c>
      <c r="L645" s="78">
        <f>+IF(ISNUMBER(DATA!AO971),DATA!AO971,"n/a")</f>
        <v>0.20499999999999999</v>
      </c>
      <c r="R645" s="67"/>
      <c r="S645" s="67"/>
      <c r="T645" s="67"/>
      <c r="U645" s="67"/>
      <c r="V645" s="67"/>
      <c r="W645" s="67"/>
      <c r="X645" s="67"/>
      <c r="Y645" s="67"/>
    </row>
    <row r="646" spans="1:25" x14ac:dyDescent="0.2">
      <c r="E646" s="91"/>
      <c r="F646" s="78"/>
      <c r="G646" s="92"/>
      <c r="H646" s="78"/>
      <c r="I646" s="92"/>
      <c r="J646" s="83"/>
      <c r="K646" s="92"/>
      <c r="L646" s="78"/>
      <c r="R646" s="67"/>
      <c r="S646" s="67"/>
      <c r="T646" s="67"/>
      <c r="U646" s="67"/>
      <c r="V646" s="67"/>
      <c r="W646" s="67"/>
      <c r="X646" s="67"/>
      <c r="Y646" s="67"/>
    </row>
    <row r="647" spans="1:25" x14ac:dyDescent="0.2">
      <c r="A647" s="67" t="s">
        <v>27</v>
      </c>
      <c r="B647" s="67" t="s">
        <v>24</v>
      </c>
      <c r="C647" s="67" t="s">
        <v>25</v>
      </c>
      <c r="D647" s="67" t="s">
        <v>322</v>
      </c>
      <c r="E647" s="87">
        <f>+IF(ISNUMBER(DATA!L963),DATA!L963,"n/a")</f>
        <v>393994</v>
      </c>
      <c r="F647" s="78">
        <f>+IF(ISNUMBER(DATA!M963),DATA!M963,"n/a")</f>
        <v>-7.2999999999999995E-2</v>
      </c>
      <c r="G647" s="87">
        <f>+IF(ISNUMBER(DATA!V963),DATA!V963,"n/a")</f>
        <v>1294350</v>
      </c>
      <c r="H647" s="78">
        <f>+IF(ISNUMBER(DATA!W963),DATA!W963,"n/a")</f>
        <v>-0.06</v>
      </c>
      <c r="I647" s="87">
        <f>+IF(ISNUMBER(DATA!AF963),DATA!AF963,"n/a")</f>
        <v>2628696</v>
      </c>
      <c r="J647" s="78">
        <f>+IF(ISNUMBER(DATA!AG963),DATA!AG963,"n/a")</f>
        <v>-6.5000000000000002E-2</v>
      </c>
      <c r="K647" s="87">
        <f>+IF(ISNUMBER(DATA!AP963),DATA!AP963,"n/a")</f>
        <v>5571252</v>
      </c>
      <c r="L647" s="78">
        <f>+IF(ISNUMBER(DATA!AQ963),DATA!AQ963,"n/a")</f>
        <v>-3.6999999999999998E-2</v>
      </c>
      <c r="R647" s="67"/>
      <c r="S647" s="67"/>
      <c r="T647" s="67"/>
      <c r="U647" s="67"/>
      <c r="V647" s="67"/>
      <c r="W647" s="67"/>
      <c r="X647" s="67"/>
      <c r="Y647" s="67"/>
    </row>
    <row r="648" spans="1:25" x14ac:dyDescent="0.2">
      <c r="A648" s="67" t="s">
        <v>27</v>
      </c>
      <c r="B648" s="67" t="s">
        <v>24</v>
      </c>
      <c r="C648" s="67" t="s">
        <v>25</v>
      </c>
      <c r="D648" s="67" t="s">
        <v>323</v>
      </c>
      <c r="E648" s="87">
        <f>+IF(ISNUMBER(DATA!L964),DATA!L964,"n/a")</f>
        <v>445470</v>
      </c>
      <c r="F648" s="78">
        <f>+IF(ISNUMBER(DATA!M964),DATA!M964,"n/a")</f>
        <v>0.252</v>
      </c>
      <c r="G648" s="87">
        <f>+IF(ISNUMBER(DATA!V964),DATA!V964,"n/a")</f>
        <v>1367260</v>
      </c>
      <c r="H648" s="78">
        <f>+IF(ISNUMBER(DATA!W964),DATA!W964,"n/a")</f>
        <v>0.17399999999999999</v>
      </c>
      <c r="I648" s="87">
        <f>+IF(ISNUMBER(DATA!AF964),DATA!AF964,"n/a")</f>
        <v>2804409</v>
      </c>
      <c r="J648" s="78">
        <f>+IF(ISNUMBER(DATA!AG964),DATA!AG964,"n/a")</f>
        <v>0.22700000000000001</v>
      </c>
      <c r="K648" s="87">
        <f>+IF(ISNUMBER(DATA!AP964),DATA!AP964,"n/a")</f>
        <v>5665011</v>
      </c>
      <c r="L648" s="78">
        <f>+IF(ISNUMBER(DATA!AQ964),DATA!AQ964,"n/a")</f>
        <v>0.32400000000000001</v>
      </c>
      <c r="R648" s="67"/>
      <c r="S648" s="67"/>
      <c r="T648" s="67"/>
      <c r="U648" s="67"/>
      <c r="V648" s="67"/>
      <c r="W648" s="67"/>
      <c r="X648" s="67"/>
      <c r="Y648" s="67"/>
    </row>
    <row r="649" spans="1:25" x14ac:dyDescent="0.2">
      <c r="A649" s="67" t="s">
        <v>27</v>
      </c>
      <c r="B649" s="67" t="s">
        <v>24</v>
      </c>
      <c r="C649" s="67" t="s">
        <v>25</v>
      </c>
      <c r="D649" s="67" t="s">
        <v>324</v>
      </c>
      <c r="E649" s="87">
        <f>+IF(ISNUMBER(DATA!L965),DATA!L965,"n/a")</f>
        <v>332362</v>
      </c>
      <c r="F649" s="78">
        <f>+IF(ISNUMBER(DATA!M965),DATA!M965,"n/a")</f>
        <v>-2.4E-2</v>
      </c>
      <c r="G649" s="87">
        <f>+IF(ISNUMBER(DATA!V965),DATA!V965,"n/a")</f>
        <v>1065193</v>
      </c>
      <c r="H649" s="78">
        <f>+IF(ISNUMBER(DATA!W965),DATA!W965,"n/a")</f>
        <v>-1.7999999999999999E-2</v>
      </c>
      <c r="I649" s="87">
        <f>+IF(ISNUMBER(DATA!AF965),DATA!AF965,"n/a")</f>
        <v>2132754</v>
      </c>
      <c r="J649" s="78">
        <f>+IF(ISNUMBER(DATA!AG965),DATA!AG965,"n/a")</f>
        <v>-4.1000000000000002E-2</v>
      </c>
      <c r="K649" s="87">
        <f>+IF(ISNUMBER(DATA!AP965),DATA!AP965,"n/a")</f>
        <v>4553745</v>
      </c>
      <c r="L649" s="78">
        <f>+IF(ISNUMBER(DATA!AQ965),DATA!AQ965,"n/a")</f>
        <v>4.9000000000000002E-2</v>
      </c>
      <c r="R649" s="67"/>
      <c r="S649" s="67"/>
      <c r="T649" s="67"/>
      <c r="U649" s="67"/>
      <c r="V649" s="67"/>
      <c r="W649" s="67"/>
      <c r="X649" s="67"/>
      <c r="Y649" s="67"/>
    </row>
    <row r="650" spans="1:25" x14ac:dyDescent="0.2">
      <c r="A650" s="67" t="s">
        <v>27</v>
      </c>
      <c r="B650" s="67" t="s">
        <v>24</v>
      </c>
      <c r="C650" s="67" t="s">
        <v>25</v>
      </c>
      <c r="D650" s="67" t="s">
        <v>325</v>
      </c>
      <c r="E650" s="87">
        <f>+IF(ISNUMBER(DATA!L966),DATA!L966,"n/a")</f>
        <v>637307</v>
      </c>
      <c r="F650" s="78">
        <f>+IF(ISNUMBER(DATA!M966),DATA!M966,"n/a")</f>
        <v>-0.20300000000000001</v>
      </c>
      <c r="G650" s="87">
        <f>+IF(ISNUMBER(DATA!V966),DATA!V966,"n/a")</f>
        <v>2029114</v>
      </c>
      <c r="H650" s="78">
        <f>+IF(ISNUMBER(DATA!W966),DATA!W966,"n/a")</f>
        <v>-0.19600000000000001</v>
      </c>
      <c r="I650" s="87">
        <f>+IF(ISNUMBER(DATA!AF966),DATA!AF966,"n/a")</f>
        <v>4285863</v>
      </c>
      <c r="J650" s="78">
        <f>+IF(ISNUMBER(DATA!AG966),DATA!AG966,"n/a")</f>
        <v>-0.17299999999999999</v>
      </c>
      <c r="K650" s="87">
        <f>+IF(ISNUMBER(DATA!AP966),DATA!AP966,"n/a")</f>
        <v>9707937</v>
      </c>
      <c r="L650" s="78">
        <f>+IF(ISNUMBER(DATA!AQ966),DATA!AQ966,"n/a")</f>
        <v>-4.3999999999999997E-2</v>
      </c>
      <c r="R650" s="67"/>
      <c r="S650" s="67"/>
      <c r="T650" s="67"/>
      <c r="U650" s="67"/>
      <c r="V650" s="67"/>
      <c r="W650" s="67"/>
      <c r="X650" s="67"/>
      <c r="Y650" s="67"/>
    </row>
    <row r="651" spans="1:25" x14ac:dyDescent="0.2">
      <c r="A651" s="67" t="s">
        <v>27</v>
      </c>
      <c r="B651" s="67" t="s">
        <v>24</v>
      </c>
      <c r="C651" s="67" t="s">
        <v>25</v>
      </c>
      <c r="D651" s="67" t="s">
        <v>326</v>
      </c>
      <c r="E651" s="87">
        <f>+IF(ISNUMBER(DATA!L967),DATA!L967,"n/a")</f>
        <v>431361</v>
      </c>
      <c r="F651" s="78">
        <f>+IF(ISNUMBER(DATA!M967),DATA!M967,"n/a")</f>
        <v>0.182</v>
      </c>
      <c r="G651" s="87">
        <f>+IF(ISNUMBER(DATA!V967),DATA!V967,"n/a")</f>
        <v>1219078</v>
      </c>
      <c r="H651" s="78">
        <f>+IF(ISNUMBER(DATA!W967),DATA!W967,"n/a")</f>
        <v>0.36599999999999999</v>
      </c>
      <c r="I651" s="87">
        <f>+IF(ISNUMBER(DATA!AF967),DATA!AF967,"n/a")</f>
        <v>2398343</v>
      </c>
      <c r="J651" s="78">
        <f>+IF(ISNUMBER(DATA!AG967),DATA!AG967,"n/a")</f>
        <v>0.503</v>
      </c>
      <c r="K651" s="87">
        <f>+IF(ISNUMBER(DATA!AP967),DATA!AP967,"n/a")</f>
        <v>4370375</v>
      </c>
      <c r="L651" s="78">
        <f>+IF(ISNUMBER(DATA!AQ967),DATA!AQ967,"n/a")</f>
        <v>0.497</v>
      </c>
      <c r="R651" s="67"/>
      <c r="S651" s="67"/>
      <c r="T651" s="67"/>
      <c r="U651" s="67"/>
      <c r="V651" s="67"/>
      <c r="W651" s="67"/>
      <c r="X651" s="67"/>
      <c r="Y651" s="67"/>
    </row>
    <row r="652" spans="1:25" x14ac:dyDescent="0.2">
      <c r="A652" s="67" t="s">
        <v>27</v>
      </c>
      <c r="B652" s="67" t="s">
        <v>24</v>
      </c>
      <c r="C652" s="67" t="s">
        <v>25</v>
      </c>
      <c r="D652" s="67" t="s">
        <v>327</v>
      </c>
      <c r="E652" s="87">
        <f>+IF(ISNUMBER(DATA!L968),DATA!L968,"n/a")</f>
        <v>263807</v>
      </c>
      <c r="F652" s="78">
        <f>+IF(ISNUMBER(DATA!M968),DATA!M968,"n/a")</f>
        <v>0.14099999999999999</v>
      </c>
      <c r="G652" s="87">
        <f>+IF(ISNUMBER(DATA!V968),DATA!V968,"n/a")</f>
        <v>847186</v>
      </c>
      <c r="H652" s="78">
        <f>+IF(ISNUMBER(DATA!W968),DATA!W968,"n/a")</f>
        <v>0.158</v>
      </c>
      <c r="I652" s="87">
        <f>+IF(ISNUMBER(DATA!AF968),DATA!AF968,"n/a")</f>
        <v>1731817</v>
      </c>
      <c r="J652" s="78">
        <f>+IF(ISNUMBER(DATA!AG968),DATA!AG968,"n/a")</f>
        <v>0.16500000000000001</v>
      </c>
      <c r="K652" s="87">
        <f>+IF(ISNUMBER(DATA!AP968),DATA!AP968,"n/a")</f>
        <v>3459212</v>
      </c>
      <c r="L652" s="78">
        <f>+IF(ISNUMBER(DATA!AQ968),DATA!AQ968,"n/a")</f>
        <v>0.16500000000000001</v>
      </c>
      <c r="R652" s="67"/>
      <c r="S652" s="67"/>
      <c r="T652" s="67"/>
      <c r="U652" s="67"/>
      <c r="V652" s="67"/>
      <c r="W652" s="67"/>
      <c r="X652" s="67"/>
      <c r="Y652" s="67"/>
    </row>
    <row r="653" spans="1:25" x14ac:dyDescent="0.2">
      <c r="A653" s="67" t="s">
        <v>27</v>
      </c>
      <c r="B653" s="67" t="s">
        <v>24</v>
      </c>
      <c r="C653" s="67" t="s">
        <v>25</v>
      </c>
      <c r="D653" s="67" t="s">
        <v>328</v>
      </c>
      <c r="E653" s="87">
        <f>+IF(ISNUMBER(DATA!L969),DATA!L969,"n/a")</f>
        <v>479175</v>
      </c>
      <c r="F653" s="78">
        <f>+IF(ISNUMBER(DATA!M969),DATA!M969,"n/a")</f>
        <v>0.32800000000000001</v>
      </c>
      <c r="G653" s="87">
        <f>+IF(ISNUMBER(DATA!V969),DATA!V969,"n/a")</f>
        <v>1571970</v>
      </c>
      <c r="H653" s="78">
        <f>+IF(ISNUMBER(DATA!W969),DATA!W969,"n/a")</f>
        <v>0.13700000000000001</v>
      </c>
      <c r="I653" s="87">
        <f>+IF(ISNUMBER(DATA!AF969),DATA!AF969,"n/a")</f>
        <v>3178786</v>
      </c>
      <c r="J653" s="78">
        <f>+IF(ISNUMBER(DATA!AG969),DATA!AG969,"n/a")</f>
        <v>0.183</v>
      </c>
      <c r="K653" s="87">
        <f>+IF(ISNUMBER(DATA!AP969),DATA!AP969,"n/a")</f>
        <v>6588890</v>
      </c>
      <c r="L653" s="78">
        <f>+IF(ISNUMBER(DATA!AQ969),DATA!AQ969,"n/a")</f>
        <v>0.19700000000000001</v>
      </c>
      <c r="R653" s="67"/>
      <c r="S653" s="67"/>
      <c r="T653" s="67"/>
      <c r="U653" s="67"/>
      <c r="V653" s="67"/>
      <c r="W653" s="67"/>
      <c r="X653" s="67"/>
      <c r="Y653" s="67"/>
    </row>
    <row r="654" spans="1:25" x14ac:dyDescent="0.2">
      <c r="A654" s="67" t="s">
        <v>27</v>
      </c>
      <c r="B654" s="67" t="s">
        <v>24</v>
      </c>
      <c r="C654" s="67" t="s">
        <v>25</v>
      </c>
      <c r="D654" s="67" t="s">
        <v>329</v>
      </c>
      <c r="E654" s="87">
        <f>+IF(ISNUMBER(DATA!L970),DATA!L970,"n/a")</f>
        <v>641317</v>
      </c>
      <c r="F654" s="78">
        <f>+IF(ISNUMBER(DATA!M970),DATA!M970,"n/a")</f>
        <v>0.124</v>
      </c>
      <c r="G654" s="87">
        <f>+IF(ISNUMBER(DATA!V970),DATA!V970,"n/a")</f>
        <v>2015141</v>
      </c>
      <c r="H654" s="78">
        <f>+IF(ISNUMBER(DATA!W970),DATA!W970,"n/a")</f>
        <v>0.154</v>
      </c>
      <c r="I654" s="87">
        <f>+IF(ISNUMBER(DATA!AF970),DATA!AF970,"n/a")</f>
        <v>4095971</v>
      </c>
      <c r="J654" s="78">
        <f>+IF(ISNUMBER(DATA!AG970),DATA!AG970,"n/a")</f>
        <v>0.19700000000000001</v>
      </c>
      <c r="K654" s="87">
        <f>+IF(ISNUMBER(DATA!AP970),DATA!AP970,"n/a")</f>
        <v>8323439</v>
      </c>
      <c r="L654" s="78">
        <f>+IF(ISNUMBER(DATA!AQ970),DATA!AQ970,"n/a")</f>
        <v>0.223</v>
      </c>
      <c r="R654" s="67"/>
      <c r="S654" s="67"/>
      <c r="T654" s="67"/>
      <c r="U654" s="67"/>
      <c r="V654" s="67"/>
      <c r="W654" s="67"/>
      <c r="X654" s="67"/>
      <c r="Y654" s="67"/>
    </row>
    <row r="655" spans="1:25" x14ac:dyDescent="0.2">
      <c r="A655" s="67" t="s">
        <v>27</v>
      </c>
      <c r="B655" s="67" t="s">
        <v>24</v>
      </c>
      <c r="C655" s="67" t="s">
        <v>25</v>
      </c>
      <c r="D655" s="67" t="s">
        <v>330</v>
      </c>
      <c r="E655" s="87">
        <f>+IF(ISNUMBER(DATA!L971),DATA!L971,"n/a")</f>
        <v>3624794</v>
      </c>
      <c r="F655" s="78">
        <f>+IF(ISNUMBER(DATA!M971),DATA!M971,"n/a")</f>
        <v>5.0999999999999997E-2</v>
      </c>
      <c r="G655" s="87">
        <f>+IF(ISNUMBER(DATA!V971),DATA!V971,"n/a")</f>
        <v>11409293</v>
      </c>
      <c r="H655" s="78">
        <f>+IF(ISNUMBER(DATA!W971),DATA!W971,"n/a")</f>
        <v>4.5999999999999999E-2</v>
      </c>
      <c r="I655" s="87">
        <f>+IF(ISNUMBER(DATA!AF971),DATA!AF971,"n/a")</f>
        <v>23256638</v>
      </c>
      <c r="J655" s="78">
        <f>+IF(ISNUMBER(DATA!AG971),DATA!AG971,"n/a")</f>
        <v>7.1999999999999995E-2</v>
      </c>
      <c r="K655" s="87">
        <f>+IF(ISNUMBER(DATA!AP971),DATA!AP971,"n/a")</f>
        <v>48239861</v>
      </c>
      <c r="L655" s="78">
        <f>+IF(ISNUMBER(DATA!AQ971),DATA!AQ971,"n/a")</f>
        <v>0.128</v>
      </c>
      <c r="R655" s="67"/>
      <c r="S655" s="67"/>
      <c r="T655" s="67"/>
      <c r="U655" s="67"/>
      <c r="V655" s="67"/>
      <c r="W655" s="67"/>
      <c r="X655" s="67"/>
      <c r="Y655" s="67"/>
    </row>
    <row r="656" spans="1:25" x14ac:dyDescent="0.2">
      <c r="E656" s="91"/>
      <c r="F656" s="78"/>
      <c r="G656" s="92"/>
      <c r="H656" s="78"/>
      <c r="I656" s="92"/>
      <c r="J656" s="83"/>
      <c r="K656" s="92"/>
      <c r="L656" s="78"/>
      <c r="R656" s="67"/>
      <c r="S656" s="67"/>
      <c r="T656" s="67"/>
      <c r="U656" s="67"/>
      <c r="V656" s="67"/>
      <c r="W656" s="67"/>
      <c r="X656" s="67"/>
      <c r="Y656" s="67"/>
    </row>
    <row r="657" spans="1:25" x14ac:dyDescent="0.2">
      <c r="A657" s="67" t="s">
        <v>27</v>
      </c>
      <c r="B657" s="67" t="s">
        <v>24</v>
      </c>
      <c r="C657" s="67" t="s">
        <v>10</v>
      </c>
      <c r="D657" s="67" t="s">
        <v>322</v>
      </c>
      <c r="E657" s="88">
        <f>+IF(ISNUMBER(DATA!N963),DATA!N963,"n/a")</f>
        <v>4.9400000000000004</v>
      </c>
      <c r="F657" s="78">
        <f>+IF(ISNUMBER(DATA!O963),DATA!O963,"n/a")</f>
        <v>0.03</v>
      </c>
      <c r="G657" s="88">
        <f>+IF(ISNUMBER(DATA!X963),DATA!X963,"n/a")</f>
        <v>4.95</v>
      </c>
      <c r="H657" s="78">
        <f>+IF(ISNUMBER(DATA!Y963),DATA!Y963,"n/a")</f>
        <v>1.7000000000000001E-2</v>
      </c>
      <c r="I657" s="88">
        <f>+IF(ISNUMBER(DATA!AH963),DATA!AH963,"n/a")</f>
        <v>5.04</v>
      </c>
      <c r="J657" s="78">
        <f>+IF(ISNUMBER(DATA!AI963),DATA!AI963,"n/a")</f>
        <v>2.8000000000000001E-2</v>
      </c>
      <c r="K657" s="88">
        <f>+IF(ISNUMBER(DATA!AR963),DATA!AR963,"n/a")</f>
        <v>5.0199999999999996</v>
      </c>
      <c r="L657" s="78">
        <f>+IF(ISNUMBER(DATA!AS963),DATA!AS963,"n/a")</f>
        <v>1.7000000000000001E-2</v>
      </c>
      <c r="R657" s="67"/>
      <c r="S657" s="67"/>
      <c r="T657" s="67"/>
      <c r="U657" s="67"/>
      <c r="V657" s="67"/>
      <c r="W657" s="67"/>
      <c r="X657" s="67"/>
      <c r="Y657" s="67"/>
    </row>
    <row r="658" spans="1:25" x14ac:dyDescent="0.2">
      <c r="A658" s="67" t="s">
        <v>27</v>
      </c>
      <c r="B658" s="67" t="s">
        <v>24</v>
      </c>
      <c r="C658" s="67" t="s">
        <v>10</v>
      </c>
      <c r="D658" s="67" t="s">
        <v>323</v>
      </c>
      <c r="E658" s="88">
        <f>+IF(ISNUMBER(DATA!N964),DATA!N964,"n/a")</f>
        <v>4.1100000000000003</v>
      </c>
      <c r="F658" s="78">
        <f>+IF(ISNUMBER(DATA!O964),DATA!O964,"n/a")</f>
        <v>-2.3E-2</v>
      </c>
      <c r="G658" s="88">
        <f>+IF(ISNUMBER(DATA!X964),DATA!X964,"n/a")</f>
        <v>4.24</v>
      </c>
      <c r="H658" s="78">
        <f>+IF(ISNUMBER(DATA!Y964),DATA!Y964,"n/a")</f>
        <v>2E-3</v>
      </c>
      <c r="I658" s="88">
        <f>+IF(ISNUMBER(DATA!AH964),DATA!AH964,"n/a")</f>
        <v>4.26</v>
      </c>
      <c r="J658" s="78">
        <f>+IF(ISNUMBER(DATA!AI964),DATA!AI964,"n/a")</f>
        <v>1.4999999999999999E-2</v>
      </c>
      <c r="K658" s="88">
        <f>+IF(ISNUMBER(DATA!AR964),DATA!AR964,"n/a")</f>
        <v>4.1900000000000004</v>
      </c>
      <c r="L658" s="78">
        <f>+IF(ISNUMBER(DATA!AS964),DATA!AS964,"n/a")</f>
        <v>-2E-3</v>
      </c>
      <c r="R658" s="67"/>
      <c r="S658" s="67"/>
      <c r="T658" s="67"/>
      <c r="U658" s="67"/>
      <c r="V658" s="67"/>
      <c r="W658" s="67"/>
      <c r="X658" s="67"/>
      <c r="Y658" s="67"/>
    </row>
    <row r="659" spans="1:25" x14ac:dyDescent="0.2">
      <c r="A659" s="67" t="s">
        <v>27</v>
      </c>
      <c r="B659" s="67" t="s">
        <v>24</v>
      </c>
      <c r="C659" s="67" t="s">
        <v>10</v>
      </c>
      <c r="D659" s="67" t="s">
        <v>324</v>
      </c>
      <c r="E659" s="88">
        <f>+IF(ISNUMBER(DATA!N965),DATA!N965,"n/a")</f>
        <v>4.37</v>
      </c>
      <c r="F659" s="78">
        <f>+IF(ISNUMBER(DATA!O965),DATA!O965,"n/a")</f>
        <v>1.2E-2</v>
      </c>
      <c r="G659" s="88">
        <f>+IF(ISNUMBER(DATA!X965),DATA!X965,"n/a")</f>
        <v>4.38</v>
      </c>
      <c r="H659" s="78">
        <f>+IF(ISNUMBER(DATA!Y965),DATA!Y965,"n/a")</f>
        <v>1.6E-2</v>
      </c>
      <c r="I659" s="88">
        <f>+IF(ISNUMBER(DATA!AH965),DATA!AH965,"n/a")</f>
        <v>4.37</v>
      </c>
      <c r="J659" s="78">
        <f>+IF(ISNUMBER(DATA!AI965),DATA!AI965,"n/a")</f>
        <v>1.9E-2</v>
      </c>
      <c r="K659" s="88">
        <f>+IF(ISNUMBER(DATA!AR965),DATA!AR965,"n/a")</f>
        <v>4.3</v>
      </c>
      <c r="L659" s="78">
        <f>+IF(ISNUMBER(DATA!AS965),DATA!AS965,"n/a")</f>
        <v>-1.2999999999999999E-2</v>
      </c>
      <c r="R659" s="67"/>
      <c r="S659" s="67"/>
      <c r="T659" s="67"/>
      <c r="U659" s="67"/>
      <c r="V659" s="67"/>
      <c r="W659" s="67"/>
      <c r="X659" s="67"/>
      <c r="Y659" s="67"/>
    </row>
    <row r="660" spans="1:25" x14ac:dyDescent="0.2">
      <c r="A660" s="67" t="s">
        <v>27</v>
      </c>
      <c r="B660" s="67" t="s">
        <v>24</v>
      </c>
      <c r="C660" s="67" t="s">
        <v>10</v>
      </c>
      <c r="D660" s="67" t="s">
        <v>325</v>
      </c>
      <c r="E660" s="88">
        <f>+IF(ISNUMBER(DATA!N966),DATA!N966,"n/a")</f>
        <v>3.98</v>
      </c>
      <c r="F660" s="78">
        <f>+IF(ISNUMBER(DATA!O966),DATA!O966,"n/a")</f>
        <v>-6.0000000000000001E-3</v>
      </c>
      <c r="G660" s="88">
        <f>+IF(ISNUMBER(DATA!X966),DATA!X966,"n/a")</f>
        <v>3.88</v>
      </c>
      <c r="H660" s="78">
        <f>+IF(ISNUMBER(DATA!Y966),DATA!Y966,"n/a")</f>
        <v>-2.4E-2</v>
      </c>
      <c r="I660" s="88">
        <f>+IF(ISNUMBER(DATA!AH966),DATA!AH966,"n/a")</f>
        <v>3.83</v>
      </c>
      <c r="J660" s="78">
        <f>+IF(ISNUMBER(DATA!AI966),DATA!AI966,"n/a")</f>
        <v>-3.7999999999999999E-2</v>
      </c>
      <c r="K660" s="88">
        <f>+IF(ISNUMBER(DATA!AR966),DATA!AR966,"n/a")</f>
        <v>3.87</v>
      </c>
      <c r="L660" s="78">
        <f>+IF(ISNUMBER(DATA!AS966),DATA!AS966,"n/a")</f>
        <v>-4.5999999999999999E-2</v>
      </c>
      <c r="R660" s="67"/>
      <c r="S660" s="67"/>
      <c r="T660" s="67"/>
      <c r="U660" s="67"/>
      <c r="V660" s="67"/>
      <c r="W660" s="67"/>
      <c r="X660" s="67"/>
      <c r="Y660" s="67"/>
    </row>
    <row r="661" spans="1:25" x14ac:dyDescent="0.2">
      <c r="A661" s="67" t="s">
        <v>27</v>
      </c>
      <c r="B661" s="67" t="s">
        <v>24</v>
      </c>
      <c r="C661" s="67" t="s">
        <v>10</v>
      </c>
      <c r="D661" s="67" t="s">
        <v>326</v>
      </c>
      <c r="E661" s="88">
        <f>+IF(ISNUMBER(DATA!N967),DATA!N967,"n/a")</f>
        <v>4.1900000000000004</v>
      </c>
      <c r="F661" s="78">
        <f>+IF(ISNUMBER(DATA!O967),DATA!O967,"n/a")</f>
        <v>8.7999999999999995E-2</v>
      </c>
      <c r="G661" s="88">
        <f>+IF(ISNUMBER(DATA!X967),DATA!X967,"n/a")</f>
        <v>4.37</v>
      </c>
      <c r="H661" s="78">
        <f>+IF(ISNUMBER(DATA!Y967),DATA!Y967,"n/a")</f>
        <v>4.9000000000000002E-2</v>
      </c>
      <c r="I661" s="88">
        <f>+IF(ISNUMBER(DATA!AH967),DATA!AH967,"n/a")</f>
        <v>4.37</v>
      </c>
      <c r="J661" s="78">
        <f>+IF(ISNUMBER(DATA!AI967),DATA!AI967,"n/a")</f>
        <v>3.1E-2</v>
      </c>
      <c r="K661" s="88">
        <f>+IF(ISNUMBER(DATA!AR967),DATA!AR967,"n/a")</f>
        <v>4.28</v>
      </c>
      <c r="L661" s="78">
        <f>+IF(ISNUMBER(DATA!AS967),DATA!AS967,"n/a")</f>
        <v>-1.2999999999999999E-2</v>
      </c>
      <c r="R661" s="67"/>
      <c r="S661" s="67"/>
      <c r="T661" s="67"/>
      <c r="U661" s="67"/>
      <c r="V661" s="67"/>
      <c r="W661" s="67"/>
      <c r="X661" s="67"/>
      <c r="Y661" s="67"/>
    </row>
    <row r="662" spans="1:25" x14ac:dyDescent="0.2">
      <c r="A662" s="67" t="s">
        <v>27</v>
      </c>
      <c r="B662" s="67" t="s">
        <v>24</v>
      </c>
      <c r="C662" s="67" t="s">
        <v>10</v>
      </c>
      <c r="D662" s="67" t="s">
        <v>327</v>
      </c>
      <c r="E662" s="88">
        <f>+IF(ISNUMBER(DATA!N968),DATA!N968,"n/a")</f>
        <v>4.3899999999999997</v>
      </c>
      <c r="F662" s="78">
        <f>+IF(ISNUMBER(DATA!O968),DATA!O968,"n/a")</f>
        <v>-0.109</v>
      </c>
      <c r="G662" s="88">
        <f>+IF(ISNUMBER(DATA!X968),DATA!X968,"n/a")</f>
        <v>4.38</v>
      </c>
      <c r="H662" s="78">
        <f>+IF(ISNUMBER(DATA!Y968),DATA!Y968,"n/a")</f>
        <v>-0.13300000000000001</v>
      </c>
      <c r="I662" s="88">
        <f>+IF(ISNUMBER(DATA!AH968),DATA!AH968,"n/a")</f>
        <v>4.3899999999999997</v>
      </c>
      <c r="J662" s="78">
        <f>+IF(ISNUMBER(DATA!AI968),DATA!AI968,"n/a")</f>
        <v>-0.114</v>
      </c>
      <c r="K662" s="88">
        <f>+IF(ISNUMBER(DATA!AR968),DATA!AR968,"n/a")</f>
        <v>4.37</v>
      </c>
      <c r="L662" s="78">
        <f>+IF(ISNUMBER(DATA!AS968),DATA!AS968,"n/a")</f>
        <v>-9.4E-2</v>
      </c>
      <c r="R662" s="67"/>
      <c r="S662" s="67"/>
      <c r="T662" s="67"/>
      <c r="U662" s="67"/>
      <c r="V662" s="67"/>
      <c r="W662" s="67"/>
      <c r="X662" s="67"/>
      <c r="Y662" s="67"/>
    </row>
    <row r="663" spans="1:25" x14ac:dyDescent="0.2">
      <c r="A663" s="67" t="s">
        <v>27</v>
      </c>
      <c r="B663" s="67" t="s">
        <v>24</v>
      </c>
      <c r="C663" s="67" t="s">
        <v>10</v>
      </c>
      <c r="D663" s="67" t="s">
        <v>328</v>
      </c>
      <c r="E663" s="88">
        <f>+IF(ISNUMBER(DATA!N969),DATA!N969,"n/a")</f>
        <v>4.24</v>
      </c>
      <c r="F663" s="78">
        <f>+IF(ISNUMBER(DATA!O969),DATA!O969,"n/a")</f>
        <v>-7.6999999999999999E-2</v>
      </c>
      <c r="G663" s="88">
        <f>+IF(ISNUMBER(DATA!X969),DATA!X969,"n/a")</f>
        <v>4.2300000000000004</v>
      </c>
      <c r="H663" s="78">
        <f>+IF(ISNUMBER(DATA!Y969),DATA!Y969,"n/a")</f>
        <v>-1.6E-2</v>
      </c>
      <c r="I663" s="88">
        <f>+IF(ISNUMBER(DATA!AH969),DATA!AH969,"n/a")</f>
        <v>4.1900000000000004</v>
      </c>
      <c r="J663" s="78">
        <f>+IF(ISNUMBER(DATA!AI969),DATA!AI969,"n/a")</f>
        <v>-3.5000000000000003E-2</v>
      </c>
      <c r="K663" s="88">
        <f>+IF(ISNUMBER(DATA!AR969),DATA!AR969,"n/a")</f>
        <v>4.2</v>
      </c>
      <c r="L663" s="78">
        <f>+IF(ISNUMBER(DATA!AS969),DATA!AS969,"n/a")</f>
        <v>-0.03</v>
      </c>
      <c r="R663" s="67"/>
      <c r="S663" s="67"/>
      <c r="T663" s="67"/>
      <c r="U663" s="67"/>
      <c r="V663" s="67"/>
      <c r="W663" s="67"/>
      <c r="X663" s="67"/>
      <c r="Y663" s="67"/>
    </row>
    <row r="664" spans="1:25" x14ac:dyDescent="0.2">
      <c r="A664" s="67" t="s">
        <v>27</v>
      </c>
      <c r="B664" s="67" t="s">
        <v>24</v>
      </c>
      <c r="C664" s="67" t="s">
        <v>10</v>
      </c>
      <c r="D664" s="67" t="s">
        <v>329</v>
      </c>
      <c r="E664" s="88">
        <f>+IF(ISNUMBER(DATA!N970),DATA!N970,"n/a")</f>
        <v>3.92</v>
      </c>
      <c r="F664" s="78">
        <f>+IF(ISNUMBER(DATA!O970),DATA!O970,"n/a")</f>
        <v>-3.9E-2</v>
      </c>
      <c r="G664" s="88">
        <f>+IF(ISNUMBER(DATA!X970),DATA!X970,"n/a")</f>
        <v>3.92</v>
      </c>
      <c r="H664" s="78">
        <f>+IF(ISNUMBER(DATA!Y970),DATA!Y970,"n/a")</f>
        <v>-5.8999999999999997E-2</v>
      </c>
      <c r="I664" s="88">
        <f>+IF(ISNUMBER(DATA!AH970),DATA!AH970,"n/a")</f>
        <v>3.92</v>
      </c>
      <c r="J664" s="78">
        <f>+IF(ISNUMBER(DATA!AI970),DATA!AI970,"n/a")</f>
        <v>-9.1999999999999998E-2</v>
      </c>
      <c r="K664" s="88">
        <f>+IF(ISNUMBER(DATA!AR970),DATA!AR970,"n/a")</f>
        <v>3.92</v>
      </c>
      <c r="L664" s="78">
        <f>+IF(ISNUMBER(DATA!AS970),DATA!AS970,"n/a")</f>
        <v>-0.106</v>
      </c>
      <c r="R664" s="67"/>
      <c r="S664" s="67"/>
      <c r="T664" s="67"/>
      <c r="U664" s="67"/>
      <c r="V664" s="67"/>
      <c r="W664" s="67"/>
      <c r="X664" s="67"/>
      <c r="Y664" s="67"/>
    </row>
    <row r="665" spans="1:25" x14ac:dyDescent="0.2">
      <c r="A665" s="67" t="s">
        <v>27</v>
      </c>
      <c r="B665" s="67" t="s">
        <v>24</v>
      </c>
      <c r="C665" s="67" t="s">
        <v>10</v>
      </c>
      <c r="D665" s="67" t="s">
        <v>330</v>
      </c>
      <c r="E665" s="88">
        <f>+IF(ISNUMBER(DATA!N971),DATA!N971,"n/a")</f>
        <v>4.2</v>
      </c>
      <c r="F665" s="78">
        <f>+IF(ISNUMBER(DATA!O971),DATA!O971,"n/a")</f>
        <v>-1.4999999999999999E-2</v>
      </c>
      <c r="G665" s="88">
        <f>+IF(ISNUMBER(DATA!X971),DATA!X971,"n/a")</f>
        <v>4.21</v>
      </c>
      <c r="H665" s="78">
        <f>+IF(ISNUMBER(DATA!Y971),DATA!Y971,"n/a")</f>
        <v>-1.7999999999999999E-2</v>
      </c>
      <c r="I665" s="88">
        <f>+IF(ISNUMBER(DATA!AH971),DATA!AH971,"n/a")</f>
        <v>4.2</v>
      </c>
      <c r="J665" s="78">
        <f>+IF(ISNUMBER(DATA!AI971),DATA!AI971,"n/a")</f>
        <v>-2.7E-2</v>
      </c>
      <c r="K665" s="88">
        <f>+IF(ISNUMBER(DATA!AR971),DATA!AR971,"n/a")</f>
        <v>4.1900000000000004</v>
      </c>
      <c r="L665" s="78">
        <f>+IF(ISNUMBER(DATA!AS971),DATA!AS971,"n/a")</f>
        <v>-4.1000000000000002E-2</v>
      </c>
      <c r="R665" s="67"/>
      <c r="S665" s="67"/>
      <c r="T665" s="67"/>
      <c r="U665" s="67"/>
      <c r="V665" s="67"/>
      <c r="W665" s="67"/>
      <c r="X665" s="67"/>
      <c r="Y665" s="67"/>
    </row>
    <row r="666" spans="1:25" x14ac:dyDescent="0.2">
      <c r="E666" s="91"/>
      <c r="F666" s="78"/>
      <c r="G666" s="92"/>
      <c r="H666" s="78"/>
      <c r="I666" s="92"/>
      <c r="J666" s="83"/>
      <c r="K666" s="92"/>
      <c r="L666" s="78"/>
      <c r="R666" s="67"/>
      <c r="S666" s="67"/>
      <c r="T666" s="67"/>
      <c r="U666" s="67"/>
      <c r="V666" s="67"/>
      <c r="W666" s="67"/>
      <c r="X666" s="67"/>
      <c r="Y666" s="67"/>
    </row>
    <row r="667" spans="1:25" x14ac:dyDescent="0.2">
      <c r="A667" s="67" t="s">
        <v>27</v>
      </c>
      <c r="B667" s="67" t="s">
        <v>24</v>
      </c>
      <c r="C667" s="67" t="s">
        <v>26</v>
      </c>
      <c r="D667" s="67" t="s">
        <v>322</v>
      </c>
      <c r="E667" s="88">
        <f>+IF(ISNUMBER(DATA!P963),DATA!P963,"n/a")</f>
        <v>2.4300000000000002</v>
      </c>
      <c r="F667" s="78">
        <f>+IF(ISNUMBER(DATA!Q963),DATA!Q963,"n/a")</f>
        <v>0</v>
      </c>
      <c r="G667" s="88">
        <f>+IF(ISNUMBER(DATA!Z963),DATA!Z963,"n/a")</f>
        <v>2.4</v>
      </c>
      <c r="H667" s="78">
        <f>+IF(ISNUMBER(DATA!AA963),DATA!AA963,"n/a")</f>
        <v>-1.0999999999999999E-2</v>
      </c>
      <c r="I667" s="88">
        <f>+IF(ISNUMBER(DATA!AJ963),DATA!AJ963,"n/a")</f>
        <v>2.44</v>
      </c>
      <c r="J667" s="78">
        <f>+IF(ISNUMBER(DATA!AK963),DATA!AK963,"n/a")</f>
        <v>-3.0000000000000001E-3</v>
      </c>
      <c r="K667" s="88">
        <f>+IF(ISNUMBER(DATA!AT963),DATA!AT963,"n/a")</f>
        <v>2.4700000000000002</v>
      </c>
      <c r="L667" s="78">
        <f>+IF(ISNUMBER(DATA!AU963),DATA!AU963,"n/a")</f>
        <v>1E-3</v>
      </c>
      <c r="R667" s="67"/>
      <c r="S667" s="67"/>
      <c r="T667" s="67"/>
      <c r="U667" s="67"/>
      <c r="V667" s="67"/>
      <c r="W667" s="67"/>
      <c r="X667" s="67"/>
      <c r="Y667" s="67"/>
    </row>
    <row r="668" spans="1:25" x14ac:dyDescent="0.2">
      <c r="A668" s="67" t="s">
        <v>27</v>
      </c>
      <c r="B668" s="67" t="s">
        <v>24</v>
      </c>
      <c r="C668" s="67" t="s">
        <v>26</v>
      </c>
      <c r="D668" s="67" t="s">
        <v>323</v>
      </c>
      <c r="E668" s="88">
        <f>+IF(ISNUMBER(DATA!P964),DATA!P964,"n/a")</f>
        <v>2.4300000000000002</v>
      </c>
      <c r="F668" s="78">
        <f>+IF(ISNUMBER(DATA!Q964),DATA!Q964,"n/a")</f>
        <v>-0.03</v>
      </c>
      <c r="G668" s="88">
        <f>+IF(ISNUMBER(DATA!Z964),DATA!Z964,"n/a")</f>
        <v>2.46</v>
      </c>
      <c r="H668" s="78">
        <f>+IF(ISNUMBER(DATA!AA964),DATA!AA964,"n/a")</f>
        <v>1.2E-2</v>
      </c>
      <c r="I668" s="88">
        <f>+IF(ISNUMBER(DATA!AJ964),DATA!AJ964,"n/a")</f>
        <v>2.52</v>
      </c>
      <c r="J668" s="78">
        <f>+IF(ISNUMBER(DATA!AK964),DATA!AK964,"n/a")</f>
        <v>2.5000000000000001E-2</v>
      </c>
      <c r="K668" s="88">
        <f>+IF(ISNUMBER(DATA!AT964),DATA!AT964,"n/a")</f>
        <v>2.54</v>
      </c>
      <c r="L668" s="78">
        <f>+IF(ISNUMBER(DATA!AU964),DATA!AU964,"n/a")</f>
        <v>3.7999999999999999E-2</v>
      </c>
      <c r="R668" s="67"/>
      <c r="S668" s="67"/>
      <c r="T668" s="67"/>
      <c r="U668" s="67"/>
      <c r="V668" s="67"/>
      <c r="W668" s="67"/>
      <c r="X668" s="67"/>
      <c r="Y668" s="67"/>
    </row>
    <row r="669" spans="1:25" x14ac:dyDescent="0.2">
      <c r="A669" s="67" t="s">
        <v>27</v>
      </c>
      <c r="B669" s="67" t="s">
        <v>24</v>
      </c>
      <c r="C669" s="67" t="s">
        <v>26</v>
      </c>
      <c r="D669" s="67" t="s">
        <v>324</v>
      </c>
      <c r="E669" s="88">
        <f>+IF(ISNUMBER(DATA!P965),DATA!P965,"n/a")</f>
        <v>2.65</v>
      </c>
      <c r="F669" s="78">
        <f>+IF(ISNUMBER(DATA!Q965),DATA!Q965,"n/a")</f>
        <v>4.3999999999999997E-2</v>
      </c>
      <c r="G669" s="88">
        <f>+IF(ISNUMBER(DATA!Z965),DATA!Z965,"n/a")</f>
        <v>2.62</v>
      </c>
      <c r="H669" s="78">
        <f>+IF(ISNUMBER(DATA!AA965),DATA!AA965,"n/a")</f>
        <v>0.05</v>
      </c>
      <c r="I669" s="88">
        <f>+IF(ISNUMBER(DATA!AJ965),DATA!AJ965,"n/a")</f>
        <v>2.64</v>
      </c>
      <c r="J669" s="78">
        <f>+IF(ISNUMBER(DATA!AK965),DATA!AK965,"n/a")</f>
        <v>6.9000000000000006E-2</v>
      </c>
      <c r="K669" s="88">
        <f>+IF(ISNUMBER(DATA!AT965),DATA!AT965,"n/a")</f>
        <v>2.61</v>
      </c>
      <c r="L669" s="78">
        <f>+IF(ISNUMBER(DATA!AU965),DATA!AU965,"n/a")</f>
        <v>7.4999999999999997E-2</v>
      </c>
      <c r="R669" s="67"/>
      <c r="S669" s="67"/>
      <c r="T669" s="67"/>
      <c r="U669" s="67"/>
      <c r="V669" s="67"/>
      <c r="W669" s="67"/>
      <c r="X669" s="67"/>
      <c r="Y669" s="67"/>
    </row>
    <row r="670" spans="1:25" x14ac:dyDescent="0.2">
      <c r="A670" s="67" t="s">
        <v>27</v>
      </c>
      <c r="B670" s="67" t="s">
        <v>24</v>
      </c>
      <c r="C670" s="67" t="s">
        <v>26</v>
      </c>
      <c r="D670" s="67" t="s">
        <v>325</v>
      </c>
      <c r="E670" s="88">
        <f>+IF(ISNUMBER(DATA!P966),DATA!P966,"n/a")</f>
        <v>2.82</v>
      </c>
      <c r="F670" s="78">
        <f>+IF(ISNUMBER(DATA!Q966),DATA!Q966,"n/a")</f>
        <v>0.13100000000000001</v>
      </c>
      <c r="G670" s="88">
        <f>+IF(ISNUMBER(DATA!Z966),DATA!Z966,"n/a")</f>
        <v>2.75</v>
      </c>
      <c r="H670" s="78">
        <f>+IF(ISNUMBER(DATA!AA966),DATA!AA966,"n/a")</f>
        <v>0.113</v>
      </c>
      <c r="I670" s="88">
        <f>+IF(ISNUMBER(DATA!AJ966),DATA!AJ966,"n/a")</f>
        <v>2.72</v>
      </c>
      <c r="J670" s="78">
        <f>+IF(ISNUMBER(DATA!AK966),DATA!AK966,"n/a")</f>
        <v>0.113</v>
      </c>
      <c r="K670" s="88">
        <f>+IF(ISNUMBER(DATA!AT966),DATA!AT966,"n/a")</f>
        <v>2.62</v>
      </c>
      <c r="L670" s="78">
        <f>+IF(ISNUMBER(DATA!AU966),DATA!AU966,"n/a")</f>
        <v>7.4999999999999997E-2</v>
      </c>
      <c r="R670" s="67"/>
      <c r="S670" s="67"/>
      <c r="T670" s="67"/>
      <c r="U670" s="67"/>
      <c r="V670" s="67"/>
      <c r="W670" s="67"/>
      <c r="X670" s="67"/>
      <c r="Y670" s="67"/>
    </row>
    <row r="671" spans="1:25" x14ac:dyDescent="0.2">
      <c r="A671" s="67" t="s">
        <v>27</v>
      </c>
      <c r="B671" s="67" t="s">
        <v>24</v>
      </c>
      <c r="C671" s="67" t="s">
        <v>26</v>
      </c>
      <c r="D671" s="67" t="s">
        <v>326</v>
      </c>
      <c r="E671" s="88">
        <f>+IF(ISNUMBER(DATA!P967),DATA!P967,"n/a")</f>
        <v>2.2799999999999998</v>
      </c>
      <c r="F671" s="78">
        <f>+IF(ISNUMBER(DATA!Q967),DATA!Q967,"n/a")</f>
        <v>8.8999999999999996E-2</v>
      </c>
      <c r="G671" s="88">
        <f>+IF(ISNUMBER(DATA!Z967),DATA!Z967,"n/a")</f>
        <v>2.35</v>
      </c>
      <c r="H671" s="78">
        <f>+IF(ISNUMBER(DATA!AA967),DATA!AA967,"n/a")</f>
        <v>0.04</v>
      </c>
      <c r="I671" s="88">
        <f>+IF(ISNUMBER(DATA!AJ967),DATA!AJ967,"n/a")</f>
        <v>2.38</v>
      </c>
      <c r="J671" s="78">
        <f>+IF(ISNUMBER(DATA!AK967),DATA!AK967,"n/a")</f>
        <v>-6.0000000000000001E-3</v>
      </c>
      <c r="K671" s="88">
        <f>+IF(ISNUMBER(DATA!AT967),DATA!AT967,"n/a")</f>
        <v>2.41</v>
      </c>
      <c r="L671" s="78">
        <f>+IF(ISNUMBER(DATA!AU967),DATA!AU967,"n/a")</f>
        <v>-3.3000000000000002E-2</v>
      </c>
      <c r="R671" s="67"/>
      <c r="S671" s="67"/>
      <c r="T671" s="67"/>
      <c r="U671" s="67"/>
      <c r="V671" s="67"/>
      <c r="W671" s="67"/>
      <c r="X671" s="67"/>
      <c r="Y671" s="67"/>
    </row>
    <row r="672" spans="1:25" x14ac:dyDescent="0.2">
      <c r="A672" s="67" t="s">
        <v>27</v>
      </c>
      <c r="B672" s="67" t="s">
        <v>24</v>
      </c>
      <c r="C672" s="67" t="s">
        <v>26</v>
      </c>
      <c r="D672" s="67" t="s">
        <v>327</v>
      </c>
      <c r="E672" s="88">
        <f>+IF(ISNUMBER(DATA!P968),DATA!P968,"n/a")</f>
        <v>2.94</v>
      </c>
      <c r="F672" s="78">
        <f>+IF(ISNUMBER(DATA!Q968),DATA!Q968,"n/a")</f>
        <v>5.8999999999999997E-2</v>
      </c>
      <c r="G672" s="88">
        <f>+IF(ISNUMBER(DATA!Z968),DATA!Z968,"n/a")</f>
        <v>2.89</v>
      </c>
      <c r="H672" s="78">
        <f>+IF(ISNUMBER(DATA!AA968),DATA!AA968,"n/a")</f>
        <v>6.5000000000000002E-2</v>
      </c>
      <c r="I672" s="88">
        <f>+IF(ISNUMBER(DATA!AJ968),DATA!AJ968,"n/a")</f>
        <v>2.91</v>
      </c>
      <c r="J672" s="78">
        <f>+IF(ISNUMBER(DATA!AK968),DATA!AK968,"n/a")</f>
        <v>6.7000000000000004E-2</v>
      </c>
      <c r="K672" s="88">
        <f>+IF(ISNUMBER(DATA!AT968),DATA!AT968,"n/a")</f>
        <v>2.9</v>
      </c>
      <c r="L672" s="78">
        <f>+IF(ISNUMBER(DATA!AU968),DATA!AU968,"n/a")</f>
        <v>6.2E-2</v>
      </c>
      <c r="R672" s="67"/>
      <c r="S672" s="67"/>
      <c r="T672" s="67"/>
      <c r="U672" s="67"/>
      <c r="V672" s="67"/>
      <c r="W672" s="67"/>
      <c r="X672" s="67"/>
      <c r="Y672" s="67"/>
    </row>
    <row r="673" spans="1:25" x14ac:dyDescent="0.2">
      <c r="A673" s="67" t="s">
        <v>27</v>
      </c>
      <c r="B673" s="67" t="s">
        <v>24</v>
      </c>
      <c r="C673" s="67" t="s">
        <v>26</v>
      </c>
      <c r="D673" s="67" t="s">
        <v>328</v>
      </c>
      <c r="E673" s="88">
        <f>+IF(ISNUMBER(DATA!P969),DATA!P969,"n/a")</f>
        <v>2.38</v>
      </c>
      <c r="F673" s="78">
        <f>+IF(ISNUMBER(DATA!Q969),DATA!Q969,"n/a")</f>
        <v>-9.0999999999999998E-2</v>
      </c>
      <c r="G673" s="88">
        <f>+IF(ISNUMBER(DATA!Z969),DATA!Z969,"n/a")</f>
        <v>2.35</v>
      </c>
      <c r="H673" s="78">
        <f>+IF(ISNUMBER(DATA!AA969),DATA!AA969,"n/a")</f>
        <v>3.0000000000000001E-3</v>
      </c>
      <c r="I673" s="88">
        <f>+IF(ISNUMBER(DATA!AJ969),DATA!AJ969,"n/a")</f>
        <v>2.35</v>
      </c>
      <c r="J673" s="78">
        <f>+IF(ISNUMBER(DATA!AK969),DATA!AK969,"n/a")</f>
        <v>8.0000000000000002E-3</v>
      </c>
      <c r="K673" s="88">
        <f>+IF(ISNUMBER(DATA!AT969),DATA!AT969,"n/a")</f>
        <v>2.37</v>
      </c>
      <c r="L673" s="78">
        <f>+IF(ISNUMBER(DATA!AU969),DATA!AU969,"n/a")</f>
        <v>0.04</v>
      </c>
      <c r="R673" s="67"/>
      <c r="S673" s="67"/>
      <c r="T673" s="67"/>
      <c r="U673" s="67"/>
      <c r="V673" s="67"/>
      <c r="W673" s="67"/>
      <c r="X673" s="67"/>
      <c r="Y673" s="67"/>
    </row>
    <row r="674" spans="1:25" x14ac:dyDescent="0.2">
      <c r="A674" s="67" t="s">
        <v>27</v>
      </c>
      <c r="B674" s="67" t="s">
        <v>24</v>
      </c>
      <c r="C674" s="67" t="s">
        <v>26</v>
      </c>
      <c r="D674" s="67" t="s">
        <v>329</v>
      </c>
      <c r="E674" s="88">
        <f>+IF(ISNUMBER(DATA!P970),DATA!P970,"n/a")</f>
        <v>2.12</v>
      </c>
      <c r="F674" s="78">
        <f>+IF(ISNUMBER(DATA!Q970),DATA!Q970,"n/a")</f>
        <v>2.1999999999999999E-2</v>
      </c>
      <c r="G674" s="88">
        <f>+IF(ISNUMBER(DATA!Z970),DATA!Z970,"n/a")</f>
        <v>2.11</v>
      </c>
      <c r="H674" s="78">
        <f>+IF(ISNUMBER(DATA!AA970),DATA!AA970,"n/a")</f>
        <v>6.0000000000000001E-3</v>
      </c>
      <c r="I674" s="88">
        <f>+IF(ISNUMBER(DATA!AJ970),DATA!AJ970,"n/a")</f>
        <v>2.1</v>
      </c>
      <c r="J674" s="78">
        <f>+IF(ISNUMBER(DATA!AK970),DATA!AK970,"n/a")</f>
        <v>-4.1000000000000002E-2</v>
      </c>
      <c r="K674" s="88">
        <f>+IF(ISNUMBER(DATA!AT970),DATA!AT970,"n/a")</f>
        <v>2.11</v>
      </c>
      <c r="L674" s="78">
        <f>+IF(ISNUMBER(DATA!AU970),DATA!AU970,"n/a")</f>
        <v>-5.3999999999999999E-2</v>
      </c>
      <c r="R674" s="67"/>
      <c r="S674" s="67"/>
      <c r="T674" s="67"/>
      <c r="U674" s="67"/>
      <c r="V674" s="67"/>
      <c r="W674" s="67"/>
      <c r="X674" s="67"/>
      <c r="Y674" s="67"/>
    </row>
    <row r="675" spans="1:25" x14ac:dyDescent="0.2">
      <c r="A675" s="67" t="s">
        <v>27</v>
      </c>
      <c r="B675" s="67" t="s">
        <v>24</v>
      </c>
      <c r="C675" s="67" t="s">
        <v>26</v>
      </c>
      <c r="D675" s="67" t="s">
        <v>330</v>
      </c>
      <c r="E675" s="88">
        <f>+IF(ISNUMBER(DATA!P971),DATA!P971,"n/a")</f>
        <v>2.48</v>
      </c>
      <c r="F675" s="78">
        <f>+IF(ISNUMBER(DATA!Q971),DATA!Q971,"n/a")</f>
        <v>2.7E-2</v>
      </c>
      <c r="G675" s="88">
        <f>+IF(ISNUMBER(DATA!Z971),DATA!Z971,"n/a")</f>
        <v>2.46</v>
      </c>
      <c r="H675" s="78">
        <f>+IF(ISNUMBER(DATA!AA971),DATA!AA971,"n/a")</f>
        <v>3.2000000000000001E-2</v>
      </c>
      <c r="I675" s="88">
        <f>+IF(ISNUMBER(DATA!AJ971),DATA!AJ971,"n/a")</f>
        <v>2.48</v>
      </c>
      <c r="J675" s="78">
        <f>+IF(ISNUMBER(DATA!AK971),DATA!AK971,"n/a")</f>
        <v>2.7E-2</v>
      </c>
      <c r="K675" s="88">
        <f>+IF(ISNUMBER(DATA!AT971),DATA!AT971,"n/a")</f>
        <v>2.4700000000000002</v>
      </c>
      <c r="L675" s="78">
        <f>+IF(ISNUMBER(DATA!AU971),DATA!AU971,"n/a")</f>
        <v>2.4E-2</v>
      </c>
      <c r="R675" s="67"/>
      <c r="S675" s="67"/>
      <c r="T675" s="67"/>
      <c r="U675" s="67"/>
      <c r="V675" s="67"/>
      <c r="W675" s="67"/>
      <c r="X675" s="67"/>
      <c r="Y675" s="67"/>
    </row>
    <row r="676" spans="1:25" x14ac:dyDescent="0.2">
      <c r="E676" s="91"/>
      <c r="F676" s="78"/>
      <c r="G676" s="92"/>
      <c r="H676" s="78"/>
      <c r="I676" s="92"/>
      <c r="J676" s="83"/>
      <c r="K676" s="92"/>
      <c r="L676" s="78"/>
      <c r="R676" s="67"/>
      <c r="S676" s="67"/>
      <c r="T676" s="67"/>
      <c r="U676" s="67"/>
      <c r="V676" s="67"/>
      <c r="W676" s="67"/>
      <c r="X676" s="67"/>
      <c r="Y676" s="67"/>
    </row>
    <row r="677" spans="1:25" x14ac:dyDescent="0.2">
      <c r="A677" s="67" t="s">
        <v>28</v>
      </c>
      <c r="B677" s="67" t="s">
        <v>23</v>
      </c>
      <c r="C677" s="67" t="s">
        <v>0</v>
      </c>
      <c r="D677" s="67" t="s">
        <v>322</v>
      </c>
      <c r="E677" s="77">
        <f>+IF(ISNUMBER(DATA!H1022),DATA!H1022,"n/a")</f>
        <v>311745</v>
      </c>
      <c r="F677" s="78">
        <f>+IF(ISNUMBER(DATA!I1022),DATA!I1022,"n/a")</f>
        <v>1.177</v>
      </c>
      <c r="G677" s="77">
        <f>+IF(ISNUMBER(DATA!R1022),DATA!R1022,"n/a")</f>
        <v>1006113</v>
      </c>
      <c r="H677" s="78">
        <f>+IF(ISNUMBER(DATA!S1022),DATA!S1022,"n/a")</f>
        <v>1.036</v>
      </c>
      <c r="I677" s="77">
        <f>+IF(ISNUMBER(DATA!AB1022),DATA!AB1022,"n/a")</f>
        <v>1936242</v>
      </c>
      <c r="J677" s="78">
        <f>+IF(ISNUMBER(DATA!AC1022),DATA!AC1022,"n/a")</f>
        <v>0.82</v>
      </c>
      <c r="K677" s="77">
        <f>+IF(ISNUMBER(DATA!AL1022),DATA!AL1022,"n/a")</f>
        <v>3057896</v>
      </c>
      <c r="L677" s="78">
        <f>+IF(ISNUMBER(DATA!AM1022),DATA!AM1022,"n/a")</f>
        <v>0.625</v>
      </c>
      <c r="R677" s="67"/>
      <c r="S677" s="67"/>
      <c r="T677" s="67"/>
      <c r="U677" s="67"/>
      <c r="V677" s="67"/>
      <c r="W677" s="67"/>
      <c r="X677" s="67"/>
      <c r="Y677" s="67"/>
    </row>
    <row r="678" spans="1:25" x14ac:dyDescent="0.2">
      <c r="A678" s="67" t="s">
        <v>28</v>
      </c>
      <c r="B678" s="67" t="s">
        <v>23</v>
      </c>
      <c r="C678" s="67" t="s">
        <v>0</v>
      </c>
      <c r="D678" s="67" t="s">
        <v>323</v>
      </c>
      <c r="E678" s="77">
        <f>+IF(ISNUMBER(DATA!H1023),DATA!H1023,"n/a")</f>
        <v>478555</v>
      </c>
      <c r="F678" s="78">
        <f>+IF(ISNUMBER(DATA!I1023),DATA!I1023,"n/a")</f>
        <v>1.3260000000000001</v>
      </c>
      <c r="G678" s="77">
        <f>+IF(ISNUMBER(DATA!R1023),DATA!R1023,"n/a")</f>
        <v>1560594</v>
      </c>
      <c r="H678" s="78">
        <f>+IF(ISNUMBER(DATA!S1023),DATA!S1023,"n/a")</f>
        <v>1.3440000000000001</v>
      </c>
      <c r="I678" s="77">
        <f>+IF(ISNUMBER(DATA!AB1023),DATA!AB1023,"n/a")</f>
        <v>3079924</v>
      </c>
      <c r="J678" s="78">
        <f>+IF(ISNUMBER(DATA!AC1023),DATA!AC1023,"n/a")</f>
        <v>1.0029999999999999</v>
      </c>
      <c r="K678" s="77">
        <f>+IF(ISNUMBER(DATA!AL1023),DATA!AL1023,"n/a")</f>
        <v>5140152</v>
      </c>
      <c r="L678" s="78">
        <f>+IF(ISNUMBER(DATA!AM1023),DATA!AM1023,"n/a")</f>
        <v>0.91600000000000004</v>
      </c>
      <c r="R678" s="67"/>
      <c r="S678" s="67"/>
      <c r="T678" s="67"/>
      <c r="U678" s="67"/>
      <c r="V678" s="67"/>
      <c r="W678" s="67"/>
      <c r="X678" s="67"/>
      <c r="Y678" s="67"/>
    </row>
    <row r="679" spans="1:25" x14ac:dyDescent="0.2">
      <c r="A679" s="67" t="s">
        <v>28</v>
      </c>
      <c r="B679" s="67" t="s">
        <v>23</v>
      </c>
      <c r="C679" s="67" t="s">
        <v>0</v>
      </c>
      <c r="D679" s="67" t="s">
        <v>324</v>
      </c>
      <c r="E679" s="77">
        <f>+IF(ISNUMBER(DATA!H1024),DATA!H1024,"n/a")</f>
        <v>435505</v>
      </c>
      <c r="F679" s="78">
        <f>+IF(ISNUMBER(DATA!I1024),DATA!I1024,"n/a")</f>
        <v>1.099</v>
      </c>
      <c r="G679" s="77">
        <f>+IF(ISNUMBER(DATA!R1024),DATA!R1024,"n/a")</f>
        <v>1307146</v>
      </c>
      <c r="H679" s="78">
        <f>+IF(ISNUMBER(DATA!S1024),DATA!S1024,"n/a")</f>
        <v>0.79900000000000004</v>
      </c>
      <c r="I679" s="77">
        <f>+IF(ISNUMBER(DATA!AB1024),DATA!AB1024,"n/a")</f>
        <v>2574619</v>
      </c>
      <c r="J679" s="78">
        <f>+IF(ISNUMBER(DATA!AC1024),DATA!AC1024,"n/a")</f>
        <v>0.65</v>
      </c>
      <c r="K679" s="77">
        <f>+IF(ISNUMBER(DATA!AL1024),DATA!AL1024,"n/a")</f>
        <v>4736491</v>
      </c>
      <c r="L679" s="78">
        <f>+IF(ISNUMBER(DATA!AM1024),DATA!AM1024,"n/a")</f>
        <v>0.68300000000000005</v>
      </c>
      <c r="R679" s="67"/>
      <c r="S679" s="67"/>
      <c r="T679" s="67"/>
      <c r="U679" s="67"/>
      <c r="V679" s="67"/>
      <c r="W679" s="67"/>
      <c r="X679" s="67"/>
      <c r="Y679" s="67"/>
    </row>
    <row r="680" spans="1:25" x14ac:dyDescent="0.2">
      <c r="A680" s="67" t="s">
        <v>28</v>
      </c>
      <c r="B680" s="67" t="s">
        <v>23</v>
      </c>
      <c r="C680" s="67" t="s">
        <v>0</v>
      </c>
      <c r="D680" s="67" t="s">
        <v>325</v>
      </c>
      <c r="E680" s="77">
        <f>+IF(ISNUMBER(DATA!H1025),DATA!H1025,"n/a")</f>
        <v>645981</v>
      </c>
      <c r="F680" s="78">
        <f>+IF(ISNUMBER(DATA!I1025),DATA!I1025,"n/a")</f>
        <v>0.35199999999999998</v>
      </c>
      <c r="G680" s="77">
        <f>+IF(ISNUMBER(DATA!R1025),DATA!R1025,"n/a")</f>
        <v>1925437</v>
      </c>
      <c r="H680" s="78">
        <f>+IF(ISNUMBER(DATA!S1025),DATA!S1025,"n/a")</f>
        <v>7.8E-2</v>
      </c>
      <c r="I680" s="77">
        <f>+IF(ISNUMBER(DATA!AB1025),DATA!AB1025,"n/a")</f>
        <v>4035636</v>
      </c>
      <c r="J680" s="78">
        <f>+IF(ISNUMBER(DATA!AC1025),DATA!AC1025,"n/a")</f>
        <v>4.0000000000000001E-3</v>
      </c>
      <c r="K680" s="77">
        <f>+IF(ISNUMBER(DATA!AL1025),DATA!AL1025,"n/a")</f>
        <v>6706187</v>
      </c>
      <c r="L680" s="78">
        <f>+IF(ISNUMBER(DATA!AM1025),DATA!AM1025,"n/a")</f>
        <v>-5.8999999999999997E-2</v>
      </c>
      <c r="R680" s="67"/>
      <c r="S680" s="67"/>
      <c r="T680" s="67"/>
      <c r="U680" s="67"/>
      <c r="V680" s="67"/>
      <c r="W680" s="67"/>
      <c r="X680" s="67"/>
      <c r="Y680" s="67"/>
    </row>
    <row r="681" spans="1:25" x14ac:dyDescent="0.2">
      <c r="A681" s="67" t="s">
        <v>28</v>
      </c>
      <c r="B681" s="67" t="s">
        <v>23</v>
      </c>
      <c r="C681" s="67" t="s">
        <v>0</v>
      </c>
      <c r="D681" s="67" t="s">
        <v>326</v>
      </c>
      <c r="E681" s="77">
        <f>+IF(ISNUMBER(DATA!H1026),DATA!H1026,"n/a")</f>
        <v>244509</v>
      </c>
      <c r="F681" s="78">
        <f>+IF(ISNUMBER(DATA!I1026),DATA!I1026,"n/a")</f>
        <v>1.3480000000000001</v>
      </c>
      <c r="G681" s="77">
        <f>+IF(ISNUMBER(DATA!R1026),DATA!R1026,"n/a")</f>
        <v>767511</v>
      </c>
      <c r="H681" s="78">
        <f>+IF(ISNUMBER(DATA!S1026),DATA!S1026,"n/a")</f>
        <v>1.2689999999999999</v>
      </c>
      <c r="I681" s="77">
        <f>+IF(ISNUMBER(DATA!AB1026),DATA!AB1026,"n/a")</f>
        <v>1539677</v>
      </c>
      <c r="J681" s="78">
        <f>+IF(ISNUMBER(DATA!AC1026),DATA!AC1026,"n/a")</f>
        <v>1.0389999999999999</v>
      </c>
      <c r="K681" s="77">
        <f>+IF(ISNUMBER(DATA!AL1026),DATA!AL1026,"n/a")</f>
        <v>2806719</v>
      </c>
      <c r="L681" s="78">
        <f>+IF(ISNUMBER(DATA!AM1026),DATA!AM1026,"n/a")</f>
        <v>1.214</v>
      </c>
      <c r="R681" s="67"/>
      <c r="S681" s="67"/>
      <c r="T681" s="67"/>
      <c r="U681" s="67"/>
      <c r="V681" s="67"/>
      <c r="W681" s="67"/>
      <c r="X681" s="67"/>
      <c r="Y681" s="67"/>
    </row>
    <row r="682" spans="1:25" x14ac:dyDescent="0.2">
      <c r="A682" s="67" t="s">
        <v>28</v>
      </c>
      <c r="B682" s="67" t="s">
        <v>23</v>
      </c>
      <c r="C682" s="67" t="s">
        <v>0</v>
      </c>
      <c r="D682" s="67" t="s">
        <v>327</v>
      </c>
      <c r="E682" s="77">
        <f>+IF(ISNUMBER(DATA!H1027),DATA!H1027,"n/a")</f>
        <v>399668</v>
      </c>
      <c r="F682" s="78">
        <f>+IF(ISNUMBER(DATA!I1027),DATA!I1027,"n/a")</f>
        <v>1.2849999999999999</v>
      </c>
      <c r="G682" s="77">
        <f>+IF(ISNUMBER(DATA!R1027),DATA!R1027,"n/a")</f>
        <v>1109168</v>
      </c>
      <c r="H682" s="78">
        <f>+IF(ISNUMBER(DATA!S1027),DATA!S1027,"n/a")</f>
        <v>0.90400000000000003</v>
      </c>
      <c r="I682" s="77">
        <f>+IF(ISNUMBER(DATA!AB1027),DATA!AB1027,"n/a")</f>
        <v>2169655</v>
      </c>
      <c r="J682" s="78">
        <f>+IF(ISNUMBER(DATA!AC1027),DATA!AC1027,"n/a")</f>
        <v>0.82599999999999996</v>
      </c>
      <c r="K682" s="77">
        <f>+IF(ISNUMBER(DATA!AL1027),DATA!AL1027,"n/a")</f>
        <v>4312112</v>
      </c>
      <c r="L682" s="78">
        <f>+IF(ISNUMBER(DATA!AM1027),DATA!AM1027,"n/a")</f>
        <v>1.083</v>
      </c>
      <c r="R682" s="67"/>
      <c r="S682" s="67"/>
      <c r="T682" s="67"/>
      <c r="U682" s="67"/>
      <c r="V682" s="67"/>
      <c r="W682" s="67"/>
      <c r="X682" s="67"/>
      <c r="Y682" s="67"/>
    </row>
    <row r="683" spans="1:25" x14ac:dyDescent="0.2">
      <c r="A683" s="67" t="s">
        <v>28</v>
      </c>
      <c r="B683" s="67" t="s">
        <v>23</v>
      </c>
      <c r="C683" s="67" t="s">
        <v>0</v>
      </c>
      <c r="D683" s="67" t="s">
        <v>328</v>
      </c>
      <c r="E683" s="77">
        <f>+IF(ISNUMBER(DATA!H1028),DATA!H1028,"n/a")</f>
        <v>480364</v>
      </c>
      <c r="F683" s="78">
        <f>+IF(ISNUMBER(DATA!I1028),DATA!I1028,"n/a")</f>
        <v>0.32100000000000001</v>
      </c>
      <c r="G683" s="77">
        <f>+IF(ISNUMBER(DATA!R1028),DATA!R1028,"n/a")</f>
        <v>1634778</v>
      </c>
      <c r="H683" s="78">
        <f>+IF(ISNUMBER(DATA!S1028),DATA!S1028,"n/a")</f>
        <v>0.30499999999999999</v>
      </c>
      <c r="I683" s="77">
        <f>+IF(ISNUMBER(DATA!AB1028),DATA!AB1028,"n/a")</f>
        <v>3287474</v>
      </c>
      <c r="J683" s="78">
        <f>+IF(ISNUMBER(DATA!AC1028),DATA!AC1028,"n/a")</f>
        <v>0.373</v>
      </c>
      <c r="K683" s="77">
        <f>+IF(ISNUMBER(DATA!AL1028),DATA!AL1028,"n/a")</f>
        <v>6564426</v>
      </c>
      <c r="L683" s="78">
        <f>+IF(ISNUMBER(DATA!AM1028),DATA!AM1028,"n/a")</f>
        <v>0.59199999999999997</v>
      </c>
      <c r="R683" s="67"/>
      <c r="S683" s="67"/>
      <c r="T683" s="67"/>
      <c r="U683" s="67"/>
      <c r="V683" s="67"/>
      <c r="W683" s="67"/>
      <c r="X683" s="67"/>
      <c r="Y683" s="67"/>
    </row>
    <row r="684" spans="1:25" x14ac:dyDescent="0.2">
      <c r="A684" s="67" t="s">
        <v>28</v>
      </c>
      <c r="B684" s="67" t="s">
        <v>23</v>
      </c>
      <c r="C684" s="67" t="s">
        <v>0</v>
      </c>
      <c r="D684" s="67" t="s">
        <v>329</v>
      </c>
      <c r="E684" s="77">
        <f>+IF(ISNUMBER(DATA!H1029),DATA!H1029,"n/a")</f>
        <v>522152</v>
      </c>
      <c r="F684" s="78">
        <f>+IF(ISNUMBER(DATA!I1029),DATA!I1029,"n/a")</f>
        <v>2.028</v>
      </c>
      <c r="G684" s="77">
        <f>+IF(ISNUMBER(DATA!R1029),DATA!R1029,"n/a")</f>
        <v>1494570</v>
      </c>
      <c r="H684" s="78">
        <f>+IF(ISNUMBER(DATA!S1029),DATA!S1029,"n/a")</f>
        <v>1.5069999999999999</v>
      </c>
      <c r="I684" s="77">
        <f>+IF(ISNUMBER(DATA!AB1029),DATA!AB1029,"n/a")</f>
        <v>2885070</v>
      </c>
      <c r="J684" s="78">
        <f>+IF(ISNUMBER(DATA!AC1029),DATA!AC1029,"n/a")</f>
        <v>1.379</v>
      </c>
      <c r="K684" s="77">
        <f>+IF(ISNUMBER(DATA!AL1029),DATA!AL1029,"n/a")</f>
        <v>5082548</v>
      </c>
      <c r="L684" s="78">
        <f>+IF(ISNUMBER(DATA!AM1029),DATA!AM1029,"n/a")</f>
        <v>1.2509999999999999</v>
      </c>
      <c r="R684" s="67"/>
      <c r="S684" s="67"/>
      <c r="T684" s="67"/>
      <c r="U684" s="67"/>
      <c r="V684" s="67"/>
      <c r="W684" s="67"/>
      <c r="X684" s="67"/>
      <c r="Y684" s="67"/>
    </row>
    <row r="685" spans="1:25" x14ac:dyDescent="0.2">
      <c r="A685" s="67" t="s">
        <v>28</v>
      </c>
      <c r="B685" s="67" t="s">
        <v>23</v>
      </c>
      <c r="C685" s="67" t="s">
        <v>0</v>
      </c>
      <c r="D685" s="67" t="s">
        <v>330</v>
      </c>
      <c r="E685" s="77">
        <f>+IF(ISNUMBER(DATA!H1030),DATA!H1030,"n/a")</f>
        <v>3518479</v>
      </c>
      <c r="F685" s="78">
        <f>+IF(ISNUMBER(DATA!I1030),DATA!I1030,"n/a")</f>
        <v>0.90300000000000002</v>
      </c>
      <c r="G685" s="77">
        <f>+IF(ISNUMBER(DATA!R1030),DATA!R1030,"n/a")</f>
        <v>10805316</v>
      </c>
      <c r="H685" s="78">
        <f>+IF(ISNUMBER(DATA!S1030),DATA!S1030,"n/a")</f>
        <v>0.67700000000000005</v>
      </c>
      <c r="I685" s="77">
        <f>+IF(ISNUMBER(DATA!AB1030),DATA!AB1030,"n/a")</f>
        <v>21508297</v>
      </c>
      <c r="J685" s="78">
        <f>+IF(ISNUMBER(DATA!AC1030),DATA!AC1030,"n/a")</f>
        <v>0.56599999999999995</v>
      </c>
      <c r="K685" s="77">
        <f>+IF(ISNUMBER(DATA!AL1030),DATA!AL1030,"n/a")</f>
        <v>38406531</v>
      </c>
      <c r="L685" s="78">
        <f>+IF(ISNUMBER(DATA!AM1030),DATA!AM1030,"n/a")</f>
        <v>0.58499999999999996</v>
      </c>
      <c r="R685" s="67"/>
      <c r="S685" s="67"/>
      <c r="T685" s="67"/>
      <c r="U685" s="67"/>
      <c r="V685" s="67"/>
      <c r="W685" s="67"/>
      <c r="X685" s="67"/>
      <c r="Y685" s="67"/>
    </row>
    <row r="686" spans="1:25" x14ac:dyDescent="0.2">
      <c r="E686" s="81"/>
      <c r="F686" s="78"/>
      <c r="G686" s="82"/>
      <c r="H686" s="78"/>
      <c r="I686" s="82"/>
      <c r="J686" s="83"/>
      <c r="K686" s="82"/>
      <c r="L686" s="78"/>
      <c r="R686" s="67"/>
      <c r="S686" s="67"/>
      <c r="T686" s="67"/>
      <c r="U686" s="67"/>
      <c r="V686" s="67"/>
      <c r="W686" s="67"/>
      <c r="X686" s="67"/>
      <c r="Y686" s="67"/>
    </row>
    <row r="687" spans="1:25" x14ac:dyDescent="0.2">
      <c r="A687" s="67" t="s">
        <v>28</v>
      </c>
      <c r="B687" s="67" t="s">
        <v>23</v>
      </c>
      <c r="C687" s="67" t="s">
        <v>9</v>
      </c>
      <c r="D687" s="67" t="s">
        <v>322</v>
      </c>
      <c r="E687" s="87">
        <f>+IF(ISNUMBER(DATA!J1022),DATA!J1022,"n/a")</f>
        <v>51322</v>
      </c>
      <c r="F687" s="78">
        <f>+IF(ISNUMBER(DATA!K1022),DATA!K1022,"n/a")</f>
        <v>1.9139999999999999</v>
      </c>
      <c r="G687" s="87">
        <f>+IF(ISNUMBER(DATA!T1022),DATA!T1022,"n/a")</f>
        <v>160523</v>
      </c>
      <c r="H687" s="78">
        <f>+IF(ISNUMBER(DATA!U1022),DATA!U1022,"n/a")</f>
        <v>1.607</v>
      </c>
      <c r="I687" s="87">
        <f>+IF(ISNUMBER(DATA!AD1022),DATA!AD1022,"n/a")</f>
        <v>308775</v>
      </c>
      <c r="J687" s="78">
        <f>+IF(ISNUMBER(DATA!AE1022),DATA!AE1022,"n/a")</f>
        <v>1.2589999999999999</v>
      </c>
      <c r="K687" s="87">
        <f>+IF(ISNUMBER(DATA!AN1022),DATA!AN1022,"n/a")</f>
        <v>460358</v>
      </c>
      <c r="L687" s="78">
        <f>+IF(ISNUMBER(DATA!AO1022),DATA!AO1022,"n/a")</f>
        <v>0.93799999999999994</v>
      </c>
      <c r="R687" s="67"/>
      <c r="S687" s="67"/>
      <c r="T687" s="67"/>
      <c r="U687" s="67"/>
      <c r="V687" s="67"/>
      <c r="W687" s="67"/>
      <c r="X687" s="67"/>
      <c r="Y687" s="67"/>
    </row>
    <row r="688" spans="1:25" x14ac:dyDescent="0.2">
      <c r="A688" s="67" t="s">
        <v>28</v>
      </c>
      <c r="B688" s="67" t="s">
        <v>23</v>
      </c>
      <c r="C688" s="67" t="s">
        <v>9</v>
      </c>
      <c r="D688" s="67" t="s">
        <v>323</v>
      </c>
      <c r="E688" s="87">
        <f>+IF(ISNUMBER(DATA!J1023),DATA!J1023,"n/a")</f>
        <v>84926</v>
      </c>
      <c r="F688" s="78">
        <f>+IF(ISNUMBER(DATA!K1023),DATA!K1023,"n/a")</f>
        <v>1.7929999999999999</v>
      </c>
      <c r="G688" s="87">
        <f>+IF(ISNUMBER(DATA!T1023),DATA!T1023,"n/a")</f>
        <v>281473</v>
      </c>
      <c r="H688" s="78">
        <f>+IF(ISNUMBER(DATA!U1023),DATA!U1023,"n/a")</f>
        <v>1.9530000000000001</v>
      </c>
      <c r="I688" s="87">
        <f>+IF(ISNUMBER(DATA!AD1023),DATA!AD1023,"n/a")</f>
        <v>550077</v>
      </c>
      <c r="J688" s="78">
        <f>+IF(ISNUMBER(DATA!AE1023),DATA!AE1023,"n/a")</f>
        <v>1.5609999999999999</v>
      </c>
      <c r="K688" s="87">
        <f>+IF(ISNUMBER(DATA!AN1023),DATA!AN1023,"n/a")</f>
        <v>923028</v>
      </c>
      <c r="L688" s="78">
        <f>+IF(ISNUMBER(DATA!AO1023),DATA!AO1023,"n/a")</f>
        <v>1.6120000000000001</v>
      </c>
      <c r="R688" s="67"/>
      <c r="S688" s="67"/>
      <c r="T688" s="67"/>
      <c r="U688" s="67"/>
      <c r="V688" s="67"/>
      <c r="W688" s="67"/>
      <c r="X688" s="67"/>
      <c r="Y688" s="67"/>
    </row>
    <row r="689" spans="1:25" x14ac:dyDescent="0.2">
      <c r="A689" s="67" t="s">
        <v>28</v>
      </c>
      <c r="B689" s="67" t="s">
        <v>23</v>
      </c>
      <c r="C689" s="67" t="s">
        <v>9</v>
      </c>
      <c r="D689" s="67" t="s">
        <v>324</v>
      </c>
      <c r="E689" s="87">
        <f>+IF(ISNUMBER(DATA!J1024),DATA!J1024,"n/a")</f>
        <v>83732</v>
      </c>
      <c r="F689" s="78">
        <f>+IF(ISNUMBER(DATA!K1024),DATA!K1024,"n/a")</f>
        <v>1.893</v>
      </c>
      <c r="G689" s="87">
        <f>+IF(ISNUMBER(DATA!T1024),DATA!T1024,"n/a")</f>
        <v>233192</v>
      </c>
      <c r="H689" s="78">
        <f>+IF(ISNUMBER(DATA!U1024),DATA!U1024,"n/a")</f>
        <v>1.2150000000000001</v>
      </c>
      <c r="I689" s="87">
        <f>+IF(ISNUMBER(DATA!AD1024),DATA!AD1024,"n/a")</f>
        <v>439873</v>
      </c>
      <c r="J689" s="78">
        <f>+IF(ISNUMBER(DATA!AE1024),DATA!AE1024,"n/a")</f>
        <v>1.0269999999999999</v>
      </c>
      <c r="K689" s="87">
        <f>+IF(ISNUMBER(DATA!AN1024),DATA!AN1024,"n/a")</f>
        <v>768577</v>
      </c>
      <c r="L689" s="78">
        <f>+IF(ISNUMBER(DATA!AO1024),DATA!AO1024,"n/a")</f>
        <v>1.1120000000000001</v>
      </c>
      <c r="R689" s="67"/>
      <c r="S689" s="67"/>
      <c r="T689" s="67"/>
      <c r="U689" s="67"/>
      <c r="V689" s="67"/>
      <c r="W689" s="67"/>
      <c r="X689" s="67"/>
      <c r="Y689" s="67"/>
    </row>
    <row r="690" spans="1:25" x14ac:dyDescent="0.2">
      <c r="A690" s="67" t="s">
        <v>28</v>
      </c>
      <c r="B690" s="67" t="s">
        <v>23</v>
      </c>
      <c r="C690" s="67" t="s">
        <v>9</v>
      </c>
      <c r="D690" s="67" t="s">
        <v>325</v>
      </c>
      <c r="E690" s="87">
        <f>+IF(ISNUMBER(DATA!J1025),DATA!J1025,"n/a")</f>
        <v>158317</v>
      </c>
      <c r="F690" s="78">
        <f>+IF(ISNUMBER(DATA!K1025),DATA!K1025,"n/a")</f>
        <v>1.3380000000000001</v>
      </c>
      <c r="G690" s="87">
        <f>+IF(ISNUMBER(DATA!T1025),DATA!T1025,"n/a")</f>
        <v>404045</v>
      </c>
      <c r="H690" s="78">
        <f>+IF(ISNUMBER(DATA!U1025),DATA!U1025,"n/a")</f>
        <v>0.57499999999999996</v>
      </c>
      <c r="I690" s="87">
        <f>+IF(ISNUMBER(DATA!AD1025),DATA!AD1025,"n/a")</f>
        <v>801815</v>
      </c>
      <c r="J690" s="78">
        <f>+IF(ISNUMBER(DATA!AE1025),DATA!AE1025,"n/a")</f>
        <v>0.34300000000000003</v>
      </c>
      <c r="K690" s="87">
        <f>+IF(ISNUMBER(DATA!AN1025),DATA!AN1025,"n/a")</f>
        <v>1189845</v>
      </c>
      <c r="L690" s="78">
        <f>+IF(ISNUMBER(DATA!AO1025),DATA!AO1025,"n/a")</f>
        <v>0.11899999999999999</v>
      </c>
      <c r="R690" s="67"/>
      <c r="S690" s="67"/>
      <c r="T690" s="67"/>
      <c r="U690" s="67"/>
      <c r="V690" s="67"/>
      <c r="W690" s="67"/>
      <c r="X690" s="67"/>
      <c r="Y690" s="67"/>
    </row>
    <row r="691" spans="1:25" x14ac:dyDescent="0.2">
      <c r="A691" s="67" t="s">
        <v>28</v>
      </c>
      <c r="B691" s="67" t="s">
        <v>23</v>
      </c>
      <c r="C691" s="67" t="s">
        <v>9</v>
      </c>
      <c r="D691" s="67" t="s">
        <v>326</v>
      </c>
      <c r="E691" s="87">
        <f>+IF(ISNUMBER(DATA!J1026),DATA!J1026,"n/a")</f>
        <v>44302</v>
      </c>
      <c r="F691" s="78">
        <f>+IF(ISNUMBER(DATA!K1026),DATA!K1026,"n/a")</f>
        <v>1.603</v>
      </c>
      <c r="G691" s="87">
        <f>+IF(ISNUMBER(DATA!T1026),DATA!T1026,"n/a")</f>
        <v>137881</v>
      </c>
      <c r="H691" s="78">
        <f>+IF(ISNUMBER(DATA!U1026),DATA!U1026,"n/a")</f>
        <v>1.6</v>
      </c>
      <c r="I691" s="87">
        <f>+IF(ISNUMBER(DATA!AD1026),DATA!AD1026,"n/a")</f>
        <v>272233</v>
      </c>
      <c r="J691" s="78">
        <f>+IF(ISNUMBER(DATA!AE1026),DATA!AE1026,"n/a")</f>
        <v>1.365</v>
      </c>
      <c r="K691" s="87">
        <f>+IF(ISNUMBER(DATA!AN1026),DATA!AN1026,"n/a")</f>
        <v>503264</v>
      </c>
      <c r="L691" s="78">
        <f>+IF(ISNUMBER(DATA!AO1026),DATA!AO1026,"n/a")</f>
        <v>1.8240000000000001</v>
      </c>
      <c r="R691" s="67"/>
      <c r="S691" s="67"/>
      <c r="T691" s="67"/>
      <c r="U691" s="67"/>
      <c r="V691" s="67"/>
      <c r="W691" s="67"/>
      <c r="X691" s="67"/>
      <c r="Y691" s="67"/>
    </row>
    <row r="692" spans="1:25" x14ac:dyDescent="0.2">
      <c r="A692" s="67" t="s">
        <v>28</v>
      </c>
      <c r="B692" s="67" t="s">
        <v>23</v>
      </c>
      <c r="C692" s="67" t="s">
        <v>9</v>
      </c>
      <c r="D692" s="67" t="s">
        <v>327</v>
      </c>
      <c r="E692" s="87">
        <f>+IF(ISNUMBER(DATA!J1027),DATA!J1027,"n/a")</f>
        <v>72672</v>
      </c>
      <c r="F692" s="78">
        <f>+IF(ISNUMBER(DATA!K1027),DATA!K1027,"n/a")</f>
        <v>1.657</v>
      </c>
      <c r="G692" s="87">
        <f>+IF(ISNUMBER(DATA!T1027),DATA!T1027,"n/a")</f>
        <v>198232</v>
      </c>
      <c r="H692" s="78">
        <f>+IF(ISNUMBER(DATA!U1027),DATA!U1027,"n/a")</f>
        <v>1.198</v>
      </c>
      <c r="I692" s="87">
        <f>+IF(ISNUMBER(DATA!AD1027),DATA!AD1027,"n/a")</f>
        <v>389032</v>
      </c>
      <c r="J692" s="78">
        <f>+IF(ISNUMBER(DATA!AE1027),DATA!AE1027,"n/a")</f>
        <v>1.19</v>
      </c>
      <c r="K692" s="87">
        <f>+IF(ISNUMBER(DATA!AN1027),DATA!AN1027,"n/a")</f>
        <v>786471</v>
      </c>
      <c r="L692" s="78">
        <f>+IF(ISNUMBER(DATA!AO1027),DATA!AO1027,"n/a")</f>
        <v>1.8080000000000001</v>
      </c>
      <c r="R692" s="67"/>
      <c r="S692" s="67"/>
      <c r="T692" s="67"/>
      <c r="U692" s="67"/>
      <c r="V692" s="67"/>
      <c r="W692" s="67"/>
      <c r="X692" s="67"/>
      <c r="Y692" s="67"/>
    </row>
    <row r="693" spans="1:25" x14ac:dyDescent="0.2">
      <c r="A693" s="67" t="s">
        <v>28</v>
      </c>
      <c r="B693" s="67" t="s">
        <v>23</v>
      </c>
      <c r="C693" s="67" t="s">
        <v>9</v>
      </c>
      <c r="D693" s="67" t="s">
        <v>328</v>
      </c>
      <c r="E693" s="87">
        <f>+IF(ISNUMBER(DATA!J1028),DATA!J1028,"n/a")</f>
        <v>88165</v>
      </c>
      <c r="F693" s="78">
        <f>+IF(ISNUMBER(DATA!K1028),DATA!K1028,"n/a")</f>
        <v>0.504</v>
      </c>
      <c r="G693" s="87">
        <f>+IF(ISNUMBER(DATA!T1028),DATA!T1028,"n/a")</f>
        <v>298236</v>
      </c>
      <c r="H693" s="78">
        <f>+IF(ISNUMBER(DATA!U1028),DATA!U1028,"n/a")</f>
        <v>0.47</v>
      </c>
      <c r="I693" s="87">
        <f>+IF(ISNUMBER(DATA!AD1028),DATA!AD1028,"n/a")</f>
        <v>591394</v>
      </c>
      <c r="J693" s="78">
        <f>+IF(ISNUMBER(DATA!AE1028),DATA!AE1028,"n/a")</f>
        <v>0.59899999999999998</v>
      </c>
      <c r="K693" s="87">
        <f>+IF(ISNUMBER(DATA!AN1028),DATA!AN1028,"n/a")</f>
        <v>1198727</v>
      </c>
      <c r="L693" s="78">
        <f>+IF(ISNUMBER(DATA!AO1028),DATA!AO1028,"n/a")</f>
        <v>1.071</v>
      </c>
      <c r="R693" s="67"/>
      <c r="S693" s="67"/>
      <c r="T693" s="67"/>
      <c r="U693" s="67"/>
      <c r="V693" s="67"/>
      <c r="W693" s="67"/>
      <c r="X693" s="67"/>
      <c r="Y693" s="67"/>
    </row>
    <row r="694" spans="1:25" x14ac:dyDescent="0.2">
      <c r="A694" s="67" t="s">
        <v>28</v>
      </c>
      <c r="B694" s="67" t="s">
        <v>23</v>
      </c>
      <c r="C694" s="67" t="s">
        <v>9</v>
      </c>
      <c r="D694" s="67" t="s">
        <v>329</v>
      </c>
      <c r="E694" s="87">
        <f>+IF(ISNUMBER(DATA!J1029),DATA!J1029,"n/a")</f>
        <v>104629</v>
      </c>
      <c r="F694" s="78">
        <f>+IF(ISNUMBER(DATA!K1029),DATA!K1029,"n/a")</f>
        <v>3.105</v>
      </c>
      <c r="G694" s="87">
        <f>+IF(ISNUMBER(DATA!T1029),DATA!T1029,"n/a")</f>
        <v>297910</v>
      </c>
      <c r="H694" s="78">
        <f>+IF(ISNUMBER(DATA!U1029),DATA!U1029,"n/a")</f>
        <v>2.371</v>
      </c>
      <c r="I694" s="87">
        <f>+IF(ISNUMBER(DATA!AD1029),DATA!AD1029,"n/a")</f>
        <v>575491</v>
      </c>
      <c r="J694" s="78">
        <f>+IF(ISNUMBER(DATA!AE1029),DATA!AE1029,"n/a")</f>
        <v>2.3290000000000002</v>
      </c>
      <c r="K694" s="87">
        <f>+IF(ISNUMBER(DATA!AN1029),DATA!AN1029,"n/a")</f>
        <v>1000177</v>
      </c>
      <c r="L694" s="78">
        <f>+IF(ISNUMBER(DATA!AO1029),DATA!AO1029,"n/a")</f>
        <v>2.3879999999999999</v>
      </c>
      <c r="R694" s="67"/>
      <c r="S694" s="67"/>
      <c r="T694" s="67"/>
      <c r="U694" s="67"/>
      <c r="V694" s="67"/>
      <c r="W694" s="67"/>
      <c r="X694" s="67"/>
      <c r="Y694" s="67"/>
    </row>
    <row r="695" spans="1:25" x14ac:dyDescent="0.2">
      <c r="A695" s="67" t="s">
        <v>28</v>
      </c>
      <c r="B695" s="67" t="s">
        <v>23</v>
      </c>
      <c r="C695" s="67" t="s">
        <v>9</v>
      </c>
      <c r="D695" s="67" t="s">
        <v>330</v>
      </c>
      <c r="E695" s="87">
        <f>+IF(ISNUMBER(DATA!J1030),DATA!J1030,"n/a")</f>
        <v>688065</v>
      </c>
      <c r="F695" s="78">
        <f>+IF(ISNUMBER(DATA!K1030),DATA!K1030,"n/a")</f>
        <v>1.5189999999999999</v>
      </c>
      <c r="G695" s="87">
        <f>+IF(ISNUMBER(DATA!T1030),DATA!T1030,"n/a")</f>
        <v>2011493</v>
      </c>
      <c r="H695" s="78">
        <f>+IF(ISNUMBER(DATA!U1030),DATA!U1030,"n/a")</f>
        <v>1.1100000000000001</v>
      </c>
      <c r="I695" s="87">
        <f>+IF(ISNUMBER(DATA!AD1030),DATA!AD1030,"n/a")</f>
        <v>3928689</v>
      </c>
      <c r="J695" s="78">
        <f>+IF(ISNUMBER(DATA!AE1030),DATA!AE1030,"n/a")</f>
        <v>0.96299999999999997</v>
      </c>
      <c r="K695" s="87">
        <f>+IF(ISNUMBER(DATA!AN1030),DATA!AN1030,"n/a")</f>
        <v>6830445</v>
      </c>
      <c r="L695" s="78">
        <f>+IF(ISNUMBER(DATA!AO1030),DATA!AO1030,"n/a")</f>
        <v>1.0389999999999999</v>
      </c>
      <c r="R695" s="67"/>
      <c r="S695" s="67"/>
      <c r="T695" s="67"/>
      <c r="U695" s="67"/>
      <c r="V695" s="67"/>
      <c r="W695" s="67"/>
      <c r="X695" s="67"/>
      <c r="Y695" s="67"/>
    </row>
    <row r="696" spans="1:25" x14ac:dyDescent="0.2">
      <c r="E696" s="81"/>
      <c r="F696" s="78"/>
      <c r="G696" s="82"/>
      <c r="H696" s="78"/>
      <c r="I696" s="82"/>
      <c r="J696" s="83"/>
      <c r="K696" s="82"/>
      <c r="L696" s="78"/>
      <c r="R696" s="67"/>
      <c r="S696" s="67"/>
      <c r="T696" s="67"/>
      <c r="U696" s="67"/>
      <c r="V696" s="67"/>
      <c r="W696" s="67"/>
      <c r="X696" s="67"/>
      <c r="Y696" s="67"/>
    </row>
    <row r="697" spans="1:25" x14ac:dyDescent="0.2">
      <c r="A697" s="67" t="s">
        <v>28</v>
      </c>
      <c r="B697" s="67" t="s">
        <v>23</v>
      </c>
      <c r="C697" s="67" t="s">
        <v>25</v>
      </c>
      <c r="D697" s="67" t="s">
        <v>322</v>
      </c>
      <c r="E697" s="87">
        <f>+IF(ISNUMBER(DATA!L1022),DATA!L1022,"n/a")</f>
        <v>96553</v>
      </c>
      <c r="F697" s="78">
        <f>+IF(ISNUMBER(DATA!M1022),DATA!M1022,"n/a")</f>
        <v>1.6379999999999999</v>
      </c>
      <c r="G697" s="87">
        <f>+IF(ISNUMBER(DATA!V1022),DATA!V1022,"n/a")</f>
        <v>313344</v>
      </c>
      <c r="H697" s="78">
        <f>+IF(ISNUMBER(DATA!W1022),DATA!W1022,"n/a")</f>
        <v>1.478</v>
      </c>
      <c r="I697" s="87">
        <f>+IF(ISNUMBER(DATA!AF1022),DATA!AF1022,"n/a")</f>
        <v>617719</v>
      </c>
      <c r="J697" s="78">
        <f>+IF(ISNUMBER(DATA!AG1022),DATA!AG1022,"n/a")</f>
        <v>1.181</v>
      </c>
      <c r="K697" s="87">
        <f>+IF(ISNUMBER(DATA!AP1022),DATA!AP1022,"n/a")</f>
        <v>937514</v>
      </c>
      <c r="L697" s="78">
        <f>+IF(ISNUMBER(DATA!AQ1022),DATA!AQ1022,"n/a")</f>
        <v>0.86899999999999999</v>
      </c>
      <c r="R697" s="67"/>
      <c r="S697" s="67"/>
      <c r="T697" s="67"/>
      <c r="U697" s="67"/>
      <c r="V697" s="67"/>
      <c r="W697" s="67"/>
      <c r="X697" s="67"/>
      <c r="Y697" s="67"/>
    </row>
    <row r="698" spans="1:25" x14ac:dyDescent="0.2">
      <c r="A698" s="67" t="s">
        <v>28</v>
      </c>
      <c r="B698" s="67" t="s">
        <v>23</v>
      </c>
      <c r="C698" s="67" t="s">
        <v>25</v>
      </c>
      <c r="D698" s="67" t="s">
        <v>323</v>
      </c>
      <c r="E698" s="87">
        <f>+IF(ISNUMBER(DATA!L1023),DATA!L1023,"n/a")</f>
        <v>163659</v>
      </c>
      <c r="F698" s="78">
        <f>+IF(ISNUMBER(DATA!M1023),DATA!M1023,"n/a")</f>
        <v>1.5029999999999999</v>
      </c>
      <c r="G698" s="87">
        <f>+IF(ISNUMBER(DATA!V1023),DATA!V1023,"n/a")</f>
        <v>544827</v>
      </c>
      <c r="H698" s="78">
        <f>+IF(ISNUMBER(DATA!W1023),DATA!W1023,"n/a")</f>
        <v>1.579</v>
      </c>
      <c r="I698" s="87">
        <f>+IF(ISNUMBER(DATA!AF1023),DATA!AF1023,"n/a")</f>
        <v>1073144</v>
      </c>
      <c r="J698" s="78">
        <f>+IF(ISNUMBER(DATA!AG1023),DATA!AG1023,"n/a")</f>
        <v>1.1850000000000001</v>
      </c>
      <c r="K698" s="87">
        <f>+IF(ISNUMBER(DATA!AP1023),DATA!AP1023,"n/a")</f>
        <v>1796888</v>
      </c>
      <c r="L698" s="78">
        <f>+IF(ISNUMBER(DATA!AQ1023),DATA!AQ1023,"n/a")</f>
        <v>1.103</v>
      </c>
      <c r="R698" s="67"/>
      <c r="S698" s="67"/>
      <c r="T698" s="67"/>
      <c r="U698" s="67"/>
      <c r="V698" s="67"/>
      <c r="W698" s="67"/>
      <c r="X698" s="67"/>
      <c r="Y698" s="67"/>
    </row>
    <row r="699" spans="1:25" x14ac:dyDescent="0.2">
      <c r="A699" s="67" t="s">
        <v>28</v>
      </c>
      <c r="B699" s="67" t="s">
        <v>23</v>
      </c>
      <c r="C699" s="67" t="s">
        <v>25</v>
      </c>
      <c r="D699" s="67" t="s">
        <v>324</v>
      </c>
      <c r="E699" s="87">
        <f>+IF(ISNUMBER(DATA!L1024),DATA!L1024,"n/a")</f>
        <v>150264</v>
      </c>
      <c r="F699" s="78">
        <f>+IF(ISNUMBER(DATA!M1024),DATA!M1024,"n/a")</f>
        <v>1.2749999999999999</v>
      </c>
      <c r="G699" s="87">
        <f>+IF(ISNUMBER(DATA!V1024),DATA!V1024,"n/a")</f>
        <v>440164</v>
      </c>
      <c r="H699" s="78">
        <f>+IF(ISNUMBER(DATA!W1024),DATA!W1024,"n/a")</f>
        <v>0.93700000000000006</v>
      </c>
      <c r="I699" s="87">
        <f>+IF(ISNUMBER(DATA!AF1024),DATA!AF1024,"n/a")</f>
        <v>853711</v>
      </c>
      <c r="J699" s="78">
        <f>+IF(ISNUMBER(DATA!AG1024),DATA!AG1024,"n/a")</f>
        <v>0.74199999999999999</v>
      </c>
      <c r="K699" s="87">
        <f>+IF(ISNUMBER(DATA!AP1024),DATA!AP1024,"n/a")</f>
        <v>1507144</v>
      </c>
      <c r="L699" s="78">
        <f>+IF(ISNUMBER(DATA!AQ1024),DATA!AQ1024,"n/a")</f>
        <v>0.71799999999999997</v>
      </c>
      <c r="R699" s="67"/>
      <c r="S699" s="67"/>
      <c r="T699" s="67"/>
      <c r="U699" s="67"/>
      <c r="V699" s="67"/>
      <c r="W699" s="67"/>
      <c r="X699" s="67"/>
      <c r="Y699" s="67"/>
    </row>
    <row r="700" spans="1:25" x14ac:dyDescent="0.2">
      <c r="A700" s="67" t="s">
        <v>28</v>
      </c>
      <c r="B700" s="67" t="s">
        <v>23</v>
      </c>
      <c r="C700" s="67" t="s">
        <v>25</v>
      </c>
      <c r="D700" s="67" t="s">
        <v>325</v>
      </c>
      <c r="E700" s="87">
        <f>+IF(ISNUMBER(DATA!L1025),DATA!L1025,"n/a")</f>
        <v>233299</v>
      </c>
      <c r="F700" s="78">
        <f>+IF(ISNUMBER(DATA!M1025),DATA!M1025,"n/a")</f>
        <v>0.53</v>
      </c>
      <c r="G700" s="87">
        <f>+IF(ISNUMBER(DATA!V1025),DATA!V1025,"n/a")</f>
        <v>634893</v>
      </c>
      <c r="H700" s="78">
        <f>+IF(ISNUMBER(DATA!W1025),DATA!W1025,"n/a")</f>
        <v>0.13</v>
      </c>
      <c r="I700" s="87">
        <f>+IF(ISNUMBER(DATA!AF1025),DATA!AF1025,"n/a")</f>
        <v>1298229</v>
      </c>
      <c r="J700" s="78">
        <f>+IF(ISNUMBER(DATA!AG1025),DATA!AG1025,"n/a")</f>
        <v>3.4000000000000002E-2</v>
      </c>
      <c r="K700" s="87">
        <f>+IF(ISNUMBER(DATA!AP1025),DATA!AP1025,"n/a")</f>
        <v>2135884</v>
      </c>
      <c r="L700" s="78">
        <f>+IF(ISNUMBER(DATA!AQ1025),DATA!AQ1025,"n/a")</f>
        <v>-4.2000000000000003E-2</v>
      </c>
      <c r="R700" s="67"/>
      <c r="S700" s="67"/>
      <c r="T700" s="67"/>
      <c r="U700" s="67"/>
      <c r="V700" s="67"/>
      <c r="W700" s="67"/>
      <c r="X700" s="67"/>
      <c r="Y700" s="67"/>
    </row>
    <row r="701" spans="1:25" x14ac:dyDescent="0.2">
      <c r="A701" s="67" t="s">
        <v>28</v>
      </c>
      <c r="B701" s="67" t="s">
        <v>23</v>
      </c>
      <c r="C701" s="67" t="s">
        <v>25</v>
      </c>
      <c r="D701" s="67" t="s">
        <v>326</v>
      </c>
      <c r="E701" s="87">
        <f>+IF(ISNUMBER(DATA!L1026),DATA!L1026,"n/a")</f>
        <v>75750</v>
      </c>
      <c r="F701" s="78">
        <f>+IF(ISNUMBER(DATA!M1026),DATA!M1026,"n/a")</f>
        <v>1.5860000000000001</v>
      </c>
      <c r="G701" s="87">
        <f>+IF(ISNUMBER(DATA!V1026),DATA!V1026,"n/a")</f>
        <v>237009</v>
      </c>
      <c r="H701" s="78">
        <f>+IF(ISNUMBER(DATA!W1026),DATA!W1026,"n/a")</f>
        <v>1.4750000000000001</v>
      </c>
      <c r="I701" s="87">
        <f>+IF(ISNUMBER(DATA!AF1026),DATA!AF1026,"n/a")</f>
        <v>476978</v>
      </c>
      <c r="J701" s="78">
        <f>+IF(ISNUMBER(DATA!AG1026),DATA!AG1026,"n/a")</f>
        <v>1.167</v>
      </c>
      <c r="K701" s="87">
        <f>+IF(ISNUMBER(DATA!AP1026),DATA!AP1026,"n/a")</f>
        <v>868324</v>
      </c>
      <c r="L701" s="78">
        <f>+IF(ISNUMBER(DATA!AQ1026),DATA!AQ1026,"n/a")</f>
        <v>1.3129999999999999</v>
      </c>
      <c r="R701" s="67"/>
      <c r="S701" s="67"/>
      <c r="T701" s="67"/>
      <c r="U701" s="67"/>
      <c r="V701" s="67"/>
      <c r="W701" s="67"/>
      <c r="X701" s="67"/>
      <c r="Y701" s="67"/>
    </row>
    <row r="702" spans="1:25" x14ac:dyDescent="0.2">
      <c r="A702" s="67" t="s">
        <v>28</v>
      </c>
      <c r="B702" s="67" t="s">
        <v>23</v>
      </c>
      <c r="C702" s="67" t="s">
        <v>25</v>
      </c>
      <c r="D702" s="67" t="s">
        <v>327</v>
      </c>
      <c r="E702" s="87">
        <f>+IF(ISNUMBER(DATA!L1027),DATA!L1027,"n/a")</f>
        <v>138028</v>
      </c>
      <c r="F702" s="78">
        <f>+IF(ISNUMBER(DATA!M1027),DATA!M1027,"n/a")</f>
        <v>1.6779999999999999</v>
      </c>
      <c r="G702" s="87">
        <f>+IF(ISNUMBER(DATA!V1027),DATA!V1027,"n/a")</f>
        <v>385545</v>
      </c>
      <c r="H702" s="78">
        <f>+IF(ISNUMBER(DATA!W1027),DATA!W1027,"n/a")</f>
        <v>1.278</v>
      </c>
      <c r="I702" s="87">
        <f>+IF(ISNUMBER(DATA!AF1027),DATA!AF1027,"n/a")</f>
        <v>750412</v>
      </c>
      <c r="J702" s="78">
        <f>+IF(ISNUMBER(DATA!AG1027),DATA!AG1027,"n/a")</f>
        <v>1.1539999999999999</v>
      </c>
      <c r="K702" s="87">
        <f>+IF(ISNUMBER(DATA!AP1027),DATA!AP1027,"n/a")</f>
        <v>1484637</v>
      </c>
      <c r="L702" s="78">
        <f>+IF(ISNUMBER(DATA!AQ1027),DATA!AQ1027,"n/a")</f>
        <v>1.4650000000000001</v>
      </c>
      <c r="R702" s="67"/>
      <c r="S702" s="67"/>
      <c r="T702" s="67"/>
      <c r="U702" s="67"/>
      <c r="V702" s="67"/>
      <c r="W702" s="67"/>
      <c r="X702" s="67"/>
      <c r="Y702" s="67"/>
    </row>
    <row r="703" spans="1:25" x14ac:dyDescent="0.2">
      <c r="A703" s="67" t="s">
        <v>28</v>
      </c>
      <c r="B703" s="67" t="s">
        <v>23</v>
      </c>
      <c r="C703" s="67" t="s">
        <v>25</v>
      </c>
      <c r="D703" s="67" t="s">
        <v>328</v>
      </c>
      <c r="E703" s="87">
        <f>+IF(ISNUMBER(DATA!L1028),DATA!L1028,"n/a")</f>
        <v>156314</v>
      </c>
      <c r="F703" s="78">
        <f>+IF(ISNUMBER(DATA!M1028),DATA!M1028,"n/a")</f>
        <v>0.42499999999999999</v>
      </c>
      <c r="G703" s="87">
        <f>+IF(ISNUMBER(DATA!V1028),DATA!V1028,"n/a")</f>
        <v>534834</v>
      </c>
      <c r="H703" s="78">
        <f>+IF(ISNUMBER(DATA!W1028),DATA!W1028,"n/a")</f>
        <v>0.44</v>
      </c>
      <c r="I703" s="87">
        <f>+IF(ISNUMBER(DATA!AF1028),DATA!AF1028,"n/a")</f>
        <v>1064335</v>
      </c>
      <c r="J703" s="78">
        <f>+IF(ISNUMBER(DATA!AG1028),DATA!AG1028,"n/a")</f>
        <v>0.48299999999999998</v>
      </c>
      <c r="K703" s="87">
        <f>+IF(ISNUMBER(DATA!AP1028),DATA!AP1028,"n/a")</f>
        <v>2122578</v>
      </c>
      <c r="L703" s="78">
        <f>+IF(ISNUMBER(DATA!AQ1028),DATA!AQ1028,"n/a")</f>
        <v>0.69099999999999995</v>
      </c>
      <c r="R703" s="67"/>
      <c r="S703" s="67"/>
      <c r="T703" s="67"/>
      <c r="U703" s="67"/>
      <c r="V703" s="67"/>
      <c r="W703" s="67"/>
      <c r="X703" s="67"/>
      <c r="Y703" s="67"/>
    </row>
    <row r="704" spans="1:25" x14ac:dyDescent="0.2">
      <c r="A704" s="67" t="s">
        <v>28</v>
      </c>
      <c r="B704" s="67" t="s">
        <v>23</v>
      </c>
      <c r="C704" s="67" t="s">
        <v>25</v>
      </c>
      <c r="D704" s="67" t="s">
        <v>329</v>
      </c>
      <c r="E704" s="87">
        <f>+IF(ISNUMBER(DATA!L1029),DATA!L1029,"n/a")</f>
        <v>196223</v>
      </c>
      <c r="F704" s="78">
        <f>+IF(ISNUMBER(DATA!M1029),DATA!M1029,"n/a")</f>
        <v>2.9249999999999998</v>
      </c>
      <c r="G704" s="87">
        <f>+IF(ISNUMBER(DATA!V1029),DATA!V1029,"n/a")</f>
        <v>561430</v>
      </c>
      <c r="H704" s="78">
        <f>+IF(ISNUMBER(DATA!W1029),DATA!W1029,"n/a")</f>
        <v>2.2719999999999998</v>
      </c>
      <c r="I704" s="87">
        <f>+IF(ISNUMBER(DATA!AF1029),DATA!AF1029,"n/a")</f>
        <v>1089338</v>
      </c>
      <c r="J704" s="78">
        <f>+IF(ISNUMBER(DATA!AG1029),DATA!AG1029,"n/a")</f>
        <v>2.105</v>
      </c>
      <c r="K704" s="87">
        <f>+IF(ISNUMBER(DATA!AP1029),DATA!AP1029,"n/a")</f>
        <v>1854522</v>
      </c>
      <c r="L704" s="78">
        <f>+IF(ISNUMBER(DATA!AQ1029),DATA!AQ1029,"n/a")</f>
        <v>1.772</v>
      </c>
      <c r="R704" s="67"/>
      <c r="S704" s="67"/>
      <c r="T704" s="67"/>
      <c r="U704" s="67"/>
      <c r="V704" s="67"/>
      <c r="W704" s="67"/>
      <c r="X704" s="67"/>
      <c r="Y704" s="67"/>
    </row>
    <row r="705" spans="1:25" x14ac:dyDescent="0.2">
      <c r="A705" s="67" t="s">
        <v>28</v>
      </c>
      <c r="B705" s="67" t="s">
        <v>23</v>
      </c>
      <c r="C705" s="67" t="s">
        <v>25</v>
      </c>
      <c r="D705" s="67" t="s">
        <v>330</v>
      </c>
      <c r="E705" s="87">
        <f>+IF(ISNUMBER(DATA!L1030),DATA!L1030,"n/a")</f>
        <v>1210090</v>
      </c>
      <c r="F705" s="78">
        <f>+IF(ISNUMBER(DATA!M1030),DATA!M1030,"n/a")</f>
        <v>1.157</v>
      </c>
      <c r="G705" s="87">
        <f>+IF(ISNUMBER(DATA!V1030),DATA!V1030,"n/a")</f>
        <v>3652046</v>
      </c>
      <c r="H705" s="78">
        <f>+IF(ISNUMBER(DATA!W1030),DATA!W1030,"n/a")</f>
        <v>0.88800000000000001</v>
      </c>
      <c r="I705" s="87">
        <f>+IF(ISNUMBER(DATA!AF1030),DATA!AF1030,"n/a")</f>
        <v>7223865</v>
      </c>
      <c r="J705" s="78">
        <f>+IF(ISNUMBER(DATA!AG1030),DATA!AG1030,"n/a")</f>
        <v>0.73799999999999999</v>
      </c>
      <c r="K705" s="87">
        <f>+IF(ISNUMBER(DATA!AP1030),DATA!AP1030,"n/a")</f>
        <v>12707492</v>
      </c>
      <c r="L705" s="78">
        <f>+IF(ISNUMBER(DATA!AQ1030),DATA!AQ1030,"n/a")</f>
        <v>0.72499999999999998</v>
      </c>
      <c r="R705" s="67"/>
      <c r="S705" s="67"/>
      <c r="T705" s="67"/>
      <c r="U705" s="67"/>
      <c r="V705" s="67"/>
      <c r="W705" s="67"/>
      <c r="X705" s="67"/>
      <c r="Y705" s="67"/>
    </row>
    <row r="706" spans="1:25" x14ac:dyDescent="0.2">
      <c r="E706" s="81"/>
      <c r="F706" s="78"/>
      <c r="G706" s="82"/>
      <c r="H706" s="78"/>
      <c r="I706" s="82"/>
      <c r="J706" s="83"/>
      <c r="K706" s="82"/>
      <c r="L706" s="78"/>
      <c r="R706" s="67"/>
      <c r="S706" s="67"/>
      <c r="T706" s="67"/>
      <c r="U706" s="67"/>
      <c r="V706" s="67"/>
      <c r="W706" s="67"/>
      <c r="X706" s="67"/>
      <c r="Y706" s="67"/>
    </row>
    <row r="707" spans="1:25" x14ac:dyDescent="0.2">
      <c r="A707" s="67" t="s">
        <v>28</v>
      </c>
      <c r="B707" s="67" t="s">
        <v>23</v>
      </c>
      <c r="C707" s="67" t="s">
        <v>10</v>
      </c>
      <c r="D707" s="67" t="s">
        <v>322</v>
      </c>
      <c r="E707" s="88">
        <f>+IF(ISNUMBER(DATA!N1022),DATA!N1022,"n/a")</f>
        <v>6.07</v>
      </c>
      <c r="F707" s="78">
        <f>+IF(ISNUMBER(DATA!O1022),DATA!O1022,"n/a")</f>
        <v>-0.253</v>
      </c>
      <c r="G707" s="88">
        <f>+IF(ISNUMBER(DATA!X1022),DATA!X1022,"n/a")</f>
        <v>6.27</v>
      </c>
      <c r="H707" s="78">
        <f>+IF(ISNUMBER(DATA!Y1022),DATA!Y1022,"n/a")</f>
        <v>-0.219</v>
      </c>
      <c r="I707" s="88">
        <f>+IF(ISNUMBER(DATA!AH1022),DATA!AH1022,"n/a")</f>
        <v>6.27</v>
      </c>
      <c r="J707" s="78">
        <f>+IF(ISNUMBER(DATA!AI1022),DATA!AI1022,"n/a")</f>
        <v>-0.19400000000000001</v>
      </c>
      <c r="K707" s="88">
        <f>+IF(ISNUMBER(DATA!AR1022),DATA!AR1022,"n/a")</f>
        <v>6.64</v>
      </c>
      <c r="L707" s="78">
        <f>+IF(ISNUMBER(DATA!AS1022),DATA!AS1022,"n/a")</f>
        <v>-0.161</v>
      </c>
      <c r="R707" s="67"/>
      <c r="S707" s="67"/>
      <c r="T707" s="67"/>
      <c r="U707" s="67"/>
      <c r="V707" s="67"/>
      <c r="W707" s="67"/>
      <c r="X707" s="67"/>
      <c r="Y707" s="67"/>
    </row>
    <row r="708" spans="1:25" x14ac:dyDescent="0.2">
      <c r="A708" s="67" t="s">
        <v>28</v>
      </c>
      <c r="B708" s="67" t="s">
        <v>23</v>
      </c>
      <c r="C708" s="67" t="s">
        <v>10</v>
      </c>
      <c r="D708" s="67" t="s">
        <v>323</v>
      </c>
      <c r="E708" s="88">
        <f>+IF(ISNUMBER(DATA!N1023),DATA!N1023,"n/a")</f>
        <v>5.63</v>
      </c>
      <c r="F708" s="78">
        <f>+IF(ISNUMBER(DATA!O1023),DATA!O1023,"n/a")</f>
        <v>-0.16700000000000001</v>
      </c>
      <c r="G708" s="88">
        <f>+IF(ISNUMBER(DATA!X1023),DATA!X1023,"n/a")</f>
        <v>5.54</v>
      </c>
      <c r="H708" s="78">
        <f>+IF(ISNUMBER(DATA!Y1023),DATA!Y1023,"n/a")</f>
        <v>-0.20599999999999999</v>
      </c>
      <c r="I708" s="88">
        <f>+IF(ISNUMBER(DATA!AH1023),DATA!AH1023,"n/a")</f>
        <v>5.6</v>
      </c>
      <c r="J708" s="78">
        <f>+IF(ISNUMBER(DATA!AI1023),DATA!AI1023,"n/a")</f>
        <v>-0.218</v>
      </c>
      <c r="K708" s="88">
        <f>+IF(ISNUMBER(DATA!AR1023),DATA!AR1023,"n/a")</f>
        <v>5.57</v>
      </c>
      <c r="L708" s="78">
        <f>+IF(ISNUMBER(DATA!AS1023),DATA!AS1023,"n/a")</f>
        <v>-0.26600000000000001</v>
      </c>
      <c r="R708" s="67"/>
      <c r="S708" s="67"/>
      <c r="T708" s="67"/>
      <c r="U708" s="67"/>
      <c r="V708" s="67"/>
      <c r="W708" s="67"/>
      <c r="X708" s="67"/>
      <c r="Y708" s="67"/>
    </row>
    <row r="709" spans="1:25" x14ac:dyDescent="0.2">
      <c r="A709" s="67" t="s">
        <v>28</v>
      </c>
      <c r="B709" s="67" t="s">
        <v>23</v>
      </c>
      <c r="C709" s="67" t="s">
        <v>10</v>
      </c>
      <c r="D709" s="67" t="s">
        <v>324</v>
      </c>
      <c r="E709" s="88">
        <f>+IF(ISNUMBER(DATA!N1024),DATA!N1024,"n/a")</f>
        <v>5.2</v>
      </c>
      <c r="F709" s="78">
        <f>+IF(ISNUMBER(DATA!O1024),DATA!O1024,"n/a")</f>
        <v>-0.27500000000000002</v>
      </c>
      <c r="G709" s="88">
        <f>+IF(ISNUMBER(DATA!X1024),DATA!X1024,"n/a")</f>
        <v>5.61</v>
      </c>
      <c r="H709" s="78">
        <f>+IF(ISNUMBER(DATA!Y1024),DATA!Y1024,"n/a")</f>
        <v>-0.188</v>
      </c>
      <c r="I709" s="88">
        <f>+IF(ISNUMBER(DATA!AH1024),DATA!AH1024,"n/a")</f>
        <v>5.85</v>
      </c>
      <c r="J709" s="78">
        <f>+IF(ISNUMBER(DATA!AI1024),DATA!AI1024,"n/a")</f>
        <v>-0.186</v>
      </c>
      <c r="K709" s="88">
        <f>+IF(ISNUMBER(DATA!AR1024),DATA!AR1024,"n/a")</f>
        <v>6.16</v>
      </c>
      <c r="L709" s="78">
        <f>+IF(ISNUMBER(DATA!AS1024),DATA!AS1024,"n/a")</f>
        <v>-0.20300000000000001</v>
      </c>
      <c r="R709" s="67"/>
      <c r="S709" s="67"/>
      <c r="T709" s="67"/>
      <c r="U709" s="67"/>
      <c r="V709" s="67"/>
      <c r="W709" s="67"/>
      <c r="X709" s="67"/>
      <c r="Y709" s="67"/>
    </row>
    <row r="710" spans="1:25" x14ac:dyDescent="0.2">
      <c r="A710" s="67" t="s">
        <v>28</v>
      </c>
      <c r="B710" s="67" t="s">
        <v>23</v>
      </c>
      <c r="C710" s="67" t="s">
        <v>10</v>
      </c>
      <c r="D710" s="67" t="s">
        <v>325</v>
      </c>
      <c r="E710" s="88">
        <f>+IF(ISNUMBER(DATA!N1025),DATA!N1025,"n/a")</f>
        <v>4.08</v>
      </c>
      <c r="F710" s="78">
        <f>+IF(ISNUMBER(DATA!O1025),DATA!O1025,"n/a")</f>
        <v>-0.42199999999999999</v>
      </c>
      <c r="G710" s="88">
        <f>+IF(ISNUMBER(DATA!X1025),DATA!X1025,"n/a")</f>
        <v>4.7699999999999996</v>
      </c>
      <c r="H710" s="78">
        <f>+IF(ISNUMBER(DATA!Y1025),DATA!Y1025,"n/a")</f>
        <v>-0.316</v>
      </c>
      <c r="I710" s="88">
        <f>+IF(ISNUMBER(DATA!AH1025),DATA!AH1025,"n/a")</f>
        <v>5.03</v>
      </c>
      <c r="J710" s="78">
        <f>+IF(ISNUMBER(DATA!AI1025),DATA!AI1025,"n/a")</f>
        <v>-0.253</v>
      </c>
      <c r="K710" s="88">
        <f>+IF(ISNUMBER(DATA!AR1025),DATA!AR1025,"n/a")</f>
        <v>5.64</v>
      </c>
      <c r="L710" s="78">
        <f>+IF(ISNUMBER(DATA!AS1025),DATA!AS1025,"n/a")</f>
        <v>-0.159</v>
      </c>
      <c r="R710" s="67"/>
      <c r="S710" s="67"/>
      <c r="T710" s="67"/>
      <c r="U710" s="67"/>
      <c r="V710" s="67"/>
      <c r="W710" s="67"/>
      <c r="X710" s="67"/>
      <c r="Y710" s="67"/>
    </row>
    <row r="711" spans="1:25" x14ac:dyDescent="0.2">
      <c r="A711" s="67" t="s">
        <v>28</v>
      </c>
      <c r="B711" s="67" t="s">
        <v>23</v>
      </c>
      <c r="C711" s="67" t="s">
        <v>10</v>
      </c>
      <c r="D711" s="67" t="s">
        <v>326</v>
      </c>
      <c r="E711" s="88">
        <f>+IF(ISNUMBER(DATA!N1026),DATA!N1026,"n/a")</f>
        <v>5.52</v>
      </c>
      <c r="F711" s="78">
        <f>+IF(ISNUMBER(DATA!O1026),DATA!O1026,"n/a")</f>
        <v>-9.8000000000000004E-2</v>
      </c>
      <c r="G711" s="88">
        <f>+IF(ISNUMBER(DATA!X1026),DATA!X1026,"n/a")</f>
        <v>5.57</v>
      </c>
      <c r="H711" s="78">
        <f>+IF(ISNUMBER(DATA!Y1026),DATA!Y1026,"n/a")</f>
        <v>-0.127</v>
      </c>
      <c r="I711" s="88">
        <f>+IF(ISNUMBER(DATA!AH1026),DATA!AH1026,"n/a")</f>
        <v>5.66</v>
      </c>
      <c r="J711" s="78">
        <f>+IF(ISNUMBER(DATA!AI1026),DATA!AI1026,"n/a")</f>
        <v>-0.13800000000000001</v>
      </c>
      <c r="K711" s="88">
        <f>+IF(ISNUMBER(DATA!AR1026),DATA!AR1026,"n/a")</f>
        <v>5.58</v>
      </c>
      <c r="L711" s="78">
        <f>+IF(ISNUMBER(DATA!AS1026),DATA!AS1026,"n/a")</f>
        <v>-0.216</v>
      </c>
      <c r="R711" s="67"/>
      <c r="S711" s="67"/>
      <c r="T711" s="67"/>
      <c r="U711" s="67"/>
      <c r="V711" s="67"/>
      <c r="W711" s="67"/>
      <c r="X711" s="67"/>
      <c r="Y711" s="67"/>
    </row>
    <row r="712" spans="1:25" x14ac:dyDescent="0.2">
      <c r="A712" s="67" t="s">
        <v>28</v>
      </c>
      <c r="B712" s="67" t="s">
        <v>23</v>
      </c>
      <c r="C712" s="67" t="s">
        <v>10</v>
      </c>
      <c r="D712" s="67" t="s">
        <v>327</v>
      </c>
      <c r="E712" s="88">
        <f>+IF(ISNUMBER(DATA!N1027),DATA!N1027,"n/a")</f>
        <v>5.5</v>
      </c>
      <c r="F712" s="78">
        <f>+IF(ISNUMBER(DATA!O1027),DATA!O1027,"n/a")</f>
        <v>-0.14000000000000001</v>
      </c>
      <c r="G712" s="88">
        <f>+IF(ISNUMBER(DATA!X1027),DATA!X1027,"n/a")</f>
        <v>5.6</v>
      </c>
      <c r="H712" s="78">
        <f>+IF(ISNUMBER(DATA!Y1027),DATA!Y1027,"n/a")</f>
        <v>-0.13400000000000001</v>
      </c>
      <c r="I712" s="88">
        <f>+IF(ISNUMBER(DATA!AH1027),DATA!AH1027,"n/a")</f>
        <v>5.58</v>
      </c>
      <c r="J712" s="78">
        <f>+IF(ISNUMBER(DATA!AI1027),DATA!AI1027,"n/a")</f>
        <v>-0.16600000000000001</v>
      </c>
      <c r="K712" s="88">
        <f>+IF(ISNUMBER(DATA!AR1027),DATA!AR1027,"n/a")</f>
        <v>5.48</v>
      </c>
      <c r="L712" s="78">
        <f>+IF(ISNUMBER(DATA!AS1027),DATA!AS1027,"n/a")</f>
        <v>-0.25800000000000001</v>
      </c>
      <c r="R712" s="67"/>
      <c r="S712" s="67"/>
      <c r="T712" s="67"/>
      <c r="U712" s="67"/>
      <c r="V712" s="67"/>
      <c r="W712" s="67"/>
      <c r="X712" s="67"/>
      <c r="Y712" s="67"/>
    </row>
    <row r="713" spans="1:25" x14ac:dyDescent="0.2">
      <c r="A713" s="67" t="s">
        <v>28</v>
      </c>
      <c r="B713" s="67" t="s">
        <v>23</v>
      </c>
      <c r="C713" s="67" t="s">
        <v>10</v>
      </c>
      <c r="D713" s="67" t="s">
        <v>328</v>
      </c>
      <c r="E713" s="88">
        <f>+IF(ISNUMBER(DATA!N1028),DATA!N1028,"n/a")</f>
        <v>5.45</v>
      </c>
      <c r="F713" s="78">
        <f>+IF(ISNUMBER(DATA!O1028),DATA!O1028,"n/a")</f>
        <v>-0.121</v>
      </c>
      <c r="G713" s="88">
        <f>+IF(ISNUMBER(DATA!X1028),DATA!X1028,"n/a")</f>
        <v>5.48</v>
      </c>
      <c r="H713" s="78">
        <f>+IF(ISNUMBER(DATA!Y1028),DATA!Y1028,"n/a")</f>
        <v>-0.113</v>
      </c>
      <c r="I713" s="88">
        <f>+IF(ISNUMBER(DATA!AH1028),DATA!AH1028,"n/a")</f>
        <v>5.56</v>
      </c>
      <c r="J713" s="78">
        <f>+IF(ISNUMBER(DATA!AI1028),DATA!AI1028,"n/a")</f>
        <v>-0.14099999999999999</v>
      </c>
      <c r="K713" s="88">
        <f>+IF(ISNUMBER(DATA!AR1028),DATA!AR1028,"n/a")</f>
        <v>5.48</v>
      </c>
      <c r="L713" s="78">
        <f>+IF(ISNUMBER(DATA!AS1028),DATA!AS1028,"n/a")</f>
        <v>-0.23100000000000001</v>
      </c>
      <c r="R713" s="67"/>
      <c r="S713" s="67"/>
      <c r="T713" s="67"/>
      <c r="U713" s="67"/>
      <c r="V713" s="67"/>
      <c r="W713" s="67"/>
      <c r="X713" s="67"/>
      <c r="Y713" s="67"/>
    </row>
    <row r="714" spans="1:25" x14ac:dyDescent="0.2">
      <c r="A714" s="67" t="s">
        <v>28</v>
      </c>
      <c r="B714" s="67" t="s">
        <v>23</v>
      </c>
      <c r="C714" s="67" t="s">
        <v>10</v>
      </c>
      <c r="D714" s="67" t="s">
        <v>329</v>
      </c>
      <c r="E714" s="88">
        <f>+IF(ISNUMBER(DATA!N1029),DATA!N1029,"n/a")</f>
        <v>4.99</v>
      </c>
      <c r="F714" s="78">
        <f>+IF(ISNUMBER(DATA!O1029),DATA!O1029,"n/a")</f>
        <v>-0.26200000000000001</v>
      </c>
      <c r="G714" s="88">
        <f>+IF(ISNUMBER(DATA!X1029),DATA!X1029,"n/a")</f>
        <v>5.0199999999999996</v>
      </c>
      <c r="H714" s="78">
        <f>+IF(ISNUMBER(DATA!Y1029),DATA!Y1029,"n/a")</f>
        <v>-0.25600000000000001</v>
      </c>
      <c r="I714" s="88">
        <f>+IF(ISNUMBER(DATA!AH1029),DATA!AH1029,"n/a")</f>
        <v>5.01</v>
      </c>
      <c r="J714" s="78">
        <f>+IF(ISNUMBER(DATA!AI1029),DATA!AI1029,"n/a")</f>
        <v>-0.28499999999999998</v>
      </c>
      <c r="K714" s="88">
        <f>+IF(ISNUMBER(DATA!AR1029),DATA!AR1029,"n/a")</f>
        <v>5.08</v>
      </c>
      <c r="L714" s="78">
        <f>+IF(ISNUMBER(DATA!AS1029),DATA!AS1029,"n/a")</f>
        <v>-0.33600000000000002</v>
      </c>
      <c r="R714" s="67"/>
      <c r="S714" s="67"/>
      <c r="T714" s="67"/>
      <c r="U714" s="67"/>
      <c r="V714" s="67"/>
      <c r="W714" s="67"/>
      <c r="X714" s="67"/>
      <c r="Y714" s="67"/>
    </row>
    <row r="715" spans="1:25" x14ac:dyDescent="0.2">
      <c r="A715" s="67" t="s">
        <v>28</v>
      </c>
      <c r="B715" s="67" t="s">
        <v>23</v>
      </c>
      <c r="C715" s="67" t="s">
        <v>10</v>
      </c>
      <c r="D715" s="67" t="s">
        <v>330</v>
      </c>
      <c r="E715" s="88">
        <f>+IF(ISNUMBER(DATA!N1030),DATA!N1030,"n/a")</f>
        <v>5.1100000000000003</v>
      </c>
      <c r="F715" s="78">
        <f>+IF(ISNUMBER(DATA!O1030),DATA!O1030,"n/a")</f>
        <v>-0.245</v>
      </c>
      <c r="G715" s="88">
        <f>+IF(ISNUMBER(DATA!X1030),DATA!X1030,"n/a")</f>
        <v>5.37</v>
      </c>
      <c r="H715" s="78">
        <f>+IF(ISNUMBER(DATA!Y1030),DATA!Y1030,"n/a")</f>
        <v>-0.20499999999999999</v>
      </c>
      <c r="I715" s="88">
        <f>+IF(ISNUMBER(DATA!AH1030),DATA!AH1030,"n/a")</f>
        <v>5.47</v>
      </c>
      <c r="J715" s="78">
        <f>+IF(ISNUMBER(DATA!AI1030),DATA!AI1030,"n/a")</f>
        <v>-0.20200000000000001</v>
      </c>
      <c r="K715" s="88">
        <f>+IF(ISNUMBER(DATA!AR1030),DATA!AR1030,"n/a")</f>
        <v>5.62</v>
      </c>
      <c r="L715" s="78">
        <f>+IF(ISNUMBER(DATA!AS1030),DATA!AS1030,"n/a")</f>
        <v>-0.222</v>
      </c>
      <c r="R715" s="67"/>
      <c r="S715" s="67"/>
      <c r="T715" s="67"/>
      <c r="U715" s="67"/>
      <c r="V715" s="67"/>
      <c r="W715" s="67"/>
      <c r="X715" s="67"/>
      <c r="Y715" s="67"/>
    </row>
    <row r="716" spans="1:25" x14ac:dyDescent="0.2">
      <c r="E716" s="91"/>
      <c r="F716" s="78"/>
      <c r="G716" s="92"/>
      <c r="H716" s="78"/>
      <c r="I716" s="92"/>
      <c r="J716" s="83"/>
      <c r="K716" s="92"/>
      <c r="L716" s="78"/>
      <c r="R716" s="67"/>
      <c r="S716" s="67"/>
      <c r="T716" s="67"/>
      <c r="U716" s="67"/>
      <c r="V716" s="67"/>
      <c r="W716" s="67"/>
      <c r="X716" s="67"/>
      <c r="Y716" s="67"/>
    </row>
    <row r="717" spans="1:25" x14ac:dyDescent="0.2">
      <c r="A717" s="67" t="s">
        <v>28</v>
      </c>
      <c r="B717" s="67" t="s">
        <v>23</v>
      </c>
      <c r="C717" s="67" t="s">
        <v>26</v>
      </c>
      <c r="D717" s="67" t="s">
        <v>322</v>
      </c>
      <c r="E717" s="88">
        <f>+IF(ISNUMBER(DATA!P1022),DATA!P1022,"n/a")</f>
        <v>3.23</v>
      </c>
      <c r="F717" s="78">
        <f>+IF(ISNUMBER(DATA!Q1022),DATA!Q1022,"n/a")</f>
        <v>-0.17499999999999999</v>
      </c>
      <c r="G717" s="88">
        <f>+IF(ISNUMBER(DATA!Z1022),DATA!Z1022,"n/a")</f>
        <v>3.21</v>
      </c>
      <c r="H717" s="78">
        <f>+IF(ISNUMBER(DATA!AA1022),DATA!AA1022,"n/a")</f>
        <v>-0.17899999999999999</v>
      </c>
      <c r="I717" s="88">
        <f>+IF(ISNUMBER(DATA!AJ1022),DATA!AJ1022,"n/a")</f>
        <v>3.13</v>
      </c>
      <c r="J717" s="78">
        <f>+IF(ISNUMBER(DATA!AK1022),DATA!AK1022,"n/a")</f>
        <v>-0.16500000000000001</v>
      </c>
      <c r="K717" s="88">
        <f>+IF(ISNUMBER(DATA!AT1022),DATA!AT1022,"n/a")</f>
        <v>3.26</v>
      </c>
      <c r="L717" s="78">
        <f>+IF(ISNUMBER(DATA!AU1022),DATA!AU1022,"n/a")</f>
        <v>-0.13100000000000001</v>
      </c>
      <c r="R717" s="67"/>
      <c r="S717" s="67"/>
      <c r="T717" s="67"/>
      <c r="U717" s="67"/>
      <c r="V717" s="67"/>
      <c r="W717" s="67"/>
      <c r="X717" s="67"/>
      <c r="Y717" s="67"/>
    </row>
    <row r="718" spans="1:25" x14ac:dyDescent="0.2">
      <c r="A718" s="67" t="s">
        <v>28</v>
      </c>
      <c r="B718" s="67" t="s">
        <v>23</v>
      </c>
      <c r="C718" s="67" t="s">
        <v>26</v>
      </c>
      <c r="D718" s="67" t="s">
        <v>323</v>
      </c>
      <c r="E718" s="88">
        <f>+IF(ISNUMBER(DATA!P1023),DATA!P1023,"n/a")</f>
        <v>2.92</v>
      </c>
      <c r="F718" s="78">
        <f>+IF(ISNUMBER(DATA!Q1023),DATA!Q1023,"n/a")</f>
        <v>-7.0999999999999994E-2</v>
      </c>
      <c r="G718" s="88">
        <f>+IF(ISNUMBER(DATA!Z1023),DATA!Z1023,"n/a")</f>
        <v>2.86</v>
      </c>
      <c r="H718" s="78">
        <f>+IF(ISNUMBER(DATA!AA1023),DATA!AA1023,"n/a")</f>
        <v>-9.0999999999999998E-2</v>
      </c>
      <c r="I718" s="88">
        <f>+IF(ISNUMBER(DATA!AJ1023),DATA!AJ1023,"n/a")</f>
        <v>2.87</v>
      </c>
      <c r="J718" s="78">
        <f>+IF(ISNUMBER(DATA!AK1023),DATA!AK1023,"n/a")</f>
        <v>-8.3000000000000004E-2</v>
      </c>
      <c r="K718" s="88">
        <f>+IF(ISNUMBER(DATA!AT1023),DATA!AT1023,"n/a")</f>
        <v>2.86</v>
      </c>
      <c r="L718" s="78">
        <f>+IF(ISNUMBER(DATA!AU1023),DATA!AU1023,"n/a")</f>
        <v>-8.8999999999999996E-2</v>
      </c>
      <c r="R718" s="67"/>
      <c r="S718" s="67"/>
      <c r="T718" s="67"/>
      <c r="U718" s="67"/>
      <c r="V718" s="67"/>
      <c r="W718" s="67"/>
      <c r="X718" s="67"/>
      <c r="Y718" s="67"/>
    </row>
    <row r="719" spans="1:25" x14ac:dyDescent="0.2">
      <c r="A719" s="67" t="s">
        <v>28</v>
      </c>
      <c r="B719" s="67" t="s">
        <v>23</v>
      </c>
      <c r="C719" s="67" t="s">
        <v>26</v>
      </c>
      <c r="D719" s="67" t="s">
        <v>324</v>
      </c>
      <c r="E719" s="88">
        <f>+IF(ISNUMBER(DATA!P1024),DATA!P1024,"n/a")</f>
        <v>2.9</v>
      </c>
      <c r="F719" s="78">
        <f>+IF(ISNUMBER(DATA!Q1024),DATA!Q1024,"n/a")</f>
        <v>-7.8E-2</v>
      </c>
      <c r="G719" s="88">
        <f>+IF(ISNUMBER(DATA!Z1024),DATA!Z1024,"n/a")</f>
        <v>2.97</v>
      </c>
      <c r="H719" s="78">
        <f>+IF(ISNUMBER(DATA!AA1024),DATA!AA1024,"n/a")</f>
        <v>-7.0999999999999994E-2</v>
      </c>
      <c r="I719" s="88">
        <f>+IF(ISNUMBER(DATA!AJ1024),DATA!AJ1024,"n/a")</f>
        <v>3.02</v>
      </c>
      <c r="J719" s="78">
        <f>+IF(ISNUMBER(DATA!AK1024),DATA!AK1024,"n/a")</f>
        <v>-5.2999999999999999E-2</v>
      </c>
      <c r="K719" s="88">
        <f>+IF(ISNUMBER(DATA!AT1024),DATA!AT1024,"n/a")</f>
        <v>3.14</v>
      </c>
      <c r="L719" s="78">
        <f>+IF(ISNUMBER(DATA!AU1024),DATA!AU1024,"n/a")</f>
        <v>-0.02</v>
      </c>
      <c r="R719" s="67"/>
      <c r="S719" s="67"/>
      <c r="T719" s="67"/>
      <c r="U719" s="67"/>
      <c r="V719" s="67"/>
      <c r="W719" s="67"/>
      <c r="X719" s="67"/>
      <c r="Y719" s="67"/>
    </row>
    <row r="720" spans="1:25" x14ac:dyDescent="0.2">
      <c r="A720" s="67" t="s">
        <v>28</v>
      </c>
      <c r="B720" s="67" t="s">
        <v>23</v>
      </c>
      <c r="C720" s="67" t="s">
        <v>26</v>
      </c>
      <c r="D720" s="67" t="s">
        <v>325</v>
      </c>
      <c r="E720" s="88">
        <f>+IF(ISNUMBER(DATA!P1025),DATA!P1025,"n/a")</f>
        <v>2.77</v>
      </c>
      <c r="F720" s="78">
        <f>+IF(ISNUMBER(DATA!Q1025),DATA!Q1025,"n/a")</f>
        <v>-0.11600000000000001</v>
      </c>
      <c r="G720" s="88">
        <f>+IF(ISNUMBER(DATA!Z1025),DATA!Z1025,"n/a")</f>
        <v>3.03</v>
      </c>
      <c r="H720" s="78">
        <f>+IF(ISNUMBER(DATA!AA1025),DATA!AA1025,"n/a")</f>
        <v>-4.5999999999999999E-2</v>
      </c>
      <c r="I720" s="88">
        <f>+IF(ISNUMBER(DATA!AJ1025),DATA!AJ1025,"n/a")</f>
        <v>3.11</v>
      </c>
      <c r="J720" s="78">
        <f>+IF(ISNUMBER(DATA!AK1025),DATA!AK1025,"n/a")</f>
        <v>-2.9000000000000001E-2</v>
      </c>
      <c r="K720" s="88">
        <f>+IF(ISNUMBER(DATA!AT1025),DATA!AT1025,"n/a")</f>
        <v>3.14</v>
      </c>
      <c r="L720" s="78">
        <f>+IF(ISNUMBER(DATA!AU1025),DATA!AU1025,"n/a")</f>
        <v>-1.7000000000000001E-2</v>
      </c>
      <c r="R720" s="67"/>
      <c r="S720" s="67"/>
      <c r="T720" s="67"/>
      <c r="U720" s="67"/>
      <c r="V720" s="67"/>
      <c r="W720" s="67"/>
      <c r="X720" s="67"/>
      <c r="Y720" s="67"/>
    </row>
    <row r="721" spans="1:25" x14ac:dyDescent="0.2">
      <c r="A721" s="67" t="s">
        <v>28</v>
      </c>
      <c r="B721" s="67" t="s">
        <v>23</v>
      </c>
      <c r="C721" s="67" t="s">
        <v>26</v>
      </c>
      <c r="D721" s="67" t="s">
        <v>326</v>
      </c>
      <c r="E721" s="88">
        <f>+IF(ISNUMBER(DATA!P1026),DATA!P1026,"n/a")</f>
        <v>3.23</v>
      </c>
      <c r="F721" s="78">
        <f>+IF(ISNUMBER(DATA!Q1026),DATA!Q1026,"n/a")</f>
        <v>-9.1999999999999998E-2</v>
      </c>
      <c r="G721" s="88">
        <f>+IF(ISNUMBER(DATA!Z1026),DATA!Z1026,"n/a")</f>
        <v>3.24</v>
      </c>
      <c r="H721" s="78">
        <f>+IF(ISNUMBER(DATA!AA1026),DATA!AA1026,"n/a")</f>
        <v>-8.3000000000000004E-2</v>
      </c>
      <c r="I721" s="88">
        <f>+IF(ISNUMBER(DATA!AJ1026),DATA!AJ1026,"n/a")</f>
        <v>3.23</v>
      </c>
      <c r="J721" s="78">
        <f>+IF(ISNUMBER(DATA!AK1026),DATA!AK1026,"n/a")</f>
        <v>-5.8999999999999997E-2</v>
      </c>
      <c r="K721" s="88">
        <f>+IF(ISNUMBER(DATA!AT1026),DATA!AT1026,"n/a")</f>
        <v>3.23</v>
      </c>
      <c r="L721" s="78">
        <f>+IF(ISNUMBER(DATA!AU1026),DATA!AU1026,"n/a")</f>
        <v>-4.2999999999999997E-2</v>
      </c>
      <c r="R721" s="67"/>
      <c r="S721" s="67"/>
      <c r="T721" s="67"/>
      <c r="U721" s="67"/>
      <c r="V721" s="67"/>
      <c r="W721" s="67"/>
      <c r="X721" s="67"/>
      <c r="Y721" s="67"/>
    </row>
    <row r="722" spans="1:25" x14ac:dyDescent="0.2">
      <c r="A722" s="67" t="s">
        <v>28</v>
      </c>
      <c r="B722" s="67" t="s">
        <v>23</v>
      </c>
      <c r="C722" s="67" t="s">
        <v>26</v>
      </c>
      <c r="D722" s="67" t="s">
        <v>327</v>
      </c>
      <c r="E722" s="88">
        <f>+IF(ISNUMBER(DATA!P1027),DATA!P1027,"n/a")</f>
        <v>2.9</v>
      </c>
      <c r="F722" s="78">
        <f>+IF(ISNUMBER(DATA!Q1027),DATA!Q1027,"n/a")</f>
        <v>-0.14699999999999999</v>
      </c>
      <c r="G722" s="88">
        <f>+IF(ISNUMBER(DATA!Z1027),DATA!Z1027,"n/a")</f>
        <v>2.88</v>
      </c>
      <c r="H722" s="78">
        <f>+IF(ISNUMBER(DATA!AA1027),DATA!AA1027,"n/a")</f>
        <v>-0.16400000000000001</v>
      </c>
      <c r="I722" s="88">
        <f>+IF(ISNUMBER(DATA!AJ1027),DATA!AJ1027,"n/a")</f>
        <v>2.89</v>
      </c>
      <c r="J722" s="78">
        <f>+IF(ISNUMBER(DATA!AK1027),DATA!AK1027,"n/a")</f>
        <v>-0.152</v>
      </c>
      <c r="K722" s="88">
        <f>+IF(ISNUMBER(DATA!AT1027),DATA!AT1027,"n/a")</f>
        <v>2.9</v>
      </c>
      <c r="L722" s="78">
        <f>+IF(ISNUMBER(DATA!AU1027),DATA!AU1027,"n/a")</f>
        <v>-0.155</v>
      </c>
      <c r="R722" s="67"/>
      <c r="S722" s="67"/>
      <c r="T722" s="67"/>
      <c r="U722" s="67"/>
      <c r="V722" s="67"/>
      <c r="W722" s="67"/>
      <c r="X722" s="67"/>
      <c r="Y722" s="67"/>
    </row>
    <row r="723" spans="1:25" x14ac:dyDescent="0.2">
      <c r="A723" s="67" t="s">
        <v>28</v>
      </c>
      <c r="B723" s="67" t="s">
        <v>23</v>
      </c>
      <c r="C723" s="67" t="s">
        <v>26</v>
      </c>
      <c r="D723" s="67" t="s">
        <v>328</v>
      </c>
      <c r="E723" s="88">
        <f>+IF(ISNUMBER(DATA!P1028),DATA!P1028,"n/a")</f>
        <v>3.07</v>
      </c>
      <c r="F723" s="78">
        <f>+IF(ISNUMBER(DATA!Q1028),DATA!Q1028,"n/a")</f>
        <v>-7.1999999999999995E-2</v>
      </c>
      <c r="G723" s="88">
        <f>+IF(ISNUMBER(DATA!Z1028),DATA!Z1028,"n/a")</f>
        <v>3.06</v>
      </c>
      <c r="H723" s="78">
        <f>+IF(ISNUMBER(DATA!AA1028),DATA!AA1028,"n/a")</f>
        <v>-9.4E-2</v>
      </c>
      <c r="I723" s="88">
        <f>+IF(ISNUMBER(DATA!AJ1028),DATA!AJ1028,"n/a")</f>
        <v>3.09</v>
      </c>
      <c r="J723" s="78">
        <f>+IF(ISNUMBER(DATA!AK1028),DATA!AK1028,"n/a")</f>
        <v>-7.4999999999999997E-2</v>
      </c>
      <c r="K723" s="88">
        <f>+IF(ISNUMBER(DATA!AT1028),DATA!AT1028,"n/a")</f>
        <v>3.09</v>
      </c>
      <c r="L723" s="78">
        <f>+IF(ISNUMBER(DATA!AU1028),DATA!AU1028,"n/a")</f>
        <v>-5.8999999999999997E-2</v>
      </c>
      <c r="R723" s="67"/>
      <c r="S723" s="67"/>
      <c r="T723" s="67"/>
      <c r="U723" s="67"/>
      <c r="V723" s="67"/>
      <c r="W723" s="67"/>
      <c r="X723" s="67"/>
      <c r="Y723" s="67"/>
    </row>
    <row r="724" spans="1:25" x14ac:dyDescent="0.2">
      <c r="A724" s="67" t="s">
        <v>28</v>
      </c>
      <c r="B724" s="67" t="s">
        <v>23</v>
      </c>
      <c r="C724" s="67" t="s">
        <v>26</v>
      </c>
      <c r="D724" s="67" t="s">
        <v>329</v>
      </c>
      <c r="E724" s="88">
        <f>+IF(ISNUMBER(DATA!P1029),DATA!P1029,"n/a")</f>
        <v>2.66</v>
      </c>
      <c r="F724" s="78">
        <f>+IF(ISNUMBER(DATA!Q1029),DATA!Q1029,"n/a")</f>
        <v>-0.22900000000000001</v>
      </c>
      <c r="G724" s="88">
        <f>+IF(ISNUMBER(DATA!Z1029),DATA!Z1029,"n/a")</f>
        <v>2.66</v>
      </c>
      <c r="H724" s="78">
        <f>+IF(ISNUMBER(DATA!AA1029),DATA!AA1029,"n/a")</f>
        <v>-0.23400000000000001</v>
      </c>
      <c r="I724" s="88">
        <f>+IF(ISNUMBER(DATA!AJ1029),DATA!AJ1029,"n/a")</f>
        <v>2.65</v>
      </c>
      <c r="J724" s="78">
        <f>+IF(ISNUMBER(DATA!AK1029),DATA!AK1029,"n/a")</f>
        <v>-0.23400000000000001</v>
      </c>
      <c r="K724" s="88">
        <f>+IF(ISNUMBER(DATA!AT1029),DATA!AT1029,"n/a")</f>
        <v>2.74</v>
      </c>
      <c r="L724" s="78">
        <f>+IF(ISNUMBER(DATA!AU1029),DATA!AU1029,"n/a")</f>
        <v>-0.188</v>
      </c>
      <c r="R724" s="67"/>
      <c r="S724" s="67"/>
      <c r="T724" s="67"/>
      <c r="U724" s="67"/>
      <c r="V724" s="67"/>
      <c r="W724" s="67"/>
      <c r="X724" s="67"/>
      <c r="Y724" s="67"/>
    </row>
    <row r="725" spans="1:25" x14ac:dyDescent="0.2">
      <c r="A725" s="67" t="s">
        <v>28</v>
      </c>
      <c r="B725" s="67" t="s">
        <v>23</v>
      </c>
      <c r="C725" s="67" t="s">
        <v>26</v>
      </c>
      <c r="D725" s="67" t="s">
        <v>330</v>
      </c>
      <c r="E725" s="88">
        <f>+IF(ISNUMBER(DATA!P1030),DATA!P1030,"n/a")</f>
        <v>2.91</v>
      </c>
      <c r="F725" s="78">
        <f>+IF(ISNUMBER(DATA!Q1030),DATA!Q1030,"n/a")</f>
        <v>-0.11799999999999999</v>
      </c>
      <c r="G725" s="88">
        <f>+IF(ISNUMBER(DATA!Z1030),DATA!Z1030,"n/a")</f>
        <v>2.96</v>
      </c>
      <c r="H725" s="78">
        <f>+IF(ISNUMBER(DATA!AA1030),DATA!AA1030,"n/a")</f>
        <v>-0.112</v>
      </c>
      <c r="I725" s="88">
        <f>+IF(ISNUMBER(DATA!AJ1030),DATA!AJ1030,"n/a")</f>
        <v>2.98</v>
      </c>
      <c r="J725" s="78">
        <f>+IF(ISNUMBER(DATA!AK1030),DATA!AK1030,"n/a")</f>
        <v>-9.9000000000000005E-2</v>
      </c>
      <c r="K725" s="88">
        <f>+IF(ISNUMBER(DATA!AT1030),DATA!AT1030,"n/a")</f>
        <v>3.02</v>
      </c>
      <c r="L725" s="78">
        <f>+IF(ISNUMBER(DATA!AU1030),DATA!AU1030,"n/a")</f>
        <v>-8.1000000000000003E-2</v>
      </c>
      <c r="R725" s="67"/>
      <c r="S725" s="67"/>
      <c r="T725" s="67"/>
      <c r="U725" s="67"/>
      <c r="V725" s="67"/>
      <c r="W725" s="67"/>
      <c r="X725" s="67"/>
      <c r="Y725" s="67"/>
    </row>
    <row r="726" spans="1:25" x14ac:dyDescent="0.2">
      <c r="E726" s="91"/>
      <c r="F726" s="78"/>
      <c r="G726" s="92"/>
      <c r="H726" s="78"/>
      <c r="I726" s="92"/>
      <c r="J726" s="83"/>
      <c r="K726" s="92"/>
      <c r="L726" s="78"/>
      <c r="R726" s="67"/>
      <c r="S726" s="67"/>
      <c r="T726" s="67"/>
      <c r="U726" s="67"/>
      <c r="V726" s="67"/>
      <c r="W726" s="67"/>
      <c r="X726" s="67"/>
      <c r="Y726" s="67"/>
    </row>
    <row r="727" spans="1:25" x14ac:dyDescent="0.2">
      <c r="A727" s="67" t="s">
        <v>28</v>
      </c>
      <c r="B727" s="67" t="s">
        <v>24</v>
      </c>
      <c r="C727" s="67" t="s">
        <v>0</v>
      </c>
      <c r="D727" s="67" t="s">
        <v>322</v>
      </c>
      <c r="E727" s="77">
        <f>+IF(ISNUMBER(DATA!H1081),DATA!H1081,"n/a")</f>
        <v>397039</v>
      </c>
      <c r="F727" s="78">
        <f>+IF(ISNUMBER(DATA!I1081),DATA!I1081,"n/a")</f>
        <v>-5.0999999999999997E-2</v>
      </c>
      <c r="G727" s="77">
        <f>+IF(ISNUMBER(DATA!R1081),DATA!R1081,"n/a")</f>
        <v>1347517</v>
      </c>
      <c r="H727" s="78">
        <f>+IF(ISNUMBER(DATA!S1081),DATA!S1081,"n/a")</f>
        <v>-3.3000000000000002E-2</v>
      </c>
      <c r="I727" s="77">
        <f>+IF(ISNUMBER(DATA!AB1081),DATA!AB1081,"n/a")</f>
        <v>2846003</v>
      </c>
      <c r="J727" s="78">
        <f>+IF(ISNUMBER(DATA!AC1081),DATA!AC1081,"n/a")</f>
        <v>-4.2999999999999997E-2</v>
      </c>
      <c r="K727" s="77">
        <f>+IF(ISNUMBER(DATA!AL1081),DATA!AL1081,"n/a")</f>
        <v>5540910</v>
      </c>
      <c r="L727" s="78">
        <f>+IF(ISNUMBER(DATA!AM1081),DATA!AM1081,"n/a")</f>
        <v>2.4E-2</v>
      </c>
      <c r="R727" s="67"/>
      <c r="S727" s="67"/>
      <c r="T727" s="67"/>
      <c r="U727" s="67"/>
      <c r="V727" s="67"/>
      <c r="W727" s="67"/>
      <c r="X727" s="67"/>
      <c r="Y727" s="67"/>
    </row>
    <row r="728" spans="1:25" x14ac:dyDescent="0.2">
      <c r="A728" s="67" t="s">
        <v>28</v>
      </c>
      <c r="B728" s="67" t="s">
        <v>24</v>
      </c>
      <c r="C728" s="67" t="s">
        <v>0</v>
      </c>
      <c r="D728" s="67" t="s">
        <v>323</v>
      </c>
      <c r="E728" s="77">
        <f>+IF(ISNUMBER(DATA!H1082),DATA!H1082,"n/a")</f>
        <v>819262</v>
      </c>
      <c r="F728" s="78">
        <f>+IF(ISNUMBER(DATA!I1082),DATA!I1082,"n/a")</f>
        <v>0.46200000000000002</v>
      </c>
      <c r="G728" s="77">
        <f>+IF(ISNUMBER(DATA!R1082),DATA!R1082,"n/a")</f>
        <v>2768224</v>
      </c>
      <c r="H728" s="78">
        <f>+IF(ISNUMBER(DATA!S1082),DATA!S1082,"n/a")</f>
        <v>0.38800000000000001</v>
      </c>
      <c r="I728" s="77">
        <f>+IF(ISNUMBER(DATA!AB1082),DATA!AB1082,"n/a")</f>
        <v>6065677</v>
      </c>
      <c r="J728" s="78">
        <f>+IF(ISNUMBER(DATA!AC1082),DATA!AC1082,"n/a")</f>
        <v>0.40200000000000002</v>
      </c>
      <c r="K728" s="77">
        <f>+IF(ISNUMBER(DATA!AL1082),DATA!AL1082,"n/a")</f>
        <v>10635313</v>
      </c>
      <c r="L728" s="78">
        <f>+IF(ISNUMBER(DATA!AM1082),DATA!AM1082,"n/a")</f>
        <v>0.315</v>
      </c>
      <c r="R728" s="67"/>
      <c r="S728" s="67"/>
      <c r="T728" s="67"/>
      <c r="U728" s="67"/>
      <c r="V728" s="67"/>
      <c r="W728" s="67"/>
      <c r="X728" s="67"/>
      <c r="Y728" s="67"/>
    </row>
    <row r="729" spans="1:25" x14ac:dyDescent="0.2">
      <c r="A729" s="67" t="s">
        <v>28</v>
      </c>
      <c r="B729" s="67" t="s">
        <v>24</v>
      </c>
      <c r="C729" s="67" t="s">
        <v>0</v>
      </c>
      <c r="D729" s="67" t="s">
        <v>324</v>
      </c>
      <c r="E729" s="77">
        <f>+IF(ISNUMBER(DATA!H1083),DATA!H1083,"n/a")</f>
        <v>434300</v>
      </c>
      <c r="F729" s="78">
        <f>+IF(ISNUMBER(DATA!I1083),DATA!I1083,"n/a")</f>
        <v>0.25600000000000001</v>
      </c>
      <c r="G729" s="77">
        <f>+IF(ISNUMBER(DATA!R1083),DATA!R1083,"n/a")</f>
        <v>1560925</v>
      </c>
      <c r="H729" s="78">
        <f>+IF(ISNUMBER(DATA!S1083),DATA!S1083,"n/a")</f>
        <v>0.28499999999999998</v>
      </c>
      <c r="I729" s="77">
        <f>+IF(ISNUMBER(DATA!AB1083),DATA!AB1083,"n/a")</f>
        <v>3333625</v>
      </c>
      <c r="J729" s="78">
        <f>+IF(ISNUMBER(DATA!AC1083),DATA!AC1083,"n/a")</f>
        <v>0.29299999999999998</v>
      </c>
      <c r="K729" s="77">
        <f>+IF(ISNUMBER(DATA!AL1083),DATA!AL1083,"n/a")</f>
        <v>5795053</v>
      </c>
      <c r="L729" s="78">
        <f>+IF(ISNUMBER(DATA!AM1083),DATA!AM1083,"n/a")</f>
        <v>0.22700000000000001</v>
      </c>
      <c r="R729" s="67"/>
      <c r="S729" s="67"/>
      <c r="T729" s="67"/>
      <c r="U729" s="67"/>
      <c r="V729" s="67"/>
      <c r="W729" s="67"/>
      <c r="X729" s="67"/>
      <c r="Y729" s="67"/>
    </row>
    <row r="730" spans="1:25" x14ac:dyDescent="0.2">
      <c r="A730" s="67" t="s">
        <v>28</v>
      </c>
      <c r="B730" s="67" t="s">
        <v>24</v>
      </c>
      <c r="C730" s="67" t="s">
        <v>0</v>
      </c>
      <c r="D730" s="67" t="s">
        <v>325</v>
      </c>
      <c r="E730" s="77">
        <f>+IF(ISNUMBER(DATA!H1084),DATA!H1084,"n/a")</f>
        <v>756917</v>
      </c>
      <c r="F730" s="78">
        <f>+IF(ISNUMBER(DATA!I1084),DATA!I1084,"n/a")</f>
        <v>-0.11</v>
      </c>
      <c r="G730" s="77">
        <f>+IF(ISNUMBER(DATA!R1084),DATA!R1084,"n/a")</f>
        <v>3255369</v>
      </c>
      <c r="H730" s="78">
        <f>+IF(ISNUMBER(DATA!S1084),DATA!S1084,"n/a")</f>
        <v>-5.6000000000000001E-2</v>
      </c>
      <c r="I730" s="77">
        <f>+IF(ISNUMBER(DATA!AB1084),DATA!AB1084,"n/a")</f>
        <v>7130296</v>
      </c>
      <c r="J730" s="78">
        <f>+IF(ISNUMBER(DATA!AC1084),DATA!AC1084,"n/a")</f>
        <v>-5.0000000000000001E-3</v>
      </c>
      <c r="K730" s="77">
        <f>+IF(ISNUMBER(DATA!AL1084),DATA!AL1084,"n/a")</f>
        <v>11957402</v>
      </c>
      <c r="L730" s="78">
        <f>+IF(ISNUMBER(DATA!AM1084),DATA!AM1084,"n/a")</f>
        <v>3.5999999999999997E-2</v>
      </c>
      <c r="R730" s="67"/>
      <c r="S730" s="67"/>
      <c r="T730" s="67"/>
      <c r="U730" s="67"/>
      <c r="V730" s="67"/>
      <c r="W730" s="67"/>
      <c r="X730" s="67"/>
      <c r="Y730" s="67"/>
    </row>
    <row r="731" spans="1:25" x14ac:dyDescent="0.2">
      <c r="A731" s="67" t="s">
        <v>28</v>
      </c>
      <c r="B731" s="67" t="s">
        <v>24</v>
      </c>
      <c r="C731" s="67" t="s">
        <v>0</v>
      </c>
      <c r="D731" s="67" t="s">
        <v>326</v>
      </c>
      <c r="E731" s="77">
        <f>+IF(ISNUMBER(DATA!H1085),DATA!H1085,"n/a")</f>
        <v>216159</v>
      </c>
      <c r="F731" s="78">
        <f>+IF(ISNUMBER(DATA!I1085),DATA!I1085,"n/a")</f>
        <v>0.22600000000000001</v>
      </c>
      <c r="G731" s="77">
        <f>+IF(ISNUMBER(DATA!R1085),DATA!R1085,"n/a")</f>
        <v>782939</v>
      </c>
      <c r="H731" s="78">
        <f>+IF(ISNUMBER(DATA!S1085),DATA!S1085,"n/a")</f>
        <v>0.24</v>
      </c>
      <c r="I731" s="77">
        <f>+IF(ISNUMBER(DATA!AB1085),DATA!AB1085,"n/a")</f>
        <v>1723615</v>
      </c>
      <c r="J731" s="78">
        <f>+IF(ISNUMBER(DATA!AC1085),DATA!AC1085,"n/a")</f>
        <v>0.215</v>
      </c>
      <c r="K731" s="77">
        <f>+IF(ISNUMBER(DATA!AL1085),DATA!AL1085,"n/a")</f>
        <v>2985069</v>
      </c>
      <c r="L731" s="78">
        <f>+IF(ISNUMBER(DATA!AM1085),DATA!AM1085,"n/a")</f>
        <v>0.185</v>
      </c>
      <c r="R731" s="67"/>
      <c r="S731" s="67"/>
      <c r="T731" s="67"/>
      <c r="U731" s="67"/>
      <c r="V731" s="67"/>
      <c r="W731" s="67"/>
      <c r="X731" s="67"/>
      <c r="Y731" s="67"/>
    </row>
    <row r="732" spans="1:25" x14ac:dyDescent="0.2">
      <c r="A732" s="67" t="s">
        <v>28</v>
      </c>
      <c r="B732" s="67" t="s">
        <v>24</v>
      </c>
      <c r="C732" s="67" t="s">
        <v>0</v>
      </c>
      <c r="D732" s="67" t="s">
        <v>327</v>
      </c>
      <c r="E732" s="77">
        <f>+IF(ISNUMBER(DATA!H1086),DATA!H1086,"n/a")</f>
        <v>333537</v>
      </c>
      <c r="F732" s="78">
        <f>+IF(ISNUMBER(DATA!I1086),DATA!I1086,"n/a")</f>
        <v>0.42499999999999999</v>
      </c>
      <c r="G732" s="77">
        <f>+IF(ISNUMBER(DATA!R1086),DATA!R1086,"n/a")</f>
        <v>1152474</v>
      </c>
      <c r="H732" s="78">
        <f>+IF(ISNUMBER(DATA!S1086),DATA!S1086,"n/a")</f>
        <v>0.56000000000000005</v>
      </c>
      <c r="I732" s="77">
        <f>+IF(ISNUMBER(DATA!AB1086),DATA!AB1086,"n/a")</f>
        <v>2447941</v>
      </c>
      <c r="J732" s="78">
        <f>+IF(ISNUMBER(DATA!AC1086),DATA!AC1086,"n/a")</f>
        <v>0.55000000000000004</v>
      </c>
      <c r="K732" s="77">
        <f>+IF(ISNUMBER(DATA!AL1086),DATA!AL1086,"n/a")</f>
        <v>4466063</v>
      </c>
      <c r="L732" s="78">
        <f>+IF(ISNUMBER(DATA!AM1086),DATA!AM1086,"n/a")</f>
        <v>0.49199999999999999</v>
      </c>
      <c r="R732" s="67"/>
      <c r="S732" s="67"/>
      <c r="T732" s="67"/>
      <c r="U732" s="67"/>
      <c r="V732" s="67"/>
      <c r="W732" s="67"/>
      <c r="X732" s="67"/>
      <c r="Y732" s="67"/>
    </row>
    <row r="733" spans="1:25" x14ac:dyDescent="0.2">
      <c r="A733" s="67" t="s">
        <v>28</v>
      </c>
      <c r="B733" s="67" t="s">
        <v>24</v>
      </c>
      <c r="C733" s="67" t="s">
        <v>0</v>
      </c>
      <c r="D733" s="67" t="s">
        <v>328</v>
      </c>
      <c r="E733" s="77">
        <f>+IF(ISNUMBER(DATA!H1087),DATA!H1087,"n/a")</f>
        <v>513476</v>
      </c>
      <c r="F733" s="78">
        <f>+IF(ISNUMBER(DATA!I1087),DATA!I1087,"n/a")</f>
        <v>0.13400000000000001</v>
      </c>
      <c r="G733" s="77">
        <f>+IF(ISNUMBER(DATA!R1087),DATA!R1087,"n/a")</f>
        <v>1829125</v>
      </c>
      <c r="H733" s="78">
        <f>+IF(ISNUMBER(DATA!S1087),DATA!S1087,"n/a")</f>
        <v>0.16500000000000001</v>
      </c>
      <c r="I733" s="77">
        <f>+IF(ISNUMBER(DATA!AB1087),DATA!AB1087,"n/a")</f>
        <v>3705376</v>
      </c>
      <c r="J733" s="78">
        <f>+IF(ISNUMBER(DATA!AC1087),DATA!AC1087,"n/a")</f>
        <v>0.122</v>
      </c>
      <c r="K733" s="77">
        <f>+IF(ISNUMBER(DATA!AL1087),DATA!AL1087,"n/a")</f>
        <v>6727146</v>
      </c>
      <c r="L733" s="78">
        <f>+IF(ISNUMBER(DATA!AM1087),DATA!AM1087,"n/a")</f>
        <v>4.9000000000000002E-2</v>
      </c>
      <c r="R733" s="67"/>
      <c r="S733" s="67"/>
      <c r="T733" s="67"/>
      <c r="U733" s="67"/>
      <c r="V733" s="67"/>
      <c r="W733" s="67"/>
      <c r="X733" s="67"/>
      <c r="Y733" s="67"/>
    </row>
    <row r="734" spans="1:25" x14ac:dyDescent="0.2">
      <c r="A734" s="67" t="s">
        <v>28</v>
      </c>
      <c r="B734" s="67" t="s">
        <v>24</v>
      </c>
      <c r="C734" s="67" t="s">
        <v>0</v>
      </c>
      <c r="D734" s="67" t="s">
        <v>329</v>
      </c>
      <c r="E734" s="77">
        <f>+IF(ISNUMBER(DATA!H1088),DATA!H1088,"n/a")</f>
        <v>517153</v>
      </c>
      <c r="F734" s="78">
        <f>+IF(ISNUMBER(DATA!I1088),DATA!I1088,"n/a")</f>
        <v>0.41399999999999998</v>
      </c>
      <c r="G734" s="77">
        <f>+IF(ISNUMBER(DATA!R1088),DATA!R1088,"n/a")</f>
        <v>1753724</v>
      </c>
      <c r="H734" s="78">
        <f>+IF(ISNUMBER(DATA!S1088),DATA!S1088,"n/a")</f>
        <v>0.33900000000000002</v>
      </c>
      <c r="I734" s="77">
        <f>+IF(ISNUMBER(DATA!AB1088),DATA!AB1088,"n/a")</f>
        <v>3611989</v>
      </c>
      <c r="J734" s="78">
        <f>+IF(ISNUMBER(DATA!AC1088),DATA!AC1088,"n/a")</f>
        <v>0.32800000000000001</v>
      </c>
      <c r="K734" s="77">
        <f>+IF(ISNUMBER(DATA!AL1088),DATA!AL1088,"n/a")</f>
        <v>6492568</v>
      </c>
      <c r="L734" s="78">
        <f>+IF(ISNUMBER(DATA!AM1088),DATA!AM1088,"n/a")</f>
        <v>0.32200000000000001</v>
      </c>
      <c r="R734" s="67"/>
      <c r="S734" s="67"/>
      <c r="T734" s="67"/>
      <c r="U734" s="67"/>
      <c r="V734" s="67"/>
      <c r="W734" s="67"/>
      <c r="X734" s="67"/>
      <c r="Y734" s="67"/>
    </row>
    <row r="735" spans="1:25" x14ac:dyDescent="0.2">
      <c r="A735" s="67" t="s">
        <v>28</v>
      </c>
      <c r="B735" s="67" t="s">
        <v>24</v>
      </c>
      <c r="C735" s="67" t="s">
        <v>0</v>
      </c>
      <c r="D735" s="67" t="s">
        <v>330</v>
      </c>
      <c r="E735" s="77">
        <f>+IF(ISNUMBER(DATA!H1089),DATA!H1089,"n/a")</f>
        <v>3987842</v>
      </c>
      <c r="F735" s="78">
        <f>+IF(ISNUMBER(DATA!I1089),DATA!I1089,"n/a")</f>
        <v>0.17100000000000001</v>
      </c>
      <c r="G735" s="77">
        <f>+IF(ISNUMBER(DATA!R1089),DATA!R1089,"n/a")</f>
        <v>14450297</v>
      </c>
      <c r="H735" s="78">
        <f>+IF(ISNUMBER(DATA!S1089),DATA!S1089,"n/a")</f>
        <v>0.17499999999999999</v>
      </c>
      <c r="I735" s="77">
        <f>+IF(ISNUMBER(DATA!AB1089),DATA!AB1089,"n/a")</f>
        <v>30864521</v>
      </c>
      <c r="J735" s="78">
        <f>+IF(ISNUMBER(DATA!AC1089),DATA!AC1089,"n/a")</f>
        <v>0.184</v>
      </c>
      <c r="K735" s="77">
        <f>+IF(ISNUMBER(DATA!AL1089),DATA!AL1089,"n/a")</f>
        <v>54599525</v>
      </c>
      <c r="L735" s="78">
        <f>+IF(ISNUMBER(DATA!AM1089),DATA!AM1089,"n/a")</f>
        <v>0.17199999999999999</v>
      </c>
      <c r="R735" s="67"/>
      <c r="S735" s="67"/>
      <c r="T735" s="67"/>
      <c r="U735" s="67"/>
      <c r="V735" s="67"/>
      <c r="W735" s="67"/>
      <c r="X735" s="67"/>
      <c r="Y735" s="67"/>
    </row>
    <row r="736" spans="1:25" x14ac:dyDescent="0.2">
      <c r="E736" s="81"/>
      <c r="F736" s="78"/>
      <c r="G736" s="82"/>
      <c r="H736" s="78"/>
      <c r="I736" s="82"/>
      <c r="J736" s="83"/>
      <c r="K736" s="82"/>
      <c r="L736" s="78"/>
      <c r="R736" s="67"/>
      <c r="S736" s="67"/>
      <c r="T736" s="67"/>
      <c r="U736" s="67"/>
      <c r="V736" s="67"/>
      <c r="W736" s="67"/>
      <c r="X736" s="67"/>
      <c r="Y736" s="67"/>
    </row>
    <row r="737" spans="1:25" x14ac:dyDescent="0.2">
      <c r="A737" s="67" t="s">
        <v>28</v>
      </c>
      <c r="B737" s="67" t="s">
        <v>24</v>
      </c>
      <c r="C737" s="67" t="s">
        <v>9</v>
      </c>
      <c r="D737" s="67" t="s">
        <v>322</v>
      </c>
      <c r="E737" s="87">
        <f>+IF(ISNUMBER(DATA!J1081),DATA!J1081,"n/a")</f>
        <v>64027</v>
      </c>
      <c r="F737" s="78">
        <f>+IF(ISNUMBER(DATA!K1081),DATA!K1081,"n/a")</f>
        <v>-0.19500000000000001</v>
      </c>
      <c r="G737" s="87">
        <f>+IF(ISNUMBER(DATA!T1081),DATA!T1081,"n/a")</f>
        <v>218903</v>
      </c>
      <c r="H737" s="78">
        <f>+IF(ISNUMBER(DATA!U1081),DATA!U1081,"n/a")</f>
        <v>-0.186</v>
      </c>
      <c r="I737" s="87">
        <f>+IF(ISNUMBER(DATA!AD1081),DATA!AD1081,"n/a")</f>
        <v>462662</v>
      </c>
      <c r="J737" s="78">
        <f>+IF(ISNUMBER(DATA!AE1081),DATA!AE1081,"n/a")</f>
        <v>-0.20799999999999999</v>
      </c>
      <c r="K737" s="87">
        <f>+IF(ISNUMBER(DATA!AN1081),DATA!AN1081,"n/a")</f>
        <v>922912</v>
      </c>
      <c r="L737" s="78">
        <f>+IF(ISNUMBER(DATA!AO1081),DATA!AO1081,"n/a")</f>
        <v>-0.13</v>
      </c>
      <c r="R737" s="67"/>
      <c r="S737" s="67"/>
      <c r="T737" s="67"/>
      <c r="U737" s="67"/>
      <c r="V737" s="67"/>
      <c r="W737" s="67"/>
      <c r="X737" s="67"/>
      <c r="Y737" s="67"/>
    </row>
    <row r="738" spans="1:25" x14ac:dyDescent="0.2">
      <c r="A738" s="67" t="s">
        <v>28</v>
      </c>
      <c r="B738" s="67" t="s">
        <v>24</v>
      </c>
      <c r="C738" s="67" t="s">
        <v>9</v>
      </c>
      <c r="D738" s="67" t="s">
        <v>323</v>
      </c>
      <c r="E738" s="87">
        <f>+IF(ISNUMBER(DATA!J1082),DATA!J1082,"n/a")</f>
        <v>268313</v>
      </c>
      <c r="F738" s="78">
        <f>+IF(ISNUMBER(DATA!K1082),DATA!K1082,"n/a")</f>
        <v>0.73199999999999998</v>
      </c>
      <c r="G738" s="87">
        <f>+IF(ISNUMBER(DATA!T1082),DATA!T1082,"n/a")</f>
        <v>730881</v>
      </c>
      <c r="H738" s="78">
        <f>+IF(ISNUMBER(DATA!U1082),DATA!U1082,"n/a")</f>
        <v>0.11899999999999999</v>
      </c>
      <c r="I738" s="87">
        <f>+IF(ISNUMBER(DATA!AD1082),DATA!AD1082,"n/a")</f>
        <v>1588048</v>
      </c>
      <c r="J738" s="78">
        <f>+IF(ISNUMBER(DATA!AE1082),DATA!AE1082,"n/a")</f>
        <v>0.14699999999999999</v>
      </c>
      <c r="K738" s="87">
        <f>+IF(ISNUMBER(DATA!AN1082),DATA!AN1082,"n/a")</f>
        <v>2956851</v>
      </c>
      <c r="L738" s="78">
        <f>+IF(ISNUMBER(DATA!AO1082),DATA!AO1082,"n/a")</f>
        <v>0.123</v>
      </c>
      <c r="R738" s="67"/>
      <c r="S738" s="67"/>
      <c r="T738" s="67"/>
      <c r="U738" s="67"/>
      <c r="V738" s="67"/>
      <c r="W738" s="67"/>
      <c r="X738" s="67"/>
      <c r="Y738" s="67"/>
    </row>
    <row r="739" spans="1:25" x14ac:dyDescent="0.2">
      <c r="A739" s="67" t="s">
        <v>28</v>
      </c>
      <c r="B739" s="67" t="s">
        <v>24</v>
      </c>
      <c r="C739" s="67" t="s">
        <v>9</v>
      </c>
      <c r="D739" s="67" t="s">
        <v>324</v>
      </c>
      <c r="E739" s="87">
        <f>+IF(ISNUMBER(DATA!J1083),DATA!J1083,"n/a")</f>
        <v>74092</v>
      </c>
      <c r="F739" s="78">
        <f>+IF(ISNUMBER(DATA!K1083),DATA!K1083,"n/a")</f>
        <v>0.252</v>
      </c>
      <c r="G739" s="87">
        <f>+IF(ISNUMBER(DATA!T1083),DATA!T1083,"n/a")</f>
        <v>256865</v>
      </c>
      <c r="H739" s="78">
        <f>+IF(ISNUMBER(DATA!U1083),DATA!U1083,"n/a")</f>
        <v>0.248</v>
      </c>
      <c r="I739" s="87">
        <f>+IF(ISNUMBER(DATA!AD1083),DATA!AD1083,"n/a")</f>
        <v>552666</v>
      </c>
      <c r="J739" s="78">
        <f>+IF(ISNUMBER(DATA!AE1083),DATA!AE1083,"n/a")</f>
        <v>0.29099999999999998</v>
      </c>
      <c r="K739" s="87">
        <f>+IF(ISNUMBER(DATA!AN1083),DATA!AN1083,"n/a")</f>
        <v>981637</v>
      </c>
      <c r="L739" s="78">
        <f>+IF(ISNUMBER(DATA!AO1083),DATA!AO1083,"n/a")</f>
        <v>0.245</v>
      </c>
      <c r="R739" s="67"/>
      <c r="S739" s="67"/>
      <c r="T739" s="67"/>
      <c r="U739" s="67"/>
      <c r="V739" s="67"/>
      <c r="W739" s="67"/>
      <c r="X739" s="67"/>
      <c r="Y739" s="67"/>
    </row>
    <row r="740" spans="1:25" x14ac:dyDescent="0.2">
      <c r="A740" s="67" t="s">
        <v>28</v>
      </c>
      <c r="B740" s="67" t="s">
        <v>24</v>
      </c>
      <c r="C740" s="67" t="s">
        <v>9</v>
      </c>
      <c r="D740" s="67" t="s">
        <v>325</v>
      </c>
      <c r="E740" s="87">
        <f>+IF(ISNUMBER(DATA!J1084),DATA!J1084,"n/a")</f>
        <v>197675</v>
      </c>
      <c r="F740" s="78">
        <f>+IF(ISNUMBER(DATA!K1084),DATA!K1084,"n/a")</f>
        <v>-6.0999999999999999E-2</v>
      </c>
      <c r="G740" s="87">
        <f>+IF(ISNUMBER(DATA!T1084),DATA!T1084,"n/a")</f>
        <v>837146</v>
      </c>
      <c r="H740" s="78">
        <f>+IF(ISNUMBER(DATA!U1084),DATA!U1084,"n/a")</f>
        <v>1.9E-2</v>
      </c>
      <c r="I740" s="87">
        <f>+IF(ISNUMBER(DATA!AD1084),DATA!AD1084,"n/a")</f>
        <v>1829308</v>
      </c>
      <c r="J740" s="78">
        <f>+IF(ISNUMBER(DATA!AE1084),DATA!AE1084,"n/a")</f>
        <v>0.05</v>
      </c>
      <c r="K740" s="87">
        <f>+IF(ISNUMBER(DATA!AN1084),DATA!AN1084,"n/a")</f>
        <v>3005942</v>
      </c>
      <c r="L740" s="78">
        <f>+IF(ISNUMBER(DATA!AO1084),DATA!AO1084,"n/a")</f>
        <v>5.1999999999999998E-2</v>
      </c>
      <c r="R740" s="67"/>
      <c r="S740" s="67"/>
      <c r="T740" s="67"/>
      <c r="U740" s="67"/>
      <c r="V740" s="67"/>
      <c r="W740" s="67"/>
      <c r="X740" s="67"/>
      <c r="Y740" s="67"/>
    </row>
    <row r="741" spans="1:25" x14ac:dyDescent="0.2">
      <c r="A741" s="67" t="s">
        <v>28</v>
      </c>
      <c r="B741" s="67" t="s">
        <v>24</v>
      </c>
      <c r="C741" s="67" t="s">
        <v>9</v>
      </c>
      <c r="D741" s="67" t="s">
        <v>326</v>
      </c>
      <c r="E741" s="87">
        <f>+IF(ISNUMBER(DATA!J1085),DATA!J1085,"n/a")</f>
        <v>30875</v>
      </c>
      <c r="F741" s="78">
        <f>+IF(ISNUMBER(DATA!K1085),DATA!K1085,"n/a")</f>
        <v>7.8E-2</v>
      </c>
      <c r="G741" s="87">
        <f>+IF(ISNUMBER(DATA!T1085),DATA!T1085,"n/a")</f>
        <v>116895</v>
      </c>
      <c r="H741" s="78">
        <f>+IF(ISNUMBER(DATA!U1085),DATA!U1085,"n/a")</f>
        <v>0.184</v>
      </c>
      <c r="I741" s="87">
        <f>+IF(ISNUMBER(DATA!AD1085),DATA!AD1085,"n/a")</f>
        <v>256418</v>
      </c>
      <c r="J741" s="78">
        <f>+IF(ISNUMBER(DATA!AE1085),DATA!AE1085,"n/a")</f>
        <v>0.14799999999999999</v>
      </c>
      <c r="K741" s="87">
        <f>+IF(ISNUMBER(DATA!AN1085),DATA!AN1085,"n/a")</f>
        <v>451008</v>
      </c>
      <c r="L741" s="78">
        <f>+IF(ISNUMBER(DATA!AO1085),DATA!AO1085,"n/a")</f>
        <v>0.11</v>
      </c>
      <c r="R741" s="67"/>
      <c r="S741" s="67"/>
      <c r="T741" s="67"/>
      <c r="U741" s="67"/>
      <c r="V741" s="67"/>
      <c r="W741" s="67"/>
      <c r="X741" s="67"/>
      <c r="Y741" s="67"/>
    </row>
    <row r="742" spans="1:25" x14ac:dyDescent="0.2">
      <c r="A742" s="67" t="s">
        <v>28</v>
      </c>
      <c r="B742" s="67" t="s">
        <v>24</v>
      </c>
      <c r="C742" s="67" t="s">
        <v>9</v>
      </c>
      <c r="D742" s="67" t="s">
        <v>327</v>
      </c>
      <c r="E742" s="87">
        <f>+IF(ISNUMBER(DATA!J1086),DATA!J1086,"n/a")</f>
        <v>65794</v>
      </c>
      <c r="F742" s="78">
        <f>+IF(ISNUMBER(DATA!K1086),DATA!K1086,"n/a")</f>
        <v>0.313</v>
      </c>
      <c r="G742" s="87">
        <f>+IF(ISNUMBER(DATA!T1086),DATA!T1086,"n/a")</f>
        <v>225482</v>
      </c>
      <c r="H742" s="78">
        <f>+IF(ISNUMBER(DATA!U1086),DATA!U1086,"n/a")</f>
        <v>0.442</v>
      </c>
      <c r="I742" s="87">
        <f>+IF(ISNUMBER(DATA!AD1086),DATA!AD1086,"n/a")</f>
        <v>483282</v>
      </c>
      <c r="J742" s="78">
        <f>+IF(ISNUMBER(DATA!AE1086),DATA!AE1086,"n/a")</f>
        <v>0.44500000000000001</v>
      </c>
      <c r="K742" s="87">
        <f>+IF(ISNUMBER(DATA!AN1086),DATA!AN1086,"n/a")</f>
        <v>897515</v>
      </c>
      <c r="L742" s="78">
        <f>+IF(ISNUMBER(DATA!AO1086),DATA!AO1086,"n/a")</f>
        <v>0.57099999999999995</v>
      </c>
      <c r="R742" s="67"/>
      <c r="S742" s="67"/>
      <c r="T742" s="67"/>
      <c r="U742" s="67"/>
      <c r="V742" s="67"/>
      <c r="W742" s="67"/>
      <c r="X742" s="67"/>
      <c r="Y742" s="67"/>
    </row>
    <row r="743" spans="1:25" x14ac:dyDescent="0.2">
      <c r="A743" s="67" t="s">
        <v>28</v>
      </c>
      <c r="B743" s="67" t="s">
        <v>24</v>
      </c>
      <c r="C743" s="67" t="s">
        <v>9</v>
      </c>
      <c r="D743" s="67" t="s">
        <v>328</v>
      </c>
      <c r="E743" s="87">
        <f>+IF(ISNUMBER(DATA!J1087),DATA!J1087,"n/a")</f>
        <v>75277</v>
      </c>
      <c r="F743" s="78">
        <f>+IF(ISNUMBER(DATA!K1087),DATA!K1087,"n/a")</f>
        <v>0.39</v>
      </c>
      <c r="G743" s="87">
        <f>+IF(ISNUMBER(DATA!T1087),DATA!T1087,"n/a")</f>
        <v>262349</v>
      </c>
      <c r="H743" s="78">
        <f>+IF(ISNUMBER(DATA!U1087),DATA!U1087,"n/a")</f>
        <v>0.41</v>
      </c>
      <c r="I743" s="87">
        <f>+IF(ISNUMBER(DATA!AD1087),DATA!AD1087,"n/a")</f>
        <v>526647</v>
      </c>
      <c r="J743" s="78">
        <f>+IF(ISNUMBER(DATA!AE1087),DATA!AE1087,"n/a")</f>
        <v>0.33800000000000002</v>
      </c>
      <c r="K743" s="87">
        <f>+IF(ISNUMBER(DATA!AN1087),DATA!AN1087,"n/a")</f>
        <v>919507</v>
      </c>
      <c r="L743" s="78">
        <f>+IF(ISNUMBER(DATA!AO1087),DATA!AO1087,"n/a")</f>
        <v>0.184</v>
      </c>
      <c r="R743" s="67"/>
      <c r="S743" s="67"/>
      <c r="T743" s="67"/>
      <c r="U743" s="67"/>
      <c r="V743" s="67"/>
      <c r="W743" s="67"/>
      <c r="X743" s="67"/>
      <c r="Y743" s="67"/>
    </row>
    <row r="744" spans="1:25" x14ac:dyDescent="0.2">
      <c r="A744" s="67" t="s">
        <v>28</v>
      </c>
      <c r="B744" s="67" t="s">
        <v>24</v>
      </c>
      <c r="C744" s="67" t="s">
        <v>9</v>
      </c>
      <c r="D744" s="67" t="s">
        <v>329</v>
      </c>
      <c r="E744" s="87">
        <f>+IF(ISNUMBER(DATA!J1088),DATA!J1088,"n/a")</f>
        <v>110612</v>
      </c>
      <c r="F744" s="78">
        <f>+IF(ISNUMBER(DATA!K1088),DATA!K1088,"n/a")</f>
        <v>4.5999999999999999E-2</v>
      </c>
      <c r="G744" s="87">
        <f>+IF(ISNUMBER(DATA!T1088),DATA!T1088,"n/a")</f>
        <v>386193</v>
      </c>
      <c r="H744" s="78">
        <f>+IF(ISNUMBER(DATA!U1088),DATA!U1088,"n/a")</f>
        <v>7.0999999999999994E-2</v>
      </c>
      <c r="I744" s="87">
        <f>+IF(ISNUMBER(DATA!AD1088),DATA!AD1088,"n/a")</f>
        <v>827426</v>
      </c>
      <c r="J744" s="78">
        <f>+IF(ISNUMBER(DATA!AE1088),DATA!AE1088,"n/a")</f>
        <v>6.9000000000000006E-2</v>
      </c>
      <c r="K744" s="87">
        <f>+IF(ISNUMBER(DATA!AN1088),DATA!AN1088,"n/a")</f>
        <v>1560758</v>
      </c>
      <c r="L744" s="78">
        <f>+IF(ISNUMBER(DATA!AO1088),DATA!AO1088,"n/a")</f>
        <v>0.29799999999999999</v>
      </c>
      <c r="R744" s="67"/>
      <c r="S744" s="67"/>
      <c r="T744" s="67"/>
      <c r="U744" s="67"/>
      <c r="V744" s="67"/>
      <c r="W744" s="67"/>
      <c r="X744" s="67"/>
      <c r="Y744" s="67"/>
    </row>
    <row r="745" spans="1:25" x14ac:dyDescent="0.2">
      <c r="A745" s="67" t="s">
        <v>28</v>
      </c>
      <c r="B745" s="67" t="s">
        <v>24</v>
      </c>
      <c r="C745" s="67" t="s">
        <v>9</v>
      </c>
      <c r="D745" s="67" t="s">
        <v>330</v>
      </c>
      <c r="E745" s="87">
        <f>+IF(ISNUMBER(DATA!J1089),DATA!J1089,"n/a")</f>
        <v>886665</v>
      </c>
      <c r="F745" s="78">
        <f>+IF(ISNUMBER(DATA!K1089),DATA!K1089,"n/a")</f>
        <v>0.19400000000000001</v>
      </c>
      <c r="G745" s="87">
        <f>+IF(ISNUMBER(DATA!T1089),DATA!T1089,"n/a")</f>
        <v>3034712</v>
      </c>
      <c r="H745" s="78">
        <f>+IF(ISNUMBER(DATA!U1089),DATA!U1089,"n/a")</f>
        <v>0.10299999999999999</v>
      </c>
      <c r="I745" s="87">
        <f>+IF(ISNUMBER(DATA!AD1089),DATA!AD1089,"n/a")</f>
        <v>6526456</v>
      </c>
      <c r="J745" s="78">
        <f>+IF(ISNUMBER(DATA!AE1089),DATA!AE1089,"n/a")</f>
        <v>0.113</v>
      </c>
      <c r="K745" s="87">
        <f>+IF(ISNUMBER(DATA!AN1089),DATA!AN1089,"n/a")</f>
        <v>11696127</v>
      </c>
      <c r="L745" s="78">
        <f>+IF(ISNUMBER(DATA!AO1089),DATA!AO1089,"n/a")</f>
        <v>0.13600000000000001</v>
      </c>
      <c r="R745" s="67"/>
      <c r="S745" s="67"/>
      <c r="T745" s="67"/>
      <c r="U745" s="67"/>
      <c r="V745" s="67"/>
      <c r="W745" s="67"/>
      <c r="X745" s="67"/>
      <c r="Y745" s="67"/>
    </row>
    <row r="746" spans="1:25" x14ac:dyDescent="0.2">
      <c r="E746" s="81"/>
      <c r="F746" s="78"/>
      <c r="G746" s="82"/>
      <c r="H746" s="78"/>
      <c r="I746" s="82"/>
      <c r="J746" s="83"/>
      <c r="K746" s="82"/>
      <c r="L746" s="78"/>
      <c r="R746" s="67"/>
      <c r="S746" s="67"/>
      <c r="T746" s="67"/>
      <c r="U746" s="67"/>
      <c r="V746" s="67"/>
      <c r="W746" s="67"/>
      <c r="X746" s="67"/>
      <c r="Y746" s="67"/>
    </row>
    <row r="747" spans="1:25" x14ac:dyDescent="0.2">
      <c r="A747" s="67" t="s">
        <v>28</v>
      </c>
      <c r="B747" s="67" t="s">
        <v>24</v>
      </c>
      <c r="C747" s="67" t="s">
        <v>25</v>
      </c>
      <c r="D747" s="67" t="s">
        <v>322</v>
      </c>
      <c r="E747" s="87">
        <f>+IF(ISNUMBER(DATA!L1081),DATA!L1081,"n/a")</f>
        <v>127433</v>
      </c>
      <c r="F747" s="78">
        <f>+IF(ISNUMBER(DATA!M1081),DATA!M1081,"n/a")</f>
        <v>-0.17599999999999999</v>
      </c>
      <c r="G747" s="87">
        <f>+IF(ISNUMBER(DATA!V1081),DATA!V1081,"n/a")</f>
        <v>435816</v>
      </c>
      <c r="H747" s="78">
        <f>+IF(ISNUMBER(DATA!W1081),DATA!W1081,"n/a")</f>
        <v>-0.16500000000000001</v>
      </c>
      <c r="I747" s="87">
        <f>+IF(ISNUMBER(DATA!AF1081),DATA!AF1081,"n/a")</f>
        <v>920483</v>
      </c>
      <c r="J747" s="78">
        <f>+IF(ISNUMBER(DATA!AG1081),DATA!AG1081,"n/a")</f>
        <v>-0.188</v>
      </c>
      <c r="K747" s="87">
        <f>+IF(ISNUMBER(DATA!AP1081),DATA!AP1081,"n/a")</f>
        <v>1827308</v>
      </c>
      <c r="L747" s="78">
        <f>+IF(ISNUMBER(DATA!AQ1081),DATA!AQ1081,"n/a")</f>
        <v>-0.113</v>
      </c>
      <c r="R747" s="67"/>
      <c r="S747" s="67"/>
      <c r="T747" s="67"/>
      <c r="U747" s="67"/>
      <c r="V747" s="67"/>
      <c r="W747" s="67"/>
      <c r="X747" s="67"/>
      <c r="Y747" s="67"/>
    </row>
    <row r="748" spans="1:25" x14ac:dyDescent="0.2">
      <c r="A748" s="67" t="s">
        <v>28</v>
      </c>
      <c r="B748" s="67" t="s">
        <v>24</v>
      </c>
      <c r="C748" s="67" t="s">
        <v>25</v>
      </c>
      <c r="D748" s="67" t="s">
        <v>323</v>
      </c>
      <c r="E748" s="87">
        <f>+IF(ISNUMBER(DATA!L1082),DATA!L1082,"n/a")</f>
        <v>454754</v>
      </c>
      <c r="F748" s="78">
        <f>+IF(ISNUMBER(DATA!M1082),DATA!M1082,"n/a")</f>
        <v>0.71099999999999997</v>
      </c>
      <c r="G748" s="87">
        <f>+IF(ISNUMBER(DATA!V1082),DATA!V1082,"n/a")</f>
        <v>1265864</v>
      </c>
      <c r="H748" s="78">
        <f>+IF(ISNUMBER(DATA!W1082),DATA!W1082,"n/a")</f>
        <v>0.13200000000000001</v>
      </c>
      <c r="I748" s="87">
        <f>+IF(ISNUMBER(DATA!AF1082),DATA!AF1082,"n/a")</f>
        <v>2749975</v>
      </c>
      <c r="J748" s="78">
        <f>+IF(ISNUMBER(DATA!AG1082),DATA!AG1082,"n/a")</f>
        <v>0.14799999999999999</v>
      </c>
      <c r="K748" s="87">
        <f>+IF(ISNUMBER(DATA!AP1082),DATA!AP1082,"n/a")</f>
        <v>5076038</v>
      </c>
      <c r="L748" s="78">
        <f>+IF(ISNUMBER(DATA!AQ1082),DATA!AQ1082,"n/a")</f>
        <v>0.11799999999999999</v>
      </c>
      <c r="R748" s="67"/>
      <c r="S748" s="67"/>
      <c r="T748" s="67"/>
      <c r="U748" s="67"/>
      <c r="V748" s="67"/>
      <c r="W748" s="67"/>
      <c r="X748" s="67"/>
      <c r="Y748" s="67"/>
    </row>
    <row r="749" spans="1:25" x14ac:dyDescent="0.2">
      <c r="A749" s="67" t="s">
        <v>28</v>
      </c>
      <c r="B749" s="67" t="s">
        <v>24</v>
      </c>
      <c r="C749" s="67" t="s">
        <v>25</v>
      </c>
      <c r="D749" s="67" t="s">
        <v>324</v>
      </c>
      <c r="E749" s="87">
        <f>+IF(ISNUMBER(DATA!L1083),DATA!L1083,"n/a")</f>
        <v>138316</v>
      </c>
      <c r="F749" s="78">
        <f>+IF(ISNUMBER(DATA!M1083),DATA!M1083,"n/a")</f>
        <v>0.25600000000000001</v>
      </c>
      <c r="G749" s="87">
        <f>+IF(ISNUMBER(DATA!V1083),DATA!V1083,"n/a")</f>
        <v>480509</v>
      </c>
      <c r="H749" s="78">
        <f>+IF(ISNUMBER(DATA!W1083),DATA!W1083,"n/a")</f>
        <v>0.23400000000000001</v>
      </c>
      <c r="I749" s="87">
        <f>+IF(ISNUMBER(DATA!AF1083),DATA!AF1083,"n/a")</f>
        <v>1029493</v>
      </c>
      <c r="J749" s="78">
        <f>+IF(ISNUMBER(DATA!AG1083),DATA!AG1083,"n/a")</f>
        <v>0.24</v>
      </c>
      <c r="K749" s="87">
        <f>+IF(ISNUMBER(DATA!AP1083),DATA!AP1083,"n/a")</f>
        <v>1822143</v>
      </c>
      <c r="L749" s="78">
        <f>+IF(ISNUMBER(DATA!AQ1083),DATA!AQ1083,"n/a")</f>
        <v>0.17899999999999999</v>
      </c>
      <c r="R749" s="67"/>
      <c r="S749" s="67"/>
      <c r="T749" s="67"/>
      <c r="U749" s="67"/>
      <c r="V749" s="67"/>
      <c r="W749" s="67"/>
      <c r="X749" s="67"/>
      <c r="Y749" s="67"/>
    </row>
    <row r="750" spans="1:25" x14ac:dyDescent="0.2">
      <c r="A750" s="67" t="s">
        <v>28</v>
      </c>
      <c r="B750" s="67" t="s">
        <v>24</v>
      </c>
      <c r="C750" s="67" t="s">
        <v>25</v>
      </c>
      <c r="D750" s="67" t="s">
        <v>325</v>
      </c>
      <c r="E750" s="87">
        <f>+IF(ISNUMBER(DATA!L1084),DATA!L1084,"n/a")</f>
        <v>230222</v>
      </c>
      <c r="F750" s="78">
        <f>+IF(ISNUMBER(DATA!M1084),DATA!M1084,"n/a")</f>
        <v>-0.121</v>
      </c>
      <c r="G750" s="87">
        <f>+IF(ISNUMBER(DATA!V1084),DATA!V1084,"n/a")</f>
        <v>969374</v>
      </c>
      <c r="H750" s="78">
        <f>+IF(ISNUMBER(DATA!W1084),DATA!W1084,"n/a")</f>
        <v>-6.8000000000000005E-2</v>
      </c>
      <c r="I750" s="87">
        <f>+IF(ISNUMBER(DATA!AF1084),DATA!AF1084,"n/a")</f>
        <v>2136282</v>
      </c>
      <c r="J750" s="78">
        <f>+IF(ISNUMBER(DATA!AG1084),DATA!AG1084,"n/a")</f>
        <v>-2.5999999999999999E-2</v>
      </c>
      <c r="K750" s="87">
        <f>+IF(ISNUMBER(DATA!AP1084),DATA!AP1084,"n/a")</f>
        <v>3583513</v>
      </c>
      <c r="L750" s="78">
        <f>+IF(ISNUMBER(DATA!AQ1084),DATA!AQ1084,"n/a")</f>
        <v>6.0000000000000001E-3</v>
      </c>
      <c r="R750" s="67"/>
      <c r="S750" s="67"/>
      <c r="T750" s="67"/>
      <c r="U750" s="67"/>
      <c r="V750" s="67"/>
      <c r="W750" s="67"/>
      <c r="X750" s="67"/>
      <c r="Y750" s="67"/>
    </row>
    <row r="751" spans="1:25" x14ac:dyDescent="0.2">
      <c r="A751" s="67" t="s">
        <v>28</v>
      </c>
      <c r="B751" s="67" t="s">
        <v>24</v>
      </c>
      <c r="C751" s="67" t="s">
        <v>25</v>
      </c>
      <c r="D751" s="67" t="s">
        <v>326</v>
      </c>
      <c r="E751" s="87">
        <f>+IF(ISNUMBER(DATA!L1085),DATA!L1085,"n/a")</f>
        <v>63850</v>
      </c>
      <c r="F751" s="78">
        <f>+IF(ISNUMBER(DATA!M1085),DATA!M1085,"n/a")</f>
        <v>5.8999999999999997E-2</v>
      </c>
      <c r="G751" s="87">
        <f>+IF(ISNUMBER(DATA!V1085),DATA!V1085,"n/a")</f>
        <v>240293</v>
      </c>
      <c r="H751" s="78">
        <f>+IF(ISNUMBER(DATA!W1085),DATA!W1085,"n/a")</f>
        <v>0.155</v>
      </c>
      <c r="I751" s="87">
        <f>+IF(ISNUMBER(DATA!AF1085),DATA!AF1085,"n/a")</f>
        <v>530673</v>
      </c>
      <c r="J751" s="78">
        <f>+IF(ISNUMBER(DATA!AG1085),DATA!AG1085,"n/a")</f>
        <v>0.125</v>
      </c>
      <c r="K751" s="87">
        <f>+IF(ISNUMBER(DATA!AP1085),DATA!AP1085,"n/a")</f>
        <v>937399</v>
      </c>
      <c r="L751" s="78">
        <f>+IF(ISNUMBER(DATA!AQ1085),DATA!AQ1085,"n/a")</f>
        <v>9.8000000000000004E-2</v>
      </c>
      <c r="R751" s="67"/>
      <c r="S751" s="67"/>
      <c r="T751" s="67"/>
      <c r="U751" s="67"/>
      <c r="V751" s="67"/>
      <c r="W751" s="67"/>
      <c r="X751" s="67"/>
      <c r="Y751" s="67"/>
    </row>
    <row r="752" spans="1:25" x14ac:dyDescent="0.2">
      <c r="A752" s="67" t="s">
        <v>28</v>
      </c>
      <c r="B752" s="67" t="s">
        <v>24</v>
      </c>
      <c r="C752" s="67" t="s">
        <v>25</v>
      </c>
      <c r="D752" s="67" t="s">
        <v>327</v>
      </c>
      <c r="E752" s="87">
        <f>+IF(ISNUMBER(DATA!L1086),DATA!L1086,"n/a")</f>
        <v>97272</v>
      </c>
      <c r="F752" s="78">
        <f>+IF(ISNUMBER(DATA!M1086),DATA!M1086,"n/a")</f>
        <v>0.32500000000000001</v>
      </c>
      <c r="G752" s="87">
        <f>+IF(ISNUMBER(DATA!V1086),DATA!V1086,"n/a")</f>
        <v>339113</v>
      </c>
      <c r="H752" s="78">
        <f>+IF(ISNUMBER(DATA!W1086),DATA!W1086,"n/a")</f>
        <v>0.44500000000000001</v>
      </c>
      <c r="I752" s="87">
        <f>+IF(ISNUMBER(DATA!AF1086),DATA!AF1086,"n/a")</f>
        <v>722216</v>
      </c>
      <c r="J752" s="78">
        <f>+IF(ISNUMBER(DATA!AG1086),DATA!AG1086,"n/a")</f>
        <v>0.42899999999999999</v>
      </c>
      <c r="K752" s="87">
        <f>+IF(ISNUMBER(DATA!AP1086),DATA!AP1086,"n/a")</f>
        <v>1334811</v>
      </c>
      <c r="L752" s="78">
        <f>+IF(ISNUMBER(DATA!AQ1086),DATA!AQ1086,"n/a")</f>
        <v>0.371</v>
      </c>
      <c r="R752" s="67"/>
      <c r="S752" s="67"/>
      <c r="T752" s="67"/>
      <c r="U752" s="67"/>
      <c r="V752" s="67"/>
      <c r="W752" s="67"/>
      <c r="X752" s="67"/>
      <c r="Y752" s="67"/>
    </row>
    <row r="753" spans="1:25" x14ac:dyDescent="0.2">
      <c r="A753" s="67" t="s">
        <v>28</v>
      </c>
      <c r="B753" s="67" t="s">
        <v>24</v>
      </c>
      <c r="C753" s="67" t="s">
        <v>25</v>
      </c>
      <c r="D753" s="67" t="s">
        <v>328</v>
      </c>
      <c r="E753" s="87">
        <f>+IF(ISNUMBER(DATA!L1087),DATA!L1087,"n/a")</f>
        <v>144367</v>
      </c>
      <c r="F753" s="78">
        <f>+IF(ISNUMBER(DATA!M1087),DATA!M1087,"n/a")</f>
        <v>8.1000000000000003E-2</v>
      </c>
      <c r="G753" s="87">
        <f>+IF(ISNUMBER(DATA!V1087),DATA!V1087,"n/a")</f>
        <v>515791</v>
      </c>
      <c r="H753" s="78">
        <f>+IF(ISNUMBER(DATA!W1087),DATA!W1087,"n/a")</f>
        <v>0.13200000000000001</v>
      </c>
      <c r="I753" s="87">
        <f>+IF(ISNUMBER(DATA!AF1087),DATA!AF1087,"n/a")</f>
        <v>1057743</v>
      </c>
      <c r="J753" s="78">
        <f>+IF(ISNUMBER(DATA!AG1087),DATA!AG1087,"n/a")</f>
        <v>0.10199999999999999</v>
      </c>
      <c r="K753" s="87">
        <f>+IF(ISNUMBER(DATA!AP1087),DATA!AP1087,"n/a")</f>
        <v>1965573</v>
      </c>
      <c r="L753" s="78">
        <f>+IF(ISNUMBER(DATA!AQ1087),DATA!AQ1087,"n/a")</f>
        <v>4.1000000000000002E-2</v>
      </c>
      <c r="R753" s="67"/>
      <c r="S753" s="67"/>
      <c r="T753" s="67"/>
      <c r="U753" s="67"/>
      <c r="V753" s="67"/>
      <c r="W753" s="67"/>
      <c r="X753" s="67"/>
      <c r="Y753" s="67"/>
    </row>
    <row r="754" spans="1:25" x14ac:dyDescent="0.2">
      <c r="A754" s="67" t="s">
        <v>28</v>
      </c>
      <c r="B754" s="67" t="s">
        <v>24</v>
      </c>
      <c r="C754" s="67" t="s">
        <v>25</v>
      </c>
      <c r="D754" s="67" t="s">
        <v>329</v>
      </c>
      <c r="E754" s="87">
        <f>+IF(ISNUMBER(DATA!L1088),DATA!L1088,"n/a")</f>
        <v>150783</v>
      </c>
      <c r="F754" s="78">
        <f>+IF(ISNUMBER(DATA!M1088),DATA!M1088,"n/a")</f>
        <v>0.28499999999999998</v>
      </c>
      <c r="G754" s="87">
        <f>+IF(ISNUMBER(DATA!V1088),DATA!V1088,"n/a")</f>
        <v>520953</v>
      </c>
      <c r="H754" s="78">
        <f>+IF(ISNUMBER(DATA!W1088),DATA!W1088,"n/a")</f>
        <v>0.26400000000000001</v>
      </c>
      <c r="I754" s="87">
        <f>+IF(ISNUMBER(DATA!AF1088),DATA!AF1088,"n/a")</f>
        <v>1084336</v>
      </c>
      <c r="J754" s="78">
        <f>+IF(ISNUMBER(DATA!AG1088),DATA!AG1088,"n/a")</f>
        <v>0.25</v>
      </c>
      <c r="K754" s="87">
        <f>+IF(ISNUMBER(DATA!AP1088),DATA!AP1088,"n/a")</f>
        <v>1977337</v>
      </c>
      <c r="L754" s="78">
        <f>+IF(ISNUMBER(DATA!AQ1088),DATA!AQ1088,"n/a")</f>
        <v>0.24299999999999999</v>
      </c>
      <c r="R754" s="67"/>
      <c r="S754" s="67"/>
      <c r="T754" s="67"/>
      <c r="U754" s="67"/>
      <c r="V754" s="67"/>
      <c r="W754" s="67"/>
      <c r="X754" s="67"/>
      <c r="Y754" s="67"/>
    </row>
    <row r="755" spans="1:25" x14ac:dyDescent="0.2">
      <c r="A755" s="67" t="s">
        <v>28</v>
      </c>
      <c r="B755" s="67" t="s">
        <v>24</v>
      </c>
      <c r="C755" s="67" t="s">
        <v>25</v>
      </c>
      <c r="D755" s="67" t="s">
        <v>330</v>
      </c>
      <c r="E755" s="87">
        <f>+IF(ISNUMBER(DATA!L1089),DATA!L1089,"n/a")</f>
        <v>1406996</v>
      </c>
      <c r="F755" s="78">
        <f>+IF(ISNUMBER(DATA!M1089),DATA!M1089,"n/a")</f>
        <v>0.19600000000000001</v>
      </c>
      <c r="G755" s="87">
        <f>+IF(ISNUMBER(DATA!V1089),DATA!V1089,"n/a")</f>
        <v>4767713</v>
      </c>
      <c r="H755" s="78">
        <f>+IF(ISNUMBER(DATA!W1089),DATA!W1089,"n/a")</f>
        <v>8.7999999999999995E-2</v>
      </c>
      <c r="I755" s="87">
        <f>+IF(ISNUMBER(DATA!AF1089),DATA!AF1089,"n/a")</f>
        <v>10231202</v>
      </c>
      <c r="J755" s="78">
        <f>+IF(ISNUMBER(DATA!AG1089),DATA!AG1089,"n/a")</f>
        <v>9.2999999999999999E-2</v>
      </c>
      <c r="K755" s="87">
        <f>+IF(ISNUMBER(DATA!AP1089),DATA!AP1089,"n/a")</f>
        <v>18524121</v>
      </c>
      <c r="L755" s="78">
        <f>+IF(ISNUMBER(DATA!AQ1089),DATA!AQ1089,"n/a")</f>
        <v>8.8999999999999996E-2</v>
      </c>
      <c r="R755" s="67"/>
      <c r="S755" s="67"/>
      <c r="T755" s="67"/>
      <c r="U755" s="67"/>
      <c r="V755" s="67"/>
      <c r="W755" s="67"/>
      <c r="X755" s="67"/>
      <c r="Y755" s="67"/>
    </row>
    <row r="756" spans="1:25" x14ac:dyDescent="0.2">
      <c r="E756" s="81"/>
      <c r="F756" s="78"/>
      <c r="G756" s="82"/>
      <c r="H756" s="78"/>
      <c r="I756" s="82"/>
      <c r="J756" s="83"/>
      <c r="K756" s="82"/>
      <c r="L756" s="78"/>
      <c r="R756" s="67"/>
      <c r="S756" s="67"/>
      <c r="T756" s="67"/>
      <c r="U756" s="67"/>
      <c r="V756" s="67"/>
      <c r="W756" s="67"/>
      <c r="X756" s="67"/>
      <c r="Y756" s="67"/>
    </row>
    <row r="757" spans="1:25" x14ac:dyDescent="0.2">
      <c r="A757" s="67" t="s">
        <v>28</v>
      </c>
      <c r="B757" s="67" t="s">
        <v>24</v>
      </c>
      <c r="C757" s="67" t="s">
        <v>10</v>
      </c>
      <c r="D757" s="67" t="s">
        <v>322</v>
      </c>
      <c r="E757" s="88">
        <f>+IF(ISNUMBER(DATA!N1081),DATA!N1081,"n/a")</f>
        <v>6.2</v>
      </c>
      <c r="F757" s="78">
        <f>+IF(ISNUMBER(DATA!O1081),DATA!O1081,"n/a")</f>
        <v>0.17899999999999999</v>
      </c>
      <c r="G757" s="88">
        <f>+IF(ISNUMBER(DATA!X1081),DATA!X1081,"n/a")</f>
        <v>6.16</v>
      </c>
      <c r="H757" s="78">
        <f>+IF(ISNUMBER(DATA!Y1081),DATA!Y1081,"n/a")</f>
        <v>0.187</v>
      </c>
      <c r="I757" s="88">
        <f>+IF(ISNUMBER(DATA!AH1081),DATA!AH1081,"n/a")</f>
        <v>6.15</v>
      </c>
      <c r="J757" s="78">
        <f>+IF(ISNUMBER(DATA!AI1081),DATA!AI1081,"n/a")</f>
        <v>0.20899999999999999</v>
      </c>
      <c r="K757" s="88">
        <f>+IF(ISNUMBER(DATA!AR1081),DATA!AR1081,"n/a")</f>
        <v>6</v>
      </c>
      <c r="L757" s="78">
        <f>+IF(ISNUMBER(DATA!AS1081),DATA!AS1081,"n/a")</f>
        <v>0.17799999999999999</v>
      </c>
      <c r="R757" s="67"/>
      <c r="S757" s="67"/>
      <c r="T757" s="67"/>
      <c r="U757" s="67"/>
      <c r="V757" s="67"/>
      <c r="W757" s="67"/>
      <c r="X757" s="67"/>
      <c r="Y757" s="67"/>
    </row>
    <row r="758" spans="1:25" x14ac:dyDescent="0.2">
      <c r="A758" s="67" t="s">
        <v>28</v>
      </c>
      <c r="B758" s="67" t="s">
        <v>24</v>
      </c>
      <c r="C758" s="67" t="s">
        <v>10</v>
      </c>
      <c r="D758" s="67" t="s">
        <v>323</v>
      </c>
      <c r="E758" s="88">
        <f>+IF(ISNUMBER(DATA!N1082),DATA!N1082,"n/a")</f>
        <v>3.05</v>
      </c>
      <c r="F758" s="78">
        <f>+IF(ISNUMBER(DATA!O1082),DATA!O1082,"n/a")</f>
        <v>-0.156</v>
      </c>
      <c r="G758" s="88">
        <f>+IF(ISNUMBER(DATA!X1082),DATA!X1082,"n/a")</f>
        <v>3.79</v>
      </c>
      <c r="H758" s="78">
        <f>+IF(ISNUMBER(DATA!Y1082),DATA!Y1082,"n/a")</f>
        <v>0.24</v>
      </c>
      <c r="I758" s="88">
        <f>+IF(ISNUMBER(DATA!AH1082),DATA!AH1082,"n/a")</f>
        <v>3.82</v>
      </c>
      <c r="J758" s="78">
        <f>+IF(ISNUMBER(DATA!AI1082),DATA!AI1082,"n/a")</f>
        <v>0.223</v>
      </c>
      <c r="K758" s="88">
        <f>+IF(ISNUMBER(DATA!AR1082),DATA!AR1082,"n/a")</f>
        <v>3.6</v>
      </c>
      <c r="L758" s="78">
        <f>+IF(ISNUMBER(DATA!AS1082),DATA!AS1082,"n/a")</f>
        <v>0.17100000000000001</v>
      </c>
      <c r="R758" s="67"/>
      <c r="S758" s="67"/>
      <c r="T758" s="67"/>
      <c r="U758" s="67"/>
      <c r="V758" s="67"/>
      <c r="W758" s="67"/>
      <c r="X758" s="67"/>
      <c r="Y758" s="67"/>
    </row>
    <row r="759" spans="1:25" x14ac:dyDescent="0.2">
      <c r="A759" s="67" t="s">
        <v>28</v>
      </c>
      <c r="B759" s="67" t="s">
        <v>24</v>
      </c>
      <c r="C759" s="67" t="s">
        <v>10</v>
      </c>
      <c r="D759" s="67" t="s">
        <v>324</v>
      </c>
      <c r="E759" s="88">
        <f>+IF(ISNUMBER(DATA!N1083),DATA!N1083,"n/a")</f>
        <v>5.86</v>
      </c>
      <c r="F759" s="78">
        <f>+IF(ISNUMBER(DATA!O1083),DATA!O1083,"n/a")</f>
        <v>3.0000000000000001E-3</v>
      </c>
      <c r="G759" s="88">
        <f>+IF(ISNUMBER(DATA!X1083),DATA!X1083,"n/a")</f>
        <v>6.08</v>
      </c>
      <c r="H759" s="78">
        <f>+IF(ISNUMBER(DATA!Y1083),DATA!Y1083,"n/a")</f>
        <v>2.9000000000000001E-2</v>
      </c>
      <c r="I759" s="88">
        <f>+IF(ISNUMBER(DATA!AH1083),DATA!AH1083,"n/a")</f>
        <v>6.03</v>
      </c>
      <c r="J759" s="78">
        <f>+IF(ISNUMBER(DATA!AI1083),DATA!AI1083,"n/a")</f>
        <v>2E-3</v>
      </c>
      <c r="K759" s="88">
        <f>+IF(ISNUMBER(DATA!AR1083),DATA!AR1083,"n/a")</f>
        <v>5.9</v>
      </c>
      <c r="L759" s="78">
        <f>+IF(ISNUMBER(DATA!AS1083),DATA!AS1083,"n/a")</f>
        <v>-1.4E-2</v>
      </c>
      <c r="R759" s="67"/>
      <c r="S759" s="67"/>
      <c r="T759" s="67"/>
      <c r="U759" s="67"/>
      <c r="V759" s="67"/>
      <c r="W759" s="67"/>
      <c r="X759" s="67"/>
      <c r="Y759" s="67"/>
    </row>
    <row r="760" spans="1:25" x14ac:dyDescent="0.2">
      <c r="A760" s="67" t="s">
        <v>28</v>
      </c>
      <c r="B760" s="67" t="s">
        <v>24</v>
      </c>
      <c r="C760" s="67" t="s">
        <v>10</v>
      </c>
      <c r="D760" s="67" t="s">
        <v>325</v>
      </c>
      <c r="E760" s="88">
        <f>+IF(ISNUMBER(DATA!N1084),DATA!N1084,"n/a")</f>
        <v>3.83</v>
      </c>
      <c r="F760" s="78">
        <f>+IF(ISNUMBER(DATA!O1084),DATA!O1084,"n/a")</f>
        <v>-5.1999999999999998E-2</v>
      </c>
      <c r="G760" s="88">
        <f>+IF(ISNUMBER(DATA!X1084),DATA!X1084,"n/a")</f>
        <v>3.89</v>
      </c>
      <c r="H760" s="78">
        <f>+IF(ISNUMBER(DATA!Y1084),DATA!Y1084,"n/a")</f>
        <v>-7.2999999999999995E-2</v>
      </c>
      <c r="I760" s="88">
        <f>+IF(ISNUMBER(DATA!AH1084),DATA!AH1084,"n/a")</f>
        <v>3.9</v>
      </c>
      <c r="J760" s="78">
        <f>+IF(ISNUMBER(DATA!AI1084),DATA!AI1084,"n/a")</f>
        <v>-5.1999999999999998E-2</v>
      </c>
      <c r="K760" s="88">
        <f>+IF(ISNUMBER(DATA!AR1084),DATA!AR1084,"n/a")</f>
        <v>3.98</v>
      </c>
      <c r="L760" s="78">
        <f>+IF(ISNUMBER(DATA!AS1084),DATA!AS1084,"n/a")</f>
        <v>-1.4999999999999999E-2</v>
      </c>
      <c r="R760" s="67"/>
      <c r="S760" s="67"/>
      <c r="T760" s="67"/>
      <c r="U760" s="67"/>
      <c r="V760" s="67"/>
      <c r="W760" s="67"/>
      <c r="X760" s="67"/>
      <c r="Y760" s="67"/>
    </row>
    <row r="761" spans="1:25" x14ac:dyDescent="0.2">
      <c r="A761" s="67" t="s">
        <v>28</v>
      </c>
      <c r="B761" s="67" t="s">
        <v>24</v>
      </c>
      <c r="C761" s="67" t="s">
        <v>10</v>
      </c>
      <c r="D761" s="67" t="s">
        <v>326</v>
      </c>
      <c r="E761" s="88">
        <f>+IF(ISNUMBER(DATA!N1085),DATA!N1085,"n/a")</f>
        <v>7</v>
      </c>
      <c r="F761" s="78">
        <f>+IF(ISNUMBER(DATA!O1085),DATA!O1085,"n/a")</f>
        <v>0.13700000000000001</v>
      </c>
      <c r="G761" s="88">
        <f>+IF(ISNUMBER(DATA!X1085),DATA!X1085,"n/a")</f>
        <v>6.7</v>
      </c>
      <c r="H761" s="78">
        <f>+IF(ISNUMBER(DATA!Y1085),DATA!Y1085,"n/a")</f>
        <v>4.8000000000000001E-2</v>
      </c>
      <c r="I761" s="88">
        <f>+IF(ISNUMBER(DATA!AH1085),DATA!AH1085,"n/a")</f>
        <v>6.72</v>
      </c>
      <c r="J761" s="78">
        <f>+IF(ISNUMBER(DATA!AI1085),DATA!AI1085,"n/a")</f>
        <v>5.8000000000000003E-2</v>
      </c>
      <c r="K761" s="88">
        <f>+IF(ISNUMBER(DATA!AR1085),DATA!AR1085,"n/a")</f>
        <v>6.62</v>
      </c>
      <c r="L761" s="78">
        <f>+IF(ISNUMBER(DATA!AS1085),DATA!AS1085,"n/a")</f>
        <v>6.7000000000000004E-2</v>
      </c>
      <c r="R761" s="67"/>
      <c r="S761" s="67"/>
      <c r="T761" s="67"/>
      <c r="U761" s="67"/>
      <c r="V761" s="67"/>
      <c r="W761" s="67"/>
      <c r="X761" s="67"/>
      <c r="Y761" s="67"/>
    </row>
    <row r="762" spans="1:25" x14ac:dyDescent="0.2">
      <c r="A762" s="67" t="s">
        <v>28</v>
      </c>
      <c r="B762" s="67" t="s">
        <v>24</v>
      </c>
      <c r="C762" s="67" t="s">
        <v>10</v>
      </c>
      <c r="D762" s="67" t="s">
        <v>327</v>
      </c>
      <c r="E762" s="88">
        <f>+IF(ISNUMBER(DATA!N1086),DATA!N1086,"n/a")</f>
        <v>5.07</v>
      </c>
      <c r="F762" s="78">
        <f>+IF(ISNUMBER(DATA!O1086),DATA!O1086,"n/a")</f>
        <v>8.5000000000000006E-2</v>
      </c>
      <c r="G762" s="88">
        <f>+IF(ISNUMBER(DATA!X1086),DATA!X1086,"n/a")</f>
        <v>5.1100000000000003</v>
      </c>
      <c r="H762" s="78">
        <f>+IF(ISNUMBER(DATA!Y1086),DATA!Y1086,"n/a")</f>
        <v>8.2000000000000003E-2</v>
      </c>
      <c r="I762" s="88">
        <f>+IF(ISNUMBER(DATA!AH1086),DATA!AH1086,"n/a")</f>
        <v>5.07</v>
      </c>
      <c r="J762" s="78">
        <f>+IF(ISNUMBER(DATA!AI1086),DATA!AI1086,"n/a")</f>
        <v>7.2999999999999995E-2</v>
      </c>
      <c r="K762" s="88">
        <f>+IF(ISNUMBER(DATA!AR1086),DATA!AR1086,"n/a")</f>
        <v>4.9800000000000004</v>
      </c>
      <c r="L762" s="78">
        <f>+IF(ISNUMBER(DATA!AS1086),DATA!AS1086,"n/a")</f>
        <v>-0.05</v>
      </c>
      <c r="R762" s="67"/>
      <c r="S762" s="67"/>
      <c r="T762" s="67"/>
      <c r="U762" s="67"/>
      <c r="V762" s="67"/>
      <c r="W762" s="67"/>
      <c r="X762" s="67"/>
      <c r="Y762" s="67"/>
    </row>
    <row r="763" spans="1:25" x14ac:dyDescent="0.2">
      <c r="A763" s="67" t="s">
        <v>28</v>
      </c>
      <c r="B763" s="67" t="s">
        <v>24</v>
      </c>
      <c r="C763" s="67" t="s">
        <v>10</v>
      </c>
      <c r="D763" s="67" t="s">
        <v>328</v>
      </c>
      <c r="E763" s="88">
        <f>+IF(ISNUMBER(DATA!N1087),DATA!N1087,"n/a")</f>
        <v>6.82</v>
      </c>
      <c r="F763" s="78">
        <f>+IF(ISNUMBER(DATA!O1087),DATA!O1087,"n/a")</f>
        <v>-0.184</v>
      </c>
      <c r="G763" s="88">
        <f>+IF(ISNUMBER(DATA!X1087),DATA!X1087,"n/a")</f>
        <v>6.97</v>
      </c>
      <c r="H763" s="78">
        <f>+IF(ISNUMBER(DATA!Y1087),DATA!Y1087,"n/a")</f>
        <v>-0.17399999999999999</v>
      </c>
      <c r="I763" s="88">
        <f>+IF(ISNUMBER(DATA!AH1087),DATA!AH1087,"n/a")</f>
        <v>7.04</v>
      </c>
      <c r="J763" s="78">
        <f>+IF(ISNUMBER(DATA!AI1087),DATA!AI1087,"n/a")</f>
        <v>-0.161</v>
      </c>
      <c r="K763" s="88">
        <f>+IF(ISNUMBER(DATA!AR1087),DATA!AR1087,"n/a")</f>
        <v>7.32</v>
      </c>
      <c r="L763" s="78">
        <f>+IF(ISNUMBER(DATA!AS1087),DATA!AS1087,"n/a")</f>
        <v>-0.114</v>
      </c>
      <c r="R763" s="67"/>
      <c r="S763" s="67"/>
      <c r="T763" s="67"/>
      <c r="U763" s="67"/>
      <c r="V763" s="67"/>
      <c r="W763" s="67"/>
      <c r="X763" s="67"/>
      <c r="Y763" s="67"/>
    </row>
    <row r="764" spans="1:25" x14ac:dyDescent="0.2">
      <c r="A764" s="67" t="s">
        <v>28</v>
      </c>
      <c r="B764" s="67" t="s">
        <v>24</v>
      </c>
      <c r="C764" s="67" t="s">
        <v>10</v>
      </c>
      <c r="D764" s="67" t="s">
        <v>329</v>
      </c>
      <c r="E764" s="88">
        <f>+IF(ISNUMBER(DATA!N1088),DATA!N1088,"n/a")</f>
        <v>4.68</v>
      </c>
      <c r="F764" s="78">
        <f>+IF(ISNUMBER(DATA!O1088),DATA!O1088,"n/a")</f>
        <v>0.35199999999999998</v>
      </c>
      <c r="G764" s="88">
        <f>+IF(ISNUMBER(DATA!X1088),DATA!X1088,"n/a")</f>
        <v>4.54</v>
      </c>
      <c r="H764" s="78">
        <f>+IF(ISNUMBER(DATA!Y1088),DATA!Y1088,"n/a")</f>
        <v>0.25</v>
      </c>
      <c r="I764" s="88">
        <f>+IF(ISNUMBER(DATA!AH1088),DATA!AH1088,"n/a")</f>
        <v>4.37</v>
      </c>
      <c r="J764" s="78">
        <f>+IF(ISNUMBER(DATA!AI1088),DATA!AI1088,"n/a")</f>
        <v>0.24199999999999999</v>
      </c>
      <c r="K764" s="88">
        <f>+IF(ISNUMBER(DATA!AR1088),DATA!AR1088,"n/a")</f>
        <v>4.16</v>
      </c>
      <c r="L764" s="78">
        <f>+IF(ISNUMBER(DATA!AS1088),DATA!AS1088,"n/a")</f>
        <v>1.7999999999999999E-2</v>
      </c>
      <c r="R764" s="67"/>
      <c r="S764" s="67"/>
      <c r="T764" s="67"/>
      <c r="U764" s="67"/>
      <c r="V764" s="67"/>
      <c r="W764" s="67"/>
      <c r="X764" s="67"/>
      <c r="Y764" s="67"/>
    </row>
    <row r="765" spans="1:25" x14ac:dyDescent="0.2">
      <c r="A765" s="67" t="s">
        <v>28</v>
      </c>
      <c r="B765" s="67" t="s">
        <v>24</v>
      </c>
      <c r="C765" s="67" t="s">
        <v>10</v>
      </c>
      <c r="D765" s="67" t="s">
        <v>330</v>
      </c>
      <c r="E765" s="88">
        <f>+IF(ISNUMBER(DATA!N1089),DATA!N1089,"n/a")</f>
        <v>4.5</v>
      </c>
      <c r="F765" s="78">
        <f>+IF(ISNUMBER(DATA!O1089),DATA!O1089,"n/a")</f>
        <v>-1.9E-2</v>
      </c>
      <c r="G765" s="88">
        <f>+IF(ISNUMBER(DATA!X1089),DATA!X1089,"n/a")</f>
        <v>4.76</v>
      </c>
      <c r="H765" s="78">
        <f>+IF(ISNUMBER(DATA!Y1089),DATA!Y1089,"n/a")</f>
        <v>6.5000000000000002E-2</v>
      </c>
      <c r="I765" s="88">
        <f>+IF(ISNUMBER(DATA!AH1089),DATA!AH1089,"n/a")</f>
        <v>4.7300000000000004</v>
      </c>
      <c r="J765" s="78">
        <f>+IF(ISNUMBER(DATA!AI1089),DATA!AI1089,"n/a")</f>
        <v>6.4000000000000001E-2</v>
      </c>
      <c r="K765" s="88">
        <f>+IF(ISNUMBER(DATA!AR1089),DATA!AR1089,"n/a")</f>
        <v>4.67</v>
      </c>
      <c r="L765" s="78">
        <f>+IF(ISNUMBER(DATA!AS1089),DATA!AS1089,"n/a")</f>
        <v>3.1E-2</v>
      </c>
      <c r="R765" s="67"/>
      <c r="S765" s="67"/>
      <c r="T765" s="67"/>
      <c r="U765" s="67"/>
      <c r="V765" s="67"/>
      <c r="W765" s="67"/>
      <c r="X765" s="67"/>
      <c r="Y765" s="67"/>
    </row>
    <row r="766" spans="1:25" x14ac:dyDescent="0.2">
      <c r="E766" s="89"/>
      <c r="F766" s="78"/>
      <c r="G766" s="90"/>
      <c r="H766" s="78"/>
      <c r="I766" s="90"/>
      <c r="J766" s="83"/>
      <c r="K766" s="90"/>
      <c r="L766" s="78"/>
      <c r="R766" s="67"/>
      <c r="S766" s="67"/>
      <c r="T766" s="67"/>
      <c r="U766" s="67"/>
      <c r="V766" s="67"/>
      <c r="W766" s="67"/>
      <c r="X766" s="67"/>
      <c r="Y766" s="67"/>
    </row>
    <row r="767" spans="1:25" x14ac:dyDescent="0.2">
      <c r="A767" s="67" t="s">
        <v>28</v>
      </c>
      <c r="B767" s="67" t="s">
        <v>24</v>
      </c>
      <c r="C767" s="67" t="s">
        <v>26</v>
      </c>
      <c r="D767" s="67" t="s">
        <v>322</v>
      </c>
      <c r="E767" s="88">
        <f>+IF(ISNUMBER(DATA!P1081),DATA!P1081,"n/a")</f>
        <v>3.12</v>
      </c>
      <c r="F767" s="78">
        <f>+IF(ISNUMBER(DATA!Q1081),DATA!Q1081,"n/a")</f>
        <v>0.152</v>
      </c>
      <c r="G767" s="88">
        <f>+IF(ISNUMBER(DATA!Z1081),DATA!Z1081,"n/a")</f>
        <v>3.09</v>
      </c>
      <c r="H767" s="78">
        <f>+IF(ISNUMBER(DATA!AA1081),DATA!AA1081,"n/a")</f>
        <v>0.157</v>
      </c>
      <c r="I767" s="88">
        <f>+IF(ISNUMBER(DATA!AJ1081),DATA!AJ1081,"n/a")</f>
        <v>3.09</v>
      </c>
      <c r="J767" s="78">
        <f>+IF(ISNUMBER(DATA!AK1081),DATA!AK1081,"n/a")</f>
        <v>0.17899999999999999</v>
      </c>
      <c r="K767" s="88">
        <f>+IF(ISNUMBER(DATA!AT1081),DATA!AT1081,"n/a")</f>
        <v>3.03</v>
      </c>
      <c r="L767" s="78">
        <f>+IF(ISNUMBER(DATA!AU1081),DATA!AU1081,"n/a")</f>
        <v>0.154</v>
      </c>
      <c r="R767" s="67"/>
      <c r="S767" s="67"/>
      <c r="T767" s="67"/>
      <c r="U767" s="67"/>
      <c r="V767" s="67"/>
      <c r="W767" s="67"/>
      <c r="X767" s="67"/>
      <c r="Y767" s="67"/>
    </row>
    <row r="768" spans="1:25" x14ac:dyDescent="0.2">
      <c r="A768" s="67" t="s">
        <v>28</v>
      </c>
      <c r="B768" s="67" t="s">
        <v>24</v>
      </c>
      <c r="C768" s="67" t="s">
        <v>26</v>
      </c>
      <c r="D768" s="67" t="s">
        <v>323</v>
      </c>
      <c r="E768" s="88">
        <f>+IF(ISNUMBER(DATA!P1082),DATA!P1082,"n/a")</f>
        <v>1.8</v>
      </c>
      <c r="F768" s="78">
        <f>+IF(ISNUMBER(DATA!Q1082),DATA!Q1082,"n/a")</f>
        <v>-0.14599999999999999</v>
      </c>
      <c r="G768" s="88">
        <f>+IF(ISNUMBER(DATA!Z1082),DATA!Z1082,"n/a")</f>
        <v>2.19</v>
      </c>
      <c r="H768" s="78">
        <f>+IF(ISNUMBER(DATA!AA1082),DATA!AA1082,"n/a")</f>
        <v>0.22600000000000001</v>
      </c>
      <c r="I768" s="88">
        <f>+IF(ISNUMBER(DATA!AJ1082),DATA!AJ1082,"n/a")</f>
        <v>2.21</v>
      </c>
      <c r="J768" s="78">
        <f>+IF(ISNUMBER(DATA!AK1082),DATA!AK1082,"n/a")</f>
        <v>0.222</v>
      </c>
      <c r="K768" s="88">
        <f>+IF(ISNUMBER(DATA!AT1082),DATA!AT1082,"n/a")</f>
        <v>2.1</v>
      </c>
      <c r="L768" s="78">
        <f>+IF(ISNUMBER(DATA!AU1082),DATA!AU1082,"n/a")</f>
        <v>0.17599999999999999</v>
      </c>
      <c r="R768" s="67"/>
      <c r="S768" s="67"/>
      <c r="T768" s="67"/>
      <c r="U768" s="67"/>
      <c r="V768" s="67"/>
      <c r="W768" s="67"/>
      <c r="X768" s="67"/>
      <c r="Y768" s="67"/>
    </row>
    <row r="769" spans="1:25" x14ac:dyDescent="0.2">
      <c r="A769" s="67" t="s">
        <v>28</v>
      </c>
      <c r="B769" s="67" t="s">
        <v>24</v>
      </c>
      <c r="C769" s="67" t="s">
        <v>26</v>
      </c>
      <c r="D769" s="67" t="s">
        <v>324</v>
      </c>
      <c r="E769" s="88">
        <f>+IF(ISNUMBER(DATA!P1083),DATA!P1083,"n/a")</f>
        <v>3.14</v>
      </c>
      <c r="F769" s="78">
        <f>+IF(ISNUMBER(DATA!Q1083),DATA!Q1083,"n/a")</f>
        <v>0</v>
      </c>
      <c r="G769" s="88">
        <f>+IF(ISNUMBER(DATA!Z1083),DATA!Z1083,"n/a")</f>
        <v>3.25</v>
      </c>
      <c r="H769" s="78">
        <f>+IF(ISNUMBER(DATA!AA1083),DATA!AA1083,"n/a")</f>
        <v>4.1000000000000002E-2</v>
      </c>
      <c r="I769" s="88">
        <f>+IF(ISNUMBER(DATA!AJ1083),DATA!AJ1083,"n/a")</f>
        <v>3.24</v>
      </c>
      <c r="J769" s="78">
        <f>+IF(ISNUMBER(DATA!AK1083),DATA!AK1083,"n/a")</f>
        <v>4.2999999999999997E-2</v>
      </c>
      <c r="K769" s="88">
        <f>+IF(ISNUMBER(DATA!AT1083),DATA!AT1083,"n/a")</f>
        <v>3.18</v>
      </c>
      <c r="L769" s="78">
        <f>+IF(ISNUMBER(DATA!AU1083),DATA!AU1083,"n/a")</f>
        <v>4.1000000000000002E-2</v>
      </c>
      <c r="R769" s="67"/>
      <c r="S769" s="67"/>
      <c r="T769" s="67"/>
      <c r="U769" s="67"/>
      <c r="V769" s="67"/>
      <c r="W769" s="67"/>
      <c r="X769" s="67"/>
      <c r="Y769" s="67"/>
    </row>
    <row r="770" spans="1:25" x14ac:dyDescent="0.2">
      <c r="A770" s="67" t="s">
        <v>28</v>
      </c>
      <c r="B770" s="67" t="s">
        <v>24</v>
      </c>
      <c r="C770" s="67" t="s">
        <v>26</v>
      </c>
      <c r="D770" s="67" t="s">
        <v>325</v>
      </c>
      <c r="E770" s="88">
        <f>+IF(ISNUMBER(DATA!P1084),DATA!P1084,"n/a")</f>
        <v>3.29</v>
      </c>
      <c r="F770" s="78">
        <f>+IF(ISNUMBER(DATA!Q1084),DATA!Q1084,"n/a")</f>
        <v>1.2E-2</v>
      </c>
      <c r="G770" s="88">
        <f>+IF(ISNUMBER(DATA!Z1084),DATA!Z1084,"n/a")</f>
        <v>3.36</v>
      </c>
      <c r="H770" s="78">
        <f>+IF(ISNUMBER(DATA!AA1084),DATA!AA1084,"n/a")</f>
        <v>1.4E-2</v>
      </c>
      <c r="I770" s="88">
        <f>+IF(ISNUMBER(DATA!AJ1084),DATA!AJ1084,"n/a")</f>
        <v>3.34</v>
      </c>
      <c r="J770" s="78">
        <f>+IF(ISNUMBER(DATA!AK1084),DATA!AK1084,"n/a")</f>
        <v>2.1999999999999999E-2</v>
      </c>
      <c r="K770" s="88">
        <f>+IF(ISNUMBER(DATA!AT1084),DATA!AT1084,"n/a")</f>
        <v>3.34</v>
      </c>
      <c r="L770" s="78">
        <f>+IF(ISNUMBER(DATA!AU1084),DATA!AU1084,"n/a")</f>
        <v>0.03</v>
      </c>
      <c r="R770" s="67"/>
      <c r="S770" s="67"/>
      <c r="T770" s="67"/>
      <c r="U770" s="67"/>
      <c r="V770" s="67"/>
      <c r="W770" s="67"/>
      <c r="X770" s="67"/>
      <c r="Y770" s="67"/>
    </row>
    <row r="771" spans="1:25" x14ac:dyDescent="0.2">
      <c r="A771" s="67" t="s">
        <v>28</v>
      </c>
      <c r="B771" s="67" t="s">
        <v>24</v>
      </c>
      <c r="C771" s="67" t="s">
        <v>26</v>
      </c>
      <c r="D771" s="67" t="s">
        <v>326</v>
      </c>
      <c r="E771" s="88">
        <f>+IF(ISNUMBER(DATA!P1085),DATA!P1085,"n/a")</f>
        <v>3.39</v>
      </c>
      <c r="F771" s="78">
        <f>+IF(ISNUMBER(DATA!Q1085),DATA!Q1085,"n/a")</f>
        <v>0.159</v>
      </c>
      <c r="G771" s="88">
        <f>+IF(ISNUMBER(DATA!Z1085),DATA!Z1085,"n/a")</f>
        <v>3.26</v>
      </c>
      <c r="H771" s="78">
        <f>+IF(ISNUMBER(DATA!AA1085),DATA!AA1085,"n/a")</f>
        <v>7.3999999999999996E-2</v>
      </c>
      <c r="I771" s="88">
        <f>+IF(ISNUMBER(DATA!AJ1085),DATA!AJ1085,"n/a")</f>
        <v>3.25</v>
      </c>
      <c r="J771" s="78">
        <f>+IF(ISNUMBER(DATA!AK1085),DATA!AK1085,"n/a")</f>
        <v>0.08</v>
      </c>
      <c r="K771" s="88">
        <f>+IF(ISNUMBER(DATA!AT1085),DATA!AT1085,"n/a")</f>
        <v>3.18</v>
      </c>
      <c r="L771" s="78">
        <f>+IF(ISNUMBER(DATA!AU1085),DATA!AU1085,"n/a")</f>
        <v>7.9000000000000001E-2</v>
      </c>
      <c r="R771" s="67"/>
      <c r="S771" s="67"/>
      <c r="T771" s="67"/>
      <c r="U771" s="67"/>
      <c r="V771" s="67"/>
      <c r="W771" s="67"/>
      <c r="X771" s="67"/>
      <c r="Y771" s="67"/>
    </row>
    <row r="772" spans="1:25" x14ac:dyDescent="0.2">
      <c r="A772" s="67" t="s">
        <v>28</v>
      </c>
      <c r="B772" s="67" t="s">
        <v>24</v>
      </c>
      <c r="C772" s="67" t="s">
        <v>26</v>
      </c>
      <c r="D772" s="67" t="s">
        <v>327</v>
      </c>
      <c r="E772" s="88">
        <f>+IF(ISNUMBER(DATA!P1086),DATA!P1086,"n/a")</f>
        <v>3.43</v>
      </c>
      <c r="F772" s="78">
        <f>+IF(ISNUMBER(DATA!Q1086),DATA!Q1086,"n/a")</f>
        <v>7.5999999999999998E-2</v>
      </c>
      <c r="G772" s="88">
        <f>+IF(ISNUMBER(DATA!Z1086),DATA!Z1086,"n/a")</f>
        <v>3.4</v>
      </c>
      <c r="H772" s="78">
        <f>+IF(ISNUMBER(DATA!AA1086),DATA!AA1086,"n/a")</f>
        <v>0.08</v>
      </c>
      <c r="I772" s="88">
        <f>+IF(ISNUMBER(DATA!AJ1086),DATA!AJ1086,"n/a")</f>
        <v>3.39</v>
      </c>
      <c r="J772" s="78">
        <f>+IF(ISNUMBER(DATA!AK1086),DATA!AK1086,"n/a")</f>
        <v>8.5000000000000006E-2</v>
      </c>
      <c r="K772" s="88">
        <f>+IF(ISNUMBER(DATA!AT1086),DATA!AT1086,"n/a")</f>
        <v>3.35</v>
      </c>
      <c r="L772" s="78">
        <f>+IF(ISNUMBER(DATA!AU1086),DATA!AU1086,"n/a")</f>
        <v>8.8999999999999996E-2</v>
      </c>
      <c r="R772" s="67"/>
      <c r="S772" s="67"/>
      <c r="T772" s="67"/>
      <c r="U772" s="67"/>
      <c r="V772" s="67"/>
      <c r="W772" s="67"/>
      <c r="X772" s="67"/>
      <c r="Y772" s="67"/>
    </row>
    <row r="773" spans="1:25" x14ac:dyDescent="0.2">
      <c r="A773" s="67" t="s">
        <v>28</v>
      </c>
      <c r="B773" s="67" t="s">
        <v>24</v>
      </c>
      <c r="C773" s="67" t="s">
        <v>26</v>
      </c>
      <c r="D773" s="67" t="s">
        <v>328</v>
      </c>
      <c r="E773" s="88">
        <f>+IF(ISNUMBER(DATA!P1087),DATA!P1087,"n/a")</f>
        <v>3.56</v>
      </c>
      <c r="F773" s="78">
        <f>+IF(ISNUMBER(DATA!Q1087),DATA!Q1087,"n/a")</f>
        <v>4.8000000000000001E-2</v>
      </c>
      <c r="G773" s="88">
        <f>+IF(ISNUMBER(DATA!Z1087),DATA!Z1087,"n/a")</f>
        <v>3.55</v>
      </c>
      <c r="H773" s="78">
        <f>+IF(ISNUMBER(DATA!AA1087),DATA!AA1087,"n/a")</f>
        <v>2.9000000000000001E-2</v>
      </c>
      <c r="I773" s="88">
        <f>+IF(ISNUMBER(DATA!AJ1087),DATA!AJ1087,"n/a")</f>
        <v>3.5</v>
      </c>
      <c r="J773" s="78">
        <f>+IF(ISNUMBER(DATA!AK1087),DATA!AK1087,"n/a")</f>
        <v>1.7999999999999999E-2</v>
      </c>
      <c r="K773" s="88">
        <f>+IF(ISNUMBER(DATA!AT1087),DATA!AT1087,"n/a")</f>
        <v>3.42</v>
      </c>
      <c r="L773" s="78">
        <f>+IF(ISNUMBER(DATA!AU1087),DATA!AU1087,"n/a")</f>
        <v>8.0000000000000002E-3</v>
      </c>
      <c r="R773" s="67"/>
      <c r="S773" s="67"/>
      <c r="T773" s="67"/>
      <c r="U773" s="67"/>
      <c r="V773" s="67"/>
      <c r="W773" s="67"/>
      <c r="X773" s="67"/>
      <c r="Y773" s="67"/>
    </row>
    <row r="774" spans="1:25" x14ac:dyDescent="0.2">
      <c r="A774" s="67" t="s">
        <v>28</v>
      </c>
      <c r="B774" s="67" t="s">
        <v>24</v>
      </c>
      <c r="C774" s="67" t="s">
        <v>26</v>
      </c>
      <c r="D774" s="67" t="s">
        <v>329</v>
      </c>
      <c r="E774" s="88">
        <f>+IF(ISNUMBER(DATA!P1088),DATA!P1088,"n/a")</f>
        <v>3.43</v>
      </c>
      <c r="F774" s="78">
        <f>+IF(ISNUMBER(DATA!Q1088),DATA!Q1088,"n/a")</f>
        <v>0.1</v>
      </c>
      <c r="G774" s="88">
        <f>+IF(ISNUMBER(DATA!Z1088),DATA!Z1088,"n/a")</f>
        <v>3.37</v>
      </c>
      <c r="H774" s="78">
        <f>+IF(ISNUMBER(DATA!AA1088),DATA!AA1088,"n/a")</f>
        <v>0.06</v>
      </c>
      <c r="I774" s="88">
        <f>+IF(ISNUMBER(DATA!AJ1088),DATA!AJ1088,"n/a")</f>
        <v>3.33</v>
      </c>
      <c r="J774" s="78">
        <f>+IF(ISNUMBER(DATA!AK1088),DATA!AK1088,"n/a")</f>
        <v>6.2E-2</v>
      </c>
      <c r="K774" s="88">
        <f>+IF(ISNUMBER(DATA!AT1088),DATA!AT1088,"n/a")</f>
        <v>3.28</v>
      </c>
      <c r="L774" s="78">
        <f>+IF(ISNUMBER(DATA!AU1088),DATA!AU1088,"n/a")</f>
        <v>6.4000000000000001E-2</v>
      </c>
      <c r="R774" s="67"/>
      <c r="S774" s="67"/>
      <c r="T774" s="67"/>
      <c r="U774" s="67"/>
      <c r="V774" s="67"/>
      <c r="W774" s="67"/>
      <c r="X774" s="67"/>
      <c r="Y774" s="67"/>
    </row>
    <row r="775" spans="1:25" x14ac:dyDescent="0.2">
      <c r="A775" s="67" t="s">
        <v>28</v>
      </c>
      <c r="B775" s="67" t="s">
        <v>24</v>
      </c>
      <c r="C775" s="67" t="s">
        <v>26</v>
      </c>
      <c r="D775" s="67" t="s">
        <v>330</v>
      </c>
      <c r="E775" s="88">
        <f>+IF(ISNUMBER(DATA!P1089),DATA!P1089,"n/a")</f>
        <v>2.83</v>
      </c>
      <c r="F775" s="78">
        <f>+IF(ISNUMBER(DATA!Q1089),DATA!Q1089,"n/a")</f>
        <v>-0.02</v>
      </c>
      <c r="G775" s="88">
        <f>+IF(ISNUMBER(DATA!Z1089),DATA!Z1089,"n/a")</f>
        <v>3.03</v>
      </c>
      <c r="H775" s="78">
        <f>+IF(ISNUMBER(DATA!AA1089),DATA!AA1089,"n/a")</f>
        <v>7.9000000000000001E-2</v>
      </c>
      <c r="I775" s="88">
        <f>+IF(ISNUMBER(DATA!AJ1089),DATA!AJ1089,"n/a")</f>
        <v>3.02</v>
      </c>
      <c r="J775" s="78">
        <f>+IF(ISNUMBER(DATA!AK1089),DATA!AK1089,"n/a")</f>
        <v>8.3000000000000004E-2</v>
      </c>
      <c r="K775" s="88">
        <f>+IF(ISNUMBER(DATA!AT1089),DATA!AT1089,"n/a")</f>
        <v>2.95</v>
      </c>
      <c r="L775" s="78">
        <f>+IF(ISNUMBER(DATA!AU1089),DATA!AU1089,"n/a")</f>
        <v>7.5999999999999998E-2</v>
      </c>
      <c r="R775" s="67"/>
      <c r="S775" s="67"/>
      <c r="T775" s="67"/>
      <c r="U775" s="67"/>
      <c r="V775" s="67"/>
      <c r="W775" s="67"/>
      <c r="X775" s="67"/>
      <c r="Y775" s="67"/>
    </row>
    <row r="776" spans="1:25" x14ac:dyDescent="0.2">
      <c r="E776" s="89"/>
      <c r="F776" s="78"/>
      <c r="G776" s="90"/>
      <c r="H776" s="78"/>
      <c r="I776" s="90"/>
      <c r="J776" s="83"/>
      <c r="K776" s="90"/>
      <c r="L776" s="78"/>
      <c r="R776" s="67"/>
      <c r="S776" s="67"/>
      <c r="T776" s="67"/>
      <c r="U776" s="67"/>
      <c r="V776" s="67"/>
      <c r="W776" s="67"/>
      <c r="X776" s="67"/>
      <c r="Y776" s="67"/>
    </row>
    <row r="777" spans="1:25" x14ac:dyDescent="0.2">
      <c r="A777" s="67" t="s">
        <v>20</v>
      </c>
      <c r="B777" s="67" t="s">
        <v>23</v>
      </c>
      <c r="C777" s="67" t="s">
        <v>0</v>
      </c>
      <c r="D777" s="67" t="s">
        <v>322</v>
      </c>
      <c r="E777" s="77">
        <f>+IF(ISNUMBER(DATA!H541),DATA!H541,"n/a")</f>
        <v>65685</v>
      </c>
      <c r="F777" s="78">
        <f>+IF(ISNUMBER(DATA!I541),DATA!I541,"n/a")</f>
        <v>0.48</v>
      </c>
      <c r="G777" s="77">
        <f>+IF(ISNUMBER(DATA!R541),DATA!R541,"n/a")</f>
        <v>199123</v>
      </c>
      <c r="H777" s="78">
        <f>+IF(ISNUMBER(DATA!S541),DATA!S541,"n/a")</f>
        <v>0.54</v>
      </c>
      <c r="I777" s="77">
        <f>+IF(ISNUMBER(DATA!AB541),DATA!AB541,"n/a")</f>
        <v>380969</v>
      </c>
      <c r="J777" s="78">
        <f>+IF(ISNUMBER(DATA!AC541),DATA!AC541,"n/a")</f>
        <v>0.439</v>
      </c>
      <c r="K777" s="77">
        <f>+IF(ISNUMBER(DATA!AL541),DATA!AL541,"n/a")</f>
        <v>850752</v>
      </c>
      <c r="L777" s="78">
        <f>+IF(ISNUMBER(DATA!AM541),DATA!AM541,"n/a")</f>
        <v>0.39600000000000002</v>
      </c>
      <c r="R777" s="67"/>
      <c r="S777" s="67"/>
      <c r="T777" s="67"/>
      <c r="U777" s="67"/>
      <c r="V777" s="67"/>
      <c r="W777" s="67"/>
      <c r="X777" s="67"/>
      <c r="Y777" s="67"/>
    </row>
    <row r="778" spans="1:25" x14ac:dyDescent="0.2">
      <c r="A778" s="67" t="s">
        <v>20</v>
      </c>
      <c r="B778" s="67" t="s">
        <v>23</v>
      </c>
      <c r="C778" s="67" t="s">
        <v>0</v>
      </c>
      <c r="D778" s="67" t="s">
        <v>323</v>
      </c>
      <c r="E778" s="77">
        <f>+IF(ISNUMBER(DATA!H542),DATA!H542,"n/a")</f>
        <v>192748</v>
      </c>
      <c r="F778" s="78">
        <f>+IF(ISNUMBER(DATA!I542),DATA!I542,"n/a")</f>
        <v>0.66900000000000004</v>
      </c>
      <c r="G778" s="77">
        <f>+IF(ISNUMBER(DATA!R542),DATA!R542,"n/a")</f>
        <v>548134</v>
      </c>
      <c r="H778" s="78">
        <f>+IF(ISNUMBER(DATA!S542),DATA!S542,"n/a")</f>
        <v>0.58899999999999997</v>
      </c>
      <c r="I778" s="77">
        <f>+IF(ISNUMBER(DATA!AB542),DATA!AB542,"n/a")</f>
        <v>1126359</v>
      </c>
      <c r="J778" s="78">
        <f>+IF(ISNUMBER(DATA!AC542),DATA!AC542,"n/a")</f>
        <v>0.68200000000000005</v>
      </c>
      <c r="K778" s="77">
        <f>+IF(ISNUMBER(DATA!AL542),DATA!AL542,"n/a")</f>
        <v>2502159</v>
      </c>
      <c r="L778" s="78">
        <f>+IF(ISNUMBER(DATA!AM542),DATA!AM542,"n/a")</f>
        <v>0.68</v>
      </c>
      <c r="R778" s="67"/>
      <c r="S778" s="67"/>
      <c r="T778" s="67"/>
      <c r="U778" s="67"/>
      <c r="V778" s="67"/>
      <c r="W778" s="67"/>
      <c r="X778" s="67"/>
      <c r="Y778" s="67"/>
    </row>
    <row r="779" spans="1:25" x14ac:dyDescent="0.2">
      <c r="A779" s="67" t="s">
        <v>20</v>
      </c>
      <c r="B779" s="67" t="s">
        <v>23</v>
      </c>
      <c r="C779" s="67" t="s">
        <v>0</v>
      </c>
      <c r="D779" s="67" t="s">
        <v>324</v>
      </c>
      <c r="E779" s="77">
        <f>+IF(ISNUMBER(DATA!H543),DATA!H543,"n/a")</f>
        <v>115935</v>
      </c>
      <c r="F779" s="78">
        <f>+IF(ISNUMBER(DATA!I543),DATA!I543,"n/a")</f>
        <v>0.245</v>
      </c>
      <c r="G779" s="77">
        <f>+IF(ISNUMBER(DATA!R543),DATA!R543,"n/a")</f>
        <v>335368</v>
      </c>
      <c r="H779" s="78">
        <f>+IF(ISNUMBER(DATA!S543),DATA!S543,"n/a")</f>
        <v>0.193</v>
      </c>
      <c r="I779" s="77">
        <f>+IF(ISNUMBER(DATA!AB543),DATA!AB543,"n/a")</f>
        <v>753281</v>
      </c>
      <c r="J779" s="78">
        <f>+IF(ISNUMBER(DATA!AC543),DATA!AC543,"n/a")</f>
        <v>0.378</v>
      </c>
      <c r="K779" s="77">
        <f>+IF(ISNUMBER(DATA!AL543),DATA!AL543,"n/a")</f>
        <v>1705632</v>
      </c>
      <c r="L779" s="78">
        <f>+IF(ISNUMBER(DATA!AM543),DATA!AM543,"n/a")</f>
        <v>0.46200000000000002</v>
      </c>
      <c r="R779" s="67"/>
      <c r="S779" s="67"/>
      <c r="T779" s="67"/>
      <c r="U779" s="67"/>
      <c r="V779" s="67"/>
      <c r="W779" s="67"/>
      <c r="X779" s="67"/>
      <c r="Y779" s="67"/>
    </row>
    <row r="780" spans="1:25" x14ac:dyDescent="0.2">
      <c r="A780" s="67" t="s">
        <v>20</v>
      </c>
      <c r="B780" s="67" t="s">
        <v>23</v>
      </c>
      <c r="C780" s="67" t="s">
        <v>0</v>
      </c>
      <c r="D780" s="67" t="s">
        <v>325</v>
      </c>
      <c r="E780" s="77">
        <f>+IF(ISNUMBER(DATA!H544),DATA!H544,"n/a")</f>
        <v>140633</v>
      </c>
      <c r="F780" s="78">
        <f>+IF(ISNUMBER(DATA!I544),DATA!I544,"n/a")</f>
        <v>-0.33600000000000002</v>
      </c>
      <c r="G780" s="77">
        <f>+IF(ISNUMBER(DATA!R544),DATA!R544,"n/a")</f>
        <v>367474</v>
      </c>
      <c r="H780" s="78">
        <f>+IF(ISNUMBER(DATA!S544),DATA!S544,"n/a")</f>
        <v>-0.39200000000000002</v>
      </c>
      <c r="I780" s="77">
        <f>+IF(ISNUMBER(DATA!AB544),DATA!AB544,"n/a")</f>
        <v>916266</v>
      </c>
      <c r="J780" s="78">
        <f>+IF(ISNUMBER(DATA!AC544),DATA!AC544,"n/a")</f>
        <v>-0.27200000000000002</v>
      </c>
      <c r="K780" s="77">
        <f>+IF(ISNUMBER(DATA!AL544),DATA!AL544,"n/a")</f>
        <v>2563907</v>
      </c>
      <c r="L780" s="78">
        <f>+IF(ISNUMBER(DATA!AM544),DATA!AM544,"n/a")</f>
        <v>-0.11899999999999999</v>
      </c>
      <c r="R780" s="67"/>
      <c r="S780" s="67"/>
      <c r="T780" s="67"/>
      <c r="U780" s="67"/>
      <c r="V780" s="67"/>
      <c r="W780" s="67"/>
      <c r="X780" s="67"/>
      <c r="Y780" s="67"/>
    </row>
    <row r="781" spans="1:25" x14ac:dyDescent="0.2">
      <c r="A781" s="67" t="s">
        <v>20</v>
      </c>
      <c r="B781" s="67" t="s">
        <v>23</v>
      </c>
      <c r="C781" s="67" t="s">
        <v>0</v>
      </c>
      <c r="D781" s="67" t="s">
        <v>326</v>
      </c>
      <c r="E781" s="77">
        <f>+IF(ISNUMBER(DATA!H545),DATA!H545,"n/a")</f>
        <v>99347</v>
      </c>
      <c r="F781" s="78">
        <f>+IF(ISNUMBER(DATA!I545),DATA!I545,"n/a")</f>
        <v>1.2430000000000001</v>
      </c>
      <c r="G781" s="77">
        <f>+IF(ISNUMBER(DATA!R545),DATA!R545,"n/a")</f>
        <v>287563</v>
      </c>
      <c r="H781" s="78">
        <f>+IF(ISNUMBER(DATA!S545),DATA!S545,"n/a")</f>
        <v>1.1100000000000001</v>
      </c>
      <c r="I781" s="77">
        <f>+IF(ISNUMBER(DATA!AB545),DATA!AB545,"n/a")</f>
        <v>585184</v>
      </c>
      <c r="J781" s="78">
        <f>+IF(ISNUMBER(DATA!AC545),DATA!AC545,"n/a")</f>
        <v>1.2869999999999999</v>
      </c>
      <c r="K781" s="77">
        <f>+IF(ISNUMBER(DATA!AL545),DATA!AL545,"n/a")</f>
        <v>1134633</v>
      </c>
      <c r="L781" s="78">
        <f>+IF(ISNUMBER(DATA!AM545),DATA!AM545,"n/a")</f>
        <v>1.07</v>
      </c>
      <c r="R781" s="67"/>
      <c r="S781" s="67"/>
      <c r="T781" s="67"/>
      <c r="U781" s="67"/>
      <c r="V781" s="67"/>
      <c r="W781" s="67"/>
      <c r="X781" s="67"/>
      <c r="Y781" s="67"/>
    </row>
    <row r="782" spans="1:25" x14ac:dyDescent="0.2">
      <c r="A782" s="67" t="s">
        <v>20</v>
      </c>
      <c r="B782" s="67" t="s">
        <v>23</v>
      </c>
      <c r="C782" s="67" t="s">
        <v>0</v>
      </c>
      <c r="D782" s="67" t="s">
        <v>327</v>
      </c>
      <c r="E782" s="77">
        <f>+IF(ISNUMBER(DATA!H546),DATA!H546,"n/a")</f>
        <v>87250</v>
      </c>
      <c r="F782" s="78">
        <f>+IF(ISNUMBER(DATA!I546),DATA!I546,"n/a")</f>
        <v>1.37</v>
      </c>
      <c r="G782" s="77">
        <f>+IF(ISNUMBER(DATA!R546),DATA!R546,"n/a")</f>
        <v>252253</v>
      </c>
      <c r="H782" s="78">
        <f>+IF(ISNUMBER(DATA!S546),DATA!S546,"n/a")</f>
        <v>0.45300000000000001</v>
      </c>
      <c r="I782" s="77">
        <f>+IF(ISNUMBER(DATA!AB546),DATA!AB546,"n/a")</f>
        <v>471122</v>
      </c>
      <c r="J782" s="78">
        <f>+IF(ISNUMBER(DATA!AC546),DATA!AC546,"n/a")</f>
        <v>0.30199999999999999</v>
      </c>
      <c r="K782" s="77">
        <f>+IF(ISNUMBER(DATA!AL546),DATA!AL546,"n/a")</f>
        <v>1012517</v>
      </c>
      <c r="L782" s="78">
        <f>+IF(ISNUMBER(DATA!AM546),DATA!AM546,"n/a")</f>
        <v>0.34100000000000003</v>
      </c>
      <c r="R782" s="67"/>
      <c r="S782" s="67"/>
      <c r="T782" s="67"/>
      <c r="U782" s="67"/>
      <c r="V782" s="67"/>
      <c r="W782" s="67"/>
      <c r="X782" s="67"/>
      <c r="Y782" s="67"/>
    </row>
    <row r="783" spans="1:25" x14ac:dyDescent="0.2">
      <c r="A783" s="67" t="s">
        <v>20</v>
      </c>
      <c r="B783" s="67" t="s">
        <v>23</v>
      </c>
      <c r="C783" s="67" t="s">
        <v>0</v>
      </c>
      <c r="D783" s="67" t="s">
        <v>328</v>
      </c>
      <c r="E783" s="77">
        <f>+IF(ISNUMBER(DATA!H547),DATA!H547,"n/a")</f>
        <v>43428</v>
      </c>
      <c r="F783" s="78">
        <f>+IF(ISNUMBER(DATA!I547),DATA!I547,"n/a")</f>
        <v>1.86</v>
      </c>
      <c r="G783" s="77">
        <f>+IF(ISNUMBER(DATA!R547),DATA!R547,"n/a")</f>
        <v>130165</v>
      </c>
      <c r="H783" s="78">
        <f>+IF(ISNUMBER(DATA!S547),DATA!S547,"n/a")</f>
        <v>0.61</v>
      </c>
      <c r="I783" s="77">
        <f>+IF(ISNUMBER(DATA!AB547),DATA!AB547,"n/a")</f>
        <v>228525</v>
      </c>
      <c r="J783" s="78">
        <f>+IF(ISNUMBER(DATA!AC547),DATA!AC547,"n/a")</f>
        <v>0.42599999999999999</v>
      </c>
      <c r="K783" s="77">
        <f>+IF(ISNUMBER(DATA!AL547),DATA!AL547,"n/a")</f>
        <v>417038</v>
      </c>
      <c r="L783" s="78">
        <f>+IF(ISNUMBER(DATA!AM547),DATA!AM547,"n/a")</f>
        <v>0.36199999999999999</v>
      </c>
      <c r="R783" s="67"/>
      <c r="S783" s="67"/>
      <c r="T783" s="67"/>
      <c r="U783" s="67"/>
      <c r="V783" s="67"/>
      <c r="W783" s="67"/>
      <c r="X783" s="67"/>
      <c r="Y783" s="67"/>
    </row>
    <row r="784" spans="1:25" x14ac:dyDescent="0.2">
      <c r="A784" s="67" t="s">
        <v>20</v>
      </c>
      <c r="B784" s="67" t="s">
        <v>23</v>
      </c>
      <c r="C784" s="67" t="s">
        <v>0</v>
      </c>
      <c r="D784" s="67" t="s">
        <v>329</v>
      </c>
      <c r="E784" s="77">
        <f>+IF(ISNUMBER(DATA!H548),DATA!H548,"n/a")</f>
        <v>131570</v>
      </c>
      <c r="F784" s="78">
        <f>+IF(ISNUMBER(DATA!I548),DATA!I548,"n/a")</f>
        <v>5.835</v>
      </c>
      <c r="G784" s="77">
        <f>+IF(ISNUMBER(DATA!R548),DATA!R548,"n/a")</f>
        <v>324606</v>
      </c>
      <c r="H784" s="78">
        <f>+IF(ISNUMBER(DATA!S548),DATA!S548,"n/a")</f>
        <v>4.9669999999999996</v>
      </c>
      <c r="I784" s="77">
        <f>+IF(ISNUMBER(DATA!AB548),DATA!AB548,"n/a")</f>
        <v>585864</v>
      </c>
      <c r="J784" s="78">
        <f>+IF(ISNUMBER(DATA!AC548),DATA!AC548,"n/a")</f>
        <v>4.4909999999999997</v>
      </c>
      <c r="K784" s="77">
        <f>+IF(ISNUMBER(DATA!AL548),DATA!AL548,"n/a")</f>
        <v>976878</v>
      </c>
      <c r="L784" s="78">
        <f>+IF(ISNUMBER(DATA!AM548),DATA!AM548,"n/a")</f>
        <v>3.0089999999999999</v>
      </c>
      <c r="R784" s="67"/>
      <c r="S784" s="67"/>
      <c r="T784" s="67"/>
      <c r="U784" s="67"/>
      <c r="V784" s="67"/>
      <c r="W784" s="67"/>
      <c r="X784" s="67"/>
      <c r="Y784" s="67"/>
    </row>
    <row r="785" spans="1:25" x14ac:dyDescent="0.2">
      <c r="A785" s="67" t="s">
        <v>20</v>
      </c>
      <c r="B785" s="67" t="s">
        <v>23</v>
      </c>
      <c r="C785" s="67" t="s">
        <v>0</v>
      </c>
      <c r="D785" s="67" t="s">
        <v>330</v>
      </c>
      <c r="E785" s="77">
        <f>+IF(ISNUMBER(DATA!H549),DATA!H549,"n/a")</f>
        <v>876596</v>
      </c>
      <c r="F785" s="78">
        <f>+IF(ISNUMBER(DATA!I549),DATA!I549,"n/a")</f>
        <v>0.51</v>
      </c>
      <c r="G785" s="77">
        <f>+IF(ISNUMBER(DATA!R549),DATA!R549,"n/a")</f>
        <v>2444687</v>
      </c>
      <c r="H785" s="78">
        <f>+IF(ISNUMBER(DATA!S549),DATA!S549,"n/a")</f>
        <v>0.35399999999999998</v>
      </c>
      <c r="I785" s="77">
        <f>+IF(ISNUMBER(DATA!AB549),DATA!AB549,"n/a")</f>
        <v>5047571</v>
      </c>
      <c r="J785" s="78">
        <f>+IF(ISNUMBER(DATA!AC549),DATA!AC549,"n/a")</f>
        <v>0.39300000000000002</v>
      </c>
      <c r="K785" s="77">
        <f>+IF(ISNUMBER(DATA!AL549),DATA!AL549,"n/a")</f>
        <v>11163515</v>
      </c>
      <c r="L785" s="78">
        <f>+IF(ISNUMBER(DATA!AM549),DATA!AM549,"n/a")</f>
        <v>0.39100000000000001</v>
      </c>
      <c r="R785" s="67"/>
      <c r="S785" s="67"/>
      <c r="T785" s="67"/>
      <c r="U785" s="67"/>
      <c r="V785" s="67"/>
      <c r="W785" s="67"/>
      <c r="X785" s="67"/>
      <c r="Y785" s="67"/>
    </row>
    <row r="786" spans="1:25" x14ac:dyDescent="0.2">
      <c r="E786" s="81"/>
      <c r="F786" s="78"/>
      <c r="G786" s="82"/>
      <c r="H786" s="78"/>
      <c r="I786" s="82"/>
      <c r="J786" s="83"/>
      <c r="K786" s="82"/>
      <c r="L786" s="78"/>
      <c r="R786" s="67"/>
      <c r="S786" s="67"/>
      <c r="T786" s="67"/>
      <c r="U786" s="67"/>
      <c r="V786" s="67"/>
      <c r="W786" s="67"/>
      <c r="X786" s="67"/>
      <c r="Y786" s="67"/>
    </row>
    <row r="787" spans="1:25" x14ac:dyDescent="0.2">
      <c r="A787" s="67" t="s">
        <v>20</v>
      </c>
      <c r="B787" s="67" t="s">
        <v>23</v>
      </c>
      <c r="C787" s="67" t="s">
        <v>9</v>
      </c>
      <c r="D787" s="67" t="s">
        <v>322</v>
      </c>
      <c r="E787" s="87">
        <f>+IF(ISNUMBER(DATA!J541),DATA!J541,"n/a")</f>
        <v>4905</v>
      </c>
      <c r="F787" s="78">
        <f>+IF(ISNUMBER(DATA!K541),DATA!K541,"n/a")</f>
        <v>0.376</v>
      </c>
      <c r="G787" s="87">
        <f>+IF(ISNUMBER(DATA!T541),DATA!T541,"n/a")</f>
        <v>14884</v>
      </c>
      <c r="H787" s="78">
        <f>+IF(ISNUMBER(DATA!U541),DATA!U541,"n/a")</f>
        <v>0.44800000000000001</v>
      </c>
      <c r="I787" s="87">
        <f>+IF(ISNUMBER(DATA!AD541),DATA!AD541,"n/a")</f>
        <v>28571</v>
      </c>
      <c r="J787" s="78">
        <f>+IF(ISNUMBER(DATA!AE541),DATA!AE541,"n/a")</f>
        <v>0.38500000000000001</v>
      </c>
      <c r="K787" s="87">
        <f>+IF(ISNUMBER(DATA!AN541),DATA!AN541,"n/a")</f>
        <v>64070</v>
      </c>
      <c r="L787" s="78">
        <f>+IF(ISNUMBER(DATA!AO541),DATA!AO541,"n/a")</f>
        <v>0.34499999999999997</v>
      </c>
      <c r="R787" s="67"/>
      <c r="S787" s="67"/>
      <c r="T787" s="67"/>
      <c r="U787" s="67"/>
      <c r="V787" s="67"/>
      <c r="W787" s="67"/>
      <c r="X787" s="67"/>
      <c r="Y787" s="67"/>
    </row>
    <row r="788" spans="1:25" x14ac:dyDescent="0.2">
      <c r="A788" s="67" t="s">
        <v>20</v>
      </c>
      <c r="B788" s="67" t="s">
        <v>23</v>
      </c>
      <c r="C788" s="67" t="s">
        <v>9</v>
      </c>
      <c r="D788" s="67" t="s">
        <v>323</v>
      </c>
      <c r="E788" s="87">
        <f>+IF(ISNUMBER(DATA!J542),DATA!J542,"n/a")</f>
        <v>14383</v>
      </c>
      <c r="F788" s="78">
        <f>+IF(ISNUMBER(DATA!K542),DATA!K542,"n/a")</f>
        <v>0.57199999999999995</v>
      </c>
      <c r="G788" s="87">
        <f>+IF(ISNUMBER(DATA!T542),DATA!T542,"n/a")</f>
        <v>40125</v>
      </c>
      <c r="H788" s="78">
        <f>+IF(ISNUMBER(DATA!U542),DATA!U542,"n/a")</f>
        <v>0.45</v>
      </c>
      <c r="I788" s="87">
        <f>+IF(ISNUMBER(DATA!AD542),DATA!AD542,"n/a")</f>
        <v>82248</v>
      </c>
      <c r="J788" s="78">
        <f>+IF(ISNUMBER(DATA!AE542),DATA!AE542,"n/a")</f>
        <v>0.58099999999999996</v>
      </c>
      <c r="K788" s="87">
        <f>+IF(ISNUMBER(DATA!AN542),DATA!AN542,"n/a")</f>
        <v>187058</v>
      </c>
      <c r="L788" s="78">
        <f>+IF(ISNUMBER(DATA!AO542),DATA!AO542,"n/a")</f>
        <v>0.65600000000000003</v>
      </c>
      <c r="R788" s="67"/>
      <c r="S788" s="67"/>
      <c r="T788" s="67"/>
      <c r="U788" s="67"/>
      <c r="V788" s="67"/>
      <c r="W788" s="67"/>
      <c r="X788" s="67"/>
      <c r="Y788" s="67"/>
    </row>
    <row r="789" spans="1:25" x14ac:dyDescent="0.2">
      <c r="A789" s="67" t="s">
        <v>20</v>
      </c>
      <c r="B789" s="67" t="s">
        <v>23</v>
      </c>
      <c r="C789" s="67" t="s">
        <v>9</v>
      </c>
      <c r="D789" s="67" t="s">
        <v>324</v>
      </c>
      <c r="E789" s="87">
        <f>+IF(ISNUMBER(DATA!J543),DATA!J543,"n/a")</f>
        <v>9264</v>
      </c>
      <c r="F789" s="78">
        <f>+IF(ISNUMBER(DATA!K543),DATA!K543,"n/a")</f>
        <v>0.10100000000000001</v>
      </c>
      <c r="G789" s="87">
        <f>+IF(ISNUMBER(DATA!T543),DATA!T543,"n/a")</f>
        <v>26245</v>
      </c>
      <c r="H789" s="78">
        <f>+IF(ISNUMBER(DATA!U543),DATA!U543,"n/a")</f>
        <v>5.8999999999999997E-2</v>
      </c>
      <c r="I789" s="87">
        <f>+IF(ISNUMBER(DATA!AD543),DATA!AD543,"n/a")</f>
        <v>58694</v>
      </c>
      <c r="J789" s="78">
        <f>+IF(ISNUMBER(DATA!AE543),DATA!AE543,"n/a")</f>
        <v>0.28699999999999998</v>
      </c>
      <c r="K789" s="87">
        <f>+IF(ISNUMBER(DATA!AN543),DATA!AN543,"n/a")</f>
        <v>135432</v>
      </c>
      <c r="L789" s="78">
        <f>+IF(ISNUMBER(DATA!AO543),DATA!AO543,"n/a")</f>
        <v>0.438</v>
      </c>
      <c r="R789" s="67"/>
      <c r="S789" s="67"/>
      <c r="T789" s="67"/>
      <c r="U789" s="67"/>
      <c r="V789" s="67"/>
      <c r="W789" s="67"/>
      <c r="X789" s="67"/>
      <c r="Y789" s="67"/>
    </row>
    <row r="790" spans="1:25" x14ac:dyDescent="0.2">
      <c r="A790" s="67" t="s">
        <v>20</v>
      </c>
      <c r="B790" s="67" t="s">
        <v>23</v>
      </c>
      <c r="C790" s="67" t="s">
        <v>9</v>
      </c>
      <c r="D790" s="67" t="s">
        <v>325</v>
      </c>
      <c r="E790" s="87">
        <f>+IF(ISNUMBER(DATA!J544),DATA!J544,"n/a")</f>
        <v>9937</v>
      </c>
      <c r="F790" s="78">
        <f>+IF(ISNUMBER(DATA!K544),DATA!K544,"n/a")</f>
        <v>-0.35399999999999998</v>
      </c>
      <c r="G790" s="87">
        <f>+IF(ISNUMBER(DATA!T544),DATA!T544,"n/a")</f>
        <v>26458</v>
      </c>
      <c r="H790" s="78">
        <f>+IF(ISNUMBER(DATA!U544),DATA!U544,"n/a")</f>
        <v>-0.4</v>
      </c>
      <c r="I790" s="87">
        <f>+IF(ISNUMBER(DATA!AD544),DATA!AD544,"n/a")</f>
        <v>68400</v>
      </c>
      <c r="J790" s="78">
        <f>+IF(ISNUMBER(DATA!AE544),DATA!AE544,"n/a")</f>
        <v>-0.25600000000000001</v>
      </c>
      <c r="K790" s="87">
        <f>+IF(ISNUMBER(DATA!AN544),DATA!AN544,"n/a")</f>
        <v>189844</v>
      </c>
      <c r="L790" s="78">
        <f>+IF(ISNUMBER(DATA!AO544),DATA!AO544,"n/a")</f>
        <v>-0.1</v>
      </c>
      <c r="R790" s="67"/>
      <c r="S790" s="67"/>
      <c r="T790" s="67"/>
      <c r="U790" s="67"/>
      <c r="V790" s="67"/>
      <c r="W790" s="67"/>
      <c r="X790" s="67"/>
      <c r="Y790" s="67"/>
    </row>
    <row r="791" spans="1:25" x14ac:dyDescent="0.2">
      <c r="A791" s="67" t="s">
        <v>20</v>
      </c>
      <c r="B791" s="67" t="s">
        <v>23</v>
      </c>
      <c r="C791" s="67" t="s">
        <v>9</v>
      </c>
      <c r="D791" s="67" t="s">
        <v>326</v>
      </c>
      <c r="E791" s="87">
        <f>+IF(ISNUMBER(DATA!J545),DATA!J545,"n/a")</f>
        <v>6832</v>
      </c>
      <c r="F791" s="78">
        <f>+IF(ISNUMBER(DATA!K545),DATA!K545,"n/a")</f>
        <v>1.099</v>
      </c>
      <c r="G791" s="87">
        <f>+IF(ISNUMBER(DATA!T545),DATA!T545,"n/a")</f>
        <v>19530</v>
      </c>
      <c r="H791" s="78">
        <f>+IF(ISNUMBER(DATA!U545),DATA!U545,"n/a")</f>
        <v>0.999</v>
      </c>
      <c r="I791" s="87">
        <f>+IF(ISNUMBER(DATA!AD545),DATA!AD545,"n/a")</f>
        <v>39747</v>
      </c>
      <c r="J791" s="78">
        <f>+IF(ISNUMBER(DATA!AE545),DATA!AE545,"n/a")</f>
        <v>1.2190000000000001</v>
      </c>
      <c r="K791" s="87">
        <f>+IF(ISNUMBER(DATA!AN545),DATA!AN545,"n/a")</f>
        <v>81851</v>
      </c>
      <c r="L791" s="78">
        <f>+IF(ISNUMBER(DATA!AO545),DATA!AO545,"n/a")</f>
        <v>1.169</v>
      </c>
      <c r="R791" s="67"/>
      <c r="S791" s="67"/>
      <c r="T791" s="67"/>
      <c r="U791" s="67"/>
      <c r="V791" s="67"/>
      <c r="W791" s="67"/>
      <c r="X791" s="67"/>
      <c r="Y791" s="67"/>
    </row>
    <row r="792" spans="1:25" x14ac:dyDescent="0.2">
      <c r="A792" s="67" t="s">
        <v>20</v>
      </c>
      <c r="B792" s="67" t="s">
        <v>23</v>
      </c>
      <c r="C792" s="67" t="s">
        <v>9</v>
      </c>
      <c r="D792" s="67" t="s">
        <v>327</v>
      </c>
      <c r="E792" s="87">
        <f>+IF(ISNUMBER(DATA!J546),DATA!J546,"n/a")</f>
        <v>6900</v>
      </c>
      <c r="F792" s="78">
        <f>+IF(ISNUMBER(DATA!K546),DATA!K546,"n/a")</f>
        <v>0.86</v>
      </c>
      <c r="G792" s="87">
        <f>+IF(ISNUMBER(DATA!T546),DATA!T546,"n/a")</f>
        <v>20039</v>
      </c>
      <c r="H792" s="78">
        <f>+IF(ISNUMBER(DATA!U546),DATA!U546,"n/a")</f>
        <v>0.53800000000000003</v>
      </c>
      <c r="I792" s="87">
        <f>+IF(ISNUMBER(DATA!AD546),DATA!AD546,"n/a")</f>
        <v>37724</v>
      </c>
      <c r="J792" s="78">
        <f>+IF(ISNUMBER(DATA!AE546),DATA!AE546,"n/a")</f>
        <v>0.46400000000000002</v>
      </c>
      <c r="K792" s="87">
        <f>+IF(ISNUMBER(DATA!AN546),DATA!AN546,"n/a")</f>
        <v>92019</v>
      </c>
      <c r="L792" s="78">
        <f>+IF(ISNUMBER(DATA!AO546),DATA!AO546,"n/a")</f>
        <v>0.80300000000000005</v>
      </c>
      <c r="R792" s="67"/>
      <c r="S792" s="67"/>
      <c r="T792" s="67"/>
      <c r="U792" s="67"/>
      <c r="V792" s="67"/>
      <c r="W792" s="67"/>
      <c r="X792" s="67"/>
      <c r="Y792" s="67"/>
    </row>
    <row r="793" spans="1:25" x14ac:dyDescent="0.2">
      <c r="A793" s="67" t="s">
        <v>20</v>
      </c>
      <c r="B793" s="67" t="s">
        <v>23</v>
      </c>
      <c r="C793" s="67" t="s">
        <v>9</v>
      </c>
      <c r="D793" s="67" t="s">
        <v>328</v>
      </c>
      <c r="E793" s="87">
        <f>+IF(ISNUMBER(DATA!J547),DATA!J547,"n/a")</f>
        <v>3410</v>
      </c>
      <c r="F793" s="78">
        <f>+IF(ISNUMBER(DATA!K547),DATA!K547,"n/a")</f>
        <v>1.7090000000000001</v>
      </c>
      <c r="G793" s="87">
        <f>+IF(ISNUMBER(DATA!T547),DATA!T547,"n/a")</f>
        <v>10099</v>
      </c>
      <c r="H793" s="78">
        <f>+IF(ISNUMBER(DATA!U547),DATA!U547,"n/a")</f>
        <v>0.66100000000000003</v>
      </c>
      <c r="I793" s="87">
        <f>+IF(ISNUMBER(DATA!AD547),DATA!AD547,"n/a")</f>
        <v>17744</v>
      </c>
      <c r="J793" s="78">
        <f>+IF(ISNUMBER(DATA!AE547),DATA!AE547,"n/a")</f>
        <v>0.48899999999999999</v>
      </c>
      <c r="K793" s="87">
        <f>+IF(ISNUMBER(DATA!AN547),DATA!AN547,"n/a")</f>
        <v>32729</v>
      </c>
      <c r="L793" s="78">
        <f>+IF(ISNUMBER(DATA!AO547),DATA!AO547,"n/a")</f>
        <v>0.42599999999999999</v>
      </c>
      <c r="R793" s="67"/>
      <c r="S793" s="67"/>
      <c r="T793" s="67"/>
      <c r="U793" s="67"/>
      <c r="V793" s="67"/>
      <c r="W793" s="67"/>
      <c r="X793" s="67"/>
      <c r="Y793" s="67"/>
    </row>
    <row r="794" spans="1:25" x14ac:dyDescent="0.2">
      <c r="A794" s="67" t="s">
        <v>20</v>
      </c>
      <c r="B794" s="67" t="s">
        <v>23</v>
      </c>
      <c r="C794" s="67" t="s">
        <v>9</v>
      </c>
      <c r="D794" s="67" t="s">
        <v>329</v>
      </c>
      <c r="E794" s="87">
        <f>+IF(ISNUMBER(DATA!J548),DATA!J548,"n/a")</f>
        <v>8540</v>
      </c>
      <c r="F794" s="78">
        <f>+IF(ISNUMBER(DATA!K548),DATA!K548,"n/a")</f>
        <v>5.165</v>
      </c>
      <c r="G794" s="87">
        <f>+IF(ISNUMBER(DATA!T548),DATA!T548,"n/a")</f>
        <v>20992</v>
      </c>
      <c r="H794" s="78">
        <f>+IF(ISNUMBER(DATA!U548),DATA!U548,"n/a")</f>
        <v>4.5949999999999998</v>
      </c>
      <c r="I794" s="87">
        <f>+IF(ISNUMBER(DATA!AD548),DATA!AD548,"n/a")</f>
        <v>37774</v>
      </c>
      <c r="J794" s="78">
        <f>+IF(ISNUMBER(DATA!AE548),DATA!AE548,"n/a")</f>
        <v>4.242</v>
      </c>
      <c r="K794" s="87">
        <f>+IF(ISNUMBER(DATA!AN548),DATA!AN548,"n/a")</f>
        <v>64844</v>
      </c>
      <c r="L794" s="78">
        <f>+IF(ISNUMBER(DATA!AO548),DATA!AO548,"n/a")</f>
        <v>2.9910000000000001</v>
      </c>
      <c r="R794" s="67"/>
      <c r="S794" s="67"/>
      <c r="T794" s="67"/>
      <c r="U794" s="67"/>
      <c r="V794" s="67"/>
      <c r="W794" s="67"/>
      <c r="X794" s="67"/>
      <c r="Y794" s="67"/>
    </row>
    <row r="795" spans="1:25" x14ac:dyDescent="0.2">
      <c r="A795" s="67" t="s">
        <v>20</v>
      </c>
      <c r="B795" s="67" t="s">
        <v>23</v>
      </c>
      <c r="C795" s="67" t="s">
        <v>9</v>
      </c>
      <c r="D795" s="67" t="s">
        <v>330</v>
      </c>
      <c r="E795" s="87">
        <f>+IF(ISNUMBER(DATA!J549),DATA!J549,"n/a")</f>
        <v>64170</v>
      </c>
      <c r="F795" s="78">
        <f>+IF(ISNUMBER(DATA!K549),DATA!K549,"n/a")</f>
        <v>0.39100000000000001</v>
      </c>
      <c r="G795" s="87">
        <f>+IF(ISNUMBER(DATA!T549),DATA!T549,"n/a")</f>
        <v>178372</v>
      </c>
      <c r="H795" s="78">
        <f>+IF(ISNUMBER(DATA!U549),DATA!U549,"n/a")</f>
        <v>0.27900000000000003</v>
      </c>
      <c r="I795" s="87">
        <f>+IF(ISNUMBER(DATA!AD549),DATA!AD549,"n/a")</f>
        <v>370901</v>
      </c>
      <c r="J795" s="78">
        <f>+IF(ISNUMBER(DATA!AE549),DATA!AE549,"n/a")</f>
        <v>0.35799999999999998</v>
      </c>
      <c r="K795" s="87">
        <f>+IF(ISNUMBER(DATA!AN549),DATA!AN549,"n/a")</f>
        <v>847846</v>
      </c>
      <c r="L795" s="78">
        <f>+IF(ISNUMBER(DATA!AO549),DATA!AO549,"n/a")</f>
        <v>0.42799999999999999</v>
      </c>
      <c r="R795" s="67"/>
      <c r="S795" s="67"/>
      <c r="T795" s="67"/>
      <c r="U795" s="67"/>
      <c r="V795" s="67"/>
      <c r="W795" s="67"/>
      <c r="X795" s="67"/>
      <c r="Y795" s="67"/>
    </row>
    <row r="796" spans="1:25" x14ac:dyDescent="0.2">
      <c r="E796" s="81"/>
      <c r="F796" s="78"/>
      <c r="G796" s="82"/>
      <c r="H796" s="78"/>
      <c r="I796" s="82"/>
      <c r="J796" s="83"/>
      <c r="K796" s="82"/>
      <c r="L796" s="78"/>
      <c r="R796" s="67"/>
      <c r="S796" s="67"/>
      <c r="T796" s="67"/>
      <c r="U796" s="67"/>
      <c r="V796" s="67"/>
      <c r="W796" s="67"/>
      <c r="X796" s="67"/>
      <c r="Y796" s="67"/>
    </row>
    <row r="797" spans="1:25" x14ac:dyDescent="0.2">
      <c r="A797" s="67" t="s">
        <v>20</v>
      </c>
      <c r="B797" s="67" t="s">
        <v>23</v>
      </c>
      <c r="C797" s="67" t="s">
        <v>25</v>
      </c>
      <c r="D797" s="67" t="s">
        <v>322</v>
      </c>
      <c r="E797" s="87">
        <f>+IF(ISNUMBER(DATA!L541),DATA!L541,"n/a")</f>
        <v>16477</v>
      </c>
      <c r="F797" s="78">
        <f>+IF(ISNUMBER(DATA!M541),DATA!M541,"n/a")</f>
        <v>0.44500000000000001</v>
      </c>
      <c r="G797" s="87">
        <f>+IF(ISNUMBER(DATA!V541),DATA!V541,"n/a")</f>
        <v>49969</v>
      </c>
      <c r="H797" s="78">
        <f>+IF(ISNUMBER(DATA!W541),DATA!W541,"n/a")</f>
        <v>0.51900000000000002</v>
      </c>
      <c r="I797" s="87">
        <f>+IF(ISNUMBER(DATA!AF541),DATA!AF541,"n/a")</f>
        <v>95927</v>
      </c>
      <c r="J797" s="78">
        <f>+IF(ISNUMBER(DATA!AG541),DATA!AG541,"n/a")</f>
        <v>0.45300000000000001</v>
      </c>
      <c r="K797" s="87">
        <f>+IF(ISNUMBER(DATA!AP541),DATA!AP541,"n/a")</f>
        <v>216324</v>
      </c>
      <c r="L797" s="78">
        <f>+IF(ISNUMBER(DATA!AQ541),DATA!AQ541,"n/a")</f>
        <v>0.41899999999999998</v>
      </c>
      <c r="R797" s="67"/>
      <c r="S797" s="67"/>
      <c r="T797" s="67"/>
      <c r="U797" s="67"/>
      <c r="V797" s="67"/>
      <c r="W797" s="67"/>
      <c r="X797" s="67"/>
      <c r="Y797" s="67"/>
    </row>
    <row r="798" spans="1:25" x14ac:dyDescent="0.2">
      <c r="A798" s="67" t="s">
        <v>20</v>
      </c>
      <c r="B798" s="67" t="s">
        <v>23</v>
      </c>
      <c r="C798" s="67" t="s">
        <v>25</v>
      </c>
      <c r="D798" s="67" t="s">
        <v>323</v>
      </c>
      <c r="E798" s="87">
        <f>+IF(ISNUMBER(DATA!L542),DATA!L542,"n/a")</f>
        <v>50680</v>
      </c>
      <c r="F798" s="78">
        <f>+IF(ISNUMBER(DATA!M542),DATA!M542,"n/a")</f>
        <v>0.65400000000000003</v>
      </c>
      <c r="G798" s="87">
        <f>+IF(ISNUMBER(DATA!V542),DATA!V542,"n/a")</f>
        <v>140196</v>
      </c>
      <c r="H798" s="78">
        <f>+IF(ISNUMBER(DATA!W542),DATA!W542,"n/a")</f>
        <v>0.51600000000000001</v>
      </c>
      <c r="I798" s="87">
        <f>+IF(ISNUMBER(DATA!AF542),DATA!AF542,"n/a")</f>
        <v>285825</v>
      </c>
      <c r="J798" s="78">
        <f>+IF(ISNUMBER(DATA!AG542),DATA!AG542,"n/a")</f>
        <v>0.63700000000000001</v>
      </c>
      <c r="K798" s="87">
        <f>+IF(ISNUMBER(DATA!AP542),DATA!AP542,"n/a")</f>
        <v>653085</v>
      </c>
      <c r="L798" s="78">
        <f>+IF(ISNUMBER(DATA!AQ542),DATA!AQ542,"n/a")</f>
        <v>0.69899999999999995</v>
      </c>
      <c r="R798" s="67"/>
      <c r="S798" s="67"/>
      <c r="T798" s="67"/>
      <c r="U798" s="67"/>
      <c r="V798" s="67"/>
      <c r="W798" s="67"/>
      <c r="X798" s="67"/>
      <c r="Y798" s="67"/>
    </row>
    <row r="799" spans="1:25" x14ac:dyDescent="0.2">
      <c r="A799" s="67" t="s">
        <v>20</v>
      </c>
      <c r="B799" s="67" t="s">
        <v>23</v>
      </c>
      <c r="C799" s="67" t="s">
        <v>25</v>
      </c>
      <c r="D799" s="67" t="s">
        <v>324</v>
      </c>
      <c r="E799" s="87">
        <f>+IF(ISNUMBER(DATA!L543),DATA!L543,"n/a")</f>
        <v>32270</v>
      </c>
      <c r="F799" s="78">
        <f>+IF(ISNUMBER(DATA!M543),DATA!M543,"n/a")</f>
        <v>0.15</v>
      </c>
      <c r="G799" s="87">
        <f>+IF(ISNUMBER(DATA!V543),DATA!V543,"n/a")</f>
        <v>91104</v>
      </c>
      <c r="H799" s="78">
        <f>+IF(ISNUMBER(DATA!W543),DATA!W543,"n/a")</f>
        <v>0.10199999999999999</v>
      </c>
      <c r="I799" s="87">
        <f>+IF(ISNUMBER(DATA!AF543),DATA!AF543,"n/a")</f>
        <v>202714</v>
      </c>
      <c r="J799" s="78">
        <f>+IF(ISNUMBER(DATA!AG543),DATA!AG543,"n/a")</f>
        <v>0.32800000000000001</v>
      </c>
      <c r="K799" s="87">
        <f>+IF(ISNUMBER(DATA!AP543),DATA!AP543,"n/a")</f>
        <v>468991</v>
      </c>
      <c r="L799" s="78">
        <f>+IF(ISNUMBER(DATA!AQ543),DATA!AQ543,"n/a")</f>
        <v>0.48899999999999999</v>
      </c>
      <c r="R799" s="67"/>
      <c r="S799" s="67"/>
      <c r="T799" s="67"/>
      <c r="U799" s="67"/>
      <c r="V799" s="67"/>
      <c r="W799" s="67"/>
      <c r="X799" s="67"/>
      <c r="Y799" s="67"/>
    </row>
    <row r="800" spans="1:25" x14ac:dyDescent="0.2">
      <c r="A800" s="67" t="s">
        <v>20</v>
      </c>
      <c r="B800" s="67" t="s">
        <v>23</v>
      </c>
      <c r="C800" s="67" t="s">
        <v>25</v>
      </c>
      <c r="D800" s="67" t="s">
        <v>325</v>
      </c>
      <c r="E800" s="87">
        <f>+IF(ISNUMBER(DATA!L544),DATA!L544,"n/a")</f>
        <v>33659</v>
      </c>
      <c r="F800" s="78">
        <f>+IF(ISNUMBER(DATA!M544),DATA!M544,"n/a")</f>
        <v>-0.39300000000000002</v>
      </c>
      <c r="G800" s="87">
        <f>+IF(ISNUMBER(DATA!V544),DATA!V544,"n/a")</f>
        <v>90093</v>
      </c>
      <c r="H800" s="78">
        <f>+IF(ISNUMBER(DATA!W544),DATA!W544,"n/a")</f>
        <v>-0.43099999999999999</v>
      </c>
      <c r="I800" s="87">
        <f>+IF(ISNUMBER(DATA!AF544),DATA!AF544,"n/a")</f>
        <v>229800</v>
      </c>
      <c r="J800" s="78">
        <f>+IF(ISNUMBER(DATA!AG544),DATA!AG544,"n/a")</f>
        <v>-0.30499999999999999</v>
      </c>
      <c r="K800" s="87">
        <f>+IF(ISNUMBER(DATA!AP544),DATA!AP544,"n/a")</f>
        <v>657760</v>
      </c>
      <c r="L800" s="78">
        <f>+IF(ISNUMBER(DATA!AQ544),DATA!AQ544,"n/a")</f>
        <v>-0.13300000000000001</v>
      </c>
      <c r="R800" s="67"/>
      <c r="S800" s="67"/>
      <c r="T800" s="67"/>
      <c r="U800" s="67"/>
      <c r="V800" s="67"/>
      <c r="W800" s="67"/>
      <c r="X800" s="67"/>
      <c r="Y800" s="67"/>
    </row>
    <row r="801" spans="1:25" x14ac:dyDescent="0.2">
      <c r="A801" s="67" t="s">
        <v>20</v>
      </c>
      <c r="B801" s="67" t="s">
        <v>23</v>
      </c>
      <c r="C801" s="67" t="s">
        <v>25</v>
      </c>
      <c r="D801" s="67" t="s">
        <v>326</v>
      </c>
      <c r="E801" s="87">
        <f>+IF(ISNUMBER(DATA!L545),DATA!L545,"n/a")</f>
        <v>22605</v>
      </c>
      <c r="F801" s="78">
        <f>+IF(ISNUMBER(DATA!M545),DATA!M545,"n/a")</f>
        <v>1.167</v>
      </c>
      <c r="G801" s="87">
        <f>+IF(ISNUMBER(DATA!V545),DATA!V545,"n/a")</f>
        <v>64195</v>
      </c>
      <c r="H801" s="78">
        <f>+IF(ISNUMBER(DATA!W545),DATA!W545,"n/a")</f>
        <v>1.0349999999999999</v>
      </c>
      <c r="I801" s="87">
        <f>+IF(ISNUMBER(DATA!AF545),DATA!AF545,"n/a")</f>
        <v>130547</v>
      </c>
      <c r="J801" s="78">
        <f>+IF(ISNUMBER(DATA!AG545),DATA!AG545,"n/a")</f>
        <v>1.244</v>
      </c>
      <c r="K801" s="87">
        <f>+IF(ISNUMBER(DATA!AP545),DATA!AP545,"n/a")</f>
        <v>267167</v>
      </c>
      <c r="L801" s="78">
        <f>+IF(ISNUMBER(DATA!AQ545),DATA!AQ545,"n/a")</f>
        <v>1.1719999999999999</v>
      </c>
      <c r="R801" s="67"/>
      <c r="S801" s="67"/>
      <c r="T801" s="67"/>
      <c r="U801" s="67"/>
      <c r="V801" s="67"/>
      <c r="W801" s="67"/>
      <c r="X801" s="67"/>
      <c r="Y801" s="67"/>
    </row>
    <row r="802" spans="1:25" x14ac:dyDescent="0.2">
      <c r="A802" s="67" t="s">
        <v>20</v>
      </c>
      <c r="B802" s="67" t="s">
        <v>23</v>
      </c>
      <c r="C802" s="67" t="s">
        <v>25</v>
      </c>
      <c r="D802" s="67" t="s">
        <v>327</v>
      </c>
      <c r="E802" s="87">
        <f>+IF(ISNUMBER(DATA!L546),DATA!L546,"n/a")</f>
        <v>22692</v>
      </c>
      <c r="F802" s="78">
        <f>+IF(ISNUMBER(DATA!M546),DATA!M546,"n/a")</f>
        <v>1.0049999999999999</v>
      </c>
      <c r="G802" s="87">
        <f>+IF(ISNUMBER(DATA!V546),DATA!V546,"n/a")</f>
        <v>65774</v>
      </c>
      <c r="H802" s="78">
        <f>+IF(ISNUMBER(DATA!W546),DATA!W546,"n/a")</f>
        <v>0.63400000000000001</v>
      </c>
      <c r="I802" s="87">
        <f>+IF(ISNUMBER(DATA!AF546),DATA!AF546,"n/a")</f>
        <v>123122</v>
      </c>
      <c r="J802" s="78">
        <f>+IF(ISNUMBER(DATA!AG546),DATA!AG546,"n/a")</f>
        <v>0.53500000000000003</v>
      </c>
      <c r="K802" s="87">
        <f>+IF(ISNUMBER(DATA!AP546),DATA!AP546,"n/a")</f>
        <v>287087</v>
      </c>
      <c r="L802" s="78">
        <f>+IF(ISNUMBER(DATA!AQ546),DATA!AQ546,"n/a")</f>
        <v>0.78400000000000003</v>
      </c>
      <c r="R802" s="67"/>
      <c r="S802" s="67"/>
      <c r="T802" s="67"/>
      <c r="U802" s="67"/>
      <c r="V802" s="67"/>
      <c r="W802" s="67"/>
      <c r="X802" s="67"/>
      <c r="Y802" s="67"/>
    </row>
    <row r="803" spans="1:25" x14ac:dyDescent="0.2">
      <c r="A803" s="67" t="s">
        <v>20</v>
      </c>
      <c r="B803" s="67" t="s">
        <v>23</v>
      </c>
      <c r="C803" s="67" t="s">
        <v>25</v>
      </c>
      <c r="D803" s="67" t="s">
        <v>328</v>
      </c>
      <c r="E803" s="87">
        <f>+IF(ISNUMBER(DATA!L547),DATA!L547,"n/a")</f>
        <v>11613</v>
      </c>
      <c r="F803" s="78">
        <f>+IF(ISNUMBER(DATA!M547),DATA!M547,"n/a")</f>
        <v>1.8839999999999999</v>
      </c>
      <c r="G803" s="87">
        <f>+IF(ISNUMBER(DATA!V547),DATA!V547,"n/a")</f>
        <v>34313</v>
      </c>
      <c r="H803" s="78">
        <f>+IF(ISNUMBER(DATA!W547),DATA!W547,"n/a")</f>
        <v>0.76400000000000001</v>
      </c>
      <c r="I803" s="87">
        <f>+IF(ISNUMBER(DATA!AF547),DATA!AF547,"n/a")</f>
        <v>59957</v>
      </c>
      <c r="J803" s="78">
        <f>+IF(ISNUMBER(DATA!AG547),DATA!AG547,"n/a")</f>
        <v>0.57099999999999995</v>
      </c>
      <c r="K803" s="87">
        <f>+IF(ISNUMBER(DATA!AP547),DATA!AP547,"n/a")</f>
        <v>110476</v>
      </c>
      <c r="L803" s="78">
        <f>+IF(ISNUMBER(DATA!AQ547),DATA!AQ547,"n/a")</f>
        <v>0.5</v>
      </c>
      <c r="R803" s="67"/>
      <c r="S803" s="67"/>
      <c r="T803" s="67"/>
      <c r="U803" s="67"/>
      <c r="V803" s="67"/>
      <c r="W803" s="67"/>
      <c r="X803" s="67"/>
      <c r="Y803" s="67"/>
    </row>
    <row r="804" spans="1:25" x14ac:dyDescent="0.2">
      <c r="A804" s="67" t="s">
        <v>20</v>
      </c>
      <c r="B804" s="67" t="s">
        <v>23</v>
      </c>
      <c r="C804" s="67" t="s">
        <v>25</v>
      </c>
      <c r="D804" s="67" t="s">
        <v>329</v>
      </c>
      <c r="E804" s="87">
        <f>+IF(ISNUMBER(DATA!L548),DATA!L548,"n/a")</f>
        <v>29775</v>
      </c>
      <c r="F804" s="78">
        <f>+IF(ISNUMBER(DATA!M548),DATA!M548,"n/a")</f>
        <v>5.7160000000000002</v>
      </c>
      <c r="G804" s="87">
        <f>+IF(ISNUMBER(DATA!V548),DATA!V548,"n/a")</f>
        <v>72919</v>
      </c>
      <c r="H804" s="78">
        <f>+IF(ISNUMBER(DATA!W548),DATA!W548,"n/a")</f>
        <v>5.0730000000000004</v>
      </c>
      <c r="I804" s="87">
        <f>+IF(ISNUMBER(DATA!AF548),DATA!AF548,"n/a")</f>
        <v>130447</v>
      </c>
      <c r="J804" s="78">
        <f>+IF(ISNUMBER(DATA!AG548),DATA!AG548,"n/a")</f>
        <v>4.657</v>
      </c>
      <c r="K804" s="87">
        <f>+IF(ISNUMBER(DATA!AP548),DATA!AP548,"n/a")</f>
        <v>221600</v>
      </c>
      <c r="L804" s="78">
        <f>+IF(ISNUMBER(DATA!AQ548),DATA!AQ548,"n/a")</f>
        <v>3.2610000000000001</v>
      </c>
      <c r="R804" s="67"/>
      <c r="S804" s="67"/>
      <c r="T804" s="67"/>
      <c r="U804" s="67"/>
      <c r="V804" s="67"/>
      <c r="W804" s="67"/>
      <c r="X804" s="67"/>
      <c r="Y804" s="67"/>
    </row>
    <row r="805" spans="1:25" x14ac:dyDescent="0.2">
      <c r="A805" s="67" t="s">
        <v>20</v>
      </c>
      <c r="B805" s="67" t="s">
        <v>23</v>
      </c>
      <c r="C805" s="67" t="s">
        <v>25</v>
      </c>
      <c r="D805" s="67" t="s">
        <v>330</v>
      </c>
      <c r="E805" s="87">
        <f>+IF(ISNUMBER(DATA!L549),DATA!L549,"n/a")</f>
        <v>219771</v>
      </c>
      <c r="F805" s="78">
        <f>+IF(ISNUMBER(DATA!M549),DATA!M549,"n/a")</f>
        <v>0.41099999999999998</v>
      </c>
      <c r="G805" s="87">
        <f>+IF(ISNUMBER(DATA!V549),DATA!V549,"n/a")</f>
        <v>608563</v>
      </c>
      <c r="H805" s="78">
        <f>+IF(ISNUMBER(DATA!W549),DATA!W549,"n/a")</f>
        <v>0.29599999999999999</v>
      </c>
      <c r="I805" s="87">
        <f>+IF(ISNUMBER(DATA!AF549),DATA!AF549,"n/a")</f>
        <v>1258339</v>
      </c>
      <c r="J805" s="78">
        <f>+IF(ISNUMBER(DATA!AG549),DATA!AG549,"n/a")</f>
        <v>0.36199999999999999</v>
      </c>
      <c r="K805" s="87">
        <f>+IF(ISNUMBER(DATA!AP549),DATA!AP549,"n/a")</f>
        <v>2882490</v>
      </c>
      <c r="L805" s="78">
        <f>+IF(ISNUMBER(DATA!AQ549),DATA!AQ549,"n/a")</f>
        <v>0.42699999999999999</v>
      </c>
      <c r="R805" s="67"/>
      <c r="S805" s="67"/>
      <c r="T805" s="67"/>
      <c r="U805" s="67"/>
      <c r="V805" s="67"/>
      <c r="W805" s="67"/>
      <c r="X805" s="67"/>
      <c r="Y805" s="67"/>
    </row>
    <row r="806" spans="1:25" x14ac:dyDescent="0.2">
      <c r="E806" s="81"/>
      <c r="F806" s="78"/>
      <c r="G806" s="82"/>
      <c r="H806" s="78"/>
      <c r="I806" s="82"/>
      <c r="J806" s="83"/>
      <c r="K806" s="82"/>
      <c r="L806" s="78"/>
      <c r="R806" s="67"/>
      <c r="S806" s="67"/>
      <c r="T806" s="67"/>
      <c r="U806" s="67"/>
      <c r="V806" s="67"/>
      <c r="W806" s="67"/>
      <c r="X806" s="67"/>
      <c r="Y806" s="67"/>
    </row>
    <row r="807" spans="1:25" x14ac:dyDescent="0.2">
      <c r="A807" s="67" t="s">
        <v>20</v>
      </c>
      <c r="B807" s="67" t="s">
        <v>23</v>
      </c>
      <c r="C807" s="67" t="s">
        <v>10</v>
      </c>
      <c r="D807" s="67" t="s">
        <v>322</v>
      </c>
      <c r="E807" s="88">
        <f>+IF(ISNUMBER(DATA!N541),DATA!N541,"n/a")</f>
        <v>13.39</v>
      </c>
      <c r="F807" s="78">
        <f>+IF(ISNUMBER(DATA!O541),DATA!O541,"n/a")</f>
        <v>7.5999999999999998E-2</v>
      </c>
      <c r="G807" s="88">
        <f>+IF(ISNUMBER(DATA!X541),DATA!X541,"n/a")</f>
        <v>13.38</v>
      </c>
      <c r="H807" s="78">
        <f>+IF(ISNUMBER(DATA!Y541),DATA!Y541,"n/a")</f>
        <v>6.4000000000000001E-2</v>
      </c>
      <c r="I807" s="88">
        <f>+IF(ISNUMBER(DATA!AH541),DATA!AH541,"n/a")</f>
        <v>13.33</v>
      </c>
      <c r="J807" s="78">
        <f>+IF(ISNUMBER(DATA!AI541),DATA!AI541,"n/a")</f>
        <v>0.04</v>
      </c>
      <c r="K807" s="88">
        <f>+IF(ISNUMBER(DATA!AR541),DATA!AR541,"n/a")</f>
        <v>13.28</v>
      </c>
      <c r="L807" s="78">
        <f>+IF(ISNUMBER(DATA!AS541),DATA!AS541,"n/a")</f>
        <v>3.7999999999999999E-2</v>
      </c>
      <c r="R807" s="67"/>
      <c r="S807" s="67"/>
      <c r="T807" s="67"/>
      <c r="U807" s="67"/>
      <c r="V807" s="67"/>
      <c r="W807" s="67"/>
      <c r="X807" s="67"/>
      <c r="Y807" s="67"/>
    </row>
    <row r="808" spans="1:25" x14ac:dyDescent="0.2">
      <c r="A808" s="67" t="s">
        <v>20</v>
      </c>
      <c r="B808" s="67" t="s">
        <v>23</v>
      </c>
      <c r="C808" s="67" t="s">
        <v>10</v>
      </c>
      <c r="D808" s="67" t="s">
        <v>323</v>
      </c>
      <c r="E808" s="88">
        <f>+IF(ISNUMBER(DATA!N542),DATA!N542,"n/a")</f>
        <v>13.4</v>
      </c>
      <c r="F808" s="78">
        <f>+IF(ISNUMBER(DATA!O542),DATA!O542,"n/a")</f>
        <v>6.2E-2</v>
      </c>
      <c r="G808" s="88">
        <f>+IF(ISNUMBER(DATA!X542),DATA!X542,"n/a")</f>
        <v>13.66</v>
      </c>
      <c r="H808" s="78">
        <f>+IF(ISNUMBER(DATA!Y542),DATA!Y542,"n/a")</f>
        <v>9.6000000000000002E-2</v>
      </c>
      <c r="I808" s="88">
        <f>+IF(ISNUMBER(DATA!AH542),DATA!AH542,"n/a")</f>
        <v>13.69</v>
      </c>
      <c r="J808" s="78">
        <f>+IF(ISNUMBER(DATA!AI542),DATA!AI542,"n/a")</f>
        <v>6.4000000000000001E-2</v>
      </c>
      <c r="K808" s="88">
        <f>+IF(ISNUMBER(DATA!AR542),DATA!AR542,"n/a")</f>
        <v>13.38</v>
      </c>
      <c r="L808" s="78">
        <f>+IF(ISNUMBER(DATA!AS542),DATA!AS542,"n/a")</f>
        <v>1.4E-2</v>
      </c>
      <c r="R808" s="67"/>
      <c r="S808" s="67"/>
      <c r="T808" s="67"/>
      <c r="U808" s="67"/>
      <c r="V808" s="67"/>
      <c r="W808" s="67"/>
      <c r="X808" s="67"/>
      <c r="Y808" s="67"/>
    </row>
    <row r="809" spans="1:25" x14ac:dyDescent="0.2">
      <c r="A809" s="67" t="s">
        <v>20</v>
      </c>
      <c r="B809" s="67" t="s">
        <v>23</v>
      </c>
      <c r="C809" s="67" t="s">
        <v>10</v>
      </c>
      <c r="D809" s="67" t="s">
        <v>324</v>
      </c>
      <c r="E809" s="88">
        <f>+IF(ISNUMBER(DATA!N543),DATA!N543,"n/a")</f>
        <v>12.51</v>
      </c>
      <c r="F809" s="78">
        <f>+IF(ISNUMBER(DATA!O543),DATA!O543,"n/a")</f>
        <v>0.13100000000000001</v>
      </c>
      <c r="G809" s="88">
        <f>+IF(ISNUMBER(DATA!X543),DATA!X543,"n/a")</f>
        <v>12.78</v>
      </c>
      <c r="H809" s="78">
        <f>+IF(ISNUMBER(DATA!Y543),DATA!Y543,"n/a")</f>
        <v>0.127</v>
      </c>
      <c r="I809" s="88">
        <f>+IF(ISNUMBER(DATA!AH543),DATA!AH543,"n/a")</f>
        <v>12.83</v>
      </c>
      <c r="J809" s="78">
        <f>+IF(ISNUMBER(DATA!AI543),DATA!AI543,"n/a")</f>
        <v>7.0000000000000007E-2</v>
      </c>
      <c r="K809" s="88">
        <f>+IF(ISNUMBER(DATA!AR543),DATA!AR543,"n/a")</f>
        <v>12.59</v>
      </c>
      <c r="L809" s="78">
        <f>+IF(ISNUMBER(DATA!AS543),DATA!AS543,"n/a")</f>
        <v>1.6E-2</v>
      </c>
      <c r="R809" s="67"/>
      <c r="S809" s="67"/>
      <c r="T809" s="67"/>
      <c r="U809" s="67"/>
      <c r="V809" s="67"/>
      <c r="W809" s="67"/>
      <c r="X809" s="67"/>
      <c r="Y809" s="67"/>
    </row>
    <row r="810" spans="1:25" x14ac:dyDescent="0.2">
      <c r="A810" s="67" t="s">
        <v>20</v>
      </c>
      <c r="B810" s="67" t="s">
        <v>23</v>
      </c>
      <c r="C810" s="67" t="s">
        <v>10</v>
      </c>
      <c r="D810" s="67" t="s">
        <v>325</v>
      </c>
      <c r="E810" s="88">
        <f>+IF(ISNUMBER(DATA!N544),DATA!N544,"n/a")</f>
        <v>14.15</v>
      </c>
      <c r="F810" s="78">
        <f>+IF(ISNUMBER(DATA!O544),DATA!O544,"n/a")</f>
        <v>2.8000000000000001E-2</v>
      </c>
      <c r="G810" s="88">
        <f>+IF(ISNUMBER(DATA!X544),DATA!X544,"n/a")</f>
        <v>13.89</v>
      </c>
      <c r="H810" s="78">
        <f>+IF(ISNUMBER(DATA!Y544),DATA!Y544,"n/a")</f>
        <v>1.2999999999999999E-2</v>
      </c>
      <c r="I810" s="88">
        <f>+IF(ISNUMBER(DATA!AH544),DATA!AH544,"n/a")</f>
        <v>13.4</v>
      </c>
      <c r="J810" s="78">
        <f>+IF(ISNUMBER(DATA!AI544),DATA!AI544,"n/a")</f>
        <v>-2.1000000000000001E-2</v>
      </c>
      <c r="K810" s="88">
        <f>+IF(ISNUMBER(DATA!AR544),DATA!AR544,"n/a")</f>
        <v>13.51</v>
      </c>
      <c r="L810" s="78">
        <f>+IF(ISNUMBER(DATA!AS544),DATA!AS544,"n/a")</f>
        <v>-0.02</v>
      </c>
      <c r="R810" s="67"/>
      <c r="S810" s="67"/>
      <c r="T810" s="67"/>
      <c r="U810" s="67"/>
      <c r="V810" s="67"/>
      <c r="W810" s="67"/>
      <c r="X810" s="67"/>
      <c r="Y810" s="67"/>
    </row>
    <row r="811" spans="1:25" x14ac:dyDescent="0.2">
      <c r="A811" s="67" t="s">
        <v>20</v>
      </c>
      <c r="B811" s="67" t="s">
        <v>23</v>
      </c>
      <c r="C811" s="67" t="s">
        <v>10</v>
      </c>
      <c r="D811" s="67" t="s">
        <v>326</v>
      </c>
      <c r="E811" s="88">
        <f>+IF(ISNUMBER(DATA!N545),DATA!N545,"n/a")</f>
        <v>14.54</v>
      </c>
      <c r="F811" s="78">
        <f>+IF(ISNUMBER(DATA!O545),DATA!O545,"n/a")</f>
        <v>6.8000000000000005E-2</v>
      </c>
      <c r="G811" s="88">
        <f>+IF(ISNUMBER(DATA!X545),DATA!X545,"n/a")</f>
        <v>14.72</v>
      </c>
      <c r="H811" s="78">
        <f>+IF(ISNUMBER(DATA!Y545),DATA!Y545,"n/a")</f>
        <v>5.6000000000000001E-2</v>
      </c>
      <c r="I811" s="88">
        <f>+IF(ISNUMBER(DATA!AH545),DATA!AH545,"n/a")</f>
        <v>14.72</v>
      </c>
      <c r="J811" s="78">
        <f>+IF(ISNUMBER(DATA!AI545),DATA!AI545,"n/a")</f>
        <v>0.03</v>
      </c>
      <c r="K811" s="88">
        <f>+IF(ISNUMBER(DATA!AR545),DATA!AR545,"n/a")</f>
        <v>13.86</v>
      </c>
      <c r="L811" s="78">
        <f>+IF(ISNUMBER(DATA!AS545),DATA!AS545,"n/a")</f>
        <v>-4.5999999999999999E-2</v>
      </c>
      <c r="R811" s="67"/>
      <c r="S811" s="67"/>
      <c r="T811" s="67"/>
      <c r="U811" s="67"/>
      <c r="V811" s="67"/>
      <c r="W811" s="67"/>
      <c r="X811" s="67"/>
      <c r="Y811" s="67"/>
    </row>
    <row r="812" spans="1:25" x14ac:dyDescent="0.2">
      <c r="A812" s="67" t="s">
        <v>20</v>
      </c>
      <c r="B812" s="67" t="s">
        <v>23</v>
      </c>
      <c r="C812" s="67" t="s">
        <v>10</v>
      </c>
      <c r="D812" s="67" t="s">
        <v>327</v>
      </c>
      <c r="E812" s="88">
        <f>+IF(ISNUMBER(DATA!N546),DATA!N546,"n/a")</f>
        <v>12.64</v>
      </c>
      <c r="F812" s="78">
        <f>+IF(ISNUMBER(DATA!O546),DATA!O546,"n/a")</f>
        <v>0.27500000000000002</v>
      </c>
      <c r="G812" s="88">
        <f>+IF(ISNUMBER(DATA!X546),DATA!X546,"n/a")</f>
        <v>12.59</v>
      </c>
      <c r="H812" s="78">
        <f>+IF(ISNUMBER(DATA!Y546),DATA!Y546,"n/a")</f>
        <v>-5.5E-2</v>
      </c>
      <c r="I812" s="88">
        <f>+IF(ISNUMBER(DATA!AH546),DATA!AH546,"n/a")</f>
        <v>12.49</v>
      </c>
      <c r="J812" s="78">
        <f>+IF(ISNUMBER(DATA!AI546),DATA!AI546,"n/a")</f>
        <v>-0.111</v>
      </c>
      <c r="K812" s="88">
        <f>+IF(ISNUMBER(DATA!AR546),DATA!AR546,"n/a")</f>
        <v>11</v>
      </c>
      <c r="L812" s="78">
        <f>+IF(ISNUMBER(DATA!AS546),DATA!AS546,"n/a")</f>
        <v>-0.25600000000000001</v>
      </c>
      <c r="R812" s="67"/>
      <c r="S812" s="67"/>
      <c r="T812" s="67"/>
      <c r="U812" s="67"/>
      <c r="V812" s="67"/>
      <c r="W812" s="67"/>
      <c r="X812" s="67"/>
      <c r="Y812" s="67"/>
    </row>
    <row r="813" spans="1:25" x14ac:dyDescent="0.2">
      <c r="A813" s="67" t="s">
        <v>20</v>
      </c>
      <c r="B813" s="67" t="s">
        <v>23</v>
      </c>
      <c r="C813" s="67" t="s">
        <v>10</v>
      </c>
      <c r="D813" s="67" t="s">
        <v>328</v>
      </c>
      <c r="E813" s="88">
        <f>+IF(ISNUMBER(DATA!N547),DATA!N547,"n/a")</f>
        <v>12.74</v>
      </c>
      <c r="F813" s="78">
        <f>+IF(ISNUMBER(DATA!O547),DATA!O547,"n/a")</f>
        <v>5.6000000000000001E-2</v>
      </c>
      <c r="G813" s="88">
        <f>+IF(ISNUMBER(DATA!X547),DATA!X547,"n/a")</f>
        <v>12.89</v>
      </c>
      <c r="H813" s="78">
        <f>+IF(ISNUMBER(DATA!Y547),DATA!Y547,"n/a")</f>
        <v>-3.1E-2</v>
      </c>
      <c r="I813" s="88">
        <f>+IF(ISNUMBER(DATA!AH547),DATA!AH547,"n/a")</f>
        <v>12.88</v>
      </c>
      <c r="J813" s="78">
        <f>+IF(ISNUMBER(DATA!AI547),DATA!AI547,"n/a")</f>
        <v>-4.2999999999999997E-2</v>
      </c>
      <c r="K813" s="88">
        <f>+IF(ISNUMBER(DATA!AR547),DATA!AR547,"n/a")</f>
        <v>12.74</v>
      </c>
      <c r="L813" s="78">
        <f>+IF(ISNUMBER(DATA!AS547),DATA!AS547,"n/a")</f>
        <v>-4.4999999999999998E-2</v>
      </c>
      <c r="R813" s="67"/>
      <c r="S813" s="67"/>
      <c r="T813" s="67"/>
      <c r="U813" s="67"/>
      <c r="V813" s="67"/>
      <c r="W813" s="67"/>
      <c r="X813" s="67"/>
      <c r="Y813" s="67"/>
    </row>
    <row r="814" spans="1:25" x14ac:dyDescent="0.2">
      <c r="A814" s="67" t="s">
        <v>20</v>
      </c>
      <c r="B814" s="67" t="s">
        <v>23</v>
      </c>
      <c r="C814" s="67" t="s">
        <v>10</v>
      </c>
      <c r="D814" s="67" t="s">
        <v>329</v>
      </c>
      <c r="E814" s="88">
        <f>+IF(ISNUMBER(DATA!N548),DATA!N548,"n/a")</f>
        <v>15.41</v>
      </c>
      <c r="F814" s="78">
        <f>+IF(ISNUMBER(DATA!O548),DATA!O548,"n/a")</f>
        <v>0.109</v>
      </c>
      <c r="G814" s="88">
        <f>+IF(ISNUMBER(DATA!X548),DATA!X548,"n/a")</f>
        <v>15.46</v>
      </c>
      <c r="H814" s="78">
        <f>+IF(ISNUMBER(DATA!Y548),DATA!Y548,"n/a")</f>
        <v>6.6000000000000003E-2</v>
      </c>
      <c r="I814" s="88">
        <f>+IF(ISNUMBER(DATA!AH548),DATA!AH548,"n/a")</f>
        <v>15.51</v>
      </c>
      <c r="J814" s="78">
        <f>+IF(ISNUMBER(DATA!AI548),DATA!AI548,"n/a")</f>
        <v>4.7E-2</v>
      </c>
      <c r="K814" s="88">
        <f>+IF(ISNUMBER(DATA!AR548),DATA!AR548,"n/a")</f>
        <v>15.07</v>
      </c>
      <c r="L814" s="78">
        <f>+IF(ISNUMBER(DATA!AS548),DATA!AS548,"n/a")</f>
        <v>5.0000000000000001E-3</v>
      </c>
      <c r="R814" s="67"/>
      <c r="S814" s="67"/>
      <c r="T814" s="67"/>
      <c r="U814" s="67"/>
      <c r="V814" s="67"/>
      <c r="W814" s="67"/>
      <c r="X814" s="67"/>
      <c r="Y814" s="67"/>
    </row>
    <row r="815" spans="1:25" x14ac:dyDescent="0.2">
      <c r="A815" s="67" t="s">
        <v>20</v>
      </c>
      <c r="B815" s="67" t="s">
        <v>23</v>
      </c>
      <c r="C815" s="67" t="s">
        <v>10</v>
      </c>
      <c r="D815" s="67" t="s">
        <v>330</v>
      </c>
      <c r="E815" s="88">
        <f>+IF(ISNUMBER(DATA!N549),DATA!N549,"n/a")</f>
        <v>13.66</v>
      </c>
      <c r="F815" s="78">
        <f>+IF(ISNUMBER(DATA!O549),DATA!O549,"n/a")</f>
        <v>8.5999999999999993E-2</v>
      </c>
      <c r="G815" s="88">
        <f>+IF(ISNUMBER(DATA!X549),DATA!X549,"n/a")</f>
        <v>13.71</v>
      </c>
      <c r="H815" s="78">
        <f>+IF(ISNUMBER(DATA!Y549),DATA!Y549,"n/a")</f>
        <v>5.8999999999999997E-2</v>
      </c>
      <c r="I815" s="88">
        <f>+IF(ISNUMBER(DATA!AH549),DATA!AH549,"n/a")</f>
        <v>13.61</v>
      </c>
      <c r="J815" s="78">
        <f>+IF(ISNUMBER(DATA!AI549),DATA!AI549,"n/a")</f>
        <v>2.5000000000000001E-2</v>
      </c>
      <c r="K815" s="88">
        <f>+IF(ISNUMBER(DATA!AR549),DATA!AR549,"n/a")</f>
        <v>13.17</v>
      </c>
      <c r="L815" s="78">
        <f>+IF(ISNUMBER(DATA!AS549),DATA!AS549,"n/a")</f>
        <v>-2.5999999999999999E-2</v>
      </c>
      <c r="R815" s="67"/>
      <c r="S815" s="67"/>
      <c r="T815" s="67"/>
      <c r="U815" s="67"/>
      <c r="V815" s="67"/>
      <c r="W815" s="67"/>
      <c r="X815" s="67"/>
      <c r="Y815" s="67"/>
    </row>
    <row r="816" spans="1:25" x14ac:dyDescent="0.2">
      <c r="E816" s="89"/>
      <c r="F816" s="78"/>
      <c r="G816" s="90"/>
      <c r="H816" s="78"/>
      <c r="I816" s="90"/>
      <c r="J816" s="83"/>
      <c r="K816" s="90"/>
      <c r="L816" s="78"/>
      <c r="R816" s="67"/>
      <c r="S816" s="67"/>
      <c r="T816" s="67"/>
      <c r="U816" s="67"/>
      <c r="V816" s="67"/>
      <c r="W816" s="67"/>
      <c r="X816" s="67"/>
      <c r="Y816" s="67"/>
    </row>
    <row r="817" spans="1:25" x14ac:dyDescent="0.2">
      <c r="A817" s="67" t="s">
        <v>20</v>
      </c>
      <c r="B817" s="67" t="s">
        <v>23</v>
      </c>
      <c r="C817" s="67" t="s">
        <v>26</v>
      </c>
      <c r="D817" s="67" t="s">
        <v>322</v>
      </c>
      <c r="E817" s="88">
        <f>+IF(ISNUMBER(DATA!P541),DATA!P541,"n/a")</f>
        <v>3.99</v>
      </c>
      <c r="F817" s="78">
        <f>+IF(ISNUMBER(DATA!Q541),DATA!Q541,"n/a")</f>
        <v>2.5000000000000001E-2</v>
      </c>
      <c r="G817" s="88">
        <f>+IF(ISNUMBER(DATA!Z541),DATA!Z541,"n/a")</f>
        <v>3.98</v>
      </c>
      <c r="H817" s="78">
        <f>+IF(ISNUMBER(DATA!AA541),DATA!AA541,"n/a")</f>
        <v>1.4E-2</v>
      </c>
      <c r="I817" s="88">
        <f>+IF(ISNUMBER(DATA!AJ541),DATA!AJ541,"n/a")</f>
        <v>3.97</v>
      </c>
      <c r="J817" s="78">
        <f>+IF(ISNUMBER(DATA!AK541),DATA!AK541,"n/a")</f>
        <v>-8.9999999999999993E-3</v>
      </c>
      <c r="K817" s="88">
        <f>+IF(ISNUMBER(DATA!AT541),DATA!AT541,"n/a")</f>
        <v>3.93</v>
      </c>
      <c r="L817" s="78">
        <f>+IF(ISNUMBER(DATA!AU541),DATA!AU541,"n/a")</f>
        <v>-1.6E-2</v>
      </c>
      <c r="R817" s="67"/>
      <c r="S817" s="67"/>
      <c r="T817" s="67"/>
      <c r="U817" s="67"/>
      <c r="V817" s="67"/>
      <c r="W817" s="67"/>
      <c r="X817" s="67"/>
      <c r="Y817" s="67"/>
    </row>
    <row r="818" spans="1:25" x14ac:dyDescent="0.2">
      <c r="A818" s="67" t="s">
        <v>20</v>
      </c>
      <c r="B818" s="67" t="s">
        <v>23</v>
      </c>
      <c r="C818" s="67" t="s">
        <v>26</v>
      </c>
      <c r="D818" s="67" t="s">
        <v>323</v>
      </c>
      <c r="E818" s="88">
        <f>+IF(ISNUMBER(DATA!P542),DATA!P542,"n/a")</f>
        <v>3.8</v>
      </c>
      <c r="F818" s="78">
        <f>+IF(ISNUMBER(DATA!Q542),DATA!Q542,"n/a")</f>
        <v>8.9999999999999993E-3</v>
      </c>
      <c r="G818" s="88">
        <f>+IF(ISNUMBER(DATA!Z542),DATA!Z542,"n/a")</f>
        <v>3.91</v>
      </c>
      <c r="H818" s="78">
        <f>+IF(ISNUMBER(DATA!AA542),DATA!AA542,"n/a")</f>
        <v>4.8000000000000001E-2</v>
      </c>
      <c r="I818" s="88">
        <f>+IF(ISNUMBER(DATA!AJ542),DATA!AJ542,"n/a")</f>
        <v>3.94</v>
      </c>
      <c r="J818" s="78">
        <f>+IF(ISNUMBER(DATA!AK542),DATA!AK542,"n/a")</f>
        <v>2.7E-2</v>
      </c>
      <c r="K818" s="88">
        <f>+IF(ISNUMBER(DATA!AT542),DATA!AT542,"n/a")</f>
        <v>3.83</v>
      </c>
      <c r="L818" s="78">
        <f>+IF(ISNUMBER(DATA!AU542),DATA!AU542,"n/a")</f>
        <v>-1.0999999999999999E-2</v>
      </c>
      <c r="R818" s="67"/>
      <c r="S818" s="67"/>
      <c r="T818" s="67"/>
      <c r="U818" s="67"/>
      <c r="V818" s="67"/>
      <c r="W818" s="67"/>
      <c r="X818" s="67"/>
      <c r="Y818" s="67"/>
    </row>
    <row r="819" spans="1:25" x14ac:dyDescent="0.2">
      <c r="A819" s="67" t="s">
        <v>20</v>
      </c>
      <c r="B819" s="67" t="s">
        <v>23</v>
      </c>
      <c r="C819" s="67" t="s">
        <v>26</v>
      </c>
      <c r="D819" s="67" t="s">
        <v>324</v>
      </c>
      <c r="E819" s="88">
        <f>+IF(ISNUMBER(DATA!P543),DATA!P543,"n/a")</f>
        <v>3.59</v>
      </c>
      <c r="F819" s="78">
        <f>+IF(ISNUMBER(DATA!Q543),DATA!Q543,"n/a")</f>
        <v>8.3000000000000004E-2</v>
      </c>
      <c r="G819" s="88">
        <f>+IF(ISNUMBER(DATA!Z543),DATA!Z543,"n/a")</f>
        <v>3.68</v>
      </c>
      <c r="H819" s="78">
        <f>+IF(ISNUMBER(DATA!AA543),DATA!AA543,"n/a")</f>
        <v>8.3000000000000004E-2</v>
      </c>
      <c r="I819" s="88">
        <f>+IF(ISNUMBER(DATA!AJ543),DATA!AJ543,"n/a")</f>
        <v>3.72</v>
      </c>
      <c r="J819" s="78">
        <f>+IF(ISNUMBER(DATA!AK543),DATA!AK543,"n/a")</f>
        <v>3.7999999999999999E-2</v>
      </c>
      <c r="K819" s="88">
        <f>+IF(ISNUMBER(DATA!AT543),DATA!AT543,"n/a")</f>
        <v>3.64</v>
      </c>
      <c r="L819" s="78">
        <f>+IF(ISNUMBER(DATA!AU543),DATA!AU543,"n/a")</f>
        <v>-1.7999999999999999E-2</v>
      </c>
      <c r="R819" s="67"/>
      <c r="S819" s="67"/>
      <c r="T819" s="67"/>
      <c r="U819" s="67"/>
      <c r="V819" s="67"/>
      <c r="W819" s="67"/>
      <c r="X819" s="67"/>
      <c r="Y819" s="67"/>
    </row>
    <row r="820" spans="1:25" x14ac:dyDescent="0.2">
      <c r="A820" s="67" t="s">
        <v>20</v>
      </c>
      <c r="B820" s="67" t="s">
        <v>23</v>
      </c>
      <c r="C820" s="67" t="s">
        <v>26</v>
      </c>
      <c r="D820" s="67" t="s">
        <v>325</v>
      </c>
      <c r="E820" s="88">
        <f>+IF(ISNUMBER(DATA!P544),DATA!P544,"n/a")</f>
        <v>4.18</v>
      </c>
      <c r="F820" s="78">
        <f>+IF(ISNUMBER(DATA!Q544),DATA!Q544,"n/a")</f>
        <v>9.1999999999999998E-2</v>
      </c>
      <c r="G820" s="88">
        <f>+IF(ISNUMBER(DATA!Z544),DATA!Z544,"n/a")</f>
        <v>4.08</v>
      </c>
      <c r="H820" s="78">
        <f>+IF(ISNUMBER(DATA!AA544),DATA!AA544,"n/a")</f>
        <v>6.9000000000000006E-2</v>
      </c>
      <c r="I820" s="88">
        <f>+IF(ISNUMBER(DATA!AJ544),DATA!AJ544,"n/a")</f>
        <v>3.99</v>
      </c>
      <c r="J820" s="78">
        <f>+IF(ISNUMBER(DATA!AK544),DATA!AK544,"n/a")</f>
        <v>4.8000000000000001E-2</v>
      </c>
      <c r="K820" s="88">
        <f>+IF(ISNUMBER(DATA!AT544),DATA!AT544,"n/a")</f>
        <v>3.9</v>
      </c>
      <c r="L820" s="78">
        <f>+IF(ISNUMBER(DATA!AU544),DATA!AU544,"n/a")</f>
        <v>1.6E-2</v>
      </c>
      <c r="R820" s="67"/>
      <c r="S820" s="67"/>
      <c r="T820" s="67"/>
      <c r="U820" s="67"/>
      <c r="V820" s="67"/>
      <c r="W820" s="67"/>
      <c r="X820" s="67"/>
      <c r="Y820" s="67"/>
    </row>
    <row r="821" spans="1:25" x14ac:dyDescent="0.2">
      <c r="A821" s="67" t="s">
        <v>20</v>
      </c>
      <c r="B821" s="67" t="s">
        <v>23</v>
      </c>
      <c r="C821" s="67" t="s">
        <v>26</v>
      </c>
      <c r="D821" s="67" t="s">
        <v>326</v>
      </c>
      <c r="E821" s="88">
        <f>+IF(ISNUMBER(DATA!P545),DATA!P545,"n/a")</f>
        <v>4.3899999999999997</v>
      </c>
      <c r="F821" s="78">
        <f>+IF(ISNUMBER(DATA!Q545),DATA!Q545,"n/a")</f>
        <v>3.5000000000000003E-2</v>
      </c>
      <c r="G821" s="88">
        <f>+IF(ISNUMBER(DATA!Z545),DATA!Z545,"n/a")</f>
        <v>4.4800000000000004</v>
      </c>
      <c r="H821" s="78">
        <f>+IF(ISNUMBER(DATA!AA545),DATA!AA545,"n/a")</f>
        <v>3.6999999999999998E-2</v>
      </c>
      <c r="I821" s="88">
        <f>+IF(ISNUMBER(DATA!AJ545),DATA!AJ545,"n/a")</f>
        <v>4.4800000000000004</v>
      </c>
      <c r="J821" s="78">
        <f>+IF(ISNUMBER(DATA!AK545),DATA!AK545,"n/a")</f>
        <v>1.9E-2</v>
      </c>
      <c r="K821" s="88">
        <f>+IF(ISNUMBER(DATA!AT545),DATA!AT545,"n/a")</f>
        <v>4.25</v>
      </c>
      <c r="L821" s="78">
        <f>+IF(ISNUMBER(DATA!AU545),DATA!AU545,"n/a")</f>
        <v>-4.7E-2</v>
      </c>
      <c r="R821" s="67"/>
      <c r="S821" s="67"/>
      <c r="T821" s="67"/>
      <c r="U821" s="67"/>
      <c r="V821" s="67"/>
      <c r="W821" s="67"/>
      <c r="X821" s="67"/>
      <c r="Y821" s="67"/>
    </row>
    <row r="822" spans="1:25" x14ac:dyDescent="0.2">
      <c r="A822" s="67" t="s">
        <v>20</v>
      </c>
      <c r="B822" s="67" t="s">
        <v>23</v>
      </c>
      <c r="C822" s="67" t="s">
        <v>26</v>
      </c>
      <c r="D822" s="67" t="s">
        <v>327</v>
      </c>
      <c r="E822" s="88">
        <f>+IF(ISNUMBER(DATA!P546),DATA!P546,"n/a")</f>
        <v>3.84</v>
      </c>
      <c r="F822" s="78">
        <f>+IF(ISNUMBER(DATA!Q546),DATA!Q546,"n/a")</f>
        <v>0.182</v>
      </c>
      <c r="G822" s="88">
        <f>+IF(ISNUMBER(DATA!Z546),DATA!Z546,"n/a")</f>
        <v>3.84</v>
      </c>
      <c r="H822" s="78">
        <f>+IF(ISNUMBER(DATA!AA546),DATA!AA546,"n/a")</f>
        <v>-0.111</v>
      </c>
      <c r="I822" s="88">
        <f>+IF(ISNUMBER(DATA!AJ546),DATA!AJ546,"n/a")</f>
        <v>3.83</v>
      </c>
      <c r="J822" s="78">
        <f>+IF(ISNUMBER(DATA!AK546),DATA!AK546,"n/a")</f>
        <v>-0.152</v>
      </c>
      <c r="K822" s="88">
        <f>+IF(ISNUMBER(DATA!AT546),DATA!AT546,"n/a")</f>
        <v>3.53</v>
      </c>
      <c r="L822" s="78">
        <f>+IF(ISNUMBER(DATA!AU546),DATA!AU546,"n/a")</f>
        <v>-0.248</v>
      </c>
      <c r="R822" s="67"/>
      <c r="S822" s="67"/>
      <c r="T822" s="67"/>
      <c r="U822" s="67"/>
      <c r="V822" s="67"/>
      <c r="W822" s="67"/>
      <c r="X822" s="67"/>
      <c r="Y822" s="67"/>
    </row>
    <row r="823" spans="1:25" x14ac:dyDescent="0.2">
      <c r="A823" s="67" t="s">
        <v>20</v>
      </c>
      <c r="B823" s="67" t="s">
        <v>23</v>
      </c>
      <c r="C823" s="67" t="s">
        <v>26</v>
      </c>
      <c r="D823" s="67" t="s">
        <v>328</v>
      </c>
      <c r="E823" s="88">
        <f>+IF(ISNUMBER(DATA!P547),DATA!P547,"n/a")</f>
        <v>3.74</v>
      </c>
      <c r="F823" s="78">
        <f>+IF(ISNUMBER(DATA!Q547),DATA!Q547,"n/a")</f>
        <v>-8.0000000000000002E-3</v>
      </c>
      <c r="G823" s="88">
        <f>+IF(ISNUMBER(DATA!Z547),DATA!Z547,"n/a")</f>
        <v>3.79</v>
      </c>
      <c r="H823" s="78">
        <f>+IF(ISNUMBER(DATA!AA547),DATA!AA547,"n/a")</f>
        <v>-8.6999999999999994E-2</v>
      </c>
      <c r="I823" s="88">
        <f>+IF(ISNUMBER(DATA!AJ547),DATA!AJ547,"n/a")</f>
        <v>3.81</v>
      </c>
      <c r="J823" s="78">
        <f>+IF(ISNUMBER(DATA!AK547),DATA!AK547,"n/a")</f>
        <v>-9.2999999999999999E-2</v>
      </c>
      <c r="K823" s="88">
        <f>+IF(ISNUMBER(DATA!AT547),DATA!AT547,"n/a")</f>
        <v>3.77</v>
      </c>
      <c r="L823" s="78">
        <f>+IF(ISNUMBER(DATA!AU547),DATA!AU547,"n/a")</f>
        <v>-9.1999999999999998E-2</v>
      </c>
      <c r="R823" s="67"/>
      <c r="S823" s="67"/>
      <c r="T823" s="67"/>
      <c r="U823" s="67"/>
      <c r="V823" s="67"/>
      <c r="W823" s="67"/>
      <c r="X823" s="67"/>
      <c r="Y823" s="67"/>
    </row>
    <row r="824" spans="1:25" x14ac:dyDescent="0.2">
      <c r="A824" s="67" t="s">
        <v>20</v>
      </c>
      <c r="B824" s="67" t="s">
        <v>23</v>
      </c>
      <c r="C824" s="67" t="s">
        <v>26</v>
      </c>
      <c r="D824" s="67" t="s">
        <v>329</v>
      </c>
      <c r="E824" s="88">
        <f>+IF(ISNUMBER(DATA!P548),DATA!P548,"n/a")</f>
        <v>4.42</v>
      </c>
      <c r="F824" s="78">
        <f>+IF(ISNUMBER(DATA!Q548),DATA!Q548,"n/a")</f>
        <v>1.7999999999999999E-2</v>
      </c>
      <c r="G824" s="88">
        <f>+IF(ISNUMBER(DATA!Z548),DATA!Z548,"n/a")</f>
        <v>4.45</v>
      </c>
      <c r="H824" s="78">
        <f>+IF(ISNUMBER(DATA!AA548),DATA!AA548,"n/a")</f>
        <v>-1.7999999999999999E-2</v>
      </c>
      <c r="I824" s="88">
        <f>+IF(ISNUMBER(DATA!AJ548),DATA!AJ548,"n/a")</f>
        <v>4.49</v>
      </c>
      <c r="J824" s="78">
        <f>+IF(ISNUMBER(DATA!AK548),DATA!AK548,"n/a")</f>
        <v>-2.9000000000000001E-2</v>
      </c>
      <c r="K824" s="88">
        <f>+IF(ISNUMBER(DATA!AT548),DATA!AT548,"n/a")</f>
        <v>4.41</v>
      </c>
      <c r="L824" s="78">
        <f>+IF(ISNUMBER(DATA!AU548),DATA!AU548,"n/a")</f>
        <v>-5.8999999999999997E-2</v>
      </c>
      <c r="R824" s="67"/>
      <c r="S824" s="67"/>
      <c r="T824" s="67"/>
      <c r="U824" s="67"/>
      <c r="V824" s="67"/>
      <c r="W824" s="67"/>
      <c r="X824" s="67"/>
      <c r="Y824" s="67"/>
    </row>
    <row r="825" spans="1:25" x14ac:dyDescent="0.2">
      <c r="A825" s="67" t="s">
        <v>20</v>
      </c>
      <c r="B825" s="67" t="s">
        <v>23</v>
      </c>
      <c r="C825" s="67" t="s">
        <v>26</v>
      </c>
      <c r="D825" s="67" t="s">
        <v>330</v>
      </c>
      <c r="E825" s="88">
        <f>+IF(ISNUMBER(DATA!P549),DATA!P549,"n/a")</f>
        <v>3.99</v>
      </c>
      <c r="F825" s="78">
        <f>+IF(ISNUMBER(DATA!Q549),DATA!Q549,"n/a")</f>
        <v>7.0000000000000007E-2</v>
      </c>
      <c r="G825" s="88">
        <f>+IF(ISNUMBER(DATA!Z549),DATA!Z549,"n/a")</f>
        <v>4.0199999999999996</v>
      </c>
      <c r="H825" s="78">
        <f>+IF(ISNUMBER(DATA!AA549),DATA!AA549,"n/a")</f>
        <v>4.4999999999999998E-2</v>
      </c>
      <c r="I825" s="88">
        <f>+IF(ISNUMBER(DATA!AJ549),DATA!AJ549,"n/a")</f>
        <v>4.01</v>
      </c>
      <c r="J825" s="78">
        <f>+IF(ISNUMBER(DATA!AK549),DATA!AK549,"n/a")</f>
        <v>2.1999999999999999E-2</v>
      </c>
      <c r="K825" s="88">
        <f>+IF(ISNUMBER(DATA!AT549),DATA!AT549,"n/a")</f>
        <v>3.87</v>
      </c>
      <c r="L825" s="78">
        <f>+IF(ISNUMBER(DATA!AU549),DATA!AU549,"n/a")</f>
        <v>-2.5000000000000001E-2</v>
      </c>
      <c r="R825" s="67"/>
      <c r="S825" s="67"/>
      <c r="T825" s="67"/>
      <c r="U825" s="67"/>
      <c r="V825" s="67"/>
      <c r="W825" s="67"/>
      <c r="X825" s="67"/>
      <c r="Y825" s="67"/>
    </row>
    <row r="826" spans="1:25" x14ac:dyDescent="0.2">
      <c r="E826" s="89"/>
      <c r="F826" s="78"/>
      <c r="G826" s="90"/>
      <c r="H826" s="78"/>
      <c r="I826" s="90"/>
      <c r="J826" s="83"/>
      <c r="K826" s="90"/>
      <c r="L826" s="78"/>
      <c r="R826" s="67"/>
      <c r="S826" s="67"/>
      <c r="T826" s="67"/>
      <c r="U826" s="67"/>
      <c r="V826" s="67"/>
      <c r="W826" s="67"/>
      <c r="X826" s="67"/>
      <c r="Y826" s="67"/>
    </row>
    <row r="827" spans="1:25" x14ac:dyDescent="0.2">
      <c r="A827" s="67" t="s">
        <v>20</v>
      </c>
      <c r="B827" s="67" t="s">
        <v>24</v>
      </c>
      <c r="C827" s="67" t="s">
        <v>0</v>
      </c>
      <c r="D827" s="67" t="s">
        <v>322</v>
      </c>
      <c r="E827" s="77">
        <f>+IF(ISNUMBER(DATA!H600),DATA!H600,"n/a")</f>
        <v>169049</v>
      </c>
      <c r="F827" s="78">
        <f>+IF(ISNUMBER(DATA!I600),DATA!I600,"n/a")</f>
        <v>0.45900000000000002</v>
      </c>
      <c r="G827" s="77">
        <f>+IF(ISNUMBER(DATA!R600),DATA!R600,"n/a")</f>
        <v>491221</v>
      </c>
      <c r="H827" s="78">
        <f>+IF(ISNUMBER(DATA!S600),DATA!S600,"n/a")</f>
        <v>0.308</v>
      </c>
      <c r="I827" s="77">
        <f>+IF(ISNUMBER(DATA!AB600),DATA!AB600,"n/a")</f>
        <v>952438</v>
      </c>
      <c r="J827" s="78">
        <f>+IF(ISNUMBER(DATA!AC600),DATA!AC600,"n/a")</f>
        <v>0.214</v>
      </c>
      <c r="K827" s="77">
        <f>+IF(ISNUMBER(DATA!AL600),DATA!AL600,"n/a")</f>
        <v>2015951</v>
      </c>
      <c r="L827" s="78">
        <f>+IF(ISNUMBER(DATA!AM600),DATA!AM600,"n/a")</f>
        <v>0.104</v>
      </c>
      <c r="R827" s="67"/>
      <c r="S827" s="67"/>
      <c r="T827" s="67"/>
      <c r="U827" s="67"/>
      <c r="V827" s="67"/>
      <c r="W827" s="67"/>
      <c r="X827" s="67"/>
      <c r="Y827" s="67"/>
    </row>
    <row r="828" spans="1:25" x14ac:dyDescent="0.2">
      <c r="A828" s="67" t="s">
        <v>20</v>
      </c>
      <c r="B828" s="67" t="s">
        <v>24</v>
      </c>
      <c r="C828" s="67" t="s">
        <v>0</v>
      </c>
      <c r="D828" s="67" t="s">
        <v>323</v>
      </c>
      <c r="E828" s="77">
        <f>+IF(ISNUMBER(DATA!H601),DATA!H601,"n/a")</f>
        <v>185435</v>
      </c>
      <c r="F828" s="78">
        <f>+IF(ISNUMBER(DATA!I601),DATA!I601,"n/a")</f>
        <v>-5.8999999999999997E-2</v>
      </c>
      <c r="G828" s="77">
        <f>+IF(ISNUMBER(DATA!R601),DATA!R601,"n/a")</f>
        <v>532316</v>
      </c>
      <c r="H828" s="78">
        <f>+IF(ISNUMBER(DATA!S601),DATA!S601,"n/a")</f>
        <v>-5.6000000000000001E-2</v>
      </c>
      <c r="I828" s="77">
        <f>+IF(ISNUMBER(DATA!AB601),DATA!AB601,"n/a")</f>
        <v>1202963</v>
      </c>
      <c r="J828" s="78">
        <f>+IF(ISNUMBER(DATA!AC601),DATA!AC601,"n/a")</f>
        <v>6.0000000000000001E-3</v>
      </c>
      <c r="K828" s="77">
        <f>+IF(ISNUMBER(DATA!AL601),DATA!AL601,"n/a")</f>
        <v>2630451</v>
      </c>
      <c r="L828" s="78">
        <f>+IF(ISNUMBER(DATA!AM601),DATA!AM601,"n/a")</f>
        <v>-0.01</v>
      </c>
      <c r="R828" s="67"/>
      <c r="S828" s="67"/>
      <c r="T828" s="67"/>
      <c r="U828" s="67"/>
      <c r="V828" s="67"/>
      <c r="W828" s="67"/>
      <c r="X828" s="67"/>
      <c r="Y828" s="67"/>
    </row>
    <row r="829" spans="1:25" x14ac:dyDescent="0.2">
      <c r="A829" s="67" t="s">
        <v>20</v>
      </c>
      <c r="B829" s="67" t="s">
        <v>24</v>
      </c>
      <c r="C829" s="67" t="s">
        <v>0</v>
      </c>
      <c r="D829" s="67" t="s">
        <v>324</v>
      </c>
      <c r="E829" s="77">
        <f>+IF(ISNUMBER(DATA!H602),DATA!H602,"n/a")</f>
        <v>259496</v>
      </c>
      <c r="F829" s="78">
        <f>+IF(ISNUMBER(DATA!I602),DATA!I602,"n/a")</f>
        <v>0.16400000000000001</v>
      </c>
      <c r="G829" s="77">
        <f>+IF(ISNUMBER(DATA!R602),DATA!R602,"n/a")</f>
        <v>780693</v>
      </c>
      <c r="H829" s="78">
        <f>+IF(ISNUMBER(DATA!S602),DATA!S602,"n/a")</f>
        <v>0.186</v>
      </c>
      <c r="I829" s="77">
        <f>+IF(ISNUMBER(DATA!AB602),DATA!AB602,"n/a")</f>
        <v>1501114</v>
      </c>
      <c r="J829" s="78">
        <f>+IF(ISNUMBER(DATA!AC602),DATA!AC602,"n/a")</f>
        <v>0.14199999999999999</v>
      </c>
      <c r="K829" s="77">
        <f>+IF(ISNUMBER(DATA!AL602),DATA!AL602,"n/a")</f>
        <v>3335367</v>
      </c>
      <c r="L829" s="78">
        <f>+IF(ISNUMBER(DATA!AM602),DATA!AM602,"n/a")</f>
        <v>0.152</v>
      </c>
      <c r="R829" s="67"/>
      <c r="S829" s="67"/>
      <c r="T829" s="67"/>
      <c r="U829" s="67"/>
      <c r="V829" s="67"/>
      <c r="W829" s="67"/>
      <c r="X829" s="67"/>
      <c r="Y829" s="67"/>
    </row>
    <row r="830" spans="1:25" x14ac:dyDescent="0.2">
      <c r="A830" s="67" t="s">
        <v>20</v>
      </c>
      <c r="B830" s="67" t="s">
        <v>24</v>
      </c>
      <c r="C830" s="67" t="s">
        <v>0</v>
      </c>
      <c r="D830" s="67" t="s">
        <v>325</v>
      </c>
      <c r="E830" s="77">
        <f>+IF(ISNUMBER(DATA!H603),DATA!H603,"n/a")</f>
        <v>619823</v>
      </c>
      <c r="F830" s="78">
        <f>+IF(ISNUMBER(DATA!I603),DATA!I603,"n/a")</f>
        <v>0.32400000000000001</v>
      </c>
      <c r="G830" s="77">
        <f>+IF(ISNUMBER(DATA!R603),DATA!R603,"n/a")</f>
        <v>1917021</v>
      </c>
      <c r="H830" s="78">
        <f>+IF(ISNUMBER(DATA!S603),DATA!S603,"n/a")</f>
        <v>0.44700000000000001</v>
      </c>
      <c r="I830" s="77">
        <f>+IF(ISNUMBER(DATA!AB603),DATA!AB603,"n/a")</f>
        <v>3840698</v>
      </c>
      <c r="J830" s="78">
        <f>+IF(ISNUMBER(DATA!AC603),DATA!AC603,"n/a")</f>
        <v>0.39</v>
      </c>
      <c r="K830" s="77">
        <f>+IF(ISNUMBER(DATA!AL603),DATA!AL603,"n/a")</f>
        <v>8202571</v>
      </c>
      <c r="L830" s="78">
        <f>+IF(ISNUMBER(DATA!AM603),DATA!AM603,"n/a")</f>
        <v>0.312</v>
      </c>
      <c r="R830" s="67"/>
      <c r="S830" s="67"/>
      <c r="T830" s="67"/>
      <c r="U830" s="67"/>
      <c r="V830" s="67"/>
      <c r="W830" s="67"/>
      <c r="X830" s="67"/>
      <c r="Y830" s="67"/>
    </row>
    <row r="831" spans="1:25" x14ac:dyDescent="0.2">
      <c r="A831" s="67" t="s">
        <v>20</v>
      </c>
      <c r="B831" s="67" t="s">
        <v>24</v>
      </c>
      <c r="C831" s="67" t="s">
        <v>0</v>
      </c>
      <c r="D831" s="67" t="s">
        <v>326</v>
      </c>
      <c r="E831" s="77">
        <f>+IF(ISNUMBER(DATA!H604),DATA!H604,"n/a")</f>
        <v>96931</v>
      </c>
      <c r="F831" s="78">
        <f>+IF(ISNUMBER(DATA!I604),DATA!I604,"n/a")</f>
        <v>-1.4999999999999999E-2</v>
      </c>
      <c r="G831" s="77">
        <f>+IF(ISNUMBER(DATA!R604),DATA!R604,"n/a")</f>
        <v>277950</v>
      </c>
      <c r="H831" s="78">
        <f>+IF(ISNUMBER(DATA!S604),DATA!S604,"n/a")</f>
        <v>2E-3</v>
      </c>
      <c r="I831" s="77">
        <f>+IF(ISNUMBER(DATA!AB604),DATA!AB604,"n/a")</f>
        <v>584763</v>
      </c>
      <c r="J831" s="78">
        <f>+IF(ISNUMBER(DATA!AC604),DATA!AC604,"n/a")</f>
        <v>9.4E-2</v>
      </c>
      <c r="K831" s="77">
        <f>+IF(ISNUMBER(DATA!AL604),DATA!AL604,"n/a")</f>
        <v>1343437</v>
      </c>
      <c r="L831" s="78">
        <f>+IF(ISNUMBER(DATA!AM604),DATA!AM604,"n/a")</f>
        <v>0.10299999999999999</v>
      </c>
      <c r="R831" s="67"/>
      <c r="S831" s="67"/>
      <c r="T831" s="67"/>
      <c r="U831" s="67"/>
      <c r="V831" s="67"/>
      <c r="W831" s="67"/>
      <c r="X831" s="67"/>
      <c r="Y831" s="67"/>
    </row>
    <row r="832" spans="1:25" x14ac:dyDescent="0.2">
      <c r="A832" s="67" t="s">
        <v>20</v>
      </c>
      <c r="B832" s="67" t="s">
        <v>24</v>
      </c>
      <c r="C832" s="67" t="s">
        <v>0</v>
      </c>
      <c r="D832" s="67" t="s">
        <v>327</v>
      </c>
      <c r="E832" s="77">
        <f>+IF(ISNUMBER(DATA!H605),DATA!H605,"n/a")</f>
        <v>104676</v>
      </c>
      <c r="F832" s="78">
        <f>+IF(ISNUMBER(DATA!I605),DATA!I605,"n/a")</f>
        <v>0.157</v>
      </c>
      <c r="G832" s="77">
        <f>+IF(ISNUMBER(DATA!R605),DATA!R605,"n/a")</f>
        <v>324378</v>
      </c>
      <c r="H832" s="78">
        <f>+IF(ISNUMBER(DATA!S605),DATA!S605,"n/a")</f>
        <v>0.13900000000000001</v>
      </c>
      <c r="I832" s="77">
        <f>+IF(ISNUMBER(DATA!AB605),DATA!AB605,"n/a")</f>
        <v>635366</v>
      </c>
      <c r="J832" s="78">
        <f>+IF(ISNUMBER(DATA!AC605),DATA!AC605,"n/a")</f>
        <v>0.20799999999999999</v>
      </c>
      <c r="K832" s="77">
        <f>+IF(ISNUMBER(DATA!AL605),DATA!AL605,"n/a")</f>
        <v>1360304</v>
      </c>
      <c r="L832" s="78">
        <f>+IF(ISNUMBER(DATA!AM605),DATA!AM605,"n/a")</f>
        <v>0.27500000000000002</v>
      </c>
      <c r="R832" s="67"/>
      <c r="S832" s="67"/>
      <c r="T832" s="67"/>
      <c r="U832" s="67"/>
      <c r="V832" s="67"/>
      <c r="W832" s="67"/>
      <c r="X832" s="67"/>
      <c r="Y832" s="67"/>
    </row>
    <row r="833" spans="1:25" x14ac:dyDescent="0.2">
      <c r="A833" s="67" t="s">
        <v>20</v>
      </c>
      <c r="B833" s="67" t="s">
        <v>24</v>
      </c>
      <c r="C833" s="67" t="s">
        <v>0</v>
      </c>
      <c r="D833" s="67" t="s">
        <v>328</v>
      </c>
      <c r="E833" s="77">
        <f>+IF(ISNUMBER(DATA!H606),DATA!H606,"n/a")</f>
        <v>276863</v>
      </c>
      <c r="F833" s="78">
        <f>+IF(ISNUMBER(DATA!I606),DATA!I606,"n/a")</f>
        <v>-0.223</v>
      </c>
      <c r="G833" s="77">
        <f>+IF(ISNUMBER(DATA!R606),DATA!R606,"n/a")</f>
        <v>870093</v>
      </c>
      <c r="H833" s="78">
        <f>+IF(ISNUMBER(DATA!S606),DATA!S606,"n/a")</f>
        <v>-4.3999999999999997E-2</v>
      </c>
      <c r="I833" s="77">
        <f>+IF(ISNUMBER(DATA!AB606),DATA!AB606,"n/a")</f>
        <v>1682471</v>
      </c>
      <c r="J833" s="78">
        <f>+IF(ISNUMBER(DATA!AC606),DATA!AC606,"n/a")</f>
        <v>4.0000000000000001E-3</v>
      </c>
      <c r="K833" s="77">
        <f>+IF(ISNUMBER(DATA!AL606),DATA!AL606,"n/a")</f>
        <v>3936121</v>
      </c>
      <c r="L833" s="78">
        <f>+IF(ISNUMBER(DATA!AM606),DATA!AM606,"n/a")</f>
        <v>3.6999999999999998E-2</v>
      </c>
      <c r="R833" s="67"/>
      <c r="S833" s="67"/>
      <c r="T833" s="67"/>
      <c r="U833" s="67"/>
      <c r="V833" s="67"/>
      <c r="W833" s="67"/>
      <c r="X833" s="67"/>
      <c r="Y833" s="67"/>
    </row>
    <row r="834" spans="1:25" x14ac:dyDescent="0.2">
      <c r="A834" s="67" t="s">
        <v>20</v>
      </c>
      <c r="B834" s="67" t="s">
        <v>24</v>
      </c>
      <c r="C834" s="67" t="s">
        <v>0</v>
      </c>
      <c r="D834" s="67" t="s">
        <v>329</v>
      </c>
      <c r="E834" s="77">
        <f>+IF(ISNUMBER(DATA!H607),DATA!H607,"n/a")</f>
        <v>196174</v>
      </c>
      <c r="F834" s="78">
        <f>+IF(ISNUMBER(DATA!I607),DATA!I607,"n/a")</f>
        <v>0.33100000000000002</v>
      </c>
      <c r="G834" s="77">
        <f>+IF(ISNUMBER(DATA!R607),DATA!R607,"n/a")</f>
        <v>569804</v>
      </c>
      <c r="H834" s="78">
        <f>+IF(ISNUMBER(DATA!S607),DATA!S607,"n/a")</f>
        <v>0.25</v>
      </c>
      <c r="I834" s="77">
        <f>+IF(ISNUMBER(DATA!AB607),DATA!AB607,"n/a")</f>
        <v>1085228</v>
      </c>
      <c r="J834" s="78">
        <f>+IF(ISNUMBER(DATA!AC607),DATA!AC607,"n/a")</f>
        <v>0.13400000000000001</v>
      </c>
      <c r="K834" s="77">
        <f>+IF(ISNUMBER(DATA!AL607),DATA!AL607,"n/a")</f>
        <v>2316480</v>
      </c>
      <c r="L834" s="78">
        <f>+IF(ISNUMBER(DATA!AM607),DATA!AM607,"n/a")</f>
        <v>1.7999999999999999E-2</v>
      </c>
      <c r="R834" s="67"/>
      <c r="S834" s="67"/>
      <c r="T834" s="67"/>
      <c r="U834" s="67"/>
      <c r="V834" s="67"/>
      <c r="W834" s="67"/>
      <c r="X834" s="67"/>
      <c r="Y834" s="67"/>
    </row>
    <row r="835" spans="1:25" x14ac:dyDescent="0.2">
      <c r="A835" s="67" t="s">
        <v>20</v>
      </c>
      <c r="B835" s="67" t="s">
        <v>24</v>
      </c>
      <c r="C835" s="67" t="s">
        <v>0</v>
      </c>
      <c r="D835" s="67" t="s">
        <v>330</v>
      </c>
      <c r="E835" s="77">
        <f>+IF(ISNUMBER(DATA!H608),DATA!H608,"n/a")</f>
        <v>1908447</v>
      </c>
      <c r="F835" s="78">
        <f>+IF(ISNUMBER(DATA!I608),DATA!I608,"n/a")</f>
        <v>0.125</v>
      </c>
      <c r="G835" s="77">
        <f>+IF(ISNUMBER(DATA!R608),DATA!R608,"n/a")</f>
        <v>5763476</v>
      </c>
      <c r="H835" s="78">
        <f>+IF(ISNUMBER(DATA!S608),DATA!S608,"n/a")</f>
        <v>0.188</v>
      </c>
      <c r="I835" s="77">
        <f>+IF(ISNUMBER(DATA!AB608),DATA!AB608,"n/a")</f>
        <v>11485040</v>
      </c>
      <c r="J835" s="78">
        <f>+IF(ISNUMBER(DATA!AC608),DATA!AC608,"n/a")</f>
        <v>0.17799999999999999</v>
      </c>
      <c r="K835" s="77">
        <f>+IF(ISNUMBER(DATA!AL608),DATA!AL608,"n/a")</f>
        <v>25140682</v>
      </c>
      <c r="L835" s="78">
        <f>+IF(ISNUMBER(DATA!AM608),DATA!AM608,"n/a")</f>
        <v>0.14299999999999999</v>
      </c>
      <c r="R835" s="67"/>
      <c r="S835" s="67"/>
      <c r="T835" s="67"/>
      <c r="U835" s="67"/>
      <c r="V835" s="67"/>
      <c r="W835" s="67"/>
      <c r="X835" s="67"/>
      <c r="Y835" s="67"/>
    </row>
    <row r="836" spans="1:25" x14ac:dyDescent="0.2">
      <c r="E836" s="81"/>
      <c r="F836" s="78"/>
      <c r="G836" s="82"/>
      <c r="H836" s="78"/>
      <c r="I836" s="82"/>
      <c r="J836" s="83"/>
      <c r="K836" s="82"/>
      <c r="L836" s="78"/>
      <c r="R836" s="67"/>
      <c r="S836" s="67"/>
      <c r="T836" s="67"/>
      <c r="U836" s="67"/>
      <c r="V836" s="67"/>
      <c r="W836" s="67"/>
      <c r="X836" s="67"/>
      <c r="Y836" s="67"/>
    </row>
    <row r="837" spans="1:25" x14ac:dyDescent="0.2">
      <c r="A837" s="67" t="s">
        <v>20</v>
      </c>
      <c r="B837" s="67" t="s">
        <v>24</v>
      </c>
      <c r="C837" s="67" t="s">
        <v>9</v>
      </c>
      <c r="D837" s="67" t="s">
        <v>322</v>
      </c>
      <c r="E837" s="87">
        <f>+IF(ISNUMBER(DATA!J600),DATA!J600,"n/a")</f>
        <v>11094</v>
      </c>
      <c r="F837" s="78">
        <f>+IF(ISNUMBER(DATA!K600),DATA!K600,"n/a")</f>
        <v>0.47399999999999998</v>
      </c>
      <c r="G837" s="87">
        <f>+IF(ISNUMBER(DATA!T600),DATA!T600,"n/a")</f>
        <v>31006</v>
      </c>
      <c r="H837" s="78">
        <f>+IF(ISNUMBER(DATA!U600),DATA!U600,"n/a")</f>
        <v>0.28499999999999998</v>
      </c>
      <c r="I837" s="87">
        <f>+IF(ISNUMBER(DATA!AD600),DATA!AD600,"n/a")</f>
        <v>62007</v>
      </c>
      <c r="J837" s="78">
        <f>+IF(ISNUMBER(DATA!AE600),DATA!AE600,"n/a")</f>
        <v>0.22500000000000001</v>
      </c>
      <c r="K837" s="87">
        <f>+IF(ISNUMBER(DATA!AN600),DATA!AN600,"n/a")</f>
        <v>131161</v>
      </c>
      <c r="L837" s="78">
        <f>+IF(ISNUMBER(DATA!AO600),DATA!AO600,"n/a")</f>
        <v>0.08</v>
      </c>
      <c r="R837" s="67"/>
      <c r="S837" s="67"/>
      <c r="T837" s="67"/>
      <c r="U837" s="67"/>
      <c r="V837" s="67"/>
      <c r="W837" s="67"/>
      <c r="X837" s="67"/>
      <c r="Y837" s="67"/>
    </row>
    <row r="838" spans="1:25" x14ac:dyDescent="0.2">
      <c r="A838" s="67" t="s">
        <v>20</v>
      </c>
      <c r="B838" s="67" t="s">
        <v>24</v>
      </c>
      <c r="C838" s="67" t="s">
        <v>9</v>
      </c>
      <c r="D838" s="67" t="s">
        <v>323</v>
      </c>
      <c r="E838" s="87">
        <f>+IF(ISNUMBER(DATA!J601),DATA!J601,"n/a")</f>
        <v>16665</v>
      </c>
      <c r="F838" s="78">
        <f>+IF(ISNUMBER(DATA!K601),DATA!K601,"n/a")</f>
        <v>-4.3999999999999997E-2</v>
      </c>
      <c r="G838" s="87">
        <f>+IF(ISNUMBER(DATA!T601),DATA!T601,"n/a")</f>
        <v>47042</v>
      </c>
      <c r="H838" s="78">
        <f>+IF(ISNUMBER(DATA!U601),DATA!U601,"n/a")</f>
        <v>-6.7000000000000004E-2</v>
      </c>
      <c r="I838" s="87">
        <f>+IF(ISNUMBER(DATA!AD601),DATA!AD601,"n/a")</f>
        <v>101671</v>
      </c>
      <c r="J838" s="78">
        <f>+IF(ISNUMBER(DATA!AE601),DATA!AE601,"n/a")</f>
        <v>-0.05</v>
      </c>
      <c r="K838" s="87">
        <f>+IF(ISNUMBER(DATA!AN601),DATA!AN601,"n/a")</f>
        <v>228285</v>
      </c>
      <c r="L838" s="78">
        <f>+IF(ISNUMBER(DATA!AO601),DATA!AO601,"n/a")</f>
        <v>-3.9E-2</v>
      </c>
      <c r="R838" s="67"/>
      <c r="S838" s="67"/>
      <c r="T838" s="67"/>
      <c r="U838" s="67"/>
      <c r="V838" s="67"/>
      <c r="W838" s="67"/>
      <c r="X838" s="67"/>
      <c r="Y838" s="67"/>
    </row>
    <row r="839" spans="1:25" x14ac:dyDescent="0.2">
      <c r="A839" s="67" t="s">
        <v>20</v>
      </c>
      <c r="B839" s="67" t="s">
        <v>24</v>
      </c>
      <c r="C839" s="67" t="s">
        <v>9</v>
      </c>
      <c r="D839" s="67" t="s">
        <v>324</v>
      </c>
      <c r="E839" s="87">
        <f>+IF(ISNUMBER(DATA!J602),DATA!J602,"n/a")</f>
        <v>26802</v>
      </c>
      <c r="F839" s="78">
        <f>+IF(ISNUMBER(DATA!K602),DATA!K602,"n/a")</f>
        <v>0.11899999999999999</v>
      </c>
      <c r="G839" s="87">
        <f>+IF(ISNUMBER(DATA!T602),DATA!T602,"n/a")</f>
        <v>85344</v>
      </c>
      <c r="H839" s="78">
        <f>+IF(ISNUMBER(DATA!U602),DATA!U602,"n/a")</f>
        <v>0.23899999999999999</v>
      </c>
      <c r="I839" s="87">
        <f>+IF(ISNUMBER(DATA!AD602),DATA!AD602,"n/a")</f>
        <v>160474</v>
      </c>
      <c r="J839" s="78">
        <f>+IF(ISNUMBER(DATA!AE602),DATA!AE602,"n/a")</f>
        <v>0.184</v>
      </c>
      <c r="K839" s="87">
        <f>+IF(ISNUMBER(DATA!AN602),DATA!AN602,"n/a")</f>
        <v>357384</v>
      </c>
      <c r="L839" s="78">
        <f>+IF(ISNUMBER(DATA!AO602),DATA!AO602,"n/a")</f>
        <v>0.29399999999999998</v>
      </c>
      <c r="R839" s="67"/>
      <c r="S839" s="67"/>
      <c r="T839" s="67"/>
      <c r="U839" s="67"/>
      <c r="V839" s="67"/>
      <c r="W839" s="67"/>
      <c r="X839" s="67"/>
      <c r="Y839" s="67"/>
    </row>
    <row r="840" spans="1:25" x14ac:dyDescent="0.2">
      <c r="A840" s="67" t="s">
        <v>20</v>
      </c>
      <c r="B840" s="67" t="s">
        <v>24</v>
      </c>
      <c r="C840" s="67" t="s">
        <v>9</v>
      </c>
      <c r="D840" s="67" t="s">
        <v>325</v>
      </c>
      <c r="E840" s="87">
        <f>+IF(ISNUMBER(DATA!J603),DATA!J603,"n/a")</f>
        <v>91540</v>
      </c>
      <c r="F840" s="78">
        <f>+IF(ISNUMBER(DATA!K603),DATA!K603,"n/a")</f>
        <v>0.73699999999999999</v>
      </c>
      <c r="G840" s="87">
        <f>+IF(ISNUMBER(DATA!T603),DATA!T603,"n/a")</f>
        <v>295210</v>
      </c>
      <c r="H840" s="78">
        <f>+IF(ISNUMBER(DATA!U603),DATA!U603,"n/a")</f>
        <v>0.98099999999999998</v>
      </c>
      <c r="I840" s="87">
        <f>+IF(ISNUMBER(DATA!AD603),DATA!AD603,"n/a")</f>
        <v>555941</v>
      </c>
      <c r="J840" s="78">
        <f>+IF(ISNUMBER(DATA!AE603),DATA!AE603,"n/a")</f>
        <v>0.80200000000000005</v>
      </c>
      <c r="K840" s="87">
        <f>+IF(ISNUMBER(DATA!AN603),DATA!AN603,"n/a")</f>
        <v>1093859</v>
      </c>
      <c r="L840" s="78">
        <f>+IF(ISNUMBER(DATA!AO603),DATA!AO603,"n/a")</f>
        <v>0.57799999999999996</v>
      </c>
      <c r="R840" s="67"/>
      <c r="S840" s="67"/>
      <c r="T840" s="67"/>
      <c r="U840" s="67"/>
      <c r="V840" s="67"/>
      <c r="W840" s="67"/>
      <c r="X840" s="67"/>
      <c r="Y840" s="67"/>
    </row>
    <row r="841" spans="1:25" x14ac:dyDescent="0.2">
      <c r="A841" s="67" t="s">
        <v>20</v>
      </c>
      <c r="B841" s="67" t="s">
        <v>24</v>
      </c>
      <c r="C841" s="67" t="s">
        <v>9</v>
      </c>
      <c r="D841" s="67" t="s">
        <v>326</v>
      </c>
      <c r="E841" s="87">
        <f>+IF(ISNUMBER(DATA!J604),DATA!J604,"n/a")</f>
        <v>7663</v>
      </c>
      <c r="F841" s="78">
        <f>+IF(ISNUMBER(DATA!K604),DATA!K604,"n/a")</f>
        <v>-1.7999999999999999E-2</v>
      </c>
      <c r="G841" s="87">
        <f>+IF(ISNUMBER(DATA!T604),DATA!T604,"n/a")</f>
        <v>22171</v>
      </c>
      <c r="H841" s="78">
        <f>+IF(ISNUMBER(DATA!U604),DATA!U604,"n/a")</f>
        <v>0</v>
      </c>
      <c r="I841" s="87">
        <f>+IF(ISNUMBER(DATA!AD604),DATA!AD604,"n/a")</f>
        <v>45869</v>
      </c>
      <c r="J841" s="78">
        <f>+IF(ISNUMBER(DATA!AE604),DATA!AE604,"n/a")</f>
        <v>4.9000000000000002E-2</v>
      </c>
      <c r="K841" s="87">
        <f>+IF(ISNUMBER(DATA!AN604),DATA!AN604,"n/a")</f>
        <v>106264</v>
      </c>
      <c r="L841" s="78">
        <f>+IF(ISNUMBER(DATA!AO604),DATA!AO604,"n/a")</f>
        <v>4.8000000000000001E-2</v>
      </c>
      <c r="R841" s="67"/>
      <c r="S841" s="67"/>
      <c r="T841" s="67"/>
      <c r="U841" s="67"/>
      <c r="V841" s="67"/>
      <c r="W841" s="67"/>
      <c r="X841" s="67"/>
      <c r="Y841" s="67"/>
    </row>
    <row r="842" spans="1:25" x14ac:dyDescent="0.2">
      <c r="A842" s="67" t="s">
        <v>20</v>
      </c>
      <c r="B842" s="67" t="s">
        <v>24</v>
      </c>
      <c r="C842" s="67" t="s">
        <v>9</v>
      </c>
      <c r="D842" s="67" t="s">
        <v>327</v>
      </c>
      <c r="E842" s="87">
        <f>+IF(ISNUMBER(DATA!J605),DATA!J605,"n/a")</f>
        <v>12220</v>
      </c>
      <c r="F842" s="78">
        <f>+IF(ISNUMBER(DATA!K605),DATA!K605,"n/a")</f>
        <v>0.157</v>
      </c>
      <c r="G842" s="87">
        <f>+IF(ISNUMBER(DATA!T605),DATA!T605,"n/a")</f>
        <v>38789</v>
      </c>
      <c r="H842" s="78">
        <f>+IF(ISNUMBER(DATA!U605),DATA!U605,"n/a")</f>
        <v>0.20300000000000001</v>
      </c>
      <c r="I842" s="87">
        <f>+IF(ISNUMBER(DATA!AD605),DATA!AD605,"n/a")</f>
        <v>73245</v>
      </c>
      <c r="J842" s="78">
        <f>+IF(ISNUMBER(DATA!AE605),DATA!AE605,"n/a")</f>
        <v>0.318</v>
      </c>
      <c r="K842" s="87">
        <f>+IF(ISNUMBER(DATA!AN605),DATA!AN605,"n/a")</f>
        <v>151044</v>
      </c>
      <c r="L842" s="78">
        <f>+IF(ISNUMBER(DATA!AO605),DATA!AO605,"n/a")</f>
        <v>0.54300000000000004</v>
      </c>
      <c r="R842" s="67"/>
      <c r="S842" s="67"/>
      <c r="T842" s="67"/>
      <c r="U842" s="67"/>
      <c r="V842" s="67"/>
      <c r="W842" s="67"/>
      <c r="X842" s="67"/>
      <c r="Y842" s="67"/>
    </row>
    <row r="843" spans="1:25" x14ac:dyDescent="0.2">
      <c r="A843" s="67" t="s">
        <v>20</v>
      </c>
      <c r="B843" s="67" t="s">
        <v>24</v>
      </c>
      <c r="C843" s="67" t="s">
        <v>9</v>
      </c>
      <c r="D843" s="67" t="s">
        <v>328</v>
      </c>
      <c r="E843" s="87">
        <f>+IF(ISNUMBER(DATA!J606),DATA!J606,"n/a")</f>
        <v>16973</v>
      </c>
      <c r="F843" s="78">
        <f>+IF(ISNUMBER(DATA!K606),DATA!K606,"n/a")</f>
        <v>-0.33500000000000002</v>
      </c>
      <c r="G843" s="87">
        <f>+IF(ISNUMBER(DATA!T606),DATA!T606,"n/a")</f>
        <v>53292</v>
      </c>
      <c r="H843" s="78">
        <f>+IF(ISNUMBER(DATA!U606),DATA!U606,"n/a")</f>
        <v>-0.14799999999999999</v>
      </c>
      <c r="I843" s="87">
        <f>+IF(ISNUMBER(DATA!AD606),DATA!AD606,"n/a")</f>
        <v>102985</v>
      </c>
      <c r="J843" s="78">
        <f>+IF(ISNUMBER(DATA!AE606),DATA!AE606,"n/a")</f>
        <v>-9.5000000000000001E-2</v>
      </c>
      <c r="K843" s="87">
        <f>+IF(ISNUMBER(DATA!AN606),DATA!AN606,"n/a")</f>
        <v>249683</v>
      </c>
      <c r="L843" s="78">
        <f>+IF(ISNUMBER(DATA!AO606),DATA!AO606,"n/a")</f>
        <v>-4.1000000000000002E-2</v>
      </c>
      <c r="R843" s="67"/>
      <c r="S843" s="67"/>
      <c r="T843" s="67"/>
      <c r="U843" s="67"/>
      <c r="V843" s="67"/>
      <c r="W843" s="67"/>
      <c r="X843" s="67"/>
      <c r="Y843" s="67"/>
    </row>
    <row r="844" spans="1:25" x14ac:dyDescent="0.2">
      <c r="A844" s="67" t="s">
        <v>20</v>
      </c>
      <c r="B844" s="67" t="s">
        <v>24</v>
      </c>
      <c r="C844" s="67" t="s">
        <v>9</v>
      </c>
      <c r="D844" s="67" t="s">
        <v>329</v>
      </c>
      <c r="E844" s="87">
        <f>+IF(ISNUMBER(DATA!J607),DATA!J607,"n/a")</f>
        <v>14605</v>
      </c>
      <c r="F844" s="78">
        <f>+IF(ISNUMBER(DATA!K607),DATA!K607,"n/a")</f>
        <v>0.27800000000000002</v>
      </c>
      <c r="G844" s="87">
        <f>+IF(ISNUMBER(DATA!T607),DATA!T607,"n/a")</f>
        <v>43300</v>
      </c>
      <c r="H844" s="78">
        <f>+IF(ISNUMBER(DATA!U607),DATA!U607,"n/a")</f>
        <v>0.22</v>
      </c>
      <c r="I844" s="87">
        <f>+IF(ISNUMBER(DATA!AD607),DATA!AD607,"n/a")</f>
        <v>84356</v>
      </c>
      <c r="J844" s="78">
        <f>+IF(ISNUMBER(DATA!AE607),DATA!AE607,"n/a")</f>
        <v>0.126</v>
      </c>
      <c r="K844" s="87">
        <f>+IF(ISNUMBER(DATA!AN607),DATA!AN607,"n/a")</f>
        <v>181344</v>
      </c>
      <c r="L844" s="78">
        <f>+IF(ISNUMBER(DATA!AO607),DATA!AO607,"n/a")</f>
        <v>1.2999999999999999E-2</v>
      </c>
      <c r="R844" s="67"/>
      <c r="S844" s="67"/>
      <c r="T844" s="67"/>
      <c r="U844" s="67"/>
      <c r="V844" s="67"/>
      <c r="W844" s="67"/>
      <c r="X844" s="67"/>
      <c r="Y844" s="67"/>
    </row>
    <row r="845" spans="1:25" x14ac:dyDescent="0.2">
      <c r="A845" s="67" t="s">
        <v>20</v>
      </c>
      <c r="B845" s="67" t="s">
        <v>24</v>
      </c>
      <c r="C845" s="67" t="s">
        <v>9</v>
      </c>
      <c r="D845" s="67" t="s">
        <v>330</v>
      </c>
      <c r="E845" s="87">
        <f>+IF(ISNUMBER(DATA!J608),DATA!J608,"n/a")</f>
        <v>197563</v>
      </c>
      <c r="F845" s="78">
        <f>+IF(ISNUMBER(DATA!K608),DATA!K608,"n/a")</f>
        <v>0.25900000000000001</v>
      </c>
      <c r="G845" s="87">
        <f>+IF(ISNUMBER(DATA!T608),DATA!T608,"n/a")</f>
        <v>616154</v>
      </c>
      <c r="H845" s="78">
        <f>+IF(ISNUMBER(DATA!U608),DATA!U608,"n/a")</f>
        <v>0.38500000000000001</v>
      </c>
      <c r="I845" s="87">
        <f>+IF(ISNUMBER(DATA!AD608),DATA!AD608,"n/a")</f>
        <v>1186548</v>
      </c>
      <c r="J845" s="78">
        <f>+IF(ISNUMBER(DATA!AE608),DATA!AE608,"n/a")</f>
        <v>0.33400000000000002</v>
      </c>
      <c r="K845" s="87">
        <f>+IF(ISNUMBER(DATA!AN608),DATA!AN608,"n/a")</f>
        <v>2499023</v>
      </c>
      <c r="L845" s="78">
        <f>+IF(ISNUMBER(DATA!AO608),DATA!AO608,"n/a")</f>
        <v>0.27</v>
      </c>
      <c r="R845" s="67"/>
      <c r="S845" s="67"/>
      <c r="T845" s="67"/>
      <c r="U845" s="67"/>
      <c r="V845" s="67"/>
      <c r="W845" s="67"/>
      <c r="X845" s="67"/>
      <c r="Y845" s="67"/>
    </row>
    <row r="846" spans="1:25" x14ac:dyDescent="0.2">
      <c r="E846" s="81"/>
      <c r="F846" s="78"/>
      <c r="G846" s="82"/>
      <c r="H846" s="78"/>
      <c r="I846" s="82"/>
      <c r="J846" s="83"/>
      <c r="K846" s="82"/>
      <c r="L846" s="78"/>
      <c r="R846" s="67"/>
      <c r="S846" s="67"/>
      <c r="T846" s="67"/>
      <c r="U846" s="67"/>
      <c r="V846" s="67"/>
      <c r="W846" s="67"/>
      <c r="X846" s="67"/>
      <c r="Y846" s="67"/>
    </row>
    <row r="847" spans="1:25" x14ac:dyDescent="0.2">
      <c r="A847" s="67" t="s">
        <v>20</v>
      </c>
      <c r="B847" s="67" t="s">
        <v>24</v>
      </c>
      <c r="C847" s="67" t="s">
        <v>25</v>
      </c>
      <c r="D847" s="67" t="s">
        <v>322</v>
      </c>
      <c r="E847" s="87">
        <f>+IF(ISNUMBER(DATA!L600),DATA!L600,"n/a")</f>
        <v>40573</v>
      </c>
      <c r="F847" s="78">
        <f>+IF(ISNUMBER(DATA!M600),DATA!M600,"n/a")</f>
        <v>0.31900000000000001</v>
      </c>
      <c r="G847" s="87">
        <f>+IF(ISNUMBER(DATA!V600),DATA!V600,"n/a")</f>
        <v>115589</v>
      </c>
      <c r="H847" s="78">
        <f>+IF(ISNUMBER(DATA!W600),DATA!W600,"n/a")</f>
        <v>0.19</v>
      </c>
      <c r="I847" s="87">
        <f>+IF(ISNUMBER(DATA!AF600),DATA!AF600,"n/a")</f>
        <v>230724</v>
      </c>
      <c r="J847" s="78">
        <f>+IF(ISNUMBER(DATA!AG600),DATA!AG600,"n/a")</f>
        <v>0.13600000000000001</v>
      </c>
      <c r="K847" s="87">
        <f>+IF(ISNUMBER(DATA!AP600),DATA!AP600,"n/a")</f>
        <v>495177</v>
      </c>
      <c r="L847" s="78">
        <f>+IF(ISNUMBER(DATA!AQ600),DATA!AQ600,"n/a")</f>
        <v>1.7000000000000001E-2</v>
      </c>
      <c r="R847" s="67"/>
      <c r="S847" s="67"/>
      <c r="T847" s="67"/>
      <c r="U847" s="67"/>
      <c r="V847" s="67"/>
      <c r="W847" s="67"/>
      <c r="X847" s="67"/>
      <c r="Y847" s="67"/>
    </row>
    <row r="848" spans="1:25" x14ac:dyDescent="0.2">
      <c r="A848" s="67" t="s">
        <v>20</v>
      </c>
      <c r="B848" s="67" t="s">
        <v>24</v>
      </c>
      <c r="C848" s="67" t="s">
        <v>25</v>
      </c>
      <c r="D848" s="67" t="s">
        <v>323</v>
      </c>
      <c r="E848" s="87">
        <f>+IF(ISNUMBER(DATA!L601),DATA!L601,"n/a")</f>
        <v>62391</v>
      </c>
      <c r="F848" s="78">
        <f>+IF(ISNUMBER(DATA!M601),DATA!M601,"n/a")</f>
        <v>-7.0000000000000007E-2</v>
      </c>
      <c r="G848" s="87">
        <f>+IF(ISNUMBER(DATA!V601),DATA!V601,"n/a")</f>
        <v>176282</v>
      </c>
      <c r="H848" s="78">
        <f>+IF(ISNUMBER(DATA!W601),DATA!W601,"n/a")</f>
        <v>-9.8000000000000004E-2</v>
      </c>
      <c r="I848" s="87">
        <f>+IF(ISNUMBER(DATA!AF601),DATA!AF601,"n/a")</f>
        <v>373971</v>
      </c>
      <c r="J848" s="78">
        <f>+IF(ISNUMBER(DATA!AG601),DATA!AG601,"n/a")</f>
        <v>-8.8999999999999996E-2</v>
      </c>
      <c r="K848" s="87">
        <f>+IF(ISNUMBER(DATA!AP601),DATA!AP601,"n/a")</f>
        <v>862142</v>
      </c>
      <c r="L848" s="78">
        <f>+IF(ISNUMBER(DATA!AQ601),DATA!AQ601,"n/a")</f>
        <v>-6.3E-2</v>
      </c>
      <c r="R848" s="67"/>
      <c r="S848" s="67"/>
      <c r="T848" s="67"/>
      <c r="U848" s="67"/>
      <c r="V848" s="67"/>
      <c r="W848" s="67"/>
      <c r="X848" s="67"/>
      <c r="Y848" s="67"/>
    </row>
    <row r="849" spans="1:25" x14ac:dyDescent="0.2">
      <c r="A849" s="67" t="s">
        <v>20</v>
      </c>
      <c r="B849" s="67" t="s">
        <v>24</v>
      </c>
      <c r="C849" s="67" t="s">
        <v>25</v>
      </c>
      <c r="D849" s="67" t="s">
        <v>324</v>
      </c>
      <c r="E849" s="87">
        <f>+IF(ISNUMBER(DATA!L602),DATA!L602,"n/a")</f>
        <v>74883</v>
      </c>
      <c r="F849" s="78">
        <f>+IF(ISNUMBER(DATA!M602),DATA!M602,"n/a")</f>
        <v>-1.6E-2</v>
      </c>
      <c r="G849" s="87">
        <f>+IF(ISNUMBER(DATA!V602),DATA!V602,"n/a")</f>
        <v>229202</v>
      </c>
      <c r="H849" s="78">
        <f>+IF(ISNUMBER(DATA!W602),DATA!W602,"n/a")</f>
        <v>4.1000000000000002E-2</v>
      </c>
      <c r="I849" s="87">
        <f>+IF(ISNUMBER(DATA!AF602),DATA!AF602,"n/a")</f>
        <v>435701</v>
      </c>
      <c r="J849" s="78">
        <f>+IF(ISNUMBER(DATA!AG602),DATA!AG602,"n/a")</f>
        <v>6.0000000000000001E-3</v>
      </c>
      <c r="K849" s="87">
        <f>+IF(ISNUMBER(DATA!AP602),DATA!AP602,"n/a")</f>
        <v>1011222</v>
      </c>
      <c r="L849" s="78">
        <f>+IF(ISNUMBER(DATA!AQ602),DATA!AQ602,"n/a")</f>
        <v>9.5000000000000001E-2</v>
      </c>
      <c r="R849" s="67"/>
      <c r="S849" s="67"/>
      <c r="T849" s="67"/>
      <c r="U849" s="67"/>
      <c r="V849" s="67"/>
      <c r="W849" s="67"/>
      <c r="X849" s="67"/>
      <c r="Y849" s="67"/>
    </row>
    <row r="850" spans="1:25" x14ac:dyDescent="0.2">
      <c r="A850" s="67" t="s">
        <v>20</v>
      </c>
      <c r="B850" s="67" t="s">
        <v>24</v>
      </c>
      <c r="C850" s="67" t="s">
        <v>25</v>
      </c>
      <c r="D850" s="67" t="s">
        <v>325</v>
      </c>
      <c r="E850" s="87">
        <f>+IF(ISNUMBER(DATA!L603),DATA!L603,"n/a")</f>
        <v>183500</v>
      </c>
      <c r="F850" s="78">
        <f>+IF(ISNUMBER(DATA!M603),DATA!M603,"n/a")</f>
        <v>0.23599999999999999</v>
      </c>
      <c r="G850" s="87">
        <f>+IF(ISNUMBER(DATA!V603),DATA!V603,"n/a")</f>
        <v>592251</v>
      </c>
      <c r="H850" s="78">
        <f>+IF(ISNUMBER(DATA!W603),DATA!W603,"n/a")</f>
        <v>0.40500000000000003</v>
      </c>
      <c r="I850" s="87">
        <f>+IF(ISNUMBER(DATA!AF603),DATA!AF603,"n/a")</f>
        <v>1163498</v>
      </c>
      <c r="J850" s="78">
        <f>+IF(ISNUMBER(DATA!AG603),DATA!AG603,"n/a")</f>
        <v>0.33600000000000002</v>
      </c>
      <c r="K850" s="87">
        <f>+IF(ISNUMBER(DATA!AP603),DATA!AP603,"n/a")</f>
        <v>2476945</v>
      </c>
      <c r="L850" s="78">
        <f>+IF(ISNUMBER(DATA!AQ603),DATA!AQ603,"n/a")</f>
        <v>0.26200000000000001</v>
      </c>
      <c r="R850" s="67"/>
      <c r="S850" s="67"/>
      <c r="T850" s="67"/>
      <c r="U850" s="67"/>
      <c r="V850" s="67"/>
      <c r="W850" s="67"/>
      <c r="X850" s="67"/>
      <c r="Y850" s="67"/>
    </row>
    <row r="851" spans="1:25" x14ac:dyDescent="0.2">
      <c r="A851" s="67" t="s">
        <v>20</v>
      </c>
      <c r="B851" s="67" t="s">
        <v>24</v>
      </c>
      <c r="C851" s="67" t="s">
        <v>25</v>
      </c>
      <c r="D851" s="67" t="s">
        <v>326</v>
      </c>
      <c r="E851" s="87">
        <f>+IF(ISNUMBER(DATA!L604),DATA!L604,"n/a")</f>
        <v>25222</v>
      </c>
      <c r="F851" s="78">
        <f>+IF(ISNUMBER(DATA!M604),DATA!M604,"n/a")</f>
        <v>-3.7999999999999999E-2</v>
      </c>
      <c r="G851" s="87">
        <f>+IF(ISNUMBER(DATA!V604),DATA!V604,"n/a")</f>
        <v>73111</v>
      </c>
      <c r="H851" s="78">
        <f>+IF(ISNUMBER(DATA!W604),DATA!W604,"n/a")</f>
        <v>-1.7999999999999999E-2</v>
      </c>
      <c r="I851" s="87">
        <f>+IF(ISNUMBER(DATA!AF604),DATA!AF604,"n/a")</f>
        <v>152021</v>
      </c>
      <c r="J851" s="78">
        <f>+IF(ISNUMBER(DATA!AG604),DATA!AG604,"n/a")</f>
        <v>0.03</v>
      </c>
      <c r="K851" s="87">
        <f>+IF(ISNUMBER(DATA!AP604),DATA!AP604,"n/a")</f>
        <v>357660</v>
      </c>
      <c r="L851" s="78">
        <f>+IF(ISNUMBER(DATA!AQ604),DATA!AQ604,"n/a")</f>
        <v>4.2000000000000003E-2</v>
      </c>
      <c r="R851" s="67"/>
      <c r="S851" s="67"/>
      <c r="T851" s="67"/>
      <c r="U851" s="67"/>
      <c r="V851" s="67"/>
      <c r="W851" s="67"/>
      <c r="X851" s="67"/>
      <c r="Y851" s="67"/>
    </row>
    <row r="852" spans="1:25" x14ac:dyDescent="0.2">
      <c r="A852" s="67" t="s">
        <v>20</v>
      </c>
      <c r="B852" s="67" t="s">
        <v>24</v>
      </c>
      <c r="C852" s="67" t="s">
        <v>25</v>
      </c>
      <c r="D852" s="67" t="s">
        <v>327</v>
      </c>
      <c r="E852" s="87">
        <f>+IF(ISNUMBER(DATA!L605),DATA!L605,"n/a")</f>
        <v>34504</v>
      </c>
      <c r="F852" s="78">
        <f>+IF(ISNUMBER(DATA!M605),DATA!M605,"n/a")</f>
        <v>0.106</v>
      </c>
      <c r="G852" s="87">
        <f>+IF(ISNUMBER(DATA!V605),DATA!V605,"n/a")</f>
        <v>107859</v>
      </c>
      <c r="H852" s="78">
        <f>+IF(ISNUMBER(DATA!W605),DATA!W605,"n/a")</f>
        <v>0.14699999999999999</v>
      </c>
      <c r="I852" s="87">
        <f>+IF(ISNUMBER(DATA!AF605),DATA!AF605,"n/a")</f>
        <v>206877</v>
      </c>
      <c r="J852" s="78">
        <f>+IF(ISNUMBER(DATA!AG605),DATA!AG605,"n/a")</f>
        <v>0.26</v>
      </c>
      <c r="K852" s="87">
        <f>+IF(ISNUMBER(DATA!AP605),DATA!AP605,"n/a")</f>
        <v>435945</v>
      </c>
      <c r="L852" s="78">
        <f>+IF(ISNUMBER(DATA!AQ605),DATA!AQ605,"n/a")</f>
        <v>0.42</v>
      </c>
      <c r="R852" s="67"/>
      <c r="S852" s="67"/>
      <c r="T852" s="67"/>
      <c r="U852" s="67"/>
      <c r="V852" s="67"/>
      <c r="W852" s="67"/>
      <c r="X852" s="67"/>
      <c r="Y852" s="67"/>
    </row>
    <row r="853" spans="1:25" x14ac:dyDescent="0.2">
      <c r="A853" s="67" t="s">
        <v>20</v>
      </c>
      <c r="B853" s="67" t="s">
        <v>24</v>
      </c>
      <c r="C853" s="67" t="s">
        <v>25</v>
      </c>
      <c r="D853" s="67" t="s">
        <v>328</v>
      </c>
      <c r="E853" s="87">
        <f>+IF(ISNUMBER(DATA!L606),DATA!L606,"n/a")</f>
        <v>75300</v>
      </c>
      <c r="F853" s="78">
        <f>+IF(ISNUMBER(DATA!M606),DATA!M606,"n/a")</f>
        <v>-0.28999999999999998</v>
      </c>
      <c r="G853" s="87">
        <f>+IF(ISNUMBER(DATA!V606),DATA!V606,"n/a")</f>
        <v>236356</v>
      </c>
      <c r="H853" s="78">
        <f>+IF(ISNUMBER(DATA!W606),DATA!W606,"n/a")</f>
        <v>-0.10199999999999999</v>
      </c>
      <c r="I853" s="87">
        <f>+IF(ISNUMBER(DATA!AF606),DATA!AF606,"n/a")</f>
        <v>459253</v>
      </c>
      <c r="J853" s="78">
        <f>+IF(ISNUMBER(DATA!AG606),DATA!AG606,"n/a")</f>
        <v>-4.2000000000000003E-2</v>
      </c>
      <c r="K853" s="87">
        <f>+IF(ISNUMBER(DATA!AP606),DATA!AP606,"n/a")</f>
        <v>1095047</v>
      </c>
      <c r="L853" s="78">
        <f>+IF(ISNUMBER(DATA!AQ606),DATA!AQ606,"n/a")</f>
        <v>-3.2000000000000001E-2</v>
      </c>
      <c r="R853" s="67"/>
      <c r="S853" s="67"/>
      <c r="T853" s="67"/>
      <c r="U853" s="67"/>
      <c r="V853" s="67"/>
      <c r="W853" s="67"/>
      <c r="X853" s="67"/>
      <c r="Y853" s="67"/>
    </row>
    <row r="854" spans="1:25" x14ac:dyDescent="0.2">
      <c r="A854" s="67" t="s">
        <v>20</v>
      </c>
      <c r="B854" s="67" t="s">
        <v>24</v>
      </c>
      <c r="C854" s="67" t="s">
        <v>25</v>
      </c>
      <c r="D854" s="67" t="s">
        <v>329</v>
      </c>
      <c r="E854" s="87">
        <f>+IF(ISNUMBER(DATA!L607),DATA!L607,"n/a")</f>
        <v>49992</v>
      </c>
      <c r="F854" s="78">
        <f>+IF(ISNUMBER(DATA!M607),DATA!M607,"n/a")</f>
        <v>0.35199999999999998</v>
      </c>
      <c r="G854" s="87">
        <f>+IF(ISNUMBER(DATA!V607),DATA!V607,"n/a")</f>
        <v>148842</v>
      </c>
      <c r="H854" s="78">
        <f>+IF(ISNUMBER(DATA!W607),DATA!W607,"n/a")</f>
        <v>0.30199999999999999</v>
      </c>
      <c r="I854" s="87">
        <f>+IF(ISNUMBER(DATA!AF607),DATA!AF607,"n/a")</f>
        <v>289204</v>
      </c>
      <c r="J854" s="78">
        <f>+IF(ISNUMBER(DATA!AG607),DATA!AG607,"n/a")</f>
        <v>0.21099999999999999</v>
      </c>
      <c r="K854" s="87">
        <f>+IF(ISNUMBER(DATA!AP607),DATA!AP607,"n/a")</f>
        <v>611728</v>
      </c>
      <c r="L854" s="78">
        <f>+IF(ISNUMBER(DATA!AQ607),DATA!AQ607,"n/a")</f>
        <v>7.6999999999999999E-2</v>
      </c>
      <c r="R854" s="67"/>
      <c r="S854" s="67"/>
      <c r="T854" s="67"/>
      <c r="U854" s="67"/>
      <c r="V854" s="67"/>
      <c r="W854" s="67"/>
      <c r="X854" s="67"/>
      <c r="Y854" s="67"/>
    </row>
    <row r="855" spans="1:25" x14ac:dyDescent="0.2">
      <c r="A855" s="67" t="s">
        <v>20</v>
      </c>
      <c r="B855" s="67" t="s">
        <v>24</v>
      </c>
      <c r="C855" s="67" t="s">
        <v>25</v>
      </c>
      <c r="D855" s="67" t="s">
        <v>330</v>
      </c>
      <c r="E855" s="87">
        <f>+IF(ISNUMBER(DATA!L608),DATA!L608,"n/a")</f>
        <v>546365</v>
      </c>
      <c r="F855" s="78">
        <f>+IF(ISNUMBER(DATA!M608),DATA!M608,"n/a")</f>
        <v>4.4999999999999998E-2</v>
      </c>
      <c r="G855" s="87">
        <f>+IF(ISNUMBER(DATA!V608),DATA!V608,"n/a")</f>
        <v>1679493</v>
      </c>
      <c r="H855" s="78">
        <f>+IF(ISNUMBER(DATA!W608),DATA!W608,"n/a")</f>
        <v>0.13500000000000001</v>
      </c>
      <c r="I855" s="87">
        <f>+IF(ISNUMBER(DATA!AF608),DATA!AF608,"n/a")</f>
        <v>3311249</v>
      </c>
      <c r="J855" s="78">
        <f>+IF(ISNUMBER(DATA!AG608),DATA!AG608,"n/a")</f>
        <v>0.123</v>
      </c>
      <c r="K855" s="87">
        <f>+IF(ISNUMBER(DATA!AP608),DATA!AP608,"n/a")</f>
        <v>7345867</v>
      </c>
      <c r="L855" s="78">
        <f>+IF(ISNUMBER(DATA!AQ608),DATA!AQ608,"n/a")</f>
        <v>0.106</v>
      </c>
      <c r="R855" s="67"/>
      <c r="S855" s="67"/>
      <c r="T855" s="67"/>
      <c r="U855" s="67"/>
      <c r="V855" s="67"/>
      <c r="W855" s="67"/>
      <c r="X855" s="67"/>
      <c r="Y855" s="67"/>
    </row>
    <row r="856" spans="1:25" x14ac:dyDescent="0.2">
      <c r="E856" s="81"/>
      <c r="F856" s="78"/>
      <c r="G856" s="82"/>
      <c r="H856" s="78"/>
      <c r="I856" s="82"/>
      <c r="J856" s="83"/>
      <c r="K856" s="82"/>
      <c r="L856" s="78"/>
      <c r="R856" s="67"/>
      <c r="S856" s="67"/>
      <c r="T856" s="67"/>
      <c r="U856" s="67"/>
      <c r="V856" s="67"/>
      <c r="W856" s="67"/>
      <c r="X856" s="67"/>
      <c r="Y856" s="67"/>
    </row>
    <row r="857" spans="1:25" x14ac:dyDescent="0.2">
      <c r="A857" s="67" t="s">
        <v>20</v>
      </c>
      <c r="B857" s="67" t="s">
        <v>24</v>
      </c>
      <c r="C857" s="67" t="s">
        <v>10</v>
      </c>
      <c r="D857" s="67" t="s">
        <v>322</v>
      </c>
      <c r="E857" s="88">
        <f>+IF(ISNUMBER(DATA!N600),DATA!N600,"n/a")</f>
        <v>15.24</v>
      </c>
      <c r="F857" s="78">
        <f>+IF(ISNUMBER(DATA!O600),DATA!O600,"n/a")</f>
        <v>-0.01</v>
      </c>
      <c r="G857" s="88">
        <f>+IF(ISNUMBER(DATA!X600),DATA!X600,"n/a")</f>
        <v>15.84</v>
      </c>
      <c r="H857" s="78">
        <f>+IF(ISNUMBER(DATA!Y600),DATA!Y600,"n/a")</f>
        <v>1.7999999999999999E-2</v>
      </c>
      <c r="I857" s="88">
        <f>+IF(ISNUMBER(DATA!AH600),DATA!AH600,"n/a")</f>
        <v>15.36</v>
      </c>
      <c r="J857" s="78">
        <f>+IF(ISNUMBER(DATA!AI600),DATA!AI600,"n/a")</f>
        <v>-8.9999999999999993E-3</v>
      </c>
      <c r="K857" s="88">
        <f>+IF(ISNUMBER(DATA!AR600),DATA!AR600,"n/a")</f>
        <v>15.37</v>
      </c>
      <c r="L857" s="78">
        <f>+IF(ISNUMBER(DATA!AS600),DATA!AS600,"n/a")</f>
        <v>2.3E-2</v>
      </c>
      <c r="R857" s="67"/>
      <c r="S857" s="67"/>
      <c r="T857" s="67"/>
      <c r="U857" s="67"/>
      <c r="V857" s="67"/>
      <c r="W857" s="67"/>
      <c r="X857" s="67"/>
      <c r="Y857" s="67"/>
    </row>
    <row r="858" spans="1:25" x14ac:dyDescent="0.2">
      <c r="A858" s="67" t="s">
        <v>20</v>
      </c>
      <c r="B858" s="67" t="s">
        <v>24</v>
      </c>
      <c r="C858" s="67" t="s">
        <v>10</v>
      </c>
      <c r="D858" s="67" t="s">
        <v>323</v>
      </c>
      <c r="E858" s="88">
        <f>+IF(ISNUMBER(DATA!N601),DATA!N601,"n/a")</f>
        <v>11.13</v>
      </c>
      <c r="F858" s="78">
        <f>+IF(ISNUMBER(DATA!O601),DATA!O601,"n/a")</f>
        <v>-1.4999999999999999E-2</v>
      </c>
      <c r="G858" s="88">
        <f>+IF(ISNUMBER(DATA!X601),DATA!X601,"n/a")</f>
        <v>11.32</v>
      </c>
      <c r="H858" s="78">
        <f>+IF(ISNUMBER(DATA!Y601),DATA!Y601,"n/a")</f>
        <v>1.0999999999999999E-2</v>
      </c>
      <c r="I858" s="88">
        <f>+IF(ISNUMBER(DATA!AH601),DATA!AH601,"n/a")</f>
        <v>11.83</v>
      </c>
      <c r="J858" s="78">
        <f>+IF(ISNUMBER(DATA!AI601),DATA!AI601,"n/a")</f>
        <v>5.8999999999999997E-2</v>
      </c>
      <c r="K858" s="88">
        <f>+IF(ISNUMBER(DATA!AR601),DATA!AR601,"n/a")</f>
        <v>11.52</v>
      </c>
      <c r="L858" s="78">
        <f>+IF(ISNUMBER(DATA!AS601),DATA!AS601,"n/a")</f>
        <v>0.03</v>
      </c>
      <c r="R858" s="67"/>
      <c r="S858" s="67"/>
      <c r="T858" s="67"/>
      <c r="U858" s="67"/>
      <c r="V858" s="67"/>
      <c r="W858" s="67"/>
      <c r="X858" s="67"/>
      <c r="Y858" s="67"/>
    </row>
    <row r="859" spans="1:25" x14ac:dyDescent="0.2">
      <c r="A859" s="67" t="s">
        <v>20</v>
      </c>
      <c r="B859" s="67" t="s">
        <v>24</v>
      </c>
      <c r="C859" s="67" t="s">
        <v>10</v>
      </c>
      <c r="D859" s="67" t="s">
        <v>324</v>
      </c>
      <c r="E859" s="88">
        <f>+IF(ISNUMBER(DATA!N602),DATA!N602,"n/a")</f>
        <v>9.68</v>
      </c>
      <c r="F859" s="78">
        <f>+IF(ISNUMBER(DATA!O602),DATA!O602,"n/a")</f>
        <v>4.1000000000000002E-2</v>
      </c>
      <c r="G859" s="88">
        <f>+IF(ISNUMBER(DATA!X602),DATA!X602,"n/a")</f>
        <v>9.15</v>
      </c>
      <c r="H859" s="78">
        <f>+IF(ISNUMBER(DATA!Y602),DATA!Y602,"n/a")</f>
        <v>-4.2999999999999997E-2</v>
      </c>
      <c r="I859" s="88">
        <f>+IF(ISNUMBER(DATA!AH602),DATA!AH602,"n/a")</f>
        <v>9.35</v>
      </c>
      <c r="J859" s="78">
        <f>+IF(ISNUMBER(DATA!AI602),DATA!AI602,"n/a")</f>
        <v>-3.5000000000000003E-2</v>
      </c>
      <c r="K859" s="88">
        <f>+IF(ISNUMBER(DATA!AR602),DATA!AR602,"n/a")</f>
        <v>9.33</v>
      </c>
      <c r="L859" s="78">
        <f>+IF(ISNUMBER(DATA!AS602),DATA!AS602,"n/a")</f>
        <v>-0.11</v>
      </c>
      <c r="R859" s="67"/>
      <c r="S859" s="67"/>
      <c r="T859" s="67"/>
      <c r="U859" s="67"/>
      <c r="V859" s="67"/>
      <c r="W859" s="67"/>
      <c r="X859" s="67"/>
      <c r="Y859" s="67"/>
    </row>
    <row r="860" spans="1:25" x14ac:dyDescent="0.2">
      <c r="A860" s="67" t="s">
        <v>20</v>
      </c>
      <c r="B860" s="67" t="s">
        <v>24</v>
      </c>
      <c r="C860" s="67" t="s">
        <v>10</v>
      </c>
      <c r="D860" s="67" t="s">
        <v>325</v>
      </c>
      <c r="E860" s="88">
        <f>+IF(ISNUMBER(DATA!N603),DATA!N603,"n/a")</f>
        <v>6.77</v>
      </c>
      <c r="F860" s="78">
        <f>+IF(ISNUMBER(DATA!O603),DATA!O603,"n/a")</f>
        <v>-0.23699999999999999</v>
      </c>
      <c r="G860" s="88">
        <f>+IF(ISNUMBER(DATA!X603),DATA!X603,"n/a")</f>
        <v>6.49</v>
      </c>
      <c r="H860" s="78">
        <f>+IF(ISNUMBER(DATA!Y603),DATA!Y603,"n/a")</f>
        <v>-0.26900000000000002</v>
      </c>
      <c r="I860" s="88">
        <f>+IF(ISNUMBER(DATA!AH603),DATA!AH603,"n/a")</f>
        <v>6.91</v>
      </c>
      <c r="J860" s="78">
        <f>+IF(ISNUMBER(DATA!AI603),DATA!AI603,"n/a")</f>
        <v>-0.22900000000000001</v>
      </c>
      <c r="K860" s="88">
        <f>+IF(ISNUMBER(DATA!AR603),DATA!AR603,"n/a")</f>
        <v>7.5</v>
      </c>
      <c r="L860" s="78">
        <f>+IF(ISNUMBER(DATA!AS603),DATA!AS603,"n/a")</f>
        <v>-0.16800000000000001</v>
      </c>
      <c r="R860" s="67"/>
      <c r="S860" s="67"/>
      <c r="T860" s="67"/>
      <c r="U860" s="67"/>
      <c r="V860" s="67"/>
      <c r="W860" s="67"/>
      <c r="X860" s="67"/>
      <c r="Y860" s="67"/>
    </row>
    <row r="861" spans="1:25" x14ac:dyDescent="0.2">
      <c r="A861" s="67" t="s">
        <v>20</v>
      </c>
      <c r="B861" s="67" t="s">
        <v>24</v>
      </c>
      <c r="C861" s="67" t="s">
        <v>10</v>
      </c>
      <c r="D861" s="67" t="s">
        <v>326</v>
      </c>
      <c r="E861" s="88">
        <f>+IF(ISNUMBER(DATA!N604),DATA!N604,"n/a")</f>
        <v>12.65</v>
      </c>
      <c r="F861" s="78">
        <f>+IF(ISNUMBER(DATA!O604),DATA!O604,"n/a")</f>
        <v>3.0000000000000001E-3</v>
      </c>
      <c r="G861" s="88">
        <f>+IF(ISNUMBER(DATA!X604),DATA!X604,"n/a")</f>
        <v>12.54</v>
      </c>
      <c r="H861" s="78">
        <f>+IF(ISNUMBER(DATA!Y604),DATA!Y604,"n/a")</f>
        <v>2E-3</v>
      </c>
      <c r="I861" s="88">
        <f>+IF(ISNUMBER(DATA!AH604),DATA!AH604,"n/a")</f>
        <v>12.75</v>
      </c>
      <c r="J861" s="78">
        <f>+IF(ISNUMBER(DATA!AI604),DATA!AI604,"n/a")</f>
        <v>4.2999999999999997E-2</v>
      </c>
      <c r="K861" s="88">
        <f>+IF(ISNUMBER(DATA!AR604),DATA!AR604,"n/a")</f>
        <v>12.64</v>
      </c>
      <c r="L861" s="78">
        <f>+IF(ISNUMBER(DATA!AS604),DATA!AS604,"n/a")</f>
        <v>5.2999999999999999E-2</v>
      </c>
      <c r="R861" s="67"/>
      <c r="S861" s="67"/>
      <c r="T861" s="67"/>
      <c r="U861" s="67"/>
      <c r="V861" s="67"/>
      <c r="W861" s="67"/>
      <c r="X861" s="67"/>
      <c r="Y861" s="67"/>
    </row>
    <row r="862" spans="1:25" x14ac:dyDescent="0.2">
      <c r="A862" s="67" t="s">
        <v>20</v>
      </c>
      <c r="B862" s="67" t="s">
        <v>24</v>
      </c>
      <c r="C862" s="67" t="s">
        <v>10</v>
      </c>
      <c r="D862" s="67" t="s">
        <v>327</v>
      </c>
      <c r="E862" s="88">
        <f>+IF(ISNUMBER(DATA!N605),DATA!N605,"n/a")</f>
        <v>8.57</v>
      </c>
      <c r="F862" s="78">
        <f>+IF(ISNUMBER(DATA!O605),DATA!O605,"n/a")</f>
        <v>0</v>
      </c>
      <c r="G862" s="88">
        <f>+IF(ISNUMBER(DATA!X605),DATA!X605,"n/a")</f>
        <v>8.36</v>
      </c>
      <c r="H862" s="78">
        <f>+IF(ISNUMBER(DATA!Y605),DATA!Y605,"n/a")</f>
        <v>-5.2999999999999999E-2</v>
      </c>
      <c r="I862" s="88">
        <f>+IF(ISNUMBER(DATA!AH605),DATA!AH605,"n/a")</f>
        <v>8.67</v>
      </c>
      <c r="J862" s="78">
        <f>+IF(ISNUMBER(DATA!AI605),DATA!AI605,"n/a")</f>
        <v>-8.4000000000000005E-2</v>
      </c>
      <c r="K862" s="88">
        <f>+IF(ISNUMBER(DATA!AR605),DATA!AR605,"n/a")</f>
        <v>9.01</v>
      </c>
      <c r="L862" s="78">
        <f>+IF(ISNUMBER(DATA!AS605),DATA!AS605,"n/a")</f>
        <v>-0.17399999999999999</v>
      </c>
      <c r="R862" s="67"/>
      <c r="S862" s="67"/>
      <c r="T862" s="67"/>
      <c r="U862" s="67"/>
      <c r="V862" s="67"/>
      <c r="W862" s="67"/>
      <c r="X862" s="67"/>
      <c r="Y862" s="67"/>
    </row>
    <row r="863" spans="1:25" x14ac:dyDescent="0.2">
      <c r="A863" s="67" t="s">
        <v>20</v>
      </c>
      <c r="B863" s="67" t="s">
        <v>24</v>
      </c>
      <c r="C863" s="67" t="s">
        <v>10</v>
      </c>
      <c r="D863" s="67" t="s">
        <v>328</v>
      </c>
      <c r="E863" s="88">
        <f>+IF(ISNUMBER(DATA!N606),DATA!N606,"n/a")</f>
        <v>16.309999999999999</v>
      </c>
      <c r="F863" s="78">
        <f>+IF(ISNUMBER(DATA!O606),DATA!O606,"n/a")</f>
        <v>0.17</v>
      </c>
      <c r="G863" s="88">
        <f>+IF(ISNUMBER(DATA!X606),DATA!X606,"n/a")</f>
        <v>16.329999999999998</v>
      </c>
      <c r="H863" s="78">
        <f>+IF(ISNUMBER(DATA!Y606),DATA!Y606,"n/a")</f>
        <v>0.123</v>
      </c>
      <c r="I863" s="88">
        <f>+IF(ISNUMBER(DATA!AH606),DATA!AH606,"n/a")</f>
        <v>16.34</v>
      </c>
      <c r="J863" s="78">
        <f>+IF(ISNUMBER(DATA!AI606),DATA!AI606,"n/a")</f>
        <v>0.109</v>
      </c>
      <c r="K863" s="88">
        <f>+IF(ISNUMBER(DATA!AR606),DATA!AR606,"n/a")</f>
        <v>15.76</v>
      </c>
      <c r="L863" s="78">
        <f>+IF(ISNUMBER(DATA!AS606),DATA!AS606,"n/a")</f>
        <v>8.2000000000000003E-2</v>
      </c>
      <c r="R863" s="67"/>
      <c r="S863" s="67"/>
      <c r="T863" s="67"/>
      <c r="U863" s="67"/>
      <c r="V863" s="67"/>
      <c r="W863" s="67"/>
      <c r="X863" s="67"/>
      <c r="Y863" s="67"/>
    </row>
    <row r="864" spans="1:25" x14ac:dyDescent="0.2">
      <c r="A864" s="67" t="s">
        <v>20</v>
      </c>
      <c r="B864" s="67" t="s">
        <v>24</v>
      </c>
      <c r="C864" s="67" t="s">
        <v>10</v>
      </c>
      <c r="D864" s="67" t="s">
        <v>329</v>
      </c>
      <c r="E864" s="88">
        <f>+IF(ISNUMBER(DATA!N607),DATA!N607,"n/a")</f>
        <v>13.43</v>
      </c>
      <c r="F864" s="78">
        <f>+IF(ISNUMBER(DATA!O607),DATA!O607,"n/a")</f>
        <v>4.2000000000000003E-2</v>
      </c>
      <c r="G864" s="88">
        <f>+IF(ISNUMBER(DATA!X607),DATA!X607,"n/a")</f>
        <v>13.16</v>
      </c>
      <c r="H864" s="78">
        <f>+IF(ISNUMBER(DATA!Y607),DATA!Y607,"n/a")</f>
        <v>2.4E-2</v>
      </c>
      <c r="I864" s="88">
        <f>+IF(ISNUMBER(DATA!AH607),DATA!AH607,"n/a")</f>
        <v>12.86</v>
      </c>
      <c r="J864" s="78">
        <f>+IF(ISNUMBER(DATA!AI607),DATA!AI607,"n/a")</f>
        <v>7.0000000000000001E-3</v>
      </c>
      <c r="K864" s="88">
        <f>+IF(ISNUMBER(DATA!AR607),DATA!AR607,"n/a")</f>
        <v>12.77</v>
      </c>
      <c r="L864" s="78">
        <f>+IF(ISNUMBER(DATA!AS607),DATA!AS607,"n/a")</f>
        <v>5.0000000000000001E-3</v>
      </c>
      <c r="R864" s="67"/>
      <c r="S864" s="67"/>
      <c r="T864" s="67"/>
      <c r="U864" s="67"/>
      <c r="V864" s="67"/>
      <c r="W864" s="67"/>
      <c r="X864" s="67"/>
      <c r="Y864" s="67"/>
    </row>
    <row r="865" spans="1:25" x14ac:dyDescent="0.2">
      <c r="A865" s="67" t="s">
        <v>20</v>
      </c>
      <c r="B865" s="67" t="s">
        <v>24</v>
      </c>
      <c r="C865" s="67" t="s">
        <v>10</v>
      </c>
      <c r="D865" s="67" t="s">
        <v>330</v>
      </c>
      <c r="E865" s="88">
        <f>+IF(ISNUMBER(DATA!N608),DATA!N608,"n/a")</f>
        <v>9.66</v>
      </c>
      <c r="F865" s="78">
        <f>+IF(ISNUMBER(DATA!O608),DATA!O608,"n/a")</f>
        <v>-0.106</v>
      </c>
      <c r="G865" s="88">
        <f>+IF(ISNUMBER(DATA!X608),DATA!X608,"n/a")</f>
        <v>9.35</v>
      </c>
      <c r="H865" s="78">
        <f>+IF(ISNUMBER(DATA!Y608),DATA!Y608,"n/a")</f>
        <v>-0.14199999999999999</v>
      </c>
      <c r="I865" s="88">
        <f>+IF(ISNUMBER(DATA!AH608),DATA!AH608,"n/a")</f>
        <v>9.68</v>
      </c>
      <c r="J865" s="78">
        <f>+IF(ISNUMBER(DATA!AI608),DATA!AI608,"n/a")</f>
        <v>-0.11700000000000001</v>
      </c>
      <c r="K865" s="88">
        <f>+IF(ISNUMBER(DATA!AR608),DATA!AR608,"n/a")</f>
        <v>10.06</v>
      </c>
      <c r="L865" s="78">
        <f>+IF(ISNUMBER(DATA!AS608),DATA!AS608,"n/a")</f>
        <v>-0.1</v>
      </c>
      <c r="R865" s="67"/>
      <c r="S865" s="67"/>
      <c r="T865" s="67"/>
      <c r="U865" s="67"/>
      <c r="V865" s="67"/>
      <c r="W865" s="67"/>
      <c r="X865" s="67"/>
      <c r="Y865" s="67"/>
    </row>
    <row r="866" spans="1:25" x14ac:dyDescent="0.2">
      <c r="E866" s="89"/>
      <c r="F866" s="78"/>
      <c r="G866" s="90"/>
      <c r="H866" s="78"/>
      <c r="I866" s="90"/>
      <c r="J866" s="83"/>
      <c r="K866" s="90"/>
      <c r="L866" s="78"/>
      <c r="R866" s="67"/>
      <c r="S866" s="67"/>
      <c r="T866" s="67"/>
      <c r="U866" s="67"/>
      <c r="V866" s="67"/>
      <c r="W866" s="67"/>
      <c r="X866" s="67"/>
      <c r="Y866" s="67"/>
    </row>
    <row r="867" spans="1:25" x14ac:dyDescent="0.2">
      <c r="A867" s="67" t="s">
        <v>20</v>
      </c>
      <c r="B867" s="67" t="s">
        <v>24</v>
      </c>
      <c r="C867" s="67" t="s">
        <v>26</v>
      </c>
      <c r="D867" s="67" t="s">
        <v>322</v>
      </c>
      <c r="E867" s="88">
        <f>+IF(ISNUMBER(DATA!P600),DATA!P600,"n/a")</f>
        <v>4.17</v>
      </c>
      <c r="F867" s="78">
        <f>+IF(ISNUMBER(DATA!Q600),DATA!Q600,"n/a")</f>
        <v>0.106</v>
      </c>
      <c r="G867" s="88">
        <f>+IF(ISNUMBER(DATA!Z600),DATA!Z600,"n/a")</f>
        <v>4.25</v>
      </c>
      <c r="H867" s="78">
        <f>+IF(ISNUMBER(DATA!AA600),DATA!AA600,"n/a")</f>
        <v>0.1</v>
      </c>
      <c r="I867" s="88">
        <f>+IF(ISNUMBER(DATA!AJ600),DATA!AJ600,"n/a")</f>
        <v>4.13</v>
      </c>
      <c r="J867" s="78">
        <f>+IF(ISNUMBER(DATA!AK600),DATA!AK600,"n/a")</f>
        <v>6.9000000000000006E-2</v>
      </c>
      <c r="K867" s="88">
        <f>+IF(ISNUMBER(DATA!AT600),DATA!AT600,"n/a")</f>
        <v>4.07</v>
      </c>
      <c r="L867" s="78">
        <f>+IF(ISNUMBER(DATA!AU600),DATA!AU600,"n/a")</f>
        <v>8.5999999999999993E-2</v>
      </c>
      <c r="R867" s="67"/>
      <c r="S867" s="67"/>
      <c r="T867" s="67"/>
      <c r="U867" s="67"/>
      <c r="V867" s="67"/>
      <c r="W867" s="67"/>
      <c r="X867" s="67"/>
      <c r="Y867" s="67"/>
    </row>
    <row r="868" spans="1:25" x14ac:dyDescent="0.2">
      <c r="A868" s="67" t="s">
        <v>20</v>
      </c>
      <c r="B868" s="67" t="s">
        <v>24</v>
      </c>
      <c r="C868" s="67" t="s">
        <v>26</v>
      </c>
      <c r="D868" s="67" t="s">
        <v>323</v>
      </c>
      <c r="E868" s="88">
        <f>+IF(ISNUMBER(DATA!P601),DATA!P601,"n/a")</f>
        <v>2.97</v>
      </c>
      <c r="F868" s="78">
        <f>+IF(ISNUMBER(DATA!Q601),DATA!Q601,"n/a")</f>
        <v>1.2E-2</v>
      </c>
      <c r="G868" s="88">
        <f>+IF(ISNUMBER(DATA!Z601),DATA!Z601,"n/a")</f>
        <v>3.02</v>
      </c>
      <c r="H868" s="78">
        <f>+IF(ISNUMBER(DATA!AA601),DATA!AA601,"n/a")</f>
        <v>4.5999999999999999E-2</v>
      </c>
      <c r="I868" s="88">
        <f>+IF(ISNUMBER(DATA!AJ601),DATA!AJ601,"n/a")</f>
        <v>3.22</v>
      </c>
      <c r="J868" s="78">
        <f>+IF(ISNUMBER(DATA!AK601),DATA!AK601,"n/a")</f>
        <v>0.104</v>
      </c>
      <c r="K868" s="88">
        <f>+IF(ISNUMBER(DATA!AT601),DATA!AT601,"n/a")</f>
        <v>3.05</v>
      </c>
      <c r="L868" s="78">
        <f>+IF(ISNUMBER(DATA!AU601),DATA!AU601,"n/a")</f>
        <v>5.7000000000000002E-2</v>
      </c>
      <c r="R868" s="67"/>
      <c r="S868" s="67"/>
      <c r="T868" s="67"/>
      <c r="U868" s="67"/>
      <c r="V868" s="67"/>
      <c r="W868" s="67"/>
      <c r="X868" s="67"/>
      <c r="Y868" s="67"/>
    </row>
    <row r="869" spans="1:25" x14ac:dyDescent="0.2">
      <c r="A869" s="67" t="s">
        <v>20</v>
      </c>
      <c r="B869" s="67" t="s">
        <v>24</v>
      </c>
      <c r="C869" s="67" t="s">
        <v>26</v>
      </c>
      <c r="D869" s="67" t="s">
        <v>324</v>
      </c>
      <c r="E869" s="88">
        <f>+IF(ISNUMBER(DATA!P602),DATA!P602,"n/a")</f>
        <v>3.47</v>
      </c>
      <c r="F869" s="78">
        <f>+IF(ISNUMBER(DATA!Q602),DATA!Q602,"n/a")</f>
        <v>0.183</v>
      </c>
      <c r="G869" s="88">
        <f>+IF(ISNUMBER(DATA!Z602),DATA!Z602,"n/a")</f>
        <v>3.41</v>
      </c>
      <c r="H869" s="78">
        <f>+IF(ISNUMBER(DATA!AA602),DATA!AA602,"n/a")</f>
        <v>0.13900000000000001</v>
      </c>
      <c r="I869" s="88">
        <f>+IF(ISNUMBER(DATA!AJ602),DATA!AJ602,"n/a")</f>
        <v>3.45</v>
      </c>
      <c r="J869" s="78">
        <f>+IF(ISNUMBER(DATA!AK602),DATA!AK602,"n/a")</f>
        <v>0.13600000000000001</v>
      </c>
      <c r="K869" s="88">
        <f>+IF(ISNUMBER(DATA!AT602),DATA!AT602,"n/a")</f>
        <v>3.3</v>
      </c>
      <c r="L869" s="78">
        <f>+IF(ISNUMBER(DATA!AU602),DATA!AU602,"n/a")</f>
        <v>5.0999999999999997E-2</v>
      </c>
      <c r="R869" s="67"/>
      <c r="S869" s="67"/>
      <c r="T869" s="67"/>
      <c r="U869" s="67"/>
      <c r="V869" s="67"/>
      <c r="W869" s="67"/>
      <c r="X869" s="67"/>
      <c r="Y869" s="67"/>
    </row>
    <row r="870" spans="1:25" x14ac:dyDescent="0.2">
      <c r="A870" s="67" t="s">
        <v>20</v>
      </c>
      <c r="B870" s="67" t="s">
        <v>24</v>
      </c>
      <c r="C870" s="67" t="s">
        <v>26</v>
      </c>
      <c r="D870" s="67" t="s">
        <v>325</v>
      </c>
      <c r="E870" s="88">
        <f>+IF(ISNUMBER(DATA!P603),DATA!P603,"n/a")</f>
        <v>3.38</v>
      </c>
      <c r="F870" s="78">
        <f>+IF(ISNUMBER(DATA!Q603),DATA!Q603,"n/a")</f>
        <v>7.1999999999999995E-2</v>
      </c>
      <c r="G870" s="88">
        <f>+IF(ISNUMBER(DATA!Z603),DATA!Z603,"n/a")</f>
        <v>3.24</v>
      </c>
      <c r="H870" s="78">
        <f>+IF(ISNUMBER(DATA!AA603),DATA!AA603,"n/a")</f>
        <v>0.03</v>
      </c>
      <c r="I870" s="88">
        <f>+IF(ISNUMBER(DATA!AJ603),DATA!AJ603,"n/a")</f>
        <v>3.3</v>
      </c>
      <c r="J870" s="78">
        <f>+IF(ISNUMBER(DATA!AK603),DATA!AK603,"n/a")</f>
        <v>0.04</v>
      </c>
      <c r="K870" s="88">
        <f>+IF(ISNUMBER(DATA!AT603),DATA!AT603,"n/a")</f>
        <v>3.31</v>
      </c>
      <c r="L870" s="78">
        <f>+IF(ISNUMBER(DATA!AU603),DATA!AU603,"n/a")</f>
        <v>0.04</v>
      </c>
      <c r="R870" s="67"/>
      <c r="S870" s="67"/>
      <c r="T870" s="67"/>
      <c r="U870" s="67"/>
      <c r="V870" s="67"/>
      <c r="W870" s="67"/>
      <c r="X870" s="67"/>
      <c r="Y870" s="67"/>
    </row>
    <row r="871" spans="1:25" x14ac:dyDescent="0.2">
      <c r="A871" s="67" t="s">
        <v>20</v>
      </c>
      <c r="B871" s="67" t="s">
        <v>24</v>
      </c>
      <c r="C871" s="67" t="s">
        <v>26</v>
      </c>
      <c r="D871" s="67" t="s">
        <v>326</v>
      </c>
      <c r="E871" s="88">
        <f>+IF(ISNUMBER(DATA!P604),DATA!P604,"n/a")</f>
        <v>3.84</v>
      </c>
      <c r="F871" s="78">
        <f>+IF(ISNUMBER(DATA!Q604),DATA!Q604,"n/a")</f>
        <v>2.4E-2</v>
      </c>
      <c r="G871" s="88">
        <f>+IF(ISNUMBER(DATA!Z604),DATA!Z604,"n/a")</f>
        <v>3.8</v>
      </c>
      <c r="H871" s="78">
        <f>+IF(ISNUMBER(DATA!AA604),DATA!AA604,"n/a")</f>
        <v>0.02</v>
      </c>
      <c r="I871" s="88">
        <f>+IF(ISNUMBER(DATA!AJ604),DATA!AJ604,"n/a")</f>
        <v>3.85</v>
      </c>
      <c r="J871" s="78">
        <f>+IF(ISNUMBER(DATA!AK604),DATA!AK604,"n/a")</f>
        <v>6.2E-2</v>
      </c>
      <c r="K871" s="88">
        <f>+IF(ISNUMBER(DATA!AT604),DATA!AT604,"n/a")</f>
        <v>3.76</v>
      </c>
      <c r="L871" s="78">
        <f>+IF(ISNUMBER(DATA!AU604),DATA!AU604,"n/a")</f>
        <v>5.8000000000000003E-2</v>
      </c>
      <c r="R871" s="67"/>
      <c r="S871" s="67"/>
      <c r="T871" s="67"/>
      <c r="U871" s="67"/>
      <c r="V871" s="67"/>
      <c r="W871" s="67"/>
      <c r="X871" s="67"/>
      <c r="Y871" s="67"/>
    </row>
    <row r="872" spans="1:25" x14ac:dyDescent="0.2">
      <c r="A872" s="67" t="s">
        <v>20</v>
      </c>
      <c r="B872" s="67" t="s">
        <v>24</v>
      </c>
      <c r="C872" s="67" t="s">
        <v>26</v>
      </c>
      <c r="D872" s="67" t="s">
        <v>327</v>
      </c>
      <c r="E872" s="88">
        <f>+IF(ISNUMBER(DATA!P605),DATA!P605,"n/a")</f>
        <v>3.03</v>
      </c>
      <c r="F872" s="78">
        <f>+IF(ISNUMBER(DATA!Q605),DATA!Q605,"n/a")</f>
        <v>4.5999999999999999E-2</v>
      </c>
      <c r="G872" s="88">
        <f>+IF(ISNUMBER(DATA!Z605),DATA!Z605,"n/a")</f>
        <v>3.01</v>
      </c>
      <c r="H872" s="78">
        <f>+IF(ISNUMBER(DATA!AA605),DATA!AA605,"n/a")</f>
        <v>-7.0000000000000001E-3</v>
      </c>
      <c r="I872" s="88">
        <f>+IF(ISNUMBER(DATA!AJ605),DATA!AJ605,"n/a")</f>
        <v>3.07</v>
      </c>
      <c r="J872" s="78">
        <f>+IF(ISNUMBER(DATA!AK605),DATA!AK605,"n/a")</f>
        <v>-4.2000000000000003E-2</v>
      </c>
      <c r="K872" s="88">
        <f>+IF(ISNUMBER(DATA!AT605),DATA!AT605,"n/a")</f>
        <v>3.12</v>
      </c>
      <c r="L872" s="78">
        <f>+IF(ISNUMBER(DATA!AU605),DATA!AU605,"n/a")</f>
        <v>-0.10199999999999999</v>
      </c>
      <c r="R872" s="67"/>
      <c r="S872" s="67"/>
      <c r="T872" s="67"/>
      <c r="U872" s="67"/>
      <c r="V872" s="67"/>
      <c r="W872" s="67"/>
      <c r="X872" s="67"/>
      <c r="Y872" s="67"/>
    </row>
    <row r="873" spans="1:25" x14ac:dyDescent="0.2">
      <c r="A873" s="67" t="s">
        <v>20</v>
      </c>
      <c r="B873" s="67" t="s">
        <v>24</v>
      </c>
      <c r="C873" s="67" t="s">
        <v>26</v>
      </c>
      <c r="D873" s="67" t="s">
        <v>328</v>
      </c>
      <c r="E873" s="88">
        <f>+IF(ISNUMBER(DATA!P606),DATA!P606,"n/a")</f>
        <v>3.68</v>
      </c>
      <c r="F873" s="78">
        <f>+IF(ISNUMBER(DATA!Q606),DATA!Q606,"n/a")</f>
        <v>9.5000000000000001E-2</v>
      </c>
      <c r="G873" s="88">
        <f>+IF(ISNUMBER(DATA!Z606),DATA!Z606,"n/a")</f>
        <v>3.68</v>
      </c>
      <c r="H873" s="78">
        <f>+IF(ISNUMBER(DATA!AA606),DATA!AA606,"n/a")</f>
        <v>6.5000000000000002E-2</v>
      </c>
      <c r="I873" s="88">
        <f>+IF(ISNUMBER(DATA!AJ606),DATA!AJ606,"n/a")</f>
        <v>3.66</v>
      </c>
      <c r="J873" s="78">
        <f>+IF(ISNUMBER(DATA!AK606),DATA!AK606,"n/a")</f>
        <v>4.8000000000000001E-2</v>
      </c>
      <c r="K873" s="88">
        <f>+IF(ISNUMBER(DATA!AT606),DATA!AT606,"n/a")</f>
        <v>3.59</v>
      </c>
      <c r="L873" s="78">
        <f>+IF(ISNUMBER(DATA!AU606),DATA!AU606,"n/a")</f>
        <v>7.0999999999999994E-2</v>
      </c>
      <c r="R873" s="67"/>
      <c r="S873" s="67"/>
      <c r="T873" s="67"/>
      <c r="U873" s="67"/>
      <c r="V873" s="67"/>
      <c r="W873" s="67"/>
      <c r="X873" s="67"/>
      <c r="Y873" s="67"/>
    </row>
    <row r="874" spans="1:25" x14ac:dyDescent="0.2">
      <c r="A874" s="67" t="s">
        <v>20</v>
      </c>
      <c r="B874" s="67" t="s">
        <v>24</v>
      </c>
      <c r="C874" s="67" t="s">
        <v>26</v>
      </c>
      <c r="D874" s="67" t="s">
        <v>329</v>
      </c>
      <c r="E874" s="88">
        <f>+IF(ISNUMBER(DATA!P607),DATA!P607,"n/a")</f>
        <v>3.92</v>
      </c>
      <c r="F874" s="78">
        <f>+IF(ISNUMBER(DATA!Q607),DATA!Q607,"n/a")</f>
        <v>-1.4999999999999999E-2</v>
      </c>
      <c r="G874" s="88">
        <f>+IF(ISNUMBER(DATA!Z607),DATA!Z607,"n/a")</f>
        <v>3.83</v>
      </c>
      <c r="H874" s="78">
        <f>+IF(ISNUMBER(DATA!AA607),DATA!AA607,"n/a")</f>
        <v>-0.04</v>
      </c>
      <c r="I874" s="88">
        <f>+IF(ISNUMBER(DATA!AJ607),DATA!AJ607,"n/a")</f>
        <v>3.75</v>
      </c>
      <c r="J874" s="78">
        <f>+IF(ISNUMBER(DATA!AK607),DATA!AK607,"n/a")</f>
        <v>-6.4000000000000001E-2</v>
      </c>
      <c r="K874" s="88">
        <f>+IF(ISNUMBER(DATA!AT607),DATA!AT607,"n/a")</f>
        <v>3.79</v>
      </c>
      <c r="L874" s="78">
        <f>+IF(ISNUMBER(DATA!AU607),DATA!AU607,"n/a")</f>
        <v>-5.5E-2</v>
      </c>
      <c r="R874" s="67"/>
      <c r="S874" s="67"/>
      <c r="T874" s="67"/>
      <c r="U874" s="67"/>
      <c r="V874" s="67"/>
      <c r="W874" s="67"/>
      <c r="X874" s="67"/>
      <c r="Y874" s="67"/>
    </row>
    <row r="875" spans="1:25" x14ac:dyDescent="0.2">
      <c r="A875" s="67" t="s">
        <v>20</v>
      </c>
      <c r="B875" s="67" t="s">
        <v>24</v>
      </c>
      <c r="C875" s="67" t="s">
        <v>26</v>
      </c>
      <c r="D875" s="67" t="s">
        <v>330</v>
      </c>
      <c r="E875" s="88">
        <f>+IF(ISNUMBER(DATA!P608),DATA!P608,"n/a")</f>
        <v>3.49</v>
      </c>
      <c r="F875" s="78">
        <f>+IF(ISNUMBER(DATA!Q608),DATA!Q608,"n/a")</f>
        <v>7.6999999999999999E-2</v>
      </c>
      <c r="G875" s="88">
        <f>+IF(ISNUMBER(DATA!Z608),DATA!Z608,"n/a")</f>
        <v>3.43</v>
      </c>
      <c r="H875" s="78">
        <f>+IF(ISNUMBER(DATA!AA608),DATA!AA608,"n/a")</f>
        <v>4.7E-2</v>
      </c>
      <c r="I875" s="88">
        <f>+IF(ISNUMBER(DATA!AJ608),DATA!AJ608,"n/a")</f>
        <v>3.47</v>
      </c>
      <c r="J875" s="78">
        <f>+IF(ISNUMBER(DATA!AK608),DATA!AK608,"n/a")</f>
        <v>4.9000000000000002E-2</v>
      </c>
      <c r="K875" s="88">
        <f>+IF(ISNUMBER(DATA!AT608),DATA!AT608,"n/a")</f>
        <v>3.42</v>
      </c>
      <c r="L875" s="78">
        <f>+IF(ISNUMBER(DATA!AU608),DATA!AU608,"n/a")</f>
        <v>3.4000000000000002E-2</v>
      </c>
      <c r="R875" s="67"/>
      <c r="S875" s="67"/>
      <c r="T875" s="67"/>
      <c r="U875" s="67"/>
      <c r="V875" s="67"/>
      <c r="W875" s="67"/>
      <c r="X875" s="67"/>
      <c r="Y875" s="67"/>
    </row>
    <row r="876" spans="1:25" x14ac:dyDescent="0.2">
      <c r="E876" s="93"/>
      <c r="F876" s="94"/>
      <c r="G876" s="93"/>
      <c r="H876" s="94"/>
      <c r="I876" s="93"/>
      <c r="J876" s="95"/>
      <c r="K876" s="93"/>
      <c r="L876" s="94"/>
      <c r="R876" s="67"/>
      <c r="S876" s="96"/>
      <c r="T876" s="67"/>
      <c r="U876" s="96"/>
      <c r="V876" s="67"/>
      <c r="W876" s="96"/>
      <c r="X876" s="67"/>
      <c r="Y876" s="96"/>
    </row>
    <row r="877" spans="1:25" x14ac:dyDescent="0.2">
      <c r="E877" s="93"/>
      <c r="F877" s="94"/>
      <c r="G877" s="93"/>
      <c r="H877" s="94"/>
      <c r="I877" s="93"/>
      <c r="J877" s="93"/>
      <c r="K877" s="93"/>
      <c r="L877" s="94"/>
      <c r="R877" s="67"/>
      <c r="S877" s="67"/>
      <c r="T877" s="67"/>
      <c r="U877" s="67"/>
      <c r="V877" s="67"/>
      <c r="W877" s="67"/>
      <c r="X877" s="67"/>
      <c r="Y877" s="67"/>
    </row>
    <row r="878" spans="1:25" x14ac:dyDescent="0.2">
      <c r="E878" s="93"/>
      <c r="F878" s="94"/>
      <c r="G878" s="93"/>
      <c r="H878" s="94"/>
      <c r="I878" s="93"/>
      <c r="J878" s="93"/>
      <c r="K878" s="93"/>
      <c r="L878" s="94"/>
      <c r="R878" s="67"/>
      <c r="S878" s="67"/>
      <c r="T878" s="67"/>
      <c r="U878" s="67"/>
      <c r="V878" s="67"/>
      <c r="W878" s="67"/>
      <c r="X878" s="67"/>
      <c r="Y878" s="67"/>
    </row>
    <row r="879" spans="1:25" x14ac:dyDescent="0.2">
      <c r="E879" s="93"/>
      <c r="F879" s="94"/>
      <c r="G879" s="93"/>
      <c r="H879" s="94"/>
      <c r="I879" s="93"/>
      <c r="J879" s="93"/>
      <c r="K879" s="93"/>
      <c r="L879" s="94"/>
      <c r="R879" s="67"/>
      <c r="S879" s="67"/>
      <c r="T879" s="67"/>
      <c r="U879" s="67"/>
      <c r="V879" s="67"/>
      <c r="W879" s="67"/>
      <c r="X879" s="67"/>
      <c r="Y879" s="67"/>
    </row>
    <row r="880" spans="1:25" x14ac:dyDescent="0.2">
      <c r="E880" s="93"/>
      <c r="F880" s="94"/>
      <c r="G880" s="93"/>
      <c r="H880" s="94"/>
      <c r="I880" s="93"/>
      <c r="J880" s="93"/>
      <c r="K880" s="93"/>
      <c r="L880" s="94"/>
      <c r="R880" s="67"/>
      <c r="S880" s="67"/>
      <c r="T880" s="67"/>
      <c r="U880" s="67"/>
      <c r="V880" s="67"/>
      <c r="W880" s="67"/>
      <c r="X880" s="67"/>
      <c r="Y880" s="67"/>
    </row>
    <row r="881" spans="5:25" x14ac:dyDescent="0.2">
      <c r="E881" s="93"/>
      <c r="F881" s="94"/>
      <c r="G881" s="93"/>
      <c r="H881" s="94"/>
      <c r="I881" s="93"/>
      <c r="J881" s="93"/>
      <c r="K881" s="93"/>
      <c r="L881" s="94"/>
      <c r="R881" s="67"/>
      <c r="S881" s="67"/>
      <c r="T881" s="67"/>
      <c r="U881" s="67"/>
      <c r="V881" s="67"/>
      <c r="W881" s="67"/>
      <c r="X881" s="67"/>
      <c r="Y881" s="67"/>
    </row>
    <row r="882" spans="5:25" x14ac:dyDescent="0.2">
      <c r="E882" s="93"/>
      <c r="F882" s="94"/>
      <c r="G882" s="93"/>
      <c r="H882" s="94"/>
      <c r="I882" s="93"/>
      <c r="J882" s="93"/>
      <c r="K882" s="93"/>
      <c r="L882" s="94"/>
      <c r="R882" s="67"/>
      <c r="S882" s="67"/>
      <c r="T882" s="67"/>
      <c r="U882" s="67"/>
      <c r="V882" s="67"/>
      <c r="W882" s="67"/>
      <c r="X882" s="67"/>
      <c r="Y882" s="67"/>
    </row>
    <row r="883" spans="5:25" x14ac:dyDescent="0.2">
      <c r="E883" s="93"/>
      <c r="F883" s="94"/>
      <c r="G883" s="93"/>
      <c r="H883" s="94"/>
      <c r="I883" s="93"/>
      <c r="J883" s="93"/>
      <c r="K883" s="93"/>
      <c r="L883" s="94"/>
      <c r="R883" s="67"/>
      <c r="S883" s="67"/>
      <c r="T883" s="67"/>
      <c r="U883" s="67"/>
      <c r="V883" s="67"/>
      <c r="W883" s="67"/>
      <c r="X883" s="67"/>
      <c r="Y883" s="67"/>
    </row>
    <row r="884" spans="5:25" x14ac:dyDescent="0.2">
      <c r="E884" s="93"/>
      <c r="F884" s="94"/>
      <c r="G884" s="93"/>
      <c r="H884" s="94"/>
      <c r="I884" s="93"/>
      <c r="J884" s="93"/>
      <c r="K884" s="93"/>
      <c r="L884" s="94"/>
      <c r="R884" s="67"/>
      <c r="S884" s="67"/>
      <c r="T884" s="67"/>
      <c r="U884" s="67"/>
      <c r="V884" s="67"/>
      <c r="W884" s="67"/>
      <c r="X884" s="67"/>
      <c r="Y884" s="67"/>
    </row>
    <row r="885" spans="5:25" x14ac:dyDescent="0.2">
      <c r="E885" s="93"/>
      <c r="F885" s="94"/>
      <c r="G885" s="93"/>
      <c r="H885" s="94"/>
      <c r="I885" s="93"/>
      <c r="J885" s="93"/>
      <c r="K885" s="93"/>
      <c r="L885" s="94"/>
      <c r="R885" s="67"/>
      <c r="S885" s="67"/>
      <c r="T885" s="67"/>
      <c r="U885" s="67"/>
      <c r="V885" s="67"/>
      <c r="W885" s="67"/>
      <c r="X885" s="67"/>
      <c r="Y885" s="67"/>
    </row>
    <row r="886" spans="5:25" x14ac:dyDescent="0.2">
      <c r="E886" s="93"/>
      <c r="F886" s="94"/>
      <c r="G886" s="93"/>
      <c r="H886" s="94"/>
      <c r="I886" s="93"/>
      <c r="J886" s="93"/>
      <c r="K886" s="93"/>
      <c r="L886" s="94"/>
      <c r="R886" s="67"/>
      <c r="S886" s="67"/>
      <c r="T886" s="67"/>
      <c r="U886" s="67"/>
      <c r="V886" s="67"/>
      <c r="W886" s="67"/>
      <c r="X886" s="67"/>
      <c r="Y886" s="67"/>
    </row>
    <row r="887" spans="5:25" x14ac:dyDescent="0.2">
      <c r="E887" s="93"/>
      <c r="F887" s="94"/>
      <c r="G887" s="93"/>
      <c r="H887" s="94"/>
      <c r="I887" s="93"/>
      <c r="J887" s="93"/>
      <c r="K887" s="93"/>
      <c r="L887" s="94"/>
      <c r="R887" s="67"/>
      <c r="S887" s="67"/>
      <c r="T887" s="67"/>
      <c r="U887" s="67"/>
      <c r="V887" s="67"/>
      <c r="W887" s="67"/>
      <c r="X887" s="67"/>
      <c r="Y887" s="67"/>
    </row>
    <row r="888" spans="5:25" x14ac:dyDescent="0.2">
      <c r="E888" s="93"/>
      <c r="F888" s="94"/>
      <c r="G888" s="93"/>
      <c r="H888" s="94"/>
      <c r="I888" s="93"/>
      <c r="J888" s="93"/>
      <c r="K888" s="93"/>
      <c r="L888" s="94"/>
      <c r="R888" s="67"/>
      <c r="S888" s="67"/>
      <c r="T888" s="67"/>
      <c r="U888" s="67"/>
      <c r="V888" s="67"/>
      <c r="W888" s="67"/>
      <c r="X888" s="67"/>
      <c r="Y888" s="67"/>
    </row>
    <row r="889" spans="5:25" x14ac:dyDescent="0.2">
      <c r="E889" s="93"/>
      <c r="F889" s="94"/>
      <c r="G889" s="93"/>
      <c r="H889" s="94"/>
      <c r="I889" s="93"/>
      <c r="J889" s="93"/>
      <c r="K889" s="93"/>
      <c r="L889" s="94"/>
      <c r="R889" s="67"/>
      <c r="S889" s="67"/>
      <c r="T889" s="67"/>
      <c r="U889" s="67"/>
      <c r="V889" s="67"/>
      <c r="W889" s="67"/>
      <c r="X889" s="67"/>
      <c r="Y889" s="67"/>
    </row>
    <row r="890" spans="5:25" x14ac:dyDescent="0.2">
      <c r="E890" s="93"/>
      <c r="F890" s="94"/>
      <c r="G890" s="93"/>
      <c r="H890" s="94"/>
      <c r="I890" s="93"/>
      <c r="J890" s="93"/>
      <c r="K890" s="93"/>
      <c r="L890" s="94"/>
      <c r="R890" s="67"/>
      <c r="S890" s="67"/>
      <c r="T890" s="67"/>
      <c r="U890" s="67"/>
      <c r="V890" s="67"/>
      <c r="W890" s="67"/>
      <c r="X890" s="67"/>
      <c r="Y890" s="67"/>
    </row>
    <row r="891" spans="5:25" x14ac:dyDescent="0.2">
      <c r="E891" s="93"/>
      <c r="F891" s="94"/>
      <c r="G891" s="93"/>
      <c r="H891" s="94"/>
      <c r="I891" s="93"/>
      <c r="J891" s="93"/>
      <c r="K891" s="93"/>
      <c r="L891" s="94"/>
      <c r="R891" s="67"/>
      <c r="S891" s="67"/>
      <c r="T891" s="67"/>
      <c r="U891" s="67"/>
      <c r="V891" s="67"/>
      <c r="W891" s="67"/>
      <c r="X891" s="67"/>
      <c r="Y891" s="67"/>
    </row>
    <row r="892" spans="5:25" x14ac:dyDescent="0.2">
      <c r="E892" s="93"/>
      <c r="F892" s="94"/>
      <c r="G892" s="93"/>
      <c r="H892" s="94"/>
      <c r="I892" s="93"/>
      <c r="J892" s="93"/>
      <c r="K892" s="93"/>
      <c r="L892" s="94"/>
      <c r="R892" s="67"/>
      <c r="S892" s="67"/>
      <c r="T892" s="67"/>
      <c r="U892" s="67"/>
      <c r="V892" s="67"/>
      <c r="W892" s="67"/>
      <c r="X892" s="67"/>
      <c r="Y892" s="67"/>
    </row>
    <row r="893" spans="5:25" x14ac:dyDescent="0.2">
      <c r="E893" s="93"/>
      <c r="F893" s="94"/>
      <c r="G893" s="93"/>
      <c r="H893" s="94"/>
      <c r="I893" s="93"/>
      <c r="J893" s="93"/>
      <c r="K893" s="93"/>
      <c r="L893" s="94"/>
      <c r="R893" s="67"/>
      <c r="S893" s="67"/>
      <c r="T893" s="67"/>
      <c r="U893" s="67"/>
      <c r="V893" s="67"/>
      <c r="W893" s="67"/>
      <c r="X893" s="67"/>
      <c r="Y893" s="67"/>
    </row>
    <row r="894" spans="5:25" x14ac:dyDescent="0.2">
      <c r="E894" s="93"/>
      <c r="F894" s="94"/>
      <c r="G894" s="93"/>
      <c r="H894" s="94"/>
      <c r="I894" s="93"/>
      <c r="J894" s="93"/>
      <c r="K894" s="93"/>
      <c r="L894" s="94"/>
      <c r="R894" s="67"/>
      <c r="S894" s="67"/>
      <c r="T894" s="67"/>
      <c r="U894" s="67"/>
      <c r="V894" s="67"/>
      <c r="W894" s="67"/>
      <c r="X894" s="67"/>
      <c r="Y894" s="67"/>
    </row>
    <row r="895" spans="5:25" x14ac:dyDescent="0.2">
      <c r="E895" s="93"/>
      <c r="F895" s="94"/>
      <c r="G895" s="93"/>
      <c r="H895" s="94"/>
      <c r="I895" s="93"/>
      <c r="J895" s="93"/>
      <c r="K895" s="93"/>
      <c r="L895" s="94"/>
      <c r="R895" s="67"/>
      <c r="S895" s="67"/>
      <c r="T895" s="67"/>
      <c r="U895" s="67"/>
      <c r="V895" s="67"/>
      <c r="W895" s="67"/>
      <c r="X895" s="67"/>
      <c r="Y895" s="67"/>
    </row>
    <row r="896" spans="5:25" x14ac:dyDescent="0.2">
      <c r="E896" s="93"/>
      <c r="F896" s="94"/>
      <c r="G896" s="93"/>
      <c r="H896" s="94"/>
      <c r="I896" s="93"/>
      <c r="J896" s="93"/>
      <c r="K896" s="93"/>
      <c r="L896" s="94"/>
      <c r="R896" s="67"/>
      <c r="S896" s="67"/>
      <c r="T896" s="67"/>
      <c r="U896" s="67"/>
      <c r="V896" s="67"/>
      <c r="W896" s="67"/>
      <c r="X896" s="67"/>
      <c r="Y896" s="67"/>
    </row>
    <row r="897" spans="5:25" x14ac:dyDescent="0.2">
      <c r="E897" s="93"/>
      <c r="F897" s="94"/>
      <c r="G897" s="93"/>
      <c r="H897" s="94"/>
      <c r="I897" s="93"/>
      <c r="J897" s="93"/>
      <c r="K897" s="93"/>
      <c r="L897" s="94"/>
      <c r="R897" s="67"/>
      <c r="S897" s="67"/>
      <c r="T897" s="67"/>
      <c r="U897" s="67"/>
      <c r="V897" s="67"/>
      <c r="W897" s="67"/>
      <c r="X897" s="67"/>
      <c r="Y897" s="67"/>
    </row>
    <row r="898" spans="5:25" x14ac:dyDescent="0.2">
      <c r="E898" s="93"/>
      <c r="F898" s="94"/>
      <c r="G898" s="93"/>
      <c r="H898" s="94"/>
      <c r="I898" s="93"/>
      <c r="J898" s="93"/>
      <c r="K898" s="93"/>
      <c r="L898" s="94"/>
      <c r="R898" s="67"/>
      <c r="S898" s="67"/>
      <c r="T898" s="67"/>
      <c r="U898" s="67"/>
      <c r="V898" s="67"/>
      <c r="W898" s="67"/>
      <c r="X898" s="67"/>
      <c r="Y898" s="67"/>
    </row>
    <row r="899" spans="5:25" x14ac:dyDescent="0.2">
      <c r="E899" s="93"/>
      <c r="F899" s="94"/>
      <c r="G899" s="93"/>
      <c r="H899" s="94"/>
      <c r="I899" s="93"/>
      <c r="J899" s="93"/>
      <c r="K899" s="93"/>
      <c r="L899" s="94"/>
      <c r="R899" s="67"/>
      <c r="S899" s="67"/>
      <c r="T899" s="67"/>
      <c r="U899" s="67"/>
      <c r="V899" s="67"/>
      <c r="W899" s="67"/>
      <c r="X899" s="67"/>
      <c r="Y899" s="67"/>
    </row>
    <row r="900" spans="5:25" x14ac:dyDescent="0.2">
      <c r="E900" s="93"/>
      <c r="F900" s="94"/>
      <c r="G900" s="93"/>
      <c r="H900" s="94"/>
      <c r="I900" s="93"/>
      <c r="J900" s="93"/>
      <c r="K900" s="93"/>
      <c r="L900" s="94"/>
      <c r="R900" s="67"/>
      <c r="S900" s="67"/>
      <c r="T900" s="67"/>
      <c r="U900" s="67"/>
      <c r="V900" s="67"/>
      <c r="W900" s="67"/>
      <c r="X900" s="67"/>
      <c r="Y900" s="67"/>
    </row>
    <row r="901" spans="5:25" x14ac:dyDescent="0.2">
      <c r="E901" s="93"/>
      <c r="F901" s="94"/>
      <c r="G901" s="93"/>
      <c r="H901" s="94"/>
      <c r="I901" s="93"/>
      <c r="J901" s="93"/>
      <c r="K901" s="93"/>
      <c r="L901" s="94"/>
      <c r="R901" s="67"/>
      <c r="S901" s="67"/>
      <c r="T901" s="67"/>
      <c r="U901" s="67"/>
      <c r="V901" s="67"/>
      <c r="W901" s="67"/>
      <c r="X901" s="67"/>
      <c r="Y901" s="67"/>
    </row>
    <row r="902" spans="5:25" x14ac:dyDescent="0.2">
      <c r="E902" s="93"/>
      <c r="F902" s="94"/>
      <c r="G902" s="93"/>
      <c r="H902" s="94"/>
      <c r="I902" s="93"/>
      <c r="J902" s="93"/>
      <c r="K902" s="93"/>
      <c r="L902" s="94"/>
      <c r="R902" s="67"/>
      <c r="S902" s="67"/>
      <c r="T902" s="67"/>
      <c r="U902" s="67"/>
      <c r="V902" s="67"/>
      <c r="W902" s="67"/>
      <c r="X902" s="67"/>
      <c r="Y902" s="67"/>
    </row>
    <row r="903" spans="5:25" x14ac:dyDescent="0.2">
      <c r="E903" s="67"/>
      <c r="F903" s="97"/>
      <c r="G903" s="67"/>
      <c r="H903" s="97"/>
      <c r="I903" s="67"/>
      <c r="J903" s="67"/>
      <c r="K903" s="67"/>
      <c r="L903" s="97"/>
      <c r="R903" s="67"/>
      <c r="S903" s="67"/>
      <c r="T903" s="67"/>
      <c r="U903" s="67"/>
      <c r="V903" s="67"/>
      <c r="W903" s="67"/>
      <c r="X903" s="67"/>
      <c r="Y903" s="67"/>
    </row>
    <row r="904" spans="5:25" x14ac:dyDescent="0.2">
      <c r="E904" s="67"/>
      <c r="F904" s="97"/>
      <c r="G904" s="67"/>
      <c r="H904" s="97"/>
      <c r="I904" s="67"/>
      <c r="J904" s="67"/>
      <c r="K904" s="67"/>
      <c r="L904" s="97"/>
      <c r="R904" s="67"/>
      <c r="S904" s="67"/>
      <c r="T904" s="67"/>
      <c r="U904" s="67"/>
      <c r="V904" s="67"/>
      <c r="W904" s="67"/>
      <c r="X904" s="67"/>
      <c r="Y904" s="67"/>
    </row>
    <row r="905" spans="5:25" x14ac:dyDescent="0.2">
      <c r="E905" s="67"/>
      <c r="F905" s="97"/>
      <c r="G905" s="67"/>
      <c r="H905" s="97"/>
      <c r="I905" s="67"/>
      <c r="J905" s="67"/>
      <c r="K905" s="67"/>
      <c r="L905" s="97"/>
      <c r="R905" s="67"/>
      <c r="S905" s="67"/>
      <c r="T905" s="67"/>
      <c r="U905" s="67"/>
      <c r="V905" s="67"/>
      <c r="W905" s="67"/>
      <c r="X905" s="67"/>
      <c r="Y905" s="67"/>
    </row>
    <row r="906" spans="5:25" x14ac:dyDescent="0.2">
      <c r="E906" s="67"/>
      <c r="F906" s="97"/>
      <c r="G906" s="67"/>
      <c r="H906" s="97"/>
      <c r="I906" s="67"/>
      <c r="J906" s="67"/>
      <c r="K906" s="67"/>
      <c r="L906" s="97"/>
      <c r="R906" s="67"/>
      <c r="S906" s="67"/>
      <c r="T906" s="67"/>
      <c r="U906" s="67"/>
      <c r="V906" s="67"/>
      <c r="W906" s="67"/>
      <c r="X906" s="67"/>
      <c r="Y906" s="67"/>
    </row>
    <row r="907" spans="5:25" x14ac:dyDescent="0.2">
      <c r="E907" s="67"/>
      <c r="F907" s="97"/>
      <c r="G907" s="67"/>
      <c r="H907" s="97"/>
      <c r="I907" s="67"/>
      <c r="J907" s="67"/>
      <c r="K907" s="67"/>
      <c r="L907" s="97"/>
      <c r="R907" s="67"/>
      <c r="S907" s="67"/>
      <c r="T907" s="67"/>
      <c r="U907" s="67"/>
      <c r="V907" s="67"/>
      <c r="W907" s="67"/>
      <c r="X907" s="67"/>
      <c r="Y907" s="67"/>
    </row>
    <row r="908" spans="5:25" x14ac:dyDescent="0.2">
      <c r="E908" s="67"/>
      <c r="F908" s="97"/>
      <c r="G908" s="67"/>
      <c r="H908" s="97"/>
      <c r="I908" s="67"/>
      <c r="J908" s="67"/>
      <c r="K908" s="67"/>
      <c r="L908" s="97"/>
      <c r="R908" s="67"/>
      <c r="S908" s="67"/>
      <c r="T908" s="67"/>
      <c r="U908" s="67"/>
      <c r="V908" s="67"/>
      <c r="W908" s="67"/>
      <c r="X908" s="67"/>
      <c r="Y908" s="67"/>
    </row>
    <row r="909" spans="5:25" x14ac:dyDescent="0.2">
      <c r="E909" s="67"/>
      <c r="F909" s="97"/>
      <c r="G909" s="67"/>
      <c r="H909" s="97"/>
      <c r="I909" s="67"/>
      <c r="J909" s="67"/>
      <c r="K909" s="67"/>
      <c r="L909" s="97"/>
      <c r="R909" s="67"/>
      <c r="S909" s="67"/>
      <c r="T909" s="67"/>
      <c r="U909" s="67"/>
      <c r="V909" s="67"/>
      <c r="W909" s="67"/>
      <c r="X909" s="67"/>
      <c r="Y909" s="67"/>
    </row>
    <row r="910" spans="5:25" x14ac:dyDescent="0.2">
      <c r="E910" s="67"/>
      <c r="F910" s="97"/>
      <c r="G910" s="67"/>
      <c r="H910" s="97"/>
      <c r="I910" s="67"/>
      <c r="J910" s="67"/>
      <c r="K910" s="67"/>
      <c r="L910" s="97"/>
      <c r="R910" s="67"/>
      <c r="S910" s="67"/>
      <c r="T910" s="67"/>
      <c r="U910" s="67"/>
      <c r="V910" s="67"/>
      <c r="W910" s="67"/>
      <c r="X910" s="67"/>
      <c r="Y910" s="67"/>
    </row>
    <row r="911" spans="5:25" x14ac:dyDescent="0.2">
      <c r="E911" s="67"/>
      <c r="F911" s="97"/>
      <c r="G911" s="67"/>
      <c r="H911" s="97"/>
      <c r="I911" s="67"/>
      <c r="J911" s="67"/>
      <c r="K911" s="67"/>
      <c r="L911" s="97"/>
      <c r="R911" s="67"/>
      <c r="S911" s="67"/>
      <c r="T911" s="67"/>
      <c r="U911" s="67"/>
      <c r="V911" s="67"/>
      <c r="W911" s="67"/>
      <c r="X911" s="67"/>
      <c r="Y911" s="67"/>
    </row>
    <row r="912" spans="5:25" x14ac:dyDescent="0.2">
      <c r="E912" s="67"/>
      <c r="F912" s="97"/>
      <c r="G912" s="67"/>
      <c r="H912" s="97"/>
      <c r="I912" s="67"/>
      <c r="J912" s="67"/>
      <c r="K912" s="67"/>
      <c r="L912" s="97"/>
      <c r="R912" s="67"/>
      <c r="S912" s="67"/>
      <c r="T912" s="67"/>
      <c r="U912" s="67"/>
      <c r="V912" s="67"/>
      <c r="W912" s="67"/>
      <c r="X912" s="67"/>
      <c r="Y912" s="67"/>
    </row>
    <row r="913" spans="5:25" x14ac:dyDescent="0.2">
      <c r="E913" s="67"/>
      <c r="F913" s="97"/>
      <c r="G913" s="67"/>
      <c r="H913" s="97"/>
      <c r="I913" s="67"/>
      <c r="J913" s="67"/>
      <c r="K913" s="67"/>
      <c r="L913" s="97"/>
      <c r="R913" s="67"/>
      <c r="S913" s="67"/>
      <c r="T913" s="67"/>
      <c r="U913" s="67"/>
      <c r="V913" s="67"/>
      <c r="W913" s="67"/>
      <c r="X913" s="67"/>
      <c r="Y913" s="67"/>
    </row>
    <row r="914" spans="5:25" x14ac:dyDescent="0.2">
      <c r="E914" s="67"/>
      <c r="F914" s="97"/>
      <c r="G914" s="67"/>
      <c r="H914" s="97"/>
      <c r="I914" s="67"/>
      <c r="J914" s="67"/>
      <c r="K914" s="67"/>
      <c r="L914" s="97"/>
      <c r="R914" s="67"/>
      <c r="S914" s="67"/>
      <c r="T914" s="67"/>
      <c r="U914" s="67"/>
      <c r="V914" s="67"/>
      <c r="W914" s="67"/>
      <c r="X914" s="67"/>
      <c r="Y914" s="67"/>
    </row>
    <row r="915" spans="5:25" x14ac:dyDescent="0.2">
      <c r="E915" s="67"/>
      <c r="F915" s="97"/>
      <c r="G915" s="67"/>
      <c r="H915" s="97"/>
      <c r="I915" s="67"/>
      <c r="J915" s="67"/>
      <c r="K915" s="67"/>
      <c r="L915" s="97"/>
      <c r="R915" s="67"/>
      <c r="S915" s="67"/>
      <c r="T915" s="67"/>
      <c r="U915" s="67"/>
      <c r="V915" s="67"/>
      <c r="W915" s="67"/>
      <c r="X915" s="67"/>
      <c r="Y915" s="67"/>
    </row>
    <row r="916" spans="5:25" x14ac:dyDescent="0.2">
      <c r="E916" s="67"/>
      <c r="F916" s="97"/>
      <c r="G916" s="67"/>
      <c r="H916" s="97"/>
      <c r="I916" s="67"/>
      <c r="J916" s="67"/>
      <c r="K916" s="67"/>
      <c r="L916" s="97"/>
      <c r="R916" s="67"/>
      <c r="S916" s="67"/>
      <c r="T916" s="67"/>
      <c r="U916" s="67"/>
      <c r="V916" s="67"/>
      <c r="W916" s="67"/>
      <c r="X916" s="67"/>
      <c r="Y916" s="67"/>
    </row>
    <row r="917" spans="5:25" x14ac:dyDescent="0.2">
      <c r="E917" s="67"/>
      <c r="F917" s="97"/>
      <c r="G917" s="67"/>
      <c r="H917" s="97"/>
      <c r="I917" s="67"/>
      <c r="J917" s="67"/>
      <c r="K917" s="67"/>
      <c r="L917" s="97"/>
      <c r="R917" s="67"/>
      <c r="S917" s="67"/>
      <c r="T917" s="67"/>
      <c r="U917" s="67"/>
      <c r="V917" s="67"/>
      <c r="W917" s="67"/>
      <c r="X917" s="67"/>
      <c r="Y917" s="67"/>
    </row>
    <row r="918" spans="5:25" x14ac:dyDescent="0.2">
      <c r="E918" s="67"/>
      <c r="F918" s="97"/>
      <c r="G918" s="67"/>
      <c r="H918" s="97"/>
      <c r="I918" s="67"/>
      <c r="J918" s="67"/>
      <c r="K918" s="67"/>
      <c r="L918" s="97"/>
      <c r="R918" s="67"/>
      <c r="S918" s="67"/>
      <c r="T918" s="67"/>
      <c r="U918" s="67"/>
      <c r="V918" s="67"/>
      <c r="W918" s="67"/>
      <c r="X918" s="67"/>
      <c r="Y918" s="67"/>
    </row>
    <row r="919" spans="5:25" x14ac:dyDescent="0.2">
      <c r="E919" s="67"/>
      <c r="F919" s="97"/>
      <c r="G919" s="67"/>
      <c r="H919" s="97"/>
      <c r="I919" s="67"/>
      <c r="J919" s="67"/>
      <c r="K919" s="67"/>
      <c r="L919" s="97"/>
      <c r="R919" s="67"/>
      <c r="S919" s="67"/>
      <c r="T919" s="67"/>
      <c r="U919" s="67"/>
      <c r="V919" s="67"/>
      <c r="W919" s="67"/>
      <c r="X919" s="67"/>
      <c r="Y919" s="67"/>
    </row>
    <row r="920" spans="5:25" x14ac:dyDescent="0.2">
      <c r="E920" s="67"/>
      <c r="F920" s="97"/>
      <c r="G920" s="67"/>
      <c r="H920" s="97"/>
      <c r="I920" s="67"/>
      <c r="J920" s="67"/>
      <c r="K920" s="67"/>
      <c r="L920" s="97"/>
      <c r="R920" s="67"/>
      <c r="S920" s="67"/>
      <c r="T920" s="67"/>
      <c r="U920" s="67"/>
      <c r="V920" s="67"/>
      <c r="W920" s="67"/>
      <c r="X920" s="67"/>
      <c r="Y920" s="67"/>
    </row>
    <row r="921" spans="5:25" x14ac:dyDescent="0.2">
      <c r="E921" s="67"/>
      <c r="F921" s="97"/>
      <c r="G921" s="67"/>
      <c r="H921" s="97"/>
      <c r="I921" s="67"/>
      <c r="J921" s="67"/>
      <c r="K921" s="67"/>
      <c r="L921" s="97"/>
      <c r="R921" s="67"/>
      <c r="S921" s="67"/>
      <c r="T921" s="67"/>
      <c r="U921" s="67"/>
      <c r="V921" s="67"/>
      <c r="W921" s="67"/>
      <c r="X921" s="67"/>
      <c r="Y921" s="67"/>
    </row>
    <row r="922" spans="5:25" x14ac:dyDescent="0.2">
      <c r="E922" s="67"/>
      <c r="F922" s="97"/>
      <c r="G922" s="67"/>
      <c r="H922" s="97"/>
      <c r="I922" s="67"/>
      <c r="J922" s="67"/>
      <c r="K922" s="67"/>
      <c r="L922" s="97"/>
      <c r="R922" s="67"/>
      <c r="S922" s="67"/>
      <c r="T922" s="67"/>
      <c r="U922" s="67"/>
      <c r="V922" s="67"/>
      <c r="W922" s="67"/>
      <c r="X922" s="67"/>
      <c r="Y922" s="67"/>
    </row>
    <row r="923" spans="5:25" x14ac:dyDescent="0.2">
      <c r="E923" s="67"/>
      <c r="F923" s="97"/>
      <c r="G923" s="67"/>
      <c r="H923" s="97"/>
      <c r="I923" s="67"/>
      <c r="J923" s="67"/>
      <c r="K923" s="67"/>
      <c r="L923" s="97"/>
      <c r="R923" s="67"/>
      <c r="S923" s="67"/>
      <c r="T923" s="67"/>
      <c r="U923" s="67"/>
      <c r="V923" s="67"/>
      <c r="W923" s="67"/>
      <c r="X923" s="67"/>
      <c r="Y923" s="67"/>
    </row>
    <row r="924" spans="5:25" x14ac:dyDescent="0.2">
      <c r="E924" s="67"/>
      <c r="F924" s="97"/>
      <c r="G924" s="67"/>
      <c r="H924" s="97"/>
      <c r="I924" s="67"/>
      <c r="J924" s="67"/>
      <c r="K924" s="67"/>
      <c r="L924" s="97"/>
      <c r="R924" s="67"/>
      <c r="S924" s="67"/>
      <c r="T924" s="67"/>
      <c r="U924" s="67"/>
      <c r="V924" s="67"/>
      <c r="W924" s="67"/>
      <c r="X924" s="67"/>
      <c r="Y924" s="67"/>
    </row>
    <row r="925" spans="5:25" x14ac:dyDescent="0.2">
      <c r="E925" s="67"/>
      <c r="F925" s="97"/>
      <c r="G925" s="67"/>
      <c r="H925" s="97"/>
      <c r="I925" s="67"/>
      <c r="J925" s="67"/>
      <c r="K925" s="67"/>
      <c r="L925" s="97"/>
      <c r="R925" s="67"/>
      <c r="S925" s="67"/>
      <c r="T925" s="67"/>
      <c r="U925" s="67"/>
      <c r="V925" s="67"/>
      <c r="W925" s="67"/>
      <c r="X925" s="67"/>
      <c r="Y925" s="67"/>
    </row>
    <row r="926" spans="5:25" x14ac:dyDescent="0.2">
      <c r="E926" s="67"/>
      <c r="F926" s="97"/>
      <c r="G926" s="67"/>
      <c r="H926" s="97"/>
      <c r="I926" s="67"/>
      <c r="J926" s="67"/>
      <c r="K926" s="67"/>
      <c r="L926" s="97"/>
      <c r="R926" s="67"/>
      <c r="S926" s="67"/>
      <c r="T926" s="67"/>
      <c r="U926" s="67"/>
      <c r="V926" s="67"/>
      <c r="W926" s="67"/>
      <c r="X926" s="67"/>
      <c r="Y926" s="67"/>
    </row>
    <row r="927" spans="5:25" x14ac:dyDescent="0.2">
      <c r="E927" s="67"/>
      <c r="F927" s="97"/>
      <c r="G927" s="67"/>
      <c r="H927" s="97"/>
      <c r="I927" s="67"/>
      <c r="J927" s="67"/>
      <c r="K927" s="67"/>
      <c r="L927" s="97"/>
      <c r="R927" s="67"/>
      <c r="S927" s="67"/>
      <c r="T927" s="67"/>
      <c r="U927" s="67"/>
      <c r="V927" s="67"/>
      <c r="W927" s="67"/>
      <c r="X927" s="67"/>
      <c r="Y927" s="67"/>
    </row>
    <row r="928" spans="5:25" x14ac:dyDescent="0.2">
      <c r="E928" s="67"/>
      <c r="F928" s="97"/>
      <c r="G928" s="67"/>
      <c r="H928" s="97"/>
      <c r="I928" s="67"/>
      <c r="J928" s="67"/>
      <c r="K928" s="67"/>
      <c r="L928" s="97"/>
      <c r="R928" s="67"/>
      <c r="S928" s="67"/>
      <c r="T928" s="67"/>
      <c r="U928" s="67"/>
      <c r="V928" s="67"/>
      <c r="W928" s="67"/>
      <c r="X928" s="67"/>
      <c r="Y928" s="67"/>
    </row>
    <row r="929" spans="5:25" x14ac:dyDescent="0.2">
      <c r="E929" s="67"/>
      <c r="F929" s="97"/>
      <c r="G929" s="67"/>
      <c r="H929" s="97"/>
      <c r="I929" s="67"/>
      <c r="J929" s="67"/>
      <c r="K929" s="67"/>
      <c r="L929" s="97"/>
      <c r="R929" s="67"/>
      <c r="S929" s="67"/>
      <c r="T929" s="67"/>
      <c r="U929" s="67"/>
      <c r="V929" s="67"/>
      <c r="W929" s="67"/>
      <c r="X929" s="67"/>
      <c r="Y929" s="67"/>
    </row>
    <row r="930" spans="5:25" x14ac:dyDescent="0.2">
      <c r="E930" s="67"/>
      <c r="F930" s="97"/>
      <c r="G930" s="67"/>
      <c r="H930" s="97"/>
      <c r="I930" s="67"/>
      <c r="J930" s="67"/>
      <c r="K930" s="67"/>
      <c r="L930" s="97"/>
      <c r="R930" s="67"/>
      <c r="S930" s="67"/>
      <c r="T930" s="67"/>
      <c r="U930" s="67"/>
      <c r="V930" s="67"/>
      <c r="W930" s="67"/>
      <c r="X930" s="67"/>
      <c r="Y930" s="67"/>
    </row>
    <row r="931" spans="5:25" x14ac:dyDescent="0.2">
      <c r="E931" s="67"/>
      <c r="F931" s="97"/>
      <c r="G931" s="67"/>
      <c r="H931" s="97"/>
      <c r="I931" s="67"/>
      <c r="J931" s="67"/>
      <c r="K931" s="67"/>
      <c r="L931" s="97"/>
      <c r="R931" s="67"/>
      <c r="S931" s="67"/>
      <c r="T931" s="67"/>
      <c r="U931" s="67"/>
      <c r="V931" s="67"/>
      <c r="W931" s="67"/>
      <c r="X931" s="67"/>
      <c r="Y931" s="67"/>
    </row>
    <row r="932" spans="5:25" x14ac:dyDescent="0.2">
      <c r="E932" s="67"/>
      <c r="F932" s="97"/>
      <c r="G932" s="67"/>
      <c r="H932" s="97"/>
      <c r="I932" s="67"/>
      <c r="J932" s="67"/>
      <c r="K932" s="67"/>
      <c r="L932" s="97"/>
      <c r="R932" s="67"/>
      <c r="S932" s="67"/>
      <c r="T932" s="67"/>
      <c r="U932" s="67"/>
      <c r="V932" s="67"/>
      <c r="W932" s="67"/>
      <c r="X932" s="67"/>
      <c r="Y932" s="67"/>
    </row>
    <row r="933" spans="5:25" x14ac:dyDescent="0.2">
      <c r="E933" s="67"/>
      <c r="F933" s="97"/>
      <c r="G933" s="67"/>
      <c r="H933" s="97"/>
      <c r="I933" s="67"/>
      <c r="J933" s="67"/>
      <c r="K933" s="67"/>
      <c r="L933" s="97"/>
      <c r="R933" s="67"/>
      <c r="S933" s="67"/>
      <c r="T933" s="67"/>
      <c r="U933" s="67"/>
      <c r="V933" s="67"/>
      <c r="W933" s="67"/>
      <c r="X933" s="67"/>
      <c r="Y933" s="67"/>
    </row>
    <row r="934" spans="5:25" x14ac:dyDescent="0.2">
      <c r="E934" s="67"/>
      <c r="F934" s="97"/>
      <c r="G934" s="67"/>
      <c r="H934" s="97"/>
      <c r="I934" s="67"/>
      <c r="J934" s="67"/>
      <c r="K934" s="67"/>
      <c r="L934" s="97"/>
      <c r="R934" s="67"/>
      <c r="S934" s="67"/>
      <c r="T934" s="67"/>
      <c r="U934" s="67"/>
      <c r="V934" s="67"/>
      <c r="W934" s="67"/>
      <c r="X934" s="67"/>
      <c r="Y934" s="67"/>
    </row>
    <row r="935" spans="5:25" x14ac:dyDescent="0.2">
      <c r="E935" s="67"/>
      <c r="F935" s="97"/>
      <c r="G935" s="67"/>
      <c r="H935" s="97"/>
      <c r="I935" s="67"/>
      <c r="J935" s="67"/>
      <c r="K935" s="67"/>
      <c r="L935" s="97"/>
      <c r="R935" s="67"/>
      <c r="S935" s="67"/>
      <c r="T935" s="67"/>
      <c r="U935" s="67"/>
      <c r="V935" s="67"/>
      <c r="W935" s="67"/>
      <c r="X935" s="67"/>
      <c r="Y935" s="67"/>
    </row>
    <row r="936" spans="5:25" x14ac:dyDescent="0.2">
      <c r="E936" s="67"/>
      <c r="F936" s="97"/>
      <c r="G936" s="67"/>
      <c r="H936" s="97"/>
      <c r="I936" s="67"/>
      <c r="J936" s="67"/>
      <c r="K936" s="67"/>
      <c r="L936" s="97"/>
      <c r="R936" s="67"/>
      <c r="S936" s="67"/>
      <c r="T936" s="67"/>
      <c r="U936" s="67"/>
      <c r="V936" s="67"/>
      <c r="W936" s="67"/>
      <c r="X936" s="67"/>
      <c r="Y936" s="67"/>
    </row>
    <row r="937" spans="5:25" x14ac:dyDescent="0.2">
      <c r="E937" s="67"/>
      <c r="F937" s="97"/>
      <c r="G937" s="67"/>
      <c r="H937" s="97"/>
      <c r="I937" s="67"/>
      <c r="J937" s="67"/>
      <c r="K937" s="67"/>
      <c r="L937" s="97"/>
      <c r="R937" s="67"/>
      <c r="S937" s="67"/>
      <c r="T937" s="67"/>
      <c r="U937" s="67"/>
      <c r="V937" s="67"/>
      <c r="W937" s="67"/>
      <c r="X937" s="67"/>
      <c r="Y937" s="67"/>
    </row>
    <row r="938" spans="5:25" x14ac:dyDescent="0.2">
      <c r="E938" s="67"/>
      <c r="F938" s="97"/>
      <c r="G938" s="67"/>
      <c r="H938" s="97"/>
      <c r="I938" s="67"/>
      <c r="J938" s="67"/>
      <c r="K938" s="67"/>
      <c r="L938" s="97"/>
      <c r="R938" s="67"/>
      <c r="S938" s="67"/>
      <c r="T938" s="67"/>
      <c r="U938" s="67"/>
      <c r="V938" s="67"/>
      <c r="W938" s="67"/>
      <c r="X938" s="67"/>
      <c r="Y938" s="67"/>
    </row>
    <row r="939" spans="5:25" x14ac:dyDescent="0.2">
      <c r="E939" s="67"/>
      <c r="F939" s="97"/>
      <c r="G939" s="67"/>
      <c r="H939" s="97"/>
      <c r="I939" s="67"/>
      <c r="J939" s="67"/>
      <c r="K939" s="67"/>
      <c r="L939" s="97"/>
      <c r="R939" s="67"/>
      <c r="S939" s="67"/>
      <c r="T939" s="67"/>
      <c r="U939" s="67"/>
      <c r="V939" s="67"/>
      <c r="W939" s="67"/>
      <c r="X939" s="67"/>
      <c r="Y939" s="67"/>
    </row>
    <row r="940" spans="5:25" x14ac:dyDescent="0.2">
      <c r="E940" s="67"/>
      <c r="F940" s="97"/>
      <c r="G940" s="67"/>
      <c r="H940" s="97"/>
      <c r="I940" s="67"/>
      <c r="J940" s="67"/>
      <c r="K940" s="67"/>
      <c r="L940" s="97"/>
      <c r="R940" s="67"/>
      <c r="S940" s="67"/>
      <c r="T940" s="67"/>
      <c r="U940" s="67"/>
      <c r="V940" s="67"/>
      <c r="W940" s="67"/>
      <c r="X940" s="67"/>
      <c r="Y940" s="67"/>
    </row>
    <row r="941" spans="5:25" x14ac:dyDescent="0.2">
      <c r="E941" s="67"/>
      <c r="F941" s="97"/>
      <c r="G941" s="67"/>
      <c r="H941" s="97"/>
      <c r="I941" s="67"/>
      <c r="J941" s="67"/>
      <c r="K941" s="67"/>
      <c r="L941" s="97"/>
      <c r="R941" s="67"/>
      <c r="S941" s="67"/>
      <c r="T941" s="67"/>
      <c r="U941" s="67"/>
      <c r="V941" s="67"/>
      <c r="W941" s="67"/>
      <c r="X941" s="67"/>
      <c r="Y941" s="67"/>
    </row>
    <row r="942" spans="5:25" x14ac:dyDescent="0.2">
      <c r="E942" s="67"/>
      <c r="F942" s="97"/>
      <c r="G942" s="67"/>
      <c r="H942" s="97"/>
      <c r="I942" s="67"/>
      <c r="J942" s="67"/>
      <c r="K942" s="67"/>
      <c r="L942" s="97"/>
      <c r="R942" s="67"/>
      <c r="S942" s="67"/>
      <c r="T942" s="67"/>
      <c r="U942" s="67"/>
      <c r="V942" s="67"/>
      <c r="W942" s="67"/>
      <c r="X942" s="67"/>
      <c r="Y942" s="67"/>
    </row>
    <row r="943" spans="5:25" x14ac:dyDescent="0.2">
      <c r="E943" s="67"/>
      <c r="F943" s="97"/>
      <c r="G943" s="67"/>
      <c r="H943" s="97"/>
      <c r="I943" s="67"/>
      <c r="J943" s="67"/>
      <c r="K943" s="67"/>
      <c r="L943" s="97"/>
      <c r="R943" s="67"/>
      <c r="S943" s="67"/>
      <c r="T943" s="67"/>
      <c r="U943" s="67"/>
      <c r="V943" s="67"/>
      <c r="W943" s="67"/>
      <c r="X943" s="67"/>
      <c r="Y943" s="67"/>
    </row>
    <row r="944" spans="5:25" x14ac:dyDescent="0.2">
      <c r="E944" s="67"/>
      <c r="F944" s="97"/>
      <c r="G944" s="67"/>
      <c r="H944" s="97"/>
      <c r="I944" s="67"/>
      <c r="J944" s="67"/>
      <c r="K944" s="67"/>
      <c r="L944" s="97"/>
      <c r="R944" s="67"/>
      <c r="S944" s="67"/>
      <c r="T944" s="67"/>
      <c r="U944" s="67"/>
      <c r="V944" s="67"/>
      <c r="W944" s="67"/>
      <c r="X944" s="67"/>
      <c r="Y944" s="67"/>
    </row>
    <row r="945" spans="5:25" x14ac:dyDescent="0.2">
      <c r="E945" s="67"/>
      <c r="F945" s="97"/>
      <c r="G945" s="67"/>
      <c r="H945" s="97"/>
      <c r="I945" s="67"/>
      <c r="J945" s="67"/>
      <c r="K945" s="67"/>
      <c r="L945" s="97"/>
      <c r="R945" s="67"/>
      <c r="S945" s="67"/>
      <c r="T945" s="67"/>
      <c r="U945" s="67"/>
      <c r="V945" s="67"/>
      <c r="W945" s="67"/>
      <c r="X945" s="67"/>
      <c r="Y945" s="67"/>
    </row>
    <row r="946" spans="5:25" x14ac:dyDescent="0.2">
      <c r="E946" s="67"/>
      <c r="F946" s="97"/>
      <c r="G946" s="67"/>
      <c r="H946" s="97"/>
      <c r="I946" s="67"/>
      <c r="J946" s="67"/>
      <c r="K946" s="67"/>
      <c r="L946" s="97"/>
      <c r="R946" s="67"/>
      <c r="S946" s="67"/>
      <c r="T946" s="67"/>
      <c r="U946" s="67"/>
      <c r="V946" s="67"/>
      <c r="W946" s="67"/>
      <c r="X946" s="67"/>
      <c r="Y946" s="67"/>
    </row>
    <row r="947" spans="5:25" x14ac:dyDescent="0.2">
      <c r="E947" s="67"/>
      <c r="F947" s="97"/>
      <c r="G947" s="67"/>
      <c r="H947" s="97"/>
      <c r="I947" s="67"/>
      <c r="J947" s="67"/>
      <c r="K947" s="67"/>
      <c r="L947" s="97"/>
      <c r="R947" s="67"/>
      <c r="S947" s="67"/>
      <c r="T947" s="67"/>
      <c r="U947" s="67"/>
      <c r="V947" s="67"/>
      <c r="W947" s="67"/>
      <c r="X947" s="67"/>
      <c r="Y947" s="67"/>
    </row>
    <row r="948" spans="5:25" x14ac:dyDescent="0.2">
      <c r="E948" s="67"/>
      <c r="F948" s="97"/>
      <c r="G948" s="67"/>
      <c r="H948" s="97"/>
      <c r="I948" s="67"/>
      <c r="J948" s="67"/>
      <c r="K948" s="67"/>
      <c r="L948" s="97"/>
      <c r="R948" s="67"/>
      <c r="S948" s="67"/>
      <c r="T948" s="67"/>
      <c r="U948" s="67"/>
      <c r="V948" s="67"/>
      <c r="W948" s="67"/>
      <c r="X948" s="67"/>
      <c r="Y948" s="67"/>
    </row>
    <row r="949" spans="5:25" x14ac:dyDescent="0.2">
      <c r="E949" s="67"/>
      <c r="F949" s="97"/>
      <c r="G949" s="67"/>
      <c r="H949" s="97"/>
      <c r="I949" s="67"/>
      <c r="J949" s="67"/>
      <c r="K949" s="67"/>
      <c r="L949" s="97"/>
      <c r="R949" s="67"/>
      <c r="S949" s="67"/>
      <c r="T949" s="67"/>
      <c r="U949" s="67"/>
      <c r="V949" s="67"/>
      <c r="W949" s="67"/>
      <c r="X949" s="67"/>
      <c r="Y949" s="67"/>
    </row>
    <row r="950" spans="5:25" x14ac:dyDescent="0.2">
      <c r="E950" s="67"/>
      <c r="F950" s="97"/>
      <c r="G950" s="67"/>
      <c r="H950" s="97"/>
      <c r="I950" s="67"/>
      <c r="J950" s="67"/>
      <c r="K950" s="67"/>
      <c r="L950" s="97"/>
      <c r="R950" s="67"/>
      <c r="S950" s="67"/>
      <c r="T950" s="67"/>
      <c r="U950" s="67"/>
      <c r="V950" s="67"/>
      <c r="W950" s="67"/>
      <c r="X950" s="67"/>
      <c r="Y950" s="67"/>
    </row>
    <row r="951" spans="5:25" x14ac:dyDescent="0.2">
      <c r="E951" s="67"/>
      <c r="F951" s="97"/>
      <c r="G951" s="67"/>
      <c r="H951" s="97"/>
      <c r="I951" s="67"/>
      <c r="J951" s="67"/>
      <c r="K951" s="67"/>
      <c r="L951" s="97"/>
      <c r="R951" s="67"/>
      <c r="S951" s="67"/>
      <c r="T951" s="67"/>
      <c r="U951" s="67"/>
      <c r="V951" s="67"/>
      <c r="W951" s="67"/>
      <c r="X951" s="67"/>
      <c r="Y951" s="67"/>
    </row>
    <row r="952" spans="5:25" x14ac:dyDescent="0.2">
      <c r="E952" s="67"/>
      <c r="F952" s="97"/>
      <c r="G952" s="67"/>
      <c r="H952" s="97"/>
      <c r="I952" s="67"/>
      <c r="J952" s="67"/>
      <c r="K952" s="67"/>
      <c r="L952" s="97"/>
      <c r="R952" s="67"/>
      <c r="S952" s="67"/>
      <c r="T952" s="67"/>
      <c r="U952" s="67"/>
      <c r="V952" s="67"/>
      <c r="W952" s="67"/>
      <c r="X952" s="67"/>
      <c r="Y952" s="67"/>
    </row>
    <row r="953" spans="5:25" x14ac:dyDescent="0.2">
      <c r="E953" s="67"/>
      <c r="F953" s="97"/>
      <c r="G953" s="67"/>
      <c r="H953" s="97"/>
      <c r="I953" s="67"/>
      <c r="J953" s="67"/>
      <c r="K953" s="67"/>
      <c r="L953" s="97"/>
      <c r="R953" s="67"/>
      <c r="S953" s="67"/>
      <c r="T953" s="67"/>
      <c r="U953" s="67"/>
      <c r="V953" s="67"/>
      <c r="W953" s="67"/>
      <c r="X953" s="67"/>
      <c r="Y953" s="67"/>
    </row>
    <row r="954" spans="5:25" x14ac:dyDescent="0.2">
      <c r="E954" s="67"/>
      <c r="F954" s="97"/>
      <c r="G954" s="67"/>
      <c r="H954" s="97"/>
      <c r="I954" s="67"/>
      <c r="J954" s="67"/>
      <c r="K954" s="67"/>
      <c r="L954" s="97"/>
      <c r="R954" s="67"/>
      <c r="S954" s="67"/>
      <c r="T954" s="67"/>
      <c r="U954" s="67"/>
      <c r="V954" s="67"/>
      <c r="W954" s="67"/>
      <c r="X954" s="67"/>
      <c r="Y954" s="67"/>
    </row>
    <row r="955" spans="5:25" x14ac:dyDescent="0.2">
      <c r="E955" s="67"/>
      <c r="F955" s="97"/>
      <c r="G955" s="67"/>
      <c r="H955" s="97"/>
      <c r="I955" s="67"/>
      <c r="J955" s="67"/>
      <c r="K955" s="67"/>
      <c r="L955" s="97"/>
      <c r="R955" s="67"/>
      <c r="S955" s="67"/>
      <c r="T955" s="67"/>
      <c r="U955" s="67"/>
      <c r="V955" s="67"/>
      <c r="W955" s="67"/>
      <c r="X955" s="67"/>
      <c r="Y955" s="67"/>
    </row>
    <row r="956" spans="5:25" x14ac:dyDescent="0.2">
      <c r="E956" s="67"/>
      <c r="F956" s="97"/>
      <c r="G956" s="67"/>
      <c r="H956" s="97"/>
      <c r="I956" s="67"/>
      <c r="J956" s="67"/>
      <c r="K956" s="67"/>
      <c r="L956" s="97"/>
      <c r="R956" s="67"/>
      <c r="S956" s="67"/>
      <c r="T956" s="67"/>
      <c r="U956" s="67"/>
      <c r="V956" s="67"/>
      <c r="W956" s="67"/>
      <c r="X956" s="67"/>
      <c r="Y956" s="67"/>
    </row>
    <row r="957" spans="5:25" x14ac:dyDescent="0.2">
      <c r="E957" s="67"/>
      <c r="F957" s="97"/>
      <c r="G957" s="67"/>
      <c r="H957" s="97"/>
      <c r="I957" s="67"/>
      <c r="J957" s="67"/>
      <c r="K957" s="67"/>
      <c r="L957" s="97"/>
      <c r="R957" s="67"/>
      <c r="S957" s="67"/>
      <c r="T957" s="67"/>
      <c r="U957" s="67"/>
      <c r="V957" s="67"/>
      <c r="W957" s="67"/>
      <c r="X957" s="67"/>
      <c r="Y957" s="67"/>
    </row>
    <row r="958" spans="5:25" x14ac:dyDescent="0.2">
      <c r="E958" s="67"/>
      <c r="F958" s="97"/>
      <c r="G958" s="67"/>
      <c r="H958" s="97"/>
      <c r="I958" s="67"/>
      <c r="J958" s="67"/>
      <c r="K958" s="67"/>
      <c r="L958" s="97"/>
      <c r="R958" s="67"/>
      <c r="S958" s="67"/>
      <c r="T958" s="67"/>
      <c r="U958" s="67"/>
      <c r="V958" s="67"/>
      <c r="W958" s="67"/>
      <c r="X958" s="67"/>
      <c r="Y958" s="67"/>
    </row>
    <row r="959" spans="5:25" x14ac:dyDescent="0.2">
      <c r="E959" s="67"/>
      <c r="F959" s="97"/>
      <c r="G959" s="67"/>
      <c r="H959" s="97"/>
      <c r="I959" s="67"/>
      <c r="J959" s="67"/>
      <c r="K959" s="67"/>
      <c r="L959" s="97"/>
      <c r="R959" s="67"/>
      <c r="S959" s="67"/>
      <c r="T959" s="67"/>
      <c r="U959" s="67"/>
      <c r="V959" s="67"/>
      <c r="W959" s="67"/>
      <c r="X959" s="67"/>
      <c r="Y959" s="67"/>
    </row>
    <row r="960" spans="5:25" x14ac:dyDescent="0.2">
      <c r="E960" s="67"/>
      <c r="F960" s="97"/>
      <c r="G960" s="67"/>
      <c r="H960" s="97"/>
      <c r="I960" s="67"/>
      <c r="J960" s="67"/>
      <c r="K960" s="67"/>
      <c r="L960" s="97"/>
      <c r="R960" s="67"/>
      <c r="S960" s="67"/>
      <c r="T960" s="67"/>
      <c r="U960" s="67"/>
      <c r="V960" s="67"/>
      <c r="W960" s="67"/>
      <c r="X960" s="67"/>
      <c r="Y960" s="67"/>
    </row>
    <row r="961" spans="5:25" x14ac:dyDescent="0.2">
      <c r="E961" s="67"/>
      <c r="F961" s="97"/>
      <c r="G961" s="67"/>
      <c r="H961" s="97"/>
      <c r="I961" s="67"/>
      <c r="J961" s="67"/>
      <c r="K961" s="67"/>
      <c r="L961" s="97"/>
      <c r="R961" s="67"/>
      <c r="S961" s="67"/>
      <c r="T961" s="67"/>
      <c r="U961" s="67"/>
      <c r="V961" s="67"/>
      <c r="W961" s="67"/>
      <c r="X961" s="67"/>
      <c r="Y961" s="67"/>
    </row>
    <row r="962" spans="5:25" x14ac:dyDescent="0.2">
      <c r="E962" s="67"/>
      <c r="F962" s="97"/>
      <c r="G962" s="67"/>
      <c r="H962" s="97"/>
      <c r="I962" s="67"/>
      <c r="J962" s="67"/>
      <c r="K962" s="67"/>
      <c r="L962" s="97"/>
      <c r="R962" s="67"/>
      <c r="S962" s="67"/>
      <c r="T962" s="67"/>
      <c r="U962" s="67"/>
      <c r="V962" s="67"/>
      <c r="W962" s="67"/>
      <c r="X962" s="67"/>
      <c r="Y962" s="67"/>
    </row>
    <row r="963" spans="5:25" x14ac:dyDescent="0.2">
      <c r="E963" s="67"/>
      <c r="F963" s="97"/>
      <c r="G963" s="67"/>
      <c r="H963" s="97"/>
      <c r="I963" s="67"/>
      <c r="J963" s="67"/>
      <c r="K963" s="67"/>
      <c r="L963" s="97"/>
      <c r="R963" s="67"/>
      <c r="S963" s="67"/>
      <c r="T963" s="67"/>
      <c r="U963" s="67"/>
      <c r="V963" s="67"/>
      <c r="W963" s="67"/>
      <c r="X963" s="67"/>
      <c r="Y963" s="67"/>
    </row>
    <row r="964" spans="5:25" x14ac:dyDescent="0.2">
      <c r="E964" s="67"/>
      <c r="F964" s="97"/>
      <c r="G964" s="67"/>
      <c r="H964" s="97"/>
      <c r="I964" s="67"/>
      <c r="J964" s="67"/>
      <c r="K964" s="67"/>
      <c r="L964" s="97"/>
      <c r="R964" s="67"/>
      <c r="S964" s="67"/>
      <c r="T964" s="67"/>
      <c r="U964" s="67"/>
      <c r="V964" s="67"/>
      <c r="W964" s="67"/>
      <c r="X964" s="67"/>
      <c r="Y964" s="67"/>
    </row>
    <row r="965" spans="5:25" x14ac:dyDescent="0.2">
      <c r="E965" s="67"/>
      <c r="F965" s="97"/>
      <c r="G965" s="67"/>
      <c r="H965" s="97"/>
      <c r="I965" s="67"/>
      <c r="J965" s="67"/>
      <c r="K965" s="67"/>
      <c r="L965" s="97"/>
      <c r="R965" s="67"/>
      <c r="S965" s="67"/>
      <c r="T965" s="67"/>
      <c r="U965" s="67"/>
      <c r="V965" s="67"/>
      <c r="W965" s="67"/>
      <c r="X965" s="67"/>
      <c r="Y965" s="67"/>
    </row>
    <row r="966" spans="5:25" x14ac:dyDescent="0.2">
      <c r="E966" s="67"/>
      <c r="F966" s="97"/>
      <c r="G966" s="67"/>
      <c r="H966" s="97"/>
      <c r="I966" s="67"/>
      <c r="J966" s="67"/>
      <c r="K966" s="67"/>
      <c r="L966" s="97"/>
      <c r="R966" s="67"/>
      <c r="S966" s="67"/>
      <c r="T966" s="67"/>
      <c r="U966" s="67"/>
      <c r="V966" s="67"/>
      <c r="W966" s="67"/>
      <c r="X966" s="67"/>
      <c r="Y966" s="67"/>
    </row>
    <row r="967" spans="5:25" x14ac:dyDescent="0.2">
      <c r="E967" s="67"/>
      <c r="F967" s="97"/>
      <c r="G967" s="67"/>
      <c r="H967" s="97"/>
      <c r="I967" s="67"/>
      <c r="J967" s="67"/>
      <c r="K967" s="67"/>
      <c r="L967" s="97"/>
      <c r="R967" s="67"/>
      <c r="S967" s="67"/>
      <c r="T967" s="67"/>
      <c r="U967" s="67"/>
      <c r="V967" s="67"/>
      <c r="W967" s="67"/>
      <c r="X967" s="67"/>
      <c r="Y967" s="67"/>
    </row>
    <row r="968" spans="5:25" x14ac:dyDescent="0.2">
      <c r="E968" s="67"/>
      <c r="F968" s="97"/>
      <c r="G968" s="67"/>
      <c r="H968" s="97"/>
      <c r="I968" s="67"/>
      <c r="J968" s="67"/>
      <c r="K968" s="67"/>
      <c r="L968" s="97"/>
      <c r="R968" s="67"/>
      <c r="S968" s="67"/>
      <c r="T968" s="67"/>
      <c r="U968" s="67"/>
      <c r="V968" s="67"/>
      <c r="W968" s="67"/>
      <c r="X968" s="67"/>
      <c r="Y968" s="67"/>
    </row>
    <row r="969" spans="5:25" x14ac:dyDescent="0.2">
      <c r="E969" s="67"/>
      <c r="F969" s="97"/>
      <c r="G969" s="67"/>
      <c r="H969" s="97"/>
      <c r="I969" s="67"/>
      <c r="J969" s="67"/>
      <c r="K969" s="67"/>
      <c r="L969" s="97"/>
      <c r="R969" s="67"/>
      <c r="S969" s="67"/>
      <c r="T969" s="67"/>
      <c r="U969" s="67"/>
      <c r="V969" s="67"/>
      <c r="W969" s="67"/>
      <c r="X969" s="67"/>
      <c r="Y969" s="67"/>
    </row>
    <row r="970" spans="5:25" x14ac:dyDescent="0.2">
      <c r="E970" s="67"/>
      <c r="F970" s="97"/>
      <c r="G970" s="67"/>
      <c r="H970" s="97"/>
      <c r="I970" s="67"/>
      <c r="J970" s="67"/>
      <c r="K970" s="67"/>
      <c r="L970" s="97"/>
      <c r="R970" s="67"/>
      <c r="S970" s="67"/>
      <c r="T970" s="67"/>
      <c r="U970" s="67"/>
      <c r="V970" s="67"/>
      <c r="W970" s="67"/>
      <c r="X970" s="67"/>
      <c r="Y970" s="67"/>
    </row>
    <row r="971" spans="5:25" x14ac:dyDescent="0.2">
      <c r="E971" s="67"/>
      <c r="F971" s="97"/>
      <c r="G971" s="67"/>
      <c r="H971" s="97"/>
      <c r="I971" s="67"/>
      <c r="J971" s="67"/>
      <c r="K971" s="67"/>
      <c r="L971" s="97"/>
      <c r="R971" s="67"/>
      <c r="S971" s="67"/>
      <c r="T971" s="67"/>
      <c r="U971" s="67"/>
      <c r="V971" s="67"/>
      <c r="W971" s="67"/>
      <c r="X971" s="67"/>
      <c r="Y971" s="67"/>
    </row>
    <row r="972" spans="5:25" x14ac:dyDescent="0.2">
      <c r="E972" s="67"/>
      <c r="F972" s="97"/>
      <c r="G972" s="67"/>
      <c r="H972" s="97"/>
      <c r="I972" s="67"/>
      <c r="J972" s="67"/>
      <c r="K972" s="67"/>
      <c r="L972" s="97"/>
      <c r="R972" s="67"/>
      <c r="S972" s="67"/>
      <c r="T972" s="67"/>
      <c r="U972" s="67"/>
      <c r="V972" s="67"/>
      <c r="W972" s="67"/>
      <c r="X972" s="67"/>
      <c r="Y972" s="67"/>
    </row>
    <row r="973" spans="5:25" x14ac:dyDescent="0.2">
      <c r="E973" s="67"/>
      <c r="F973" s="97"/>
      <c r="G973" s="67"/>
      <c r="H973" s="97"/>
      <c r="I973" s="67"/>
      <c r="J973" s="67"/>
      <c r="K973" s="67"/>
      <c r="L973" s="97"/>
      <c r="R973" s="67"/>
      <c r="S973" s="67"/>
      <c r="T973" s="67"/>
      <c r="U973" s="67"/>
      <c r="V973" s="67"/>
      <c r="W973" s="67"/>
      <c r="X973" s="67"/>
      <c r="Y973" s="67"/>
    </row>
    <row r="974" spans="5:25" x14ac:dyDescent="0.2">
      <c r="E974" s="67"/>
      <c r="F974" s="97"/>
      <c r="G974" s="67"/>
      <c r="H974" s="97"/>
      <c r="I974" s="67"/>
      <c r="J974" s="67"/>
      <c r="K974" s="67"/>
      <c r="L974" s="97"/>
      <c r="R974" s="67"/>
      <c r="S974" s="67"/>
      <c r="T974" s="67"/>
      <c r="U974" s="67"/>
      <c r="V974" s="67"/>
      <c r="W974" s="67"/>
      <c r="X974" s="67"/>
      <c r="Y974" s="67"/>
    </row>
    <row r="975" spans="5:25" x14ac:dyDescent="0.2">
      <c r="E975" s="67"/>
      <c r="F975" s="97"/>
      <c r="G975" s="67"/>
      <c r="H975" s="97"/>
      <c r="I975" s="67"/>
      <c r="J975" s="67"/>
      <c r="K975" s="67"/>
      <c r="L975" s="97"/>
      <c r="R975" s="67"/>
      <c r="S975" s="67"/>
      <c r="T975" s="67"/>
      <c r="U975" s="67"/>
      <c r="V975" s="67"/>
      <c r="W975" s="67"/>
      <c r="X975" s="67"/>
      <c r="Y975" s="67"/>
    </row>
    <row r="976" spans="5:25" x14ac:dyDescent="0.2">
      <c r="E976" s="67"/>
      <c r="F976" s="97"/>
      <c r="G976" s="67"/>
      <c r="H976" s="97"/>
      <c r="I976" s="67"/>
      <c r="J976" s="67"/>
      <c r="K976" s="67"/>
      <c r="L976" s="97"/>
      <c r="R976" s="67"/>
      <c r="S976" s="67"/>
      <c r="T976" s="67"/>
      <c r="U976" s="67"/>
      <c r="V976" s="67"/>
      <c r="W976" s="67"/>
      <c r="X976" s="67"/>
      <c r="Y976" s="67"/>
    </row>
    <row r="977" spans="5:25" x14ac:dyDescent="0.2">
      <c r="E977" s="67"/>
      <c r="F977" s="97"/>
      <c r="G977" s="67"/>
      <c r="H977" s="97"/>
      <c r="I977" s="67"/>
      <c r="J977" s="67"/>
      <c r="K977" s="67"/>
      <c r="L977" s="97"/>
      <c r="R977" s="67"/>
      <c r="S977" s="67"/>
      <c r="T977" s="67"/>
      <c r="U977" s="67"/>
      <c r="V977" s="67"/>
      <c r="W977" s="67"/>
      <c r="X977" s="67"/>
      <c r="Y977" s="67"/>
    </row>
    <row r="978" spans="5:25" x14ac:dyDescent="0.2">
      <c r="E978" s="67"/>
      <c r="F978" s="97"/>
      <c r="G978" s="67"/>
      <c r="H978" s="97"/>
      <c r="I978" s="67"/>
      <c r="J978" s="67"/>
      <c r="K978" s="67"/>
      <c r="L978" s="97"/>
      <c r="R978" s="67"/>
      <c r="S978" s="67"/>
      <c r="T978" s="67"/>
      <c r="U978" s="67"/>
      <c r="V978" s="67"/>
      <c r="W978" s="67"/>
      <c r="X978" s="67"/>
      <c r="Y978" s="67"/>
    </row>
    <row r="979" spans="5:25" x14ac:dyDescent="0.2">
      <c r="E979" s="67"/>
      <c r="F979" s="97"/>
      <c r="G979" s="67"/>
      <c r="H979" s="97"/>
      <c r="I979" s="67"/>
      <c r="J979" s="67"/>
      <c r="K979" s="67"/>
      <c r="L979" s="97"/>
      <c r="R979" s="67"/>
      <c r="S979" s="67"/>
      <c r="T979" s="67"/>
      <c r="U979" s="67"/>
      <c r="V979" s="67"/>
      <c r="W979" s="67"/>
      <c r="X979" s="67"/>
      <c r="Y979" s="67"/>
    </row>
    <row r="980" spans="5:25" x14ac:dyDescent="0.2">
      <c r="E980" s="67"/>
      <c r="F980" s="97"/>
      <c r="G980" s="67"/>
      <c r="H980" s="97"/>
      <c r="I980" s="67"/>
      <c r="J980" s="67"/>
      <c r="K980" s="67"/>
      <c r="L980" s="97"/>
      <c r="R980" s="67"/>
      <c r="S980" s="67"/>
      <c r="T980" s="67"/>
      <c r="U980" s="67"/>
      <c r="V980" s="67"/>
      <c r="W980" s="67"/>
      <c r="X980" s="67"/>
      <c r="Y980" s="67"/>
    </row>
    <row r="981" spans="5:25" x14ac:dyDescent="0.2">
      <c r="E981" s="67"/>
      <c r="F981" s="97"/>
      <c r="G981" s="67"/>
      <c r="H981" s="97"/>
      <c r="I981" s="67"/>
      <c r="J981" s="67"/>
      <c r="K981" s="67"/>
      <c r="L981" s="97"/>
      <c r="R981" s="67"/>
      <c r="S981" s="67"/>
      <c r="T981" s="67"/>
      <c r="U981" s="67"/>
      <c r="V981" s="67"/>
      <c r="W981" s="67"/>
      <c r="X981" s="67"/>
      <c r="Y981" s="67"/>
    </row>
    <row r="982" spans="5:25" x14ac:dyDescent="0.2">
      <c r="E982" s="67"/>
      <c r="F982" s="97"/>
      <c r="G982" s="67"/>
      <c r="H982" s="97"/>
      <c r="I982" s="67"/>
      <c r="J982" s="67"/>
      <c r="K982" s="67"/>
      <c r="L982" s="97"/>
      <c r="R982" s="67"/>
      <c r="S982" s="67"/>
      <c r="T982" s="67"/>
      <c r="U982" s="67"/>
      <c r="V982" s="67"/>
      <c r="W982" s="67"/>
      <c r="X982" s="67"/>
      <c r="Y982" s="67"/>
    </row>
    <row r="983" spans="5:25" x14ac:dyDescent="0.2">
      <c r="E983" s="67"/>
      <c r="F983" s="97"/>
      <c r="G983" s="67"/>
      <c r="H983" s="97"/>
      <c r="I983" s="67"/>
      <c r="J983" s="67"/>
      <c r="K983" s="67"/>
      <c r="L983" s="97"/>
      <c r="R983" s="67"/>
      <c r="S983" s="67"/>
      <c r="T983" s="67"/>
      <c r="U983" s="67"/>
      <c r="V983" s="67"/>
      <c r="W983" s="67"/>
      <c r="X983" s="67"/>
      <c r="Y983" s="67"/>
    </row>
    <row r="984" spans="5:25" x14ac:dyDescent="0.2">
      <c r="E984" s="67"/>
      <c r="F984" s="97"/>
      <c r="G984" s="67"/>
      <c r="H984" s="97"/>
      <c r="I984" s="67"/>
      <c r="J984" s="67"/>
      <c r="K984" s="67"/>
      <c r="L984" s="97"/>
      <c r="R984" s="67"/>
      <c r="S984" s="67"/>
      <c r="T984" s="67"/>
      <c r="U984" s="67"/>
      <c r="V984" s="67"/>
      <c r="W984" s="67"/>
      <c r="X984" s="67"/>
      <c r="Y984" s="67"/>
    </row>
    <row r="985" spans="5:25" x14ac:dyDescent="0.2">
      <c r="E985" s="67"/>
      <c r="F985" s="97"/>
      <c r="G985" s="67"/>
      <c r="H985" s="97"/>
      <c r="I985" s="67"/>
      <c r="J985" s="67"/>
      <c r="K985" s="67"/>
      <c r="L985" s="97"/>
      <c r="R985" s="67"/>
      <c r="S985" s="67"/>
      <c r="T985" s="67"/>
      <c r="U985" s="67"/>
      <c r="V985" s="67"/>
      <c r="W985" s="67"/>
      <c r="X985" s="67"/>
      <c r="Y985" s="67"/>
    </row>
    <row r="986" spans="5:25" x14ac:dyDescent="0.2">
      <c r="E986" s="67"/>
      <c r="F986" s="97"/>
      <c r="G986" s="67"/>
      <c r="H986" s="97"/>
      <c r="I986" s="67"/>
      <c r="J986" s="67"/>
      <c r="K986" s="67"/>
      <c r="L986" s="97"/>
      <c r="R986" s="67"/>
      <c r="S986" s="67"/>
      <c r="T986" s="67"/>
      <c r="U986" s="67"/>
      <c r="V986" s="67"/>
      <c r="W986" s="67"/>
      <c r="X986" s="67"/>
      <c r="Y986" s="67"/>
    </row>
    <row r="987" spans="5:25" x14ac:dyDescent="0.2">
      <c r="E987" s="67"/>
      <c r="F987" s="97"/>
      <c r="G987" s="67"/>
      <c r="H987" s="97"/>
      <c r="I987" s="67"/>
      <c r="J987" s="67"/>
      <c r="K987" s="67"/>
      <c r="L987" s="97"/>
      <c r="R987" s="67"/>
      <c r="S987" s="67"/>
      <c r="T987" s="67"/>
      <c r="U987" s="67"/>
      <c r="V987" s="67"/>
      <c r="W987" s="67"/>
      <c r="X987" s="67"/>
      <c r="Y987" s="67"/>
    </row>
    <row r="988" spans="5:25" x14ac:dyDescent="0.2">
      <c r="E988" s="67"/>
      <c r="F988" s="97"/>
      <c r="G988" s="67"/>
      <c r="H988" s="97"/>
      <c r="I988" s="67"/>
      <c r="J988" s="67"/>
      <c r="K988" s="67"/>
      <c r="L988" s="97"/>
      <c r="R988" s="67"/>
      <c r="S988" s="67"/>
      <c r="T988" s="67"/>
      <c r="U988" s="67"/>
      <c r="V988" s="67"/>
      <c r="W988" s="67"/>
      <c r="X988" s="67"/>
      <c r="Y988" s="67"/>
    </row>
    <row r="989" spans="5:25" x14ac:dyDescent="0.2">
      <c r="E989" s="67"/>
      <c r="F989" s="97"/>
      <c r="G989" s="67"/>
      <c r="H989" s="97"/>
      <c r="I989" s="67"/>
      <c r="J989" s="67"/>
      <c r="K989" s="67"/>
      <c r="L989" s="97"/>
      <c r="R989" s="67"/>
      <c r="S989" s="67"/>
      <c r="T989" s="67"/>
      <c r="U989" s="67"/>
      <c r="V989" s="67"/>
      <c r="W989" s="67"/>
      <c r="X989" s="67"/>
      <c r="Y989" s="67"/>
    </row>
    <row r="990" spans="5:25" x14ac:dyDescent="0.2">
      <c r="E990" s="67"/>
      <c r="F990" s="97"/>
      <c r="G990" s="67"/>
      <c r="H990" s="97"/>
      <c r="I990" s="67"/>
      <c r="J990" s="67"/>
      <c r="K990" s="67"/>
      <c r="L990" s="97"/>
      <c r="R990" s="67"/>
      <c r="S990" s="67"/>
      <c r="T990" s="67"/>
      <c r="U990" s="67"/>
      <c r="V990" s="67"/>
      <c r="W990" s="67"/>
      <c r="X990" s="67"/>
      <c r="Y990" s="67"/>
    </row>
    <row r="991" spans="5:25" x14ac:dyDescent="0.2">
      <c r="E991" s="67"/>
      <c r="F991" s="97"/>
      <c r="G991" s="67"/>
      <c r="H991" s="97"/>
      <c r="I991" s="67"/>
      <c r="J991" s="67"/>
      <c r="K991" s="67"/>
      <c r="L991" s="97"/>
      <c r="R991" s="67"/>
      <c r="S991" s="67"/>
      <c r="T991" s="67"/>
      <c r="U991" s="67"/>
      <c r="V991" s="67"/>
      <c r="W991" s="67"/>
      <c r="X991" s="67"/>
      <c r="Y991" s="67"/>
    </row>
    <row r="992" spans="5:25" x14ac:dyDescent="0.2">
      <c r="E992" s="67"/>
      <c r="F992" s="97"/>
      <c r="G992" s="67"/>
      <c r="H992" s="97"/>
      <c r="I992" s="67"/>
      <c r="J992" s="67"/>
      <c r="K992" s="67"/>
      <c r="L992" s="97"/>
      <c r="R992" s="67"/>
      <c r="S992" s="67"/>
      <c r="T992" s="67"/>
      <c r="U992" s="67"/>
      <c r="V992" s="67"/>
      <c r="W992" s="67"/>
      <c r="X992" s="67"/>
      <c r="Y992" s="67"/>
    </row>
    <row r="993" spans="5:25" x14ac:dyDescent="0.2">
      <c r="E993" s="67"/>
      <c r="F993" s="97"/>
      <c r="G993" s="67"/>
      <c r="H993" s="97"/>
      <c r="I993" s="67"/>
      <c r="J993" s="67"/>
      <c r="K993" s="67"/>
      <c r="L993" s="97"/>
      <c r="R993" s="67"/>
      <c r="S993" s="67"/>
      <c r="T993" s="67"/>
      <c r="U993" s="67"/>
      <c r="V993" s="67"/>
      <c r="W993" s="67"/>
      <c r="X993" s="67"/>
      <c r="Y993" s="67"/>
    </row>
    <row r="994" spans="5:25" x14ac:dyDescent="0.2">
      <c r="E994" s="67"/>
      <c r="F994" s="97"/>
      <c r="G994" s="67"/>
      <c r="H994" s="97"/>
      <c r="I994" s="67"/>
      <c r="J994" s="67"/>
      <c r="K994" s="67"/>
      <c r="L994" s="97"/>
      <c r="R994" s="67"/>
      <c r="S994" s="67"/>
      <c r="T994" s="67"/>
      <c r="U994" s="67"/>
      <c r="V994" s="67"/>
      <c r="W994" s="67"/>
      <c r="X994" s="67"/>
      <c r="Y994" s="67"/>
    </row>
    <row r="995" spans="5:25" x14ac:dyDescent="0.2">
      <c r="E995" s="67"/>
      <c r="F995" s="97"/>
      <c r="G995" s="67"/>
      <c r="H995" s="97"/>
      <c r="I995" s="67"/>
      <c r="J995" s="67"/>
      <c r="K995" s="67"/>
      <c r="L995" s="97"/>
      <c r="R995" s="67"/>
      <c r="S995" s="67"/>
      <c r="T995" s="67"/>
      <c r="U995" s="67"/>
      <c r="V995" s="67"/>
      <c r="W995" s="67"/>
      <c r="X995" s="67"/>
      <c r="Y995" s="67"/>
    </row>
    <row r="996" spans="5:25" x14ac:dyDescent="0.2">
      <c r="E996" s="67"/>
      <c r="F996" s="97"/>
      <c r="G996" s="67"/>
      <c r="H996" s="97"/>
      <c r="I996" s="67"/>
      <c r="J996" s="67"/>
      <c r="K996" s="67"/>
      <c r="L996" s="97"/>
      <c r="R996" s="67"/>
      <c r="S996" s="67"/>
      <c r="T996" s="67"/>
      <c r="U996" s="67"/>
      <c r="V996" s="67"/>
      <c r="W996" s="67"/>
      <c r="X996" s="67"/>
      <c r="Y996" s="67"/>
    </row>
    <row r="997" spans="5:25" x14ac:dyDescent="0.2">
      <c r="E997" s="67"/>
      <c r="F997" s="97"/>
      <c r="G997" s="67"/>
      <c r="H997" s="97"/>
      <c r="I997" s="67"/>
      <c r="J997" s="67"/>
      <c r="K997" s="67"/>
      <c r="L997" s="97"/>
      <c r="R997" s="67"/>
      <c r="S997" s="67"/>
      <c r="T997" s="67"/>
      <c r="U997" s="67"/>
      <c r="V997" s="67"/>
      <c r="W997" s="67"/>
      <c r="X997" s="67"/>
      <c r="Y997" s="67"/>
    </row>
    <row r="998" spans="5:25" x14ac:dyDescent="0.2">
      <c r="E998" s="67"/>
      <c r="F998" s="97"/>
      <c r="G998" s="67"/>
      <c r="H998" s="97"/>
      <c r="I998" s="67"/>
      <c r="J998" s="67"/>
      <c r="K998" s="67"/>
      <c r="L998" s="97"/>
      <c r="R998" s="67"/>
      <c r="S998" s="67"/>
      <c r="T998" s="67"/>
      <c r="U998" s="67"/>
      <c r="V998" s="67"/>
      <c r="W998" s="67"/>
      <c r="X998" s="67"/>
      <c r="Y998" s="67"/>
    </row>
    <row r="999" spans="5:25" x14ac:dyDescent="0.2">
      <c r="E999" s="67"/>
      <c r="F999" s="97"/>
      <c r="G999" s="67"/>
      <c r="H999" s="97"/>
      <c r="I999" s="67"/>
      <c r="J999" s="67"/>
      <c r="K999" s="67"/>
      <c r="L999" s="97"/>
      <c r="R999" s="67"/>
      <c r="S999" s="67"/>
      <c r="T999" s="67"/>
      <c r="U999" s="67"/>
      <c r="V999" s="67"/>
      <c r="W999" s="67"/>
      <c r="X999" s="67"/>
      <c r="Y999" s="67"/>
    </row>
    <row r="1000" spans="5:25" x14ac:dyDescent="0.2">
      <c r="E1000" s="67"/>
      <c r="F1000" s="97"/>
      <c r="G1000" s="67"/>
      <c r="H1000" s="97"/>
      <c r="I1000" s="67"/>
      <c r="J1000" s="67"/>
      <c r="K1000" s="67"/>
      <c r="L1000" s="97"/>
      <c r="R1000" s="67"/>
      <c r="S1000" s="67"/>
      <c r="T1000" s="67"/>
      <c r="U1000" s="67"/>
      <c r="V1000" s="67"/>
      <c r="W1000" s="67"/>
      <c r="X1000" s="67"/>
      <c r="Y1000" s="67"/>
    </row>
    <row r="1001" spans="5:25" x14ac:dyDescent="0.2">
      <c r="E1001" s="67"/>
      <c r="F1001" s="97"/>
      <c r="G1001" s="67"/>
      <c r="H1001" s="97"/>
      <c r="I1001" s="67"/>
      <c r="J1001" s="67"/>
      <c r="K1001" s="67"/>
      <c r="L1001" s="97"/>
      <c r="R1001" s="67"/>
      <c r="S1001" s="67"/>
      <c r="T1001" s="67"/>
      <c r="U1001" s="67"/>
      <c r="V1001" s="67"/>
      <c r="W1001" s="67"/>
      <c r="X1001" s="67"/>
      <c r="Y1001" s="67"/>
    </row>
    <row r="1002" spans="5:25" x14ac:dyDescent="0.2">
      <c r="E1002" s="67"/>
      <c r="F1002" s="97"/>
      <c r="G1002" s="67"/>
      <c r="H1002" s="97"/>
      <c r="I1002" s="67"/>
      <c r="J1002" s="67"/>
      <c r="K1002" s="67"/>
      <c r="L1002" s="97"/>
      <c r="R1002" s="67"/>
      <c r="S1002" s="67"/>
      <c r="T1002" s="67"/>
      <c r="U1002" s="67"/>
      <c r="V1002" s="67"/>
      <c r="W1002" s="67"/>
      <c r="X1002" s="67"/>
      <c r="Y1002" s="67"/>
    </row>
    <row r="1003" spans="5:25" x14ac:dyDescent="0.2">
      <c r="E1003" s="67"/>
      <c r="F1003" s="97"/>
      <c r="G1003" s="67"/>
      <c r="H1003" s="97"/>
      <c r="I1003" s="67"/>
      <c r="J1003" s="67"/>
      <c r="K1003" s="67"/>
      <c r="L1003" s="97"/>
      <c r="R1003" s="67"/>
      <c r="S1003" s="67"/>
      <c r="T1003" s="67"/>
      <c r="U1003" s="67"/>
      <c r="V1003" s="67"/>
      <c r="W1003" s="67"/>
      <c r="X1003" s="67"/>
      <c r="Y1003" s="67"/>
    </row>
    <row r="1004" spans="5:25" x14ac:dyDescent="0.2">
      <c r="E1004" s="67"/>
      <c r="F1004" s="97"/>
      <c r="G1004" s="67"/>
      <c r="H1004" s="97"/>
      <c r="I1004" s="67"/>
      <c r="J1004" s="67"/>
      <c r="K1004" s="67"/>
      <c r="L1004" s="97"/>
      <c r="R1004" s="67"/>
      <c r="S1004" s="67"/>
      <c r="T1004" s="67"/>
      <c r="U1004" s="67"/>
      <c r="V1004" s="67"/>
      <c r="W1004" s="67"/>
      <c r="X1004" s="67"/>
      <c r="Y1004" s="67"/>
    </row>
    <row r="1005" spans="5:25" x14ac:dyDescent="0.2">
      <c r="E1005" s="67"/>
      <c r="F1005" s="97"/>
      <c r="G1005" s="67"/>
      <c r="H1005" s="97"/>
      <c r="I1005" s="67"/>
      <c r="J1005" s="67"/>
      <c r="K1005" s="67"/>
      <c r="L1005" s="97"/>
      <c r="R1005" s="67"/>
      <c r="S1005" s="67"/>
      <c r="T1005" s="67"/>
      <c r="U1005" s="67"/>
      <c r="V1005" s="67"/>
      <c r="W1005" s="67"/>
      <c r="X1005" s="67"/>
      <c r="Y1005" s="67"/>
    </row>
    <row r="1006" spans="5:25" x14ac:dyDescent="0.2">
      <c r="E1006" s="67"/>
      <c r="F1006" s="97"/>
      <c r="G1006" s="67"/>
      <c r="H1006" s="97"/>
      <c r="I1006" s="67"/>
      <c r="J1006" s="67"/>
      <c r="K1006" s="67"/>
      <c r="L1006" s="97"/>
      <c r="R1006" s="67"/>
      <c r="S1006" s="67"/>
      <c r="T1006" s="67"/>
      <c r="U1006" s="67"/>
      <c r="V1006" s="67"/>
      <c r="W1006" s="67"/>
      <c r="X1006" s="67"/>
      <c r="Y1006" s="67"/>
    </row>
    <row r="1007" spans="5:25" x14ac:dyDescent="0.2">
      <c r="E1007" s="67"/>
      <c r="F1007" s="97"/>
      <c r="G1007" s="67"/>
      <c r="H1007" s="97"/>
      <c r="I1007" s="67"/>
      <c r="J1007" s="67"/>
      <c r="K1007" s="67"/>
      <c r="L1007" s="97"/>
      <c r="R1007" s="67"/>
      <c r="S1007" s="67"/>
      <c r="T1007" s="67"/>
      <c r="U1007" s="67"/>
      <c r="V1007" s="67"/>
      <c r="W1007" s="67"/>
      <c r="X1007" s="67"/>
      <c r="Y1007" s="67"/>
    </row>
    <row r="1008" spans="5:25" x14ac:dyDescent="0.2">
      <c r="E1008" s="67"/>
      <c r="F1008" s="97"/>
      <c r="G1008" s="67"/>
      <c r="H1008" s="97"/>
      <c r="I1008" s="67"/>
      <c r="J1008" s="67"/>
      <c r="K1008" s="67"/>
      <c r="L1008" s="97"/>
      <c r="R1008" s="67"/>
      <c r="S1008" s="67"/>
      <c r="T1008" s="67"/>
      <c r="U1008" s="67"/>
      <c r="V1008" s="67"/>
      <c r="W1008" s="67"/>
      <c r="X1008" s="67"/>
      <c r="Y1008" s="67"/>
    </row>
    <row r="1009" spans="5:25" x14ac:dyDescent="0.2">
      <c r="E1009" s="67"/>
      <c r="F1009" s="97"/>
      <c r="G1009" s="67"/>
      <c r="H1009" s="97"/>
      <c r="I1009" s="67"/>
      <c r="J1009" s="67"/>
      <c r="K1009" s="67"/>
      <c r="L1009" s="97"/>
      <c r="R1009" s="67"/>
      <c r="S1009" s="67"/>
      <c r="T1009" s="67"/>
      <c r="U1009" s="67"/>
      <c r="V1009" s="67"/>
      <c r="W1009" s="67"/>
      <c r="X1009" s="67"/>
      <c r="Y1009" s="67"/>
    </row>
    <row r="1010" spans="5:25" x14ac:dyDescent="0.2">
      <c r="E1010" s="67"/>
      <c r="F1010" s="97"/>
      <c r="G1010" s="67"/>
      <c r="H1010" s="97"/>
      <c r="I1010" s="67"/>
      <c r="J1010" s="67"/>
      <c r="K1010" s="67"/>
      <c r="L1010" s="97"/>
      <c r="R1010" s="67"/>
      <c r="S1010" s="67"/>
      <c r="T1010" s="67"/>
      <c r="U1010" s="67"/>
      <c r="V1010" s="67"/>
      <c r="W1010" s="67"/>
      <c r="X1010" s="67"/>
      <c r="Y1010" s="67"/>
    </row>
    <row r="1011" spans="5:25" x14ac:dyDescent="0.2">
      <c r="E1011" s="67"/>
      <c r="F1011" s="97"/>
      <c r="G1011" s="67"/>
      <c r="H1011" s="97"/>
      <c r="I1011" s="67"/>
      <c r="J1011" s="67"/>
      <c r="K1011" s="67"/>
      <c r="L1011" s="97"/>
      <c r="R1011" s="67"/>
      <c r="S1011" s="67"/>
      <c r="T1011" s="67"/>
      <c r="U1011" s="67"/>
      <c r="V1011" s="67"/>
      <c r="W1011" s="67"/>
      <c r="X1011" s="67"/>
      <c r="Y1011" s="67"/>
    </row>
    <row r="1012" spans="5:25" x14ac:dyDescent="0.2">
      <c r="E1012" s="67"/>
      <c r="F1012" s="97"/>
      <c r="G1012" s="67"/>
      <c r="H1012" s="97"/>
      <c r="I1012" s="67"/>
      <c r="J1012" s="67"/>
      <c r="K1012" s="67"/>
      <c r="L1012" s="97"/>
      <c r="R1012" s="67"/>
      <c r="S1012" s="67"/>
      <c r="T1012" s="67"/>
      <c r="U1012" s="67"/>
      <c r="V1012" s="67"/>
      <c r="W1012" s="67"/>
      <c r="X1012" s="67"/>
      <c r="Y1012" s="67"/>
    </row>
    <row r="1013" spans="5:25" x14ac:dyDescent="0.2">
      <c r="E1013" s="67"/>
      <c r="F1013" s="97"/>
      <c r="G1013" s="67"/>
      <c r="H1013" s="97"/>
      <c r="I1013" s="67"/>
      <c r="J1013" s="67"/>
      <c r="K1013" s="67"/>
      <c r="L1013" s="97"/>
      <c r="R1013" s="67"/>
      <c r="S1013" s="67"/>
      <c r="T1013" s="67"/>
      <c r="U1013" s="67"/>
      <c r="V1013" s="67"/>
      <c r="W1013" s="67"/>
      <c r="X1013" s="67"/>
      <c r="Y1013" s="67"/>
    </row>
    <row r="1014" spans="5:25" x14ac:dyDescent="0.2">
      <c r="E1014" s="67"/>
      <c r="F1014" s="97"/>
      <c r="G1014" s="67"/>
      <c r="H1014" s="97"/>
      <c r="I1014" s="67"/>
      <c r="J1014" s="67"/>
      <c r="K1014" s="67"/>
      <c r="L1014" s="97"/>
      <c r="R1014" s="67"/>
      <c r="S1014" s="67"/>
      <c r="T1014" s="67"/>
      <c r="U1014" s="67"/>
      <c r="V1014" s="67"/>
      <c r="W1014" s="67"/>
      <c r="X1014" s="67"/>
      <c r="Y1014" s="67"/>
    </row>
    <row r="1015" spans="5:25" x14ac:dyDescent="0.2">
      <c r="E1015" s="67"/>
      <c r="F1015" s="97"/>
      <c r="G1015" s="67"/>
      <c r="H1015" s="97"/>
      <c r="I1015" s="67"/>
      <c r="J1015" s="67"/>
      <c r="K1015" s="67"/>
      <c r="L1015" s="97"/>
      <c r="R1015" s="67"/>
      <c r="S1015" s="67"/>
      <c r="T1015" s="67"/>
      <c r="U1015" s="67"/>
      <c r="V1015" s="67"/>
      <c r="W1015" s="67"/>
      <c r="X1015" s="67"/>
      <c r="Y1015" s="67"/>
    </row>
    <row r="1016" spans="5:25" x14ac:dyDescent="0.2">
      <c r="E1016" s="67"/>
      <c r="F1016" s="97"/>
      <c r="G1016" s="67"/>
      <c r="H1016" s="97"/>
      <c r="I1016" s="67"/>
      <c r="J1016" s="67"/>
      <c r="K1016" s="67"/>
      <c r="L1016" s="97"/>
      <c r="R1016" s="67"/>
      <c r="S1016" s="67"/>
      <c r="T1016" s="67"/>
      <c r="U1016" s="67"/>
      <c r="V1016" s="67"/>
      <c r="W1016" s="67"/>
      <c r="X1016" s="67"/>
      <c r="Y1016" s="67"/>
    </row>
    <row r="1017" spans="5:25" x14ac:dyDescent="0.2">
      <c r="E1017" s="67"/>
      <c r="F1017" s="97"/>
      <c r="G1017" s="67"/>
      <c r="H1017" s="97"/>
      <c r="I1017" s="67"/>
      <c r="J1017" s="67"/>
      <c r="K1017" s="67"/>
      <c r="L1017" s="97"/>
      <c r="R1017" s="67"/>
      <c r="S1017" s="67"/>
      <c r="T1017" s="67"/>
      <c r="U1017" s="67"/>
      <c r="V1017" s="67"/>
      <c r="W1017" s="67"/>
      <c r="X1017" s="67"/>
      <c r="Y1017" s="67"/>
    </row>
    <row r="1018" spans="5:25" x14ac:dyDescent="0.2">
      <c r="E1018" s="67"/>
      <c r="F1018" s="97"/>
      <c r="G1018" s="67"/>
      <c r="H1018" s="97"/>
      <c r="I1018" s="67"/>
      <c r="J1018" s="67"/>
      <c r="K1018" s="67"/>
      <c r="L1018" s="97"/>
      <c r="R1018" s="67"/>
      <c r="S1018" s="67"/>
      <c r="T1018" s="67"/>
      <c r="U1018" s="67"/>
      <c r="V1018" s="67"/>
      <c r="W1018" s="67"/>
      <c r="X1018" s="67"/>
      <c r="Y1018" s="67"/>
    </row>
    <row r="1019" spans="5:25" x14ac:dyDescent="0.2">
      <c r="E1019" s="67"/>
      <c r="F1019" s="97"/>
      <c r="G1019" s="67"/>
      <c r="H1019" s="97"/>
      <c r="I1019" s="67"/>
      <c r="J1019" s="67"/>
      <c r="K1019" s="67"/>
      <c r="L1019" s="97"/>
      <c r="R1019" s="67"/>
      <c r="S1019" s="67"/>
      <c r="T1019" s="67"/>
      <c r="U1019" s="67"/>
      <c r="V1019" s="67"/>
      <c r="W1019" s="67"/>
      <c r="X1019" s="67"/>
      <c r="Y1019" s="67"/>
    </row>
    <row r="1020" spans="5:25" x14ac:dyDescent="0.2">
      <c r="E1020" s="67"/>
      <c r="F1020" s="97"/>
      <c r="G1020" s="67"/>
      <c r="H1020" s="97"/>
      <c r="I1020" s="67"/>
      <c r="J1020" s="67"/>
      <c r="K1020" s="67"/>
      <c r="L1020" s="97"/>
      <c r="R1020" s="67"/>
      <c r="S1020" s="67"/>
      <c r="T1020" s="67"/>
      <c r="U1020" s="67"/>
      <c r="V1020" s="67"/>
      <c r="W1020" s="67"/>
      <c r="X1020" s="67"/>
      <c r="Y1020" s="67"/>
    </row>
    <row r="1021" spans="5:25" x14ac:dyDescent="0.2">
      <c r="E1021" s="67"/>
      <c r="F1021" s="97"/>
      <c r="G1021" s="67"/>
      <c r="H1021" s="97"/>
      <c r="I1021" s="67"/>
      <c r="J1021" s="67"/>
      <c r="K1021" s="67"/>
      <c r="L1021" s="97"/>
      <c r="R1021" s="67"/>
      <c r="S1021" s="67"/>
      <c r="T1021" s="67"/>
      <c r="U1021" s="67"/>
      <c r="V1021" s="67"/>
      <c r="W1021" s="67"/>
      <c r="X1021" s="67"/>
      <c r="Y1021" s="67"/>
    </row>
    <row r="1022" spans="5:25" x14ac:dyDescent="0.2">
      <c r="E1022" s="67"/>
      <c r="F1022" s="97"/>
      <c r="G1022" s="67"/>
      <c r="H1022" s="97"/>
      <c r="I1022" s="67"/>
      <c r="J1022" s="67"/>
      <c r="K1022" s="67"/>
      <c r="L1022" s="97"/>
      <c r="R1022" s="67"/>
      <c r="S1022" s="67"/>
      <c r="T1022" s="67"/>
      <c r="U1022" s="67"/>
      <c r="V1022" s="67"/>
      <c r="W1022" s="67"/>
      <c r="X1022" s="67"/>
      <c r="Y1022" s="67"/>
    </row>
    <row r="1023" spans="5:25" x14ac:dyDescent="0.2">
      <c r="E1023" s="67"/>
      <c r="F1023" s="97"/>
      <c r="G1023" s="67"/>
      <c r="H1023" s="97"/>
      <c r="I1023" s="67"/>
      <c r="J1023" s="67"/>
      <c r="K1023" s="67"/>
      <c r="L1023" s="97"/>
      <c r="R1023" s="67"/>
      <c r="S1023" s="67"/>
      <c r="T1023" s="67"/>
      <c r="U1023" s="67"/>
      <c r="V1023" s="67"/>
      <c r="W1023" s="67"/>
      <c r="X1023" s="67"/>
      <c r="Y1023" s="67"/>
    </row>
    <row r="1024" spans="5:25" x14ac:dyDescent="0.2">
      <c r="E1024" s="67"/>
      <c r="F1024" s="97"/>
      <c r="G1024" s="67"/>
      <c r="H1024" s="97"/>
      <c r="I1024" s="67"/>
      <c r="J1024" s="67"/>
      <c r="K1024" s="67"/>
      <c r="L1024" s="97"/>
      <c r="R1024" s="67"/>
      <c r="S1024" s="67"/>
      <c r="T1024" s="67"/>
      <c r="U1024" s="67"/>
      <c r="V1024" s="67"/>
      <c r="W1024" s="67"/>
      <c r="X1024" s="67"/>
      <c r="Y1024" s="67"/>
    </row>
    <row r="1025" spans="5:25" x14ac:dyDescent="0.2">
      <c r="E1025" s="67"/>
      <c r="F1025" s="97"/>
      <c r="G1025" s="67"/>
      <c r="H1025" s="97"/>
      <c r="I1025" s="67"/>
      <c r="J1025" s="67"/>
      <c r="K1025" s="67"/>
      <c r="L1025" s="97"/>
      <c r="R1025" s="67"/>
      <c r="S1025" s="67"/>
      <c r="T1025" s="67"/>
      <c r="U1025" s="67"/>
      <c r="V1025" s="67"/>
      <c r="W1025" s="67"/>
      <c r="X1025" s="67"/>
      <c r="Y1025" s="67"/>
    </row>
    <row r="1026" spans="5:25" x14ac:dyDescent="0.2">
      <c r="E1026" s="67"/>
      <c r="F1026" s="97"/>
      <c r="G1026" s="67"/>
      <c r="H1026" s="97"/>
      <c r="I1026" s="67"/>
      <c r="J1026" s="67"/>
      <c r="K1026" s="67"/>
      <c r="L1026" s="97"/>
      <c r="R1026" s="67"/>
      <c r="S1026" s="67"/>
      <c r="T1026" s="67"/>
      <c r="U1026" s="67"/>
      <c r="V1026" s="67"/>
      <c r="W1026" s="67"/>
      <c r="X1026" s="67"/>
      <c r="Y1026" s="67"/>
    </row>
    <row r="1027" spans="5:25" x14ac:dyDescent="0.2">
      <c r="E1027" s="67"/>
      <c r="F1027" s="97"/>
      <c r="G1027" s="67"/>
      <c r="H1027" s="97"/>
      <c r="I1027" s="67"/>
      <c r="J1027" s="67"/>
      <c r="K1027" s="67"/>
      <c r="L1027" s="97"/>
      <c r="R1027" s="67"/>
      <c r="S1027" s="67"/>
      <c r="T1027" s="67"/>
      <c r="U1027" s="67"/>
      <c r="V1027" s="67"/>
      <c r="W1027" s="67"/>
      <c r="X1027" s="67"/>
      <c r="Y1027" s="67"/>
    </row>
    <row r="1028" spans="5:25" x14ac:dyDescent="0.2">
      <c r="E1028" s="67"/>
      <c r="F1028" s="97"/>
      <c r="G1028" s="67"/>
      <c r="H1028" s="97"/>
      <c r="I1028" s="67"/>
      <c r="J1028" s="67"/>
      <c r="K1028" s="67"/>
      <c r="L1028" s="97"/>
      <c r="R1028" s="67"/>
      <c r="S1028" s="67"/>
      <c r="T1028" s="67"/>
      <c r="U1028" s="67"/>
      <c r="V1028" s="67"/>
      <c r="W1028" s="67"/>
      <c r="X1028" s="67"/>
      <c r="Y1028" s="67"/>
    </row>
    <row r="1029" spans="5:25" x14ac:dyDescent="0.2">
      <c r="E1029" s="67"/>
      <c r="F1029" s="97"/>
      <c r="G1029" s="67"/>
      <c r="H1029" s="97"/>
      <c r="I1029" s="67"/>
      <c r="J1029" s="67"/>
      <c r="K1029" s="67"/>
      <c r="L1029" s="97"/>
      <c r="R1029" s="67"/>
      <c r="S1029" s="67"/>
      <c r="T1029" s="67"/>
      <c r="U1029" s="67"/>
      <c r="V1029" s="67"/>
      <c r="W1029" s="67"/>
      <c r="X1029" s="67"/>
      <c r="Y1029" s="67"/>
    </row>
    <row r="1030" spans="5:25" x14ac:dyDescent="0.2">
      <c r="E1030" s="67"/>
      <c r="F1030" s="97"/>
      <c r="G1030" s="67"/>
      <c r="H1030" s="97"/>
      <c r="I1030" s="67"/>
      <c r="J1030" s="67"/>
      <c r="K1030" s="67"/>
      <c r="L1030" s="97"/>
      <c r="R1030" s="67"/>
      <c r="S1030" s="67"/>
      <c r="T1030" s="67"/>
      <c r="U1030" s="67"/>
      <c r="V1030" s="67"/>
      <c r="W1030" s="67"/>
      <c r="X1030" s="67"/>
      <c r="Y1030" s="67"/>
    </row>
    <row r="1031" spans="5:25" x14ac:dyDescent="0.2">
      <c r="E1031" s="67"/>
      <c r="F1031" s="97"/>
      <c r="G1031" s="67"/>
      <c r="H1031" s="97"/>
      <c r="I1031" s="67"/>
      <c r="J1031" s="67"/>
      <c r="K1031" s="67"/>
      <c r="L1031" s="97"/>
      <c r="R1031" s="67"/>
      <c r="S1031" s="67"/>
      <c r="T1031" s="67"/>
      <c r="U1031" s="67"/>
      <c r="V1031" s="67"/>
      <c r="W1031" s="67"/>
      <c r="X1031" s="67"/>
      <c r="Y1031" s="67"/>
    </row>
    <row r="1032" spans="5:25" x14ac:dyDescent="0.2">
      <c r="E1032" s="67"/>
      <c r="F1032" s="97"/>
      <c r="G1032" s="67"/>
      <c r="H1032" s="97"/>
      <c r="I1032" s="67"/>
      <c r="J1032" s="67"/>
      <c r="K1032" s="67"/>
      <c r="L1032" s="97"/>
      <c r="R1032" s="67"/>
      <c r="S1032" s="67"/>
      <c r="T1032" s="67"/>
      <c r="U1032" s="67"/>
      <c r="V1032" s="67"/>
      <c r="W1032" s="67"/>
      <c r="X1032" s="67"/>
      <c r="Y1032" s="67"/>
    </row>
    <row r="1033" spans="5:25" x14ac:dyDescent="0.2">
      <c r="E1033" s="67"/>
      <c r="F1033" s="97"/>
      <c r="G1033" s="67"/>
      <c r="H1033" s="97"/>
      <c r="I1033" s="67"/>
      <c r="J1033" s="67"/>
      <c r="K1033" s="67"/>
      <c r="L1033" s="97"/>
      <c r="R1033" s="67"/>
      <c r="S1033" s="67"/>
      <c r="T1033" s="67"/>
      <c r="U1033" s="67"/>
      <c r="V1033" s="67"/>
      <c r="W1033" s="67"/>
      <c r="X1033" s="67"/>
      <c r="Y1033" s="67"/>
    </row>
    <row r="1034" spans="5:25" x14ac:dyDescent="0.2">
      <c r="E1034" s="67"/>
      <c r="F1034" s="97"/>
      <c r="G1034" s="67"/>
      <c r="H1034" s="97"/>
      <c r="I1034" s="67"/>
      <c r="J1034" s="67"/>
      <c r="K1034" s="67"/>
      <c r="L1034" s="97"/>
      <c r="R1034" s="67"/>
      <c r="S1034" s="67"/>
      <c r="T1034" s="67"/>
      <c r="U1034" s="67"/>
      <c r="V1034" s="67"/>
      <c r="W1034" s="67"/>
      <c r="X1034" s="67"/>
      <c r="Y1034" s="67"/>
    </row>
    <row r="1035" spans="5:25" x14ac:dyDescent="0.2">
      <c r="E1035" s="67"/>
      <c r="F1035" s="97"/>
      <c r="G1035" s="67"/>
      <c r="H1035" s="97"/>
      <c r="I1035" s="67"/>
      <c r="J1035" s="67"/>
      <c r="K1035" s="67"/>
      <c r="L1035" s="97"/>
      <c r="R1035" s="67"/>
      <c r="S1035" s="67"/>
      <c r="T1035" s="67"/>
      <c r="U1035" s="67"/>
      <c r="V1035" s="67"/>
      <c r="W1035" s="67"/>
      <c r="X1035" s="67"/>
      <c r="Y1035" s="67"/>
    </row>
    <row r="1036" spans="5:25" x14ac:dyDescent="0.2">
      <c r="E1036" s="67"/>
      <c r="F1036" s="97"/>
      <c r="G1036" s="67"/>
      <c r="H1036" s="97"/>
      <c r="I1036" s="67"/>
      <c r="J1036" s="67"/>
      <c r="K1036" s="67"/>
      <c r="L1036" s="97"/>
      <c r="R1036" s="67"/>
      <c r="S1036" s="67"/>
      <c r="T1036" s="67"/>
      <c r="U1036" s="67"/>
      <c r="V1036" s="67"/>
      <c r="W1036" s="67"/>
      <c r="X1036" s="67"/>
      <c r="Y1036" s="67"/>
    </row>
    <row r="1037" spans="5:25" x14ac:dyDescent="0.2">
      <c r="E1037" s="67"/>
      <c r="F1037" s="97"/>
      <c r="G1037" s="67"/>
      <c r="H1037" s="97"/>
      <c r="I1037" s="67"/>
      <c r="J1037" s="67"/>
      <c r="K1037" s="67"/>
      <c r="L1037" s="97"/>
      <c r="R1037" s="67"/>
      <c r="S1037" s="67"/>
      <c r="T1037" s="67"/>
      <c r="U1037" s="67"/>
      <c r="V1037" s="67"/>
      <c r="W1037" s="67"/>
      <c r="X1037" s="67"/>
      <c r="Y1037" s="67"/>
    </row>
    <row r="1038" spans="5:25" x14ac:dyDescent="0.2">
      <c r="E1038" s="67"/>
      <c r="F1038" s="97"/>
      <c r="G1038" s="67"/>
      <c r="H1038" s="97"/>
      <c r="I1038" s="67"/>
      <c r="J1038" s="67"/>
      <c r="K1038" s="67"/>
      <c r="L1038" s="97"/>
      <c r="R1038" s="67"/>
      <c r="S1038" s="67"/>
      <c r="T1038" s="67"/>
      <c r="U1038" s="67"/>
      <c r="V1038" s="67"/>
      <c r="W1038" s="67"/>
      <c r="X1038" s="67"/>
      <c r="Y1038" s="67"/>
    </row>
    <row r="1039" spans="5:25" x14ac:dyDescent="0.2">
      <c r="E1039" s="67"/>
      <c r="F1039" s="97"/>
      <c r="G1039" s="67"/>
      <c r="H1039" s="97"/>
      <c r="I1039" s="67"/>
      <c r="J1039" s="67"/>
      <c r="K1039" s="67"/>
      <c r="L1039" s="97"/>
      <c r="R1039" s="67"/>
      <c r="S1039" s="67"/>
      <c r="T1039" s="67"/>
      <c r="U1039" s="67"/>
      <c r="V1039" s="67"/>
      <c r="W1039" s="67"/>
      <c r="X1039" s="67"/>
      <c r="Y1039" s="67"/>
    </row>
    <row r="1040" spans="5:25" x14ac:dyDescent="0.2">
      <c r="E1040" s="67"/>
      <c r="F1040" s="97"/>
      <c r="G1040" s="67"/>
      <c r="H1040" s="97"/>
      <c r="I1040" s="67"/>
      <c r="J1040" s="67"/>
      <c r="K1040" s="67"/>
      <c r="L1040" s="97"/>
      <c r="R1040" s="67"/>
      <c r="S1040" s="67"/>
      <c r="T1040" s="67"/>
      <c r="U1040" s="67"/>
      <c r="V1040" s="67"/>
      <c r="W1040" s="67"/>
      <c r="X1040" s="67"/>
      <c r="Y1040" s="67"/>
    </row>
    <row r="1041" spans="5:25" x14ac:dyDescent="0.2">
      <c r="E1041" s="67"/>
      <c r="F1041" s="97"/>
      <c r="G1041" s="67"/>
      <c r="H1041" s="97"/>
      <c r="I1041" s="67"/>
      <c r="J1041" s="67"/>
      <c r="K1041" s="67"/>
      <c r="L1041" s="97"/>
      <c r="R1041" s="67"/>
      <c r="S1041" s="67"/>
      <c r="T1041" s="67"/>
      <c r="U1041" s="67"/>
      <c r="V1041" s="67"/>
      <c r="W1041" s="67"/>
      <c r="X1041" s="67"/>
      <c r="Y1041" s="67"/>
    </row>
    <row r="1042" spans="5:25" x14ac:dyDescent="0.2">
      <c r="E1042" s="67"/>
      <c r="F1042" s="97"/>
      <c r="G1042" s="67"/>
      <c r="H1042" s="97"/>
      <c r="I1042" s="67"/>
      <c r="J1042" s="67"/>
      <c r="K1042" s="67"/>
      <c r="L1042" s="97"/>
      <c r="R1042" s="67"/>
      <c r="S1042" s="67"/>
      <c r="T1042" s="67"/>
      <c r="U1042" s="67"/>
      <c r="V1042" s="67"/>
      <c r="W1042" s="67"/>
      <c r="X1042" s="67"/>
      <c r="Y1042" s="67"/>
    </row>
    <row r="1043" spans="5:25" x14ac:dyDescent="0.2">
      <c r="E1043" s="67"/>
      <c r="F1043" s="97"/>
      <c r="G1043" s="67"/>
      <c r="H1043" s="97"/>
      <c r="I1043" s="67"/>
      <c r="J1043" s="67"/>
      <c r="K1043" s="67"/>
      <c r="L1043" s="97"/>
      <c r="R1043" s="67"/>
      <c r="S1043" s="67"/>
      <c r="T1043" s="67"/>
      <c r="U1043" s="67"/>
      <c r="V1043" s="67"/>
      <c r="W1043" s="67"/>
      <c r="X1043" s="67"/>
      <c r="Y1043" s="67"/>
    </row>
    <row r="1044" spans="5:25" x14ac:dyDescent="0.2">
      <c r="E1044" s="67"/>
      <c r="F1044" s="97"/>
      <c r="G1044" s="67"/>
      <c r="H1044" s="97"/>
      <c r="I1044" s="67"/>
      <c r="J1044" s="67"/>
      <c r="K1044" s="67"/>
      <c r="L1044" s="97"/>
      <c r="R1044" s="67"/>
      <c r="S1044" s="67"/>
      <c r="T1044" s="67"/>
      <c r="U1044" s="67"/>
      <c r="V1044" s="67"/>
      <c r="W1044" s="67"/>
      <c r="X1044" s="67"/>
      <c r="Y1044" s="67"/>
    </row>
    <row r="1045" spans="5:25" x14ac:dyDescent="0.2">
      <c r="E1045" s="67"/>
      <c r="F1045" s="97"/>
      <c r="G1045" s="67"/>
      <c r="H1045" s="97"/>
      <c r="I1045" s="67"/>
      <c r="J1045" s="67"/>
      <c r="K1045" s="67"/>
      <c r="L1045" s="97"/>
      <c r="R1045" s="67"/>
      <c r="S1045" s="67"/>
      <c r="T1045" s="67"/>
      <c r="U1045" s="67"/>
      <c r="V1045" s="67"/>
      <c r="W1045" s="67"/>
      <c r="X1045" s="67"/>
      <c r="Y1045" s="67"/>
    </row>
    <row r="1046" spans="5:25" x14ac:dyDescent="0.2">
      <c r="E1046" s="67"/>
      <c r="F1046" s="97"/>
      <c r="G1046" s="67"/>
      <c r="H1046" s="97"/>
      <c r="I1046" s="67"/>
      <c r="J1046" s="67"/>
      <c r="K1046" s="67"/>
      <c r="L1046" s="97"/>
      <c r="R1046" s="67"/>
      <c r="S1046" s="67"/>
      <c r="T1046" s="67"/>
      <c r="U1046" s="67"/>
      <c r="V1046" s="67"/>
      <c r="W1046" s="67"/>
      <c r="X1046" s="67"/>
      <c r="Y1046" s="67"/>
    </row>
    <row r="1047" spans="5:25" x14ac:dyDescent="0.2">
      <c r="E1047" s="67"/>
      <c r="F1047" s="97"/>
      <c r="G1047" s="67"/>
      <c r="H1047" s="97"/>
      <c r="I1047" s="67"/>
      <c r="J1047" s="67"/>
      <c r="K1047" s="67"/>
      <c r="L1047" s="97"/>
      <c r="R1047" s="67"/>
      <c r="S1047" s="67"/>
      <c r="T1047" s="67"/>
      <c r="U1047" s="67"/>
      <c r="V1047" s="67"/>
      <c r="W1047" s="67"/>
      <c r="X1047" s="67"/>
      <c r="Y1047" s="67"/>
    </row>
    <row r="1048" spans="5:25" x14ac:dyDescent="0.2">
      <c r="E1048" s="67"/>
      <c r="F1048" s="97"/>
      <c r="G1048" s="67"/>
      <c r="H1048" s="97"/>
      <c r="I1048" s="67"/>
      <c r="J1048" s="67"/>
      <c r="K1048" s="67"/>
      <c r="L1048" s="97"/>
      <c r="R1048" s="67"/>
      <c r="S1048" s="67"/>
      <c r="T1048" s="67"/>
      <c r="U1048" s="67"/>
      <c r="V1048" s="67"/>
      <c r="W1048" s="67"/>
      <c r="X1048" s="67"/>
      <c r="Y1048" s="67"/>
    </row>
    <row r="1049" spans="5:25" x14ac:dyDescent="0.2">
      <c r="E1049" s="67"/>
      <c r="F1049" s="97"/>
      <c r="G1049" s="67"/>
      <c r="H1049" s="97"/>
      <c r="I1049" s="67"/>
      <c r="J1049" s="67"/>
      <c r="K1049" s="67"/>
      <c r="L1049" s="97"/>
      <c r="R1049" s="67"/>
      <c r="S1049" s="67"/>
      <c r="T1049" s="67"/>
      <c r="U1049" s="67"/>
      <c r="V1049" s="67"/>
      <c r="W1049" s="67"/>
      <c r="X1049" s="67"/>
      <c r="Y1049" s="67"/>
    </row>
    <row r="1050" spans="5:25" x14ac:dyDescent="0.2">
      <c r="E1050" s="67"/>
      <c r="F1050" s="97"/>
      <c r="G1050" s="67"/>
      <c r="H1050" s="97"/>
      <c r="I1050" s="67"/>
      <c r="J1050" s="67"/>
      <c r="K1050" s="67"/>
      <c r="L1050" s="97"/>
      <c r="R1050" s="67"/>
      <c r="S1050" s="67"/>
      <c r="T1050" s="67"/>
      <c r="U1050" s="67"/>
      <c r="V1050" s="67"/>
      <c r="W1050" s="67"/>
      <c r="X1050" s="67"/>
      <c r="Y1050" s="67"/>
    </row>
    <row r="1051" spans="5:25" x14ac:dyDescent="0.2">
      <c r="E1051" s="67"/>
      <c r="F1051" s="97"/>
      <c r="G1051" s="67"/>
      <c r="H1051" s="97"/>
      <c r="I1051" s="67"/>
      <c r="J1051" s="67"/>
      <c r="K1051" s="67"/>
      <c r="L1051" s="97"/>
      <c r="R1051" s="67"/>
      <c r="S1051" s="67"/>
      <c r="T1051" s="67"/>
      <c r="U1051" s="67"/>
      <c r="V1051" s="67"/>
      <c r="W1051" s="67"/>
      <c r="X1051" s="67"/>
      <c r="Y1051" s="67"/>
    </row>
    <row r="1052" spans="5:25" x14ac:dyDescent="0.2">
      <c r="E1052" s="67"/>
      <c r="F1052" s="97"/>
      <c r="G1052" s="67"/>
      <c r="H1052" s="97"/>
      <c r="I1052" s="67"/>
      <c r="J1052" s="67"/>
      <c r="K1052" s="67"/>
      <c r="L1052" s="97"/>
      <c r="R1052" s="67"/>
      <c r="S1052" s="67"/>
      <c r="T1052" s="67"/>
      <c r="U1052" s="67"/>
      <c r="V1052" s="67"/>
      <c r="W1052" s="67"/>
      <c r="X1052" s="67"/>
      <c r="Y1052" s="67"/>
    </row>
    <row r="1053" spans="5:25" x14ac:dyDescent="0.2">
      <c r="E1053" s="67"/>
      <c r="F1053" s="97"/>
      <c r="G1053" s="67"/>
      <c r="H1053" s="97"/>
      <c r="I1053" s="67"/>
      <c r="J1053" s="67"/>
      <c r="K1053" s="67"/>
      <c r="L1053" s="97"/>
      <c r="R1053" s="67"/>
      <c r="S1053" s="67"/>
      <c r="T1053" s="67"/>
      <c r="U1053" s="67"/>
      <c r="V1053" s="67"/>
      <c r="W1053" s="67"/>
      <c r="X1053" s="67"/>
      <c r="Y1053" s="67"/>
    </row>
    <row r="1054" spans="5:25" x14ac:dyDescent="0.2">
      <c r="E1054" s="67"/>
      <c r="F1054" s="97"/>
      <c r="G1054" s="67"/>
      <c r="H1054" s="97"/>
      <c r="I1054" s="67"/>
      <c r="J1054" s="67"/>
      <c r="K1054" s="67"/>
      <c r="L1054" s="97"/>
      <c r="R1054" s="67"/>
      <c r="S1054" s="67"/>
      <c r="T1054" s="67"/>
      <c r="U1054" s="67"/>
      <c r="V1054" s="67"/>
      <c r="W1054" s="67"/>
      <c r="X1054" s="67"/>
      <c r="Y1054" s="67"/>
    </row>
    <row r="1055" spans="5:25" x14ac:dyDescent="0.2">
      <c r="E1055" s="67"/>
      <c r="F1055" s="97"/>
      <c r="G1055" s="67"/>
      <c r="H1055" s="97"/>
      <c r="I1055" s="67"/>
      <c r="J1055" s="67"/>
      <c r="K1055" s="67"/>
      <c r="L1055" s="97"/>
      <c r="R1055" s="67"/>
      <c r="S1055" s="67"/>
      <c r="T1055" s="67"/>
      <c r="U1055" s="67"/>
      <c r="V1055" s="67"/>
      <c r="W1055" s="67"/>
      <c r="X1055" s="67"/>
      <c r="Y1055" s="67"/>
    </row>
    <row r="1056" spans="5:25" x14ac:dyDescent="0.2">
      <c r="E1056" s="67"/>
      <c r="F1056" s="97"/>
      <c r="G1056" s="67"/>
      <c r="H1056" s="97"/>
      <c r="I1056" s="67"/>
      <c r="J1056" s="67"/>
      <c r="K1056" s="67"/>
      <c r="L1056" s="97"/>
      <c r="R1056" s="67"/>
      <c r="S1056" s="67"/>
      <c r="T1056" s="67"/>
      <c r="U1056" s="67"/>
      <c r="V1056" s="67"/>
      <c r="W1056" s="67"/>
      <c r="X1056" s="67"/>
      <c r="Y1056" s="67"/>
    </row>
    <row r="1057" spans="5:25" x14ac:dyDescent="0.2">
      <c r="E1057" s="67"/>
      <c r="F1057" s="97"/>
      <c r="G1057" s="67"/>
      <c r="H1057" s="97"/>
      <c r="I1057" s="67"/>
      <c r="J1057" s="67"/>
      <c r="K1057" s="67"/>
      <c r="L1057" s="97"/>
      <c r="R1057" s="67"/>
      <c r="S1057" s="67"/>
      <c r="T1057" s="67"/>
      <c r="U1057" s="67"/>
      <c r="V1057" s="67"/>
      <c r="W1057" s="67"/>
      <c r="X1057" s="67"/>
      <c r="Y1057" s="67"/>
    </row>
    <row r="1058" spans="5:25" x14ac:dyDescent="0.2">
      <c r="E1058" s="67"/>
      <c r="F1058" s="97"/>
      <c r="G1058" s="67"/>
      <c r="H1058" s="97"/>
      <c r="I1058" s="67"/>
      <c r="J1058" s="67"/>
      <c r="K1058" s="67"/>
      <c r="L1058" s="97"/>
      <c r="R1058" s="67"/>
      <c r="S1058" s="67"/>
      <c r="T1058" s="67"/>
      <c r="U1058" s="67"/>
      <c r="V1058" s="67"/>
      <c r="W1058" s="67"/>
      <c r="X1058" s="67"/>
      <c r="Y1058" s="67"/>
    </row>
    <row r="1059" spans="5:25" x14ac:dyDescent="0.2">
      <c r="E1059" s="67"/>
      <c r="F1059" s="97"/>
      <c r="G1059" s="67"/>
      <c r="H1059" s="97"/>
      <c r="I1059" s="67"/>
      <c r="J1059" s="67"/>
      <c r="K1059" s="67"/>
      <c r="L1059" s="97"/>
      <c r="R1059" s="67"/>
      <c r="S1059" s="67"/>
      <c r="T1059" s="67"/>
      <c r="U1059" s="67"/>
      <c r="V1059" s="67"/>
      <c r="W1059" s="67"/>
      <c r="X1059" s="67"/>
      <c r="Y1059" s="67"/>
    </row>
    <row r="1060" spans="5:25" x14ac:dyDescent="0.2">
      <c r="E1060" s="67"/>
      <c r="F1060" s="97"/>
      <c r="G1060" s="67"/>
      <c r="H1060" s="97"/>
      <c r="I1060" s="67"/>
      <c r="J1060" s="67"/>
      <c r="K1060" s="67"/>
      <c r="L1060" s="97"/>
      <c r="R1060" s="67"/>
      <c r="S1060" s="67"/>
      <c r="T1060" s="67"/>
      <c r="U1060" s="67"/>
      <c r="V1060" s="67"/>
      <c r="W1060" s="67"/>
      <c r="X1060" s="67"/>
      <c r="Y1060" s="67"/>
    </row>
    <row r="1061" spans="5:25" x14ac:dyDescent="0.2">
      <c r="E1061" s="67"/>
      <c r="F1061" s="97"/>
      <c r="G1061" s="67"/>
      <c r="H1061" s="97"/>
      <c r="I1061" s="67"/>
      <c r="J1061" s="67"/>
      <c r="K1061" s="67"/>
      <c r="L1061" s="97"/>
      <c r="R1061" s="67"/>
      <c r="S1061" s="67"/>
      <c r="T1061" s="67"/>
      <c r="U1061" s="67"/>
      <c r="V1061" s="67"/>
      <c r="W1061" s="67"/>
      <c r="X1061" s="67"/>
      <c r="Y1061" s="67"/>
    </row>
    <row r="1062" spans="5:25" x14ac:dyDescent="0.2">
      <c r="E1062" s="67"/>
      <c r="F1062" s="97"/>
      <c r="G1062" s="67"/>
      <c r="H1062" s="97"/>
      <c r="I1062" s="67"/>
      <c r="J1062" s="67"/>
      <c r="K1062" s="67"/>
      <c r="L1062" s="97"/>
      <c r="R1062" s="67"/>
      <c r="S1062" s="67"/>
      <c r="T1062" s="67"/>
      <c r="U1062" s="67"/>
      <c r="V1062" s="67"/>
      <c r="W1062" s="67"/>
      <c r="X1062" s="67"/>
      <c r="Y1062" s="67"/>
    </row>
    <row r="1063" spans="5:25" x14ac:dyDescent="0.2">
      <c r="E1063" s="67"/>
      <c r="F1063" s="97"/>
      <c r="G1063" s="67"/>
      <c r="H1063" s="97"/>
      <c r="I1063" s="67"/>
      <c r="J1063" s="67"/>
      <c r="K1063" s="67"/>
      <c r="L1063" s="97"/>
      <c r="R1063" s="67"/>
      <c r="S1063" s="67"/>
      <c r="T1063" s="67"/>
      <c r="U1063" s="67"/>
      <c r="V1063" s="67"/>
      <c r="W1063" s="67"/>
      <c r="X1063" s="67"/>
      <c r="Y1063" s="67"/>
    </row>
    <row r="1064" spans="5:25" x14ac:dyDescent="0.2">
      <c r="E1064" s="67"/>
      <c r="F1064" s="97"/>
      <c r="G1064" s="67"/>
      <c r="H1064" s="97"/>
      <c r="I1064" s="67"/>
      <c r="J1064" s="67"/>
      <c r="K1064" s="67"/>
      <c r="L1064" s="97"/>
      <c r="R1064" s="67"/>
      <c r="S1064" s="67"/>
      <c r="T1064" s="67"/>
      <c r="U1064" s="67"/>
      <c r="V1064" s="67"/>
      <c r="W1064" s="67"/>
      <c r="X1064" s="67"/>
      <c r="Y1064" s="67"/>
    </row>
    <row r="1065" spans="5:25" x14ac:dyDescent="0.2">
      <c r="E1065" s="67"/>
      <c r="F1065" s="97"/>
      <c r="G1065" s="67"/>
      <c r="H1065" s="97"/>
      <c r="I1065" s="67"/>
      <c r="J1065" s="67"/>
      <c r="K1065" s="67"/>
      <c r="L1065" s="97"/>
      <c r="R1065" s="67"/>
      <c r="S1065" s="67"/>
      <c r="T1065" s="67"/>
      <c r="U1065" s="67"/>
      <c r="V1065" s="67"/>
      <c r="W1065" s="67"/>
      <c r="X1065" s="67"/>
      <c r="Y1065" s="67"/>
    </row>
    <row r="1066" spans="5:25" x14ac:dyDescent="0.2">
      <c r="E1066" s="67"/>
      <c r="F1066" s="97"/>
      <c r="G1066" s="67"/>
      <c r="H1066" s="97"/>
      <c r="I1066" s="67"/>
      <c r="J1066" s="67"/>
      <c r="K1066" s="67"/>
      <c r="L1066" s="97"/>
      <c r="R1066" s="67"/>
      <c r="S1066" s="67"/>
      <c r="T1066" s="67"/>
      <c r="U1066" s="67"/>
      <c r="V1066" s="67"/>
      <c r="W1066" s="67"/>
      <c r="X1066" s="67"/>
      <c r="Y1066" s="67"/>
    </row>
    <row r="1067" spans="5:25" x14ac:dyDescent="0.2">
      <c r="E1067" s="67"/>
      <c r="F1067" s="97"/>
      <c r="G1067" s="67"/>
      <c r="H1067" s="97"/>
      <c r="I1067" s="67"/>
      <c r="J1067" s="67"/>
      <c r="K1067" s="67"/>
      <c r="L1067" s="97"/>
      <c r="R1067" s="67"/>
      <c r="S1067" s="67"/>
      <c r="T1067" s="67"/>
      <c r="U1067" s="67"/>
      <c r="V1067" s="67"/>
      <c r="W1067" s="67"/>
      <c r="X1067" s="67"/>
      <c r="Y1067" s="67"/>
    </row>
    <row r="1068" spans="5:25" x14ac:dyDescent="0.2">
      <c r="E1068" s="67"/>
      <c r="F1068" s="97"/>
      <c r="G1068" s="67"/>
      <c r="H1068" s="97"/>
      <c r="I1068" s="67"/>
      <c r="J1068" s="67"/>
      <c r="K1068" s="67"/>
      <c r="L1068" s="97"/>
      <c r="R1068" s="67"/>
      <c r="S1068" s="67"/>
      <c r="T1068" s="67"/>
      <c r="U1068" s="67"/>
      <c r="V1068" s="67"/>
      <c r="W1068" s="67"/>
      <c r="X1068" s="67"/>
      <c r="Y1068" s="67"/>
    </row>
    <row r="1069" spans="5:25" x14ac:dyDescent="0.2">
      <c r="E1069" s="67"/>
      <c r="F1069" s="97"/>
      <c r="G1069" s="67"/>
      <c r="H1069" s="97"/>
      <c r="I1069" s="67"/>
      <c r="J1069" s="67"/>
      <c r="K1069" s="67"/>
      <c r="L1069" s="97"/>
      <c r="R1069" s="67"/>
      <c r="S1069" s="67"/>
      <c r="T1069" s="67"/>
      <c r="U1069" s="67"/>
      <c r="V1069" s="67"/>
      <c r="W1069" s="67"/>
      <c r="X1069" s="67"/>
      <c r="Y1069" s="67"/>
    </row>
    <row r="1070" spans="5:25" x14ac:dyDescent="0.2">
      <c r="E1070" s="67"/>
      <c r="F1070" s="97"/>
      <c r="G1070" s="67"/>
      <c r="H1070" s="97"/>
      <c r="I1070" s="67"/>
      <c r="J1070" s="67"/>
      <c r="K1070" s="67"/>
      <c r="L1070" s="97"/>
      <c r="R1070" s="67"/>
      <c r="S1070" s="67"/>
      <c r="T1070" s="67"/>
      <c r="U1070" s="67"/>
      <c r="V1070" s="67"/>
      <c r="W1070" s="67"/>
      <c r="X1070" s="67"/>
      <c r="Y1070" s="67"/>
    </row>
    <row r="1071" spans="5:25" x14ac:dyDescent="0.2">
      <c r="E1071" s="67"/>
      <c r="F1071" s="97"/>
      <c r="G1071" s="67"/>
      <c r="H1071" s="97"/>
      <c r="I1071" s="67"/>
      <c r="J1071" s="67"/>
      <c r="K1071" s="67"/>
      <c r="L1071" s="97"/>
      <c r="R1071" s="67"/>
      <c r="S1071" s="67"/>
      <c r="T1071" s="67"/>
      <c r="U1071" s="67"/>
      <c r="V1071" s="67"/>
      <c r="W1071" s="67"/>
      <c r="X1071" s="67"/>
      <c r="Y1071" s="67"/>
    </row>
    <row r="1072" spans="5:25" x14ac:dyDescent="0.2">
      <c r="E1072" s="67"/>
      <c r="F1072" s="97"/>
      <c r="G1072" s="67"/>
      <c r="H1072" s="97"/>
      <c r="I1072" s="67"/>
      <c r="J1072" s="67"/>
      <c r="K1072" s="67"/>
      <c r="L1072" s="97"/>
      <c r="R1072" s="67"/>
      <c r="S1072" s="67"/>
      <c r="T1072" s="67"/>
      <c r="U1072" s="67"/>
      <c r="V1072" s="67"/>
      <c r="W1072" s="67"/>
      <c r="X1072" s="67"/>
      <c r="Y1072" s="67"/>
    </row>
    <row r="1073" spans="5:25" x14ac:dyDescent="0.2">
      <c r="E1073" s="67"/>
      <c r="F1073" s="97"/>
      <c r="G1073" s="67"/>
      <c r="H1073" s="97"/>
      <c r="I1073" s="67"/>
      <c r="J1073" s="67"/>
      <c r="K1073" s="67"/>
      <c r="L1073" s="97"/>
      <c r="R1073" s="67"/>
      <c r="S1073" s="67"/>
      <c r="T1073" s="67"/>
      <c r="U1073" s="67"/>
      <c r="V1073" s="67"/>
      <c r="W1073" s="67"/>
      <c r="X1073" s="67"/>
      <c r="Y1073" s="67"/>
    </row>
    <row r="1074" spans="5:25" x14ac:dyDescent="0.2">
      <c r="E1074" s="67"/>
      <c r="F1074" s="97"/>
      <c r="G1074" s="67"/>
      <c r="H1074" s="97"/>
      <c r="I1074" s="67"/>
      <c r="J1074" s="67"/>
      <c r="K1074" s="67"/>
      <c r="L1074" s="97"/>
      <c r="R1074" s="67"/>
      <c r="S1074" s="67"/>
      <c r="T1074" s="67"/>
      <c r="U1074" s="67"/>
      <c r="V1074" s="67"/>
      <c r="W1074" s="67"/>
      <c r="X1074" s="67"/>
      <c r="Y1074" s="67"/>
    </row>
    <row r="1075" spans="5:25" x14ac:dyDescent="0.2">
      <c r="E1075" s="67"/>
      <c r="F1075" s="97"/>
      <c r="G1075" s="67"/>
      <c r="H1075" s="97"/>
      <c r="I1075" s="67"/>
      <c r="J1075" s="67"/>
      <c r="K1075" s="67"/>
      <c r="L1075" s="97"/>
      <c r="R1075" s="67"/>
      <c r="S1075" s="67"/>
      <c r="T1075" s="67"/>
      <c r="U1075" s="67"/>
      <c r="V1075" s="67"/>
      <c r="W1075" s="67"/>
      <c r="X1075" s="67"/>
      <c r="Y1075" s="67"/>
    </row>
    <row r="1076" spans="5:25" x14ac:dyDescent="0.2">
      <c r="E1076" s="67"/>
      <c r="F1076" s="97"/>
      <c r="G1076" s="67"/>
      <c r="H1076" s="97"/>
      <c r="I1076" s="67"/>
      <c r="J1076" s="67"/>
      <c r="K1076" s="67"/>
      <c r="L1076" s="97"/>
      <c r="R1076" s="67"/>
      <c r="S1076" s="67"/>
      <c r="T1076" s="67"/>
      <c r="U1076" s="67"/>
      <c r="V1076" s="67"/>
      <c r="W1076" s="67"/>
      <c r="X1076" s="67"/>
      <c r="Y1076" s="67"/>
    </row>
    <row r="1077" spans="5:25" x14ac:dyDescent="0.2">
      <c r="E1077" s="67"/>
      <c r="F1077" s="97"/>
      <c r="G1077" s="67"/>
      <c r="H1077" s="97"/>
      <c r="I1077" s="67"/>
      <c r="J1077" s="67"/>
      <c r="K1077" s="67"/>
      <c r="L1077" s="97"/>
      <c r="R1077" s="67"/>
      <c r="S1077" s="67"/>
      <c r="T1077" s="67"/>
      <c r="U1077" s="67"/>
      <c r="V1077" s="67"/>
      <c r="W1077" s="67"/>
      <c r="X1077" s="67"/>
      <c r="Y1077" s="67"/>
    </row>
    <row r="1078" spans="5:25" x14ac:dyDescent="0.2">
      <c r="F1078" s="97"/>
      <c r="H1078" s="97"/>
      <c r="L1078" s="97"/>
    </row>
    <row r="1079" spans="5:25" x14ac:dyDescent="0.2">
      <c r="F1079" s="97"/>
      <c r="H1079" s="97"/>
      <c r="L1079" s="97"/>
    </row>
    <row r="1080" spans="5:25" x14ac:dyDescent="0.2">
      <c r="F1080" s="97"/>
      <c r="H1080" s="97"/>
      <c r="L1080" s="97"/>
    </row>
    <row r="1081" spans="5:25" x14ac:dyDescent="0.2">
      <c r="F1081" s="97"/>
      <c r="H1081" s="97"/>
      <c r="L1081" s="97"/>
    </row>
    <row r="1082" spans="5:25" x14ac:dyDescent="0.2">
      <c r="F1082" s="97"/>
      <c r="H1082" s="97"/>
      <c r="L1082" s="97"/>
    </row>
    <row r="1083" spans="5:25" x14ac:dyDescent="0.2">
      <c r="F1083" s="97"/>
      <c r="H1083" s="97"/>
      <c r="L1083" s="97"/>
    </row>
    <row r="1084" spans="5:25" x14ac:dyDescent="0.2">
      <c r="F1084" s="97"/>
      <c r="H1084" s="97"/>
      <c r="L1084" s="97"/>
    </row>
    <row r="1085" spans="5:25" x14ac:dyDescent="0.2">
      <c r="F1085" s="97"/>
      <c r="H1085" s="97"/>
      <c r="L1085" s="97"/>
    </row>
    <row r="1086" spans="5:25" x14ac:dyDescent="0.2">
      <c r="F1086" s="97"/>
      <c r="H1086" s="97"/>
      <c r="L1086" s="97"/>
    </row>
    <row r="1087" spans="5:25" x14ac:dyDescent="0.2">
      <c r="F1087" s="97"/>
      <c r="H1087" s="97"/>
      <c r="L1087" s="97"/>
    </row>
    <row r="1088" spans="5:25" x14ac:dyDescent="0.2">
      <c r="F1088" s="97"/>
      <c r="H1088" s="97"/>
      <c r="L1088" s="97"/>
    </row>
    <row r="1089" spans="6:12" x14ac:dyDescent="0.2">
      <c r="F1089" s="97"/>
      <c r="H1089" s="97"/>
      <c r="L1089" s="97"/>
    </row>
    <row r="1090" spans="6:12" x14ac:dyDescent="0.2">
      <c r="F1090" s="97"/>
      <c r="H1090" s="97"/>
      <c r="L1090" s="97"/>
    </row>
    <row r="1091" spans="6:12" x14ac:dyDescent="0.2">
      <c r="F1091" s="97"/>
      <c r="H1091" s="97"/>
      <c r="L1091" s="97"/>
    </row>
    <row r="1092" spans="6:12" x14ac:dyDescent="0.2">
      <c r="F1092" s="97"/>
      <c r="H1092" s="97"/>
      <c r="L1092" s="97"/>
    </row>
    <row r="1093" spans="6:12" x14ac:dyDescent="0.2">
      <c r="F1093" s="97"/>
      <c r="H1093" s="97"/>
      <c r="L1093" s="97"/>
    </row>
    <row r="1094" spans="6:12" x14ac:dyDescent="0.2">
      <c r="F1094" s="97"/>
      <c r="H1094" s="97"/>
      <c r="L1094" s="97"/>
    </row>
    <row r="1095" spans="6:12" x14ac:dyDescent="0.2">
      <c r="F1095" s="97"/>
      <c r="H1095" s="97"/>
      <c r="L1095" s="97"/>
    </row>
    <row r="1096" spans="6:12" x14ac:dyDescent="0.2">
      <c r="F1096" s="97"/>
      <c r="H1096" s="97"/>
      <c r="L1096" s="97"/>
    </row>
    <row r="1097" spans="6:12" x14ac:dyDescent="0.2">
      <c r="F1097" s="97"/>
      <c r="H1097" s="97"/>
      <c r="L1097" s="97"/>
    </row>
    <row r="1098" spans="6:12" x14ac:dyDescent="0.2">
      <c r="F1098" s="97"/>
      <c r="H1098" s="97"/>
      <c r="L1098" s="97"/>
    </row>
    <row r="1099" spans="6:12" x14ac:dyDescent="0.2">
      <c r="F1099" s="97"/>
      <c r="H1099" s="97"/>
      <c r="L1099" s="97"/>
    </row>
    <row r="1100" spans="6:12" x14ac:dyDescent="0.2">
      <c r="F1100" s="97"/>
      <c r="H1100" s="97"/>
      <c r="L1100" s="97"/>
    </row>
    <row r="1101" spans="6:12" x14ac:dyDescent="0.2">
      <c r="F1101" s="97"/>
      <c r="H1101" s="97"/>
      <c r="L1101" s="97"/>
    </row>
    <row r="1102" spans="6:12" x14ac:dyDescent="0.2">
      <c r="F1102" s="97"/>
      <c r="H1102" s="97"/>
      <c r="L1102" s="97"/>
    </row>
    <row r="1103" spans="6:12" x14ac:dyDescent="0.2">
      <c r="F1103" s="97"/>
      <c r="H1103" s="97"/>
      <c r="L1103" s="97"/>
    </row>
    <row r="1104" spans="6:12" x14ac:dyDescent="0.2">
      <c r="F1104" s="97"/>
      <c r="H1104" s="97"/>
      <c r="L1104" s="97"/>
    </row>
    <row r="1105" spans="6:12" x14ac:dyDescent="0.2">
      <c r="F1105" s="97"/>
      <c r="H1105" s="97"/>
      <c r="L1105" s="97"/>
    </row>
    <row r="1106" spans="6:12" x14ac:dyDescent="0.2">
      <c r="F1106" s="97"/>
      <c r="H1106" s="97"/>
      <c r="L1106" s="97"/>
    </row>
    <row r="1107" spans="6:12" x14ac:dyDescent="0.2">
      <c r="F1107" s="97"/>
      <c r="H1107" s="97"/>
      <c r="L1107" s="97"/>
    </row>
    <row r="1108" spans="6:12" x14ac:dyDescent="0.2">
      <c r="F1108" s="97"/>
      <c r="H1108" s="97"/>
      <c r="L1108" s="97"/>
    </row>
    <row r="1109" spans="6:12" x14ac:dyDescent="0.2">
      <c r="F1109" s="97"/>
      <c r="H1109" s="97"/>
      <c r="L1109" s="97"/>
    </row>
    <row r="1110" spans="6:12" x14ac:dyDescent="0.2">
      <c r="F1110" s="97"/>
      <c r="H1110" s="97"/>
      <c r="L1110" s="97"/>
    </row>
    <row r="1111" spans="6:12" x14ac:dyDescent="0.2">
      <c r="F1111" s="97"/>
      <c r="H1111" s="97"/>
      <c r="L1111" s="97"/>
    </row>
    <row r="1112" spans="6:12" x14ac:dyDescent="0.2">
      <c r="F1112" s="97"/>
      <c r="H1112" s="97"/>
      <c r="L1112" s="97"/>
    </row>
    <row r="1113" spans="6:12" x14ac:dyDescent="0.2">
      <c r="F1113" s="97"/>
      <c r="H1113" s="97"/>
      <c r="L1113" s="97"/>
    </row>
    <row r="1114" spans="6:12" x14ac:dyDescent="0.2">
      <c r="F1114" s="97"/>
      <c r="H1114" s="97"/>
      <c r="L1114" s="97"/>
    </row>
    <row r="1115" spans="6:12" x14ac:dyDescent="0.2">
      <c r="F1115" s="97"/>
      <c r="H1115" s="97"/>
      <c r="L1115" s="97"/>
    </row>
    <row r="1116" spans="6:12" x14ac:dyDescent="0.2">
      <c r="F1116" s="97"/>
      <c r="H1116" s="97"/>
      <c r="L1116" s="97"/>
    </row>
    <row r="1117" spans="6:12" x14ac:dyDescent="0.2">
      <c r="F1117" s="97"/>
      <c r="H1117" s="97"/>
      <c r="L1117" s="97"/>
    </row>
    <row r="1118" spans="6:12" x14ac:dyDescent="0.2">
      <c r="F1118" s="97"/>
      <c r="H1118" s="97"/>
      <c r="L1118" s="97"/>
    </row>
    <row r="1119" spans="6:12" x14ac:dyDescent="0.2">
      <c r="F1119" s="97"/>
      <c r="H1119" s="97"/>
      <c r="L1119" s="97"/>
    </row>
    <row r="1120" spans="6:12" x14ac:dyDescent="0.2">
      <c r="F1120" s="97"/>
      <c r="H1120" s="97"/>
      <c r="L1120" s="97"/>
    </row>
    <row r="1121" spans="6:12" x14ac:dyDescent="0.2">
      <c r="F1121" s="97"/>
      <c r="H1121" s="97"/>
      <c r="L1121" s="97"/>
    </row>
    <row r="1122" spans="6:12" x14ac:dyDescent="0.2">
      <c r="F1122" s="97"/>
      <c r="H1122" s="97"/>
      <c r="L1122" s="97"/>
    </row>
    <row r="1123" spans="6:12" x14ac:dyDescent="0.2">
      <c r="F1123" s="97"/>
      <c r="H1123" s="97"/>
      <c r="L1123" s="97"/>
    </row>
    <row r="1124" spans="6:12" x14ac:dyDescent="0.2">
      <c r="F1124" s="97"/>
      <c r="H1124" s="97"/>
      <c r="L1124" s="97"/>
    </row>
    <row r="1125" spans="6:12" x14ac:dyDescent="0.2">
      <c r="F1125" s="97"/>
      <c r="H1125" s="97"/>
      <c r="L1125" s="97"/>
    </row>
    <row r="1126" spans="6:12" x14ac:dyDescent="0.2">
      <c r="F1126" s="97"/>
      <c r="H1126" s="97"/>
      <c r="L1126" s="97"/>
    </row>
    <row r="1127" spans="6:12" x14ac:dyDescent="0.2">
      <c r="F1127" s="97"/>
      <c r="H1127" s="97"/>
      <c r="L1127" s="97"/>
    </row>
    <row r="1128" spans="6:12" x14ac:dyDescent="0.2">
      <c r="F1128" s="97"/>
      <c r="H1128" s="97"/>
      <c r="L1128" s="97"/>
    </row>
    <row r="1129" spans="6:12" x14ac:dyDescent="0.2">
      <c r="F1129" s="97"/>
      <c r="H1129" s="97"/>
      <c r="L1129" s="97"/>
    </row>
    <row r="1130" spans="6:12" x14ac:dyDescent="0.2">
      <c r="F1130" s="97"/>
      <c r="H1130" s="97"/>
      <c r="L1130" s="97"/>
    </row>
    <row r="1131" spans="6:12" x14ac:dyDescent="0.2">
      <c r="F1131" s="97"/>
      <c r="H1131" s="97"/>
      <c r="L1131" s="97"/>
    </row>
    <row r="1132" spans="6:12" x14ac:dyDescent="0.2">
      <c r="F1132" s="97"/>
      <c r="H1132" s="97"/>
      <c r="L1132" s="97"/>
    </row>
    <row r="1133" spans="6:12" x14ac:dyDescent="0.2">
      <c r="F1133" s="97"/>
      <c r="H1133" s="97"/>
      <c r="L1133" s="97"/>
    </row>
    <row r="1134" spans="6:12" x14ac:dyDescent="0.2">
      <c r="F1134" s="97"/>
      <c r="H1134" s="97"/>
      <c r="L1134" s="97"/>
    </row>
    <row r="1135" spans="6:12" x14ac:dyDescent="0.2">
      <c r="F1135" s="97"/>
      <c r="H1135" s="97"/>
      <c r="L1135" s="97"/>
    </row>
    <row r="1136" spans="6:12" x14ac:dyDescent="0.2">
      <c r="F1136" s="97"/>
      <c r="H1136" s="97"/>
      <c r="L1136" s="97"/>
    </row>
    <row r="1137" spans="6:12" x14ac:dyDescent="0.2">
      <c r="F1137" s="97"/>
      <c r="H1137" s="97"/>
      <c r="L1137" s="97"/>
    </row>
    <row r="1138" spans="6:12" x14ac:dyDescent="0.2">
      <c r="F1138" s="97"/>
      <c r="H1138" s="97"/>
      <c r="L1138" s="97"/>
    </row>
    <row r="1139" spans="6:12" x14ac:dyDescent="0.2">
      <c r="F1139" s="97"/>
      <c r="H1139" s="97"/>
      <c r="L1139" s="97"/>
    </row>
    <row r="1140" spans="6:12" x14ac:dyDescent="0.2">
      <c r="F1140" s="97"/>
      <c r="H1140" s="97"/>
      <c r="L1140" s="97"/>
    </row>
    <row r="1141" spans="6:12" x14ac:dyDescent="0.2">
      <c r="F1141" s="97"/>
      <c r="H1141" s="97"/>
      <c r="L1141" s="97"/>
    </row>
    <row r="1142" spans="6:12" x14ac:dyDescent="0.2">
      <c r="F1142" s="97"/>
      <c r="H1142" s="97"/>
      <c r="L1142" s="97"/>
    </row>
    <row r="1143" spans="6:12" x14ac:dyDescent="0.2">
      <c r="F1143" s="97"/>
      <c r="H1143" s="97"/>
      <c r="L1143" s="97"/>
    </row>
    <row r="1144" spans="6:12" x14ac:dyDescent="0.2">
      <c r="F1144" s="97"/>
      <c r="H1144" s="97"/>
      <c r="L1144" s="97"/>
    </row>
    <row r="1145" spans="6:12" x14ac:dyDescent="0.2">
      <c r="F1145" s="97"/>
      <c r="H1145" s="97"/>
      <c r="L1145" s="97"/>
    </row>
    <row r="1146" spans="6:12" x14ac:dyDescent="0.2">
      <c r="F1146" s="97"/>
      <c r="H1146" s="97"/>
      <c r="L1146" s="97"/>
    </row>
    <row r="1147" spans="6:12" x14ac:dyDescent="0.2">
      <c r="F1147" s="97"/>
      <c r="H1147" s="97"/>
      <c r="L1147" s="97"/>
    </row>
    <row r="1148" spans="6:12" x14ac:dyDescent="0.2">
      <c r="F1148" s="97"/>
      <c r="H1148" s="97"/>
      <c r="L1148" s="97"/>
    </row>
    <row r="1149" spans="6:12" x14ac:dyDescent="0.2">
      <c r="F1149" s="97"/>
      <c r="H1149" s="97"/>
      <c r="L1149" s="97"/>
    </row>
    <row r="1150" spans="6:12" x14ac:dyDescent="0.2">
      <c r="F1150" s="97"/>
      <c r="H1150" s="97"/>
      <c r="L1150" s="97"/>
    </row>
    <row r="1151" spans="6:12" x14ac:dyDescent="0.2">
      <c r="F1151" s="97"/>
      <c r="H1151" s="97"/>
      <c r="L1151" s="97"/>
    </row>
    <row r="1152" spans="6:12" x14ac:dyDescent="0.2">
      <c r="F1152" s="97"/>
      <c r="H1152" s="97"/>
      <c r="L1152" s="97"/>
    </row>
    <row r="1153" spans="6:12" x14ac:dyDescent="0.2">
      <c r="F1153" s="97"/>
      <c r="H1153" s="97"/>
      <c r="L1153" s="97"/>
    </row>
    <row r="1154" spans="6:12" x14ac:dyDescent="0.2">
      <c r="F1154" s="97"/>
      <c r="H1154" s="97"/>
      <c r="L1154" s="97"/>
    </row>
    <row r="1155" spans="6:12" x14ac:dyDescent="0.2">
      <c r="F1155" s="97"/>
      <c r="H1155" s="97"/>
      <c r="L1155" s="97"/>
    </row>
    <row r="1156" spans="6:12" x14ac:dyDescent="0.2">
      <c r="F1156" s="97"/>
      <c r="H1156" s="97"/>
      <c r="L1156" s="97"/>
    </row>
    <row r="1157" spans="6:12" x14ac:dyDescent="0.2">
      <c r="F1157" s="97"/>
      <c r="H1157" s="97"/>
      <c r="L1157" s="97"/>
    </row>
    <row r="1158" spans="6:12" x14ac:dyDescent="0.2">
      <c r="F1158" s="97"/>
      <c r="H1158" s="97"/>
      <c r="L1158" s="97"/>
    </row>
    <row r="1159" spans="6:12" x14ac:dyDescent="0.2">
      <c r="F1159" s="97"/>
      <c r="H1159" s="97"/>
      <c r="L1159" s="97"/>
    </row>
    <row r="1160" spans="6:12" x14ac:dyDescent="0.2">
      <c r="F1160" s="97"/>
      <c r="H1160" s="97"/>
      <c r="L1160" s="97"/>
    </row>
    <row r="1161" spans="6:12" x14ac:dyDescent="0.2">
      <c r="F1161" s="97"/>
      <c r="H1161" s="97"/>
      <c r="L1161" s="97"/>
    </row>
    <row r="1162" spans="6:12" x14ac:dyDescent="0.2">
      <c r="F1162" s="97"/>
      <c r="H1162" s="97"/>
      <c r="L1162" s="97"/>
    </row>
    <row r="1163" spans="6:12" x14ac:dyDescent="0.2">
      <c r="F1163" s="97"/>
      <c r="H1163" s="97"/>
      <c r="L1163" s="97"/>
    </row>
    <row r="1164" spans="6:12" x14ac:dyDescent="0.2">
      <c r="F1164" s="97"/>
      <c r="H1164" s="97"/>
      <c r="L1164" s="97"/>
    </row>
    <row r="1165" spans="6:12" x14ac:dyDescent="0.2">
      <c r="F1165" s="97"/>
      <c r="H1165" s="97"/>
      <c r="L1165" s="97"/>
    </row>
    <row r="1166" spans="6:12" x14ac:dyDescent="0.2">
      <c r="F1166" s="97"/>
      <c r="H1166" s="97"/>
      <c r="L1166" s="97"/>
    </row>
    <row r="1167" spans="6:12" x14ac:dyDescent="0.2">
      <c r="F1167" s="97"/>
      <c r="H1167" s="97"/>
      <c r="L1167" s="97"/>
    </row>
    <row r="1168" spans="6:12" x14ac:dyDescent="0.2">
      <c r="F1168" s="97"/>
      <c r="H1168" s="97"/>
      <c r="L1168" s="97"/>
    </row>
    <row r="1169" spans="6:12" x14ac:dyDescent="0.2">
      <c r="F1169" s="97"/>
      <c r="H1169" s="97"/>
      <c r="L1169" s="97"/>
    </row>
    <row r="1170" spans="6:12" x14ac:dyDescent="0.2">
      <c r="F1170" s="97"/>
      <c r="H1170" s="97"/>
      <c r="L1170" s="97"/>
    </row>
    <row r="1171" spans="6:12" x14ac:dyDescent="0.2">
      <c r="F1171" s="97"/>
      <c r="H1171" s="97"/>
      <c r="L1171" s="97"/>
    </row>
    <row r="1172" spans="6:12" x14ac:dyDescent="0.2">
      <c r="F1172" s="97"/>
      <c r="H1172" s="97"/>
      <c r="L1172" s="97"/>
    </row>
    <row r="1173" spans="6:12" x14ac:dyDescent="0.2">
      <c r="F1173" s="97"/>
      <c r="H1173" s="97"/>
      <c r="L1173" s="97"/>
    </row>
    <row r="1174" spans="6:12" x14ac:dyDescent="0.2">
      <c r="F1174" s="97"/>
      <c r="H1174" s="97"/>
      <c r="L1174" s="97"/>
    </row>
    <row r="1175" spans="6:12" x14ac:dyDescent="0.2">
      <c r="F1175" s="97"/>
      <c r="H1175" s="97"/>
      <c r="L1175" s="97"/>
    </row>
    <row r="1176" spans="6:12" x14ac:dyDescent="0.2">
      <c r="F1176" s="97"/>
      <c r="H1176" s="97"/>
      <c r="L1176" s="97"/>
    </row>
    <row r="1177" spans="6:12" x14ac:dyDescent="0.2">
      <c r="F1177" s="97"/>
      <c r="H1177" s="97"/>
      <c r="L1177" s="97"/>
    </row>
    <row r="1178" spans="6:12" x14ac:dyDescent="0.2">
      <c r="F1178" s="97"/>
      <c r="H1178" s="97"/>
      <c r="L1178" s="97"/>
    </row>
    <row r="1179" spans="6:12" x14ac:dyDescent="0.2">
      <c r="F1179" s="97"/>
      <c r="H1179" s="97"/>
      <c r="L1179" s="97"/>
    </row>
    <row r="1180" spans="6:12" x14ac:dyDescent="0.2">
      <c r="F1180" s="97"/>
      <c r="H1180" s="97"/>
      <c r="L1180" s="97"/>
    </row>
    <row r="1181" spans="6:12" x14ac:dyDescent="0.2">
      <c r="F1181" s="97"/>
      <c r="H1181" s="97"/>
      <c r="L1181" s="97"/>
    </row>
    <row r="1182" spans="6:12" x14ac:dyDescent="0.2">
      <c r="F1182" s="97"/>
      <c r="H1182" s="97"/>
      <c r="L1182" s="97"/>
    </row>
    <row r="1183" spans="6:12" x14ac:dyDescent="0.2">
      <c r="F1183" s="97"/>
      <c r="H1183" s="97"/>
      <c r="L1183" s="97"/>
    </row>
    <row r="1184" spans="6:12" x14ac:dyDescent="0.2">
      <c r="F1184" s="97"/>
      <c r="H1184" s="97"/>
      <c r="L1184" s="97"/>
    </row>
    <row r="1185" spans="6:12" x14ac:dyDescent="0.2">
      <c r="F1185" s="97"/>
      <c r="H1185" s="97"/>
      <c r="L1185" s="97"/>
    </row>
    <row r="1186" spans="6:12" x14ac:dyDescent="0.2">
      <c r="F1186" s="97"/>
      <c r="H1186" s="97"/>
      <c r="L1186" s="97"/>
    </row>
    <row r="1187" spans="6:12" x14ac:dyDescent="0.2">
      <c r="F1187" s="97"/>
      <c r="H1187" s="97"/>
      <c r="L1187" s="97"/>
    </row>
    <row r="1188" spans="6:12" x14ac:dyDescent="0.2">
      <c r="F1188" s="97"/>
      <c r="H1188" s="97"/>
      <c r="L1188" s="97"/>
    </row>
    <row r="1189" spans="6:12" x14ac:dyDescent="0.2">
      <c r="F1189" s="97"/>
      <c r="H1189" s="97"/>
      <c r="L1189" s="97"/>
    </row>
    <row r="1190" spans="6:12" x14ac:dyDescent="0.2">
      <c r="F1190" s="97"/>
      <c r="H1190" s="97"/>
      <c r="L1190" s="97"/>
    </row>
    <row r="1191" spans="6:12" x14ac:dyDescent="0.2">
      <c r="F1191" s="97"/>
      <c r="H1191" s="97"/>
      <c r="L1191" s="97"/>
    </row>
    <row r="1192" spans="6:12" x14ac:dyDescent="0.2">
      <c r="F1192" s="97"/>
      <c r="H1192" s="97"/>
      <c r="L1192" s="97"/>
    </row>
    <row r="1193" spans="6:12" x14ac:dyDescent="0.2">
      <c r="F1193" s="97"/>
      <c r="H1193" s="97"/>
      <c r="L1193" s="97"/>
    </row>
    <row r="1194" spans="6:12" x14ac:dyDescent="0.2">
      <c r="F1194" s="97"/>
      <c r="H1194" s="97"/>
      <c r="L1194" s="97"/>
    </row>
    <row r="1195" spans="6:12" x14ac:dyDescent="0.2">
      <c r="F1195" s="97"/>
      <c r="H1195" s="97"/>
      <c r="L1195" s="97"/>
    </row>
    <row r="1196" spans="6:12" x14ac:dyDescent="0.2">
      <c r="F1196" s="97"/>
      <c r="H1196" s="97"/>
      <c r="L1196" s="97"/>
    </row>
    <row r="1197" spans="6:12" x14ac:dyDescent="0.2">
      <c r="F1197" s="97"/>
      <c r="H1197" s="97"/>
      <c r="L1197" s="97"/>
    </row>
    <row r="1198" spans="6:12" x14ac:dyDescent="0.2">
      <c r="F1198" s="97"/>
      <c r="H1198" s="97"/>
      <c r="L1198" s="97"/>
    </row>
    <row r="1199" spans="6:12" x14ac:dyDescent="0.2">
      <c r="F1199" s="97"/>
      <c r="H1199" s="97"/>
      <c r="L1199" s="97"/>
    </row>
    <row r="1200" spans="6:12" x14ac:dyDescent="0.2">
      <c r="F1200" s="97"/>
      <c r="H1200" s="97"/>
      <c r="L1200" s="97"/>
    </row>
    <row r="1201" spans="6:12" x14ac:dyDescent="0.2">
      <c r="F1201" s="97"/>
      <c r="H1201" s="97"/>
      <c r="L1201" s="97"/>
    </row>
    <row r="1202" spans="6:12" x14ac:dyDescent="0.2">
      <c r="F1202" s="97"/>
      <c r="H1202" s="97"/>
      <c r="L1202" s="97"/>
    </row>
    <row r="1203" spans="6:12" x14ac:dyDescent="0.2">
      <c r="F1203" s="97"/>
      <c r="H1203" s="97"/>
      <c r="L1203" s="97"/>
    </row>
    <row r="1204" spans="6:12" x14ac:dyDescent="0.2">
      <c r="F1204" s="97"/>
      <c r="H1204" s="97"/>
      <c r="L1204" s="97"/>
    </row>
    <row r="1205" spans="6:12" x14ac:dyDescent="0.2">
      <c r="F1205" s="97"/>
      <c r="H1205" s="97"/>
      <c r="L1205" s="97"/>
    </row>
    <row r="1206" spans="6:12" x14ac:dyDescent="0.2">
      <c r="F1206" s="97"/>
      <c r="H1206" s="97"/>
      <c r="L1206" s="97"/>
    </row>
    <row r="1207" spans="6:12" x14ac:dyDescent="0.2">
      <c r="F1207" s="97"/>
      <c r="H1207" s="97"/>
      <c r="L1207" s="97"/>
    </row>
    <row r="1208" spans="6:12" x14ac:dyDescent="0.2">
      <c r="F1208" s="97"/>
      <c r="H1208" s="97"/>
      <c r="L1208" s="97"/>
    </row>
    <row r="1209" spans="6:12" x14ac:dyDescent="0.2">
      <c r="F1209" s="97"/>
      <c r="H1209" s="97"/>
      <c r="L1209" s="97"/>
    </row>
    <row r="1210" spans="6:12" x14ac:dyDescent="0.2">
      <c r="F1210" s="97"/>
      <c r="H1210" s="97"/>
      <c r="L1210" s="97"/>
    </row>
    <row r="1211" spans="6:12" x14ac:dyDescent="0.2">
      <c r="F1211" s="97"/>
      <c r="H1211" s="97"/>
      <c r="L1211" s="97"/>
    </row>
    <row r="1212" spans="6:12" x14ac:dyDescent="0.2">
      <c r="F1212" s="97"/>
      <c r="H1212" s="97"/>
      <c r="L1212" s="97"/>
    </row>
    <row r="1213" spans="6:12" x14ac:dyDescent="0.2">
      <c r="F1213" s="97"/>
      <c r="H1213" s="97"/>
      <c r="L1213" s="97"/>
    </row>
    <row r="1214" spans="6:12" x14ac:dyDescent="0.2">
      <c r="F1214" s="97"/>
      <c r="H1214" s="97"/>
      <c r="L1214" s="97"/>
    </row>
    <row r="1215" spans="6:12" x14ac:dyDescent="0.2">
      <c r="F1215" s="97"/>
      <c r="H1215" s="97"/>
      <c r="L1215" s="97"/>
    </row>
    <row r="1216" spans="6:12" x14ac:dyDescent="0.2">
      <c r="F1216" s="97"/>
      <c r="H1216" s="97"/>
      <c r="L1216" s="97"/>
    </row>
    <row r="1217" spans="6:12" x14ac:dyDescent="0.2">
      <c r="F1217" s="97"/>
      <c r="H1217" s="97"/>
      <c r="L1217" s="97"/>
    </row>
    <row r="1218" spans="6:12" x14ac:dyDescent="0.2">
      <c r="F1218" s="97"/>
      <c r="H1218" s="97"/>
      <c r="L1218" s="97"/>
    </row>
    <row r="1219" spans="6:12" x14ac:dyDescent="0.2">
      <c r="F1219" s="97"/>
      <c r="H1219" s="97"/>
      <c r="L1219" s="97"/>
    </row>
    <row r="1220" spans="6:12" x14ac:dyDescent="0.2">
      <c r="F1220" s="97"/>
      <c r="H1220" s="97"/>
      <c r="L1220" s="97"/>
    </row>
    <row r="1221" spans="6:12" x14ac:dyDescent="0.2">
      <c r="F1221" s="97"/>
      <c r="H1221" s="97"/>
      <c r="L1221" s="97"/>
    </row>
    <row r="1222" spans="6:12" x14ac:dyDescent="0.2">
      <c r="F1222" s="97"/>
      <c r="H1222" s="97"/>
      <c r="L1222" s="97"/>
    </row>
    <row r="1223" spans="6:12" x14ac:dyDescent="0.2">
      <c r="F1223" s="97"/>
      <c r="H1223" s="97"/>
      <c r="L1223" s="97"/>
    </row>
    <row r="1224" spans="6:12" x14ac:dyDescent="0.2">
      <c r="F1224" s="97"/>
      <c r="H1224" s="97"/>
      <c r="L1224" s="97"/>
    </row>
    <row r="1225" spans="6:12" x14ac:dyDescent="0.2">
      <c r="F1225" s="97"/>
      <c r="H1225" s="97"/>
      <c r="L1225" s="97"/>
    </row>
    <row r="1226" spans="6:12" x14ac:dyDescent="0.2">
      <c r="F1226" s="97"/>
      <c r="H1226" s="97"/>
      <c r="L1226" s="97"/>
    </row>
    <row r="1227" spans="6:12" x14ac:dyDescent="0.2">
      <c r="F1227" s="97"/>
      <c r="H1227" s="97"/>
      <c r="L1227" s="97"/>
    </row>
    <row r="1228" spans="6:12" x14ac:dyDescent="0.2">
      <c r="F1228" s="97"/>
      <c r="H1228" s="97"/>
      <c r="L1228" s="97"/>
    </row>
    <row r="1229" spans="6:12" x14ac:dyDescent="0.2">
      <c r="F1229" s="97"/>
      <c r="H1229" s="97"/>
      <c r="L1229" s="97"/>
    </row>
    <row r="1230" spans="6:12" x14ac:dyDescent="0.2">
      <c r="F1230" s="97"/>
      <c r="H1230" s="97"/>
      <c r="L1230" s="97"/>
    </row>
    <row r="1231" spans="6:12" x14ac:dyDescent="0.2">
      <c r="F1231" s="97"/>
      <c r="H1231" s="97"/>
      <c r="L1231" s="97"/>
    </row>
    <row r="1232" spans="6:12" x14ac:dyDescent="0.2">
      <c r="F1232" s="97"/>
      <c r="H1232" s="97"/>
      <c r="L1232" s="97"/>
    </row>
    <row r="1233" spans="6:12" x14ac:dyDescent="0.2">
      <c r="F1233" s="97"/>
      <c r="H1233" s="97"/>
      <c r="L1233" s="97"/>
    </row>
    <row r="1234" spans="6:12" x14ac:dyDescent="0.2">
      <c r="F1234" s="97"/>
      <c r="H1234" s="97"/>
      <c r="L1234" s="97"/>
    </row>
    <row r="1235" spans="6:12" x14ac:dyDescent="0.2">
      <c r="F1235" s="97"/>
      <c r="H1235" s="97"/>
      <c r="L1235" s="97"/>
    </row>
    <row r="1236" spans="6:12" x14ac:dyDescent="0.2">
      <c r="F1236" s="97"/>
      <c r="H1236" s="97"/>
      <c r="L1236" s="97"/>
    </row>
    <row r="1237" spans="6:12" x14ac:dyDescent="0.2">
      <c r="F1237" s="97"/>
      <c r="H1237" s="97"/>
      <c r="L1237" s="97"/>
    </row>
    <row r="1238" spans="6:12" x14ac:dyDescent="0.2">
      <c r="F1238" s="97"/>
      <c r="H1238" s="97"/>
      <c r="L1238" s="97"/>
    </row>
    <row r="1239" spans="6:12" x14ac:dyDescent="0.2">
      <c r="F1239" s="97"/>
      <c r="H1239" s="97"/>
      <c r="L1239" s="97"/>
    </row>
    <row r="1240" spans="6:12" x14ac:dyDescent="0.2">
      <c r="F1240" s="97"/>
      <c r="H1240" s="97"/>
      <c r="L1240" s="97"/>
    </row>
    <row r="1241" spans="6:12" x14ac:dyDescent="0.2">
      <c r="F1241" s="97"/>
      <c r="H1241" s="97"/>
      <c r="L1241" s="97"/>
    </row>
    <row r="1242" spans="6:12" x14ac:dyDescent="0.2">
      <c r="F1242" s="97"/>
      <c r="H1242" s="97"/>
      <c r="L1242" s="97"/>
    </row>
    <row r="1243" spans="6:12" x14ac:dyDescent="0.2">
      <c r="F1243" s="97"/>
      <c r="H1243" s="97"/>
      <c r="L1243" s="97"/>
    </row>
    <row r="1244" spans="6:12" x14ac:dyDescent="0.2">
      <c r="F1244" s="97"/>
      <c r="H1244" s="97"/>
      <c r="L1244" s="97"/>
    </row>
    <row r="1245" spans="6:12" x14ac:dyDescent="0.2">
      <c r="F1245" s="97"/>
      <c r="H1245" s="97"/>
      <c r="L1245" s="97"/>
    </row>
    <row r="1246" spans="6:12" x14ac:dyDescent="0.2">
      <c r="F1246" s="97"/>
      <c r="H1246" s="97"/>
      <c r="L1246" s="97"/>
    </row>
    <row r="1247" spans="6:12" x14ac:dyDescent="0.2">
      <c r="F1247" s="97"/>
      <c r="H1247" s="97"/>
      <c r="L1247" s="97"/>
    </row>
    <row r="1248" spans="6:12" x14ac:dyDescent="0.2">
      <c r="F1248" s="97"/>
      <c r="H1248" s="97"/>
      <c r="L1248" s="97"/>
    </row>
    <row r="1249" spans="6:12" x14ac:dyDescent="0.2">
      <c r="F1249" s="97"/>
      <c r="H1249" s="97"/>
      <c r="L1249" s="97"/>
    </row>
    <row r="1250" spans="6:12" x14ac:dyDescent="0.2">
      <c r="F1250" s="97"/>
      <c r="H1250" s="97"/>
      <c r="L1250" s="97"/>
    </row>
    <row r="1251" spans="6:12" x14ac:dyDescent="0.2">
      <c r="F1251" s="97"/>
      <c r="H1251" s="97"/>
      <c r="L1251" s="97"/>
    </row>
    <row r="1252" spans="6:12" x14ac:dyDescent="0.2">
      <c r="F1252" s="97"/>
      <c r="H1252" s="97"/>
      <c r="L1252" s="97"/>
    </row>
    <row r="1253" spans="6:12" x14ac:dyDescent="0.2">
      <c r="F1253" s="97"/>
      <c r="H1253" s="97"/>
      <c r="L1253" s="97"/>
    </row>
    <row r="1254" spans="6:12" x14ac:dyDescent="0.2">
      <c r="F1254" s="97"/>
      <c r="H1254" s="97"/>
      <c r="L1254" s="97"/>
    </row>
    <row r="1255" spans="6:12" x14ac:dyDescent="0.2">
      <c r="F1255" s="97"/>
      <c r="H1255" s="97"/>
      <c r="L1255" s="97"/>
    </row>
    <row r="1256" spans="6:12" x14ac:dyDescent="0.2">
      <c r="F1256" s="97"/>
      <c r="H1256" s="97"/>
      <c r="L1256" s="97"/>
    </row>
    <row r="1257" spans="6:12" x14ac:dyDescent="0.2">
      <c r="F1257" s="97"/>
      <c r="H1257" s="97"/>
      <c r="L1257" s="97"/>
    </row>
    <row r="1258" spans="6:12" x14ac:dyDescent="0.2">
      <c r="F1258" s="97"/>
      <c r="H1258" s="97"/>
      <c r="L1258" s="97"/>
    </row>
    <row r="1259" spans="6:12" x14ac:dyDescent="0.2">
      <c r="F1259" s="97"/>
      <c r="H1259" s="97"/>
      <c r="L1259" s="97"/>
    </row>
    <row r="1260" spans="6:12" x14ac:dyDescent="0.2">
      <c r="F1260" s="97"/>
      <c r="H1260" s="97"/>
      <c r="L1260" s="97"/>
    </row>
    <row r="1261" spans="6:12" x14ac:dyDescent="0.2">
      <c r="F1261" s="97"/>
      <c r="H1261" s="97"/>
      <c r="L1261" s="97"/>
    </row>
    <row r="1262" spans="6:12" x14ac:dyDescent="0.2">
      <c r="F1262" s="97"/>
      <c r="H1262" s="97"/>
      <c r="L1262" s="97"/>
    </row>
    <row r="1263" spans="6:12" x14ac:dyDescent="0.2">
      <c r="F1263" s="97"/>
      <c r="H1263" s="97"/>
      <c r="L1263" s="97"/>
    </row>
    <row r="1264" spans="6:12" x14ac:dyDescent="0.2">
      <c r="F1264" s="97"/>
      <c r="H1264" s="97"/>
      <c r="L1264" s="97"/>
    </row>
    <row r="1265" spans="6:12" x14ac:dyDescent="0.2">
      <c r="F1265" s="97"/>
      <c r="H1265" s="97"/>
      <c r="L1265" s="97"/>
    </row>
    <row r="1266" spans="6:12" x14ac:dyDescent="0.2">
      <c r="F1266" s="97"/>
      <c r="H1266" s="97"/>
      <c r="L1266" s="97"/>
    </row>
    <row r="1267" spans="6:12" x14ac:dyDescent="0.2">
      <c r="F1267" s="97"/>
      <c r="H1267" s="97"/>
      <c r="L1267" s="97"/>
    </row>
    <row r="1268" spans="6:12" x14ac:dyDescent="0.2">
      <c r="F1268" s="97"/>
      <c r="H1268" s="97"/>
      <c r="L1268" s="97"/>
    </row>
    <row r="1269" spans="6:12" x14ac:dyDescent="0.2">
      <c r="F1269" s="97"/>
      <c r="H1269" s="97"/>
      <c r="L1269" s="97"/>
    </row>
    <row r="1270" spans="6:12" x14ac:dyDescent="0.2">
      <c r="F1270" s="97"/>
      <c r="H1270" s="97"/>
      <c r="L1270" s="97"/>
    </row>
    <row r="1271" spans="6:12" x14ac:dyDescent="0.2">
      <c r="F1271" s="97"/>
      <c r="H1271" s="97"/>
      <c r="L1271" s="97"/>
    </row>
    <row r="1272" spans="6:12" x14ac:dyDescent="0.2">
      <c r="F1272" s="97"/>
      <c r="H1272" s="97"/>
      <c r="L1272" s="97"/>
    </row>
    <row r="1273" spans="6:12" x14ac:dyDescent="0.2">
      <c r="F1273" s="97"/>
      <c r="H1273" s="97"/>
      <c r="L1273" s="97"/>
    </row>
    <row r="1274" spans="6:12" x14ac:dyDescent="0.2">
      <c r="F1274" s="97"/>
      <c r="H1274" s="97"/>
      <c r="L1274" s="97"/>
    </row>
    <row r="1275" spans="6:12" x14ac:dyDescent="0.2">
      <c r="F1275" s="97"/>
      <c r="H1275" s="97"/>
      <c r="L1275" s="97"/>
    </row>
    <row r="1276" spans="6:12" x14ac:dyDescent="0.2">
      <c r="F1276" s="97"/>
      <c r="H1276" s="97"/>
      <c r="L1276" s="97"/>
    </row>
    <row r="1277" spans="6:12" x14ac:dyDescent="0.2">
      <c r="F1277" s="97"/>
      <c r="H1277" s="97"/>
      <c r="L1277" s="97"/>
    </row>
    <row r="1278" spans="6:12" x14ac:dyDescent="0.2">
      <c r="F1278" s="97"/>
      <c r="H1278" s="97"/>
      <c r="L1278" s="97"/>
    </row>
    <row r="1279" spans="6:12" x14ac:dyDescent="0.2">
      <c r="F1279" s="97"/>
      <c r="H1279" s="97"/>
      <c r="L1279" s="97"/>
    </row>
    <row r="1280" spans="6:12" x14ac:dyDescent="0.2">
      <c r="F1280" s="97"/>
      <c r="H1280" s="97"/>
      <c r="L1280" s="97"/>
    </row>
    <row r="1281" spans="6:12" x14ac:dyDescent="0.2">
      <c r="F1281" s="97"/>
      <c r="H1281" s="97"/>
      <c r="L1281" s="97"/>
    </row>
    <row r="1282" spans="6:12" x14ac:dyDescent="0.2">
      <c r="F1282" s="97"/>
      <c r="H1282" s="97"/>
      <c r="L1282" s="97"/>
    </row>
    <row r="1283" spans="6:12" x14ac:dyDescent="0.2">
      <c r="F1283" s="97"/>
      <c r="H1283" s="97"/>
      <c r="L1283" s="97"/>
    </row>
    <row r="1284" spans="6:12" x14ac:dyDescent="0.2">
      <c r="F1284" s="97"/>
      <c r="H1284" s="97"/>
      <c r="L1284" s="97"/>
    </row>
    <row r="1285" spans="6:12" x14ac:dyDescent="0.2">
      <c r="F1285" s="97"/>
      <c r="H1285" s="97"/>
      <c r="L1285" s="97"/>
    </row>
    <row r="1286" spans="6:12" x14ac:dyDescent="0.2">
      <c r="F1286" s="97"/>
      <c r="H1286" s="97"/>
      <c r="L1286" s="97"/>
    </row>
    <row r="1287" spans="6:12" x14ac:dyDescent="0.2">
      <c r="F1287" s="97"/>
      <c r="H1287" s="97"/>
      <c r="L1287" s="97"/>
    </row>
    <row r="1288" spans="6:12" x14ac:dyDescent="0.2">
      <c r="F1288" s="97"/>
      <c r="H1288" s="97"/>
      <c r="L1288" s="97"/>
    </row>
    <row r="1289" spans="6:12" x14ac:dyDescent="0.2">
      <c r="F1289" s="97"/>
      <c r="H1289" s="97"/>
      <c r="L1289" s="97"/>
    </row>
    <row r="1290" spans="6:12" x14ac:dyDescent="0.2">
      <c r="F1290" s="97"/>
      <c r="H1290" s="97"/>
      <c r="L1290" s="97"/>
    </row>
    <row r="1291" spans="6:12" x14ac:dyDescent="0.2">
      <c r="F1291" s="97"/>
      <c r="H1291" s="97"/>
      <c r="L1291" s="97"/>
    </row>
    <row r="1292" spans="6:12" x14ac:dyDescent="0.2">
      <c r="F1292" s="97"/>
      <c r="H1292" s="97"/>
      <c r="L1292" s="97"/>
    </row>
    <row r="1293" spans="6:12" x14ac:dyDescent="0.2">
      <c r="F1293" s="97"/>
      <c r="H1293" s="97"/>
      <c r="L1293" s="97"/>
    </row>
    <row r="1294" spans="6:12" x14ac:dyDescent="0.2">
      <c r="F1294" s="97"/>
      <c r="H1294" s="97"/>
      <c r="L1294" s="97"/>
    </row>
    <row r="1295" spans="6:12" x14ac:dyDescent="0.2">
      <c r="F1295" s="97"/>
      <c r="H1295" s="97"/>
      <c r="L1295" s="97"/>
    </row>
    <row r="1296" spans="6:12" x14ac:dyDescent="0.2">
      <c r="F1296" s="97"/>
      <c r="H1296" s="97"/>
      <c r="L1296" s="97"/>
    </row>
    <row r="1297" spans="6:12" x14ac:dyDescent="0.2">
      <c r="F1297" s="97"/>
      <c r="H1297" s="97"/>
      <c r="L1297" s="97"/>
    </row>
    <row r="1298" spans="6:12" x14ac:dyDescent="0.2">
      <c r="F1298" s="97"/>
      <c r="H1298" s="97"/>
      <c r="L1298" s="97"/>
    </row>
    <row r="1299" spans="6:12" x14ac:dyDescent="0.2">
      <c r="F1299" s="97"/>
      <c r="H1299" s="97"/>
      <c r="L1299" s="97"/>
    </row>
    <row r="1300" spans="6:12" x14ac:dyDescent="0.2">
      <c r="F1300" s="97"/>
      <c r="H1300" s="97"/>
      <c r="L1300" s="97"/>
    </row>
    <row r="1301" spans="6:12" x14ac:dyDescent="0.2">
      <c r="F1301" s="97"/>
      <c r="H1301" s="97"/>
      <c r="L1301" s="97"/>
    </row>
    <row r="1302" spans="6:12" x14ac:dyDescent="0.2">
      <c r="F1302" s="97"/>
      <c r="H1302" s="97"/>
      <c r="L1302" s="97"/>
    </row>
    <row r="1303" spans="6:12" x14ac:dyDescent="0.2">
      <c r="F1303" s="97"/>
      <c r="H1303" s="97"/>
      <c r="L1303" s="97"/>
    </row>
    <row r="1304" spans="6:12" x14ac:dyDescent="0.2">
      <c r="F1304" s="97"/>
      <c r="H1304" s="97"/>
      <c r="L1304" s="97"/>
    </row>
    <row r="1305" spans="6:12" x14ac:dyDescent="0.2">
      <c r="F1305" s="97"/>
      <c r="H1305" s="97"/>
      <c r="L1305" s="97"/>
    </row>
    <row r="1306" spans="6:12" x14ac:dyDescent="0.2">
      <c r="F1306" s="97"/>
      <c r="H1306" s="97"/>
      <c r="L1306" s="97"/>
    </row>
    <row r="1307" spans="6:12" x14ac:dyDescent="0.2">
      <c r="F1307" s="97"/>
      <c r="H1307" s="97"/>
      <c r="L1307" s="97"/>
    </row>
    <row r="1308" spans="6:12" x14ac:dyDescent="0.2">
      <c r="F1308" s="97"/>
      <c r="H1308" s="97"/>
      <c r="L1308" s="97"/>
    </row>
    <row r="1309" spans="6:12" x14ac:dyDescent="0.2">
      <c r="F1309" s="97"/>
      <c r="H1309" s="97"/>
      <c r="L1309" s="97"/>
    </row>
    <row r="1310" spans="6:12" x14ac:dyDescent="0.2">
      <c r="F1310" s="97"/>
      <c r="H1310" s="97"/>
      <c r="L1310" s="97"/>
    </row>
    <row r="1311" spans="6:12" x14ac:dyDescent="0.2">
      <c r="F1311" s="97"/>
      <c r="H1311" s="97"/>
      <c r="L1311" s="97"/>
    </row>
    <row r="1312" spans="6:12" x14ac:dyDescent="0.2">
      <c r="F1312" s="97"/>
      <c r="H1312" s="97"/>
      <c r="L1312" s="97"/>
    </row>
    <row r="1313" spans="6:12" x14ac:dyDescent="0.2">
      <c r="F1313" s="97"/>
      <c r="H1313" s="97"/>
      <c r="L1313" s="97"/>
    </row>
    <row r="1314" spans="6:12" x14ac:dyDescent="0.2">
      <c r="F1314" s="97"/>
      <c r="H1314" s="97"/>
      <c r="L1314" s="97"/>
    </row>
    <row r="1315" spans="6:12" x14ac:dyDescent="0.2">
      <c r="F1315" s="97"/>
      <c r="H1315" s="97"/>
      <c r="L1315" s="97"/>
    </row>
    <row r="1316" spans="6:12" x14ac:dyDescent="0.2">
      <c r="F1316" s="97"/>
      <c r="H1316" s="97"/>
      <c r="L1316" s="97"/>
    </row>
    <row r="1317" spans="6:12" x14ac:dyDescent="0.2">
      <c r="F1317" s="97"/>
      <c r="H1317" s="97"/>
      <c r="L1317" s="97"/>
    </row>
    <row r="1318" spans="6:12" x14ac:dyDescent="0.2">
      <c r="F1318" s="97"/>
      <c r="H1318" s="97"/>
      <c r="L1318" s="97"/>
    </row>
    <row r="1319" spans="6:12" x14ac:dyDescent="0.2">
      <c r="F1319" s="97"/>
      <c r="H1319" s="97"/>
      <c r="L1319" s="97"/>
    </row>
    <row r="1320" spans="6:12" x14ac:dyDescent="0.2">
      <c r="F1320" s="97"/>
      <c r="H1320" s="97"/>
      <c r="L1320" s="97"/>
    </row>
    <row r="1321" spans="6:12" x14ac:dyDescent="0.2">
      <c r="F1321" s="97"/>
      <c r="H1321" s="97"/>
      <c r="L1321" s="97"/>
    </row>
    <row r="1322" spans="6:12" x14ac:dyDescent="0.2">
      <c r="F1322" s="97"/>
      <c r="H1322" s="97"/>
      <c r="L1322" s="97"/>
    </row>
    <row r="1323" spans="6:12" x14ac:dyDescent="0.2">
      <c r="F1323" s="97"/>
      <c r="H1323" s="97"/>
      <c r="L1323" s="97"/>
    </row>
    <row r="1324" spans="6:12" x14ac:dyDescent="0.2">
      <c r="F1324" s="97"/>
      <c r="H1324" s="97"/>
      <c r="L1324" s="97"/>
    </row>
    <row r="1325" spans="6:12" x14ac:dyDescent="0.2">
      <c r="F1325" s="97"/>
      <c r="H1325" s="97"/>
      <c r="L1325" s="97"/>
    </row>
    <row r="1326" spans="6:12" x14ac:dyDescent="0.2">
      <c r="F1326" s="97"/>
      <c r="H1326" s="97"/>
      <c r="L1326" s="97"/>
    </row>
    <row r="1327" spans="6:12" x14ac:dyDescent="0.2">
      <c r="F1327" s="97"/>
      <c r="H1327" s="97"/>
      <c r="L1327" s="97"/>
    </row>
    <row r="1328" spans="6:12" x14ac:dyDescent="0.2">
      <c r="F1328" s="97"/>
      <c r="H1328" s="97"/>
      <c r="L1328" s="97"/>
    </row>
    <row r="1329" spans="6:12" x14ac:dyDescent="0.2">
      <c r="F1329" s="97"/>
      <c r="H1329" s="97"/>
      <c r="L1329" s="97"/>
    </row>
    <row r="1330" spans="6:12" x14ac:dyDescent="0.2">
      <c r="F1330" s="97"/>
      <c r="H1330" s="97"/>
      <c r="L1330" s="97"/>
    </row>
    <row r="1331" spans="6:12" x14ac:dyDescent="0.2">
      <c r="F1331" s="97"/>
      <c r="H1331" s="97"/>
      <c r="L1331" s="97"/>
    </row>
    <row r="1332" spans="6:12" x14ac:dyDescent="0.2">
      <c r="F1332" s="97"/>
      <c r="H1332" s="97"/>
      <c r="L1332" s="97"/>
    </row>
    <row r="1333" spans="6:12" x14ac:dyDescent="0.2">
      <c r="F1333" s="97"/>
      <c r="H1333" s="97"/>
      <c r="L1333" s="97"/>
    </row>
    <row r="1334" spans="6:12" x14ac:dyDescent="0.2">
      <c r="F1334" s="97"/>
      <c r="H1334" s="97"/>
      <c r="L1334" s="97"/>
    </row>
    <row r="1335" spans="6:12" x14ac:dyDescent="0.2">
      <c r="F1335" s="97"/>
      <c r="H1335" s="97"/>
      <c r="L1335" s="97"/>
    </row>
    <row r="1336" spans="6:12" x14ac:dyDescent="0.2">
      <c r="F1336" s="97"/>
      <c r="H1336" s="97"/>
      <c r="L1336" s="97"/>
    </row>
    <row r="1337" spans="6:12" x14ac:dyDescent="0.2">
      <c r="F1337" s="97"/>
      <c r="H1337" s="97"/>
      <c r="L1337" s="97"/>
    </row>
    <row r="1338" spans="6:12" x14ac:dyDescent="0.2">
      <c r="F1338" s="97"/>
      <c r="H1338" s="97"/>
      <c r="L1338" s="97"/>
    </row>
    <row r="1339" spans="6:12" x14ac:dyDescent="0.2">
      <c r="F1339" s="97"/>
      <c r="H1339" s="97"/>
      <c r="L1339" s="97"/>
    </row>
    <row r="1340" spans="6:12" x14ac:dyDescent="0.2">
      <c r="F1340" s="97"/>
      <c r="H1340" s="97"/>
      <c r="L1340" s="97"/>
    </row>
    <row r="1341" spans="6:12" x14ac:dyDescent="0.2">
      <c r="F1341" s="97"/>
      <c r="H1341" s="97"/>
      <c r="L1341" s="97"/>
    </row>
    <row r="1342" spans="6:12" x14ac:dyDescent="0.2">
      <c r="F1342" s="97"/>
      <c r="H1342" s="97"/>
      <c r="L1342" s="97"/>
    </row>
    <row r="1343" spans="6:12" x14ac:dyDescent="0.2">
      <c r="F1343" s="97"/>
      <c r="H1343" s="97"/>
      <c r="L1343" s="97"/>
    </row>
    <row r="1344" spans="6:12" x14ac:dyDescent="0.2">
      <c r="F1344" s="97"/>
      <c r="H1344" s="97"/>
      <c r="L1344" s="97"/>
    </row>
    <row r="1345" spans="6:12" x14ac:dyDescent="0.2">
      <c r="F1345" s="97"/>
      <c r="H1345" s="97"/>
      <c r="L1345" s="97"/>
    </row>
    <row r="1346" spans="6:12" x14ac:dyDescent="0.2">
      <c r="F1346" s="97"/>
      <c r="H1346" s="97"/>
      <c r="L1346" s="97"/>
    </row>
    <row r="1347" spans="6:12" x14ac:dyDescent="0.2">
      <c r="F1347" s="97"/>
      <c r="H1347" s="97"/>
      <c r="L1347" s="97"/>
    </row>
    <row r="1348" spans="6:12" x14ac:dyDescent="0.2">
      <c r="F1348" s="97"/>
      <c r="H1348" s="97"/>
      <c r="L1348" s="97"/>
    </row>
    <row r="1349" spans="6:12" x14ac:dyDescent="0.2">
      <c r="F1349" s="97"/>
      <c r="H1349" s="97"/>
      <c r="L1349" s="97"/>
    </row>
    <row r="1350" spans="6:12" x14ac:dyDescent="0.2">
      <c r="F1350" s="97"/>
      <c r="H1350" s="97"/>
      <c r="L1350" s="97"/>
    </row>
    <row r="1351" spans="6:12" x14ac:dyDescent="0.2">
      <c r="F1351" s="97"/>
      <c r="H1351" s="97"/>
      <c r="L1351" s="97"/>
    </row>
    <row r="1352" spans="6:12" x14ac:dyDescent="0.2">
      <c r="F1352" s="97"/>
      <c r="H1352" s="97"/>
      <c r="L1352" s="97"/>
    </row>
    <row r="1353" spans="6:12" x14ac:dyDescent="0.2">
      <c r="F1353" s="97"/>
      <c r="H1353" s="97"/>
      <c r="L1353" s="97"/>
    </row>
    <row r="1354" spans="6:12" x14ac:dyDescent="0.2">
      <c r="F1354" s="97"/>
      <c r="H1354" s="97"/>
      <c r="L1354" s="97"/>
    </row>
    <row r="1355" spans="6:12" x14ac:dyDescent="0.2">
      <c r="F1355" s="97"/>
      <c r="H1355" s="97"/>
      <c r="L1355" s="97"/>
    </row>
    <row r="1356" spans="6:12" x14ac:dyDescent="0.2">
      <c r="F1356" s="97"/>
      <c r="H1356" s="97"/>
      <c r="L1356" s="97"/>
    </row>
    <row r="1357" spans="6:12" x14ac:dyDescent="0.2">
      <c r="F1357" s="97"/>
      <c r="H1357" s="97"/>
      <c r="L1357" s="97"/>
    </row>
    <row r="1358" spans="6:12" x14ac:dyDescent="0.2">
      <c r="F1358" s="97"/>
      <c r="H1358" s="97"/>
      <c r="L1358" s="97"/>
    </row>
    <row r="1359" spans="6:12" x14ac:dyDescent="0.2">
      <c r="F1359" s="97"/>
      <c r="H1359" s="97"/>
      <c r="L1359" s="97"/>
    </row>
    <row r="1360" spans="6:12" x14ac:dyDescent="0.2">
      <c r="F1360" s="97"/>
      <c r="H1360" s="97"/>
      <c r="L1360" s="97"/>
    </row>
    <row r="1361" spans="6:12" x14ac:dyDescent="0.2">
      <c r="F1361" s="97"/>
      <c r="H1361" s="97"/>
      <c r="L1361" s="97"/>
    </row>
    <row r="1362" spans="6:12" x14ac:dyDescent="0.2">
      <c r="F1362" s="97"/>
      <c r="H1362" s="97"/>
      <c r="L1362" s="97"/>
    </row>
    <row r="1363" spans="6:12" x14ac:dyDescent="0.2">
      <c r="F1363" s="97"/>
      <c r="H1363" s="97"/>
      <c r="L1363" s="97"/>
    </row>
    <row r="1364" spans="6:12" x14ac:dyDescent="0.2">
      <c r="F1364" s="97"/>
      <c r="H1364" s="97"/>
      <c r="L1364" s="97"/>
    </row>
    <row r="1365" spans="6:12" x14ac:dyDescent="0.2">
      <c r="F1365" s="97"/>
      <c r="H1365" s="97"/>
      <c r="L1365" s="97"/>
    </row>
    <row r="1366" spans="6:12" x14ac:dyDescent="0.2">
      <c r="F1366" s="97"/>
      <c r="H1366" s="97"/>
      <c r="L1366" s="97"/>
    </row>
    <row r="1367" spans="6:12" x14ac:dyDescent="0.2">
      <c r="F1367" s="97"/>
      <c r="H1367" s="97"/>
      <c r="L1367" s="97"/>
    </row>
    <row r="1368" spans="6:12" x14ac:dyDescent="0.2">
      <c r="F1368" s="97"/>
      <c r="H1368" s="97"/>
      <c r="L1368" s="97"/>
    </row>
    <row r="1369" spans="6:12" x14ac:dyDescent="0.2">
      <c r="F1369" s="97"/>
      <c r="H1369" s="97"/>
      <c r="L1369" s="97"/>
    </row>
    <row r="1370" spans="6:12" x14ac:dyDescent="0.2">
      <c r="F1370" s="97"/>
      <c r="H1370" s="97"/>
      <c r="L1370" s="97"/>
    </row>
    <row r="1371" spans="6:12" x14ac:dyDescent="0.2">
      <c r="F1371" s="97"/>
      <c r="H1371" s="97"/>
      <c r="L1371" s="97"/>
    </row>
    <row r="1372" spans="6:12" x14ac:dyDescent="0.2">
      <c r="F1372" s="97"/>
      <c r="H1372" s="97"/>
      <c r="L1372" s="97"/>
    </row>
    <row r="1373" spans="6:12" x14ac:dyDescent="0.2">
      <c r="F1373" s="97"/>
      <c r="H1373" s="97"/>
      <c r="L1373" s="97"/>
    </row>
    <row r="1374" spans="6:12" x14ac:dyDescent="0.2">
      <c r="F1374" s="97"/>
      <c r="H1374" s="97"/>
      <c r="L1374" s="97"/>
    </row>
    <row r="1375" spans="6:12" x14ac:dyDescent="0.2">
      <c r="F1375" s="97"/>
      <c r="H1375" s="97"/>
      <c r="L1375" s="97"/>
    </row>
    <row r="1376" spans="6:12" x14ac:dyDescent="0.2">
      <c r="F1376" s="97"/>
      <c r="H1376" s="97"/>
      <c r="L1376" s="97"/>
    </row>
    <row r="1377" spans="6:12" x14ac:dyDescent="0.2">
      <c r="F1377" s="97"/>
      <c r="H1377" s="97"/>
      <c r="L1377" s="97"/>
    </row>
    <row r="1378" spans="6:12" x14ac:dyDescent="0.2">
      <c r="F1378" s="97"/>
      <c r="H1378" s="97"/>
      <c r="L1378" s="97"/>
    </row>
    <row r="1379" spans="6:12" x14ac:dyDescent="0.2">
      <c r="F1379" s="97"/>
      <c r="H1379" s="97"/>
      <c r="L1379" s="97"/>
    </row>
    <row r="1380" spans="6:12" x14ac:dyDescent="0.2">
      <c r="F1380" s="97"/>
      <c r="H1380" s="97"/>
      <c r="L1380" s="97"/>
    </row>
    <row r="1381" spans="6:12" x14ac:dyDescent="0.2">
      <c r="F1381" s="97"/>
      <c r="H1381" s="97"/>
      <c r="L1381" s="97"/>
    </row>
    <row r="1382" spans="6:12" x14ac:dyDescent="0.2">
      <c r="F1382" s="97"/>
      <c r="H1382" s="97"/>
      <c r="L1382" s="97"/>
    </row>
    <row r="1383" spans="6:12" x14ac:dyDescent="0.2">
      <c r="F1383" s="97"/>
      <c r="H1383" s="97"/>
      <c r="L1383" s="97"/>
    </row>
    <row r="1384" spans="6:12" x14ac:dyDescent="0.2">
      <c r="F1384" s="97"/>
      <c r="H1384" s="97"/>
      <c r="L1384" s="97"/>
    </row>
    <row r="1385" spans="6:12" x14ac:dyDescent="0.2">
      <c r="F1385" s="97"/>
      <c r="H1385" s="97"/>
      <c r="L1385" s="97"/>
    </row>
    <row r="1386" spans="6:12" x14ac:dyDescent="0.2">
      <c r="F1386" s="97"/>
      <c r="H1386" s="97"/>
      <c r="L1386" s="97"/>
    </row>
    <row r="1387" spans="6:12" x14ac:dyDescent="0.2">
      <c r="F1387" s="97"/>
      <c r="H1387" s="97"/>
      <c r="L1387" s="97"/>
    </row>
    <row r="1388" spans="6:12" x14ac:dyDescent="0.2">
      <c r="F1388" s="97"/>
      <c r="H1388" s="97"/>
      <c r="L1388" s="97"/>
    </row>
    <row r="1389" spans="6:12" x14ac:dyDescent="0.2">
      <c r="F1389" s="97"/>
      <c r="H1389" s="97"/>
      <c r="L1389" s="97"/>
    </row>
    <row r="1390" spans="6:12" x14ac:dyDescent="0.2">
      <c r="F1390" s="97"/>
      <c r="H1390" s="97"/>
      <c r="L1390" s="97"/>
    </row>
    <row r="1391" spans="6:12" x14ac:dyDescent="0.2">
      <c r="F1391" s="97"/>
      <c r="H1391" s="97"/>
      <c r="L1391" s="97"/>
    </row>
    <row r="1392" spans="6:12" x14ac:dyDescent="0.2">
      <c r="F1392" s="97"/>
      <c r="H1392" s="97"/>
      <c r="L1392" s="97"/>
    </row>
    <row r="1393" spans="6:12" x14ac:dyDescent="0.2">
      <c r="F1393" s="97"/>
      <c r="H1393" s="97"/>
      <c r="L1393" s="97"/>
    </row>
    <row r="1394" spans="6:12" x14ac:dyDescent="0.2">
      <c r="F1394" s="97"/>
      <c r="H1394" s="97"/>
      <c r="L1394" s="97"/>
    </row>
    <row r="1395" spans="6:12" x14ac:dyDescent="0.2">
      <c r="F1395" s="97"/>
      <c r="H1395" s="97"/>
      <c r="L1395" s="97"/>
    </row>
    <row r="1396" spans="6:12" x14ac:dyDescent="0.2">
      <c r="F1396" s="97"/>
      <c r="H1396" s="97"/>
      <c r="L1396" s="97"/>
    </row>
    <row r="1397" spans="6:12" x14ac:dyDescent="0.2">
      <c r="F1397" s="97"/>
      <c r="H1397" s="97"/>
      <c r="L1397" s="97"/>
    </row>
    <row r="1398" spans="6:12" x14ac:dyDescent="0.2">
      <c r="F1398" s="97"/>
      <c r="H1398" s="97"/>
      <c r="L1398" s="97"/>
    </row>
    <row r="1399" spans="6:12" x14ac:dyDescent="0.2">
      <c r="F1399" s="97"/>
      <c r="H1399" s="97"/>
      <c r="L1399" s="97"/>
    </row>
    <row r="1400" spans="6:12" x14ac:dyDescent="0.2">
      <c r="F1400" s="97"/>
      <c r="H1400" s="97"/>
      <c r="L1400" s="97"/>
    </row>
    <row r="1401" spans="6:12" x14ac:dyDescent="0.2">
      <c r="F1401" s="97"/>
      <c r="H1401" s="97"/>
      <c r="L1401" s="97"/>
    </row>
    <row r="1402" spans="6:12" x14ac:dyDescent="0.2">
      <c r="F1402" s="97"/>
      <c r="H1402" s="97"/>
      <c r="L1402" s="97"/>
    </row>
    <row r="1403" spans="6:12" x14ac:dyDescent="0.2">
      <c r="F1403" s="97"/>
      <c r="H1403" s="97"/>
      <c r="L1403" s="97"/>
    </row>
    <row r="1404" spans="6:12" x14ac:dyDescent="0.2">
      <c r="F1404" s="97"/>
      <c r="H1404" s="97"/>
      <c r="L1404" s="97"/>
    </row>
    <row r="1405" spans="6:12" x14ac:dyDescent="0.2">
      <c r="F1405" s="97"/>
      <c r="H1405" s="97"/>
      <c r="L1405" s="97"/>
    </row>
    <row r="1406" spans="6:12" x14ac:dyDescent="0.2">
      <c r="F1406" s="97"/>
      <c r="H1406" s="97"/>
      <c r="L1406" s="97"/>
    </row>
    <row r="1407" spans="6:12" x14ac:dyDescent="0.2">
      <c r="F1407" s="97"/>
      <c r="H1407" s="97"/>
      <c r="L1407" s="97"/>
    </row>
    <row r="1408" spans="6:12" x14ac:dyDescent="0.2">
      <c r="F1408" s="97"/>
      <c r="H1408" s="97"/>
      <c r="L1408" s="97"/>
    </row>
    <row r="1409" spans="6:12" x14ac:dyDescent="0.2">
      <c r="F1409" s="97"/>
      <c r="H1409" s="97"/>
      <c r="L1409" s="97"/>
    </row>
    <row r="1410" spans="6:12" x14ac:dyDescent="0.2">
      <c r="F1410" s="97"/>
      <c r="H1410" s="97"/>
      <c r="L1410" s="97"/>
    </row>
    <row r="1411" spans="6:12" x14ac:dyDescent="0.2">
      <c r="F1411" s="97"/>
      <c r="H1411" s="97"/>
      <c r="L1411" s="97"/>
    </row>
    <row r="1412" spans="6:12" x14ac:dyDescent="0.2">
      <c r="F1412" s="97"/>
      <c r="H1412" s="97"/>
      <c r="L1412" s="97"/>
    </row>
    <row r="1413" spans="6:12" x14ac:dyDescent="0.2">
      <c r="F1413" s="97"/>
      <c r="H1413" s="97"/>
      <c r="L1413" s="97"/>
    </row>
    <row r="1414" spans="6:12" x14ac:dyDescent="0.2">
      <c r="F1414" s="97"/>
      <c r="H1414" s="97"/>
      <c r="L1414" s="97"/>
    </row>
    <row r="1415" spans="6:12" x14ac:dyDescent="0.2">
      <c r="F1415" s="97"/>
      <c r="H1415" s="97"/>
      <c r="L1415" s="97"/>
    </row>
    <row r="1416" spans="6:12" x14ac:dyDescent="0.2">
      <c r="F1416" s="97"/>
      <c r="H1416" s="97"/>
      <c r="L1416" s="97"/>
    </row>
    <row r="1417" spans="6:12" x14ac:dyDescent="0.2">
      <c r="F1417" s="97"/>
      <c r="H1417" s="97"/>
      <c r="L1417" s="97"/>
    </row>
    <row r="1418" spans="6:12" x14ac:dyDescent="0.2">
      <c r="F1418" s="97"/>
      <c r="H1418" s="97"/>
      <c r="L1418" s="97"/>
    </row>
    <row r="1419" spans="6:12" x14ac:dyDescent="0.2">
      <c r="F1419" s="97"/>
      <c r="H1419" s="97"/>
      <c r="L1419" s="97"/>
    </row>
    <row r="1420" spans="6:12" x14ac:dyDescent="0.2">
      <c r="F1420" s="97"/>
      <c r="H1420" s="97"/>
      <c r="L1420" s="97"/>
    </row>
    <row r="1421" spans="6:12" x14ac:dyDescent="0.2">
      <c r="F1421" s="97"/>
      <c r="H1421" s="97"/>
      <c r="L1421" s="97"/>
    </row>
    <row r="1422" spans="6:12" x14ac:dyDescent="0.2">
      <c r="F1422" s="97"/>
      <c r="H1422" s="97"/>
      <c r="L1422" s="97"/>
    </row>
    <row r="1423" spans="6:12" x14ac:dyDescent="0.2">
      <c r="F1423" s="97"/>
      <c r="H1423" s="97"/>
      <c r="L1423" s="97"/>
    </row>
    <row r="1424" spans="6:12" x14ac:dyDescent="0.2">
      <c r="F1424" s="97"/>
      <c r="H1424" s="97"/>
      <c r="L1424" s="97"/>
    </row>
    <row r="1425" spans="6:12" x14ac:dyDescent="0.2">
      <c r="F1425" s="97"/>
      <c r="H1425" s="97"/>
      <c r="L1425" s="97"/>
    </row>
    <row r="1426" spans="6:12" x14ac:dyDescent="0.2">
      <c r="F1426" s="97"/>
      <c r="H1426" s="97"/>
      <c r="L1426" s="97"/>
    </row>
    <row r="1427" spans="6:12" x14ac:dyDescent="0.2">
      <c r="F1427" s="97"/>
      <c r="H1427" s="97"/>
      <c r="L1427" s="97"/>
    </row>
    <row r="1428" spans="6:12" x14ac:dyDescent="0.2">
      <c r="F1428" s="97"/>
      <c r="H1428" s="97"/>
      <c r="L1428" s="97"/>
    </row>
    <row r="1429" spans="6:12" x14ac:dyDescent="0.2">
      <c r="F1429" s="97"/>
      <c r="H1429" s="97"/>
      <c r="L1429" s="97"/>
    </row>
    <row r="1430" spans="6:12" x14ac:dyDescent="0.2">
      <c r="F1430" s="97"/>
      <c r="H1430" s="97"/>
      <c r="L1430" s="97"/>
    </row>
    <row r="1431" spans="6:12" x14ac:dyDescent="0.2">
      <c r="F1431" s="97"/>
      <c r="H1431" s="97"/>
      <c r="L1431" s="97"/>
    </row>
    <row r="1432" spans="6:12" x14ac:dyDescent="0.2">
      <c r="F1432" s="97"/>
      <c r="H1432" s="97"/>
      <c r="L1432" s="97"/>
    </row>
    <row r="1433" spans="6:12" x14ac:dyDescent="0.2">
      <c r="F1433" s="97"/>
      <c r="H1433" s="97"/>
      <c r="L1433" s="97"/>
    </row>
    <row r="1434" spans="6:12" x14ac:dyDescent="0.2">
      <c r="F1434" s="97"/>
      <c r="H1434" s="97"/>
      <c r="L1434" s="97"/>
    </row>
    <row r="1435" spans="6:12" x14ac:dyDescent="0.2">
      <c r="F1435" s="97"/>
      <c r="H1435" s="97"/>
      <c r="L1435" s="97"/>
    </row>
    <row r="1436" spans="6:12" x14ac:dyDescent="0.2">
      <c r="F1436" s="97"/>
      <c r="H1436" s="97"/>
      <c r="L1436" s="97"/>
    </row>
    <row r="1437" spans="6:12" x14ac:dyDescent="0.2">
      <c r="F1437" s="97"/>
      <c r="H1437" s="97"/>
      <c r="L1437" s="97"/>
    </row>
    <row r="1438" spans="6:12" x14ac:dyDescent="0.2">
      <c r="F1438" s="97"/>
      <c r="H1438" s="97"/>
      <c r="L1438" s="97"/>
    </row>
    <row r="1439" spans="6:12" x14ac:dyDescent="0.2">
      <c r="F1439" s="97"/>
      <c r="H1439" s="97"/>
      <c r="L1439" s="97"/>
    </row>
    <row r="1440" spans="6:12" x14ac:dyDescent="0.2">
      <c r="F1440" s="97"/>
      <c r="H1440" s="97"/>
      <c r="L1440" s="97"/>
    </row>
    <row r="1441" spans="6:12" x14ac:dyDescent="0.2">
      <c r="F1441" s="97"/>
      <c r="H1441" s="97"/>
      <c r="L1441" s="97"/>
    </row>
    <row r="1442" spans="6:12" x14ac:dyDescent="0.2">
      <c r="F1442" s="97"/>
      <c r="H1442" s="97"/>
      <c r="L1442" s="97"/>
    </row>
    <row r="1443" spans="6:12" x14ac:dyDescent="0.2">
      <c r="F1443" s="97"/>
      <c r="H1443" s="97"/>
      <c r="L1443" s="97"/>
    </row>
    <row r="1444" spans="6:12" x14ac:dyDescent="0.2">
      <c r="F1444" s="97"/>
      <c r="H1444" s="97"/>
      <c r="L1444" s="97"/>
    </row>
    <row r="1445" spans="6:12" x14ac:dyDescent="0.2">
      <c r="F1445" s="97"/>
      <c r="H1445" s="97"/>
      <c r="L1445" s="97"/>
    </row>
    <row r="1446" spans="6:12" x14ac:dyDescent="0.2">
      <c r="F1446" s="97"/>
      <c r="H1446" s="97"/>
      <c r="L1446" s="97"/>
    </row>
    <row r="1447" spans="6:12" x14ac:dyDescent="0.2">
      <c r="F1447" s="97"/>
      <c r="H1447" s="97"/>
      <c r="L1447" s="97"/>
    </row>
    <row r="1448" spans="6:12" x14ac:dyDescent="0.2">
      <c r="F1448" s="97"/>
      <c r="H1448" s="97"/>
      <c r="L1448" s="97"/>
    </row>
    <row r="1449" spans="6:12" x14ac:dyDescent="0.2">
      <c r="F1449" s="97"/>
      <c r="H1449" s="97"/>
      <c r="L1449" s="97"/>
    </row>
    <row r="1450" spans="6:12" x14ac:dyDescent="0.2">
      <c r="F1450" s="97"/>
      <c r="H1450" s="97"/>
      <c r="L1450" s="97"/>
    </row>
    <row r="1451" spans="6:12" x14ac:dyDescent="0.2">
      <c r="F1451" s="97"/>
      <c r="H1451" s="97"/>
      <c r="L1451" s="97"/>
    </row>
    <row r="1452" spans="6:12" x14ac:dyDescent="0.2">
      <c r="F1452" s="97"/>
      <c r="H1452" s="97"/>
      <c r="L1452" s="97"/>
    </row>
    <row r="1453" spans="6:12" x14ac:dyDescent="0.2">
      <c r="F1453" s="97"/>
      <c r="H1453" s="97"/>
      <c r="L1453" s="97"/>
    </row>
    <row r="1454" spans="6:12" x14ac:dyDescent="0.2">
      <c r="F1454" s="97"/>
      <c r="H1454" s="97"/>
      <c r="L1454" s="97"/>
    </row>
    <row r="1455" spans="6:12" x14ac:dyDescent="0.2">
      <c r="F1455" s="97"/>
      <c r="H1455" s="97"/>
      <c r="L1455" s="97"/>
    </row>
    <row r="1456" spans="6:12" x14ac:dyDescent="0.2">
      <c r="F1456" s="97"/>
      <c r="H1456" s="97"/>
      <c r="L1456" s="97"/>
    </row>
    <row r="1457" spans="6:12" x14ac:dyDescent="0.2">
      <c r="F1457" s="97"/>
      <c r="H1457" s="97"/>
      <c r="L1457" s="97"/>
    </row>
    <row r="1458" spans="6:12" x14ac:dyDescent="0.2">
      <c r="F1458" s="97"/>
      <c r="H1458" s="97"/>
      <c r="L1458" s="97"/>
    </row>
    <row r="1459" spans="6:12" x14ac:dyDescent="0.2">
      <c r="F1459" s="97"/>
      <c r="H1459" s="97"/>
      <c r="L1459" s="97"/>
    </row>
    <row r="1460" spans="6:12" x14ac:dyDescent="0.2">
      <c r="F1460" s="97"/>
      <c r="H1460" s="97"/>
      <c r="L1460" s="97"/>
    </row>
    <row r="1461" spans="6:12" x14ac:dyDescent="0.2">
      <c r="F1461" s="97"/>
      <c r="H1461" s="97"/>
      <c r="L1461" s="97"/>
    </row>
    <row r="1462" spans="6:12" x14ac:dyDescent="0.2">
      <c r="F1462" s="97"/>
      <c r="H1462" s="97"/>
      <c r="L1462" s="97"/>
    </row>
    <row r="1463" spans="6:12" x14ac:dyDescent="0.2">
      <c r="F1463" s="97"/>
      <c r="H1463" s="97"/>
      <c r="L1463" s="97"/>
    </row>
    <row r="1464" spans="6:12" x14ac:dyDescent="0.2">
      <c r="F1464" s="97"/>
      <c r="H1464" s="97"/>
      <c r="L1464" s="97"/>
    </row>
    <row r="1465" spans="6:12" x14ac:dyDescent="0.2">
      <c r="F1465" s="97"/>
      <c r="H1465" s="97"/>
      <c r="L1465" s="97"/>
    </row>
    <row r="1466" spans="6:12" x14ac:dyDescent="0.2">
      <c r="F1466" s="97"/>
      <c r="H1466" s="97"/>
      <c r="L1466" s="97"/>
    </row>
    <row r="1467" spans="6:12" x14ac:dyDescent="0.2">
      <c r="F1467" s="97"/>
      <c r="H1467" s="97"/>
      <c r="L1467" s="97"/>
    </row>
    <row r="1468" spans="6:12" x14ac:dyDescent="0.2">
      <c r="F1468" s="97"/>
      <c r="H1468" s="97"/>
      <c r="L1468" s="97"/>
    </row>
    <row r="1469" spans="6:12" x14ac:dyDescent="0.2">
      <c r="F1469" s="97"/>
      <c r="H1469" s="97"/>
      <c r="L1469" s="97"/>
    </row>
    <row r="1470" spans="6:12" x14ac:dyDescent="0.2">
      <c r="F1470" s="97"/>
      <c r="H1470" s="97"/>
      <c r="L1470" s="97"/>
    </row>
    <row r="1471" spans="6:12" x14ac:dyDescent="0.2">
      <c r="F1471" s="97"/>
      <c r="H1471" s="97"/>
      <c r="L1471" s="97"/>
    </row>
    <row r="1472" spans="6:12" x14ac:dyDescent="0.2">
      <c r="F1472" s="97"/>
      <c r="H1472" s="97"/>
      <c r="L1472" s="97"/>
    </row>
    <row r="1473" spans="6:12" x14ac:dyDescent="0.2">
      <c r="F1473" s="97"/>
      <c r="H1473" s="97"/>
      <c r="L1473" s="97"/>
    </row>
    <row r="1474" spans="6:12" x14ac:dyDescent="0.2">
      <c r="F1474" s="97"/>
      <c r="H1474" s="97"/>
      <c r="L1474" s="97"/>
    </row>
    <row r="1475" spans="6:12" x14ac:dyDescent="0.2">
      <c r="F1475" s="97"/>
      <c r="H1475" s="97"/>
      <c r="L1475" s="97"/>
    </row>
    <row r="1476" spans="6:12" x14ac:dyDescent="0.2">
      <c r="F1476" s="97"/>
      <c r="H1476" s="97"/>
      <c r="L1476" s="97"/>
    </row>
    <row r="1477" spans="6:12" x14ac:dyDescent="0.2">
      <c r="F1477" s="97"/>
      <c r="H1477" s="97"/>
      <c r="L1477" s="97"/>
    </row>
    <row r="1478" spans="6:12" x14ac:dyDescent="0.2">
      <c r="F1478" s="97"/>
      <c r="H1478" s="97"/>
      <c r="L1478" s="97"/>
    </row>
    <row r="1479" spans="6:12" x14ac:dyDescent="0.2">
      <c r="F1479" s="97"/>
      <c r="H1479" s="97"/>
      <c r="L1479" s="97"/>
    </row>
    <row r="1480" spans="6:12" x14ac:dyDescent="0.2">
      <c r="F1480" s="97"/>
      <c r="H1480" s="97"/>
      <c r="L1480" s="97"/>
    </row>
    <row r="1481" spans="6:12" x14ac:dyDescent="0.2">
      <c r="F1481" s="97"/>
      <c r="H1481" s="97"/>
      <c r="L1481" s="97"/>
    </row>
    <row r="1482" spans="6:12" x14ac:dyDescent="0.2">
      <c r="F1482" s="97"/>
      <c r="H1482" s="97"/>
      <c r="L1482" s="97"/>
    </row>
    <row r="1483" spans="6:12" x14ac:dyDescent="0.2">
      <c r="F1483" s="97"/>
      <c r="H1483" s="97"/>
      <c r="L1483" s="97"/>
    </row>
    <row r="1484" spans="6:12" x14ac:dyDescent="0.2">
      <c r="F1484" s="97"/>
      <c r="H1484" s="97"/>
      <c r="L1484" s="97"/>
    </row>
    <row r="1485" spans="6:12" x14ac:dyDescent="0.2">
      <c r="F1485" s="97"/>
      <c r="H1485" s="97"/>
      <c r="L1485" s="97"/>
    </row>
    <row r="1486" spans="6:12" x14ac:dyDescent="0.2">
      <c r="F1486" s="97"/>
      <c r="H1486" s="97"/>
      <c r="L1486" s="97"/>
    </row>
    <row r="1487" spans="6:12" x14ac:dyDescent="0.2">
      <c r="F1487" s="97"/>
      <c r="H1487" s="97"/>
      <c r="L1487" s="97"/>
    </row>
    <row r="1488" spans="6:12" x14ac:dyDescent="0.2">
      <c r="F1488" s="97"/>
      <c r="H1488" s="97"/>
      <c r="L1488" s="97"/>
    </row>
    <row r="1489" spans="6:12" x14ac:dyDescent="0.2">
      <c r="F1489" s="97"/>
      <c r="H1489" s="97"/>
      <c r="L1489" s="97"/>
    </row>
    <row r="1490" spans="6:12" x14ac:dyDescent="0.2">
      <c r="F1490" s="97"/>
      <c r="H1490" s="97"/>
      <c r="L1490" s="97"/>
    </row>
    <row r="1491" spans="6:12" x14ac:dyDescent="0.2">
      <c r="F1491" s="97"/>
      <c r="H1491" s="97"/>
      <c r="L1491" s="97"/>
    </row>
    <row r="1492" spans="6:12" x14ac:dyDescent="0.2">
      <c r="F1492" s="97"/>
      <c r="H1492" s="97"/>
      <c r="L1492" s="97"/>
    </row>
    <row r="1493" spans="6:12" x14ac:dyDescent="0.2">
      <c r="F1493" s="97"/>
      <c r="H1493" s="97"/>
      <c r="L1493" s="97"/>
    </row>
    <row r="1494" spans="6:12" x14ac:dyDescent="0.2">
      <c r="F1494" s="97"/>
      <c r="H1494" s="97"/>
      <c r="L1494" s="97"/>
    </row>
    <row r="1495" spans="6:12" x14ac:dyDescent="0.2">
      <c r="F1495" s="97"/>
      <c r="H1495" s="97"/>
      <c r="L1495" s="97"/>
    </row>
    <row r="1496" spans="6:12" x14ac:dyDescent="0.2">
      <c r="F1496" s="97"/>
      <c r="H1496" s="97"/>
      <c r="L1496" s="97"/>
    </row>
    <row r="1497" spans="6:12" x14ac:dyDescent="0.2">
      <c r="F1497" s="97"/>
      <c r="H1497" s="97"/>
      <c r="L1497" s="97"/>
    </row>
    <row r="1498" spans="6:12" x14ac:dyDescent="0.2">
      <c r="F1498" s="97"/>
      <c r="H1498" s="97"/>
      <c r="L1498" s="97"/>
    </row>
    <row r="1499" spans="6:12" x14ac:dyDescent="0.2">
      <c r="F1499" s="97"/>
      <c r="H1499" s="97"/>
      <c r="L1499" s="97"/>
    </row>
    <row r="1500" spans="6:12" x14ac:dyDescent="0.2">
      <c r="F1500" s="97"/>
      <c r="H1500" s="97"/>
      <c r="L1500" s="97"/>
    </row>
    <row r="1501" spans="6:12" x14ac:dyDescent="0.2">
      <c r="F1501" s="97"/>
      <c r="H1501" s="97"/>
      <c r="L1501" s="97"/>
    </row>
    <row r="1502" spans="6:12" x14ac:dyDescent="0.2">
      <c r="F1502" s="97"/>
      <c r="H1502" s="97"/>
      <c r="L1502" s="97"/>
    </row>
    <row r="1503" spans="6:12" x14ac:dyDescent="0.2">
      <c r="F1503" s="97"/>
      <c r="H1503" s="97"/>
      <c r="L1503" s="97"/>
    </row>
    <row r="1504" spans="6:12" x14ac:dyDescent="0.2">
      <c r="F1504" s="97"/>
      <c r="H1504" s="97"/>
      <c r="L1504" s="97"/>
    </row>
    <row r="1505" spans="6:12" x14ac:dyDescent="0.2">
      <c r="F1505" s="97"/>
      <c r="H1505" s="97"/>
      <c r="L1505" s="97"/>
    </row>
    <row r="1506" spans="6:12" x14ac:dyDescent="0.2">
      <c r="F1506" s="97"/>
      <c r="H1506" s="97"/>
      <c r="L1506" s="97"/>
    </row>
    <row r="1507" spans="6:12" x14ac:dyDescent="0.2">
      <c r="F1507" s="97"/>
      <c r="H1507" s="97"/>
      <c r="L1507" s="97"/>
    </row>
    <row r="1508" spans="6:12" x14ac:dyDescent="0.2">
      <c r="F1508" s="97"/>
      <c r="H1508" s="97"/>
      <c r="L1508" s="97"/>
    </row>
    <row r="1509" spans="6:12" x14ac:dyDescent="0.2">
      <c r="F1509" s="97"/>
      <c r="H1509" s="97"/>
      <c r="L1509" s="97"/>
    </row>
    <row r="1510" spans="6:12" x14ac:dyDescent="0.2">
      <c r="F1510" s="97"/>
      <c r="H1510" s="97"/>
      <c r="L1510" s="97"/>
    </row>
    <row r="1511" spans="6:12" x14ac:dyDescent="0.2">
      <c r="F1511" s="97"/>
      <c r="H1511" s="97"/>
      <c r="L1511" s="97"/>
    </row>
    <row r="1512" spans="6:12" x14ac:dyDescent="0.2">
      <c r="F1512" s="97"/>
      <c r="H1512" s="97"/>
      <c r="L1512" s="97"/>
    </row>
    <row r="1513" spans="6:12" x14ac:dyDescent="0.2">
      <c r="F1513" s="97"/>
      <c r="H1513" s="97"/>
      <c r="L1513" s="97"/>
    </row>
    <row r="1514" spans="6:12" x14ac:dyDescent="0.2">
      <c r="F1514" s="97"/>
      <c r="H1514" s="97"/>
      <c r="L1514" s="97"/>
    </row>
    <row r="1515" spans="6:12" x14ac:dyDescent="0.2">
      <c r="F1515" s="97"/>
      <c r="H1515" s="97"/>
      <c r="L1515" s="97"/>
    </row>
    <row r="1516" spans="6:12" x14ac:dyDescent="0.2">
      <c r="F1516" s="97"/>
      <c r="H1516" s="97"/>
      <c r="L1516" s="97"/>
    </row>
    <row r="1517" spans="6:12" x14ac:dyDescent="0.2">
      <c r="F1517" s="97"/>
      <c r="H1517" s="97"/>
      <c r="L1517" s="97"/>
    </row>
    <row r="1518" spans="6:12" x14ac:dyDescent="0.2">
      <c r="F1518" s="97"/>
      <c r="H1518" s="97"/>
      <c r="L1518" s="97"/>
    </row>
    <row r="1519" spans="6:12" x14ac:dyDescent="0.2">
      <c r="F1519" s="97"/>
      <c r="H1519" s="97"/>
      <c r="L1519" s="97"/>
    </row>
    <row r="1520" spans="6:12" x14ac:dyDescent="0.2">
      <c r="F1520" s="97"/>
      <c r="H1520" s="97"/>
      <c r="L1520" s="97"/>
    </row>
    <row r="1521" spans="6:12" x14ac:dyDescent="0.2">
      <c r="F1521" s="97"/>
      <c r="H1521" s="97"/>
      <c r="L1521" s="97"/>
    </row>
    <row r="1522" spans="6:12" x14ac:dyDescent="0.2">
      <c r="F1522" s="97"/>
      <c r="H1522" s="97"/>
      <c r="L1522" s="97"/>
    </row>
    <row r="1523" spans="6:12" x14ac:dyDescent="0.2">
      <c r="F1523" s="97"/>
      <c r="H1523" s="97"/>
      <c r="L1523" s="97"/>
    </row>
    <row r="1524" spans="6:12" x14ac:dyDescent="0.2">
      <c r="F1524" s="97"/>
      <c r="H1524" s="97"/>
      <c r="L1524" s="97"/>
    </row>
    <row r="1525" spans="6:12" x14ac:dyDescent="0.2">
      <c r="F1525" s="97"/>
      <c r="H1525" s="97"/>
      <c r="L1525" s="97"/>
    </row>
    <row r="1526" spans="6:12" x14ac:dyDescent="0.2">
      <c r="F1526" s="97"/>
      <c r="H1526" s="97"/>
      <c r="L1526" s="97"/>
    </row>
    <row r="1527" spans="6:12" x14ac:dyDescent="0.2">
      <c r="F1527" s="97"/>
      <c r="H1527" s="97"/>
      <c r="L1527" s="97"/>
    </row>
    <row r="1528" spans="6:12" x14ac:dyDescent="0.2">
      <c r="F1528" s="97"/>
      <c r="H1528" s="97"/>
      <c r="L1528" s="97"/>
    </row>
    <row r="1529" spans="6:12" x14ac:dyDescent="0.2">
      <c r="F1529" s="97"/>
      <c r="H1529" s="97"/>
      <c r="L1529" s="97"/>
    </row>
    <row r="1530" spans="6:12" x14ac:dyDescent="0.2">
      <c r="F1530" s="97"/>
      <c r="H1530" s="97"/>
      <c r="L1530" s="97"/>
    </row>
    <row r="1531" spans="6:12" x14ac:dyDescent="0.2">
      <c r="F1531" s="97"/>
      <c r="H1531" s="97"/>
      <c r="L1531" s="97"/>
    </row>
    <row r="1532" spans="6:12" x14ac:dyDescent="0.2">
      <c r="F1532" s="97"/>
      <c r="H1532" s="97"/>
      <c r="L1532" s="97"/>
    </row>
    <row r="1533" spans="6:12" x14ac:dyDescent="0.2">
      <c r="F1533" s="97"/>
      <c r="H1533" s="97"/>
      <c r="L1533" s="97"/>
    </row>
    <row r="1534" spans="6:12" x14ac:dyDescent="0.2">
      <c r="F1534" s="97"/>
      <c r="H1534" s="97"/>
      <c r="L1534" s="97"/>
    </row>
    <row r="1535" spans="6:12" x14ac:dyDescent="0.2">
      <c r="F1535" s="97"/>
      <c r="H1535" s="97"/>
      <c r="L1535" s="97"/>
    </row>
    <row r="1536" spans="6:12" x14ac:dyDescent="0.2">
      <c r="F1536" s="97"/>
      <c r="H1536" s="97"/>
      <c r="L1536" s="97"/>
    </row>
    <row r="1537" spans="6:12" x14ac:dyDescent="0.2">
      <c r="F1537" s="97"/>
      <c r="H1537" s="97"/>
      <c r="L1537" s="97"/>
    </row>
    <row r="1538" spans="6:12" x14ac:dyDescent="0.2">
      <c r="F1538" s="97"/>
      <c r="H1538" s="97"/>
      <c r="L1538" s="97"/>
    </row>
    <row r="1539" spans="6:12" x14ac:dyDescent="0.2">
      <c r="F1539" s="97"/>
      <c r="H1539" s="97"/>
      <c r="L1539" s="97"/>
    </row>
    <row r="1540" spans="6:12" x14ac:dyDescent="0.2">
      <c r="F1540" s="97"/>
      <c r="H1540" s="97"/>
      <c r="L1540" s="97"/>
    </row>
    <row r="1541" spans="6:12" x14ac:dyDescent="0.2">
      <c r="F1541" s="97"/>
      <c r="H1541" s="97"/>
      <c r="L1541" s="97"/>
    </row>
    <row r="1542" spans="6:12" x14ac:dyDescent="0.2">
      <c r="F1542" s="97"/>
      <c r="H1542" s="97"/>
      <c r="L1542" s="97"/>
    </row>
    <row r="1543" spans="6:12" x14ac:dyDescent="0.2">
      <c r="F1543" s="97"/>
      <c r="H1543" s="97"/>
      <c r="L1543" s="97"/>
    </row>
    <row r="1544" spans="6:12" x14ac:dyDescent="0.2">
      <c r="F1544" s="97"/>
      <c r="H1544" s="97"/>
      <c r="L1544" s="97"/>
    </row>
    <row r="1545" spans="6:12" x14ac:dyDescent="0.2">
      <c r="F1545" s="97"/>
      <c r="H1545" s="97"/>
      <c r="L1545" s="97"/>
    </row>
    <row r="1546" spans="6:12" x14ac:dyDescent="0.2">
      <c r="F1546" s="97"/>
      <c r="H1546" s="97"/>
      <c r="L1546" s="97"/>
    </row>
    <row r="1547" spans="6:12" x14ac:dyDescent="0.2">
      <c r="F1547" s="97"/>
      <c r="H1547" s="97"/>
      <c r="L1547" s="97"/>
    </row>
    <row r="1548" spans="6:12" x14ac:dyDescent="0.2">
      <c r="F1548" s="97"/>
      <c r="H1548" s="97"/>
      <c r="L1548" s="97"/>
    </row>
    <row r="1549" spans="6:12" x14ac:dyDescent="0.2">
      <c r="F1549" s="97"/>
      <c r="H1549" s="97"/>
      <c r="L1549" s="97"/>
    </row>
    <row r="1550" spans="6:12" x14ac:dyDescent="0.2">
      <c r="F1550" s="97"/>
      <c r="H1550" s="97"/>
      <c r="L1550" s="97"/>
    </row>
    <row r="1551" spans="6:12" x14ac:dyDescent="0.2">
      <c r="F1551" s="97"/>
      <c r="H1551" s="97"/>
      <c r="L1551" s="97"/>
    </row>
    <row r="1552" spans="6:12" x14ac:dyDescent="0.2">
      <c r="F1552" s="97"/>
      <c r="H1552" s="97"/>
      <c r="L1552" s="97"/>
    </row>
    <row r="1553" spans="6:12" x14ac:dyDescent="0.2">
      <c r="F1553" s="97"/>
      <c r="H1553" s="97"/>
      <c r="L1553" s="97"/>
    </row>
    <row r="1554" spans="6:12" x14ac:dyDescent="0.2">
      <c r="F1554" s="97"/>
      <c r="H1554" s="97"/>
      <c r="L1554" s="97"/>
    </row>
    <row r="1555" spans="6:12" x14ac:dyDescent="0.2">
      <c r="F1555" s="97"/>
      <c r="H1555" s="97"/>
      <c r="L1555" s="97"/>
    </row>
    <row r="1556" spans="6:12" x14ac:dyDescent="0.2">
      <c r="F1556" s="97"/>
      <c r="H1556" s="97"/>
      <c r="L1556" s="97"/>
    </row>
    <row r="1557" spans="6:12" x14ac:dyDescent="0.2">
      <c r="F1557" s="97"/>
      <c r="H1557" s="97"/>
      <c r="L1557" s="97"/>
    </row>
    <row r="1558" spans="6:12" x14ac:dyDescent="0.2">
      <c r="F1558" s="97"/>
      <c r="H1558" s="97"/>
      <c r="L1558" s="97"/>
    </row>
    <row r="1559" spans="6:12" x14ac:dyDescent="0.2">
      <c r="F1559" s="97"/>
      <c r="H1559" s="97"/>
      <c r="L1559" s="97"/>
    </row>
    <row r="1560" spans="6:12" x14ac:dyDescent="0.2">
      <c r="F1560" s="97"/>
      <c r="H1560" s="97"/>
      <c r="L1560" s="97"/>
    </row>
  </sheetData>
  <sheetProtection password="DC3D" sheet="1" objects="1" scenarios="1"/>
  <mergeCells count="7">
    <mergeCell ref="A1:L1"/>
    <mergeCell ref="A2:L2"/>
    <mergeCell ref="A3:L3"/>
    <mergeCell ref="E5:F5"/>
    <mergeCell ref="G5:H5"/>
    <mergeCell ref="I5:J5"/>
    <mergeCell ref="K5:L5"/>
  </mergeCells>
  <phoneticPr fontId="3" type="noConversion"/>
  <conditionalFormatting sqref="F1078:F65559 J1078:J65559 W4 S1078:S65559 Y1078:Y65559 W1078:W65559 U1078:U65559 U4 Y4 S4 H1078:H65559 L1078:L65559 F5 H5 J5 L5 F486 H486 J486 L486 F496 H496 J496 L496 F506 H506 J506 L506 F516 H516 J516 L516 F526 H526 J526 L526 F586 H586 J586 L586 F596 H596 J596 L596 F606 H606 J606 L606 F616 H616 J616 L616 F626 H626 J626 L626 F686 H686 J686 L686 F696 H696 J696 L696 F706 H706 J706 L706 F716 H716 J716 L716 F726 H726 J726 L726 F736 H736 J736 L736 F746 H746 J746 L746 F756 H756 J756 L756 F766 H766 J766 L766 F776 H776 J776 L776 F786 H786 J786 L786 F796 H796 J796 L796 F806 H806 J806 L806 F816 H816 J816 L816 F826 H826 J826 L826 F836 H836 J836 L836 F846 H846 J846 L846 F856 H856 J856 L856 F866 H866 J866 L866 L676 J676 H676 F676 L576 J576 H576 F576 H7:H15 J7:J15 L7:L15 L17:L56 H17:H56 J17:J56 H66 J66 L66 H76 J76 L76 H86 J86 L86 H96 J96 L96 H106 J106 L106 H116 J116 L116 H126 J126 L126 H136 J136 L136 H146 J146 L146 H156 J156 L156 H166 J166 L166 H176 J176 L176 H186 J186 L186 H196 J196 L196 H206 J206 L206 H216 J216 L216 H226 J226 L226 H236 J236 L236 H246 J246 L246 H256 J256 L256 H266 J266 L266 H276 J276 L276 H286 J286 L286 H296 J296 L296 H306 J306 L306 H316 J316 L316 H326 J326 L326 H336 J336 L336 H346 J346 L346 H356 J356 L356 H366 J366 L366 H376 J376 L376 H386 J386 L386 H396 J396 L396 H406 J406 L406 H416 J416 L416 H426 J426 L426 H436 J436 L436 H446 J446 L446 H456 J456 L456 H466 J466 L466 H476 J476 L476 F7:F476">
    <cfRule type="cellIs" dxfId="1323" priority="1712" stopIfTrue="1" operator="lessThan">
      <formula>0</formula>
    </cfRule>
  </conditionalFormatting>
  <conditionalFormatting sqref="L16 H16 J16">
    <cfRule type="cellIs" dxfId="1322" priority="1711" stopIfTrue="1" operator="lessThan">
      <formula>0</formula>
    </cfRule>
  </conditionalFormatting>
  <conditionalFormatting sqref="F6 H6 J6 L6">
    <cfRule type="cellIs" dxfId="1321" priority="1710" stopIfTrue="1" operator="lessThan">
      <formula>0</formula>
    </cfRule>
  </conditionalFormatting>
  <conditionalFormatting sqref="F27:F35">
    <cfRule type="cellIs" dxfId="1320" priority="1702" stopIfTrue="1" operator="lessThan">
      <formula>0</formula>
    </cfRule>
  </conditionalFormatting>
  <conditionalFormatting sqref="F27:F35">
    <cfRule type="cellIs" dxfId="1319" priority="1701" stopIfTrue="1" operator="lessThan">
      <formula>0</formula>
    </cfRule>
  </conditionalFormatting>
  <conditionalFormatting sqref="H27:H35">
    <cfRule type="cellIs" dxfId="1318" priority="1700" stopIfTrue="1" operator="lessThan">
      <formula>0</formula>
    </cfRule>
  </conditionalFormatting>
  <conditionalFormatting sqref="H27:H35">
    <cfRule type="cellIs" dxfId="1317" priority="1699" stopIfTrue="1" operator="lessThan">
      <formula>0</formula>
    </cfRule>
  </conditionalFormatting>
  <conditionalFormatting sqref="J27:J35">
    <cfRule type="cellIs" dxfId="1316" priority="1698" stopIfTrue="1" operator="lessThan">
      <formula>0</formula>
    </cfRule>
  </conditionalFormatting>
  <conditionalFormatting sqref="J27:J35">
    <cfRule type="cellIs" dxfId="1315" priority="1697" stopIfTrue="1" operator="lessThan">
      <formula>0</formula>
    </cfRule>
  </conditionalFormatting>
  <conditionalFormatting sqref="L27:L35">
    <cfRule type="cellIs" dxfId="1314" priority="1696" stopIfTrue="1" operator="lessThan">
      <formula>0</formula>
    </cfRule>
  </conditionalFormatting>
  <conditionalFormatting sqref="L27:L35">
    <cfRule type="cellIs" dxfId="1313" priority="1695" stopIfTrue="1" operator="lessThan">
      <formula>0</formula>
    </cfRule>
  </conditionalFormatting>
  <conditionalFormatting sqref="F37:F45">
    <cfRule type="cellIs" dxfId="1312" priority="1694" stopIfTrue="1" operator="lessThan">
      <formula>0</formula>
    </cfRule>
  </conditionalFormatting>
  <conditionalFormatting sqref="F37:F45">
    <cfRule type="cellIs" dxfId="1311" priority="1693" stopIfTrue="1" operator="lessThan">
      <formula>0</formula>
    </cfRule>
  </conditionalFormatting>
  <conditionalFormatting sqref="H37:H45">
    <cfRule type="cellIs" dxfId="1310" priority="1692" stopIfTrue="1" operator="lessThan">
      <formula>0</formula>
    </cfRule>
  </conditionalFormatting>
  <conditionalFormatting sqref="H37:H45">
    <cfRule type="cellIs" dxfId="1309" priority="1691" stopIfTrue="1" operator="lessThan">
      <formula>0</formula>
    </cfRule>
  </conditionalFormatting>
  <conditionalFormatting sqref="J37:J45">
    <cfRule type="cellIs" dxfId="1308" priority="1690" stopIfTrue="1" operator="lessThan">
      <formula>0</formula>
    </cfRule>
  </conditionalFormatting>
  <conditionalFormatting sqref="J37:J45">
    <cfRule type="cellIs" dxfId="1307" priority="1689" stopIfTrue="1" operator="lessThan">
      <formula>0</formula>
    </cfRule>
  </conditionalFormatting>
  <conditionalFormatting sqref="L37:L45">
    <cfRule type="cellIs" dxfId="1306" priority="1688" stopIfTrue="1" operator="lessThan">
      <formula>0</formula>
    </cfRule>
  </conditionalFormatting>
  <conditionalFormatting sqref="L37:L45">
    <cfRule type="cellIs" dxfId="1305" priority="1687" stopIfTrue="1" operator="lessThan">
      <formula>0</formula>
    </cfRule>
  </conditionalFormatting>
  <conditionalFormatting sqref="F47:F55">
    <cfRule type="cellIs" dxfId="1304" priority="1686" stopIfTrue="1" operator="lessThan">
      <formula>0</formula>
    </cfRule>
  </conditionalFormatting>
  <conditionalFormatting sqref="F47:F55">
    <cfRule type="cellIs" dxfId="1303" priority="1685" stopIfTrue="1" operator="lessThan">
      <formula>0</formula>
    </cfRule>
  </conditionalFormatting>
  <conditionalFormatting sqref="H47:H55">
    <cfRule type="cellIs" dxfId="1302" priority="1684" stopIfTrue="1" operator="lessThan">
      <formula>0</formula>
    </cfRule>
  </conditionalFormatting>
  <conditionalFormatting sqref="H47:H55">
    <cfRule type="cellIs" dxfId="1301" priority="1683" stopIfTrue="1" operator="lessThan">
      <formula>0</formula>
    </cfRule>
  </conditionalFormatting>
  <conditionalFormatting sqref="J47:J55">
    <cfRule type="cellIs" dxfId="1300" priority="1682" stopIfTrue="1" operator="lessThan">
      <formula>0</formula>
    </cfRule>
  </conditionalFormatting>
  <conditionalFormatting sqref="J47:J55">
    <cfRule type="cellIs" dxfId="1299" priority="1681" stopIfTrue="1" operator="lessThan">
      <formula>0</formula>
    </cfRule>
  </conditionalFormatting>
  <conditionalFormatting sqref="L47:L55">
    <cfRule type="cellIs" dxfId="1298" priority="1680" stopIfTrue="1" operator="lessThan">
      <formula>0</formula>
    </cfRule>
  </conditionalFormatting>
  <conditionalFormatting sqref="L47:L55">
    <cfRule type="cellIs" dxfId="1297" priority="1679" stopIfTrue="1" operator="lessThan">
      <formula>0</formula>
    </cfRule>
  </conditionalFormatting>
  <conditionalFormatting sqref="F57:F65">
    <cfRule type="cellIs" dxfId="1296" priority="1678" stopIfTrue="1" operator="lessThan">
      <formula>0</formula>
    </cfRule>
  </conditionalFormatting>
  <conditionalFormatting sqref="F57:F65">
    <cfRule type="cellIs" dxfId="1295" priority="1677" stopIfTrue="1" operator="lessThan">
      <formula>0</formula>
    </cfRule>
  </conditionalFormatting>
  <conditionalFormatting sqref="F77:F85">
    <cfRule type="cellIs" dxfId="1294" priority="1662" stopIfTrue="1" operator="lessThan">
      <formula>0</formula>
    </cfRule>
  </conditionalFormatting>
  <conditionalFormatting sqref="F77:F85">
    <cfRule type="cellIs" dxfId="1293" priority="1661" stopIfTrue="1" operator="lessThan">
      <formula>0</formula>
    </cfRule>
  </conditionalFormatting>
  <conditionalFormatting sqref="F87:F95">
    <cfRule type="cellIs" dxfId="1292" priority="1654" stopIfTrue="1" operator="lessThan">
      <formula>0</formula>
    </cfRule>
  </conditionalFormatting>
  <conditionalFormatting sqref="F87:F95">
    <cfRule type="cellIs" dxfId="1291" priority="1653" stopIfTrue="1" operator="lessThan">
      <formula>0</formula>
    </cfRule>
  </conditionalFormatting>
  <conditionalFormatting sqref="F107:F115">
    <cfRule type="cellIs" dxfId="1290" priority="1638" stopIfTrue="1" operator="lessThan">
      <formula>0</formula>
    </cfRule>
  </conditionalFormatting>
  <conditionalFormatting sqref="F97:F105">
    <cfRule type="cellIs" dxfId="1289" priority="1646" stopIfTrue="1" operator="lessThan">
      <formula>0</formula>
    </cfRule>
  </conditionalFormatting>
  <conditionalFormatting sqref="F97:F105">
    <cfRule type="cellIs" dxfId="1288" priority="1645" stopIfTrue="1" operator="lessThan">
      <formula>0</formula>
    </cfRule>
  </conditionalFormatting>
  <conditionalFormatting sqref="F107:F115">
    <cfRule type="cellIs" dxfId="1287" priority="1637" stopIfTrue="1" operator="lessThan">
      <formula>0</formula>
    </cfRule>
  </conditionalFormatting>
  <conditionalFormatting sqref="F127:F135">
    <cfRule type="cellIs" dxfId="1286" priority="1622" stopIfTrue="1" operator="lessThan">
      <formula>0</formula>
    </cfRule>
  </conditionalFormatting>
  <conditionalFormatting sqref="F117:F125">
    <cfRule type="cellIs" dxfId="1285" priority="1630" stopIfTrue="1" operator="lessThan">
      <formula>0</formula>
    </cfRule>
  </conditionalFormatting>
  <conditionalFormatting sqref="F117:F125">
    <cfRule type="cellIs" dxfId="1284" priority="1629" stopIfTrue="1" operator="lessThan">
      <formula>0</formula>
    </cfRule>
  </conditionalFormatting>
  <conditionalFormatting sqref="F127:F135">
    <cfRule type="cellIs" dxfId="1283" priority="1621" stopIfTrue="1" operator="lessThan">
      <formula>0</formula>
    </cfRule>
  </conditionalFormatting>
  <conditionalFormatting sqref="F137:F145">
    <cfRule type="cellIs" dxfId="1282" priority="1614" stopIfTrue="1" operator="lessThan">
      <formula>0</formula>
    </cfRule>
  </conditionalFormatting>
  <conditionalFormatting sqref="F137:F145">
    <cfRule type="cellIs" dxfId="1281" priority="1613" stopIfTrue="1" operator="lessThan">
      <formula>0</formula>
    </cfRule>
  </conditionalFormatting>
  <conditionalFormatting sqref="F147:F155">
    <cfRule type="cellIs" dxfId="1280" priority="1606" stopIfTrue="1" operator="lessThan">
      <formula>0</formula>
    </cfRule>
  </conditionalFormatting>
  <conditionalFormatting sqref="F147:F155">
    <cfRule type="cellIs" dxfId="1279" priority="1605" stopIfTrue="1" operator="lessThan">
      <formula>0</formula>
    </cfRule>
  </conditionalFormatting>
  <conditionalFormatting sqref="F157:F165">
    <cfRule type="cellIs" dxfId="1278" priority="1598" stopIfTrue="1" operator="lessThan">
      <formula>0</formula>
    </cfRule>
  </conditionalFormatting>
  <conditionalFormatting sqref="F157:F165">
    <cfRule type="cellIs" dxfId="1277" priority="1597" stopIfTrue="1" operator="lessThan">
      <formula>0</formula>
    </cfRule>
  </conditionalFormatting>
  <conditionalFormatting sqref="F167:F175">
    <cfRule type="cellIs" dxfId="1276" priority="1590" stopIfTrue="1" operator="lessThan">
      <formula>0</formula>
    </cfRule>
  </conditionalFormatting>
  <conditionalFormatting sqref="F167:F175">
    <cfRule type="cellIs" dxfId="1275" priority="1589" stopIfTrue="1" operator="lessThan">
      <formula>0</formula>
    </cfRule>
  </conditionalFormatting>
  <conditionalFormatting sqref="F177:F185">
    <cfRule type="cellIs" dxfId="1274" priority="1582" stopIfTrue="1" operator="lessThan">
      <formula>0</formula>
    </cfRule>
  </conditionalFormatting>
  <conditionalFormatting sqref="F177:F185">
    <cfRule type="cellIs" dxfId="1273" priority="1581" stopIfTrue="1" operator="lessThan">
      <formula>0</formula>
    </cfRule>
  </conditionalFormatting>
  <conditionalFormatting sqref="F187:F195">
    <cfRule type="cellIs" dxfId="1272" priority="1574" stopIfTrue="1" operator="lessThan">
      <formula>0</formula>
    </cfRule>
  </conditionalFormatting>
  <conditionalFormatting sqref="F187:F195">
    <cfRule type="cellIs" dxfId="1271" priority="1573" stopIfTrue="1" operator="lessThan">
      <formula>0</formula>
    </cfRule>
  </conditionalFormatting>
  <conditionalFormatting sqref="F197:F205">
    <cfRule type="cellIs" dxfId="1270" priority="1566" stopIfTrue="1" operator="lessThan">
      <formula>0</formula>
    </cfRule>
  </conditionalFormatting>
  <conditionalFormatting sqref="F197:F205">
    <cfRule type="cellIs" dxfId="1269" priority="1565" stopIfTrue="1" operator="lessThan">
      <formula>0</formula>
    </cfRule>
  </conditionalFormatting>
  <conditionalFormatting sqref="F207:F215">
    <cfRule type="cellIs" dxfId="1268" priority="1558" stopIfTrue="1" operator="lessThan">
      <formula>0</formula>
    </cfRule>
  </conditionalFormatting>
  <conditionalFormatting sqref="F207:F215">
    <cfRule type="cellIs" dxfId="1267" priority="1557" stopIfTrue="1" operator="lessThan">
      <formula>0</formula>
    </cfRule>
  </conditionalFormatting>
  <conditionalFormatting sqref="F217:F225">
    <cfRule type="cellIs" dxfId="1266" priority="1550" stopIfTrue="1" operator="lessThan">
      <formula>0</formula>
    </cfRule>
  </conditionalFormatting>
  <conditionalFormatting sqref="F217:F225">
    <cfRule type="cellIs" dxfId="1265" priority="1549" stopIfTrue="1" operator="lessThan">
      <formula>0</formula>
    </cfRule>
  </conditionalFormatting>
  <conditionalFormatting sqref="F227:F235">
    <cfRule type="cellIs" dxfId="1264" priority="1542" stopIfTrue="1" operator="lessThan">
      <formula>0</formula>
    </cfRule>
  </conditionalFormatting>
  <conditionalFormatting sqref="F227:F235">
    <cfRule type="cellIs" dxfId="1263" priority="1541" stopIfTrue="1" operator="lessThan">
      <formula>0</formula>
    </cfRule>
  </conditionalFormatting>
  <conditionalFormatting sqref="F237:F245">
    <cfRule type="cellIs" dxfId="1262" priority="1534" stopIfTrue="1" operator="lessThan">
      <formula>0</formula>
    </cfRule>
  </conditionalFormatting>
  <conditionalFormatting sqref="F237:F245">
    <cfRule type="cellIs" dxfId="1261" priority="1533" stopIfTrue="1" operator="lessThan">
      <formula>0</formula>
    </cfRule>
  </conditionalFormatting>
  <conditionalFormatting sqref="F247:F255">
    <cfRule type="cellIs" dxfId="1260" priority="1526" stopIfTrue="1" operator="lessThan">
      <formula>0</formula>
    </cfRule>
  </conditionalFormatting>
  <conditionalFormatting sqref="F247:F255">
    <cfRule type="cellIs" dxfId="1259" priority="1525" stopIfTrue="1" operator="lessThan">
      <formula>0</formula>
    </cfRule>
  </conditionalFormatting>
  <conditionalFormatting sqref="F257:F265">
    <cfRule type="cellIs" dxfId="1258" priority="1518" stopIfTrue="1" operator="lessThan">
      <formula>0</formula>
    </cfRule>
  </conditionalFormatting>
  <conditionalFormatting sqref="F257:F265">
    <cfRule type="cellIs" dxfId="1257" priority="1517" stopIfTrue="1" operator="lessThan">
      <formula>0</formula>
    </cfRule>
  </conditionalFormatting>
  <conditionalFormatting sqref="F267:F275">
    <cfRule type="cellIs" dxfId="1256" priority="1510" stopIfTrue="1" operator="lessThan">
      <formula>0</formula>
    </cfRule>
  </conditionalFormatting>
  <conditionalFormatting sqref="F267:F275">
    <cfRule type="cellIs" dxfId="1255" priority="1509" stopIfTrue="1" operator="lessThan">
      <formula>0</formula>
    </cfRule>
  </conditionalFormatting>
  <conditionalFormatting sqref="F277:F285">
    <cfRule type="cellIs" dxfId="1254" priority="1502" stopIfTrue="1" operator="lessThan">
      <formula>0</formula>
    </cfRule>
  </conditionalFormatting>
  <conditionalFormatting sqref="F277:F285">
    <cfRule type="cellIs" dxfId="1253" priority="1501" stopIfTrue="1" operator="lessThan">
      <formula>0</formula>
    </cfRule>
  </conditionalFormatting>
  <conditionalFormatting sqref="F287:F295">
    <cfRule type="cellIs" dxfId="1252" priority="1494" stopIfTrue="1" operator="lessThan">
      <formula>0</formula>
    </cfRule>
  </conditionalFormatting>
  <conditionalFormatting sqref="F287:F295">
    <cfRule type="cellIs" dxfId="1251" priority="1493" stopIfTrue="1" operator="lessThan">
      <formula>0</formula>
    </cfRule>
  </conditionalFormatting>
  <conditionalFormatting sqref="F297:F305">
    <cfRule type="cellIs" dxfId="1250" priority="1486" stopIfTrue="1" operator="lessThan">
      <formula>0</formula>
    </cfRule>
  </conditionalFormatting>
  <conditionalFormatting sqref="F297:F305">
    <cfRule type="cellIs" dxfId="1249" priority="1485" stopIfTrue="1" operator="lessThan">
      <formula>0</formula>
    </cfRule>
  </conditionalFormatting>
  <conditionalFormatting sqref="F307:F315">
    <cfRule type="cellIs" dxfId="1248" priority="1478" stopIfTrue="1" operator="lessThan">
      <formula>0</formula>
    </cfRule>
  </conditionalFormatting>
  <conditionalFormatting sqref="F307:F315">
    <cfRule type="cellIs" dxfId="1247" priority="1477" stopIfTrue="1" operator="lessThan">
      <formula>0</formula>
    </cfRule>
  </conditionalFormatting>
  <conditionalFormatting sqref="F317:F325">
    <cfRule type="cellIs" dxfId="1246" priority="1470" stopIfTrue="1" operator="lessThan">
      <formula>0</formula>
    </cfRule>
  </conditionalFormatting>
  <conditionalFormatting sqref="F317:F325">
    <cfRule type="cellIs" dxfId="1245" priority="1469" stopIfTrue="1" operator="lessThan">
      <formula>0</formula>
    </cfRule>
  </conditionalFormatting>
  <conditionalFormatting sqref="F327:F335">
    <cfRule type="cellIs" dxfId="1244" priority="1462" stopIfTrue="1" operator="lessThan">
      <formula>0</formula>
    </cfRule>
  </conditionalFormatting>
  <conditionalFormatting sqref="F327:F335">
    <cfRule type="cellIs" dxfId="1243" priority="1461" stopIfTrue="1" operator="lessThan">
      <formula>0</formula>
    </cfRule>
  </conditionalFormatting>
  <conditionalFormatting sqref="F337:F345">
    <cfRule type="cellIs" dxfId="1242" priority="1454" stopIfTrue="1" operator="lessThan">
      <formula>0</formula>
    </cfRule>
  </conditionalFormatting>
  <conditionalFormatting sqref="F337:F345">
    <cfRule type="cellIs" dxfId="1241" priority="1453" stopIfTrue="1" operator="lessThan">
      <formula>0</formula>
    </cfRule>
  </conditionalFormatting>
  <conditionalFormatting sqref="F357:F365">
    <cfRule type="cellIs" dxfId="1240" priority="1438" stopIfTrue="1" operator="lessThan">
      <formula>0</formula>
    </cfRule>
  </conditionalFormatting>
  <conditionalFormatting sqref="F347:F355">
    <cfRule type="cellIs" dxfId="1239" priority="1446" stopIfTrue="1" operator="lessThan">
      <formula>0</formula>
    </cfRule>
  </conditionalFormatting>
  <conditionalFormatting sqref="F347:F355">
    <cfRule type="cellIs" dxfId="1238" priority="1445" stopIfTrue="1" operator="lessThan">
      <formula>0</formula>
    </cfRule>
  </conditionalFormatting>
  <conditionalFormatting sqref="F357:F365">
    <cfRule type="cellIs" dxfId="1237" priority="1437" stopIfTrue="1" operator="lessThan">
      <formula>0</formula>
    </cfRule>
  </conditionalFormatting>
  <conditionalFormatting sqref="F367:F375">
    <cfRule type="cellIs" dxfId="1236" priority="1430" stopIfTrue="1" operator="lessThan">
      <formula>0</formula>
    </cfRule>
  </conditionalFormatting>
  <conditionalFormatting sqref="F367:F375">
    <cfRule type="cellIs" dxfId="1235" priority="1429" stopIfTrue="1" operator="lessThan">
      <formula>0</formula>
    </cfRule>
  </conditionalFormatting>
  <conditionalFormatting sqref="F377:F385">
    <cfRule type="cellIs" dxfId="1234" priority="1422" stopIfTrue="1" operator="lessThan">
      <formula>0</formula>
    </cfRule>
  </conditionalFormatting>
  <conditionalFormatting sqref="F377:F385">
    <cfRule type="cellIs" dxfId="1233" priority="1421" stopIfTrue="1" operator="lessThan">
      <formula>0</formula>
    </cfRule>
  </conditionalFormatting>
  <conditionalFormatting sqref="F387:F395">
    <cfRule type="cellIs" dxfId="1232" priority="1414" stopIfTrue="1" operator="lessThan">
      <formula>0</formula>
    </cfRule>
  </conditionalFormatting>
  <conditionalFormatting sqref="F387:F395">
    <cfRule type="cellIs" dxfId="1231" priority="1413" stopIfTrue="1" operator="lessThan">
      <formula>0</formula>
    </cfRule>
  </conditionalFormatting>
  <conditionalFormatting sqref="F397:F405">
    <cfRule type="cellIs" dxfId="1230" priority="1406" stopIfTrue="1" operator="lessThan">
      <formula>0</formula>
    </cfRule>
  </conditionalFormatting>
  <conditionalFormatting sqref="F397:F405">
    <cfRule type="cellIs" dxfId="1229" priority="1405" stopIfTrue="1" operator="lessThan">
      <formula>0</formula>
    </cfRule>
  </conditionalFormatting>
  <conditionalFormatting sqref="F407:F415">
    <cfRule type="cellIs" dxfId="1228" priority="1398" stopIfTrue="1" operator="lessThan">
      <formula>0</formula>
    </cfRule>
  </conditionalFormatting>
  <conditionalFormatting sqref="F407:F415">
    <cfRule type="cellIs" dxfId="1227" priority="1397" stopIfTrue="1" operator="lessThan">
      <formula>0</formula>
    </cfRule>
  </conditionalFormatting>
  <conditionalFormatting sqref="F417:F425">
    <cfRule type="cellIs" dxfId="1226" priority="1390" stopIfTrue="1" operator="lessThan">
      <formula>0</formula>
    </cfRule>
  </conditionalFormatting>
  <conditionalFormatting sqref="F417:F425">
    <cfRule type="cellIs" dxfId="1225" priority="1389" stopIfTrue="1" operator="lessThan">
      <formula>0</formula>
    </cfRule>
  </conditionalFormatting>
  <conditionalFormatting sqref="F427:F435">
    <cfRule type="cellIs" dxfId="1224" priority="1382" stopIfTrue="1" operator="lessThan">
      <formula>0</formula>
    </cfRule>
  </conditionalFormatting>
  <conditionalFormatting sqref="F427:F435">
    <cfRule type="cellIs" dxfId="1223" priority="1381" stopIfTrue="1" operator="lessThan">
      <formula>0</formula>
    </cfRule>
  </conditionalFormatting>
  <conditionalFormatting sqref="F437:F445">
    <cfRule type="cellIs" dxfId="1222" priority="1374" stopIfTrue="1" operator="lessThan">
      <formula>0</formula>
    </cfRule>
  </conditionalFormatting>
  <conditionalFormatting sqref="F437:F445">
    <cfRule type="cellIs" dxfId="1221" priority="1373" stopIfTrue="1" operator="lessThan">
      <formula>0</formula>
    </cfRule>
  </conditionalFormatting>
  <conditionalFormatting sqref="F447:F455">
    <cfRule type="cellIs" dxfId="1220" priority="1366" stopIfTrue="1" operator="lessThan">
      <formula>0</formula>
    </cfRule>
  </conditionalFormatting>
  <conditionalFormatting sqref="F447:F455">
    <cfRule type="cellIs" dxfId="1219" priority="1365" stopIfTrue="1" operator="lessThan">
      <formula>0</formula>
    </cfRule>
  </conditionalFormatting>
  <conditionalFormatting sqref="F457:F465">
    <cfRule type="cellIs" dxfId="1218" priority="1358" stopIfTrue="1" operator="lessThan">
      <formula>0</formula>
    </cfRule>
  </conditionalFormatting>
  <conditionalFormatting sqref="F457:F465">
    <cfRule type="cellIs" dxfId="1217" priority="1357" stopIfTrue="1" operator="lessThan">
      <formula>0</formula>
    </cfRule>
  </conditionalFormatting>
  <conditionalFormatting sqref="F467:F475">
    <cfRule type="cellIs" dxfId="1216" priority="1350" stopIfTrue="1" operator="lessThan">
      <formula>0</formula>
    </cfRule>
  </conditionalFormatting>
  <conditionalFormatting sqref="F467:F475">
    <cfRule type="cellIs" dxfId="1215" priority="1349" stopIfTrue="1" operator="lessThan">
      <formula>0</formula>
    </cfRule>
  </conditionalFormatting>
  <conditionalFormatting sqref="F487:F495">
    <cfRule type="cellIs" dxfId="1214" priority="1330" stopIfTrue="1" operator="lessThan">
      <formula>0</formula>
    </cfRule>
  </conditionalFormatting>
  <conditionalFormatting sqref="F487:F495">
    <cfRule type="cellIs" dxfId="1213" priority="1329" stopIfTrue="1" operator="lessThan">
      <formula>0</formula>
    </cfRule>
  </conditionalFormatting>
  <conditionalFormatting sqref="F487:F495">
    <cfRule type="cellIs" dxfId="1212" priority="1328" stopIfTrue="1" operator="lessThan">
      <formula>0</formula>
    </cfRule>
  </conditionalFormatting>
  <conditionalFormatting sqref="F497:F505">
    <cfRule type="cellIs" dxfId="1211" priority="1318" stopIfTrue="1" operator="lessThan">
      <formula>0</formula>
    </cfRule>
  </conditionalFormatting>
  <conditionalFormatting sqref="F497:F505">
    <cfRule type="cellIs" dxfId="1210" priority="1317" stopIfTrue="1" operator="lessThan">
      <formula>0</formula>
    </cfRule>
  </conditionalFormatting>
  <conditionalFormatting sqref="F497:F505">
    <cfRule type="cellIs" dxfId="1209" priority="1316" stopIfTrue="1" operator="lessThan">
      <formula>0</formula>
    </cfRule>
  </conditionalFormatting>
  <conditionalFormatting sqref="F477:F485">
    <cfRule type="cellIs" dxfId="1208" priority="1342" stopIfTrue="1" operator="lessThan">
      <formula>0</formula>
    </cfRule>
  </conditionalFormatting>
  <conditionalFormatting sqref="F477:F485">
    <cfRule type="cellIs" dxfId="1207" priority="1341" stopIfTrue="1" operator="lessThan">
      <formula>0</formula>
    </cfRule>
  </conditionalFormatting>
  <conditionalFormatting sqref="F477:F485">
    <cfRule type="cellIs" dxfId="1206" priority="1340" stopIfTrue="1" operator="lessThan">
      <formula>0</formula>
    </cfRule>
  </conditionalFormatting>
  <conditionalFormatting sqref="F517:F525">
    <cfRule type="cellIs" dxfId="1205" priority="1294" stopIfTrue="1" operator="lessThan">
      <formula>0</formula>
    </cfRule>
  </conditionalFormatting>
  <conditionalFormatting sqref="F517:F525">
    <cfRule type="cellIs" dxfId="1204" priority="1293" stopIfTrue="1" operator="lessThan">
      <formula>0</formula>
    </cfRule>
  </conditionalFormatting>
  <conditionalFormatting sqref="F517:F525">
    <cfRule type="cellIs" dxfId="1203" priority="1292" stopIfTrue="1" operator="lessThan">
      <formula>0</formula>
    </cfRule>
  </conditionalFormatting>
  <conditionalFormatting sqref="F577:F585">
    <cfRule type="cellIs" dxfId="1202" priority="1282" stopIfTrue="1" operator="lessThan">
      <formula>0</formula>
    </cfRule>
  </conditionalFormatting>
  <conditionalFormatting sqref="F577:F585">
    <cfRule type="cellIs" dxfId="1201" priority="1281" stopIfTrue="1" operator="lessThan">
      <formula>0</formula>
    </cfRule>
  </conditionalFormatting>
  <conditionalFormatting sqref="F577:F585">
    <cfRule type="cellIs" dxfId="1200" priority="1280" stopIfTrue="1" operator="lessThan">
      <formula>0</formula>
    </cfRule>
  </conditionalFormatting>
  <conditionalFormatting sqref="F507:F515">
    <cfRule type="cellIs" dxfId="1199" priority="1306" stopIfTrue="1" operator="lessThan">
      <formula>0</formula>
    </cfRule>
  </conditionalFormatting>
  <conditionalFormatting sqref="F507:F515">
    <cfRule type="cellIs" dxfId="1198" priority="1305" stopIfTrue="1" operator="lessThan">
      <formula>0</formula>
    </cfRule>
  </conditionalFormatting>
  <conditionalFormatting sqref="F507:F515">
    <cfRule type="cellIs" dxfId="1197" priority="1304" stopIfTrue="1" operator="lessThan">
      <formula>0</formula>
    </cfRule>
  </conditionalFormatting>
  <conditionalFormatting sqref="F597:F605">
    <cfRule type="cellIs" dxfId="1196" priority="1258" stopIfTrue="1" operator="lessThan">
      <formula>0</formula>
    </cfRule>
  </conditionalFormatting>
  <conditionalFormatting sqref="F597:F605">
    <cfRule type="cellIs" dxfId="1195" priority="1257" stopIfTrue="1" operator="lessThan">
      <formula>0</formula>
    </cfRule>
  </conditionalFormatting>
  <conditionalFormatting sqref="F597:F605">
    <cfRule type="cellIs" dxfId="1194" priority="1256" stopIfTrue="1" operator="lessThan">
      <formula>0</formula>
    </cfRule>
  </conditionalFormatting>
  <conditionalFormatting sqref="F607:F615">
    <cfRule type="cellIs" dxfId="1193" priority="1246" stopIfTrue="1" operator="lessThan">
      <formula>0</formula>
    </cfRule>
  </conditionalFormatting>
  <conditionalFormatting sqref="F607:F615">
    <cfRule type="cellIs" dxfId="1192" priority="1245" stopIfTrue="1" operator="lessThan">
      <formula>0</formula>
    </cfRule>
  </conditionalFormatting>
  <conditionalFormatting sqref="F607:F615">
    <cfRule type="cellIs" dxfId="1191" priority="1244" stopIfTrue="1" operator="lessThan">
      <formula>0</formula>
    </cfRule>
  </conditionalFormatting>
  <conditionalFormatting sqref="F587:F595">
    <cfRule type="cellIs" dxfId="1190" priority="1270" stopIfTrue="1" operator="lessThan">
      <formula>0</formula>
    </cfRule>
  </conditionalFormatting>
  <conditionalFormatting sqref="F587:F595">
    <cfRule type="cellIs" dxfId="1189" priority="1269" stopIfTrue="1" operator="lessThan">
      <formula>0</formula>
    </cfRule>
  </conditionalFormatting>
  <conditionalFormatting sqref="F587:F595">
    <cfRule type="cellIs" dxfId="1188" priority="1268" stopIfTrue="1" operator="lessThan">
      <formula>0</formula>
    </cfRule>
  </conditionalFormatting>
  <conditionalFormatting sqref="F677:F685">
    <cfRule type="cellIs" dxfId="1187" priority="1222" stopIfTrue="1" operator="lessThan">
      <formula>0</formula>
    </cfRule>
  </conditionalFormatting>
  <conditionalFormatting sqref="F677:F685">
    <cfRule type="cellIs" dxfId="1186" priority="1221" stopIfTrue="1" operator="lessThan">
      <formula>0</formula>
    </cfRule>
  </conditionalFormatting>
  <conditionalFormatting sqref="F677:F685">
    <cfRule type="cellIs" dxfId="1185" priority="1220" stopIfTrue="1" operator="lessThan">
      <formula>0</formula>
    </cfRule>
  </conditionalFormatting>
  <conditionalFormatting sqref="F617:F625">
    <cfRule type="cellIs" dxfId="1184" priority="1234" stopIfTrue="1" operator="lessThan">
      <formula>0</formula>
    </cfRule>
  </conditionalFormatting>
  <conditionalFormatting sqref="F617:F625">
    <cfRule type="cellIs" dxfId="1183" priority="1233" stopIfTrue="1" operator="lessThan">
      <formula>0</formula>
    </cfRule>
  </conditionalFormatting>
  <conditionalFormatting sqref="F617:F625">
    <cfRule type="cellIs" dxfId="1182" priority="1232" stopIfTrue="1" operator="lessThan">
      <formula>0</formula>
    </cfRule>
  </conditionalFormatting>
  <conditionalFormatting sqref="F687:F695">
    <cfRule type="cellIs" dxfId="1181" priority="1210" stopIfTrue="1" operator="lessThan">
      <formula>0</formula>
    </cfRule>
  </conditionalFormatting>
  <conditionalFormatting sqref="F687:F695">
    <cfRule type="cellIs" dxfId="1180" priority="1209" stopIfTrue="1" operator="lessThan">
      <formula>0</formula>
    </cfRule>
  </conditionalFormatting>
  <conditionalFormatting sqref="F687:F695">
    <cfRule type="cellIs" dxfId="1179" priority="1208" stopIfTrue="1" operator="lessThan">
      <formula>0</formula>
    </cfRule>
  </conditionalFormatting>
  <conditionalFormatting sqref="F697:F705">
    <cfRule type="cellIs" dxfId="1178" priority="1198" stopIfTrue="1" operator="lessThan">
      <formula>0</formula>
    </cfRule>
  </conditionalFormatting>
  <conditionalFormatting sqref="F697:F705">
    <cfRule type="cellIs" dxfId="1177" priority="1197" stopIfTrue="1" operator="lessThan">
      <formula>0</formula>
    </cfRule>
  </conditionalFormatting>
  <conditionalFormatting sqref="F697:F705">
    <cfRule type="cellIs" dxfId="1176" priority="1196" stopIfTrue="1" operator="lessThan">
      <formula>0</formula>
    </cfRule>
  </conditionalFormatting>
  <conditionalFormatting sqref="F707:F715">
    <cfRule type="cellIs" dxfId="1175" priority="1186" stopIfTrue="1" operator="lessThan">
      <formula>0</formula>
    </cfRule>
  </conditionalFormatting>
  <conditionalFormatting sqref="F707:F715">
    <cfRule type="cellIs" dxfId="1174" priority="1185" stopIfTrue="1" operator="lessThan">
      <formula>0</formula>
    </cfRule>
  </conditionalFormatting>
  <conditionalFormatting sqref="F707:F715">
    <cfRule type="cellIs" dxfId="1173" priority="1184" stopIfTrue="1" operator="lessThan">
      <formula>0</formula>
    </cfRule>
  </conditionalFormatting>
  <conditionalFormatting sqref="F717:F725">
    <cfRule type="cellIs" dxfId="1172" priority="1174" stopIfTrue="1" operator="lessThan">
      <formula>0</formula>
    </cfRule>
  </conditionalFormatting>
  <conditionalFormatting sqref="F717:F725">
    <cfRule type="cellIs" dxfId="1171" priority="1173" stopIfTrue="1" operator="lessThan">
      <formula>0</formula>
    </cfRule>
  </conditionalFormatting>
  <conditionalFormatting sqref="F717:F725">
    <cfRule type="cellIs" dxfId="1170" priority="1172" stopIfTrue="1" operator="lessThan">
      <formula>0</formula>
    </cfRule>
  </conditionalFormatting>
  <conditionalFormatting sqref="F727:F735">
    <cfRule type="cellIs" dxfId="1169" priority="1162" stopIfTrue="1" operator="lessThan">
      <formula>0</formula>
    </cfRule>
  </conditionalFormatting>
  <conditionalFormatting sqref="F727:F735">
    <cfRule type="cellIs" dxfId="1168" priority="1161" stopIfTrue="1" operator="lessThan">
      <formula>0</formula>
    </cfRule>
  </conditionalFormatting>
  <conditionalFormatting sqref="F727:F735">
    <cfRule type="cellIs" dxfId="1167" priority="1160" stopIfTrue="1" operator="lessThan">
      <formula>0</formula>
    </cfRule>
  </conditionalFormatting>
  <conditionalFormatting sqref="F737:F745">
    <cfRule type="cellIs" dxfId="1166" priority="1150" stopIfTrue="1" operator="lessThan">
      <formula>0</formula>
    </cfRule>
  </conditionalFormatting>
  <conditionalFormatting sqref="F737:F745">
    <cfRule type="cellIs" dxfId="1165" priority="1149" stopIfTrue="1" operator="lessThan">
      <formula>0</formula>
    </cfRule>
  </conditionalFormatting>
  <conditionalFormatting sqref="F737:F745">
    <cfRule type="cellIs" dxfId="1164" priority="1148" stopIfTrue="1" operator="lessThan">
      <formula>0</formula>
    </cfRule>
  </conditionalFormatting>
  <conditionalFormatting sqref="F747:F755">
    <cfRule type="cellIs" dxfId="1163" priority="1138" stopIfTrue="1" operator="lessThan">
      <formula>0</formula>
    </cfRule>
  </conditionalFormatting>
  <conditionalFormatting sqref="F747:F755">
    <cfRule type="cellIs" dxfId="1162" priority="1137" stopIfTrue="1" operator="lessThan">
      <formula>0</formula>
    </cfRule>
  </conditionalFormatting>
  <conditionalFormatting sqref="F747:F755">
    <cfRule type="cellIs" dxfId="1161" priority="1136" stopIfTrue="1" operator="lessThan">
      <formula>0</formula>
    </cfRule>
  </conditionalFormatting>
  <conditionalFormatting sqref="F757:F765">
    <cfRule type="cellIs" dxfId="1160" priority="1126" stopIfTrue="1" operator="lessThan">
      <formula>0</formula>
    </cfRule>
  </conditionalFormatting>
  <conditionalFormatting sqref="F757:F765">
    <cfRule type="cellIs" dxfId="1159" priority="1125" stopIfTrue="1" operator="lessThan">
      <formula>0</formula>
    </cfRule>
  </conditionalFormatting>
  <conditionalFormatting sqref="F757:F765">
    <cfRule type="cellIs" dxfId="1158" priority="1124" stopIfTrue="1" operator="lessThan">
      <formula>0</formula>
    </cfRule>
  </conditionalFormatting>
  <conditionalFormatting sqref="F767:F775">
    <cfRule type="cellIs" dxfId="1157" priority="1114" stopIfTrue="1" operator="lessThan">
      <formula>0</formula>
    </cfRule>
  </conditionalFormatting>
  <conditionalFormatting sqref="F767:F775">
    <cfRule type="cellIs" dxfId="1156" priority="1113" stopIfTrue="1" operator="lessThan">
      <formula>0</formula>
    </cfRule>
  </conditionalFormatting>
  <conditionalFormatting sqref="F767:F775">
    <cfRule type="cellIs" dxfId="1155" priority="1112" stopIfTrue="1" operator="lessThan">
      <formula>0</formula>
    </cfRule>
  </conditionalFormatting>
  <conditionalFormatting sqref="F777:F785">
    <cfRule type="cellIs" dxfId="1154" priority="1102" stopIfTrue="1" operator="lessThan">
      <formula>0</formula>
    </cfRule>
  </conditionalFormatting>
  <conditionalFormatting sqref="F777:F785">
    <cfRule type="cellIs" dxfId="1153" priority="1101" stopIfTrue="1" operator="lessThan">
      <formula>0</formula>
    </cfRule>
  </conditionalFormatting>
  <conditionalFormatting sqref="F777:F785">
    <cfRule type="cellIs" dxfId="1152" priority="1100" stopIfTrue="1" operator="lessThan">
      <formula>0</formula>
    </cfRule>
  </conditionalFormatting>
  <conditionalFormatting sqref="F787:F795">
    <cfRule type="cellIs" dxfId="1151" priority="1090" stopIfTrue="1" operator="lessThan">
      <formula>0</formula>
    </cfRule>
  </conditionalFormatting>
  <conditionalFormatting sqref="F787:F795">
    <cfRule type="cellIs" dxfId="1150" priority="1089" stopIfTrue="1" operator="lessThan">
      <formula>0</formula>
    </cfRule>
  </conditionalFormatting>
  <conditionalFormatting sqref="F787:F795">
    <cfRule type="cellIs" dxfId="1149" priority="1088" stopIfTrue="1" operator="lessThan">
      <formula>0</formula>
    </cfRule>
  </conditionalFormatting>
  <conditionalFormatting sqref="F797:F805">
    <cfRule type="cellIs" dxfId="1148" priority="1078" stopIfTrue="1" operator="lessThan">
      <formula>0</formula>
    </cfRule>
  </conditionalFormatting>
  <conditionalFormatting sqref="F797:F805">
    <cfRule type="cellIs" dxfId="1147" priority="1077" stopIfTrue="1" operator="lessThan">
      <formula>0</formula>
    </cfRule>
  </conditionalFormatting>
  <conditionalFormatting sqref="F797:F805">
    <cfRule type="cellIs" dxfId="1146" priority="1076" stopIfTrue="1" operator="lessThan">
      <formula>0</formula>
    </cfRule>
  </conditionalFormatting>
  <conditionalFormatting sqref="F807:F815">
    <cfRule type="cellIs" dxfId="1145" priority="1066" stopIfTrue="1" operator="lessThan">
      <formula>0</formula>
    </cfRule>
  </conditionalFormatting>
  <conditionalFormatting sqref="F807:F815">
    <cfRule type="cellIs" dxfId="1144" priority="1065" stopIfTrue="1" operator="lessThan">
      <formula>0</formula>
    </cfRule>
  </conditionalFormatting>
  <conditionalFormatting sqref="F807:F815">
    <cfRule type="cellIs" dxfId="1143" priority="1064" stopIfTrue="1" operator="lessThan">
      <formula>0</formula>
    </cfRule>
  </conditionalFormatting>
  <conditionalFormatting sqref="F817:F825">
    <cfRule type="cellIs" dxfId="1142" priority="1054" stopIfTrue="1" operator="lessThan">
      <formula>0</formula>
    </cfRule>
  </conditionalFormatting>
  <conditionalFormatting sqref="F817:F825">
    <cfRule type="cellIs" dxfId="1141" priority="1053" stopIfTrue="1" operator="lessThan">
      <formula>0</formula>
    </cfRule>
  </conditionalFormatting>
  <conditionalFormatting sqref="F817:F825">
    <cfRule type="cellIs" dxfId="1140" priority="1052" stopIfTrue="1" operator="lessThan">
      <formula>0</formula>
    </cfRule>
  </conditionalFormatting>
  <conditionalFormatting sqref="F827:F835">
    <cfRule type="cellIs" dxfId="1139" priority="1042" stopIfTrue="1" operator="lessThan">
      <formula>0</formula>
    </cfRule>
  </conditionalFormatting>
  <conditionalFormatting sqref="F827:F835">
    <cfRule type="cellIs" dxfId="1138" priority="1041" stopIfTrue="1" operator="lessThan">
      <formula>0</formula>
    </cfRule>
  </conditionalFormatting>
  <conditionalFormatting sqref="F827:F835">
    <cfRule type="cellIs" dxfId="1137" priority="1040" stopIfTrue="1" operator="lessThan">
      <formula>0</formula>
    </cfRule>
  </conditionalFormatting>
  <conditionalFormatting sqref="F837:F845">
    <cfRule type="cellIs" dxfId="1136" priority="1030" stopIfTrue="1" operator="lessThan">
      <formula>0</formula>
    </cfRule>
  </conditionalFormatting>
  <conditionalFormatting sqref="F837:F845">
    <cfRule type="cellIs" dxfId="1135" priority="1029" stopIfTrue="1" operator="lessThan">
      <formula>0</formula>
    </cfRule>
  </conditionalFormatting>
  <conditionalFormatting sqref="F837:F845">
    <cfRule type="cellIs" dxfId="1134" priority="1028" stopIfTrue="1" operator="lessThan">
      <formula>0</formula>
    </cfRule>
  </conditionalFormatting>
  <conditionalFormatting sqref="F847:F855">
    <cfRule type="cellIs" dxfId="1133" priority="1018" stopIfTrue="1" operator="lessThan">
      <formula>0</formula>
    </cfRule>
  </conditionalFormatting>
  <conditionalFormatting sqref="F847:F855">
    <cfRule type="cellIs" dxfId="1132" priority="1017" stopIfTrue="1" operator="lessThan">
      <formula>0</formula>
    </cfRule>
  </conditionalFormatting>
  <conditionalFormatting sqref="F847:F855">
    <cfRule type="cellIs" dxfId="1131" priority="1016" stopIfTrue="1" operator="lessThan">
      <formula>0</formula>
    </cfRule>
  </conditionalFormatting>
  <conditionalFormatting sqref="F857:F865">
    <cfRule type="cellIs" dxfId="1130" priority="1006" stopIfTrue="1" operator="lessThan">
      <formula>0</formula>
    </cfRule>
  </conditionalFormatting>
  <conditionalFormatting sqref="F857:F865">
    <cfRule type="cellIs" dxfId="1129" priority="1005" stopIfTrue="1" operator="lessThan">
      <formula>0</formula>
    </cfRule>
  </conditionalFormatting>
  <conditionalFormatting sqref="F857:F865">
    <cfRule type="cellIs" dxfId="1128" priority="1004" stopIfTrue="1" operator="lessThan">
      <formula>0</formula>
    </cfRule>
  </conditionalFormatting>
  <conditionalFormatting sqref="F867:F875">
    <cfRule type="cellIs" dxfId="1127" priority="994" stopIfTrue="1" operator="lessThan">
      <formula>0</formula>
    </cfRule>
  </conditionalFormatting>
  <conditionalFormatting sqref="F867:F875">
    <cfRule type="cellIs" dxfId="1126" priority="993" stopIfTrue="1" operator="lessThan">
      <formula>0</formula>
    </cfRule>
  </conditionalFormatting>
  <conditionalFormatting sqref="F867:F875">
    <cfRule type="cellIs" dxfId="1125" priority="992" stopIfTrue="1" operator="lessThan">
      <formula>0</formula>
    </cfRule>
  </conditionalFormatting>
  <conditionalFormatting sqref="F636 H636 J636 L636 F646 H646 J646 L646 F656 H656 J656 L656 F666 H666 J666 L666">
    <cfRule type="cellIs" dxfId="1124" priority="982" stopIfTrue="1" operator="lessThan">
      <formula>0</formula>
    </cfRule>
  </conditionalFormatting>
  <conditionalFormatting sqref="F627:F635">
    <cfRule type="cellIs" dxfId="1123" priority="921" stopIfTrue="1" operator="lessThan">
      <formula>0</formula>
    </cfRule>
  </conditionalFormatting>
  <conditionalFormatting sqref="F627:F635">
    <cfRule type="cellIs" dxfId="1122" priority="920" stopIfTrue="1" operator="lessThan">
      <formula>0</formula>
    </cfRule>
  </conditionalFormatting>
  <conditionalFormatting sqref="F627:F635">
    <cfRule type="cellIs" dxfId="1121" priority="919" stopIfTrue="1" operator="lessThan">
      <formula>0</formula>
    </cfRule>
  </conditionalFormatting>
  <conditionalFormatting sqref="F637:F645">
    <cfRule type="cellIs" dxfId="1120" priority="909" stopIfTrue="1" operator="lessThan">
      <formula>0</formula>
    </cfRule>
  </conditionalFormatting>
  <conditionalFormatting sqref="F637:F645">
    <cfRule type="cellIs" dxfId="1119" priority="908" stopIfTrue="1" operator="lessThan">
      <formula>0</formula>
    </cfRule>
  </conditionalFormatting>
  <conditionalFormatting sqref="F637:F645">
    <cfRule type="cellIs" dxfId="1118" priority="907" stopIfTrue="1" operator="lessThan">
      <formula>0</formula>
    </cfRule>
  </conditionalFormatting>
  <conditionalFormatting sqref="F647:F655">
    <cfRule type="cellIs" dxfId="1117" priority="897" stopIfTrue="1" operator="lessThan">
      <formula>0</formula>
    </cfRule>
  </conditionalFormatting>
  <conditionalFormatting sqref="F647:F655">
    <cfRule type="cellIs" dxfId="1116" priority="896" stopIfTrue="1" operator="lessThan">
      <formula>0</formula>
    </cfRule>
  </conditionalFormatting>
  <conditionalFormatting sqref="F647:F655">
    <cfRule type="cellIs" dxfId="1115" priority="895" stopIfTrue="1" operator="lessThan">
      <formula>0</formula>
    </cfRule>
  </conditionalFormatting>
  <conditionalFormatting sqref="F657:F665">
    <cfRule type="cellIs" dxfId="1114" priority="885" stopIfTrue="1" operator="lessThan">
      <formula>0</formula>
    </cfRule>
  </conditionalFormatting>
  <conditionalFormatting sqref="F657:F665">
    <cfRule type="cellIs" dxfId="1113" priority="884" stopIfTrue="1" operator="lessThan">
      <formula>0</formula>
    </cfRule>
  </conditionalFormatting>
  <conditionalFormatting sqref="F657:F665">
    <cfRule type="cellIs" dxfId="1112" priority="883" stopIfTrue="1" operator="lessThan">
      <formula>0</formula>
    </cfRule>
  </conditionalFormatting>
  <conditionalFormatting sqref="F667:F675">
    <cfRule type="cellIs" dxfId="1111" priority="873" stopIfTrue="1" operator="lessThan">
      <formula>0</formula>
    </cfRule>
  </conditionalFormatting>
  <conditionalFormatting sqref="F667:F675">
    <cfRule type="cellIs" dxfId="1110" priority="872" stopIfTrue="1" operator="lessThan">
      <formula>0</formula>
    </cfRule>
  </conditionalFormatting>
  <conditionalFormatting sqref="F667:F675">
    <cfRule type="cellIs" dxfId="1109" priority="871" stopIfTrue="1" operator="lessThan">
      <formula>0</formula>
    </cfRule>
  </conditionalFormatting>
  <conditionalFormatting sqref="F536 H536 J536 L536 F546 H546 J546 L546 F556 H556 J556 L556 F566 H566 J566 L566">
    <cfRule type="cellIs" dxfId="1108" priority="861" stopIfTrue="1" operator="lessThan">
      <formula>0</formula>
    </cfRule>
  </conditionalFormatting>
  <conditionalFormatting sqref="F527:F535">
    <cfRule type="cellIs" dxfId="1107" priority="800" stopIfTrue="1" operator="lessThan">
      <formula>0</formula>
    </cfRule>
  </conditionalFormatting>
  <conditionalFormatting sqref="F527:F535">
    <cfRule type="cellIs" dxfId="1106" priority="799" stopIfTrue="1" operator="lessThan">
      <formula>0</formula>
    </cfRule>
  </conditionalFormatting>
  <conditionalFormatting sqref="F527:F535">
    <cfRule type="cellIs" dxfId="1105" priority="798" stopIfTrue="1" operator="lessThan">
      <formula>0</formula>
    </cfRule>
  </conditionalFormatting>
  <conditionalFormatting sqref="F537:F545">
    <cfRule type="cellIs" dxfId="1104" priority="788" stopIfTrue="1" operator="lessThan">
      <formula>0</formula>
    </cfRule>
  </conditionalFormatting>
  <conditionalFormatting sqref="F537:F545">
    <cfRule type="cellIs" dxfId="1103" priority="787" stopIfTrue="1" operator="lessThan">
      <formula>0</formula>
    </cfRule>
  </conditionalFormatting>
  <conditionalFormatting sqref="F537:F545">
    <cfRule type="cellIs" dxfId="1102" priority="786" stopIfTrue="1" operator="lessThan">
      <formula>0</formula>
    </cfRule>
  </conditionalFormatting>
  <conditionalFormatting sqref="F547:F555">
    <cfRule type="cellIs" dxfId="1101" priority="776" stopIfTrue="1" operator="lessThan">
      <formula>0</formula>
    </cfRule>
  </conditionalFormatting>
  <conditionalFormatting sqref="F547:F555">
    <cfRule type="cellIs" dxfId="1100" priority="775" stopIfTrue="1" operator="lessThan">
      <formula>0</formula>
    </cfRule>
  </conditionalFormatting>
  <conditionalFormatting sqref="F547:F555">
    <cfRule type="cellIs" dxfId="1099" priority="774" stopIfTrue="1" operator="lessThan">
      <formula>0</formula>
    </cfRule>
  </conditionalFormatting>
  <conditionalFormatting sqref="F557:F565">
    <cfRule type="cellIs" dxfId="1098" priority="764" stopIfTrue="1" operator="lessThan">
      <formula>0</formula>
    </cfRule>
  </conditionalFormatting>
  <conditionalFormatting sqref="F557:F565">
    <cfRule type="cellIs" dxfId="1097" priority="763" stopIfTrue="1" operator="lessThan">
      <formula>0</formula>
    </cfRule>
  </conditionalFormatting>
  <conditionalFormatting sqref="F557:F565">
    <cfRule type="cellIs" dxfId="1096" priority="762" stopIfTrue="1" operator="lessThan">
      <formula>0</formula>
    </cfRule>
  </conditionalFormatting>
  <conditionalFormatting sqref="F567:F575">
    <cfRule type="cellIs" dxfId="1095" priority="752" stopIfTrue="1" operator="lessThan">
      <formula>0</formula>
    </cfRule>
  </conditionalFormatting>
  <conditionalFormatting sqref="F567:F575">
    <cfRule type="cellIs" dxfId="1094" priority="751" stopIfTrue="1" operator="lessThan">
      <formula>0</formula>
    </cfRule>
  </conditionalFormatting>
  <conditionalFormatting sqref="F567:F575">
    <cfRule type="cellIs" dxfId="1093" priority="750" stopIfTrue="1" operator="lessThan">
      <formula>0</formula>
    </cfRule>
  </conditionalFormatting>
  <conditionalFormatting sqref="H57:H65">
    <cfRule type="cellIs" dxfId="1092" priority="740" stopIfTrue="1" operator="lessThan">
      <formula>0</formula>
    </cfRule>
  </conditionalFormatting>
  <conditionalFormatting sqref="H57:H65">
    <cfRule type="cellIs" dxfId="1091" priority="739" stopIfTrue="1" operator="lessThan">
      <formula>0</formula>
    </cfRule>
  </conditionalFormatting>
  <conditionalFormatting sqref="H57:H65">
    <cfRule type="cellIs" dxfId="1090" priority="738" stopIfTrue="1" operator="lessThan">
      <formula>0</formula>
    </cfRule>
  </conditionalFormatting>
  <conditionalFormatting sqref="J57:J65">
    <cfRule type="cellIs" dxfId="1089" priority="737" stopIfTrue="1" operator="lessThan">
      <formula>0</formula>
    </cfRule>
  </conditionalFormatting>
  <conditionalFormatting sqref="J57:J65">
    <cfRule type="cellIs" dxfId="1088" priority="736" stopIfTrue="1" operator="lessThan">
      <formula>0</formula>
    </cfRule>
  </conditionalFormatting>
  <conditionalFormatting sqref="J57:J65">
    <cfRule type="cellIs" dxfId="1087" priority="735" stopIfTrue="1" operator="lessThan">
      <formula>0</formula>
    </cfRule>
  </conditionalFormatting>
  <conditionalFormatting sqref="L57:L65">
    <cfRule type="cellIs" dxfId="1086" priority="734" stopIfTrue="1" operator="lessThan">
      <formula>0</formula>
    </cfRule>
  </conditionalFormatting>
  <conditionalFormatting sqref="L57:L65">
    <cfRule type="cellIs" dxfId="1085" priority="733" stopIfTrue="1" operator="lessThan">
      <formula>0</formula>
    </cfRule>
  </conditionalFormatting>
  <conditionalFormatting sqref="L57:L65">
    <cfRule type="cellIs" dxfId="1084" priority="732" stopIfTrue="1" operator="lessThan">
      <formula>0</formula>
    </cfRule>
  </conditionalFormatting>
  <conditionalFormatting sqref="F67:F75">
    <cfRule type="cellIs" dxfId="1083" priority="731" stopIfTrue="1" operator="lessThan">
      <formula>0</formula>
    </cfRule>
  </conditionalFormatting>
  <conditionalFormatting sqref="F67:F75">
    <cfRule type="cellIs" dxfId="1082" priority="730" stopIfTrue="1" operator="lessThan">
      <formula>0</formula>
    </cfRule>
  </conditionalFormatting>
  <conditionalFormatting sqref="H67:H75">
    <cfRule type="cellIs" dxfId="1081" priority="729" stopIfTrue="1" operator="lessThan">
      <formula>0</formula>
    </cfRule>
  </conditionalFormatting>
  <conditionalFormatting sqref="H67:H75">
    <cfRule type="cellIs" dxfId="1080" priority="728" stopIfTrue="1" operator="lessThan">
      <formula>0</formula>
    </cfRule>
  </conditionalFormatting>
  <conditionalFormatting sqref="H67:H75">
    <cfRule type="cellIs" dxfId="1079" priority="727" stopIfTrue="1" operator="lessThan">
      <formula>0</formula>
    </cfRule>
  </conditionalFormatting>
  <conditionalFormatting sqref="J67:J75">
    <cfRule type="cellIs" dxfId="1078" priority="726" stopIfTrue="1" operator="lessThan">
      <formula>0</formula>
    </cfRule>
  </conditionalFormatting>
  <conditionalFormatting sqref="J67:J75">
    <cfRule type="cellIs" dxfId="1077" priority="725" stopIfTrue="1" operator="lessThan">
      <formula>0</formula>
    </cfRule>
  </conditionalFormatting>
  <conditionalFormatting sqref="J67:J75">
    <cfRule type="cellIs" dxfId="1076" priority="724" stopIfTrue="1" operator="lessThan">
      <formula>0</formula>
    </cfRule>
  </conditionalFormatting>
  <conditionalFormatting sqref="L67:L75">
    <cfRule type="cellIs" dxfId="1075" priority="723" stopIfTrue="1" operator="lessThan">
      <formula>0</formula>
    </cfRule>
  </conditionalFormatting>
  <conditionalFormatting sqref="L67:L75">
    <cfRule type="cellIs" dxfId="1074" priority="722" stopIfTrue="1" operator="lessThan">
      <formula>0</formula>
    </cfRule>
  </conditionalFormatting>
  <conditionalFormatting sqref="L67:L75">
    <cfRule type="cellIs" dxfId="1073" priority="721" stopIfTrue="1" operator="lessThan">
      <formula>0</formula>
    </cfRule>
  </conditionalFormatting>
  <conditionalFormatting sqref="H77:H85">
    <cfRule type="cellIs" dxfId="1072" priority="720" stopIfTrue="1" operator="lessThan">
      <formula>0</formula>
    </cfRule>
  </conditionalFormatting>
  <conditionalFormatting sqref="H77:H85">
    <cfRule type="cellIs" dxfId="1071" priority="719" stopIfTrue="1" operator="lessThan">
      <formula>0</formula>
    </cfRule>
  </conditionalFormatting>
  <conditionalFormatting sqref="H77:H85">
    <cfRule type="cellIs" dxfId="1070" priority="718" stopIfTrue="1" operator="lessThan">
      <formula>0</formula>
    </cfRule>
  </conditionalFormatting>
  <conditionalFormatting sqref="J77:J85">
    <cfRule type="cellIs" dxfId="1069" priority="717" stopIfTrue="1" operator="lessThan">
      <formula>0</formula>
    </cfRule>
  </conditionalFormatting>
  <conditionalFormatting sqref="J77:J85">
    <cfRule type="cellIs" dxfId="1068" priority="716" stopIfTrue="1" operator="lessThan">
      <formula>0</formula>
    </cfRule>
  </conditionalFormatting>
  <conditionalFormatting sqref="J77:J85">
    <cfRule type="cellIs" dxfId="1067" priority="715" stopIfTrue="1" operator="lessThan">
      <formula>0</formula>
    </cfRule>
  </conditionalFormatting>
  <conditionalFormatting sqref="L77:L85">
    <cfRule type="cellIs" dxfId="1066" priority="714" stopIfTrue="1" operator="lessThan">
      <formula>0</formula>
    </cfRule>
  </conditionalFormatting>
  <conditionalFormatting sqref="L77:L85">
    <cfRule type="cellIs" dxfId="1065" priority="713" stopIfTrue="1" operator="lessThan">
      <formula>0</formula>
    </cfRule>
  </conditionalFormatting>
  <conditionalFormatting sqref="L77:L85">
    <cfRule type="cellIs" dxfId="1064" priority="712" stopIfTrue="1" operator="lessThan">
      <formula>0</formula>
    </cfRule>
  </conditionalFormatting>
  <conditionalFormatting sqref="H87:H95">
    <cfRule type="cellIs" dxfId="1063" priority="711" stopIfTrue="1" operator="lessThan">
      <formula>0</formula>
    </cfRule>
  </conditionalFormatting>
  <conditionalFormatting sqref="H87:H95">
    <cfRule type="cellIs" dxfId="1062" priority="710" stopIfTrue="1" operator="lessThan">
      <formula>0</formula>
    </cfRule>
  </conditionalFormatting>
  <conditionalFormatting sqref="H87:H95">
    <cfRule type="cellIs" dxfId="1061" priority="709" stopIfTrue="1" operator="lessThan">
      <formula>0</formula>
    </cfRule>
  </conditionalFormatting>
  <conditionalFormatting sqref="J87:J95">
    <cfRule type="cellIs" dxfId="1060" priority="708" stopIfTrue="1" operator="lessThan">
      <formula>0</formula>
    </cfRule>
  </conditionalFormatting>
  <conditionalFormatting sqref="J87:J95">
    <cfRule type="cellIs" dxfId="1059" priority="707" stopIfTrue="1" operator="lessThan">
      <formula>0</formula>
    </cfRule>
  </conditionalFormatting>
  <conditionalFormatting sqref="J87:J95">
    <cfRule type="cellIs" dxfId="1058" priority="706" stopIfTrue="1" operator="lessThan">
      <formula>0</formula>
    </cfRule>
  </conditionalFormatting>
  <conditionalFormatting sqref="L87:L95">
    <cfRule type="cellIs" dxfId="1057" priority="705" stopIfTrue="1" operator="lessThan">
      <formula>0</formula>
    </cfRule>
  </conditionalFormatting>
  <conditionalFormatting sqref="L87:L95">
    <cfRule type="cellIs" dxfId="1056" priority="704" stopIfTrue="1" operator="lessThan">
      <formula>0</formula>
    </cfRule>
  </conditionalFormatting>
  <conditionalFormatting sqref="L87:L95">
    <cfRule type="cellIs" dxfId="1055" priority="703" stopIfTrue="1" operator="lessThan">
      <formula>0</formula>
    </cfRule>
  </conditionalFormatting>
  <conditionalFormatting sqref="H97:H105">
    <cfRule type="cellIs" dxfId="1054" priority="702" stopIfTrue="1" operator="lessThan">
      <formula>0</formula>
    </cfRule>
  </conditionalFormatting>
  <conditionalFormatting sqref="H97:H105">
    <cfRule type="cellIs" dxfId="1053" priority="701" stopIfTrue="1" operator="lessThan">
      <formula>0</formula>
    </cfRule>
  </conditionalFormatting>
  <conditionalFormatting sqref="H97:H105">
    <cfRule type="cellIs" dxfId="1052" priority="700" stopIfTrue="1" operator="lessThan">
      <formula>0</formula>
    </cfRule>
  </conditionalFormatting>
  <conditionalFormatting sqref="J97:J105">
    <cfRule type="cellIs" dxfId="1051" priority="699" stopIfTrue="1" operator="lessThan">
      <formula>0</formula>
    </cfRule>
  </conditionalFormatting>
  <conditionalFormatting sqref="J97:J105">
    <cfRule type="cellIs" dxfId="1050" priority="698" stopIfTrue="1" operator="lessThan">
      <formula>0</formula>
    </cfRule>
  </conditionalFormatting>
  <conditionalFormatting sqref="J97:J105">
    <cfRule type="cellIs" dxfId="1049" priority="697" stopIfTrue="1" operator="lessThan">
      <formula>0</formula>
    </cfRule>
  </conditionalFormatting>
  <conditionalFormatting sqref="L97:L105">
    <cfRule type="cellIs" dxfId="1048" priority="696" stopIfTrue="1" operator="lessThan">
      <formula>0</formula>
    </cfRule>
  </conditionalFormatting>
  <conditionalFormatting sqref="L97:L105">
    <cfRule type="cellIs" dxfId="1047" priority="695" stopIfTrue="1" operator="lessThan">
      <formula>0</formula>
    </cfRule>
  </conditionalFormatting>
  <conditionalFormatting sqref="L97:L105">
    <cfRule type="cellIs" dxfId="1046" priority="694" stopIfTrue="1" operator="lessThan">
      <formula>0</formula>
    </cfRule>
  </conditionalFormatting>
  <conditionalFormatting sqref="H107:H115">
    <cfRule type="cellIs" dxfId="1045" priority="693" stopIfTrue="1" operator="lessThan">
      <formula>0</formula>
    </cfRule>
  </conditionalFormatting>
  <conditionalFormatting sqref="H107:H115">
    <cfRule type="cellIs" dxfId="1044" priority="692" stopIfTrue="1" operator="lessThan">
      <formula>0</formula>
    </cfRule>
  </conditionalFormatting>
  <conditionalFormatting sqref="H107:H115">
    <cfRule type="cellIs" dxfId="1043" priority="691" stopIfTrue="1" operator="lessThan">
      <formula>0</formula>
    </cfRule>
  </conditionalFormatting>
  <conditionalFormatting sqref="J107:J115">
    <cfRule type="cellIs" dxfId="1042" priority="690" stopIfTrue="1" operator="lessThan">
      <formula>0</formula>
    </cfRule>
  </conditionalFormatting>
  <conditionalFormatting sqref="J107:J115">
    <cfRule type="cellIs" dxfId="1041" priority="689" stopIfTrue="1" operator="lessThan">
      <formula>0</formula>
    </cfRule>
  </conditionalFormatting>
  <conditionalFormatting sqref="J107:J115">
    <cfRule type="cellIs" dxfId="1040" priority="688" stopIfTrue="1" operator="lessThan">
      <formula>0</formula>
    </cfRule>
  </conditionalFormatting>
  <conditionalFormatting sqref="L107:L115">
    <cfRule type="cellIs" dxfId="1039" priority="687" stopIfTrue="1" operator="lessThan">
      <formula>0</formula>
    </cfRule>
  </conditionalFormatting>
  <conditionalFormatting sqref="L107:L115">
    <cfRule type="cellIs" dxfId="1038" priority="686" stopIfTrue="1" operator="lessThan">
      <formula>0</formula>
    </cfRule>
  </conditionalFormatting>
  <conditionalFormatting sqref="L107:L115">
    <cfRule type="cellIs" dxfId="1037" priority="685" stopIfTrue="1" operator="lessThan">
      <formula>0</formula>
    </cfRule>
  </conditionalFormatting>
  <conditionalFormatting sqref="H117:H125">
    <cfRule type="cellIs" dxfId="1036" priority="684" stopIfTrue="1" operator="lessThan">
      <formula>0</formula>
    </cfRule>
  </conditionalFormatting>
  <conditionalFormatting sqref="H117:H125">
    <cfRule type="cellIs" dxfId="1035" priority="683" stopIfTrue="1" operator="lessThan">
      <formula>0</formula>
    </cfRule>
  </conditionalFormatting>
  <conditionalFormatting sqref="H117:H125">
    <cfRule type="cellIs" dxfId="1034" priority="682" stopIfTrue="1" operator="lessThan">
      <formula>0</formula>
    </cfRule>
  </conditionalFormatting>
  <conditionalFormatting sqref="J117:J125">
    <cfRule type="cellIs" dxfId="1033" priority="681" stopIfTrue="1" operator="lessThan">
      <formula>0</formula>
    </cfRule>
  </conditionalFormatting>
  <conditionalFormatting sqref="J117:J125">
    <cfRule type="cellIs" dxfId="1032" priority="680" stopIfTrue="1" operator="lessThan">
      <formula>0</formula>
    </cfRule>
  </conditionalFormatting>
  <conditionalFormatting sqref="J117:J125">
    <cfRule type="cellIs" dxfId="1031" priority="679" stopIfTrue="1" operator="lessThan">
      <formula>0</formula>
    </cfRule>
  </conditionalFormatting>
  <conditionalFormatting sqref="L117:L125">
    <cfRule type="cellIs" dxfId="1030" priority="678" stopIfTrue="1" operator="lessThan">
      <formula>0</formula>
    </cfRule>
  </conditionalFormatting>
  <conditionalFormatting sqref="L117:L125">
    <cfRule type="cellIs" dxfId="1029" priority="677" stopIfTrue="1" operator="lessThan">
      <formula>0</formula>
    </cfRule>
  </conditionalFormatting>
  <conditionalFormatting sqref="L117:L125">
    <cfRule type="cellIs" dxfId="1028" priority="676" stopIfTrue="1" operator="lessThan">
      <formula>0</formula>
    </cfRule>
  </conditionalFormatting>
  <conditionalFormatting sqref="H127:H135">
    <cfRule type="cellIs" dxfId="1027" priority="675" stopIfTrue="1" operator="lessThan">
      <formula>0</formula>
    </cfRule>
  </conditionalFormatting>
  <conditionalFormatting sqref="H127:H135">
    <cfRule type="cellIs" dxfId="1026" priority="674" stopIfTrue="1" operator="lessThan">
      <formula>0</formula>
    </cfRule>
  </conditionalFormatting>
  <conditionalFormatting sqref="H127:H135">
    <cfRule type="cellIs" dxfId="1025" priority="673" stopIfTrue="1" operator="lessThan">
      <formula>0</formula>
    </cfRule>
  </conditionalFormatting>
  <conditionalFormatting sqref="J127:J135">
    <cfRule type="cellIs" dxfId="1024" priority="672" stopIfTrue="1" operator="lessThan">
      <formula>0</formula>
    </cfRule>
  </conditionalFormatting>
  <conditionalFormatting sqref="J127:J135">
    <cfRule type="cellIs" dxfId="1023" priority="671" stopIfTrue="1" operator="lessThan">
      <formula>0</formula>
    </cfRule>
  </conditionalFormatting>
  <conditionalFormatting sqref="J127:J135">
    <cfRule type="cellIs" dxfId="1022" priority="670" stopIfTrue="1" operator="lessThan">
      <formula>0</formula>
    </cfRule>
  </conditionalFormatting>
  <conditionalFormatting sqref="L127:L135">
    <cfRule type="cellIs" dxfId="1021" priority="669" stopIfTrue="1" operator="lessThan">
      <formula>0</formula>
    </cfRule>
  </conditionalFormatting>
  <conditionalFormatting sqref="L127:L135">
    <cfRule type="cellIs" dxfId="1020" priority="668" stopIfTrue="1" operator="lessThan">
      <formula>0</formula>
    </cfRule>
  </conditionalFormatting>
  <conditionalFormatting sqref="L127:L135">
    <cfRule type="cellIs" dxfId="1019" priority="667" stopIfTrue="1" operator="lessThan">
      <formula>0</formula>
    </cfRule>
  </conditionalFormatting>
  <conditionalFormatting sqref="H137:H145">
    <cfRule type="cellIs" dxfId="1018" priority="666" stopIfTrue="1" operator="lessThan">
      <formula>0</formula>
    </cfRule>
  </conditionalFormatting>
  <conditionalFormatting sqref="H137:H145">
    <cfRule type="cellIs" dxfId="1017" priority="665" stopIfTrue="1" operator="lessThan">
      <formula>0</formula>
    </cfRule>
  </conditionalFormatting>
  <conditionalFormatting sqref="H137:H145">
    <cfRule type="cellIs" dxfId="1016" priority="664" stopIfTrue="1" operator="lessThan">
      <formula>0</formula>
    </cfRule>
  </conditionalFormatting>
  <conditionalFormatting sqref="J137:J145">
    <cfRule type="cellIs" dxfId="1015" priority="663" stopIfTrue="1" operator="lessThan">
      <formula>0</formula>
    </cfRule>
  </conditionalFormatting>
  <conditionalFormatting sqref="J137:J145">
    <cfRule type="cellIs" dxfId="1014" priority="662" stopIfTrue="1" operator="lessThan">
      <formula>0</formula>
    </cfRule>
  </conditionalFormatting>
  <conditionalFormatting sqref="J137:J145">
    <cfRule type="cellIs" dxfId="1013" priority="661" stopIfTrue="1" operator="lessThan">
      <formula>0</formula>
    </cfRule>
  </conditionalFormatting>
  <conditionalFormatting sqref="L137:L145">
    <cfRule type="cellIs" dxfId="1012" priority="660" stopIfTrue="1" operator="lessThan">
      <formula>0</formula>
    </cfRule>
  </conditionalFormatting>
  <conditionalFormatting sqref="L137:L145">
    <cfRule type="cellIs" dxfId="1011" priority="659" stopIfTrue="1" operator="lessThan">
      <formula>0</formula>
    </cfRule>
  </conditionalFormatting>
  <conditionalFormatting sqref="L137:L145">
    <cfRule type="cellIs" dxfId="1010" priority="658" stopIfTrue="1" operator="lessThan">
      <formula>0</formula>
    </cfRule>
  </conditionalFormatting>
  <conditionalFormatting sqref="H147:H155">
    <cfRule type="cellIs" dxfId="1009" priority="657" stopIfTrue="1" operator="lessThan">
      <formula>0</formula>
    </cfRule>
  </conditionalFormatting>
  <conditionalFormatting sqref="H147:H155">
    <cfRule type="cellIs" dxfId="1008" priority="656" stopIfTrue="1" operator="lessThan">
      <formula>0</formula>
    </cfRule>
  </conditionalFormatting>
  <conditionalFormatting sqref="H147:H155">
    <cfRule type="cellIs" dxfId="1007" priority="655" stopIfTrue="1" operator="lessThan">
      <formula>0</formula>
    </cfRule>
  </conditionalFormatting>
  <conditionalFormatting sqref="J147:J155">
    <cfRule type="cellIs" dxfId="1006" priority="654" stopIfTrue="1" operator="lessThan">
      <formula>0</formula>
    </cfRule>
  </conditionalFormatting>
  <conditionalFormatting sqref="J147:J155">
    <cfRule type="cellIs" dxfId="1005" priority="653" stopIfTrue="1" operator="lessThan">
      <formula>0</formula>
    </cfRule>
  </conditionalFormatting>
  <conditionalFormatting sqref="J147:J155">
    <cfRule type="cellIs" dxfId="1004" priority="652" stopIfTrue="1" operator="lessThan">
      <formula>0</formula>
    </cfRule>
  </conditionalFormatting>
  <conditionalFormatting sqref="L147:L155">
    <cfRule type="cellIs" dxfId="1003" priority="651" stopIfTrue="1" operator="lessThan">
      <formula>0</formula>
    </cfRule>
  </conditionalFormatting>
  <conditionalFormatting sqref="L147:L155">
    <cfRule type="cellIs" dxfId="1002" priority="650" stopIfTrue="1" operator="lessThan">
      <formula>0</formula>
    </cfRule>
  </conditionalFormatting>
  <conditionalFormatting sqref="L147:L155">
    <cfRule type="cellIs" dxfId="1001" priority="649" stopIfTrue="1" operator="lessThan">
      <formula>0</formula>
    </cfRule>
  </conditionalFormatting>
  <conditionalFormatting sqref="H157:H165">
    <cfRule type="cellIs" dxfId="1000" priority="648" stopIfTrue="1" operator="lessThan">
      <formula>0</formula>
    </cfRule>
  </conditionalFormatting>
  <conditionalFormatting sqref="H157:H165">
    <cfRule type="cellIs" dxfId="999" priority="647" stopIfTrue="1" operator="lessThan">
      <formula>0</formula>
    </cfRule>
  </conditionalFormatting>
  <conditionalFormatting sqref="H157:H165">
    <cfRule type="cellIs" dxfId="998" priority="646" stopIfTrue="1" operator="lessThan">
      <formula>0</formula>
    </cfRule>
  </conditionalFormatting>
  <conditionalFormatting sqref="J157:J165">
    <cfRule type="cellIs" dxfId="997" priority="645" stopIfTrue="1" operator="lessThan">
      <formula>0</formula>
    </cfRule>
  </conditionalFormatting>
  <conditionalFormatting sqref="J157:J165">
    <cfRule type="cellIs" dxfId="996" priority="644" stopIfTrue="1" operator="lessThan">
      <formula>0</formula>
    </cfRule>
  </conditionalFormatting>
  <conditionalFormatting sqref="J157:J165">
    <cfRule type="cellIs" dxfId="995" priority="643" stopIfTrue="1" operator="lessThan">
      <formula>0</formula>
    </cfRule>
  </conditionalFormatting>
  <conditionalFormatting sqref="L157:L165">
    <cfRule type="cellIs" dxfId="994" priority="642" stopIfTrue="1" operator="lessThan">
      <formula>0</formula>
    </cfRule>
  </conditionalFormatting>
  <conditionalFormatting sqref="L157:L165">
    <cfRule type="cellIs" dxfId="993" priority="641" stopIfTrue="1" operator="lessThan">
      <formula>0</formula>
    </cfRule>
  </conditionalFormatting>
  <conditionalFormatting sqref="L157:L165">
    <cfRule type="cellIs" dxfId="992" priority="640" stopIfTrue="1" operator="lessThan">
      <formula>0</formula>
    </cfRule>
  </conditionalFormatting>
  <conditionalFormatting sqref="H167:H175">
    <cfRule type="cellIs" dxfId="991" priority="639" stopIfTrue="1" operator="lessThan">
      <formula>0</formula>
    </cfRule>
  </conditionalFormatting>
  <conditionalFormatting sqref="H167:H175">
    <cfRule type="cellIs" dxfId="990" priority="638" stopIfTrue="1" operator="lessThan">
      <formula>0</formula>
    </cfRule>
  </conditionalFormatting>
  <conditionalFormatting sqref="H167:H175">
    <cfRule type="cellIs" dxfId="989" priority="637" stopIfTrue="1" operator="lessThan">
      <formula>0</formula>
    </cfRule>
  </conditionalFormatting>
  <conditionalFormatting sqref="J167:J175">
    <cfRule type="cellIs" dxfId="988" priority="636" stopIfTrue="1" operator="lessThan">
      <formula>0</formula>
    </cfRule>
  </conditionalFormatting>
  <conditionalFormatting sqref="J167:J175">
    <cfRule type="cellIs" dxfId="987" priority="635" stopIfTrue="1" operator="lessThan">
      <formula>0</formula>
    </cfRule>
  </conditionalFormatting>
  <conditionalFormatting sqref="J167:J175">
    <cfRule type="cellIs" dxfId="986" priority="634" stopIfTrue="1" operator="lessThan">
      <formula>0</formula>
    </cfRule>
  </conditionalFormatting>
  <conditionalFormatting sqref="L167:L175">
    <cfRule type="cellIs" dxfId="985" priority="633" stopIfTrue="1" operator="lessThan">
      <formula>0</formula>
    </cfRule>
  </conditionalFormatting>
  <conditionalFormatting sqref="L167:L175">
    <cfRule type="cellIs" dxfId="984" priority="632" stopIfTrue="1" operator="lessThan">
      <formula>0</formula>
    </cfRule>
  </conditionalFormatting>
  <conditionalFormatting sqref="L167:L175">
    <cfRule type="cellIs" dxfId="983" priority="631" stopIfTrue="1" operator="lessThan">
      <formula>0</formula>
    </cfRule>
  </conditionalFormatting>
  <conditionalFormatting sqref="H177:H185">
    <cfRule type="cellIs" dxfId="982" priority="630" stopIfTrue="1" operator="lessThan">
      <formula>0</formula>
    </cfRule>
  </conditionalFormatting>
  <conditionalFormatting sqref="H177:H185">
    <cfRule type="cellIs" dxfId="981" priority="629" stopIfTrue="1" operator="lessThan">
      <formula>0</formula>
    </cfRule>
  </conditionalFormatting>
  <conditionalFormatting sqref="H177:H185">
    <cfRule type="cellIs" dxfId="980" priority="628" stopIfTrue="1" operator="lessThan">
      <formula>0</formula>
    </cfRule>
  </conditionalFormatting>
  <conditionalFormatting sqref="J177:J185">
    <cfRule type="cellIs" dxfId="979" priority="627" stopIfTrue="1" operator="lessThan">
      <formula>0</formula>
    </cfRule>
  </conditionalFormatting>
  <conditionalFormatting sqref="J177:J185">
    <cfRule type="cellIs" dxfId="978" priority="626" stopIfTrue="1" operator="lessThan">
      <formula>0</formula>
    </cfRule>
  </conditionalFormatting>
  <conditionalFormatting sqref="J177:J185">
    <cfRule type="cellIs" dxfId="977" priority="625" stopIfTrue="1" operator="lessThan">
      <formula>0</formula>
    </cfRule>
  </conditionalFormatting>
  <conditionalFormatting sqref="L177:L185">
    <cfRule type="cellIs" dxfId="976" priority="624" stopIfTrue="1" operator="lessThan">
      <formula>0</formula>
    </cfRule>
  </conditionalFormatting>
  <conditionalFormatting sqref="L177:L185">
    <cfRule type="cellIs" dxfId="975" priority="623" stopIfTrue="1" operator="lessThan">
      <formula>0</formula>
    </cfRule>
  </conditionalFormatting>
  <conditionalFormatting sqref="L177:L185">
    <cfRule type="cellIs" dxfId="974" priority="622" stopIfTrue="1" operator="lessThan">
      <formula>0</formula>
    </cfRule>
  </conditionalFormatting>
  <conditionalFormatting sqref="H187:H195">
    <cfRule type="cellIs" dxfId="973" priority="621" stopIfTrue="1" operator="lessThan">
      <formula>0</formula>
    </cfRule>
  </conditionalFormatting>
  <conditionalFormatting sqref="H187:H195">
    <cfRule type="cellIs" dxfId="972" priority="620" stopIfTrue="1" operator="lessThan">
      <formula>0</formula>
    </cfRule>
  </conditionalFormatting>
  <conditionalFormatting sqref="H187:H195">
    <cfRule type="cellIs" dxfId="971" priority="619" stopIfTrue="1" operator="lessThan">
      <formula>0</formula>
    </cfRule>
  </conditionalFormatting>
  <conditionalFormatting sqref="J187:J195">
    <cfRule type="cellIs" dxfId="970" priority="618" stopIfTrue="1" operator="lessThan">
      <formula>0</formula>
    </cfRule>
  </conditionalFormatting>
  <conditionalFormatting sqref="J187:J195">
    <cfRule type="cellIs" dxfId="969" priority="617" stopIfTrue="1" operator="lessThan">
      <formula>0</formula>
    </cfRule>
  </conditionalFormatting>
  <conditionalFormatting sqref="J187:J195">
    <cfRule type="cellIs" dxfId="968" priority="616" stopIfTrue="1" operator="lessThan">
      <formula>0</formula>
    </cfRule>
  </conditionalFormatting>
  <conditionalFormatting sqref="L187:L195">
    <cfRule type="cellIs" dxfId="967" priority="615" stopIfTrue="1" operator="lessThan">
      <formula>0</formula>
    </cfRule>
  </conditionalFormatting>
  <conditionalFormatting sqref="L187:L195">
    <cfRule type="cellIs" dxfId="966" priority="614" stopIfTrue="1" operator="lessThan">
      <formula>0</formula>
    </cfRule>
  </conditionalFormatting>
  <conditionalFormatting sqref="L187:L195">
    <cfRule type="cellIs" dxfId="965" priority="613" stopIfTrue="1" operator="lessThan">
      <formula>0</formula>
    </cfRule>
  </conditionalFormatting>
  <conditionalFormatting sqref="H197:H205">
    <cfRule type="cellIs" dxfId="964" priority="612" stopIfTrue="1" operator="lessThan">
      <formula>0</formula>
    </cfRule>
  </conditionalFormatting>
  <conditionalFormatting sqref="H197:H205">
    <cfRule type="cellIs" dxfId="963" priority="611" stopIfTrue="1" operator="lessThan">
      <formula>0</formula>
    </cfRule>
  </conditionalFormatting>
  <conditionalFormatting sqref="H197:H205">
    <cfRule type="cellIs" dxfId="962" priority="610" stopIfTrue="1" operator="lessThan">
      <formula>0</formula>
    </cfRule>
  </conditionalFormatting>
  <conditionalFormatting sqref="J197:J205">
    <cfRule type="cellIs" dxfId="961" priority="609" stopIfTrue="1" operator="lessThan">
      <formula>0</formula>
    </cfRule>
  </conditionalFormatting>
  <conditionalFormatting sqref="J197:J205">
    <cfRule type="cellIs" dxfId="960" priority="608" stopIfTrue="1" operator="lessThan">
      <formula>0</formula>
    </cfRule>
  </conditionalFormatting>
  <conditionalFormatting sqref="J197:J205">
    <cfRule type="cellIs" dxfId="959" priority="607" stopIfTrue="1" operator="lessThan">
      <formula>0</formula>
    </cfRule>
  </conditionalFormatting>
  <conditionalFormatting sqref="L197:L205">
    <cfRule type="cellIs" dxfId="958" priority="606" stopIfTrue="1" operator="lessThan">
      <formula>0</formula>
    </cfRule>
  </conditionalFormatting>
  <conditionalFormatting sqref="L197:L205">
    <cfRule type="cellIs" dxfId="957" priority="605" stopIfTrue="1" operator="lessThan">
      <formula>0</formula>
    </cfRule>
  </conditionalFormatting>
  <conditionalFormatting sqref="L197:L205">
    <cfRule type="cellIs" dxfId="956" priority="604" stopIfTrue="1" operator="lessThan">
      <formula>0</formula>
    </cfRule>
  </conditionalFormatting>
  <conditionalFormatting sqref="H207:H215">
    <cfRule type="cellIs" dxfId="955" priority="603" stopIfTrue="1" operator="lessThan">
      <formula>0</formula>
    </cfRule>
  </conditionalFormatting>
  <conditionalFormatting sqref="H207:H215">
    <cfRule type="cellIs" dxfId="954" priority="602" stopIfTrue="1" operator="lessThan">
      <formula>0</formula>
    </cfRule>
  </conditionalFormatting>
  <conditionalFormatting sqref="H207:H215">
    <cfRule type="cellIs" dxfId="953" priority="601" stopIfTrue="1" operator="lessThan">
      <formula>0</formula>
    </cfRule>
  </conditionalFormatting>
  <conditionalFormatting sqref="J207:J215">
    <cfRule type="cellIs" dxfId="952" priority="600" stopIfTrue="1" operator="lessThan">
      <formula>0</formula>
    </cfRule>
  </conditionalFormatting>
  <conditionalFormatting sqref="J207:J215">
    <cfRule type="cellIs" dxfId="951" priority="599" stopIfTrue="1" operator="lessThan">
      <formula>0</formula>
    </cfRule>
  </conditionalFormatting>
  <conditionalFormatting sqref="J207:J215">
    <cfRule type="cellIs" dxfId="950" priority="598" stopIfTrue="1" operator="lessThan">
      <formula>0</formula>
    </cfRule>
  </conditionalFormatting>
  <conditionalFormatting sqref="L207:L215">
    <cfRule type="cellIs" dxfId="949" priority="597" stopIfTrue="1" operator="lessThan">
      <formula>0</formula>
    </cfRule>
  </conditionalFormatting>
  <conditionalFormatting sqref="L207:L215">
    <cfRule type="cellIs" dxfId="948" priority="596" stopIfTrue="1" operator="lessThan">
      <formula>0</formula>
    </cfRule>
  </conditionalFormatting>
  <conditionalFormatting sqref="L207:L215">
    <cfRule type="cellIs" dxfId="947" priority="595" stopIfTrue="1" operator="lessThan">
      <formula>0</formula>
    </cfRule>
  </conditionalFormatting>
  <conditionalFormatting sqref="H217:H225">
    <cfRule type="cellIs" dxfId="946" priority="594" stopIfTrue="1" operator="lessThan">
      <formula>0</formula>
    </cfRule>
  </conditionalFormatting>
  <conditionalFormatting sqref="H217:H225">
    <cfRule type="cellIs" dxfId="945" priority="593" stopIfTrue="1" operator="lessThan">
      <formula>0</formula>
    </cfRule>
  </conditionalFormatting>
  <conditionalFormatting sqref="H217:H225">
    <cfRule type="cellIs" dxfId="944" priority="592" stopIfTrue="1" operator="lessThan">
      <formula>0</formula>
    </cfRule>
  </conditionalFormatting>
  <conditionalFormatting sqref="J217:J225">
    <cfRule type="cellIs" dxfId="943" priority="591" stopIfTrue="1" operator="lessThan">
      <formula>0</formula>
    </cfRule>
  </conditionalFormatting>
  <conditionalFormatting sqref="J217:J225">
    <cfRule type="cellIs" dxfId="942" priority="590" stopIfTrue="1" operator="lessThan">
      <formula>0</formula>
    </cfRule>
  </conditionalFormatting>
  <conditionalFormatting sqref="J217:J225">
    <cfRule type="cellIs" dxfId="941" priority="589" stopIfTrue="1" operator="lessThan">
      <formula>0</formula>
    </cfRule>
  </conditionalFormatting>
  <conditionalFormatting sqref="L217:L225">
    <cfRule type="cellIs" dxfId="940" priority="588" stopIfTrue="1" operator="lessThan">
      <formula>0</formula>
    </cfRule>
  </conditionalFormatting>
  <conditionalFormatting sqref="L217:L225">
    <cfRule type="cellIs" dxfId="939" priority="587" stopIfTrue="1" operator="lessThan">
      <formula>0</formula>
    </cfRule>
  </conditionalFormatting>
  <conditionalFormatting sqref="L217:L225">
    <cfRule type="cellIs" dxfId="938" priority="586" stopIfTrue="1" operator="lessThan">
      <formula>0</formula>
    </cfRule>
  </conditionalFormatting>
  <conditionalFormatting sqref="H227:H235">
    <cfRule type="cellIs" dxfId="937" priority="585" stopIfTrue="1" operator="lessThan">
      <formula>0</formula>
    </cfRule>
  </conditionalFormatting>
  <conditionalFormatting sqref="H227:H235">
    <cfRule type="cellIs" dxfId="936" priority="584" stopIfTrue="1" operator="lessThan">
      <formula>0</formula>
    </cfRule>
  </conditionalFormatting>
  <conditionalFormatting sqref="H227:H235">
    <cfRule type="cellIs" dxfId="935" priority="583" stopIfTrue="1" operator="lessThan">
      <formula>0</formula>
    </cfRule>
  </conditionalFormatting>
  <conditionalFormatting sqref="J227:J235">
    <cfRule type="cellIs" dxfId="934" priority="582" stopIfTrue="1" operator="lessThan">
      <formula>0</formula>
    </cfRule>
  </conditionalFormatting>
  <conditionalFormatting sqref="J227:J235">
    <cfRule type="cellIs" dxfId="933" priority="581" stopIfTrue="1" operator="lessThan">
      <formula>0</formula>
    </cfRule>
  </conditionalFormatting>
  <conditionalFormatting sqref="J227:J235">
    <cfRule type="cellIs" dxfId="932" priority="580" stopIfTrue="1" operator="lessThan">
      <formula>0</formula>
    </cfRule>
  </conditionalFormatting>
  <conditionalFormatting sqref="L227:L235">
    <cfRule type="cellIs" dxfId="931" priority="579" stopIfTrue="1" operator="lessThan">
      <formula>0</formula>
    </cfRule>
  </conditionalFormatting>
  <conditionalFormatting sqref="L227:L235">
    <cfRule type="cellIs" dxfId="930" priority="578" stopIfTrue="1" operator="lessThan">
      <formula>0</formula>
    </cfRule>
  </conditionalFormatting>
  <conditionalFormatting sqref="L227:L235">
    <cfRule type="cellIs" dxfId="929" priority="577" stopIfTrue="1" operator="lessThan">
      <formula>0</formula>
    </cfRule>
  </conditionalFormatting>
  <conditionalFormatting sqref="H237:H245">
    <cfRule type="cellIs" dxfId="928" priority="576" stopIfTrue="1" operator="lessThan">
      <formula>0</formula>
    </cfRule>
  </conditionalFormatting>
  <conditionalFormatting sqref="H237:H245">
    <cfRule type="cellIs" dxfId="927" priority="575" stopIfTrue="1" operator="lessThan">
      <formula>0</formula>
    </cfRule>
  </conditionalFormatting>
  <conditionalFormatting sqref="H237:H245">
    <cfRule type="cellIs" dxfId="926" priority="574" stopIfTrue="1" operator="lessThan">
      <formula>0</formula>
    </cfRule>
  </conditionalFormatting>
  <conditionalFormatting sqref="J237:J245">
    <cfRule type="cellIs" dxfId="925" priority="573" stopIfTrue="1" operator="lessThan">
      <formula>0</formula>
    </cfRule>
  </conditionalFormatting>
  <conditionalFormatting sqref="J237:J245">
    <cfRule type="cellIs" dxfId="924" priority="572" stopIfTrue="1" operator="lessThan">
      <formula>0</formula>
    </cfRule>
  </conditionalFormatting>
  <conditionalFormatting sqref="J237:J245">
    <cfRule type="cellIs" dxfId="923" priority="571" stopIfTrue="1" operator="lessThan">
      <formula>0</formula>
    </cfRule>
  </conditionalFormatting>
  <conditionalFormatting sqref="L237:L245">
    <cfRule type="cellIs" dxfId="922" priority="570" stopIfTrue="1" operator="lessThan">
      <formula>0</formula>
    </cfRule>
  </conditionalFormatting>
  <conditionalFormatting sqref="L237:L245">
    <cfRule type="cellIs" dxfId="921" priority="569" stopIfTrue="1" operator="lessThan">
      <formula>0</formula>
    </cfRule>
  </conditionalFormatting>
  <conditionalFormatting sqref="L237:L245">
    <cfRule type="cellIs" dxfId="920" priority="568" stopIfTrue="1" operator="lessThan">
      <formula>0</formula>
    </cfRule>
  </conditionalFormatting>
  <conditionalFormatting sqref="H247:H255">
    <cfRule type="cellIs" dxfId="919" priority="567" stopIfTrue="1" operator="lessThan">
      <formula>0</formula>
    </cfRule>
  </conditionalFormatting>
  <conditionalFormatting sqref="H247:H255">
    <cfRule type="cellIs" dxfId="918" priority="566" stopIfTrue="1" operator="lessThan">
      <formula>0</formula>
    </cfRule>
  </conditionalFormatting>
  <conditionalFormatting sqref="H247:H255">
    <cfRule type="cellIs" dxfId="917" priority="565" stopIfTrue="1" operator="lessThan">
      <formula>0</formula>
    </cfRule>
  </conditionalFormatting>
  <conditionalFormatting sqref="J247:J255">
    <cfRule type="cellIs" dxfId="916" priority="564" stopIfTrue="1" operator="lessThan">
      <formula>0</formula>
    </cfRule>
  </conditionalFormatting>
  <conditionalFormatting sqref="J247:J255">
    <cfRule type="cellIs" dxfId="915" priority="563" stopIfTrue="1" operator="lessThan">
      <formula>0</formula>
    </cfRule>
  </conditionalFormatting>
  <conditionalFormatting sqref="J247:J255">
    <cfRule type="cellIs" dxfId="914" priority="562" stopIfTrue="1" operator="lessThan">
      <formula>0</formula>
    </cfRule>
  </conditionalFormatting>
  <conditionalFormatting sqref="L247:L255">
    <cfRule type="cellIs" dxfId="913" priority="561" stopIfTrue="1" operator="lessThan">
      <formula>0</formula>
    </cfRule>
  </conditionalFormatting>
  <conditionalFormatting sqref="L247:L255">
    <cfRule type="cellIs" dxfId="912" priority="560" stopIfTrue="1" operator="lessThan">
      <formula>0</formula>
    </cfRule>
  </conditionalFormatting>
  <conditionalFormatting sqref="L247:L255">
    <cfRule type="cellIs" dxfId="911" priority="559" stopIfTrue="1" operator="lessThan">
      <formula>0</formula>
    </cfRule>
  </conditionalFormatting>
  <conditionalFormatting sqref="H257:H265">
    <cfRule type="cellIs" dxfId="910" priority="558" stopIfTrue="1" operator="lessThan">
      <formula>0</formula>
    </cfRule>
  </conditionalFormatting>
  <conditionalFormatting sqref="H257:H265">
    <cfRule type="cellIs" dxfId="909" priority="557" stopIfTrue="1" operator="lessThan">
      <formula>0</formula>
    </cfRule>
  </conditionalFormatting>
  <conditionalFormatting sqref="H257:H265">
    <cfRule type="cellIs" dxfId="908" priority="556" stopIfTrue="1" operator="lessThan">
      <formula>0</formula>
    </cfRule>
  </conditionalFormatting>
  <conditionalFormatting sqref="J257:J265">
    <cfRule type="cellIs" dxfId="907" priority="555" stopIfTrue="1" operator="lessThan">
      <formula>0</formula>
    </cfRule>
  </conditionalFormatting>
  <conditionalFormatting sqref="J257:J265">
    <cfRule type="cellIs" dxfId="906" priority="554" stopIfTrue="1" operator="lessThan">
      <formula>0</formula>
    </cfRule>
  </conditionalFormatting>
  <conditionalFormatting sqref="J257:J265">
    <cfRule type="cellIs" dxfId="905" priority="553" stopIfTrue="1" operator="lessThan">
      <formula>0</formula>
    </cfRule>
  </conditionalFormatting>
  <conditionalFormatting sqref="L257:L265">
    <cfRule type="cellIs" dxfId="904" priority="552" stopIfTrue="1" operator="lessThan">
      <formula>0</formula>
    </cfRule>
  </conditionalFormatting>
  <conditionalFormatting sqref="L257:L265">
    <cfRule type="cellIs" dxfId="903" priority="551" stopIfTrue="1" operator="lessThan">
      <formula>0</formula>
    </cfRule>
  </conditionalFormatting>
  <conditionalFormatting sqref="L257:L265">
    <cfRule type="cellIs" dxfId="902" priority="550" stopIfTrue="1" operator="lessThan">
      <formula>0</formula>
    </cfRule>
  </conditionalFormatting>
  <conditionalFormatting sqref="H267:H276">
    <cfRule type="cellIs" dxfId="901" priority="549" stopIfTrue="1" operator="lessThan">
      <formula>0</formula>
    </cfRule>
  </conditionalFormatting>
  <conditionalFormatting sqref="H267:H276">
    <cfRule type="cellIs" dxfId="900" priority="548" stopIfTrue="1" operator="lessThan">
      <formula>0</formula>
    </cfRule>
  </conditionalFormatting>
  <conditionalFormatting sqref="H267:H276">
    <cfRule type="cellIs" dxfId="899" priority="547" stopIfTrue="1" operator="lessThan">
      <formula>0</formula>
    </cfRule>
  </conditionalFormatting>
  <conditionalFormatting sqref="J267:J276">
    <cfRule type="cellIs" dxfId="898" priority="546" stopIfTrue="1" operator="lessThan">
      <formula>0</formula>
    </cfRule>
  </conditionalFormatting>
  <conditionalFormatting sqref="J267:J276">
    <cfRule type="cellIs" dxfId="897" priority="545" stopIfTrue="1" operator="lessThan">
      <formula>0</formula>
    </cfRule>
  </conditionalFormatting>
  <conditionalFormatting sqref="J267:J276">
    <cfRule type="cellIs" dxfId="896" priority="544" stopIfTrue="1" operator="lessThan">
      <formula>0</formula>
    </cfRule>
  </conditionalFormatting>
  <conditionalFormatting sqref="L267:L276">
    <cfRule type="cellIs" dxfId="895" priority="543" stopIfTrue="1" operator="lessThan">
      <formula>0</formula>
    </cfRule>
  </conditionalFormatting>
  <conditionalFormatting sqref="L267:L276">
    <cfRule type="cellIs" dxfId="894" priority="542" stopIfTrue="1" operator="lessThan">
      <formula>0</formula>
    </cfRule>
  </conditionalFormatting>
  <conditionalFormatting sqref="L267:L276">
    <cfRule type="cellIs" dxfId="893" priority="541" stopIfTrue="1" operator="lessThan">
      <formula>0</formula>
    </cfRule>
  </conditionalFormatting>
  <conditionalFormatting sqref="H277:H285">
    <cfRule type="cellIs" dxfId="892" priority="540" stopIfTrue="1" operator="lessThan">
      <formula>0</formula>
    </cfRule>
  </conditionalFormatting>
  <conditionalFormatting sqref="H277:H285">
    <cfRule type="cellIs" dxfId="891" priority="539" stopIfTrue="1" operator="lessThan">
      <formula>0</formula>
    </cfRule>
  </conditionalFormatting>
  <conditionalFormatting sqref="H277:H285">
    <cfRule type="cellIs" dxfId="890" priority="538" stopIfTrue="1" operator="lessThan">
      <formula>0</formula>
    </cfRule>
  </conditionalFormatting>
  <conditionalFormatting sqref="J277:J285">
    <cfRule type="cellIs" dxfId="889" priority="537" stopIfTrue="1" operator="lessThan">
      <formula>0</formula>
    </cfRule>
  </conditionalFormatting>
  <conditionalFormatting sqref="J277:J285">
    <cfRule type="cellIs" dxfId="888" priority="536" stopIfTrue="1" operator="lessThan">
      <formula>0</formula>
    </cfRule>
  </conditionalFormatting>
  <conditionalFormatting sqref="J277:J285">
    <cfRule type="cellIs" dxfId="887" priority="535" stopIfTrue="1" operator="lessThan">
      <formula>0</formula>
    </cfRule>
  </conditionalFormatting>
  <conditionalFormatting sqref="L277:L285">
    <cfRule type="cellIs" dxfId="886" priority="534" stopIfTrue="1" operator="lessThan">
      <formula>0</formula>
    </cfRule>
  </conditionalFormatting>
  <conditionalFormatting sqref="L277:L285">
    <cfRule type="cellIs" dxfId="885" priority="533" stopIfTrue="1" operator="lessThan">
      <formula>0</formula>
    </cfRule>
  </conditionalFormatting>
  <conditionalFormatting sqref="L277:L285">
    <cfRule type="cellIs" dxfId="884" priority="532" stopIfTrue="1" operator="lessThan">
      <formula>0</formula>
    </cfRule>
  </conditionalFormatting>
  <conditionalFormatting sqref="H287:H295">
    <cfRule type="cellIs" dxfId="883" priority="531" stopIfTrue="1" operator="lessThan">
      <formula>0</formula>
    </cfRule>
  </conditionalFormatting>
  <conditionalFormatting sqref="H287:H295">
    <cfRule type="cellIs" dxfId="882" priority="530" stopIfTrue="1" operator="lessThan">
      <formula>0</formula>
    </cfRule>
  </conditionalFormatting>
  <conditionalFormatting sqref="H287:H295">
    <cfRule type="cellIs" dxfId="881" priority="529" stopIfTrue="1" operator="lessThan">
      <formula>0</formula>
    </cfRule>
  </conditionalFormatting>
  <conditionalFormatting sqref="J287:J295">
    <cfRule type="cellIs" dxfId="880" priority="528" stopIfTrue="1" operator="lessThan">
      <formula>0</formula>
    </cfRule>
  </conditionalFormatting>
  <conditionalFormatting sqref="J287:J295">
    <cfRule type="cellIs" dxfId="879" priority="527" stopIfTrue="1" operator="lessThan">
      <formula>0</formula>
    </cfRule>
  </conditionalFormatting>
  <conditionalFormatting sqref="J287:J295">
    <cfRule type="cellIs" dxfId="878" priority="526" stopIfTrue="1" operator="lessThan">
      <formula>0</formula>
    </cfRule>
  </conditionalFormatting>
  <conditionalFormatting sqref="L287:L295">
    <cfRule type="cellIs" dxfId="877" priority="525" stopIfTrue="1" operator="lessThan">
      <formula>0</formula>
    </cfRule>
  </conditionalFormatting>
  <conditionalFormatting sqref="L287:L295">
    <cfRule type="cellIs" dxfId="876" priority="524" stopIfTrue="1" operator="lessThan">
      <formula>0</formula>
    </cfRule>
  </conditionalFormatting>
  <conditionalFormatting sqref="L287:L295">
    <cfRule type="cellIs" dxfId="875" priority="523" stopIfTrue="1" operator="lessThan">
      <formula>0</formula>
    </cfRule>
  </conditionalFormatting>
  <conditionalFormatting sqref="H297:H305">
    <cfRule type="cellIs" dxfId="874" priority="522" stopIfTrue="1" operator="lessThan">
      <formula>0</formula>
    </cfRule>
  </conditionalFormatting>
  <conditionalFormatting sqref="H297:H305">
    <cfRule type="cellIs" dxfId="873" priority="521" stopIfTrue="1" operator="lessThan">
      <formula>0</formula>
    </cfRule>
  </conditionalFormatting>
  <conditionalFormatting sqref="H297:H305">
    <cfRule type="cellIs" dxfId="872" priority="520" stopIfTrue="1" operator="lessThan">
      <formula>0</formula>
    </cfRule>
  </conditionalFormatting>
  <conditionalFormatting sqref="J297:J305">
    <cfRule type="cellIs" dxfId="871" priority="519" stopIfTrue="1" operator="lessThan">
      <formula>0</formula>
    </cfRule>
  </conditionalFormatting>
  <conditionalFormatting sqref="J297:J305">
    <cfRule type="cellIs" dxfId="870" priority="518" stopIfTrue="1" operator="lessThan">
      <formula>0</formula>
    </cfRule>
  </conditionalFormatting>
  <conditionalFormatting sqref="J297:J305">
    <cfRule type="cellIs" dxfId="869" priority="517" stopIfTrue="1" operator="lessThan">
      <formula>0</formula>
    </cfRule>
  </conditionalFormatting>
  <conditionalFormatting sqref="L297:L305">
    <cfRule type="cellIs" dxfId="868" priority="516" stopIfTrue="1" operator="lessThan">
      <formula>0</formula>
    </cfRule>
  </conditionalFormatting>
  <conditionalFormatting sqref="L297:L305">
    <cfRule type="cellIs" dxfId="867" priority="515" stopIfTrue="1" operator="lessThan">
      <formula>0</formula>
    </cfRule>
  </conditionalFormatting>
  <conditionalFormatting sqref="L297:L305">
    <cfRule type="cellIs" dxfId="866" priority="514" stopIfTrue="1" operator="lessThan">
      <formula>0</formula>
    </cfRule>
  </conditionalFormatting>
  <conditionalFormatting sqref="H307:H315">
    <cfRule type="cellIs" dxfId="865" priority="513" stopIfTrue="1" operator="lessThan">
      <formula>0</formula>
    </cfRule>
  </conditionalFormatting>
  <conditionalFormatting sqref="H307:H315">
    <cfRule type="cellIs" dxfId="864" priority="512" stopIfTrue="1" operator="lessThan">
      <formula>0</formula>
    </cfRule>
  </conditionalFormatting>
  <conditionalFormatting sqref="H307:H315">
    <cfRule type="cellIs" dxfId="863" priority="511" stopIfTrue="1" operator="lessThan">
      <formula>0</formula>
    </cfRule>
  </conditionalFormatting>
  <conditionalFormatting sqref="J307:J315">
    <cfRule type="cellIs" dxfId="862" priority="510" stopIfTrue="1" operator="lessThan">
      <formula>0</formula>
    </cfRule>
  </conditionalFormatting>
  <conditionalFormatting sqref="J307:J315">
    <cfRule type="cellIs" dxfId="861" priority="509" stopIfTrue="1" operator="lessThan">
      <formula>0</formula>
    </cfRule>
  </conditionalFormatting>
  <conditionalFormatting sqref="J307:J315">
    <cfRule type="cellIs" dxfId="860" priority="508" stopIfTrue="1" operator="lessThan">
      <formula>0</formula>
    </cfRule>
  </conditionalFormatting>
  <conditionalFormatting sqref="L307:L315">
    <cfRule type="cellIs" dxfId="859" priority="507" stopIfTrue="1" operator="lessThan">
      <formula>0</formula>
    </cfRule>
  </conditionalFormatting>
  <conditionalFormatting sqref="L307:L315">
    <cfRule type="cellIs" dxfId="858" priority="506" stopIfTrue="1" operator="lessThan">
      <formula>0</formula>
    </cfRule>
  </conditionalFormatting>
  <conditionalFormatting sqref="L307:L315">
    <cfRule type="cellIs" dxfId="857" priority="505" stopIfTrue="1" operator="lessThan">
      <formula>0</formula>
    </cfRule>
  </conditionalFormatting>
  <conditionalFormatting sqref="H317:H325">
    <cfRule type="cellIs" dxfId="856" priority="504" stopIfTrue="1" operator="lessThan">
      <formula>0</formula>
    </cfRule>
  </conditionalFormatting>
  <conditionalFormatting sqref="H317:H325">
    <cfRule type="cellIs" dxfId="855" priority="503" stopIfTrue="1" operator="lessThan">
      <formula>0</formula>
    </cfRule>
  </conditionalFormatting>
  <conditionalFormatting sqref="H317:H325">
    <cfRule type="cellIs" dxfId="854" priority="502" stopIfTrue="1" operator="lessThan">
      <formula>0</formula>
    </cfRule>
  </conditionalFormatting>
  <conditionalFormatting sqref="J317:J325">
    <cfRule type="cellIs" dxfId="853" priority="501" stopIfTrue="1" operator="lessThan">
      <formula>0</formula>
    </cfRule>
  </conditionalFormatting>
  <conditionalFormatting sqref="J317:J325">
    <cfRule type="cellIs" dxfId="852" priority="500" stopIfTrue="1" operator="lessThan">
      <formula>0</formula>
    </cfRule>
  </conditionalFormatting>
  <conditionalFormatting sqref="J317:J325">
    <cfRule type="cellIs" dxfId="851" priority="499" stopIfTrue="1" operator="lessThan">
      <formula>0</formula>
    </cfRule>
  </conditionalFormatting>
  <conditionalFormatting sqref="L317:L325">
    <cfRule type="cellIs" dxfId="850" priority="498" stopIfTrue="1" operator="lessThan">
      <formula>0</formula>
    </cfRule>
  </conditionalFormatting>
  <conditionalFormatting sqref="L317:L325">
    <cfRule type="cellIs" dxfId="849" priority="497" stopIfTrue="1" operator="lessThan">
      <formula>0</formula>
    </cfRule>
  </conditionalFormatting>
  <conditionalFormatting sqref="L317:L325">
    <cfRule type="cellIs" dxfId="848" priority="496" stopIfTrue="1" operator="lessThan">
      <formula>0</formula>
    </cfRule>
  </conditionalFormatting>
  <conditionalFormatting sqref="H327:H335">
    <cfRule type="cellIs" dxfId="847" priority="495" stopIfTrue="1" operator="lessThan">
      <formula>0</formula>
    </cfRule>
  </conditionalFormatting>
  <conditionalFormatting sqref="H327:H335">
    <cfRule type="cellIs" dxfId="846" priority="494" stopIfTrue="1" operator="lessThan">
      <formula>0</formula>
    </cfRule>
  </conditionalFormatting>
  <conditionalFormatting sqref="H327:H335">
    <cfRule type="cellIs" dxfId="845" priority="493" stopIfTrue="1" operator="lessThan">
      <formula>0</formula>
    </cfRule>
  </conditionalFormatting>
  <conditionalFormatting sqref="J327:J335">
    <cfRule type="cellIs" dxfId="844" priority="492" stopIfTrue="1" operator="lessThan">
      <formula>0</formula>
    </cfRule>
  </conditionalFormatting>
  <conditionalFormatting sqref="J327:J335">
    <cfRule type="cellIs" dxfId="843" priority="491" stopIfTrue="1" operator="lessThan">
      <formula>0</formula>
    </cfRule>
  </conditionalFormatting>
  <conditionalFormatting sqref="J327:J335">
    <cfRule type="cellIs" dxfId="842" priority="490" stopIfTrue="1" operator="lessThan">
      <formula>0</formula>
    </cfRule>
  </conditionalFormatting>
  <conditionalFormatting sqref="L327:L335">
    <cfRule type="cellIs" dxfId="841" priority="489" stopIfTrue="1" operator="lessThan">
      <formula>0</formula>
    </cfRule>
  </conditionalFormatting>
  <conditionalFormatting sqref="L327:L335">
    <cfRule type="cellIs" dxfId="840" priority="488" stopIfTrue="1" operator="lessThan">
      <formula>0</formula>
    </cfRule>
  </conditionalFormatting>
  <conditionalFormatting sqref="L327:L335">
    <cfRule type="cellIs" dxfId="839" priority="487" stopIfTrue="1" operator="lessThan">
      <formula>0</formula>
    </cfRule>
  </conditionalFormatting>
  <conditionalFormatting sqref="H337:H345">
    <cfRule type="cellIs" dxfId="838" priority="486" stopIfTrue="1" operator="lessThan">
      <formula>0</formula>
    </cfRule>
  </conditionalFormatting>
  <conditionalFormatting sqref="H337:H345">
    <cfRule type="cellIs" dxfId="837" priority="485" stopIfTrue="1" operator="lessThan">
      <formula>0</formula>
    </cfRule>
  </conditionalFormatting>
  <conditionalFormatting sqref="H337:H345">
    <cfRule type="cellIs" dxfId="836" priority="484" stopIfTrue="1" operator="lessThan">
      <formula>0</formula>
    </cfRule>
  </conditionalFormatting>
  <conditionalFormatting sqref="J337:J345">
    <cfRule type="cellIs" dxfId="835" priority="483" stopIfTrue="1" operator="lessThan">
      <formula>0</formula>
    </cfRule>
  </conditionalFormatting>
  <conditionalFormatting sqref="J337:J345">
    <cfRule type="cellIs" dxfId="834" priority="482" stopIfTrue="1" operator="lessThan">
      <formula>0</formula>
    </cfRule>
  </conditionalFormatting>
  <conditionalFormatting sqref="J337:J345">
    <cfRule type="cellIs" dxfId="833" priority="481" stopIfTrue="1" operator="lessThan">
      <formula>0</formula>
    </cfRule>
  </conditionalFormatting>
  <conditionalFormatting sqref="L337:L345">
    <cfRule type="cellIs" dxfId="832" priority="480" stopIfTrue="1" operator="lessThan">
      <formula>0</formula>
    </cfRule>
  </conditionalFormatting>
  <conditionalFormatting sqref="L337:L345">
    <cfRule type="cellIs" dxfId="831" priority="479" stopIfTrue="1" operator="lessThan">
      <formula>0</formula>
    </cfRule>
  </conditionalFormatting>
  <conditionalFormatting sqref="L337:L345">
    <cfRule type="cellIs" dxfId="830" priority="478" stopIfTrue="1" operator="lessThan">
      <formula>0</formula>
    </cfRule>
  </conditionalFormatting>
  <conditionalFormatting sqref="H347:H355">
    <cfRule type="cellIs" dxfId="829" priority="477" stopIfTrue="1" operator="lessThan">
      <formula>0</formula>
    </cfRule>
  </conditionalFormatting>
  <conditionalFormatting sqref="H347:H355">
    <cfRule type="cellIs" dxfId="828" priority="476" stopIfTrue="1" operator="lessThan">
      <formula>0</formula>
    </cfRule>
  </conditionalFormatting>
  <conditionalFormatting sqref="H347:H355">
    <cfRule type="cellIs" dxfId="827" priority="475" stopIfTrue="1" operator="lessThan">
      <formula>0</formula>
    </cfRule>
  </conditionalFormatting>
  <conditionalFormatting sqref="J347:J355">
    <cfRule type="cellIs" dxfId="826" priority="474" stopIfTrue="1" operator="lessThan">
      <formula>0</formula>
    </cfRule>
  </conditionalFormatting>
  <conditionalFormatting sqref="J347:J355">
    <cfRule type="cellIs" dxfId="825" priority="473" stopIfTrue="1" operator="lessThan">
      <formula>0</formula>
    </cfRule>
  </conditionalFormatting>
  <conditionalFormatting sqref="J347:J355">
    <cfRule type="cellIs" dxfId="824" priority="472" stopIfTrue="1" operator="lessThan">
      <formula>0</formula>
    </cfRule>
  </conditionalFormatting>
  <conditionalFormatting sqref="L347:L355">
    <cfRule type="cellIs" dxfId="823" priority="471" stopIfTrue="1" operator="lessThan">
      <formula>0</formula>
    </cfRule>
  </conditionalFormatting>
  <conditionalFormatting sqref="L347:L355">
    <cfRule type="cellIs" dxfId="822" priority="470" stopIfTrue="1" operator="lessThan">
      <formula>0</formula>
    </cfRule>
  </conditionalFormatting>
  <conditionalFormatting sqref="L347:L355">
    <cfRule type="cellIs" dxfId="821" priority="469" stopIfTrue="1" operator="lessThan">
      <formula>0</formula>
    </cfRule>
  </conditionalFormatting>
  <conditionalFormatting sqref="H357:H365">
    <cfRule type="cellIs" dxfId="820" priority="468" stopIfTrue="1" operator="lessThan">
      <formula>0</formula>
    </cfRule>
  </conditionalFormatting>
  <conditionalFormatting sqref="H357:H365">
    <cfRule type="cellIs" dxfId="819" priority="467" stopIfTrue="1" operator="lessThan">
      <formula>0</formula>
    </cfRule>
  </conditionalFormatting>
  <conditionalFormatting sqref="H357:H365">
    <cfRule type="cellIs" dxfId="818" priority="466" stopIfTrue="1" operator="lessThan">
      <formula>0</formula>
    </cfRule>
  </conditionalFormatting>
  <conditionalFormatting sqref="J357:J365">
    <cfRule type="cellIs" dxfId="817" priority="465" stopIfTrue="1" operator="lessThan">
      <formula>0</formula>
    </cfRule>
  </conditionalFormatting>
  <conditionalFormatting sqref="J357:J365">
    <cfRule type="cellIs" dxfId="816" priority="464" stopIfTrue="1" operator="lessThan">
      <formula>0</formula>
    </cfRule>
  </conditionalFormatting>
  <conditionalFormatting sqref="J357:J365">
    <cfRule type="cellIs" dxfId="815" priority="463" stopIfTrue="1" operator="lessThan">
      <formula>0</formula>
    </cfRule>
  </conditionalFormatting>
  <conditionalFormatting sqref="L357:L365">
    <cfRule type="cellIs" dxfId="814" priority="462" stopIfTrue="1" operator="lessThan">
      <formula>0</formula>
    </cfRule>
  </conditionalFormatting>
  <conditionalFormatting sqref="L357:L365">
    <cfRule type="cellIs" dxfId="813" priority="461" stopIfTrue="1" operator="lessThan">
      <formula>0</formula>
    </cfRule>
  </conditionalFormatting>
  <conditionalFormatting sqref="L357:L365">
    <cfRule type="cellIs" dxfId="812" priority="460" stopIfTrue="1" operator="lessThan">
      <formula>0</formula>
    </cfRule>
  </conditionalFormatting>
  <conditionalFormatting sqref="H367:H375">
    <cfRule type="cellIs" dxfId="811" priority="459" stopIfTrue="1" operator="lessThan">
      <formula>0</formula>
    </cfRule>
  </conditionalFormatting>
  <conditionalFormatting sqref="H367:H375">
    <cfRule type="cellIs" dxfId="810" priority="458" stopIfTrue="1" operator="lessThan">
      <formula>0</formula>
    </cfRule>
  </conditionalFormatting>
  <conditionalFormatting sqref="H367:H375">
    <cfRule type="cellIs" dxfId="809" priority="457" stopIfTrue="1" operator="lessThan">
      <formula>0</formula>
    </cfRule>
  </conditionalFormatting>
  <conditionalFormatting sqref="J367:J375">
    <cfRule type="cellIs" dxfId="808" priority="456" stopIfTrue="1" operator="lessThan">
      <formula>0</formula>
    </cfRule>
  </conditionalFormatting>
  <conditionalFormatting sqref="J367:J375">
    <cfRule type="cellIs" dxfId="807" priority="455" stopIfTrue="1" operator="lessThan">
      <formula>0</formula>
    </cfRule>
  </conditionalFormatting>
  <conditionalFormatting sqref="J367:J375">
    <cfRule type="cellIs" dxfId="806" priority="454" stopIfTrue="1" operator="lessThan">
      <formula>0</formula>
    </cfRule>
  </conditionalFormatting>
  <conditionalFormatting sqref="L367:L375">
    <cfRule type="cellIs" dxfId="805" priority="453" stopIfTrue="1" operator="lessThan">
      <formula>0</formula>
    </cfRule>
  </conditionalFormatting>
  <conditionalFormatting sqref="L367:L375">
    <cfRule type="cellIs" dxfId="804" priority="452" stopIfTrue="1" operator="lessThan">
      <formula>0</formula>
    </cfRule>
  </conditionalFormatting>
  <conditionalFormatting sqref="L367:L375">
    <cfRule type="cellIs" dxfId="803" priority="451" stopIfTrue="1" operator="lessThan">
      <formula>0</formula>
    </cfRule>
  </conditionalFormatting>
  <conditionalFormatting sqref="H377:H385">
    <cfRule type="cellIs" dxfId="802" priority="450" stopIfTrue="1" operator="lessThan">
      <formula>0</formula>
    </cfRule>
  </conditionalFormatting>
  <conditionalFormatting sqref="H377:H385">
    <cfRule type="cellIs" dxfId="801" priority="449" stopIfTrue="1" operator="lessThan">
      <formula>0</formula>
    </cfRule>
  </conditionalFormatting>
  <conditionalFormatting sqref="H377:H385">
    <cfRule type="cellIs" dxfId="800" priority="448" stopIfTrue="1" operator="lessThan">
      <formula>0</formula>
    </cfRule>
  </conditionalFormatting>
  <conditionalFormatting sqref="J377:J385">
    <cfRule type="cellIs" dxfId="799" priority="447" stopIfTrue="1" operator="lessThan">
      <formula>0</formula>
    </cfRule>
  </conditionalFormatting>
  <conditionalFormatting sqref="J377:J385">
    <cfRule type="cellIs" dxfId="798" priority="446" stopIfTrue="1" operator="lessThan">
      <formula>0</formula>
    </cfRule>
  </conditionalFormatting>
  <conditionalFormatting sqref="J377:J385">
    <cfRule type="cellIs" dxfId="797" priority="445" stopIfTrue="1" operator="lessThan">
      <formula>0</formula>
    </cfRule>
  </conditionalFormatting>
  <conditionalFormatting sqref="L377:L385">
    <cfRule type="cellIs" dxfId="796" priority="444" stopIfTrue="1" operator="lessThan">
      <formula>0</formula>
    </cfRule>
  </conditionalFormatting>
  <conditionalFormatting sqref="L377:L385">
    <cfRule type="cellIs" dxfId="795" priority="443" stopIfTrue="1" operator="lessThan">
      <formula>0</formula>
    </cfRule>
  </conditionalFormatting>
  <conditionalFormatting sqref="L377:L385">
    <cfRule type="cellIs" dxfId="794" priority="442" stopIfTrue="1" operator="lessThan">
      <formula>0</formula>
    </cfRule>
  </conditionalFormatting>
  <conditionalFormatting sqref="H387:H395">
    <cfRule type="cellIs" dxfId="793" priority="441" stopIfTrue="1" operator="lessThan">
      <formula>0</formula>
    </cfRule>
  </conditionalFormatting>
  <conditionalFormatting sqref="H387:H395">
    <cfRule type="cellIs" dxfId="792" priority="440" stopIfTrue="1" operator="lessThan">
      <formula>0</formula>
    </cfRule>
  </conditionalFormatting>
  <conditionalFormatting sqref="H387:H395">
    <cfRule type="cellIs" dxfId="791" priority="439" stopIfTrue="1" operator="lessThan">
      <formula>0</formula>
    </cfRule>
  </conditionalFormatting>
  <conditionalFormatting sqref="J387:J395">
    <cfRule type="cellIs" dxfId="790" priority="438" stopIfTrue="1" operator="lessThan">
      <formula>0</formula>
    </cfRule>
  </conditionalFormatting>
  <conditionalFormatting sqref="J387:J395">
    <cfRule type="cellIs" dxfId="789" priority="437" stopIfTrue="1" operator="lessThan">
      <formula>0</formula>
    </cfRule>
  </conditionalFormatting>
  <conditionalFormatting sqref="J387:J395">
    <cfRule type="cellIs" dxfId="788" priority="436" stopIfTrue="1" operator="lessThan">
      <formula>0</formula>
    </cfRule>
  </conditionalFormatting>
  <conditionalFormatting sqref="L387:L395">
    <cfRule type="cellIs" dxfId="787" priority="435" stopIfTrue="1" operator="lessThan">
      <formula>0</formula>
    </cfRule>
  </conditionalFormatting>
  <conditionalFormatting sqref="L387:L395">
    <cfRule type="cellIs" dxfId="786" priority="434" stopIfTrue="1" operator="lessThan">
      <formula>0</formula>
    </cfRule>
  </conditionalFormatting>
  <conditionalFormatting sqref="L387:L395">
    <cfRule type="cellIs" dxfId="785" priority="433" stopIfTrue="1" operator="lessThan">
      <formula>0</formula>
    </cfRule>
  </conditionalFormatting>
  <conditionalFormatting sqref="H397:H405">
    <cfRule type="cellIs" dxfId="784" priority="432" stopIfTrue="1" operator="lessThan">
      <formula>0</formula>
    </cfRule>
  </conditionalFormatting>
  <conditionalFormatting sqref="H397:H405">
    <cfRule type="cellIs" dxfId="783" priority="431" stopIfTrue="1" operator="lessThan">
      <formula>0</formula>
    </cfRule>
  </conditionalFormatting>
  <conditionalFormatting sqref="H397:H405">
    <cfRule type="cellIs" dxfId="782" priority="430" stopIfTrue="1" operator="lessThan">
      <formula>0</formula>
    </cfRule>
  </conditionalFormatting>
  <conditionalFormatting sqref="J397:J405">
    <cfRule type="cellIs" dxfId="781" priority="429" stopIfTrue="1" operator="lessThan">
      <formula>0</formula>
    </cfRule>
  </conditionalFormatting>
  <conditionalFormatting sqref="J397:J405">
    <cfRule type="cellIs" dxfId="780" priority="428" stopIfTrue="1" operator="lessThan">
      <formula>0</formula>
    </cfRule>
  </conditionalFormatting>
  <conditionalFormatting sqref="J397:J405">
    <cfRule type="cellIs" dxfId="779" priority="427" stopIfTrue="1" operator="lessThan">
      <formula>0</formula>
    </cfRule>
  </conditionalFormatting>
  <conditionalFormatting sqref="L397:L405">
    <cfRule type="cellIs" dxfId="778" priority="426" stopIfTrue="1" operator="lessThan">
      <formula>0</formula>
    </cfRule>
  </conditionalFormatting>
  <conditionalFormatting sqref="L397:L405">
    <cfRule type="cellIs" dxfId="777" priority="425" stopIfTrue="1" operator="lessThan">
      <formula>0</formula>
    </cfRule>
  </conditionalFormatting>
  <conditionalFormatting sqref="L397:L405">
    <cfRule type="cellIs" dxfId="776" priority="424" stopIfTrue="1" operator="lessThan">
      <formula>0</formula>
    </cfRule>
  </conditionalFormatting>
  <conditionalFormatting sqref="H407:H415">
    <cfRule type="cellIs" dxfId="775" priority="423" stopIfTrue="1" operator="lessThan">
      <formula>0</formula>
    </cfRule>
  </conditionalFormatting>
  <conditionalFormatting sqref="H407:H415">
    <cfRule type="cellIs" dxfId="774" priority="422" stopIfTrue="1" operator="lessThan">
      <formula>0</formula>
    </cfRule>
  </conditionalFormatting>
  <conditionalFormatting sqref="H407:H415">
    <cfRule type="cellIs" dxfId="773" priority="421" stopIfTrue="1" operator="lessThan">
      <formula>0</formula>
    </cfRule>
  </conditionalFormatting>
  <conditionalFormatting sqref="J407:J415">
    <cfRule type="cellIs" dxfId="772" priority="420" stopIfTrue="1" operator="lessThan">
      <formula>0</formula>
    </cfRule>
  </conditionalFormatting>
  <conditionalFormatting sqref="J407:J415">
    <cfRule type="cellIs" dxfId="771" priority="419" stopIfTrue="1" operator="lessThan">
      <formula>0</formula>
    </cfRule>
  </conditionalFormatting>
  <conditionalFormatting sqref="J407:J415">
    <cfRule type="cellIs" dxfId="770" priority="418" stopIfTrue="1" operator="lessThan">
      <formula>0</formula>
    </cfRule>
  </conditionalFormatting>
  <conditionalFormatting sqref="L407:L415">
    <cfRule type="cellIs" dxfId="769" priority="417" stopIfTrue="1" operator="lessThan">
      <formula>0</formula>
    </cfRule>
  </conditionalFormatting>
  <conditionalFormatting sqref="L407:L415">
    <cfRule type="cellIs" dxfId="768" priority="416" stopIfTrue="1" operator="lessThan">
      <formula>0</formula>
    </cfRule>
  </conditionalFormatting>
  <conditionalFormatting sqref="L407:L415">
    <cfRule type="cellIs" dxfId="767" priority="415" stopIfTrue="1" operator="lessThan">
      <formula>0</formula>
    </cfRule>
  </conditionalFormatting>
  <conditionalFormatting sqref="H417:H425">
    <cfRule type="cellIs" dxfId="766" priority="414" stopIfTrue="1" operator="lessThan">
      <formula>0</formula>
    </cfRule>
  </conditionalFormatting>
  <conditionalFormatting sqref="H417:H425">
    <cfRule type="cellIs" dxfId="765" priority="413" stopIfTrue="1" operator="lessThan">
      <formula>0</formula>
    </cfRule>
  </conditionalFormatting>
  <conditionalFormatting sqref="H417:H425">
    <cfRule type="cellIs" dxfId="764" priority="412" stopIfTrue="1" operator="lessThan">
      <formula>0</formula>
    </cfRule>
  </conditionalFormatting>
  <conditionalFormatting sqref="J417:J425">
    <cfRule type="cellIs" dxfId="763" priority="411" stopIfTrue="1" operator="lessThan">
      <formula>0</formula>
    </cfRule>
  </conditionalFormatting>
  <conditionalFormatting sqref="J417:J425">
    <cfRule type="cellIs" dxfId="762" priority="410" stopIfTrue="1" operator="lessThan">
      <formula>0</formula>
    </cfRule>
  </conditionalFormatting>
  <conditionalFormatting sqref="J417:J425">
    <cfRule type="cellIs" dxfId="761" priority="409" stopIfTrue="1" operator="lessThan">
      <formula>0</formula>
    </cfRule>
  </conditionalFormatting>
  <conditionalFormatting sqref="L417:L425">
    <cfRule type="cellIs" dxfId="760" priority="408" stopIfTrue="1" operator="lessThan">
      <formula>0</formula>
    </cfRule>
  </conditionalFormatting>
  <conditionalFormatting sqref="L417:L425">
    <cfRule type="cellIs" dxfId="759" priority="407" stopIfTrue="1" operator="lessThan">
      <formula>0</formula>
    </cfRule>
  </conditionalFormatting>
  <conditionalFormatting sqref="L417:L425">
    <cfRule type="cellIs" dxfId="758" priority="406" stopIfTrue="1" operator="lessThan">
      <formula>0</formula>
    </cfRule>
  </conditionalFormatting>
  <conditionalFormatting sqref="H427:H435">
    <cfRule type="cellIs" dxfId="757" priority="405" stopIfTrue="1" operator="lessThan">
      <formula>0</formula>
    </cfRule>
  </conditionalFormatting>
  <conditionalFormatting sqref="H427:H435">
    <cfRule type="cellIs" dxfId="756" priority="404" stopIfTrue="1" operator="lessThan">
      <formula>0</formula>
    </cfRule>
  </conditionalFormatting>
  <conditionalFormatting sqref="H427:H435">
    <cfRule type="cellIs" dxfId="755" priority="403" stopIfTrue="1" operator="lessThan">
      <formula>0</formula>
    </cfRule>
  </conditionalFormatting>
  <conditionalFormatting sqref="J427:J435">
    <cfRule type="cellIs" dxfId="754" priority="402" stopIfTrue="1" operator="lessThan">
      <formula>0</formula>
    </cfRule>
  </conditionalFormatting>
  <conditionalFormatting sqref="J427:J435">
    <cfRule type="cellIs" dxfId="753" priority="401" stopIfTrue="1" operator="lessThan">
      <formula>0</formula>
    </cfRule>
  </conditionalFormatting>
  <conditionalFormatting sqref="J427:J435">
    <cfRule type="cellIs" dxfId="752" priority="400" stopIfTrue="1" operator="lessThan">
      <formula>0</formula>
    </cfRule>
  </conditionalFormatting>
  <conditionalFormatting sqref="L427:L435">
    <cfRule type="cellIs" dxfId="751" priority="399" stopIfTrue="1" operator="lessThan">
      <formula>0</formula>
    </cfRule>
  </conditionalFormatting>
  <conditionalFormatting sqref="L427:L435">
    <cfRule type="cellIs" dxfId="750" priority="398" stopIfTrue="1" operator="lessThan">
      <formula>0</formula>
    </cfRule>
  </conditionalFormatting>
  <conditionalFormatting sqref="L427:L435">
    <cfRule type="cellIs" dxfId="749" priority="397" stopIfTrue="1" operator="lessThan">
      <formula>0</formula>
    </cfRule>
  </conditionalFormatting>
  <conditionalFormatting sqref="H437:H445">
    <cfRule type="cellIs" dxfId="748" priority="396" stopIfTrue="1" operator="lessThan">
      <formula>0</formula>
    </cfRule>
  </conditionalFormatting>
  <conditionalFormatting sqref="H437:H445">
    <cfRule type="cellIs" dxfId="747" priority="395" stopIfTrue="1" operator="lessThan">
      <formula>0</formula>
    </cfRule>
  </conditionalFormatting>
  <conditionalFormatting sqref="H437:H445">
    <cfRule type="cellIs" dxfId="746" priority="394" stopIfTrue="1" operator="lessThan">
      <formula>0</formula>
    </cfRule>
  </conditionalFormatting>
  <conditionalFormatting sqref="J437:J445">
    <cfRule type="cellIs" dxfId="745" priority="393" stopIfTrue="1" operator="lessThan">
      <formula>0</formula>
    </cfRule>
  </conditionalFormatting>
  <conditionalFormatting sqref="J437:J445">
    <cfRule type="cellIs" dxfId="744" priority="392" stopIfTrue="1" operator="lessThan">
      <formula>0</formula>
    </cfRule>
  </conditionalFormatting>
  <conditionalFormatting sqref="J437:J445">
    <cfRule type="cellIs" dxfId="743" priority="391" stopIfTrue="1" operator="lessThan">
      <formula>0</formula>
    </cfRule>
  </conditionalFormatting>
  <conditionalFormatting sqref="L437:L445">
    <cfRule type="cellIs" dxfId="742" priority="390" stopIfTrue="1" operator="lessThan">
      <formula>0</formula>
    </cfRule>
  </conditionalFormatting>
  <conditionalFormatting sqref="L437:L445">
    <cfRule type="cellIs" dxfId="741" priority="389" stopIfTrue="1" operator="lessThan">
      <formula>0</formula>
    </cfRule>
  </conditionalFormatting>
  <conditionalFormatting sqref="L437:L445">
    <cfRule type="cellIs" dxfId="740" priority="388" stopIfTrue="1" operator="lessThan">
      <formula>0</formula>
    </cfRule>
  </conditionalFormatting>
  <conditionalFormatting sqref="H447:H455">
    <cfRule type="cellIs" dxfId="739" priority="387" stopIfTrue="1" operator="lessThan">
      <formula>0</formula>
    </cfRule>
  </conditionalFormatting>
  <conditionalFormatting sqref="H447:H455">
    <cfRule type="cellIs" dxfId="738" priority="386" stopIfTrue="1" operator="lessThan">
      <formula>0</formula>
    </cfRule>
  </conditionalFormatting>
  <conditionalFormatting sqref="H447:H455">
    <cfRule type="cellIs" dxfId="737" priority="385" stopIfTrue="1" operator="lessThan">
      <formula>0</formula>
    </cfRule>
  </conditionalFormatting>
  <conditionalFormatting sqref="J447:J455">
    <cfRule type="cellIs" dxfId="736" priority="384" stopIfTrue="1" operator="lessThan">
      <formula>0</formula>
    </cfRule>
  </conditionalFormatting>
  <conditionalFormatting sqref="J447:J455">
    <cfRule type="cellIs" dxfId="735" priority="383" stopIfTrue="1" operator="lessThan">
      <formula>0</formula>
    </cfRule>
  </conditionalFormatting>
  <conditionalFormatting sqref="J447:J455">
    <cfRule type="cellIs" dxfId="734" priority="382" stopIfTrue="1" operator="lessThan">
      <formula>0</formula>
    </cfRule>
  </conditionalFormatting>
  <conditionalFormatting sqref="L447:L455">
    <cfRule type="cellIs" dxfId="733" priority="381" stopIfTrue="1" operator="lessThan">
      <formula>0</formula>
    </cfRule>
  </conditionalFormatting>
  <conditionalFormatting sqref="L447:L455">
    <cfRule type="cellIs" dxfId="732" priority="380" stopIfTrue="1" operator="lessThan">
      <formula>0</formula>
    </cfRule>
  </conditionalFormatting>
  <conditionalFormatting sqref="L447:L455">
    <cfRule type="cellIs" dxfId="731" priority="379" stopIfTrue="1" operator="lessThan">
      <formula>0</formula>
    </cfRule>
  </conditionalFormatting>
  <conditionalFormatting sqref="H457:H465">
    <cfRule type="cellIs" dxfId="730" priority="378" stopIfTrue="1" operator="lessThan">
      <formula>0</formula>
    </cfRule>
  </conditionalFormatting>
  <conditionalFormatting sqref="H457:H465">
    <cfRule type="cellIs" dxfId="729" priority="377" stopIfTrue="1" operator="lessThan">
      <formula>0</formula>
    </cfRule>
  </conditionalFormatting>
  <conditionalFormatting sqref="H457:H465">
    <cfRule type="cellIs" dxfId="728" priority="376" stopIfTrue="1" operator="lessThan">
      <formula>0</formula>
    </cfRule>
  </conditionalFormatting>
  <conditionalFormatting sqref="J457:J465">
    <cfRule type="cellIs" dxfId="727" priority="375" stopIfTrue="1" operator="lessThan">
      <formula>0</formula>
    </cfRule>
  </conditionalFormatting>
  <conditionalFormatting sqref="J457:J465">
    <cfRule type="cellIs" dxfId="726" priority="374" stopIfTrue="1" operator="lessThan">
      <formula>0</formula>
    </cfRule>
  </conditionalFormatting>
  <conditionalFormatting sqref="J457:J465">
    <cfRule type="cellIs" dxfId="725" priority="373" stopIfTrue="1" operator="lessThan">
      <formula>0</formula>
    </cfRule>
  </conditionalFormatting>
  <conditionalFormatting sqref="L457:L465">
    <cfRule type="cellIs" dxfId="724" priority="372" stopIfTrue="1" operator="lessThan">
      <formula>0</formula>
    </cfRule>
  </conditionalFormatting>
  <conditionalFormatting sqref="L457:L465">
    <cfRule type="cellIs" dxfId="723" priority="371" stopIfTrue="1" operator="lessThan">
      <formula>0</formula>
    </cfRule>
  </conditionalFormatting>
  <conditionalFormatting sqref="L457:L465">
    <cfRule type="cellIs" dxfId="722" priority="370" stopIfTrue="1" operator="lessThan">
      <formula>0</formula>
    </cfRule>
  </conditionalFormatting>
  <conditionalFormatting sqref="H467:H475">
    <cfRule type="cellIs" dxfId="721" priority="369" stopIfTrue="1" operator="lessThan">
      <formula>0</formula>
    </cfRule>
  </conditionalFormatting>
  <conditionalFormatting sqref="H467:H475">
    <cfRule type="cellIs" dxfId="720" priority="368" stopIfTrue="1" operator="lessThan">
      <formula>0</formula>
    </cfRule>
  </conditionalFormatting>
  <conditionalFormatting sqref="H467:H475">
    <cfRule type="cellIs" dxfId="719" priority="367" stopIfTrue="1" operator="lessThan">
      <formula>0</formula>
    </cfRule>
  </conditionalFormatting>
  <conditionalFormatting sqref="J467:J475">
    <cfRule type="cellIs" dxfId="718" priority="366" stopIfTrue="1" operator="lessThan">
      <formula>0</formula>
    </cfRule>
  </conditionalFormatting>
  <conditionalFormatting sqref="J467:J475">
    <cfRule type="cellIs" dxfId="717" priority="365" stopIfTrue="1" operator="lessThan">
      <formula>0</formula>
    </cfRule>
  </conditionalFormatting>
  <conditionalFormatting sqref="J467:J475">
    <cfRule type="cellIs" dxfId="716" priority="364" stopIfTrue="1" operator="lessThan">
      <formula>0</formula>
    </cfRule>
  </conditionalFormatting>
  <conditionalFormatting sqref="L467:L475">
    <cfRule type="cellIs" dxfId="715" priority="363" stopIfTrue="1" operator="lessThan">
      <formula>0</formula>
    </cfRule>
  </conditionalFormatting>
  <conditionalFormatting sqref="L467:L475">
    <cfRule type="cellIs" dxfId="714" priority="362" stopIfTrue="1" operator="lessThan">
      <formula>0</formula>
    </cfRule>
  </conditionalFormatting>
  <conditionalFormatting sqref="L467:L475">
    <cfRule type="cellIs" dxfId="713" priority="361" stopIfTrue="1" operator="lessThan">
      <formula>0</formula>
    </cfRule>
  </conditionalFormatting>
  <conditionalFormatting sqref="H477:H485">
    <cfRule type="cellIs" dxfId="712" priority="360" stopIfTrue="1" operator="lessThan">
      <formula>0</formula>
    </cfRule>
  </conditionalFormatting>
  <conditionalFormatting sqref="H477:H485">
    <cfRule type="cellIs" dxfId="711" priority="359" stopIfTrue="1" operator="lessThan">
      <formula>0</formula>
    </cfRule>
  </conditionalFormatting>
  <conditionalFormatting sqref="H477:H485">
    <cfRule type="cellIs" dxfId="710" priority="358" stopIfTrue="1" operator="lessThan">
      <formula>0</formula>
    </cfRule>
  </conditionalFormatting>
  <conditionalFormatting sqref="J477:J485">
    <cfRule type="cellIs" dxfId="709" priority="357" stopIfTrue="1" operator="lessThan">
      <formula>0</formula>
    </cfRule>
  </conditionalFormatting>
  <conditionalFormatting sqref="J477:J485">
    <cfRule type="cellIs" dxfId="708" priority="356" stopIfTrue="1" operator="lessThan">
      <formula>0</formula>
    </cfRule>
  </conditionalFormatting>
  <conditionalFormatting sqref="J477:J485">
    <cfRule type="cellIs" dxfId="707" priority="355" stopIfTrue="1" operator="lessThan">
      <formula>0</formula>
    </cfRule>
  </conditionalFormatting>
  <conditionalFormatting sqref="L477:L485">
    <cfRule type="cellIs" dxfId="706" priority="354" stopIfTrue="1" operator="lessThan">
      <formula>0</formula>
    </cfRule>
  </conditionalFormatting>
  <conditionalFormatting sqref="L477:L485">
    <cfRule type="cellIs" dxfId="705" priority="353" stopIfTrue="1" operator="lessThan">
      <formula>0</formula>
    </cfRule>
  </conditionalFormatting>
  <conditionalFormatting sqref="L477:L485">
    <cfRule type="cellIs" dxfId="704" priority="352" stopIfTrue="1" operator="lessThan">
      <formula>0</formula>
    </cfRule>
  </conditionalFormatting>
  <conditionalFormatting sqref="H487:H495">
    <cfRule type="cellIs" dxfId="703" priority="351" stopIfTrue="1" operator="lessThan">
      <formula>0</formula>
    </cfRule>
  </conditionalFormatting>
  <conditionalFormatting sqref="H487:H495">
    <cfRule type="cellIs" dxfId="702" priority="350" stopIfTrue="1" operator="lessThan">
      <formula>0</formula>
    </cfRule>
  </conditionalFormatting>
  <conditionalFormatting sqref="H487:H495">
    <cfRule type="cellIs" dxfId="701" priority="349" stopIfTrue="1" operator="lessThan">
      <formula>0</formula>
    </cfRule>
  </conditionalFormatting>
  <conditionalFormatting sqref="J487:J495">
    <cfRule type="cellIs" dxfId="700" priority="348" stopIfTrue="1" operator="lessThan">
      <formula>0</formula>
    </cfRule>
  </conditionalFormatting>
  <conditionalFormatting sqref="J487:J495">
    <cfRule type="cellIs" dxfId="699" priority="347" stopIfTrue="1" operator="lessThan">
      <formula>0</formula>
    </cfRule>
  </conditionalFormatting>
  <conditionalFormatting sqref="J487:J495">
    <cfRule type="cellIs" dxfId="698" priority="346" stopIfTrue="1" operator="lessThan">
      <formula>0</formula>
    </cfRule>
  </conditionalFormatting>
  <conditionalFormatting sqref="L487:L495">
    <cfRule type="cellIs" dxfId="697" priority="345" stopIfTrue="1" operator="lessThan">
      <formula>0</formula>
    </cfRule>
  </conditionalFormatting>
  <conditionalFormatting sqref="L487:L495">
    <cfRule type="cellIs" dxfId="696" priority="344" stopIfTrue="1" operator="lessThan">
      <formula>0</formula>
    </cfRule>
  </conditionalFormatting>
  <conditionalFormatting sqref="L487:L495">
    <cfRule type="cellIs" dxfId="695" priority="343" stopIfTrue="1" operator="lessThan">
      <formula>0</formula>
    </cfRule>
  </conditionalFormatting>
  <conditionalFormatting sqref="H497:H505">
    <cfRule type="cellIs" dxfId="694" priority="342" stopIfTrue="1" operator="lessThan">
      <formula>0</formula>
    </cfRule>
  </conditionalFormatting>
  <conditionalFormatting sqref="H497:H505">
    <cfRule type="cellIs" dxfId="693" priority="341" stopIfTrue="1" operator="lessThan">
      <formula>0</formula>
    </cfRule>
  </conditionalFormatting>
  <conditionalFormatting sqref="H497:H505">
    <cfRule type="cellIs" dxfId="692" priority="340" stopIfTrue="1" operator="lessThan">
      <formula>0</formula>
    </cfRule>
  </conditionalFormatting>
  <conditionalFormatting sqref="J497:J505">
    <cfRule type="cellIs" dxfId="691" priority="339" stopIfTrue="1" operator="lessThan">
      <formula>0</formula>
    </cfRule>
  </conditionalFormatting>
  <conditionalFormatting sqref="J497:J505">
    <cfRule type="cellIs" dxfId="690" priority="338" stopIfTrue="1" operator="lessThan">
      <formula>0</formula>
    </cfRule>
  </conditionalFormatting>
  <conditionalFormatting sqref="J497:J505">
    <cfRule type="cellIs" dxfId="689" priority="337" stopIfTrue="1" operator="lessThan">
      <formula>0</formula>
    </cfRule>
  </conditionalFormatting>
  <conditionalFormatting sqref="L497:L505">
    <cfRule type="cellIs" dxfId="688" priority="336" stopIfTrue="1" operator="lessThan">
      <formula>0</formula>
    </cfRule>
  </conditionalFormatting>
  <conditionalFormatting sqref="L497:L505">
    <cfRule type="cellIs" dxfId="687" priority="335" stopIfTrue="1" operator="lessThan">
      <formula>0</formula>
    </cfRule>
  </conditionalFormatting>
  <conditionalFormatting sqref="L497:L505">
    <cfRule type="cellIs" dxfId="686" priority="334" stopIfTrue="1" operator="lessThan">
      <formula>0</formula>
    </cfRule>
  </conditionalFormatting>
  <conditionalFormatting sqref="H507:H515">
    <cfRule type="cellIs" dxfId="685" priority="333" stopIfTrue="1" operator="lessThan">
      <formula>0</formula>
    </cfRule>
  </conditionalFormatting>
  <conditionalFormatting sqref="H507:H515">
    <cfRule type="cellIs" dxfId="684" priority="332" stopIfTrue="1" operator="lessThan">
      <formula>0</formula>
    </cfRule>
  </conditionalFormatting>
  <conditionalFormatting sqref="H507:H515">
    <cfRule type="cellIs" dxfId="683" priority="331" stopIfTrue="1" operator="lessThan">
      <formula>0</formula>
    </cfRule>
  </conditionalFormatting>
  <conditionalFormatting sqref="J507:J515">
    <cfRule type="cellIs" dxfId="682" priority="330" stopIfTrue="1" operator="lessThan">
      <formula>0</formula>
    </cfRule>
  </conditionalFormatting>
  <conditionalFormatting sqref="J507:J515">
    <cfRule type="cellIs" dxfId="681" priority="329" stopIfTrue="1" operator="lessThan">
      <formula>0</formula>
    </cfRule>
  </conditionalFormatting>
  <conditionalFormatting sqref="J507:J515">
    <cfRule type="cellIs" dxfId="680" priority="328" stopIfTrue="1" operator="lessThan">
      <formula>0</formula>
    </cfRule>
  </conditionalFormatting>
  <conditionalFormatting sqref="L507:L515">
    <cfRule type="cellIs" dxfId="679" priority="327" stopIfTrue="1" operator="lessThan">
      <formula>0</formula>
    </cfRule>
  </conditionalFormatting>
  <conditionalFormatting sqref="L507:L515">
    <cfRule type="cellIs" dxfId="678" priority="326" stopIfTrue="1" operator="lessThan">
      <formula>0</formula>
    </cfRule>
  </conditionalFormatting>
  <conditionalFormatting sqref="L507:L515">
    <cfRule type="cellIs" dxfId="677" priority="325" stopIfTrue="1" operator="lessThan">
      <formula>0</formula>
    </cfRule>
  </conditionalFormatting>
  <conditionalFormatting sqref="H517:H525">
    <cfRule type="cellIs" dxfId="676" priority="324" stopIfTrue="1" operator="lessThan">
      <formula>0</formula>
    </cfRule>
  </conditionalFormatting>
  <conditionalFormatting sqref="H517:H525">
    <cfRule type="cellIs" dxfId="675" priority="323" stopIfTrue="1" operator="lessThan">
      <formula>0</formula>
    </cfRule>
  </conditionalFormatting>
  <conditionalFormatting sqref="H517:H525">
    <cfRule type="cellIs" dxfId="674" priority="322" stopIfTrue="1" operator="lessThan">
      <formula>0</formula>
    </cfRule>
  </conditionalFormatting>
  <conditionalFormatting sqref="J517:J525">
    <cfRule type="cellIs" dxfId="673" priority="321" stopIfTrue="1" operator="lessThan">
      <formula>0</formula>
    </cfRule>
  </conditionalFormatting>
  <conditionalFormatting sqref="J517:J525">
    <cfRule type="cellIs" dxfId="672" priority="320" stopIfTrue="1" operator="lessThan">
      <formula>0</formula>
    </cfRule>
  </conditionalFormatting>
  <conditionalFormatting sqref="J517:J525">
    <cfRule type="cellIs" dxfId="671" priority="319" stopIfTrue="1" operator="lessThan">
      <formula>0</formula>
    </cfRule>
  </conditionalFormatting>
  <conditionalFormatting sqref="L517:L525">
    <cfRule type="cellIs" dxfId="670" priority="318" stopIfTrue="1" operator="lessThan">
      <formula>0</formula>
    </cfRule>
  </conditionalFormatting>
  <conditionalFormatting sqref="L517:L525">
    <cfRule type="cellIs" dxfId="669" priority="317" stopIfTrue="1" operator="lessThan">
      <formula>0</formula>
    </cfRule>
  </conditionalFormatting>
  <conditionalFormatting sqref="L517:L525">
    <cfRule type="cellIs" dxfId="668" priority="316" stopIfTrue="1" operator="lessThan">
      <formula>0</formula>
    </cfRule>
  </conditionalFormatting>
  <conditionalFormatting sqref="H527:H535">
    <cfRule type="cellIs" dxfId="667" priority="315" stopIfTrue="1" operator="lessThan">
      <formula>0</formula>
    </cfRule>
  </conditionalFormatting>
  <conditionalFormatting sqref="H527:H535">
    <cfRule type="cellIs" dxfId="666" priority="314" stopIfTrue="1" operator="lessThan">
      <formula>0</formula>
    </cfRule>
  </conditionalFormatting>
  <conditionalFormatting sqref="H527:H535">
    <cfRule type="cellIs" dxfId="665" priority="313" stopIfTrue="1" operator="lessThan">
      <formula>0</formula>
    </cfRule>
  </conditionalFormatting>
  <conditionalFormatting sqref="J527:J535">
    <cfRule type="cellIs" dxfId="664" priority="312" stopIfTrue="1" operator="lessThan">
      <formula>0</formula>
    </cfRule>
  </conditionalFormatting>
  <conditionalFormatting sqref="J527:J535">
    <cfRule type="cellIs" dxfId="663" priority="311" stopIfTrue="1" operator="lessThan">
      <formula>0</formula>
    </cfRule>
  </conditionalFormatting>
  <conditionalFormatting sqref="J527:J535">
    <cfRule type="cellIs" dxfId="662" priority="310" stopIfTrue="1" operator="lessThan">
      <formula>0</formula>
    </cfRule>
  </conditionalFormatting>
  <conditionalFormatting sqref="L527:L535">
    <cfRule type="cellIs" dxfId="661" priority="309" stopIfTrue="1" operator="lessThan">
      <formula>0</formula>
    </cfRule>
  </conditionalFormatting>
  <conditionalFormatting sqref="L527:L535">
    <cfRule type="cellIs" dxfId="660" priority="308" stopIfTrue="1" operator="lessThan">
      <formula>0</formula>
    </cfRule>
  </conditionalFormatting>
  <conditionalFormatting sqref="L527:L535">
    <cfRule type="cellIs" dxfId="659" priority="307" stopIfTrue="1" operator="lessThan">
      <formula>0</formula>
    </cfRule>
  </conditionalFormatting>
  <conditionalFormatting sqref="H537:H545">
    <cfRule type="cellIs" dxfId="658" priority="306" stopIfTrue="1" operator="lessThan">
      <formula>0</formula>
    </cfRule>
  </conditionalFormatting>
  <conditionalFormatting sqref="H537:H545">
    <cfRule type="cellIs" dxfId="657" priority="305" stopIfTrue="1" operator="lessThan">
      <formula>0</formula>
    </cfRule>
  </conditionalFormatting>
  <conditionalFormatting sqref="H537:H545">
    <cfRule type="cellIs" dxfId="656" priority="304" stopIfTrue="1" operator="lessThan">
      <formula>0</formula>
    </cfRule>
  </conditionalFormatting>
  <conditionalFormatting sqref="J537:J545">
    <cfRule type="cellIs" dxfId="655" priority="303" stopIfTrue="1" operator="lessThan">
      <formula>0</formula>
    </cfRule>
  </conditionalFormatting>
  <conditionalFormatting sqref="J537:J545">
    <cfRule type="cellIs" dxfId="654" priority="302" stopIfTrue="1" operator="lessThan">
      <formula>0</formula>
    </cfRule>
  </conditionalFormatting>
  <conditionalFormatting sqref="J537:J545">
    <cfRule type="cellIs" dxfId="653" priority="301" stopIfTrue="1" operator="lessThan">
      <formula>0</formula>
    </cfRule>
  </conditionalFormatting>
  <conditionalFormatting sqref="L537:L545">
    <cfRule type="cellIs" dxfId="652" priority="300" stopIfTrue="1" operator="lessThan">
      <formula>0</formula>
    </cfRule>
  </conditionalFormatting>
  <conditionalFormatting sqref="L537:L545">
    <cfRule type="cellIs" dxfId="651" priority="299" stopIfTrue="1" operator="lessThan">
      <formula>0</formula>
    </cfRule>
  </conditionalFormatting>
  <conditionalFormatting sqref="L537:L545">
    <cfRule type="cellIs" dxfId="650" priority="298" stopIfTrue="1" operator="lessThan">
      <formula>0</formula>
    </cfRule>
  </conditionalFormatting>
  <conditionalFormatting sqref="H547:H555">
    <cfRule type="cellIs" dxfId="649" priority="297" stopIfTrue="1" operator="lessThan">
      <formula>0</formula>
    </cfRule>
  </conditionalFormatting>
  <conditionalFormatting sqref="H547:H555">
    <cfRule type="cellIs" dxfId="648" priority="296" stopIfTrue="1" operator="lessThan">
      <formula>0</formula>
    </cfRule>
  </conditionalFormatting>
  <conditionalFormatting sqref="H547:H555">
    <cfRule type="cellIs" dxfId="647" priority="295" stopIfTrue="1" operator="lessThan">
      <formula>0</formula>
    </cfRule>
  </conditionalFormatting>
  <conditionalFormatting sqref="J547:J555">
    <cfRule type="cellIs" dxfId="646" priority="294" stopIfTrue="1" operator="lessThan">
      <formula>0</formula>
    </cfRule>
  </conditionalFormatting>
  <conditionalFormatting sqref="J547:J555">
    <cfRule type="cellIs" dxfId="645" priority="293" stopIfTrue="1" operator="lessThan">
      <formula>0</formula>
    </cfRule>
  </conditionalFormatting>
  <conditionalFormatting sqref="J547:J555">
    <cfRule type="cellIs" dxfId="644" priority="292" stopIfTrue="1" operator="lessThan">
      <formula>0</formula>
    </cfRule>
  </conditionalFormatting>
  <conditionalFormatting sqref="L547:L555">
    <cfRule type="cellIs" dxfId="643" priority="291" stopIfTrue="1" operator="lessThan">
      <formula>0</formula>
    </cfRule>
  </conditionalFormatting>
  <conditionalFormatting sqref="L547:L555">
    <cfRule type="cellIs" dxfId="642" priority="290" stopIfTrue="1" operator="lessThan">
      <formula>0</formula>
    </cfRule>
  </conditionalFormatting>
  <conditionalFormatting sqref="L547:L555">
    <cfRule type="cellIs" dxfId="641" priority="289" stopIfTrue="1" operator="lessThan">
      <formula>0</formula>
    </cfRule>
  </conditionalFormatting>
  <conditionalFormatting sqref="H557:H565">
    <cfRule type="cellIs" dxfId="640" priority="288" stopIfTrue="1" operator="lessThan">
      <formula>0</formula>
    </cfRule>
  </conditionalFormatting>
  <conditionalFormatting sqref="H557:H565">
    <cfRule type="cellIs" dxfId="639" priority="287" stopIfTrue="1" operator="lessThan">
      <formula>0</formula>
    </cfRule>
  </conditionalFormatting>
  <conditionalFormatting sqref="H557:H565">
    <cfRule type="cellIs" dxfId="638" priority="286" stopIfTrue="1" operator="lessThan">
      <formula>0</formula>
    </cfRule>
  </conditionalFormatting>
  <conditionalFormatting sqref="J557:J565">
    <cfRule type="cellIs" dxfId="637" priority="285" stopIfTrue="1" operator="lessThan">
      <formula>0</formula>
    </cfRule>
  </conditionalFormatting>
  <conditionalFormatting sqref="J557:J565">
    <cfRule type="cellIs" dxfId="636" priority="284" stopIfTrue="1" operator="lessThan">
      <formula>0</formula>
    </cfRule>
  </conditionalFormatting>
  <conditionalFormatting sqref="J557:J565">
    <cfRule type="cellIs" dxfId="635" priority="283" stopIfTrue="1" operator="lessThan">
      <formula>0</formula>
    </cfRule>
  </conditionalFormatting>
  <conditionalFormatting sqref="L557:L565">
    <cfRule type="cellIs" dxfId="634" priority="282" stopIfTrue="1" operator="lessThan">
      <formula>0</formula>
    </cfRule>
  </conditionalFormatting>
  <conditionalFormatting sqref="L557:L565">
    <cfRule type="cellIs" dxfId="633" priority="281" stopIfTrue="1" operator="lessThan">
      <formula>0</formula>
    </cfRule>
  </conditionalFormatting>
  <conditionalFormatting sqref="L557:L565">
    <cfRule type="cellIs" dxfId="632" priority="280" stopIfTrue="1" operator="lessThan">
      <formula>0</formula>
    </cfRule>
  </conditionalFormatting>
  <conditionalFormatting sqref="H567:H575">
    <cfRule type="cellIs" dxfId="631" priority="279" stopIfTrue="1" operator="lessThan">
      <formula>0</formula>
    </cfRule>
  </conditionalFormatting>
  <conditionalFormatting sqref="H567:H575">
    <cfRule type="cellIs" dxfId="630" priority="278" stopIfTrue="1" operator="lessThan">
      <formula>0</formula>
    </cfRule>
  </conditionalFormatting>
  <conditionalFormatting sqref="H567:H575">
    <cfRule type="cellIs" dxfId="629" priority="277" stopIfTrue="1" operator="lessThan">
      <formula>0</formula>
    </cfRule>
  </conditionalFormatting>
  <conditionalFormatting sqref="J567:J575">
    <cfRule type="cellIs" dxfId="628" priority="276" stopIfTrue="1" operator="lessThan">
      <formula>0</formula>
    </cfRule>
  </conditionalFormatting>
  <conditionalFormatting sqref="J567:J575">
    <cfRule type="cellIs" dxfId="627" priority="275" stopIfTrue="1" operator="lessThan">
      <formula>0</formula>
    </cfRule>
  </conditionalFormatting>
  <conditionalFormatting sqref="J567:J575">
    <cfRule type="cellIs" dxfId="626" priority="274" stopIfTrue="1" operator="lessThan">
      <formula>0</formula>
    </cfRule>
  </conditionalFormatting>
  <conditionalFormatting sqref="L567:L575">
    <cfRule type="cellIs" dxfId="625" priority="273" stopIfTrue="1" operator="lessThan">
      <formula>0</formula>
    </cfRule>
  </conditionalFormatting>
  <conditionalFormatting sqref="L567:L575">
    <cfRule type="cellIs" dxfId="624" priority="272" stopIfTrue="1" operator="lessThan">
      <formula>0</formula>
    </cfRule>
  </conditionalFormatting>
  <conditionalFormatting sqref="L567:L575">
    <cfRule type="cellIs" dxfId="623" priority="271" stopIfTrue="1" operator="lessThan">
      <formula>0</formula>
    </cfRule>
  </conditionalFormatting>
  <conditionalFormatting sqref="H577:H585">
    <cfRule type="cellIs" dxfId="622" priority="270" stopIfTrue="1" operator="lessThan">
      <formula>0</formula>
    </cfRule>
  </conditionalFormatting>
  <conditionalFormatting sqref="H577:H585">
    <cfRule type="cellIs" dxfId="621" priority="269" stopIfTrue="1" operator="lessThan">
      <formula>0</formula>
    </cfRule>
  </conditionalFormatting>
  <conditionalFormatting sqref="H577:H585">
    <cfRule type="cellIs" dxfId="620" priority="268" stopIfTrue="1" operator="lessThan">
      <formula>0</formula>
    </cfRule>
  </conditionalFormatting>
  <conditionalFormatting sqref="J577:J585">
    <cfRule type="cellIs" dxfId="619" priority="267" stopIfTrue="1" operator="lessThan">
      <formula>0</formula>
    </cfRule>
  </conditionalFormatting>
  <conditionalFormatting sqref="J577:J585">
    <cfRule type="cellIs" dxfId="618" priority="266" stopIfTrue="1" operator="lessThan">
      <formula>0</formula>
    </cfRule>
  </conditionalFormatting>
  <conditionalFormatting sqref="J577:J585">
    <cfRule type="cellIs" dxfId="617" priority="265" stopIfTrue="1" operator="lessThan">
      <formula>0</formula>
    </cfRule>
  </conditionalFormatting>
  <conditionalFormatting sqref="L577:L585">
    <cfRule type="cellIs" dxfId="616" priority="264" stopIfTrue="1" operator="lessThan">
      <formula>0</formula>
    </cfRule>
  </conditionalFormatting>
  <conditionalFormatting sqref="L577:L585">
    <cfRule type="cellIs" dxfId="615" priority="263" stopIfTrue="1" operator="lessThan">
      <formula>0</formula>
    </cfRule>
  </conditionalFormatting>
  <conditionalFormatting sqref="L577:L585">
    <cfRule type="cellIs" dxfId="614" priority="262" stopIfTrue="1" operator="lessThan">
      <formula>0</formula>
    </cfRule>
  </conditionalFormatting>
  <conditionalFormatting sqref="H587:H595">
    <cfRule type="cellIs" dxfId="613" priority="261" stopIfTrue="1" operator="lessThan">
      <formula>0</formula>
    </cfRule>
  </conditionalFormatting>
  <conditionalFormatting sqref="H587:H595">
    <cfRule type="cellIs" dxfId="612" priority="260" stopIfTrue="1" operator="lessThan">
      <formula>0</formula>
    </cfRule>
  </conditionalFormatting>
  <conditionalFormatting sqref="H587:H595">
    <cfRule type="cellIs" dxfId="611" priority="259" stopIfTrue="1" operator="lessThan">
      <formula>0</formula>
    </cfRule>
  </conditionalFormatting>
  <conditionalFormatting sqref="J587:J595">
    <cfRule type="cellIs" dxfId="610" priority="258" stopIfTrue="1" operator="lessThan">
      <formula>0</formula>
    </cfRule>
  </conditionalFormatting>
  <conditionalFormatting sqref="J587:J595">
    <cfRule type="cellIs" dxfId="609" priority="257" stopIfTrue="1" operator="lessThan">
      <formula>0</formula>
    </cfRule>
  </conditionalFormatting>
  <conditionalFormatting sqref="J587:J595">
    <cfRule type="cellIs" dxfId="608" priority="256" stopIfTrue="1" operator="lessThan">
      <formula>0</formula>
    </cfRule>
  </conditionalFormatting>
  <conditionalFormatting sqref="L587:L595">
    <cfRule type="cellIs" dxfId="607" priority="255" stopIfTrue="1" operator="lessThan">
      <formula>0</formula>
    </cfRule>
  </conditionalFormatting>
  <conditionalFormatting sqref="L587:L595">
    <cfRule type="cellIs" dxfId="606" priority="254" stopIfTrue="1" operator="lessThan">
      <formula>0</formula>
    </cfRule>
  </conditionalFormatting>
  <conditionalFormatting sqref="L587:L595">
    <cfRule type="cellIs" dxfId="605" priority="253" stopIfTrue="1" operator="lessThan">
      <formula>0</formula>
    </cfRule>
  </conditionalFormatting>
  <conditionalFormatting sqref="H597:H605">
    <cfRule type="cellIs" dxfId="604" priority="252" stopIfTrue="1" operator="lessThan">
      <formula>0</formula>
    </cfRule>
  </conditionalFormatting>
  <conditionalFormatting sqref="H597:H605">
    <cfRule type="cellIs" dxfId="603" priority="251" stopIfTrue="1" operator="lessThan">
      <formula>0</formula>
    </cfRule>
  </conditionalFormatting>
  <conditionalFormatting sqref="H597:H605">
    <cfRule type="cellIs" dxfId="602" priority="250" stopIfTrue="1" operator="lessThan">
      <formula>0</formula>
    </cfRule>
  </conditionalFormatting>
  <conditionalFormatting sqref="J597:J605">
    <cfRule type="cellIs" dxfId="601" priority="249" stopIfTrue="1" operator="lessThan">
      <formula>0</formula>
    </cfRule>
  </conditionalFormatting>
  <conditionalFormatting sqref="J597:J605">
    <cfRule type="cellIs" dxfId="600" priority="248" stopIfTrue="1" operator="lessThan">
      <formula>0</formula>
    </cfRule>
  </conditionalFormatting>
  <conditionalFormatting sqref="J597:J605">
    <cfRule type="cellIs" dxfId="599" priority="247" stopIfTrue="1" operator="lessThan">
      <formula>0</formula>
    </cfRule>
  </conditionalFormatting>
  <conditionalFormatting sqref="L597:L605">
    <cfRule type="cellIs" dxfId="598" priority="246" stopIfTrue="1" operator="lessThan">
      <formula>0</formula>
    </cfRule>
  </conditionalFormatting>
  <conditionalFormatting sqref="L597:L605">
    <cfRule type="cellIs" dxfId="597" priority="245" stopIfTrue="1" operator="lessThan">
      <formula>0</formula>
    </cfRule>
  </conditionalFormatting>
  <conditionalFormatting sqref="L597:L605">
    <cfRule type="cellIs" dxfId="596" priority="244" stopIfTrue="1" operator="lessThan">
      <formula>0</formula>
    </cfRule>
  </conditionalFormatting>
  <conditionalFormatting sqref="H607:H615">
    <cfRule type="cellIs" dxfId="595" priority="243" stopIfTrue="1" operator="lessThan">
      <formula>0</formula>
    </cfRule>
  </conditionalFormatting>
  <conditionalFormatting sqref="H607:H615">
    <cfRule type="cellIs" dxfId="594" priority="242" stopIfTrue="1" operator="lessThan">
      <formula>0</formula>
    </cfRule>
  </conditionalFormatting>
  <conditionalFormatting sqref="H607:H615">
    <cfRule type="cellIs" dxfId="593" priority="241" stopIfTrue="1" operator="lessThan">
      <formula>0</formula>
    </cfRule>
  </conditionalFormatting>
  <conditionalFormatting sqref="J607:J615">
    <cfRule type="cellIs" dxfId="592" priority="240" stopIfTrue="1" operator="lessThan">
      <formula>0</formula>
    </cfRule>
  </conditionalFormatting>
  <conditionalFormatting sqref="J607:J615">
    <cfRule type="cellIs" dxfId="591" priority="239" stopIfTrue="1" operator="lessThan">
      <formula>0</formula>
    </cfRule>
  </conditionalFormatting>
  <conditionalFormatting sqref="J607:J615">
    <cfRule type="cellIs" dxfId="590" priority="238" stopIfTrue="1" operator="lessThan">
      <formula>0</formula>
    </cfRule>
  </conditionalFormatting>
  <conditionalFormatting sqref="L607:L615">
    <cfRule type="cellIs" dxfId="589" priority="237" stopIfTrue="1" operator="lessThan">
      <formula>0</formula>
    </cfRule>
  </conditionalFormatting>
  <conditionalFormatting sqref="L607:L615">
    <cfRule type="cellIs" dxfId="588" priority="236" stopIfTrue="1" operator="lessThan">
      <formula>0</formula>
    </cfRule>
  </conditionalFormatting>
  <conditionalFormatting sqref="L607:L615">
    <cfRule type="cellIs" dxfId="587" priority="235" stopIfTrue="1" operator="lessThan">
      <formula>0</formula>
    </cfRule>
  </conditionalFormatting>
  <conditionalFormatting sqref="H617:H625">
    <cfRule type="cellIs" dxfId="586" priority="234" stopIfTrue="1" operator="lessThan">
      <formula>0</formula>
    </cfRule>
  </conditionalFormatting>
  <conditionalFormatting sqref="H617:H625">
    <cfRule type="cellIs" dxfId="585" priority="233" stopIfTrue="1" operator="lessThan">
      <formula>0</formula>
    </cfRule>
  </conditionalFormatting>
  <conditionalFormatting sqref="H617:H625">
    <cfRule type="cellIs" dxfId="584" priority="232" stopIfTrue="1" operator="lessThan">
      <formula>0</formula>
    </cfRule>
  </conditionalFormatting>
  <conditionalFormatting sqref="J617:J625">
    <cfRule type="cellIs" dxfId="583" priority="231" stopIfTrue="1" operator="lessThan">
      <formula>0</formula>
    </cfRule>
  </conditionalFormatting>
  <conditionalFormatting sqref="J617:J625">
    <cfRule type="cellIs" dxfId="582" priority="230" stopIfTrue="1" operator="lessThan">
      <formula>0</formula>
    </cfRule>
  </conditionalFormatting>
  <conditionalFormatting sqref="J617:J625">
    <cfRule type="cellIs" dxfId="581" priority="229" stopIfTrue="1" operator="lessThan">
      <formula>0</formula>
    </cfRule>
  </conditionalFormatting>
  <conditionalFormatting sqref="L617:L625">
    <cfRule type="cellIs" dxfId="580" priority="228" stopIfTrue="1" operator="lessThan">
      <formula>0</formula>
    </cfRule>
  </conditionalFormatting>
  <conditionalFormatting sqref="L617:L625">
    <cfRule type="cellIs" dxfId="579" priority="227" stopIfTrue="1" operator="lessThan">
      <formula>0</formula>
    </cfRule>
  </conditionalFormatting>
  <conditionalFormatting sqref="L617:L625">
    <cfRule type="cellIs" dxfId="578" priority="226" stopIfTrue="1" operator="lessThan">
      <formula>0</formula>
    </cfRule>
  </conditionalFormatting>
  <conditionalFormatting sqref="H627:H635">
    <cfRule type="cellIs" dxfId="577" priority="225" stopIfTrue="1" operator="lessThan">
      <formula>0</formula>
    </cfRule>
  </conditionalFormatting>
  <conditionalFormatting sqref="H627:H635">
    <cfRule type="cellIs" dxfId="576" priority="224" stopIfTrue="1" operator="lessThan">
      <formula>0</formula>
    </cfRule>
  </conditionalFormatting>
  <conditionalFormatting sqref="H627:H635">
    <cfRule type="cellIs" dxfId="575" priority="223" stopIfTrue="1" operator="lessThan">
      <formula>0</formula>
    </cfRule>
  </conditionalFormatting>
  <conditionalFormatting sqref="J627:J635">
    <cfRule type="cellIs" dxfId="574" priority="222" stopIfTrue="1" operator="lessThan">
      <formula>0</formula>
    </cfRule>
  </conditionalFormatting>
  <conditionalFormatting sqref="J627:J635">
    <cfRule type="cellIs" dxfId="573" priority="221" stopIfTrue="1" operator="lessThan">
      <formula>0</formula>
    </cfRule>
  </conditionalFormatting>
  <conditionalFormatting sqref="J627:J635">
    <cfRule type="cellIs" dxfId="572" priority="220" stopIfTrue="1" operator="lessThan">
      <formula>0</formula>
    </cfRule>
  </conditionalFormatting>
  <conditionalFormatting sqref="L627:L635">
    <cfRule type="cellIs" dxfId="571" priority="219" stopIfTrue="1" operator="lessThan">
      <formula>0</formula>
    </cfRule>
  </conditionalFormatting>
  <conditionalFormatting sqref="L627:L635">
    <cfRule type="cellIs" dxfId="570" priority="218" stopIfTrue="1" operator="lessThan">
      <formula>0</formula>
    </cfRule>
  </conditionalFormatting>
  <conditionalFormatting sqref="L627:L635">
    <cfRule type="cellIs" dxfId="569" priority="217" stopIfTrue="1" operator="lessThan">
      <formula>0</formula>
    </cfRule>
  </conditionalFormatting>
  <conditionalFormatting sqref="H637:H645">
    <cfRule type="cellIs" dxfId="568" priority="216" stopIfTrue="1" operator="lessThan">
      <formula>0</formula>
    </cfRule>
  </conditionalFormatting>
  <conditionalFormatting sqref="H637:H645">
    <cfRule type="cellIs" dxfId="567" priority="215" stopIfTrue="1" operator="lessThan">
      <formula>0</formula>
    </cfRule>
  </conditionalFormatting>
  <conditionalFormatting sqref="H637:H645">
    <cfRule type="cellIs" dxfId="566" priority="214" stopIfTrue="1" operator="lessThan">
      <formula>0</formula>
    </cfRule>
  </conditionalFormatting>
  <conditionalFormatting sqref="J637:J645">
    <cfRule type="cellIs" dxfId="565" priority="213" stopIfTrue="1" operator="lessThan">
      <formula>0</formula>
    </cfRule>
  </conditionalFormatting>
  <conditionalFormatting sqref="J637:J645">
    <cfRule type="cellIs" dxfId="564" priority="212" stopIfTrue="1" operator="lessThan">
      <formula>0</formula>
    </cfRule>
  </conditionalFormatting>
  <conditionalFormatting sqref="J637:J645">
    <cfRule type="cellIs" dxfId="563" priority="211" stopIfTrue="1" operator="lessThan">
      <formula>0</formula>
    </cfRule>
  </conditionalFormatting>
  <conditionalFormatting sqref="L637:L645">
    <cfRule type="cellIs" dxfId="562" priority="210" stopIfTrue="1" operator="lessThan">
      <formula>0</formula>
    </cfRule>
  </conditionalFormatting>
  <conditionalFormatting sqref="L637:L645">
    <cfRule type="cellIs" dxfId="561" priority="209" stopIfTrue="1" operator="lessThan">
      <formula>0</formula>
    </cfRule>
  </conditionalFormatting>
  <conditionalFormatting sqref="L637:L645">
    <cfRule type="cellIs" dxfId="560" priority="208" stopIfTrue="1" operator="lessThan">
      <formula>0</formula>
    </cfRule>
  </conditionalFormatting>
  <conditionalFormatting sqref="H647:H655">
    <cfRule type="cellIs" dxfId="559" priority="207" stopIfTrue="1" operator="lessThan">
      <formula>0</formula>
    </cfRule>
  </conditionalFormatting>
  <conditionalFormatting sqref="H647:H655">
    <cfRule type="cellIs" dxfId="558" priority="206" stopIfTrue="1" operator="lessThan">
      <formula>0</formula>
    </cfRule>
  </conditionalFormatting>
  <conditionalFormatting sqref="H647:H655">
    <cfRule type="cellIs" dxfId="557" priority="205" stopIfTrue="1" operator="lessThan">
      <formula>0</formula>
    </cfRule>
  </conditionalFormatting>
  <conditionalFormatting sqref="J647:J655">
    <cfRule type="cellIs" dxfId="556" priority="204" stopIfTrue="1" operator="lessThan">
      <formula>0</formula>
    </cfRule>
  </conditionalFormatting>
  <conditionalFormatting sqref="J647:J655">
    <cfRule type="cellIs" dxfId="555" priority="203" stopIfTrue="1" operator="lessThan">
      <formula>0</formula>
    </cfRule>
  </conditionalFormatting>
  <conditionalFormatting sqref="J647:J655">
    <cfRule type="cellIs" dxfId="554" priority="202" stopIfTrue="1" operator="lessThan">
      <formula>0</formula>
    </cfRule>
  </conditionalFormatting>
  <conditionalFormatting sqref="L647:L655">
    <cfRule type="cellIs" dxfId="553" priority="201" stopIfTrue="1" operator="lessThan">
      <formula>0</formula>
    </cfRule>
  </conditionalFormatting>
  <conditionalFormatting sqref="L647:L655">
    <cfRule type="cellIs" dxfId="552" priority="200" stopIfTrue="1" operator="lessThan">
      <formula>0</formula>
    </cfRule>
  </conditionalFormatting>
  <conditionalFormatting sqref="L647:L655">
    <cfRule type="cellIs" dxfId="551" priority="199" stopIfTrue="1" operator="lessThan">
      <formula>0</formula>
    </cfRule>
  </conditionalFormatting>
  <conditionalFormatting sqref="H657:H665">
    <cfRule type="cellIs" dxfId="550" priority="198" stopIfTrue="1" operator="lessThan">
      <formula>0</formula>
    </cfRule>
  </conditionalFormatting>
  <conditionalFormatting sqref="H657:H665">
    <cfRule type="cellIs" dxfId="549" priority="197" stopIfTrue="1" operator="lessThan">
      <formula>0</formula>
    </cfRule>
  </conditionalFormatting>
  <conditionalFormatting sqref="H657:H665">
    <cfRule type="cellIs" dxfId="548" priority="196" stopIfTrue="1" operator="lessThan">
      <formula>0</formula>
    </cfRule>
  </conditionalFormatting>
  <conditionalFormatting sqref="J657:J665">
    <cfRule type="cellIs" dxfId="547" priority="195" stopIfTrue="1" operator="lessThan">
      <formula>0</formula>
    </cfRule>
  </conditionalFormatting>
  <conditionalFormatting sqref="J657:J665">
    <cfRule type="cellIs" dxfId="546" priority="194" stopIfTrue="1" operator="lessThan">
      <formula>0</formula>
    </cfRule>
  </conditionalFormatting>
  <conditionalFormatting sqref="J657:J665">
    <cfRule type="cellIs" dxfId="545" priority="193" stopIfTrue="1" operator="lessThan">
      <formula>0</formula>
    </cfRule>
  </conditionalFormatting>
  <conditionalFormatting sqref="L657:L665">
    <cfRule type="cellIs" dxfId="544" priority="192" stopIfTrue="1" operator="lessThan">
      <formula>0</formula>
    </cfRule>
  </conditionalFormatting>
  <conditionalFormatting sqref="L657:L665">
    <cfRule type="cellIs" dxfId="543" priority="191" stopIfTrue="1" operator="lessThan">
      <formula>0</formula>
    </cfRule>
  </conditionalFormatting>
  <conditionalFormatting sqref="L657:L665">
    <cfRule type="cellIs" dxfId="542" priority="190" stopIfTrue="1" operator="lessThan">
      <formula>0</formula>
    </cfRule>
  </conditionalFormatting>
  <conditionalFormatting sqref="H667:H675">
    <cfRule type="cellIs" dxfId="541" priority="189" stopIfTrue="1" operator="lessThan">
      <formula>0</formula>
    </cfRule>
  </conditionalFormatting>
  <conditionalFormatting sqref="H667:H675">
    <cfRule type="cellIs" dxfId="540" priority="188" stopIfTrue="1" operator="lessThan">
      <formula>0</formula>
    </cfRule>
  </conditionalFormatting>
  <conditionalFormatting sqref="H667:H675">
    <cfRule type="cellIs" dxfId="539" priority="187" stopIfTrue="1" operator="lessThan">
      <formula>0</formula>
    </cfRule>
  </conditionalFormatting>
  <conditionalFormatting sqref="J667:J675">
    <cfRule type="cellIs" dxfId="538" priority="186" stopIfTrue="1" operator="lessThan">
      <formula>0</formula>
    </cfRule>
  </conditionalFormatting>
  <conditionalFormatting sqref="J667:J675">
    <cfRule type="cellIs" dxfId="537" priority="185" stopIfTrue="1" operator="lessThan">
      <formula>0</formula>
    </cfRule>
  </conditionalFormatting>
  <conditionalFormatting sqref="J667:J675">
    <cfRule type="cellIs" dxfId="536" priority="184" stopIfTrue="1" operator="lessThan">
      <formula>0</formula>
    </cfRule>
  </conditionalFormatting>
  <conditionalFormatting sqref="L667:L675">
    <cfRule type="cellIs" dxfId="535" priority="183" stopIfTrue="1" operator="lessThan">
      <formula>0</formula>
    </cfRule>
  </conditionalFormatting>
  <conditionalFormatting sqref="L667:L675">
    <cfRule type="cellIs" dxfId="534" priority="182" stopIfTrue="1" operator="lessThan">
      <formula>0</formula>
    </cfRule>
  </conditionalFormatting>
  <conditionalFormatting sqref="L667:L675">
    <cfRule type="cellIs" dxfId="533" priority="181" stopIfTrue="1" operator="lessThan">
      <formula>0</formula>
    </cfRule>
  </conditionalFormatting>
  <conditionalFormatting sqref="H677:H685">
    <cfRule type="cellIs" dxfId="532" priority="180" stopIfTrue="1" operator="lessThan">
      <formula>0</formula>
    </cfRule>
  </conditionalFormatting>
  <conditionalFormatting sqref="H677:H685">
    <cfRule type="cellIs" dxfId="531" priority="179" stopIfTrue="1" operator="lessThan">
      <formula>0</formula>
    </cfRule>
  </conditionalFormatting>
  <conditionalFormatting sqref="H677:H685">
    <cfRule type="cellIs" dxfId="530" priority="178" stopIfTrue="1" operator="lessThan">
      <formula>0</formula>
    </cfRule>
  </conditionalFormatting>
  <conditionalFormatting sqref="J677:J685">
    <cfRule type="cellIs" dxfId="529" priority="177" stopIfTrue="1" operator="lessThan">
      <formula>0</formula>
    </cfRule>
  </conditionalFormatting>
  <conditionalFormatting sqref="J677:J685">
    <cfRule type="cellIs" dxfId="528" priority="176" stopIfTrue="1" operator="lessThan">
      <formula>0</formula>
    </cfRule>
  </conditionalFormatting>
  <conditionalFormatting sqref="J677:J685">
    <cfRule type="cellIs" dxfId="527" priority="175" stopIfTrue="1" operator="lessThan">
      <formula>0</formula>
    </cfRule>
  </conditionalFormatting>
  <conditionalFormatting sqref="L677:L685">
    <cfRule type="cellIs" dxfId="526" priority="174" stopIfTrue="1" operator="lessThan">
      <formula>0</formula>
    </cfRule>
  </conditionalFormatting>
  <conditionalFormatting sqref="L677:L685">
    <cfRule type="cellIs" dxfId="525" priority="173" stopIfTrue="1" operator="lessThan">
      <formula>0</formula>
    </cfRule>
  </conditionalFormatting>
  <conditionalFormatting sqref="L677:L685">
    <cfRule type="cellIs" dxfId="524" priority="172" stopIfTrue="1" operator="lessThan">
      <formula>0</formula>
    </cfRule>
  </conditionalFormatting>
  <conditionalFormatting sqref="H687:H695">
    <cfRule type="cellIs" dxfId="523" priority="171" stopIfTrue="1" operator="lessThan">
      <formula>0</formula>
    </cfRule>
  </conditionalFormatting>
  <conditionalFormatting sqref="H687:H695">
    <cfRule type="cellIs" dxfId="522" priority="170" stopIfTrue="1" operator="lessThan">
      <formula>0</formula>
    </cfRule>
  </conditionalFormatting>
  <conditionalFormatting sqref="H687:H695">
    <cfRule type="cellIs" dxfId="521" priority="169" stopIfTrue="1" operator="lessThan">
      <formula>0</formula>
    </cfRule>
  </conditionalFormatting>
  <conditionalFormatting sqref="J687:J695">
    <cfRule type="cellIs" dxfId="520" priority="168" stopIfTrue="1" operator="lessThan">
      <formula>0</formula>
    </cfRule>
  </conditionalFormatting>
  <conditionalFormatting sqref="J687:J695">
    <cfRule type="cellIs" dxfId="519" priority="167" stopIfTrue="1" operator="lessThan">
      <formula>0</formula>
    </cfRule>
  </conditionalFormatting>
  <conditionalFormatting sqref="J687:J695">
    <cfRule type="cellIs" dxfId="518" priority="166" stopIfTrue="1" operator="lessThan">
      <formula>0</formula>
    </cfRule>
  </conditionalFormatting>
  <conditionalFormatting sqref="L687:L695">
    <cfRule type="cellIs" dxfId="517" priority="165" stopIfTrue="1" operator="lessThan">
      <formula>0</formula>
    </cfRule>
  </conditionalFormatting>
  <conditionalFormatting sqref="L687:L695">
    <cfRule type="cellIs" dxfId="516" priority="164" stopIfTrue="1" operator="lessThan">
      <formula>0</formula>
    </cfRule>
  </conditionalFormatting>
  <conditionalFormatting sqref="L687:L695">
    <cfRule type="cellIs" dxfId="515" priority="163" stopIfTrue="1" operator="lessThan">
      <formula>0</formula>
    </cfRule>
  </conditionalFormatting>
  <conditionalFormatting sqref="H697:H705">
    <cfRule type="cellIs" dxfId="514" priority="162" stopIfTrue="1" operator="lessThan">
      <formula>0</formula>
    </cfRule>
  </conditionalFormatting>
  <conditionalFormatting sqref="H697:H705">
    <cfRule type="cellIs" dxfId="513" priority="161" stopIfTrue="1" operator="lessThan">
      <formula>0</formula>
    </cfRule>
  </conditionalFormatting>
  <conditionalFormatting sqref="H697:H705">
    <cfRule type="cellIs" dxfId="512" priority="160" stopIfTrue="1" operator="lessThan">
      <formula>0</formula>
    </cfRule>
  </conditionalFormatting>
  <conditionalFormatting sqref="J697:J705">
    <cfRule type="cellIs" dxfId="511" priority="159" stopIfTrue="1" operator="lessThan">
      <formula>0</formula>
    </cfRule>
  </conditionalFormatting>
  <conditionalFormatting sqref="J697:J705">
    <cfRule type="cellIs" dxfId="510" priority="158" stopIfTrue="1" operator="lessThan">
      <formula>0</formula>
    </cfRule>
  </conditionalFormatting>
  <conditionalFormatting sqref="J697:J705">
    <cfRule type="cellIs" dxfId="509" priority="157" stopIfTrue="1" operator="lessThan">
      <formula>0</formula>
    </cfRule>
  </conditionalFormatting>
  <conditionalFormatting sqref="L697:L705">
    <cfRule type="cellIs" dxfId="508" priority="156" stopIfTrue="1" operator="lessThan">
      <formula>0</formula>
    </cfRule>
  </conditionalFormatting>
  <conditionalFormatting sqref="L697:L705">
    <cfRule type="cellIs" dxfId="507" priority="155" stopIfTrue="1" operator="lessThan">
      <formula>0</formula>
    </cfRule>
  </conditionalFormatting>
  <conditionalFormatting sqref="L697:L705">
    <cfRule type="cellIs" dxfId="506" priority="154" stopIfTrue="1" operator="lessThan">
      <formula>0</formula>
    </cfRule>
  </conditionalFormatting>
  <conditionalFormatting sqref="H707:H715">
    <cfRule type="cellIs" dxfId="505" priority="153" stopIfTrue="1" operator="lessThan">
      <formula>0</formula>
    </cfRule>
  </conditionalFormatting>
  <conditionalFormatting sqref="H707:H715">
    <cfRule type="cellIs" dxfId="504" priority="152" stopIfTrue="1" operator="lessThan">
      <formula>0</formula>
    </cfRule>
  </conditionalFormatting>
  <conditionalFormatting sqref="H707:H715">
    <cfRule type="cellIs" dxfId="503" priority="151" stopIfTrue="1" operator="lessThan">
      <formula>0</formula>
    </cfRule>
  </conditionalFormatting>
  <conditionalFormatting sqref="J707:J715">
    <cfRule type="cellIs" dxfId="502" priority="150" stopIfTrue="1" operator="lessThan">
      <formula>0</formula>
    </cfRule>
  </conditionalFormatting>
  <conditionalFormatting sqref="J707:J715">
    <cfRule type="cellIs" dxfId="501" priority="149" stopIfTrue="1" operator="lessThan">
      <formula>0</formula>
    </cfRule>
  </conditionalFormatting>
  <conditionalFormatting sqref="J707:J715">
    <cfRule type="cellIs" dxfId="500" priority="148" stopIfTrue="1" operator="lessThan">
      <formula>0</formula>
    </cfRule>
  </conditionalFormatting>
  <conditionalFormatting sqref="L707:L715">
    <cfRule type="cellIs" dxfId="499" priority="147" stopIfTrue="1" operator="lessThan">
      <formula>0</formula>
    </cfRule>
  </conditionalFormatting>
  <conditionalFormatting sqref="L707:L715">
    <cfRule type="cellIs" dxfId="498" priority="146" stopIfTrue="1" operator="lessThan">
      <formula>0</formula>
    </cfRule>
  </conditionalFormatting>
  <conditionalFormatting sqref="L707:L715">
    <cfRule type="cellIs" dxfId="497" priority="145" stopIfTrue="1" operator="lessThan">
      <formula>0</formula>
    </cfRule>
  </conditionalFormatting>
  <conditionalFormatting sqref="H717:H725">
    <cfRule type="cellIs" dxfId="496" priority="144" stopIfTrue="1" operator="lessThan">
      <formula>0</formula>
    </cfRule>
  </conditionalFormatting>
  <conditionalFormatting sqref="H717:H725">
    <cfRule type="cellIs" dxfId="495" priority="143" stopIfTrue="1" operator="lessThan">
      <formula>0</formula>
    </cfRule>
  </conditionalFormatting>
  <conditionalFormatting sqref="H717:H725">
    <cfRule type="cellIs" dxfId="494" priority="142" stopIfTrue="1" operator="lessThan">
      <formula>0</formula>
    </cfRule>
  </conditionalFormatting>
  <conditionalFormatting sqref="J717:J725">
    <cfRule type="cellIs" dxfId="493" priority="141" stopIfTrue="1" operator="lessThan">
      <formula>0</formula>
    </cfRule>
  </conditionalFormatting>
  <conditionalFormatting sqref="J717:J725">
    <cfRule type="cellIs" dxfId="492" priority="140" stopIfTrue="1" operator="lessThan">
      <formula>0</formula>
    </cfRule>
  </conditionalFormatting>
  <conditionalFormatting sqref="J717:J725">
    <cfRule type="cellIs" dxfId="491" priority="139" stopIfTrue="1" operator="lessThan">
      <formula>0</formula>
    </cfRule>
  </conditionalFormatting>
  <conditionalFormatting sqref="L717:L725">
    <cfRule type="cellIs" dxfId="490" priority="138" stopIfTrue="1" operator="lessThan">
      <formula>0</formula>
    </cfRule>
  </conditionalFormatting>
  <conditionalFormatting sqref="L717:L725">
    <cfRule type="cellIs" dxfId="489" priority="137" stopIfTrue="1" operator="lessThan">
      <formula>0</formula>
    </cfRule>
  </conditionalFormatting>
  <conditionalFormatting sqref="L717:L725">
    <cfRule type="cellIs" dxfId="488" priority="136" stopIfTrue="1" operator="lessThan">
      <formula>0</formula>
    </cfRule>
  </conditionalFormatting>
  <conditionalFormatting sqref="H727:H735">
    <cfRule type="cellIs" dxfId="487" priority="135" stopIfTrue="1" operator="lessThan">
      <formula>0</formula>
    </cfRule>
  </conditionalFormatting>
  <conditionalFormatting sqref="H727:H735">
    <cfRule type="cellIs" dxfId="486" priority="134" stopIfTrue="1" operator="lessThan">
      <formula>0</formula>
    </cfRule>
  </conditionalFormatting>
  <conditionalFormatting sqref="H727:H735">
    <cfRule type="cellIs" dxfId="485" priority="133" stopIfTrue="1" operator="lessThan">
      <formula>0</formula>
    </cfRule>
  </conditionalFormatting>
  <conditionalFormatting sqref="J727:J735">
    <cfRule type="cellIs" dxfId="484" priority="132" stopIfTrue="1" operator="lessThan">
      <formula>0</formula>
    </cfRule>
  </conditionalFormatting>
  <conditionalFormatting sqref="J727:J735">
    <cfRule type="cellIs" dxfId="483" priority="131" stopIfTrue="1" operator="lessThan">
      <formula>0</formula>
    </cfRule>
  </conditionalFormatting>
  <conditionalFormatting sqref="J727:J735">
    <cfRule type="cellIs" dxfId="482" priority="130" stopIfTrue="1" operator="lessThan">
      <formula>0</formula>
    </cfRule>
  </conditionalFormatting>
  <conditionalFormatting sqref="L727:L735">
    <cfRule type="cellIs" dxfId="481" priority="129" stopIfTrue="1" operator="lessThan">
      <formula>0</formula>
    </cfRule>
  </conditionalFormatting>
  <conditionalFormatting sqref="L727:L735">
    <cfRule type="cellIs" dxfId="480" priority="128" stopIfTrue="1" operator="lessThan">
      <formula>0</formula>
    </cfRule>
  </conditionalFormatting>
  <conditionalFormatting sqref="L727:L735">
    <cfRule type="cellIs" dxfId="479" priority="127" stopIfTrue="1" operator="lessThan">
      <formula>0</formula>
    </cfRule>
  </conditionalFormatting>
  <conditionalFormatting sqref="H737:H745">
    <cfRule type="cellIs" dxfId="478" priority="126" stopIfTrue="1" operator="lessThan">
      <formula>0</formula>
    </cfRule>
  </conditionalFormatting>
  <conditionalFormatting sqref="H737:H745">
    <cfRule type="cellIs" dxfId="477" priority="125" stopIfTrue="1" operator="lessThan">
      <formula>0</formula>
    </cfRule>
  </conditionalFormatting>
  <conditionalFormatting sqref="H737:H745">
    <cfRule type="cellIs" dxfId="476" priority="124" stopIfTrue="1" operator="lessThan">
      <formula>0</formula>
    </cfRule>
  </conditionalFormatting>
  <conditionalFormatting sqref="J737:J745">
    <cfRule type="cellIs" dxfId="475" priority="123" stopIfTrue="1" operator="lessThan">
      <formula>0</formula>
    </cfRule>
  </conditionalFormatting>
  <conditionalFormatting sqref="J737:J745">
    <cfRule type="cellIs" dxfId="474" priority="122" stopIfTrue="1" operator="lessThan">
      <formula>0</formula>
    </cfRule>
  </conditionalFormatting>
  <conditionalFormatting sqref="J737:J745">
    <cfRule type="cellIs" dxfId="473" priority="121" stopIfTrue="1" operator="lessThan">
      <formula>0</formula>
    </cfRule>
  </conditionalFormatting>
  <conditionalFormatting sqref="L737:L745">
    <cfRule type="cellIs" dxfId="472" priority="120" stopIfTrue="1" operator="lessThan">
      <formula>0</formula>
    </cfRule>
  </conditionalFormatting>
  <conditionalFormatting sqref="L737:L745">
    <cfRule type="cellIs" dxfId="471" priority="119" stopIfTrue="1" operator="lessThan">
      <formula>0</formula>
    </cfRule>
  </conditionalFormatting>
  <conditionalFormatting sqref="L737:L745">
    <cfRule type="cellIs" dxfId="470" priority="118" stopIfTrue="1" operator="lessThan">
      <formula>0</formula>
    </cfRule>
  </conditionalFormatting>
  <conditionalFormatting sqref="H747:H755">
    <cfRule type="cellIs" dxfId="469" priority="117" stopIfTrue="1" operator="lessThan">
      <formula>0</formula>
    </cfRule>
  </conditionalFormatting>
  <conditionalFormatting sqref="H747:H755">
    <cfRule type="cellIs" dxfId="468" priority="116" stopIfTrue="1" operator="lessThan">
      <formula>0</formula>
    </cfRule>
  </conditionalFormatting>
  <conditionalFormatting sqref="H747:H755">
    <cfRule type="cellIs" dxfId="467" priority="115" stopIfTrue="1" operator="lessThan">
      <formula>0</formula>
    </cfRule>
  </conditionalFormatting>
  <conditionalFormatting sqref="J747:J755">
    <cfRule type="cellIs" dxfId="466" priority="114" stopIfTrue="1" operator="lessThan">
      <formula>0</formula>
    </cfRule>
  </conditionalFormatting>
  <conditionalFormatting sqref="J747:J755">
    <cfRule type="cellIs" dxfId="465" priority="113" stopIfTrue="1" operator="lessThan">
      <formula>0</formula>
    </cfRule>
  </conditionalFormatting>
  <conditionalFormatting sqref="J747:J755">
    <cfRule type="cellIs" dxfId="464" priority="112" stopIfTrue="1" operator="lessThan">
      <formula>0</formula>
    </cfRule>
  </conditionalFormatting>
  <conditionalFormatting sqref="L747:L755">
    <cfRule type="cellIs" dxfId="463" priority="111" stopIfTrue="1" operator="lessThan">
      <formula>0</formula>
    </cfRule>
  </conditionalFormatting>
  <conditionalFormatting sqref="L747:L755">
    <cfRule type="cellIs" dxfId="462" priority="110" stopIfTrue="1" operator="lessThan">
      <formula>0</formula>
    </cfRule>
  </conditionalFormatting>
  <conditionalFormatting sqref="L747:L755">
    <cfRule type="cellIs" dxfId="461" priority="109" stopIfTrue="1" operator="lessThan">
      <formula>0</formula>
    </cfRule>
  </conditionalFormatting>
  <conditionalFormatting sqref="H757:H765">
    <cfRule type="cellIs" dxfId="460" priority="108" stopIfTrue="1" operator="lessThan">
      <formula>0</formula>
    </cfRule>
  </conditionalFormatting>
  <conditionalFormatting sqref="H757:H765">
    <cfRule type="cellIs" dxfId="459" priority="107" stopIfTrue="1" operator="lessThan">
      <formula>0</formula>
    </cfRule>
  </conditionalFormatting>
  <conditionalFormatting sqref="H757:H765">
    <cfRule type="cellIs" dxfId="458" priority="106" stopIfTrue="1" operator="lessThan">
      <formula>0</formula>
    </cfRule>
  </conditionalFormatting>
  <conditionalFormatting sqref="J757:J765">
    <cfRule type="cellIs" dxfId="457" priority="105" stopIfTrue="1" operator="lessThan">
      <formula>0</formula>
    </cfRule>
  </conditionalFormatting>
  <conditionalFormatting sqref="J757:J765">
    <cfRule type="cellIs" dxfId="456" priority="104" stopIfTrue="1" operator="lessThan">
      <formula>0</formula>
    </cfRule>
  </conditionalFormatting>
  <conditionalFormatting sqref="J757:J765">
    <cfRule type="cellIs" dxfId="455" priority="103" stopIfTrue="1" operator="lessThan">
      <formula>0</formula>
    </cfRule>
  </conditionalFormatting>
  <conditionalFormatting sqref="L757:L765">
    <cfRule type="cellIs" dxfId="454" priority="102" stopIfTrue="1" operator="lessThan">
      <formula>0</formula>
    </cfRule>
  </conditionalFormatting>
  <conditionalFormatting sqref="L757:L765">
    <cfRule type="cellIs" dxfId="453" priority="101" stopIfTrue="1" operator="lessThan">
      <formula>0</formula>
    </cfRule>
  </conditionalFormatting>
  <conditionalFormatting sqref="L757:L765">
    <cfRule type="cellIs" dxfId="452" priority="100" stopIfTrue="1" operator="lessThan">
      <formula>0</formula>
    </cfRule>
  </conditionalFormatting>
  <conditionalFormatting sqref="H767:H775">
    <cfRule type="cellIs" dxfId="451" priority="99" stopIfTrue="1" operator="lessThan">
      <formula>0</formula>
    </cfRule>
  </conditionalFormatting>
  <conditionalFormatting sqref="H767:H775">
    <cfRule type="cellIs" dxfId="450" priority="98" stopIfTrue="1" operator="lessThan">
      <formula>0</formula>
    </cfRule>
  </conditionalFormatting>
  <conditionalFormatting sqref="H767:H775">
    <cfRule type="cellIs" dxfId="449" priority="97" stopIfTrue="1" operator="lessThan">
      <formula>0</formula>
    </cfRule>
  </conditionalFormatting>
  <conditionalFormatting sqref="J767:J775">
    <cfRule type="cellIs" dxfId="448" priority="96" stopIfTrue="1" operator="lessThan">
      <formula>0</formula>
    </cfRule>
  </conditionalFormatting>
  <conditionalFormatting sqref="J767:J775">
    <cfRule type="cellIs" dxfId="447" priority="95" stopIfTrue="1" operator="lessThan">
      <formula>0</formula>
    </cfRule>
  </conditionalFormatting>
  <conditionalFormatting sqref="J767:J775">
    <cfRule type="cellIs" dxfId="446" priority="94" stopIfTrue="1" operator="lessThan">
      <formula>0</formula>
    </cfRule>
  </conditionalFormatting>
  <conditionalFormatting sqref="L767:L775">
    <cfRule type="cellIs" dxfId="445" priority="93" stopIfTrue="1" operator="lessThan">
      <formula>0</formula>
    </cfRule>
  </conditionalFormatting>
  <conditionalFormatting sqref="L767:L775">
    <cfRule type="cellIs" dxfId="444" priority="92" stopIfTrue="1" operator="lessThan">
      <formula>0</formula>
    </cfRule>
  </conditionalFormatting>
  <conditionalFormatting sqref="L767:L775">
    <cfRule type="cellIs" dxfId="443" priority="91" stopIfTrue="1" operator="lessThan">
      <formula>0</formula>
    </cfRule>
  </conditionalFormatting>
  <conditionalFormatting sqref="H777:H785">
    <cfRule type="cellIs" dxfId="442" priority="90" stopIfTrue="1" operator="lessThan">
      <formula>0</formula>
    </cfRule>
  </conditionalFormatting>
  <conditionalFormatting sqref="H777:H785">
    <cfRule type="cellIs" dxfId="441" priority="89" stopIfTrue="1" operator="lessThan">
      <formula>0</formula>
    </cfRule>
  </conditionalFormatting>
  <conditionalFormatting sqref="H777:H785">
    <cfRule type="cellIs" dxfId="440" priority="88" stopIfTrue="1" operator="lessThan">
      <formula>0</formula>
    </cfRule>
  </conditionalFormatting>
  <conditionalFormatting sqref="J777:J785">
    <cfRule type="cellIs" dxfId="439" priority="87" stopIfTrue="1" operator="lessThan">
      <formula>0</formula>
    </cfRule>
  </conditionalFormatting>
  <conditionalFormatting sqref="J777:J785">
    <cfRule type="cellIs" dxfId="438" priority="86" stopIfTrue="1" operator="lessThan">
      <formula>0</formula>
    </cfRule>
  </conditionalFormatting>
  <conditionalFormatting sqref="J777:J785">
    <cfRule type="cellIs" dxfId="437" priority="85" stopIfTrue="1" operator="lessThan">
      <formula>0</formula>
    </cfRule>
  </conditionalFormatting>
  <conditionalFormatting sqref="L777:L785">
    <cfRule type="cellIs" dxfId="436" priority="84" stopIfTrue="1" operator="lessThan">
      <formula>0</formula>
    </cfRule>
  </conditionalFormatting>
  <conditionalFormatting sqref="L777:L785">
    <cfRule type="cellIs" dxfId="435" priority="83" stopIfTrue="1" operator="lessThan">
      <formula>0</formula>
    </cfRule>
  </conditionalFormatting>
  <conditionalFormatting sqref="L777:L785">
    <cfRule type="cellIs" dxfId="434" priority="82" stopIfTrue="1" operator="lessThan">
      <formula>0</formula>
    </cfRule>
  </conditionalFormatting>
  <conditionalFormatting sqref="H787:H795">
    <cfRule type="cellIs" dxfId="433" priority="81" stopIfTrue="1" operator="lessThan">
      <formula>0</formula>
    </cfRule>
  </conditionalFormatting>
  <conditionalFormatting sqref="H787:H795">
    <cfRule type="cellIs" dxfId="432" priority="80" stopIfTrue="1" operator="lessThan">
      <formula>0</formula>
    </cfRule>
  </conditionalFormatting>
  <conditionalFormatting sqref="H787:H795">
    <cfRule type="cellIs" dxfId="431" priority="79" stopIfTrue="1" operator="lessThan">
      <formula>0</formula>
    </cfRule>
  </conditionalFormatting>
  <conditionalFormatting sqref="J787:J795">
    <cfRule type="cellIs" dxfId="430" priority="78" stopIfTrue="1" operator="lessThan">
      <formula>0</formula>
    </cfRule>
  </conditionalFormatting>
  <conditionalFormatting sqref="J787:J795">
    <cfRule type="cellIs" dxfId="429" priority="77" stopIfTrue="1" operator="lessThan">
      <formula>0</formula>
    </cfRule>
  </conditionalFormatting>
  <conditionalFormatting sqref="J787:J795">
    <cfRule type="cellIs" dxfId="428" priority="76" stopIfTrue="1" operator="lessThan">
      <formula>0</formula>
    </cfRule>
  </conditionalFormatting>
  <conditionalFormatting sqref="L787:L795">
    <cfRule type="cellIs" dxfId="427" priority="75" stopIfTrue="1" operator="lessThan">
      <formula>0</formula>
    </cfRule>
  </conditionalFormatting>
  <conditionalFormatting sqref="L787:L795">
    <cfRule type="cellIs" dxfId="426" priority="74" stopIfTrue="1" operator="lessThan">
      <formula>0</formula>
    </cfRule>
  </conditionalFormatting>
  <conditionalFormatting sqref="L787:L795">
    <cfRule type="cellIs" dxfId="425" priority="73" stopIfTrue="1" operator="lessThan">
      <formula>0</formula>
    </cfRule>
  </conditionalFormatting>
  <conditionalFormatting sqref="H797:H805">
    <cfRule type="cellIs" dxfId="424" priority="72" stopIfTrue="1" operator="lessThan">
      <formula>0</formula>
    </cfRule>
  </conditionalFormatting>
  <conditionalFormatting sqref="H797:H805">
    <cfRule type="cellIs" dxfId="423" priority="71" stopIfTrue="1" operator="lessThan">
      <formula>0</formula>
    </cfRule>
  </conditionalFormatting>
  <conditionalFormatting sqref="H797:H805">
    <cfRule type="cellIs" dxfId="422" priority="70" stopIfTrue="1" operator="lessThan">
      <formula>0</formula>
    </cfRule>
  </conditionalFormatting>
  <conditionalFormatting sqref="J797:J805">
    <cfRule type="cellIs" dxfId="421" priority="69" stopIfTrue="1" operator="lessThan">
      <formula>0</formula>
    </cfRule>
  </conditionalFormatting>
  <conditionalFormatting sqref="J797:J805">
    <cfRule type="cellIs" dxfId="420" priority="68" stopIfTrue="1" operator="lessThan">
      <formula>0</formula>
    </cfRule>
  </conditionalFormatting>
  <conditionalFormatting sqref="J797:J805">
    <cfRule type="cellIs" dxfId="419" priority="67" stopIfTrue="1" operator="lessThan">
      <formula>0</formula>
    </cfRule>
  </conditionalFormatting>
  <conditionalFormatting sqref="L797:L805">
    <cfRule type="cellIs" dxfId="418" priority="66" stopIfTrue="1" operator="lessThan">
      <formula>0</formula>
    </cfRule>
  </conditionalFormatting>
  <conditionalFormatting sqref="L797:L805">
    <cfRule type="cellIs" dxfId="417" priority="65" stopIfTrue="1" operator="lessThan">
      <formula>0</formula>
    </cfRule>
  </conditionalFormatting>
  <conditionalFormatting sqref="L797:L805">
    <cfRule type="cellIs" dxfId="416" priority="64" stopIfTrue="1" operator="lessThan">
      <formula>0</formula>
    </cfRule>
  </conditionalFormatting>
  <conditionalFormatting sqref="H807:H815">
    <cfRule type="cellIs" dxfId="415" priority="63" stopIfTrue="1" operator="lessThan">
      <formula>0</formula>
    </cfRule>
  </conditionalFormatting>
  <conditionalFormatting sqref="H807:H815">
    <cfRule type="cellIs" dxfId="414" priority="62" stopIfTrue="1" operator="lessThan">
      <formula>0</formula>
    </cfRule>
  </conditionalFormatting>
  <conditionalFormatting sqref="H807:H815">
    <cfRule type="cellIs" dxfId="413" priority="61" stopIfTrue="1" operator="lessThan">
      <formula>0</formula>
    </cfRule>
  </conditionalFormatting>
  <conditionalFormatting sqref="J807:J815">
    <cfRule type="cellIs" dxfId="412" priority="60" stopIfTrue="1" operator="lessThan">
      <formula>0</formula>
    </cfRule>
  </conditionalFormatting>
  <conditionalFormatting sqref="J807:J815">
    <cfRule type="cellIs" dxfId="411" priority="59" stopIfTrue="1" operator="lessThan">
      <formula>0</formula>
    </cfRule>
  </conditionalFormatting>
  <conditionalFormatting sqref="J807:J815">
    <cfRule type="cellIs" dxfId="410" priority="58" stopIfTrue="1" operator="lessThan">
      <formula>0</formula>
    </cfRule>
  </conditionalFormatting>
  <conditionalFormatting sqref="L807:L815">
    <cfRule type="cellIs" dxfId="409" priority="57" stopIfTrue="1" operator="lessThan">
      <formula>0</formula>
    </cfRule>
  </conditionalFormatting>
  <conditionalFormatting sqref="L807:L815">
    <cfRule type="cellIs" dxfId="408" priority="56" stopIfTrue="1" operator="lessThan">
      <formula>0</formula>
    </cfRule>
  </conditionalFormatting>
  <conditionalFormatting sqref="L807:L815">
    <cfRule type="cellIs" dxfId="407" priority="55" stopIfTrue="1" operator="lessThan">
      <formula>0</formula>
    </cfRule>
  </conditionalFormatting>
  <conditionalFormatting sqref="H817:H825">
    <cfRule type="cellIs" dxfId="406" priority="54" stopIfTrue="1" operator="lessThan">
      <formula>0</formula>
    </cfRule>
  </conditionalFormatting>
  <conditionalFormatting sqref="H817:H825">
    <cfRule type="cellIs" dxfId="405" priority="53" stopIfTrue="1" operator="lessThan">
      <formula>0</formula>
    </cfRule>
  </conditionalFormatting>
  <conditionalFormatting sqref="H817:H825">
    <cfRule type="cellIs" dxfId="404" priority="52" stopIfTrue="1" operator="lessThan">
      <formula>0</formula>
    </cfRule>
  </conditionalFormatting>
  <conditionalFormatting sqref="J817:J825">
    <cfRule type="cellIs" dxfId="403" priority="51" stopIfTrue="1" operator="lessThan">
      <formula>0</formula>
    </cfRule>
  </conditionalFormatting>
  <conditionalFormatting sqref="J817:J825">
    <cfRule type="cellIs" dxfId="402" priority="50" stopIfTrue="1" operator="lessThan">
      <formula>0</formula>
    </cfRule>
  </conditionalFormatting>
  <conditionalFormatting sqref="J817:J825">
    <cfRule type="cellIs" dxfId="401" priority="49" stopIfTrue="1" operator="lessThan">
      <formula>0</formula>
    </cfRule>
  </conditionalFormatting>
  <conditionalFormatting sqref="L817:L825">
    <cfRule type="cellIs" dxfId="400" priority="48" stopIfTrue="1" operator="lessThan">
      <formula>0</formula>
    </cfRule>
  </conditionalFormatting>
  <conditionalFormatting sqref="L817:L825">
    <cfRule type="cellIs" dxfId="399" priority="47" stopIfTrue="1" operator="lessThan">
      <formula>0</formula>
    </cfRule>
  </conditionalFormatting>
  <conditionalFormatting sqref="L817:L825">
    <cfRule type="cellIs" dxfId="398" priority="46" stopIfTrue="1" operator="lessThan">
      <formula>0</formula>
    </cfRule>
  </conditionalFormatting>
  <conditionalFormatting sqref="H827:H835">
    <cfRule type="cellIs" dxfId="397" priority="45" stopIfTrue="1" operator="lessThan">
      <formula>0</formula>
    </cfRule>
  </conditionalFormatting>
  <conditionalFormatting sqref="H827:H835">
    <cfRule type="cellIs" dxfId="396" priority="44" stopIfTrue="1" operator="lessThan">
      <formula>0</formula>
    </cfRule>
  </conditionalFormatting>
  <conditionalFormatting sqref="H827:H835">
    <cfRule type="cellIs" dxfId="395" priority="43" stopIfTrue="1" operator="lessThan">
      <formula>0</formula>
    </cfRule>
  </conditionalFormatting>
  <conditionalFormatting sqref="J827:J835">
    <cfRule type="cellIs" dxfId="394" priority="42" stopIfTrue="1" operator="lessThan">
      <formula>0</formula>
    </cfRule>
  </conditionalFormatting>
  <conditionalFormatting sqref="J827:J835">
    <cfRule type="cellIs" dxfId="393" priority="41" stopIfTrue="1" operator="lessThan">
      <formula>0</formula>
    </cfRule>
  </conditionalFormatting>
  <conditionalFormatting sqref="J827:J835">
    <cfRule type="cellIs" dxfId="392" priority="40" stopIfTrue="1" operator="lessThan">
      <formula>0</formula>
    </cfRule>
  </conditionalFormatting>
  <conditionalFormatting sqref="L827:L835">
    <cfRule type="cellIs" dxfId="391" priority="39" stopIfTrue="1" operator="lessThan">
      <formula>0</formula>
    </cfRule>
  </conditionalFormatting>
  <conditionalFormatting sqref="L827:L835">
    <cfRule type="cellIs" dxfId="390" priority="38" stopIfTrue="1" operator="lessThan">
      <formula>0</formula>
    </cfRule>
  </conditionalFormatting>
  <conditionalFormatting sqref="L827:L835">
    <cfRule type="cellIs" dxfId="389" priority="37" stopIfTrue="1" operator="lessThan">
      <formula>0</formula>
    </cfRule>
  </conditionalFormatting>
  <conditionalFormatting sqref="H837:H845">
    <cfRule type="cellIs" dxfId="388" priority="36" stopIfTrue="1" operator="lessThan">
      <formula>0</formula>
    </cfRule>
  </conditionalFormatting>
  <conditionalFormatting sqref="H837:H845">
    <cfRule type="cellIs" dxfId="387" priority="35" stopIfTrue="1" operator="lessThan">
      <formula>0</formula>
    </cfRule>
  </conditionalFormatting>
  <conditionalFormatting sqref="H837:H845">
    <cfRule type="cellIs" dxfId="386" priority="34" stopIfTrue="1" operator="lessThan">
      <formula>0</formula>
    </cfRule>
  </conditionalFormatting>
  <conditionalFormatting sqref="J837:J845">
    <cfRule type="cellIs" dxfId="385" priority="33" stopIfTrue="1" operator="lessThan">
      <formula>0</formula>
    </cfRule>
  </conditionalFormatting>
  <conditionalFormatting sqref="J837:J845">
    <cfRule type="cellIs" dxfId="384" priority="32" stopIfTrue="1" operator="lessThan">
      <formula>0</formula>
    </cfRule>
  </conditionalFormatting>
  <conditionalFormatting sqref="J837:J845">
    <cfRule type="cellIs" dxfId="383" priority="31" stopIfTrue="1" operator="lessThan">
      <formula>0</formula>
    </cfRule>
  </conditionalFormatting>
  <conditionalFormatting sqref="L837:L845">
    <cfRule type="cellIs" dxfId="382" priority="30" stopIfTrue="1" operator="lessThan">
      <formula>0</formula>
    </cfRule>
  </conditionalFormatting>
  <conditionalFormatting sqref="L837:L845">
    <cfRule type="cellIs" dxfId="381" priority="29" stopIfTrue="1" operator="lessThan">
      <formula>0</formula>
    </cfRule>
  </conditionalFormatting>
  <conditionalFormatting sqref="L837:L845">
    <cfRule type="cellIs" dxfId="380" priority="28" stopIfTrue="1" operator="lessThan">
      <formula>0</formula>
    </cfRule>
  </conditionalFormatting>
  <conditionalFormatting sqref="H847:H855">
    <cfRule type="cellIs" dxfId="379" priority="27" stopIfTrue="1" operator="lessThan">
      <formula>0</formula>
    </cfRule>
  </conditionalFormatting>
  <conditionalFormatting sqref="H847:H855">
    <cfRule type="cellIs" dxfId="378" priority="26" stopIfTrue="1" operator="lessThan">
      <formula>0</formula>
    </cfRule>
  </conditionalFormatting>
  <conditionalFormatting sqref="H847:H855">
    <cfRule type="cellIs" dxfId="377" priority="25" stopIfTrue="1" operator="lessThan">
      <formula>0</formula>
    </cfRule>
  </conditionalFormatting>
  <conditionalFormatting sqref="J847:J855">
    <cfRule type="cellIs" dxfId="376" priority="24" stopIfTrue="1" operator="lessThan">
      <formula>0</formula>
    </cfRule>
  </conditionalFormatting>
  <conditionalFormatting sqref="J847:J855">
    <cfRule type="cellIs" dxfId="375" priority="23" stopIfTrue="1" operator="lessThan">
      <formula>0</formula>
    </cfRule>
  </conditionalFormatting>
  <conditionalFormatting sqref="J847:J855">
    <cfRule type="cellIs" dxfId="374" priority="22" stopIfTrue="1" operator="lessThan">
      <formula>0</formula>
    </cfRule>
  </conditionalFormatting>
  <conditionalFormatting sqref="L847:L855">
    <cfRule type="cellIs" dxfId="373" priority="21" stopIfTrue="1" operator="lessThan">
      <formula>0</formula>
    </cfRule>
  </conditionalFormatting>
  <conditionalFormatting sqref="L847:L855">
    <cfRule type="cellIs" dxfId="372" priority="20" stopIfTrue="1" operator="lessThan">
      <formula>0</formula>
    </cfRule>
  </conditionalFormatting>
  <conditionalFormatting sqref="L847:L855">
    <cfRule type="cellIs" dxfId="371" priority="19" stopIfTrue="1" operator="lessThan">
      <formula>0</formula>
    </cfRule>
  </conditionalFormatting>
  <conditionalFormatting sqref="H857:H865">
    <cfRule type="cellIs" dxfId="370" priority="18" stopIfTrue="1" operator="lessThan">
      <formula>0</formula>
    </cfRule>
  </conditionalFormatting>
  <conditionalFormatting sqref="H857:H865">
    <cfRule type="cellIs" dxfId="369" priority="17" stopIfTrue="1" operator="lessThan">
      <formula>0</formula>
    </cfRule>
  </conditionalFormatting>
  <conditionalFormatting sqref="H857:H865">
    <cfRule type="cellIs" dxfId="368" priority="16" stopIfTrue="1" operator="lessThan">
      <formula>0</formula>
    </cfRule>
  </conditionalFormatting>
  <conditionalFormatting sqref="J857:J865">
    <cfRule type="cellIs" dxfId="367" priority="15" stopIfTrue="1" operator="lessThan">
      <formula>0</formula>
    </cfRule>
  </conditionalFormatting>
  <conditionalFormatting sqref="J857:J865">
    <cfRule type="cellIs" dxfId="366" priority="14" stopIfTrue="1" operator="lessThan">
      <formula>0</formula>
    </cfRule>
  </conditionalFormatting>
  <conditionalFormatting sqref="J857:J865">
    <cfRule type="cellIs" dxfId="365" priority="13" stopIfTrue="1" operator="lessThan">
      <formula>0</formula>
    </cfRule>
  </conditionalFormatting>
  <conditionalFormatting sqref="L857:L865">
    <cfRule type="cellIs" dxfId="364" priority="12" stopIfTrue="1" operator="lessThan">
      <formula>0</formula>
    </cfRule>
  </conditionalFormatting>
  <conditionalFormatting sqref="L857:L865">
    <cfRule type="cellIs" dxfId="363" priority="11" stopIfTrue="1" operator="lessThan">
      <formula>0</formula>
    </cfRule>
  </conditionalFormatting>
  <conditionalFormatting sqref="L857:L865">
    <cfRule type="cellIs" dxfId="362" priority="10" stopIfTrue="1" operator="lessThan">
      <formula>0</formula>
    </cfRule>
  </conditionalFormatting>
  <conditionalFormatting sqref="H867:H875">
    <cfRule type="cellIs" dxfId="361" priority="9" stopIfTrue="1" operator="lessThan">
      <formula>0</formula>
    </cfRule>
  </conditionalFormatting>
  <conditionalFormatting sqref="H867:H875">
    <cfRule type="cellIs" dxfId="360" priority="8" stopIfTrue="1" operator="lessThan">
      <formula>0</formula>
    </cfRule>
  </conditionalFormatting>
  <conditionalFormatting sqref="H867:H875">
    <cfRule type="cellIs" dxfId="359" priority="7" stopIfTrue="1" operator="lessThan">
      <formula>0</formula>
    </cfRule>
  </conditionalFormatting>
  <conditionalFormatting sqref="J867:J875">
    <cfRule type="cellIs" dxfId="358" priority="6" stopIfTrue="1" operator="lessThan">
      <formula>0</formula>
    </cfRule>
  </conditionalFormatting>
  <conditionalFormatting sqref="J867:J875">
    <cfRule type="cellIs" dxfId="357" priority="5" stopIfTrue="1" operator="lessThan">
      <formula>0</formula>
    </cfRule>
  </conditionalFormatting>
  <conditionalFormatting sqref="J867:J875">
    <cfRule type="cellIs" dxfId="356" priority="4" stopIfTrue="1" operator="lessThan">
      <formula>0</formula>
    </cfRule>
  </conditionalFormatting>
  <conditionalFormatting sqref="L867:L875">
    <cfRule type="cellIs" dxfId="355" priority="3" stopIfTrue="1" operator="lessThan">
      <formula>0</formula>
    </cfRule>
  </conditionalFormatting>
  <conditionalFormatting sqref="L867:L875">
    <cfRule type="cellIs" dxfId="354" priority="2" stopIfTrue="1" operator="lessThan">
      <formula>0</formula>
    </cfRule>
  </conditionalFormatting>
  <conditionalFormatting sqref="L867:L875">
    <cfRule type="cellIs" dxfId="353" priority="1" stopIfTrue="1" operator="lessThan">
      <formula>0</formula>
    </cfRule>
  </conditionalFormatting>
  <printOptions horizontalCentered="1"/>
  <pageMargins left="0.1" right="0.1" top="0.33" bottom="0.35" header="0.33" footer="0.12"/>
  <pageSetup scale="71" fitToHeight="17"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
 </oddFooter>
  </headerFooter>
  <rowBreaks count="17" manualBreakCount="17">
    <brk id="26" max="11" man="1"/>
    <brk id="76" max="11" man="1"/>
    <brk id="126" max="11" man="1"/>
    <brk id="176" max="11" man="1"/>
    <brk id="226" max="11" man="1"/>
    <brk id="276" max="11" man="1"/>
    <brk id="326" max="11" man="1"/>
    <brk id="376" max="11" man="1"/>
    <brk id="426" max="11" man="1"/>
    <brk id="476" max="11" man="1"/>
    <brk id="526" max="11" man="1"/>
    <brk id="576" max="11" man="1"/>
    <brk id="626" max="11" man="1"/>
    <brk id="676" max="11" man="1"/>
    <brk id="726" max="11" man="1"/>
    <brk id="776" max="11" man="1"/>
    <brk id="826"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E5:F611"/>
  <sheetViews>
    <sheetView view="pageBreakPreview" zoomScaleNormal="100" zoomScaleSheetLayoutView="100" workbookViewId="0"/>
  </sheetViews>
  <sheetFormatPr defaultRowHeight="12.75" x14ac:dyDescent="0.2"/>
  <cols>
    <col min="5" max="5" width="9.140625" style="1"/>
    <col min="6" max="6" width="10.28515625" customWidth="1"/>
    <col min="16" max="16" width="10.28515625" customWidth="1"/>
  </cols>
  <sheetData>
    <row r="5" spans="6:6" x14ac:dyDescent="0.2">
      <c r="F5" s="1"/>
    </row>
    <row r="6" spans="6:6" x14ac:dyDescent="0.2">
      <c r="F6" s="1"/>
    </row>
    <row r="7" spans="6:6" x14ac:dyDescent="0.2">
      <c r="F7" s="1"/>
    </row>
    <row r="8" spans="6:6" x14ac:dyDescent="0.2">
      <c r="F8" s="1"/>
    </row>
    <row r="9" spans="6:6" x14ac:dyDescent="0.2">
      <c r="F9" s="1"/>
    </row>
    <row r="10" spans="6:6" x14ac:dyDescent="0.2">
      <c r="F10" s="1"/>
    </row>
    <row r="11" spans="6:6" x14ac:dyDescent="0.2">
      <c r="F11" s="1"/>
    </row>
    <row r="12" spans="6:6" x14ac:dyDescent="0.2">
      <c r="F12" s="1"/>
    </row>
    <row r="13" spans="6:6" x14ac:dyDescent="0.2">
      <c r="F13" s="1"/>
    </row>
    <row r="14" spans="6:6" x14ac:dyDescent="0.2">
      <c r="F14" s="1"/>
    </row>
    <row r="15" spans="6:6" x14ac:dyDescent="0.2">
      <c r="F15" s="1"/>
    </row>
    <row r="16" spans="6:6" x14ac:dyDescent="0.2">
      <c r="F16" s="1"/>
    </row>
    <row r="17" spans="6:6" x14ac:dyDescent="0.2">
      <c r="F17" s="1"/>
    </row>
    <row r="18" spans="6:6" x14ac:dyDescent="0.2">
      <c r="F18" s="1"/>
    </row>
    <row r="19" spans="6:6" x14ac:dyDescent="0.2">
      <c r="F19" s="1"/>
    </row>
    <row r="20" spans="6:6" x14ac:dyDescent="0.2">
      <c r="F20" s="1"/>
    </row>
    <row r="21" spans="6:6" x14ac:dyDescent="0.2">
      <c r="F21" s="1"/>
    </row>
    <row r="22" spans="6:6" x14ac:dyDescent="0.2">
      <c r="F22" s="1"/>
    </row>
    <row r="23" spans="6:6" x14ac:dyDescent="0.2">
      <c r="F23" s="1"/>
    </row>
    <row r="24" spans="6:6" x14ac:dyDescent="0.2">
      <c r="F24" s="1"/>
    </row>
    <row r="25" spans="6:6" x14ac:dyDescent="0.2">
      <c r="F25" s="1"/>
    </row>
    <row r="26" spans="6:6" x14ac:dyDescent="0.2">
      <c r="F26" s="1"/>
    </row>
    <row r="27" spans="6:6" x14ac:dyDescent="0.2">
      <c r="F27" s="1"/>
    </row>
    <row r="28" spans="6:6" x14ac:dyDescent="0.2">
      <c r="F28" s="1"/>
    </row>
    <row r="29" spans="6:6" x14ac:dyDescent="0.2">
      <c r="F29" s="1"/>
    </row>
    <row r="30" spans="6:6" x14ac:dyDescent="0.2">
      <c r="F30" s="1"/>
    </row>
    <row r="31" spans="6:6" x14ac:dyDescent="0.2">
      <c r="F31" s="1"/>
    </row>
    <row r="32" spans="6:6" x14ac:dyDescent="0.2">
      <c r="F32" s="1"/>
    </row>
    <row r="33" spans="6:6" x14ac:dyDescent="0.2">
      <c r="F33" s="1"/>
    </row>
    <row r="34" spans="6:6" x14ac:dyDescent="0.2">
      <c r="F34" s="1"/>
    </row>
    <row r="35" spans="6:6" x14ac:dyDescent="0.2">
      <c r="F35" s="1"/>
    </row>
    <row r="36" spans="6:6" x14ac:dyDescent="0.2">
      <c r="F36" s="1"/>
    </row>
    <row r="37" spans="6:6" x14ac:dyDescent="0.2">
      <c r="F37" s="1"/>
    </row>
    <row r="38" spans="6:6" x14ac:dyDescent="0.2">
      <c r="F38" s="1"/>
    </row>
    <row r="39" spans="6:6" x14ac:dyDescent="0.2">
      <c r="F39" s="1"/>
    </row>
    <row r="40" spans="6:6" x14ac:dyDescent="0.2">
      <c r="F40" s="1"/>
    </row>
    <row r="41" spans="6:6" x14ac:dyDescent="0.2">
      <c r="F41" s="1"/>
    </row>
    <row r="42" spans="6:6" x14ac:dyDescent="0.2">
      <c r="F42" s="1"/>
    </row>
    <row r="43" spans="6:6" x14ac:dyDescent="0.2">
      <c r="F43" s="1"/>
    </row>
    <row r="44" spans="6:6" x14ac:dyDescent="0.2">
      <c r="F44" s="1"/>
    </row>
    <row r="45" spans="6:6" x14ac:dyDescent="0.2">
      <c r="F45" s="1"/>
    </row>
    <row r="46" spans="6:6" x14ac:dyDescent="0.2">
      <c r="F46" s="1"/>
    </row>
    <row r="47" spans="6:6" x14ac:dyDescent="0.2">
      <c r="F47" s="1"/>
    </row>
    <row r="48" spans="6:6" x14ac:dyDescent="0.2">
      <c r="F48" s="1"/>
    </row>
    <row r="49" spans="6:6" x14ac:dyDescent="0.2">
      <c r="F49" s="1"/>
    </row>
    <row r="50" spans="6:6" x14ac:dyDescent="0.2">
      <c r="F50" s="1"/>
    </row>
    <row r="51" spans="6:6" x14ac:dyDescent="0.2">
      <c r="F51" s="1"/>
    </row>
    <row r="52" spans="6:6" x14ac:dyDescent="0.2">
      <c r="F52" s="1"/>
    </row>
    <row r="53" spans="6:6" x14ac:dyDescent="0.2">
      <c r="F53" s="1"/>
    </row>
    <row r="54" spans="6:6" x14ac:dyDescent="0.2">
      <c r="F54" s="1"/>
    </row>
    <row r="55" spans="6:6" x14ac:dyDescent="0.2">
      <c r="F55" s="1"/>
    </row>
    <row r="56" spans="6:6" x14ac:dyDescent="0.2">
      <c r="F56" s="1"/>
    </row>
    <row r="57" spans="6:6" x14ac:dyDescent="0.2">
      <c r="F57" s="1"/>
    </row>
    <row r="58" spans="6:6" x14ac:dyDescent="0.2">
      <c r="F58" s="1"/>
    </row>
    <row r="59" spans="6:6" x14ac:dyDescent="0.2">
      <c r="F59" s="1"/>
    </row>
    <row r="60" spans="6:6" x14ac:dyDescent="0.2">
      <c r="F60" s="1"/>
    </row>
    <row r="61" spans="6:6" x14ac:dyDescent="0.2">
      <c r="F61" s="1"/>
    </row>
    <row r="62" spans="6:6" x14ac:dyDescent="0.2">
      <c r="F62" s="1"/>
    </row>
    <row r="63" spans="6:6" x14ac:dyDescent="0.2">
      <c r="F63" s="1"/>
    </row>
    <row r="64" spans="6:6" x14ac:dyDescent="0.2">
      <c r="F64" s="1"/>
    </row>
    <row r="65" spans="6:6" x14ac:dyDescent="0.2">
      <c r="F65" s="1"/>
    </row>
    <row r="66" spans="6:6" x14ac:dyDescent="0.2">
      <c r="F66" s="1"/>
    </row>
    <row r="67" spans="6:6" x14ac:dyDescent="0.2">
      <c r="F67" s="1"/>
    </row>
    <row r="68" spans="6:6" x14ac:dyDescent="0.2">
      <c r="F68" s="1"/>
    </row>
    <row r="69" spans="6:6" x14ac:dyDescent="0.2">
      <c r="F69" s="1"/>
    </row>
    <row r="70" spans="6:6" x14ac:dyDescent="0.2">
      <c r="F70" s="1"/>
    </row>
    <row r="71" spans="6:6" x14ac:dyDescent="0.2">
      <c r="F71" s="1"/>
    </row>
    <row r="72" spans="6:6" x14ac:dyDescent="0.2">
      <c r="F72" s="1"/>
    </row>
    <row r="73" spans="6:6" x14ac:dyDescent="0.2">
      <c r="F73" s="1"/>
    </row>
    <row r="74" spans="6:6" x14ac:dyDescent="0.2">
      <c r="F74" s="1"/>
    </row>
    <row r="75" spans="6:6" x14ac:dyDescent="0.2">
      <c r="F75" s="1"/>
    </row>
    <row r="76" spans="6:6" x14ac:dyDescent="0.2">
      <c r="F76" s="1"/>
    </row>
    <row r="77" spans="6:6" x14ac:dyDescent="0.2">
      <c r="F77" s="1"/>
    </row>
    <row r="78" spans="6:6" x14ac:dyDescent="0.2">
      <c r="F78" s="1"/>
    </row>
    <row r="79" spans="6:6" x14ac:dyDescent="0.2">
      <c r="F79" s="1"/>
    </row>
    <row r="80" spans="6:6" x14ac:dyDescent="0.2">
      <c r="F80" s="1"/>
    </row>
    <row r="81" spans="6:6" x14ac:dyDescent="0.2">
      <c r="F81" s="1"/>
    </row>
    <row r="82" spans="6:6" x14ac:dyDescent="0.2">
      <c r="F82" s="1"/>
    </row>
    <row r="83" spans="6:6" x14ac:dyDescent="0.2">
      <c r="F83" s="1"/>
    </row>
    <row r="84" spans="6:6" x14ac:dyDescent="0.2">
      <c r="F84" s="1"/>
    </row>
    <row r="85" spans="6:6" x14ac:dyDescent="0.2">
      <c r="F85" s="1"/>
    </row>
    <row r="86" spans="6:6" x14ac:dyDescent="0.2">
      <c r="F86" s="1"/>
    </row>
    <row r="87" spans="6:6" x14ac:dyDescent="0.2">
      <c r="F87" s="1"/>
    </row>
    <row r="88" spans="6:6" x14ac:dyDescent="0.2">
      <c r="F88" s="1"/>
    </row>
    <row r="89" spans="6:6" x14ac:dyDescent="0.2">
      <c r="F89" s="1"/>
    </row>
    <row r="90" spans="6:6" x14ac:dyDescent="0.2">
      <c r="F90" s="1"/>
    </row>
    <row r="91" spans="6:6" x14ac:dyDescent="0.2">
      <c r="F91" s="1"/>
    </row>
    <row r="92" spans="6:6" x14ac:dyDescent="0.2">
      <c r="F92" s="1"/>
    </row>
    <row r="93" spans="6:6" x14ac:dyDescent="0.2">
      <c r="F93" s="1"/>
    </row>
    <row r="94" spans="6:6" x14ac:dyDescent="0.2">
      <c r="F94" s="1"/>
    </row>
    <row r="95" spans="6:6" x14ac:dyDescent="0.2">
      <c r="F95" s="1"/>
    </row>
    <row r="96" spans="6:6" x14ac:dyDescent="0.2">
      <c r="F96" s="1"/>
    </row>
    <row r="97" spans="6:6" x14ac:dyDescent="0.2">
      <c r="F97" s="1"/>
    </row>
    <row r="98" spans="6:6" x14ac:dyDescent="0.2">
      <c r="F98" s="1"/>
    </row>
    <row r="99" spans="6:6" x14ac:dyDescent="0.2">
      <c r="F99" s="1"/>
    </row>
    <row r="100" spans="6:6" x14ac:dyDescent="0.2">
      <c r="F100" s="1"/>
    </row>
    <row r="101" spans="6:6" x14ac:dyDescent="0.2">
      <c r="F101" s="1"/>
    </row>
    <row r="102" spans="6:6" x14ac:dyDescent="0.2">
      <c r="F102" s="1"/>
    </row>
    <row r="103" spans="6:6" x14ac:dyDescent="0.2">
      <c r="F103" s="1"/>
    </row>
    <row r="104" spans="6:6" x14ac:dyDescent="0.2">
      <c r="F104" s="1"/>
    </row>
    <row r="105" spans="6:6" x14ac:dyDescent="0.2">
      <c r="F105" s="1"/>
    </row>
    <row r="106" spans="6:6" x14ac:dyDescent="0.2">
      <c r="F106" s="1"/>
    </row>
    <row r="107" spans="6:6" x14ac:dyDescent="0.2">
      <c r="F107" s="1"/>
    </row>
    <row r="108" spans="6:6" x14ac:dyDescent="0.2">
      <c r="F108" s="1"/>
    </row>
    <row r="109" spans="6:6" x14ac:dyDescent="0.2">
      <c r="F109" s="1"/>
    </row>
    <row r="110" spans="6:6" x14ac:dyDescent="0.2">
      <c r="F110" s="1"/>
    </row>
    <row r="111" spans="6:6" x14ac:dyDescent="0.2">
      <c r="F111" s="1"/>
    </row>
    <row r="112" spans="6:6" x14ac:dyDescent="0.2">
      <c r="F112" s="1"/>
    </row>
    <row r="113" spans="6:6" x14ac:dyDescent="0.2">
      <c r="F113" s="1"/>
    </row>
    <row r="114" spans="6:6" x14ac:dyDescent="0.2">
      <c r="F114" s="1"/>
    </row>
    <row r="115" spans="6:6" x14ac:dyDescent="0.2">
      <c r="F115" s="1"/>
    </row>
    <row r="116" spans="6:6" x14ac:dyDescent="0.2">
      <c r="F116" s="1"/>
    </row>
    <row r="117" spans="6:6" x14ac:dyDescent="0.2">
      <c r="F117" s="1"/>
    </row>
    <row r="118" spans="6:6" x14ac:dyDescent="0.2">
      <c r="F118" s="1"/>
    </row>
    <row r="119" spans="6:6" x14ac:dyDescent="0.2">
      <c r="F119" s="1"/>
    </row>
    <row r="120" spans="6:6" x14ac:dyDescent="0.2">
      <c r="F120" s="1"/>
    </row>
    <row r="121" spans="6:6" x14ac:dyDescent="0.2">
      <c r="F121" s="1"/>
    </row>
    <row r="122" spans="6:6" x14ac:dyDescent="0.2">
      <c r="F122" s="1"/>
    </row>
    <row r="123" spans="6:6" x14ac:dyDescent="0.2">
      <c r="F123" s="1"/>
    </row>
    <row r="124" spans="6:6" x14ac:dyDescent="0.2">
      <c r="F124" s="1"/>
    </row>
    <row r="125" spans="6:6" x14ac:dyDescent="0.2">
      <c r="F125" s="1"/>
    </row>
    <row r="126" spans="6:6" x14ac:dyDescent="0.2">
      <c r="F126" s="1"/>
    </row>
    <row r="127" spans="6:6" x14ac:dyDescent="0.2">
      <c r="F127" s="1"/>
    </row>
    <row r="128" spans="6:6" x14ac:dyDescent="0.2">
      <c r="F128" s="1"/>
    </row>
    <row r="129" spans="6:6" x14ac:dyDescent="0.2">
      <c r="F129" s="1"/>
    </row>
    <row r="130" spans="6:6" x14ac:dyDescent="0.2">
      <c r="F130" s="1"/>
    </row>
    <row r="131" spans="6:6" x14ac:dyDescent="0.2">
      <c r="F131" s="1"/>
    </row>
    <row r="132" spans="6:6" x14ac:dyDescent="0.2">
      <c r="F132" s="1"/>
    </row>
    <row r="133" spans="6:6" x14ac:dyDescent="0.2">
      <c r="F133" s="1"/>
    </row>
    <row r="134" spans="6:6" x14ac:dyDescent="0.2">
      <c r="F134" s="1"/>
    </row>
    <row r="135" spans="6:6" x14ac:dyDescent="0.2">
      <c r="F135" s="1"/>
    </row>
    <row r="136" spans="6:6" x14ac:dyDescent="0.2">
      <c r="F136" s="1"/>
    </row>
    <row r="137" spans="6:6" x14ac:dyDescent="0.2">
      <c r="F137" s="1"/>
    </row>
    <row r="138" spans="6:6" x14ac:dyDescent="0.2">
      <c r="F138" s="1"/>
    </row>
    <row r="139" spans="6:6" x14ac:dyDescent="0.2">
      <c r="F139" s="1"/>
    </row>
    <row r="140" spans="6:6" x14ac:dyDescent="0.2">
      <c r="F140" s="1"/>
    </row>
    <row r="141" spans="6:6" x14ac:dyDescent="0.2">
      <c r="F141" s="1"/>
    </row>
    <row r="142" spans="6:6" x14ac:dyDescent="0.2">
      <c r="F142" s="1"/>
    </row>
    <row r="143" spans="6:6" x14ac:dyDescent="0.2">
      <c r="F143" s="1"/>
    </row>
    <row r="144" spans="6:6" x14ac:dyDescent="0.2">
      <c r="F144" s="1"/>
    </row>
    <row r="145" spans="6:6" x14ac:dyDescent="0.2">
      <c r="F145" s="1"/>
    </row>
    <row r="146" spans="6:6" x14ac:dyDescent="0.2">
      <c r="F146" s="1"/>
    </row>
    <row r="147" spans="6:6" x14ac:dyDescent="0.2">
      <c r="F147" s="1"/>
    </row>
    <row r="148" spans="6:6" x14ac:dyDescent="0.2">
      <c r="F148" s="1"/>
    </row>
    <row r="149" spans="6:6" x14ac:dyDescent="0.2">
      <c r="F149" s="1"/>
    </row>
    <row r="150" spans="6:6" x14ac:dyDescent="0.2">
      <c r="F150" s="1"/>
    </row>
    <row r="151" spans="6:6" x14ac:dyDescent="0.2">
      <c r="F151" s="1"/>
    </row>
    <row r="152" spans="6:6" x14ac:dyDescent="0.2">
      <c r="F152" s="1"/>
    </row>
    <row r="153" spans="6:6" x14ac:dyDescent="0.2">
      <c r="F153" s="1"/>
    </row>
    <row r="154" spans="6:6" x14ac:dyDescent="0.2">
      <c r="F154" s="1"/>
    </row>
    <row r="155" spans="6:6" x14ac:dyDescent="0.2">
      <c r="F155" s="1"/>
    </row>
    <row r="156" spans="6:6" x14ac:dyDescent="0.2">
      <c r="F156" s="1"/>
    </row>
    <row r="157" spans="6:6" x14ac:dyDescent="0.2">
      <c r="F157" s="1"/>
    </row>
    <row r="158" spans="6:6" x14ac:dyDescent="0.2">
      <c r="F158" s="1"/>
    </row>
    <row r="159" spans="6:6" x14ac:dyDescent="0.2">
      <c r="F159" s="1"/>
    </row>
    <row r="160" spans="6:6" x14ac:dyDescent="0.2">
      <c r="F160" s="1"/>
    </row>
    <row r="161" spans="6:6" x14ac:dyDescent="0.2">
      <c r="F161" s="1"/>
    </row>
    <row r="162" spans="6:6" x14ac:dyDescent="0.2">
      <c r="F162" s="1"/>
    </row>
    <row r="163" spans="6:6" x14ac:dyDescent="0.2">
      <c r="F163" s="1"/>
    </row>
    <row r="164" spans="6:6" x14ac:dyDescent="0.2">
      <c r="F164" s="1"/>
    </row>
    <row r="165" spans="6:6" x14ac:dyDescent="0.2">
      <c r="F165" s="1"/>
    </row>
    <row r="166" spans="6:6" x14ac:dyDescent="0.2">
      <c r="F166" s="1"/>
    </row>
    <row r="167" spans="6:6" x14ac:dyDescent="0.2">
      <c r="F167" s="1"/>
    </row>
    <row r="168" spans="6:6" x14ac:dyDescent="0.2">
      <c r="F168" s="1"/>
    </row>
    <row r="169" spans="6:6" x14ac:dyDescent="0.2">
      <c r="F169" s="1"/>
    </row>
    <row r="170" spans="6:6" x14ac:dyDescent="0.2">
      <c r="F170" s="1"/>
    </row>
    <row r="171" spans="6:6" x14ac:dyDescent="0.2">
      <c r="F171" s="1"/>
    </row>
    <row r="172" spans="6:6" x14ac:dyDescent="0.2">
      <c r="F172" s="1"/>
    </row>
    <row r="173" spans="6:6" x14ac:dyDescent="0.2">
      <c r="F173" s="1"/>
    </row>
    <row r="174" spans="6:6" x14ac:dyDescent="0.2">
      <c r="F174" s="1"/>
    </row>
    <row r="175" spans="6:6" x14ac:dyDescent="0.2">
      <c r="F175" s="1"/>
    </row>
    <row r="176" spans="6:6" x14ac:dyDescent="0.2">
      <c r="F176" s="1"/>
    </row>
    <row r="177" spans="6:6" x14ac:dyDescent="0.2">
      <c r="F177" s="1"/>
    </row>
    <row r="178" spans="6:6" x14ac:dyDescent="0.2">
      <c r="F178" s="1"/>
    </row>
    <row r="179" spans="6:6" x14ac:dyDescent="0.2">
      <c r="F179" s="1"/>
    </row>
    <row r="180" spans="6:6" x14ac:dyDescent="0.2">
      <c r="F180" s="1"/>
    </row>
    <row r="181" spans="6:6" x14ac:dyDescent="0.2">
      <c r="F181" s="1"/>
    </row>
    <row r="182" spans="6:6" x14ac:dyDescent="0.2">
      <c r="F182" s="1"/>
    </row>
    <row r="183" spans="6:6" x14ac:dyDescent="0.2">
      <c r="F183" s="1"/>
    </row>
    <row r="184" spans="6:6" x14ac:dyDescent="0.2">
      <c r="F184" s="1"/>
    </row>
    <row r="185" spans="6:6" x14ac:dyDescent="0.2">
      <c r="F185" s="1"/>
    </row>
    <row r="186" spans="6:6" x14ac:dyDescent="0.2">
      <c r="F186" s="1"/>
    </row>
    <row r="187" spans="6:6" x14ac:dyDescent="0.2">
      <c r="F187" s="1"/>
    </row>
    <row r="188" spans="6:6" x14ac:dyDescent="0.2">
      <c r="F188" s="1"/>
    </row>
    <row r="189" spans="6:6" x14ac:dyDescent="0.2">
      <c r="F189" s="1"/>
    </row>
    <row r="190" spans="6:6" x14ac:dyDescent="0.2">
      <c r="F190" s="1"/>
    </row>
    <row r="191" spans="6:6" x14ac:dyDescent="0.2">
      <c r="F191" s="1"/>
    </row>
    <row r="192" spans="6:6" x14ac:dyDescent="0.2">
      <c r="F192" s="1"/>
    </row>
    <row r="193" spans="6:6" x14ac:dyDescent="0.2">
      <c r="F193" s="1"/>
    </row>
    <row r="194" spans="6:6" x14ac:dyDescent="0.2">
      <c r="F194" s="1"/>
    </row>
    <row r="195" spans="6:6" x14ac:dyDescent="0.2">
      <c r="F195" s="1"/>
    </row>
    <row r="196" spans="6:6" x14ac:dyDescent="0.2">
      <c r="F196" s="1"/>
    </row>
    <row r="197" spans="6:6" x14ac:dyDescent="0.2">
      <c r="F197" s="1"/>
    </row>
    <row r="198" spans="6:6" x14ac:dyDescent="0.2">
      <c r="F198" s="1"/>
    </row>
    <row r="199" spans="6:6" x14ac:dyDescent="0.2">
      <c r="F199" s="1"/>
    </row>
    <row r="200" spans="6:6" x14ac:dyDescent="0.2">
      <c r="F200" s="1"/>
    </row>
    <row r="201" spans="6:6" x14ac:dyDescent="0.2">
      <c r="F201" s="1"/>
    </row>
    <row r="202" spans="6:6" x14ac:dyDescent="0.2">
      <c r="F202" s="1"/>
    </row>
    <row r="203" spans="6:6" x14ac:dyDescent="0.2">
      <c r="F203" s="1"/>
    </row>
    <row r="204" spans="6:6" x14ac:dyDescent="0.2">
      <c r="F204" s="1"/>
    </row>
    <row r="205" spans="6:6" x14ac:dyDescent="0.2">
      <c r="F205" s="1"/>
    </row>
    <row r="206" spans="6:6" x14ac:dyDescent="0.2">
      <c r="F206" s="1"/>
    </row>
    <row r="207" spans="6:6" x14ac:dyDescent="0.2">
      <c r="F207" s="1"/>
    </row>
    <row r="208" spans="6:6" x14ac:dyDescent="0.2">
      <c r="F208" s="1"/>
    </row>
    <row r="209" spans="6:6" x14ac:dyDescent="0.2">
      <c r="F209" s="1"/>
    </row>
    <row r="210" spans="6:6" x14ac:dyDescent="0.2">
      <c r="F210" s="1"/>
    </row>
    <row r="211" spans="6:6" x14ac:dyDescent="0.2">
      <c r="F211" s="1"/>
    </row>
    <row r="212" spans="6:6" x14ac:dyDescent="0.2">
      <c r="F212" s="1"/>
    </row>
    <row r="213" spans="6:6" x14ac:dyDescent="0.2">
      <c r="F213" s="1"/>
    </row>
    <row r="214" spans="6:6" x14ac:dyDescent="0.2">
      <c r="F214" s="1"/>
    </row>
    <row r="215" spans="6:6" x14ac:dyDescent="0.2">
      <c r="F215" s="1"/>
    </row>
    <row r="216" spans="6:6" x14ac:dyDescent="0.2">
      <c r="F216" s="1"/>
    </row>
    <row r="217" spans="6:6" x14ac:dyDescent="0.2">
      <c r="F217" s="1"/>
    </row>
    <row r="218" spans="6:6" x14ac:dyDescent="0.2">
      <c r="F218" s="1"/>
    </row>
    <row r="219" spans="6:6" x14ac:dyDescent="0.2">
      <c r="F219" s="1"/>
    </row>
    <row r="220" spans="6:6" x14ac:dyDescent="0.2">
      <c r="F220" s="1"/>
    </row>
    <row r="221" spans="6:6" x14ac:dyDescent="0.2">
      <c r="F221" s="1"/>
    </row>
    <row r="222" spans="6:6" x14ac:dyDescent="0.2">
      <c r="F222" s="1"/>
    </row>
    <row r="223" spans="6:6" x14ac:dyDescent="0.2">
      <c r="F223" s="1"/>
    </row>
    <row r="224" spans="6:6" x14ac:dyDescent="0.2">
      <c r="F224" s="1"/>
    </row>
    <row r="225" spans="6:6" x14ac:dyDescent="0.2">
      <c r="F225" s="1"/>
    </row>
    <row r="226" spans="6:6" x14ac:dyDescent="0.2">
      <c r="F226" s="1"/>
    </row>
    <row r="227" spans="6:6" x14ac:dyDescent="0.2">
      <c r="F227" s="1"/>
    </row>
    <row r="228" spans="6:6" x14ac:dyDescent="0.2">
      <c r="F228" s="1"/>
    </row>
    <row r="229" spans="6:6" x14ac:dyDescent="0.2">
      <c r="F229" s="1"/>
    </row>
    <row r="230" spans="6:6" x14ac:dyDescent="0.2">
      <c r="F230" s="1"/>
    </row>
    <row r="231" spans="6:6" x14ac:dyDescent="0.2">
      <c r="F231" s="1"/>
    </row>
    <row r="232" spans="6:6" x14ac:dyDescent="0.2">
      <c r="F232" s="1"/>
    </row>
    <row r="233" spans="6:6" x14ac:dyDescent="0.2">
      <c r="F233" s="1"/>
    </row>
    <row r="234" spans="6:6" x14ac:dyDescent="0.2">
      <c r="F234" s="1"/>
    </row>
    <row r="235" spans="6:6" x14ac:dyDescent="0.2">
      <c r="F235" s="1"/>
    </row>
    <row r="236" spans="6:6" x14ac:dyDescent="0.2">
      <c r="F236" s="1"/>
    </row>
    <row r="237" spans="6:6" x14ac:dyDescent="0.2">
      <c r="F237" s="1"/>
    </row>
    <row r="238" spans="6:6" x14ac:dyDescent="0.2">
      <c r="F238" s="1"/>
    </row>
    <row r="239" spans="6:6" x14ac:dyDescent="0.2">
      <c r="F239" s="1"/>
    </row>
    <row r="240" spans="6:6" x14ac:dyDescent="0.2">
      <c r="F240" s="1"/>
    </row>
    <row r="241" spans="6:6" x14ac:dyDescent="0.2">
      <c r="F241" s="1"/>
    </row>
    <row r="242" spans="6:6" x14ac:dyDescent="0.2">
      <c r="F242" s="1"/>
    </row>
    <row r="243" spans="6:6" x14ac:dyDescent="0.2">
      <c r="F243" s="1"/>
    </row>
    <row r="244" spans="6:6" x14ac:dyDescent="0.2">
      <c r="F244" s="1"/>
    </row>
    <row r="245" spans="6:6" x14ac:dyDescent="0.2">
      <c r="F245" s="1"/>
    </row>
    <row r="246" spans="6:6" x14ac:dyDescent="0.2">
      <c r="F246" s="1"/>
    </row>
    <row r="247" spans="6:6" x14ac:dyDescent="0.2">
      <c r="F247" s="1"/>
    </row>
    <row r="248" spans="6:6" x14ac:dyDescent="0.2">
      <c r="F248" s="1"/>
    </row>
    <row r="249" spans="6:6" x14ac:dyDescent="0.2">
      <c r="F249" s="1"/>
    </row>
    <row r="250" spans="6:6" x14ac:dyDescent="0.2">
      <c r="F250" s="1"/>
    </row>
    <row r="251" spans="6:6" x14ac:dyDescent="0.2">
      <c r="F251" s="1"/>
    </row>
    <row r="252" spans="6:6" x14ac:dyDescent="0.2">
      <c r="F252" s="1"/>
    </row>
    <row r="253" spans="6:6" x14ac:dyDescent="0.2">
      <c r="F253" s="1"/>
    </row>
    <row r="254" spans="6:6" x14ac:dyDescent="0.2">
      <c r="F254" s="1"/>
    </row>
    <row r="255" spans="6:6" x14ac:dyDescent="0.2">
      <c r="F255" s="1"/>
    </row>
    <row r="256" spans="6:6" x14ac:dyDescent="0.2">
      <c r="F256" s="1"/>
    </row>
    <row r="257" spans="6:6" x14ac:dyDescent="0.2">
      <c r="F257" s="1"/>
    </row>
    <row r="258" spans="6:6" x14ac:dyDescent="0.2">
      <c r="F258" s="1"/>
    </row>
    <row r="259" spans="6:6" x14ac:dyDescent="0.2">
      <c r="F259" s="1"/>
    </row>
    <row r="260" spans="6:6" x14ac:dyDescent="0.2">
      <c r="F260" s="1"/>
    </row>
    <row r="261" spans="6:6" x14ac:dyDescent="0.2">
      <c r="F261" s="1"/>
    </row>
    <row r="262" spans="6:6" x14ac:dyDescent="0.2">
      <c r="F262" s="1"/>
    </row>
    <row r="263" spans="6:6" x14ac:dyDescent="0.2">
      <c r="F263" s="1"/>
    </row>
    <row r="264" spans="6:6" x14ac:dyDescent="0.2">
      <c r="F264" s="1"/>
    </row>
    <row r="265" spans="6:6" x14ac:dyDescent="0.2">
      <c r="F265" s="1"/>
    </row>
    <row r="266" spans="6:6" x14ac:dyDescent="0.2">
      <c r="F266" s="1"/>
    </row>
    <row r="267" spans="6:6" x14ac:dyDescent="0.2">
      <c r="F267" s="1"/>
    </row>
    <row r="268" spans="6:6" x14ac:dyDescent="0.2">
      <c r="F268" s="1"/>
    </row>
    <row r="269" spans="6:6" x14ac:dyDescent="0.2">
      <c r="F269" s="1"/>
    </row>
    <row r="270" spans="6:6" x14ac:dyDescent="0.2">
      <c r="F270" s="1"/>
    </row>
    <row r="271" spans="6:6" x14ac:dyDescent="0.2">
      <c r="F271" s="1"/>
    </row>
    <row r="272" spans="6:6" x14ac:dyDescent="0.2">
      <c r="F272" s="1"/>
    </row>
    <row r="273" spans="6:6" x14ac:dyDescent="0.2">
      <c r="F273" s="1"/>
    </row>
    <row r="274" spans="6:6" x14ac:dyDescent="0.2">
      <c r="F274" s="1"/>
    </row>
    <row r="275" spans="6:6" x14ac:dyDescent="0.2">
      <c r="F275" s="1"/>
    </row>
    <row r="276" spans="6:6" x14ac:dyDescent="0.2">
      <c r="F276" s="1"/>
    </row>
    <row r="277" spans="6:6" x14ac:dyDescent="0.2">
      <c r="F277" s="1"/>
    </row>
    <row r="278" spans="6:6" x14ac:dyDescent="0.2">
      <c r="F278" s="1"/>
    </row>
    <row r="279" spans="6:6" x14ac:dyDescent="0.2">
      <c r="F279" s="1"/>
    </row>
    <row r="280" spans="6:6" x14ac:dyDescent="0.2">
      <c r="F280" s="1"/>
    </row>
    <row r="281" spans="6:6" x14ac:dyDescent="0.2">
      <c r="F281" s="1"/>
    </row>
    <row r="282" spans="6:6" x14ac:dyDescent="0.2">
      <c r="F282" s="1"/>
    </row>
    <row r="283" spans="6:6" x14ac:dyDescent="0.2">
      <c r="F283" s="1"/>
    </row>
    <row r="284" spans="6:6" x14ac:dyDescent="0.2">
      <c r="F284" s="1"/>
    </row>
    <row r="285" spans="6:6" x14ac:dyDescent="0.2">
      <c r="F285" s="1"/>
    </row>
    <row r="286" spans="6:6" x14ac:dyDescent="0.2">
      <c r="F286" s="1"/>
    </row>
    <row r="287" spans="6:6" x14ac:dyDescent="0.2">
      <c r="F287" s="1"/>
    </row>
    <row r="288" spans="6:6" x14ac:dyDescent="0.2">
      <c r="F288" s="1"/>
    </row>
    <row r="289" spans="6:6" x14ac:dyDescent="0.2">
      <c r="F289" s="1"/>
    </row>
    <row r="290" spans="6:6" x14ac:dyDescent="0.2">
      <c r="F290" s="1"/>
    </row>
    <row r="291" spans="6:6" x14ac:dyDescent="0.2">
      <c r="F291" s="1"/>
    </row>
    <row r="292" spans="6:6" x14ac:dyDescent="0.2">
      <c r="F292" s="1"/>
    </row>
    <row r="293" spans="6:6" x14ac:dyDescent="0.2">
      <c r="F293" s="1"/>
    </row>
    <row r="294" spans="6:6" x14ac:dyDescent="0.2">
      <c r="F294" s="1"/>
    </row>
    <row r="295" spans="6:6" x14ac:dyDescent="0.2">
      <c r="F295" s="1"/>
    </row>
    <row r="296" spans="6:6" x14ac:dyDescent="0.2">
      <c r="F296" s="1"/>
    </row>
    <row r="297" spans="6:6" x14ac:dyDescent="0.2">
      <c r="F297" s="1"/>
    </row>
    <row r="298" spans="6:6" x14ac:dyDescent="0.2">
      <c r="F298" s="1"/>
    </row>
    <row r="299" spans="6:6" x14ac:dyDescent="0.2">
      <c r="F299" s="1"/>
    </row>
    <row r="300" spans="6:6" x14ac:dyDescent="0.2">
      <c r="F300" s="1"/>
    </row>
    <row r="301" spans="6:6" x14ac:dyDescent="0.2">
      <c r="F301" s="1"/>
    </row>
    <row r="302" spans="6:6" x14ac:dyDescent="0.2">
      <c r="F302" s="1"/>
    </row>
    <row r="303" spans="6:6" x14ac:dyDescent="0.2">
      <c r="F303" s="1"/>
    </row>
    <row r="304" spans="6:6" x14ac:dyDescent="0.2">
      <c r="F304" s="1"/>
    </row>
    <row r="305" spans="6:6" x14ac:dyDescent="0.2">
      <c r="F305" s="1"/>
    </row>
    <row r="306" spans="6:6" x14ac:dyDescent="0.2">
      <c r="F306" s="1"/>
    </row>
    <row r="307" spans="6:6" x14ac:dyDescent="0.2">
      <c r="F307" s="1"/>
    </row>
    <row r="308" spans="6:6" x14ac:dyDescent="0.2">
      <c r="F308" s="1"/>
    </row>
    <row r="309" spans="6:6" x14ac:dyDescent="0.2">
      <c r="F309" s="1"/>
    </row>
    <row r="310" spans="6:6" x14ac:dyDescent="0.2">
      <c r="F310" s="1"/>
    </row>
    <row r="311" spans="6:6" x14ac:dyDescent="0.2">
      <c r="F311" s="1"/>
    </row>
    <row r="312" spans="6:6" x14ac:dyDescent="0.2">
      <c r="F312" s="1"/>
    </row>
    <row r="313" spans="6:6" x14ac:dyDescent="0.2">
      <c r="F313" s="1"/>
    </row>
    <row r="314" spans="6:6" x14ac:dyDescent="0.2">
      <c r="F314" s="1"/>
    </row>
    <row r="315" spans="6:6" x14ac:dyDescent="0.2">
      <c r="F315" s="1"/>
    </row>
    <row r="316" spans="6:6" x14ac:dyDescent="0.2">
      <c r="F316" s="1"/>
    </row>
    <row r="317" spans="6:6" x14ac:dyDescent="0.2">
      <c r="F317" s="1"/>
    </row>
    <row r="318" spans="6:6" x14ac:dyDescent="0.2">
      <c r="F318" s="1"/>
    </row>
    <row r="319" spans="6:6" x14ac:dyDescent="0.2">
      <c r="F319" s="1"/>
    </row>
    <row r="320" spans="6:6" x14ac:dyDescent="0.2">
      <c r="F320" s="1"/>
    </row>
    <row r="321" spans="6:6" x14ac:dyDescent="0.2">
      <c r="F321" s="1"/>
    </row>
    <row r="322" spans="6:6" x14ac:dyDescent="0.2">
      <c r="F322" s="1"/>
    </row>
    <row r="323" spans="6:6" x14ac:dyDescent="0.2">
      <c r="F323" s="1"/>
    </row>
    <row r="324" spans="6:6" x14ac:dyDescent="0.2">
      <c r="F324" s="1"/>
    </row>
    <row r="325" spans="6:6" x14ac:dyDescent="0.2">
      <c r="F325" s="1"/>
    </row>
    <row r="326" spans="6:6" x14ac:dyDescent="0.2">
      <c r="F326" s="1"/>
    </row>
    <row r="327" spans="6:6" x14ac:dyDescent="0.2">
      <c r="F327" s="1"/>
    </row>
    <row r="328" spans="6:6" x14ac:dyDescent="0.2">
      <c r="F328" s="1"/>
    </row>
    <row r="329" spans="6:6" x14ac:dyDescent="0.2">
      <c r="F329" s="1"/>
    </row>
    <row r="330" spans="6:6" x14ac:dyDescent="0.2">
      <c r="F330" s="1"/>
    </row>
    <row r="331" spans="6:6" x14ac:dyDescent="0.2">
      <c r="F331" s="1"/>
    </row>
    <row r="332" spans="6:6" x14ac:dyDescent="0.2">
      <c r="F332" s="1"/>
    </row>
    <row r="333" spans="6:6" x14ac:dyDescent="0.2">
      <c r="F333" s="1"/>
    </row>
    <row r="334" spans="6:6" x14ac:dyDescent="0.2">
      <c r="F334" s="1"/>
    </row>
    <row r="335" spans="6:6" x14ac:dyDescent="0.2">
      <c r="F335" s="1"/>
    </row>
    <row r="336" spans="6:6" x14ac:dyDescent="0.2">
      <c r="F336" s="1"/>
    </row>
    <row r="337" spans="6:6" x14ac:dyDescent="0.2">
      <c r="F337" s="1"/>
    </row>
    <row r="338" spans="6:6" x14ac:dyDescent="0.2">
      <c r="F338" s="1"/>
    </row>
    <row r="339" spans="6:6" x14ac:dyDescent="0.2">
      <c r="F339" s="1"/>
    </row>
    <row r="340" spans="6:6" x14ac:dyDescent="0.2">
      <c r="F340" s="1"/>
    </row>
    <row r="341" spans="6:6" x14ac:dyDescent="0.2">
      <c r="F341" s="1"/>
    </row>
    <row r="342" spans="6:6" x14ac:dyDescent="0.2">
      <c r="F342" s="1"/>
    </row>
    <row r="343" spans="6:6" x14ac:dyDescent="0.2">
      <c r="F343" s="1"/>
    </row>
    <row r="344" spans="6:6" x14ac:dyDescent="0.2">
      <c r="F344" s="1"/>
    </row>
    <row r="345" spans="6:6" x14ac:dyDescent="0.2">
      <c r="F345" s="1"/>
    </row>
    <row r="346" spans="6:6" x14ac:dyDescent="0.2">
      <c r="F346" s="1"/>
    </row>
    <row r="347" spans="6:6" x14ac:dyDescent="0.2">
      <c r="F347" s="1"/>
    </row>
    <row r="348" spans="6:6" x14ac:dyDescent="0.2">
      <c r="F348" s="1"/>
    </row>
    <row r="349" spans="6:6" x14ac:dyDescent="0.2">
      <c r="F349" s="1"/>
    </row>
    <row r="350" spans="6:6" x14ac:dyDescent="0.2">
      <c r="F350" s="1"/>
    </row>
    <row r="351" spans="6:6" x14ac:dyDescent="0.2">
      <c r="F351" s="1"/>
    </row>
    <row r="352" spans="6:6" x14ac:dyDescent="0.2">
      <c r="F352" s="1"/>
    </row>
    <row r="353" spans="6:6" x14ac:dyDescent="0.2">
      <c r="F353" s="1"/>
    </row>
    <row r="354" spans="6:6" x14ac:dyDescent="0.2">
      <c r="F354" s="1"/>
    </row>
    <row r="355" spans="6:6" x14ac:dyDescent="0.2">
      <c r="F355" s="1"/>
    </row>
    <row r="356" spans="6:6" x14ac:dyDescent="0.2">
      <c r="F356" s="1"/>
    </row>
    <row r="357" spans="6:6" x14ac:dyDescent="0.2">
      <c r="F357" s="1"/>
    </row>
    <row r="358" spans="6:6" x14ac:dyDescent="0.2">
      <c r="F358" s="1"/>
    </row>
    <row r="359" spans="6:6" x14ac:dyDescent="0.2">
      <c r="F359" s="1"/>
    </row>
    <row r="360" spans="6:6" x14ac:dyDescent="0.2">
      <c r="F360" s="1"/>
    </row>
    <row r="361" spans="6:6" x14ac:dyDescent="0.2">
      <c r="F361" s="1"/>
    </row>
    <row r="362" spans="6:6" x14ac:dyDescent="0.2">
      <c r="F362" s="1"/>
    </row>
    <row r="363" spans="6:6" x14ac:dyDescent="0.2">
      <c r="F363" s="1"/>
    </row>
    <row r="364" spans="6:6" x14ac:dyDescent="0.2">
      <c r="F364" s="1"/>
    </row>
    <row r="365" spans="6:6" x14ac:dyDescent="0.2">
      <c r="F365" s="1"/>
    </row>
    <row r="366" spans="6:6" x14ac:dyDescent="0.2">
      <c r="F366" s="1"/>
    </row>
    <row r="367" spans="6:6" x14ac:dyDescent="0.2">
      <c r="F367" s="1"/>
    </row>
    <row r="368" spans="6:6" x14ac:dyDescent="0.2">
      <c r="F368" s="1"/>
    </row>
    <row r="369" spans="6:6" x14ac:dyDescent="0.2">
      <c r="F369" s="1"/>
    </row>
    <row r="370" spans="6:6" x14ac:dyDescent="0.2">
      <c r="F370" s="1"/>
    </row>
    <row r="371" spans="6:6" x14ac:dyDescent="0.2">
      <c r="F371" s="1"/>
    </row>
    <row r="372" spans="6:6" x14ac:dyDescent="0.2">
      <c r="F372" s="1"/>
    </row>
    <row r="373" spans="6:6" x14ac:dyDescent="0.2">
      <c r="F373" s="1"/>
    </row>
    <row r="374" spans="6:6" x14ac:dyDescent="0.2">
      <c r="F374" s="1"/>
    </row>
    <row r="375" spans="6:6" x14ac:dyDescent="0.2">
      <c r="F375" s="1"/>
    </row>
    <row r="376" spans="6:6" x14ac:dyDescent="0.2">
      <c r="F376" s="1"/>
    </row>
    <row r="377" spans="6:6" x14ac:dyDescent="0.2">
      <c r="F377" s="1"/>
    </row>
    <row r="378" spans="6:6" x14ac:dyDescent="0.2">
      <c r="F378" s="1"/>
    </row>
    <row r="379" spans="6:6" x14ac:dyDescent="0.2">
      <c r="F379" s="1"/>
    </row>
    <row r="380" spans="6:6" x14ac:dyDescent="0.2">
      <c r="F380" s="1"/>
    </row>
    <row r="381" spans="6:6" x14ac:dyDescent="0.2">
      <c r="F381" s="1"/>
    </row>
    <row r="382" spans="6:6" x14ac:dyDescent="0.2">
      <c r="F382" s="1"/>
    </row>
    <row r="383" spans="6:6" x14ac:dyDescent="0.2">
      <c r="F383" s="1"/>
    </row>
    <row r="384" spans="6:6" x14ac:dyDescent="0.2">
      <c r="F384" s="1"/>
    </row>
    <row r="385" spans="6:6" x14ac:dyDescent="0.2">
      <c r="F385" s="1"/>
    </row>
    <row r="386" spans="6:6" x14ac:dyDescent="0.2">
      <c r="F386" s="1"/>
    </row>
    <row r="387" spans="6:6" x14ac:dyDescent="0.2">
      <c r="F387" s="1"/>
    </row>
    <row r="388" spans="6:6" x14ac:dyDescent="0.2">
      <c r="F388" s="1"/>
    </row>
    <row r="389" spans="6:6" x14ac:dyDescent="0.2">
      <c r="F389" s="1"/>
    </row>
    <row r="390" spans="6:6" x14ac:dyDescent="0.2">
      <c r="F390" s="1"/>
    </row>
    <row r="391" spans="6:6" x14ac:dyDescent="0.2">
      <c r="F391" s="1"/>
    </row>
    <row r="392" spans="6:6" x14ac:dyDescent="0.2">
      <c r="F392" s="1"/>
    </row>
    <row r="393" spans="6:6" x14ac:dyDescent="0.2">
      <c r="F393" s="1"/>
    </row>
    <row r="394" spans="6:6" x14ac:dyDescent="0.2">
      <c r="F394" s="1"/>
    </row>
    <row r="395" spans="6:6" x14ac:dyDescent="0.2">
      <c r="F395" s="1"/>
    </row>
    <row r="396" spans="6:6" x14ac:dyDescent="0.2">
      <c r="F396" s="1"/>
    </row>
    <row r="397" spans="6:6" x14ac:dyDescent="0.2">
      <c r="F397" s="1"/>
    </row>
    <row r="398" spans="6:6" x14ac:dyDescent="0.2">
      <c r="F398" s="1"/>
    </row>
    <row r="399" spans="6:6" x14ac:dyDescent="0.2">
      <c r="F399" s="1"/>
    </row>
    <row r="400" spans="6:6" x14ac:dyDescent="0.2">
      <c r="F400" s="1"/>
    </row>
    <row r="401" spans="6:6" x14ac:dyDescent="0.2">
      <c r="F401" s="1"/>
    </row>
    <row r="402" spans="6:6" x14ac:dyDescent="0.2">
      <c r="F402" s="1"/>
    </row>
    <row r="403" spans="6:6" x14ac:dyDescent="0.2">
      <c r="F403" s="1"/>
    </row>
    <row r="404" spans="6:6" x14ac:dyDescent="0.2">
      <c r="F404" s="1"/>
    </row>
    <row r="405" spans="6:6" x14ac:dyDescent="0.2">
      <c r="F405" s="1"/>
    </row>
    <row r="406" spans="6:6" x14ac:dyDescent="0.2">
      <c r="F406" s="1"/>
    </row>
    <row r="407" spans="6:6" x14ac:dyDescent="0.2">
      <c r="F407" s="1"/>
    </row>
    <row r="408" spans="6:6" x14ac:dyDescent="0.2">
      <c r="F408" s="1"/>
    </row>
    <row r="409" spans="6:6" x14ac:dyDescent="0.2">
      <c r="F409" s="1"/>
    </row>
    <row r="410" spans="6:6" x14ac:dyDescent="0.2">
      <c r="F410" s="1"/>
    </row>
    <row r="411" spans="6:6" x14ac:dyDescent="0.2">
      <c r="F411" s="1"/>
    </row>
    <row r="412" spans="6:6" x14ac:dyDescent="0.2">
      <c r="F412" s="1"/>
    </row>
    <row r="413" spans="6:6" x14ac:dyDescent="0.2">
      <c r="F413" s="1"/>
    </row>
    <row r="414" spans="6:6" x14ac:dyDescent="0.2">
      <c r="F414" s="1"/>
    </row>
    <row r="415" spans="6:6" x14ac:dyDescent="0.2">
      <c r="F415" s="1"/>
    </row>
    <row r="416" spans="6:6" x14ac:dyDescent="0.2">
      <c r="F416" s="1"/>
    </row>
    <row r="417" spans="6:6" x14ac:dyDescent="0.2">
      <c r="F417" s="1"/>
    </row>
    <row r="418" spans="6:6" x14ac:dyDescent="0.2">
      <c r="F418" s="1"/>
    </row>
    <row r="419" spans="6:6" x14ac:dyDescent="0.2">
      <c r="F419" s="1"/>
    </row>
    <row r="420" spans="6:6" x14ac:dyDescent="0.2">
      <c r="F420" s="1"/>
    </row>
    <row r="421" spans="6:6" x14ac:dyDescent="0.2">
      <c r="F421" s="1"/>
    </row>
    <row r="422" spans="6:6" x14ac:dyDescent="0.2">
      <c r="F422" s="1"/>
    </row>
    <row r="423" spans="6:6" x14ac:dyDescent="0.2">
      <c r="F423" s="1"/>
    </row>
    <row r="424" spans="6:6" x14ac:dyDescent="0.2">
      <c r="F424" s="1"/>
    </row>
    <row r="425" spans="6:6" x14ac:dyDescent="0.2">
      <c r="F425" s="1"/>
    </row>
    <row r="426" spans="6:6" x14ac:dyDescent="0.2">
      <c r="F426" s="1"/>
    </row>
    <row r="427" spans="6:6" x14ac:dyDescent="0.2">
      <c r="F427" s="1"/>
    </row>
    <row r="428" spans="6:6" x14ac:dyDescent="0.2">
      <c r="F428" s="1"/>
    </row>
    <row r="429" spans="6:6" x14ac:dyDescent="0.2">
      <c r="F429" s="1"/>
    </row>
    <row r="430" spans="6:6" x14ac:dyDescent="0.2">
      <c r="F430" s="1"/>
    </row>
    <row r="431" spans="6:6" x14ac:dyDescent="0.2">
      <c r="F431" s="1"/>
    </row>
    <row r="432" spans="6:6" x14ac:dyDescent="0.2">
      <c r="F432" s="1"/>
    </row>
    <row r="433" spans="6:6" x14ac:dyDescent="0.2">
      <c r="F433" s="1"/>
    </row>
    <row r="434" spans="6:6" x14ac:dyDescent="0.2">
      <c r="F434" s="1"/>
    </row>
    <row r="435" spans="6:6" x14ac:dyDescent="0.2">
      <c r="F435" s="1"/>
    </row>
    <row r="436" spans="6:6" x14ac:dyDescent="0.2">
      <c r="F436" s="1"/>
    </row>
    <row r="437" spans="6:6" x14ac:dyDescent="0.2">
      <c r="F437" s="1"/>
    </row>
    <row r="438" spans="6:6" x14ac:dyDescent="0.2">
      <c r="F438" s="1"/>
    </row>
    <row r="439" spans="6:6" x14ac:dyDescent="0.2">
      <c r="F439" s="1"/>
    </row>
    <row r="440" spans="6:6" x14ac:dyDescent="0.2">
      <c r="F440" s="1"/>
    </row>
    <row r="441" spans="6:6" x14ac:dyDescent="0.2">
      <c r="F441" s="1"/>
    </row>
    <row r="442" spans="6:6" x14ac:dyDescent="0.2">
      <c r="F442" s="1"/>
    </row>
    <row r="443" spans="6:6" x14ac:dyDescent="0.2">
      <c r="F443" s="1"/>
    </row>
    <row r="444" spans="6:6" x14ac:dyDescent="0.2">
      <c r="F444" s="1"/>
    </row>
    <row r="445" spans="6:6" x14ac:dyDescent="0.2">
      <c r="F445" s="1"/>
    </row>
    <row r="446" spans="6:6" x14ac:dyDescent="0.2">
      <c r="F446" s="1"/>
    </row>
    <row r="447" spans="6:6" x14ac:dyDescent="0.2">
      <c r="F447" s="1"/>
    </row>
    <row r="448" spans="6:6" x14ac:dyDescent="0.2">
      <c r="F448" s="1"/>
    </row>
    <row r="449" spans="6:6" x14ac:dyDescent="0.2">
      <c r="F449" s="1"/>
    </row>
    <row r="450" spans="6:6" x14ac:dyDescent="0.2">
      <c r="F450" s="1"/>
    </row>
    <row r="451" spans="6:6" x14ac:dyDescent="0.2">
      <c r="F451" s="1"/>
    </row>
    <row r="452" spans="6:6" x14ac:dyDescent="0.2">
      <c r="F452" s="1"/>
    </row>
    <row r="453" spans="6:6" x14ac:dyDescent="0.2">
      <c r="F453" s="1"/>
    </row>
    <row r="454" spans="6:6" x14ac:dyDescent="0.2">
      <c r="F454" s="1"/>
    </row>
    <row r="455" spans="6:6" x14ac:dyDescent="0.2">
      <c r="F455" s="1"/>
    </row>
    <row r="456" spans="6:6" x14ac:dyDescent="0.2">
      <c r="F456" s="1"/>
    </row>
    <row r="457" spans="6:6" x14ac:dyDescent="0.2">
      <c r="F457" s="1"/>
    </row>
    <row r="458" spans="6:6" x14ac:dyDescent="0.2">
      <c r="F458" s="1"/>
    </row>
    <row r="459" spans="6:6" x14ac:dyDescent="0.2">
      <c r="F459" s="1"/>
    </row>
    <row r="460" spans="6:6" x14ac:dyDescent="0.2">
      <c r="F460" s="1"/>
    </row>
    <row r="461" spans="6:6" x14ac:dyDescent="0.2">
      <c r="F461" s="1"/>
    </row>
    <row r="462" spans="6:6" x14ac:dyDescent="0.2">
      <c r="F462" s="1"/>
    </row>
    <row r="463" spans="6:6" x14ac:dyDescent="0.2">
      <c r="F463" s="1"/>
    </row>
    <row r="464" spans="6:6" x14ac:dyDescent="0.2">
      <c r="F464" s="1"/>
    </row>
    <row r="465" spans="6:6" x14ac:dyDescent="0.2">
      <c r="F465" s="1"/>
    </row>
    <row r="466" spans="6:6" x14ac:dyDescent="0.2">
      <c r="F466" s="1"/>
    </row>
    <row r="467" spans="6:6" x14ac:dyDescent="0.2">
      <c r="F467" s="1"/>
    </row>
    <row r="468" spans="6:6" x14ac:dyDescent="0.2">
      <c r="F468" s="1"/>
    </row>
    <row r="469" spans="6:6" x14ac:dyDescent="0.2">
      <c r="F469" s="1"/>
    </row>
    <row r="470" spans="6:6" x14ac:dyDescent="0.2">
      <c r="F470" s="1"/>
    </row>
    <row r="471" spans="6:6" x14ac:dyDescent="0.2">
      <c r="F471" s="1"/>
    </row>
    <row r="472" spans="6:6" x14ac:dyDescent="0.2">
      <c r="F472" s="1"/>
    </row>
    <row r="473" spans="6:6" x14ac:dyDescent="0.2">
      <c r="F473" s="1"/>
    </row>
    <row r="474" spans="6:6" x14ac:dyDescent="0.2">
      <c r="F474" s="1"/>
    </row>
    <row r="475" spans="6:6" x14ac:dyDescent="0.2">
      <c r="F475" s="1"/>
    </row>
    <row r="476" spans="6:6" x14ac:dyDescent="0.2">
      <c r="F476" s="1"/>
    </row>
    <row r="477" spans="6:6" x14ac:dyDescent="0.2">
      <c r="F477" s="1"/>
    </row>
    <row r="478" spans="6:6" x14ac:dyDescent="0.2">
      <c r="F478" s="1"/>
    </row>
    <row r="479" spans="6:6" x14ac:dyDescent="0.2">
      <c r="F479" s="1"/>
    </row>
    <row r="480" spans="6:6" x14ac:dyDescent="0.2">
      <c r="F480" s="1"/>
    </row>
    <row r="481" spans="6:6" x14ac:dyDescent="0.2">
      <c r="F481" s="1"/>
    </row>
    <row r="482" spans="6:6" x14ac:dyDescent="0.2">
      <c r="F482" s="1"/>
    </row>
    <row r="483" spans="6:6" x14ac:dyDescent="0.2">
      <c r="F483" s="1"/>
    </row>
    <row r="484" spans="6:6" x14ac:dyDescent="0.2">
      <c r="F484" s="1"/>
    </row>
    <row r="485" spans="6:6" x14ac:dyDescent="0.2">
      <c r="F485" s="1"/>
    </row>
    <row r="486" spans="6:6" x14ac:dyDescent="0.2">
      <c r="F486" s="1"/>
    </row>
    <row r="487" spans="6:6" x14ac:dyDescent="0.2">
      <c r="F487" s="1"/>
    </row>
    <row r="488" spans="6:6" x14ac:dyDescent="0.2">
      <c r="F488" s="1"/>
    </row>
    <row r="489" spans="6:6" x14ac:dyDescent="0.2">
      <c r="F489" s="1"/>
    </row>
    <row r="490" spans="6:6" x14ac:dyDescent="0.2">
      <c r="F490" s="1"/>
    </row>
    <row r="491" spans="6:6" x14ac:dyDescent="0.2">
      <c r="F491" s="1"/>
    </row>
    <row r="492" spans="6:6" x14ac:dyDescent="0.2">
      <c r="F492" s="1"/>
    </row>
    <row r="493" spans="6:6" x14ac:dyDescent="0.2">
      <c r="F493" s="1"/>
    </row>
    <row r="494" spans="6:6" x14ac:dyDescent="0.2">
      <c r="F494" s="1"/>
    </row>
    <row r="495" spans="6:6" x14ac:dyDescent="0.2">
      <c r="F495" s="1"/>
    </row>
    <row r="496" spans="6:6" x14ac:dyDescent="0.2">
      <c r="F496" s="1"/>
    </row>
    <row r="497" spans="6:6" x14ac:dyDescent="0.2">
      <c r="F497" s="1"/>
    </row>
    <row r="498" spans="6:6" x14ac:dyDescent="0.2">
      <c r="F498" s="1"/>
    </row>
    <row r="499" spans="6:6" x14ac:dyDescent="0.2">
      <c r="F499" s="1"/>
    </row>
    <row r="500" spans="6:6" x14ac:dyDescent="0.2">
      <c r="F500" s="1"/>
    </row>
    <row r="501" spans="6:6" x14ac:dyDescent="0.2">
      <c r="F501" s="1"/>
    </row>
    <row r="502" spans="6:6" x14ac:dyDescent="0.2">
      <c r="F502" s="1"/>
    </row>
    <row r="503" spans="6:6" x14ac:dyDescent="0.2">
      <c r="F503" s="2"/>
    </row>
    <row r="504" spans="6:6" x14ac:dyDescent="0.2">
      <c r="F504" s="1"/>
    </row>
    <row r="505" spans="6:6" x14ac:dyDescent="0.2">
      <c r="F505" s="1"/>
    </row>
    <row r="506" spans="6:6" x14ac:dyDescent="0.2">
      <c r="F506" s="1"/>
    </row>
    <row r="507" spans="6:6" x14ac:dyDescent="0.2">
      <c r="F507" s="1"/>
    </row>
    <row r="508" spans="6:6" x14ac:dyDescent="0.2">
      <c r="F508" s="1"/>
    </row>
    <row r="509" spans="6:6" x14ac:dyDescent="0.2">
      <c r="F509" s="1"/>
    </row>
    <row r="510" spans="6:6" x14ac:dyDescent="0.2">
      <c r="F510" s="1"/>
    </row>
    <row r="511" spans="6:6" x14ac:dyDescent="0.2">
      <c r="F511" s="1"/>
    </row>
    <row r="512" spans="6:6" x14ac:dyDescent="0.2">
      <c r="F512" s="1"/>
    </row>
    <row r="513" spans="6:6" x14ac:dyDescent="0.2">
      <c r="F513" s="1"/>
    </row>
    <row r="514" spans="6:6" x14ac:dyDescent="0.2">
      <c r="F514" s="1"/>
    </row>
    <row r="515" spans="6:6" x14ac:dyDescent="0.2">
      <c r="F515" s="1"/>
    </row>
    <row r="516" spans="6:6" x14ac:dyDescent="0.2">
      <c r="F516" s="1"/>
    </row>
    <row r="517" spans="6:6" x14ac:dyDescent="0.2">
      <c r="F517" s="1"/>
    </row>
    <row r="518" spans="6:6" x14ac:dyDescent="0.2">
      <c r="F518" s="1"/>
    </row>
    <row r="519" spans="6:6" x14ac:dyDescent="0.2">
      <c r="F519" s="1"/>
    </row>
    <row r="520" spans="6:6" x14ac:dyDescent="0.2">
      <c r="F520" s="1"/>
    </row>
    <row r="521" spans="6:6" x14ac:dyDescent="0.2">
      <c r="F521" s="1"/>
    </row>
    <row r="522" spans="6:6" x14ac:dyDescent="0.2">
      <c r="F522" s="1"/>
    </row>
    <row r="523" spans="6:6" x14ac:dyDescent="0.2">
      <c r="F523" s="1"/>
    </row>
    <row r="524" spans="6:6" x14ac:dyDescent="0.2">
      <c r="F524" s="1"/>
    </row>
    <row r="525" spans="6:6" x14ac:dyDescent="0.2">
      <c r="F525" s="1"/>
    </row>
    <row r="526" spans="6:6" x14ac:dyDescent="0.2">
      <c r="F526" s="1"/>
    </row>
    <row r="527" spans="6:6" x14ac:dyDescent="0.2">
      <c r="F527" s="1"/>
    </row>
    <row r="528" spans="6:6" x14ac:dyDescent="0.2">
      <c r="F528" s="1"/>
    </row>
    <row r="529" spans="6:6" x14ac:dyDescent="0.2">
      <c r="F529" s="1"/>
    </row>
    <row r="530" spans="6:6" x14ac:dyDescent="0.2">
      <c r="F530" s="1"/>
    </row>
    <row r="531" spans="6:6" x14ac:dyDescent="0.2">
      <c r="F531" s="1"/>
    </row>
    <row r="532" spans="6:6" x14ac:dyDescent="0.2">
      <c r="F532" s="1"/>
    </row>
    <row r="533" spans="6:6" x14ac:dyDescent="0.2">
      <c r="F533" s="1"/>
    </row>
    <row r="534" spans="6:6" x14ac:dyDescent="0.2">
      <c r="F534" s="1"/>
    </row>
    <row r="535" spans="6:6" x14ac:dyDescent="0.2">
      <c r="F535" s="1"/>
    </row>
    <row r="536" spans="6:6" x14ac:dyDescent="0.2">
      <c r="F536" s="1"/>
    </row>
    <row r="537" spans="6:6" x14ac:dyDescent="0.2">
      <c r="F537" s="1"/>
    </row>
    <row r="538" spans="6:6" x14ac:dyDescent="0.2">
      <c r="F538" s="1"/>
    </row>
    <row r="539" spans="6:6" x14ac:dyDescent="0.2">
      <c r="F539" s="1"/>
    </row>
    <row r="540" spans="6:6" x14ac:dyDescent="0.2">
      <c r="F540" s="1"/>
    </row>
    <row r="541" spans="6:6" x14ac:dyDescent="0.2">
      <c r="F541" s="1"/>
    </row>
    <row r="542" spans="6:6" x14ac:dyDescent="0.2">
      <c r="F542" s="1"/>
    </row>
    <row r="543" spans="6:6" x14ac:dyDescent="0.2">
      <c r="F543" s="1"/>
    </row>
    <row r="544" spans="6:6" x14ac:dyDescent="0.2">
      <c r="F544" s="1"/>
    </row>
    <row r="545" spans="6:6" x14ac:dyDescent="0.2">
      <c r="F545" s="1"/>
    </row>
    <row r="546" spans="6:6" x14ac:dyDescent="0.2">
      <c r="F546" s="1"/>
    </row>
    <row r="547" spans="6:6" x14ac:dyDescent="0.2">
      <c r="F547" s="1"/>
    </row>
    <row r="548" spans="6:6" x14ac:dyDescent="0.2">
      <c r="F548" s="1"/>
    </row>
    <row r="549" spans="6:6" x14ac:dyDescent="0.2">
      <c r="F549" s="1"/>
    </row>
    <row r="550" spans="6:6" x14ac:dyDescent="0.2">
      <c r="F550" s="1"/>
    </row>
    <row r="551" spans="6:6" x14ac:dyDescent="0.2">
      <c r="F551" s="1"/>
    </row>
    <row r="552" spans="6:6" x14ac:dyDescent="0.2">
      <c r="F552" s="1"/>
    </row>
    <row r="553" spans="6:6" x14ac:dyDescent="0.2">
      <c r="F553" s="1"/>
    </row>
    <row r="554" spans="6:6" x14ac:dyDescent="0.2">
      <c r="F554" s="1"/>
    </row>
    <row r="555" spans="6:6" x14ac:dyDescent="0.2">
      <c r="F555" s="1"/>
    </row>
    <row r="556" spans="6:6" x14ac:dyDescent="0.2">
      <c r="F556" s="1"/>
    </row>
    <row r="557" spans="6:6" x14ac:dyDescent="0.2">
      <c r="F557" s="1"/>
    </row>
    <row r="558" spans="6:6" x14ac:dyDescent="0.2">
      <c r="F558" s="1"/>
    </row>
    <row r="559" spans="6:6" x14ac:dyDescent="0.2">
      <c r="F559" s="1"/>
    </row>
    <row r="560" spans="6:6" x14ac:dyDescent="0.2">
      <c r="F560" s="1"/>
    </row>
    <row r="561" spans="6:6" x14ac:dyDescent="0.2">
      <c r="F561" s="1"/>
    </row>
    <row r="562" spans="6:6" x14ac:dyDescent="0.2">
      <c r="F562" s="1"/>
    </row>
    <row r="563" spans="6:6" x14ac:dyDescent="0.2">
      <c r="F563" s="1"/>
    </row>
    <row r="564" spans="6:6" x14ac:dyDescent="0.2">
      <c r="F564" s="1"/>
    </row>
    <row r="565" spans="6:6" x14ac:dyDescent="0.2">
      <c r="F565" s="1"/>
    </row>
    <row r="566" spans="6:6" x14ac:dyDescent="0.2">
      <c r="F566" s="1"/>
    </row>
    <row r="567" spans="6:6" x14ac:dyDescent="0.2">
      <c r="F567" s="1"/>
    </row>
    <row r="568" spans="6:6" x14ac:dyDescent="0.2">
      <c r="F568" s="1"/>
    </row>
    <row r="569" spans="6:6" x14ac:dyDescent="0.2">
      <c r="F569" s="1"/>
    </row>
    <row r="570" spans="6:6" x14ac:dyDescent="0.2">
      <c r="F570" s="1"/>
    </row>
    <row r="571" spans="6:6" x14ac:dyDescent="0.2">
      <c r="F571" s="1"/>
    </row>
    <row r="572" spans="6:6" x14ac:dyDescent="0.2">
      <c r="F572" s="1"/>
    </row>
    <row r="573" spans="6:6" x14ac:dyDescent="0.2">
      <c r="F573" s="1"/>
    </row>
    <row r="574" spans="6:6" x14ac:dyDescent="0.2">
      <c r="F574" s="1"/>
    </row>
    <row r="575" spans="6:6" x14ac:dyDescent="0.2">
      <c r="F575" s="1"/>
    </row>
    <row r="576" spans="6:6" x14ac:dyDescent="0.2">
      <c r="F576" s="1"/>
    </row>
    <row r="577" spans="6:6" x14ac:dyDescent="0.2">
      <c r="F577" s="1"/>
    </row>
    <row r="578" spans="6:6" x14ac:dyDescent="0.2">
      <c r="F578" s="1"/>
    </row>
    <row r="579" spans="6:6" x14ac:dyDescent="0.2">
      <c r="F579" s="1"/>
    </row>
    <row r="580" spans="6:6" x14ac:dyDescent="0.2">
      <c r="F580" s="1"/>
    </row>
    <row r="581" spans="6:6" x14ac:dyDescent="0.2">
      <c r="F581" s="1"/>
    </row>
    <row r="582" spans="6:6" x14ac:dyDescent="0.2">
      <c r="F582" s="1"/>
    </row>
    <row r="583" spans="6:6" x14ac:dyDescent="0.2">
      <c r="F583" s="1"/>
    </row>
    <row r="584" spans="6:6" x14ac:dyDescent="0.2">
      <c r="F584" s="1"/>
    </row>
    <row r="585" spans="6:6" x14ac:dyDescent="0.2">
      <c r="F585" s="1"/>
    </row>
    <row r="586" spans="6:6" x14ac:dyDescent="0.2">
      <c r="F586" s="1"/>
    </row>
    <row r="587" spans="6:6" x14ac:dyDescent="0.2">
      <c r="F587" s="1"/>
    </row>
    <row r="588" spans="6:6" x14ac:dyDescent="0.2">
      <c r="F588" s="1"/>
    </row>
    <row r="589" spans="6:6" x14ac:dyDescent="0.2">
      <c r="F589" s="1"/>
    </row>
    <row r="590" spans="6:6" x14ac:dyDescent="0.2">
      <c r="F590" s="1"/>
    </row>
    <row r="591" spans="6:6" x14ac:dyDescent="0.2">
      <c r="F591" s="1"/>
    </row>
    <row r="592" spans="6:6" x14ac:dyDescent="0.2">
      <c r="F592" s="1"/>
    </row>
    <row r="593" spans="6:6" x14ac:dyDescent="0.2">
      <c r="F593" s="1"/>
    </row>
    <row r="594" spans="6:6" x14ac:dyDescent="0.2">
      <c r="F594" s="1"/>
    </row>
    <row r="595" spans="6:6" x14ac:dyDescent="0.2">
      <c r="F595" s="1"/>
    </row>
    <row r="596" spans="6:6" x14ac:dyDescent="0.2">
      <c r="F596" s="1"/>
    </row>
    <row r="597" spans="6:6" x14ac:dyDescent="0.2">
      <c r="F597" s="1"/>
    </row>
    <row r="598" spans="6:6" x14ac:dyDescent="0.2">
      <c r="F598" s="1"/>
    </row>
    <row r="599" spans="6:6" x14ac:dyDescent="0.2">
      <c r="F599" s="1"/>
    </row>
    <row r="600" spans="6:6" x14ac:dyDescent="0.2">
      <c r="F600" s="1"/>
    </row>
    <row r="601" spans="6:6" x14ac:dyDescent="0.2">
      <c r="F601" s="1"/>
    </row>
    <row r="602" spans="6:6" x14ac:dyDescent="0.2">
      <c r="F602" s="1"/>
    </row>
    <row r="603" spans="6:6" x14ac:dyDescent="0.2">
      <c r="F603" s="1"/>
    </row>
    <row r="604" spans="6:6" x14ac:dyDescent="0.2">
      <c r="F604" s="1"/>
    </row>
    <row r="605" spans="6:6" x14ac:dyDescent="0.2">
      <c r="F605" s="1"/>
    </row>
    <row r="606" spans="6:6" x14ac:dyDescent="0.2">
      <c r="F606" s="1"/>
    </row>
    <row r="607" spans="6:6" x14ac:dyDescent="0.2">
      <c r="F607" s="1"/>
    </row>
    <row r="608" spans="6:6" x14ac:dyDescent="0.2">
      <c r="F608" s="1"/>
    </row>
    <row r="609" spans="6:6" x14ac:dyDescent="0.2">
      <c r="F609" s="1"/>
    </row>
    <row r="610" spans="6:6" x14ac:dyDescent="0.2">
      <c r="F610" s="1"/>
    </row>
    <row r="611" spans="6:6" x14ac:dyDescent="0.2">
      <c r="F611" s="1"/>
    </row>
  </sheetData>
  <sheetProtection password="DC3D" sheet="1" objects="1" scenarios="1"/>
  <phoneticPr fontId="3" type="noConversion"/>
  <printOptions horizontalCentered="1"/>
  <pageMargins left="0.75" right="0.75" top="0.33" bottom="0.36" header="0.33" footer="0.12"/>
  <pageSetup scale="70" orientation="landscape" horizontalDpi="200" verticalDpi="200" r:id="rId1"/>
  <headerFooter alignWithMargins="0">
    <oddFooter xml:space="preserve">&amp;L&amp;"Calibri,Regular"&amp;8Note:  For 07/08 reporting, FLM replaced "Units" and "Price/Unit" with "Purchases" and "Price/Purch."  A Fixed Wt Purchase = 1 Unit.  Bulk sales are factored by Lbs per Purchase based on Retailer input.&amp;R&amp;"Calibri,Regular"&amp;8
 </oddFooter>
  </headerFooter>
  <rowBreaks count="11" manualBreakCount="11">
    <brk id="62" max="16383" man="1"/>
    <brk id="117" max="16383" man="1"/>
    <brk id="172" max="16383" man="1"/>
    <brk id="227" max="16383" man="1"/>
    <brk id="282" max="16383" man="1"/>
    <brk id="337" max="16383" man="1"/>
    <brk id="392" max="16383" man="1"/>
    <brk id="447" max="16383" man="1"/>
    <brk id="502" max="16383" man="1"/>
    <brk id="557" max="16383" man="1"/>
    <brk id="61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Y4442"/>
  <sheetViews>
    <sheetView view="pageBreakPreview" zoomScaleNormal="100" zoomScaleSheetLayoutView="100" workbookViewId="0">
      <pane xSplit="4" ySplit="6" topLeftCell="E1390"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25.85546875" style="67" bestFit="1" customWidth="1"/>
    <col min="2" max="2" width="19.42578125" style="67" bestFit="1" customWidth="1"/>
    <col min="3" max="3" width="12.5703125" style="67" bestFit="1" customWidth="1"/>
    <col min="4" max="4" width="27.85546875" style="67" bestFit="1" customWidth="1"/>
    <col min="5" max="5" width="13.42578125" style="70" bestFit="1" customWidth="1"/>
    <col min="6" max="6" width="10.5703125" style="71" bestFit="1" customWidth="1"/>
    <col min="7" max="7" width="13.85546875" style="70" bestFit="1" customWidth="1"/>
    <col min="8" max="8" width="10.5703125" style="71" bestFit="1" customWidth="1"/>
    <col min="9" max="9" width="14.85546875" style="70" bestFit="1" customWidth="1"/>
    <col min="10" max="10" width="11.85546875" style="71" bestFit="1" customWidth="1"/>
    <col min="11" max="11" width="15.42578125" style="70" bestFit="1" customWidth="1"/>
    <col min="12" max="12" width="11.85546875" style="71" bestFit="1" customWidth="1"/>
    <col min="13" max="14" width="9.140625" style="67"/>
    <col min="15" max="15" width="15.7109375" style="67" bestFit="1" customWidth="1"/>
    <col min="16" max="17" width="9.140625" style="67"/>
    <col min="18" max="18" width="12.85546875" style="70" customWidth="1"/>
    <col min="19" max="19" width="10.28515625" style="71" customWidth="1"/>
    <col min="20" max="20" width="12.85546875" style="70" customWidth="1"/>
    <col min="21" max="21" width="10.28515625" style="71" customWidth="1"/>
    <col min="22" max="22" width="12.85546875" style="70" customWidth="1"/>
    <col min="23" max="23" width="10.28515625" style="71" customWidth="1"/>
    <col min="24" max="24" width="12.85546875" style="70" customWidth="1"/>
    <col min="25" max="25" width="10.42578125" style="71" customWidth="1"/>
    <col min="26" max="16384" width="9.140625" style="67"/>
  </cols>
  <sheetData>
    <row r="1" spans="1:25" ht="16.5" customHeight="1" x14ac:dyDescent="0.2">
      <c r="A1" s="154" t="s">
        <v>18</v>
      </c>
      <c r="B1" s="154"/>
      <c r="C1" s="154"/>
      <c r="D1" s="154"/>
      <c r="E1" s="154"/>
      <c r="F1" s="154"/>
      <c r="G1" s="154"/>
      <c r="H1" s="154"/>
      <c r="I1" s="154"/>
      <c r="J1" s="154"/>
      <c r="K1" s="154"/>
      <c r="L1" s="154"/>
      <c r="N1" s="68"/>
      <c r="O1" s="68"/>
      <c r="P1" s="68"/>
      <c r="R1" s="67"/>
      <c r="S1" s="67"/>
      <c r="T1" s="67"/>
      <c r="U1" s="67"/>
      <c r="V1" s="67"/>
      <c r="W1" s="67"/>
      <c r="X1" s="67"/>
      <c r="Y1" s="67"/>
    </row>
    <row r="2" spans="1:25" ht="16.5" customHeight="1" x14ac:dyDescent="0.2">
      <c r="A2" s="147" t="s">
        <v>342</v>
      </c>
      <c r="B2" s="147"/>
      <c r="C2" s="147"/>
      <c r="D2" s="147"/>
      <c r="E2" s="147"/>
      <c r="F2" s="147"/>
      <c r="G2" s="147"/>
      <c r="H2" s="147"/>
      <c r="I2" s="147"/>
      <c r="J2" s="147"/>
      <c r="K2" s="147"/>
      <c r="L2" s="147"/>
      <c r="N2" s="68"/>
      <c r="O2" s="68"/>
      <c r="P2" s="68"/>
      <c r="R2" s="67"/>
      <c r="S2" s="67"/>
      <c r="T2" s="67"/>
      <c r="U2" s="67"/>
      <c r="V2" s="67"/>
      <c r="W2" s="67"/>
      <c r="X2" s="67"/>
      <c r="Y2" s="67"/>
    </row>
    <row r="3" spans="1:25" ht="16.5" customHeight="1" x14ac:dyDescent="0.2">
      <c r="A3" s="147" t="str">
        <f>+Topline!A3</f>
        <v>PERIOD ENDING 10/06/2013 VS YAGO</v>
      </c>
      <c r="B3" s="147"/>
      <c r="C3" s="147"/>
      <c r="D3" s="147"/>
      <c r="E3" s="147"/>
      <c r="F3" s="147"/>
      <c r="G3" s="147"/>
      <c r="H3" s="147"/>
      <c r="I3" s="147"/>
      <c r="J3" s="147"/>
      <c r="K3" s="147"/>
      <c r="L3" s="147"/>
      <c r="N3" s="68"/>
      <c r="O3" s="68"/>
      <c r="P3" s="68"/>
      <c r="R3" s="67"/>
      <c r="S3" s="67"/>
      <c r="T3" s="67"/>
      <c r="U3" s="67"/>
      <c r="V3" s="67"/>
      <c r="W3" s="67"/>
      <c r="X3" s="67"/>
      <c r="Y3" s="67"/>
    </row>
    <row r="4" spans="1:25" x14ac:dyDescent="0.2">
      <c r="E4" s="69"/>
      <c r="F4" s="69"/>
      <c r="G4" s="69"/>
      <c r="H4" s="69"/>
      <c r="I4" s="69"/>
      <c r="J4" s="69"/>
      <c r="K4" s="69"/>
      <c r="L4" s="69"/>
      <c r="N4" s="68"/>
      <c r="O4" s="68"/>
      <c r="P4" s="68"/>
    </row>
    <row r="5" spans="1:25" x14ac:dyDescent="0.2">
      <c r="E5" s="148" t="s">
        <v>13</v>
      </c>
      <c r="F5" s="148"/>
      <c r="G5" s="149" t="s">
        <v>14</v>
      </c>
      <c r="H5" s="150"/>
      <c r="I5" s="151" t="s">
        <v>15</v>
      </c>
      <c r="J5" s="152"/>
      <c r="K5" s="153" t="s">
        <v>16</v>
      </c>
      <c r="L5" s="153"/>
      <c r="R5" s="67"/>
      <c r="S5" s="67"/>
      <c r="T5" s="67"/>
      <c r="U5" s="67"/>
      <c r="V5" s="67"/>
      <c r="W5" s="67"/>
      <c r="X5" s="67"/>
      <c r="Y5" s="67"/>
    </row>
    <row r="6" spans="1:25" s="53" customFormat="1" x14ac:dyDescent="0.2">
      <c r="A6" s="72" t="s">
        <v>102</v>
      </c>
      <c r="B6" s="72" t="s">
        <v>103</v>
      </c>
      <c r="C6" s="72" t="s">
        <v>104</v>
      </c>
      <c r="D6" s="72" t="s">
        <v>105</v>
      </c>
      <c r="E6" s="73" t="s">
        <v>17</v>
      </c>
      <c r="F6" s="74" t="s">
        <v>160</v>
      </c>
      <c r="G6" s="75" t="s">
        <v>17</v>
      </c>
      <c r="H6" s="74" t="s">
        <v>160</v>
      </c>
      <c r="I6" s="75" t="s">
        <v>17</v>
      </c>
      <c r="J6" s="74" t="s">
        <v>160</v>
      </c>
      <c r="K6" s="73" t="s">
        <v>17</v>
      </c>
      <c r="L6" s="74" t="s">
        <v>160</v>
      </c>
    </row>
    <row r="7" spans="1:25" x14ac:dyDescent="0.2">
      <c r="A7" s="104" t="s">
        <v>67</v>
      </c>
      <c r="B7" s="104" t="s">
        <v>21</v>
      </c>
      <c r="C7" s="105" t="s">
        <v>0</v>
      </c>
      <c r="D7" s="105" t="s">
        <v>274</v>
      </c>
      <c r="E7" s="106">
        <f>+IF(ISNUMBER(DATA!K7),DATA!K7,"n/a")</f>
        <v>18732199</v>
      </c>
      <c r="F7" s="107">
        <f>+IF(ISNUMBER(DATA!Y7),DATA!Y7,"n/a")</f>
        <v>8.1701991379968447E-2</v>
      </c>
      <c r="G7" s="106">
        <f>+IF(ISNUMBER(DATA!O7),DATA!O7,"n/a")</f>
        <v>67943786</v>
      </c>
      <c r="H7" s="107">
        <f>+IF(ISNUMBER(DATA!Z7),DATA!Z7,"n/a")</f>
        <v>8.1425480017368698E-2</v>
      </c>
      <c r="I7" s="106">
        <f>+IF(ISNUMBER(DATA!S7),DATA!S7,"n/a")</f>
        <v>143019659</v>
      </c>
      <c r="J7" s="107">
        <f>+IF(ISNUMBER(DATA!AA7),DATA!AA7,"n/a")</f>
        <v>7.9039768504600996E-2</v>
      </c>
      <c r="K7" s="106">
        <f>+IF(ISNUMBER(DATA!W7),DATA!W7,"n/a")</f>
        <v>267172512</v>
      </c>
      <c r="L7" s="107">
        <f>+IF(ISNUMBER(DATA!AB7),DATA!AB7,"n/a")</f>
        <v>8.2826016801539046E-2</v>
      </c>
      <c r="R7" s="67"/>
      <c r="S7" s="67"/>
      <c r="T7" s="67"/>
      <c r="U7" s="67"/>
      <c r="V7" s="67"/>
      <c r="W7" s="67"/>
      <c r="X7" s="67"/>
      <c r="Y7" s="67"/>
    </row>
    <row r="8" spans="1:25" x14ac:dyDescent="0.2">
      <c r="A8" s="104" t="s">
        <v>67</v>
      </c>
      <c r="B8" s="104" t="s">
        <v>21</v>
      </c>
      <c r="C8" s="105" t="s">
        <v>0</v>
      </c>
      <c r="D8" s="105" t="s">
        <v>275</v>
      </c>
      <c r="E8" s="106">
        <f>+IF(ISNUMBER(DATA!K8),DATA!K8,"n/a")</f>
        <v>70827961</v>
      </c>
      <c r="F8" s="107">
        <f>+IF(ISNUMBER(DATA!Y8),DATA!Y8,"n/a")</f>
        <v>0.10026466297882794</v>
      </c>
      <c r="G8" s="106">
        <f>+IF(ISNUMBER(DATA!O8),DATA!O8,"n/a")</f>
        <v>237810191</v>
      </c>
      <c r="H8" s="107">
        <f>+IF(ISNUMBER(DATA!Z8),DATA!Z8,"n/a")</f>
        <v>9.2498926130602718E-2</v>
      </c>
      <c r="I8" s="106">
        <f>+IF(ISNUMBER(DATA!S8),DATA!S8,"n/a")</f>
        <v>478889626</v>
      </c>
      <c r="J8" s="107">
        <f>+IF(ISNUMBER(DATA!AA8),DATA!AA8,"n/a")</f>
        <v>9.3794553922109392E-2</v>
      </c>
      <c r="K8" s="106">
        <f>+IF(ISNUMBER(DATA!W8),DATA!W8,"n/a")</f>
        <v>900058462</v>
      </c>
      <c r="L8" s="107">
        <f>+IF(ISNUMBER(DATA!AB8),DATA!AB8,"n/a")</f>
        <v>9.5277247002026319E-2</v>
      </c>
      <c r="R8" s="67"/>
      <c r="S8" s="67"/>
      <c r="T8" s="67"/>
      <c r="U8" s="67"/>
      <c r="V8" s="67"/>
      <c r="W8" s="67"/>
      <c r="X8" s="67"/>
      <c r="Y8" s="67"/>
    </row>
    <row r="9" spans="1:25" x14ac:dyDescent="0.2">
      <c r="A9" s="104" t="s">
        <v>67</v>
      </c>
      <c r="B9" s="104" t="s">
        <v>21</v>
      </c>
      <c r="C9" s="105" t="s">
        <v>0</v>
      </c>
      <c r="D9" s="105" t="s">
        <v>276</v>
      </c>
      <c r="E9" s="106">
        <f>+IF(ISNUMBER(DATA!K9),DATA!K9,"n/a")</f>
        <v>129103461</v>
      </c>
      <c r="F9" s="107">
        <f>+IF(ISNUMBER(DATA!Y9),DATA!Y9,"n/a")</f>
        <v>6.5338336774011602E-2</v>
      </c>
      <c r="G9" s="106">
        <f>+IF(ISNUMBER(DATA!O9),DATA!O9,"n/a")</f>
        <v>436960043</v>
      </c>
      <c r="H9" s="107">
        <f>+IF(ISNUMBER(DATA!Z9),DATA!Z9,"n/a")</f>
        <v>7.7222553403260924E-2</v>
      </c>
      <c r="I9" s="106">
        <f>+IF(ISNUMBER(DATA!S9),DATA!S9,"n/a")</f>
        <v>897983669</v>
      </c>
      <c r="J9" s="107">
        <f>+IF(ISNUMBER(DATA!AA9),DATA!AA9,"n/a")</f>
        <v>7.7729939553480953E-2</v>
      </c>
      <c r="K9" s="106">
        <f>+IF(ISNUMBER(DATA!W9),DATA!W9,"n/a")</f>
        <v>1692165172</v>
      </c>
      <c r="L9" s="107">
        <f>+IF(ISNUMBER(DATA!AB9),DATA!AB9,"n/a")</f>
        <v>8.545120359650471E-2</v>
      </c>
      <c r="R9" s="67"/>
      <c r="S9" s="67"/>
      <c r="T9" s="67"/>
      <c r="U9" s="67"/>
      <c r="V9" s="67"/>
      <c r="W9" s="67"/>
      <c r="X9" s="67"/>
      <c r="Y9" s="67"/>
    </row>
    <row r="10" spans="1:25" x14ac:dyDescent="0.2">
      <c r="A10" s="104" t="s">
        <v>67</v>
      </c>
      <c r="B10" s="104" t="s">
        <v>21</v>
      </c>
      <c r="C10" s="105" t="s">
        <v>0</v>
      </c>
      <c r="D10" s="105" t="s">
        <v>277</v>
      </c>
      <c r="E10" s="106">
        <f>+IF(ISNUMBER(DATA!K10),DATA!K10,"n/a")</f>
        <v>46704705</v>
      </c>
      <c r="F10" s="107">
        <f>+IF(ISNUMBER(DATA!Y10),DATA!Y10,"n/a")</f>
        <v>0.10016530732989853</v>
      </c>
      <c r="G10" s="106">
        <f>+IF(ISNUMBER(DATA!O10),DATA!O10,"n/a")</f>
        <v>157408402</v>
      </c>
      <c r="H10" s="107">
        <f>+IF(ISNUMBER(DATA!Z10),DATA!Z10,"n/a")</f>
        <v>8.0581914061774909E-2</v>
      </c>
      <c r="I10" s="106">
        <f>+IF(ISNUMBER(DATA!S10),DATA!S10,"n/a")</f>
        <v>322601751</v>
      </c>
      <c r="J10" s="107">
        <f>+IF(ISNUMBER(DATA!AA10),DATA!AA10,"n/a")</f>
        <v>7.7706027978646702E-2</v>
      </c>
      <c r="K10" s="106">
        <f>+IF(ISNUMBER(DATA!W10),DATA!W10,"n/a")</f>
        <v>609307764</v>
      </c>
      <c r="L10" s="107">
        <f>+IF(ISNUMBER(DATA!AB10),DATA!AB10,"n/a")</f>
        <v>7.0786033431921594E-2</v>
      </c>
      <c r="R10" s="67"/>
      <c r="S10" s="67"/>
      <c r="T10" s="67"/>
      <c r="U10" s="67"/>
      <c r="V10" s="67"/>
      <c r="W10" s="67"/>
      <c r="X10" s="67"/>
      <c r="Y10" s="67"/>
    </row>
    <row r="11" spans="1:25" x14ac:dyDescent="0.2">
      <c r="A11" s="104" t="s">
        <v>67</v>
      </c>
      <c r="B11" s="104" t="s">
        <v>21</v>
      </c>
      <c r="C11" s="105" t="s">
        <v>0</v>
      </c>
      <c r="D11" s="105" t="s">
        <v>278</v>
      </c>
      <c r="E11" s="106">
        <f>+IF(ISNUMBER(DATA!K11),DATA!K11,"n/a")</f>
        <v>96892576</v>
      </c>
      <c r="F11" s="107">
        <f>+IF(ISNUMBER(DATA!Y11),DATA!Y11,"n/a")</f>
        <v>8.6109649029001867E-2</v>
      </c>
      <c r="G11" s="106">
        <f>+IF(ISNUMBER(DATA!O11),DATA!O11,"n/a")</f>
        <v>339972368</v>
      </c>
      <c r="H11" s="107">
        <f>+IF(ISNUMBER(DATA!Z11),DATA!Z11,"n/a")</f>
        <v>8.74616190408741E-2</v>
      </c>
      <c r="I11" s="106">
        <f>+IF(ISNUMBER(DATA!S11),DATA!S11,"n/a")</f>
        <v>697797110</v>
      </c>
      <c r="J11" s="107">
        <f>+IF(ISNUMBER(DATA!AA11),DATA!AA11,"n/a")</f>
        <v>8.5382329422174524E-2</v>
      </c>
      <c r="K11" s="106">
        <f>+IF(ISNUMBER(DATA!W11),DATA!W11,"n/a")</f>
        <v>1302488693</v>
      </c>
      <c r="L11" s="107">
        <f>+IF(ISNUMBER(DATA!AB11),DATA!AB11,"n/a")</f>
        <v>8.9591649285061178E-2</v>
      </c>
      <c r="R11" s="67"/>
      <c r="S11" s="67"/>
      <c r="T11" s="67"/>
      <c r="U11" s="67"/>
      <c r="V11" s="67"/>
      <c r="W11" s="67"/>
      <c r="X11" s="67"/>
      <c r="Y11" s="67"/>
    </row>
    <row r="12" spans="1:25" x14ac:dyDescent="0.2">
      <c r="A12" s="104" t="s">
        <v>67</v>
      </c>
      <c r="B12" s="104" t="s">
        <v>21</v>
      </c>
      <c r="C12" s="105" t="s">
        <v>0</v>
      </c>
      <c r="D12" s="105" t="s">
        <v>279</v>
      </c>
      <c r="E12" s="106">
        <f>+IF(ISNUMBER(DATA!K12),DATA!K12,"n/a")</f>
        <v>34693400</v>
      </c>
      <c r="F12" s="107">
        <f>+IF(ISNUMBER(DATA!Y12),DATA!Y12,"n/a")</f>
        <v>4.3040897717359292E-2</v>
      </c>
      <c r="G12" s="106">
        <f>+IF(ISNUMBER(DATA!O12),DATA!O12,"n/a")</f>
        <v>126307898</v>
      </c>
      <c r="H12" s="107">
        <f>+IF(ISNUMBER(DATA!Z12),DATA!Z12,"n/a")</f>
        <v>4.4667607222262748E-2</v>
      </c>
      <c r="I12" s="106">
        <f>+IF(ISNUMBER(DATA!S12),DATA!S12,"n/a")</f>
        <v>273466943</v>
      </c>
      <c r="J12" s="107">
        <f>+IF(ISNUMBER(DATA!AA12),DATA!AA12,"n/a")</f>
        <v>6.8284085942487624E-2</v>
      </c>
      <c r="K12" s="106">
        <f>+IF(ISNUMBER(DATA!W12),DATA!W12,"n/a")</f>
        <v>513041219</v>
      </c>
      <c r="L12" s="107">
        <f>+IF(ISNUMBER(DATA!AB12),DATA!AB12,"n/a")</f>
        <v>8.8104895828371332E-2</v>
      </c>
      <c r="R12" s="67"/>
      <c r="S12" s="67"/>
      <c r="T12" s="67"/>
      <c r="U12" s="67"/>
      <c r="V12" s="67"/>
      <c r="W12" s="67"/>
      <c r="X12" s="67"/>
      <c r="Y12" s="67"/>
    </row>
    <row r="13" spans="1:25" x14ac:dyDescent="0.2">
      <c r="A13" s="104" t="s">
        <v>67</v>
      </c>
      <c r="B13" s="104" t="s">
        <v>21</v>
      </c>
      <c r="C13" s="105" t="s">
        <v>0</v>
      </c>
      <c r="D13" s="105" t="s">
        <v>280</v>
      </c>
      <c r="E13" s="106">
        <f>+IF(ISNUMBER(DATA!K13),DATA!K13,"n/a")</f>
        <v>32301226</v>
      </c>
      <c r="F13" s="107">
        <f>+IF(ISNUMBER(DATA!Y13),DATA!Y13,"n/a")</f>
        <v>0.13180663435662407</v>
      </c>
      <c r="G13" s="106">
        <f>+IF(ISNUMBER(DATA!O13),DATA!O13,"n/a")</f>
        <v>107844092</v>
      </c>
      <c r="H13" s="107">
        <f>+IF(ISNUMBER(DATA!Z13),DATA!Z13,"n/a")</f>
        <v>0.10478004739678971</v>
      </c>
      <c r="I13" s="106">
        <f>+IF(ISNUMBER(DATA!S13),DATA!S13,"n/a")</f>
        <v>221481170</v>
      </c>
      <c r="J13" s="107">
        <f>+IF(ISNUMBER(DATA!AA13),DATA!AA13,"n/a")</f>
        <v>0.1029903370230227</v>
      </c>
      <c r="K13" s="106">
        <f>+IF(ISNUMBER(DATA!W13),DATA!W13,"n/a")</f>
        <v>416234541</v>
      </c>
      <c r="L13" s="107">
        <f>+IF(ISNUMBER(DATA!AB13),DATA!AB13,"n/a")</f>
        <v>8.8148499124232102E-2</v>
      </c>
      <c r="R13" s="67"/>
      <c r="S13" s="67"/>
      <c r="T13" s="67"/>
      <c r="U13" s="67"/>
      <c r="V13" s="67"/>
      <c r="W13" s="67"/>
      <c r="X13" s="67"/>
      <c r="Y13" s="67"/>
    </row>
    <row r="14" spans="1:25" x14ac:dyDescent="0.2">
      <c r="A14" s="104" t="s">
        <v>67</v>
      </c>
      <c r="B14" s="104" t="s">
        <v>21</v>
      </c>
      <c r="C14" s="105" t="s">
        <v>0</v>
      </c>
      <c r="D14" s="105" t="s">
        <v>281</v>
      </c>
      <c r="E14" s="106">
        <f>+IF(ISNUMBER(DATA!K14),DATA!K14,"n/a")</f>
        <v>88056761</v>
      </c>
      <c r="F14" s="107">
        <f>+IF(ISNUMBER(DATA!Y14),DATA!Y14,"n/a")</f>
        <v>6.709031201348796E-2</v>
      </c>
      <c r="G14" s="106">
        <f>+IF(ISNUMBER(DATA!O14),DATA!O14,"n/a")</f>
        <v>310677523</v>
      </c>
      <c r="H14" s="107">
        <f>+IF(ISNUMBER(DATA!Z14),DATA!Z14,"n/a")</f>
        <v>8.6269879455843815E-2</v>
      </c>
      <c r="I14" s="106">
        <f>+IF(ISNUMBER(DATA!S14),DATA!S14,"n/a")</f>
        <v>640619099</v>
      </c>
      <c r="J14" s="107">
        <f>+IF(ISNUMBER(DATA!AA14),DATA!AA14,"n/a")</f>
        <v>8.395743347892673E-2</v>
      </c>
      <c r="K14" s="106">
        <f>+IF(ISNUMBER(DATA!W14),DATA!W14,"n/a")</f>
        <v>1200095321</v>
      </c>
      <c r="L14" s="107">
        <f>+IF(ISNUMBER(DATA!AB14),DATA!AB14,"n/a")</f>
        <v>8.8255010745369941E-2</v>
      </c>
      <c r="R14" s="67"/>
      <c r="S14" s="67"/>
      <c r="T14" s="67"/>
      <c r="U14" s="67"/>
      <c r="V14" s="67"/>
      <c r="W14" s="67"/>
      <c r="X14" s="67"/>
      <c r="Y14" s="67"/>
    </row>
    <row r="15" spans="1:25" x14ac:dyDescent="0.2">
      <c r="A15" s="104" t="s">
        <v>67</v>
      </c>
      <c r="B15" s="104" t="s">
        <v>21</v>
      </c>
      <c r="C15" s="105" t="s">
        <v>0</v>
      </c>
      <c r="D15" s="105" t="s">
        <v>282</v>
      </c>
      <c r="E15" s="106">
        <f>+IF(ISNUMBER(DATA!K15),DATA!K15,"n/a")</f>
        <v>37696152</v>
      </c>
      <c r="F15" s="107">
        <f>+IF(ISNUMBER(DATA!Y15),DATA!Y15,"n/a")</f>
        <v>7.4854062261046891E-2</v>
      </c>
      <c r="G15" s="106">
        <f>+IF(ISNUMBER(DATA!O15),DATA!O15,"n/a")</f>
        <v>128184859</v>
      </c>
      <c r="H15" s="107">
        <f>+IF(ISNUMBER(DATA!Z15),DATA!Z15,"n/a")</f>
        <v>6.3659711695583071E-2</v>
      </c>
      <c r="I15" s="106">
        <f>+IF(ISNUMBER(DATA!S15),DATA!S15,"n/a")</f>
        <v>266611933</v>
      </c>
      <c r="J15" s="107">
        <f>+IF(ISNUMBER(DATA!AA15),DATA!AA15,"n/a")</f>
        <v>7.3303911522492757E-2</v>
      </c>
      <c r="K15" s="106">
        <f>+IF(ISNUMBER(DATA!W15),DATA!W15,"n/a")</f>
        <v>495064884</v>
      </c>
      <c r="L15" s="107">
        <f>+IF(ISNUMBER(DATA!AB15),DATA!AB15,"n/a")</f>
        <v>7.7586918419767475E-2</v>
      </c>
      <c r="R15" s="67"/>
      <c r="S15" s="67"/>
      <c r="T15" s="67"/>
      <c r="U15" s="67"/>
      <c r="V15" s="67"/>
      <c r="W15" s="67"/>
      <c r="X15" s="67"/>
      <c r="Y15" s="67"/>
    </row>
    <row r="16" spans="1:25" x14ac:dyDescent="0.2">
      <c r="A16" s="104" t="s">
        <v>67</v>
      </c>
      <c r="B16" s="104" t="s">
        <v>21</v>
      </c>
      <c r="C16" s="105" t="s">
        <v>0</v>
      </c>
      <c r="D16" s="105" t="s">
        <v>283</v>
      </c>
      <c r="E16" s="106">
        <f>+IF(ISNUMBER(DATA!K16),DATA!K16,"n/a")</f>
        <v>20451090</v>
      </c>
      <c r="F16" s="107">
        <f>+IF(ISNUMBER(DATA!Y16),DATA!Y16,"n/a")</f>
        <v>2.1241948785323664E-2</v>
      </c>
      <c r="G16" s="106">
        <f>+IF(ISNUMBER(DATA!O16),DATA!O16,"n/a")</f>
        <v>72018629</v>
      </c>
      <c r="H16" s="107">
        <f>+IF(ISNUMBER(DATA!Z16),DATA!Z16,"n/a")</f>
        <v>3.9132300220126523E-2</v>
      </c>
      <c r="I16" s="106">
        <f>+IF(ISNUMBER(DATA!S16),DATA!S16,"n/a")</f>
        <v>154133419</v>
      </c>
      <c r="J16" s="107">
        <f>+IF(ISNUMBER(DATA!AA16),DATA!AA16,"n/a")</f>
        <v>4.1331857210213915E-2</v>
      </c>
      <c r="K16" s="106">
        <f>+IF(ISNUMBER(DATA!W16),DATA!W16,"n/a")</f>
        <v>291501195</v>
      </c>
      <c r="L16" s="107">
        <f>+IF(ISNUMBER(DATA!AB16),DATA!AB16,"n/a")</f>
        <v>5.2224051592568141E-2</v>
      </c>
      <c r="R16" s="67"/>
      <c r="S16" s="67"/>
      <c r="T16" s="67"/>
      <c r="U16" s="67"/>
      <c r="V16" s="67"/>
      <c r="W16" s="67"/>
      <c r="X16" s="67"/>
      <c r="Y16" s="67"/>
    </row>
    <row r="17" spans="1:25" x14ac:dyDescent="0.2">
      <c r="A17" s="104" t="s">
        <v>67</v>
      </c>
      <c r="B17" s="104" t="s">
        <v>21</v>
      </c>
      <c r="C17" s="105" t="s">
        <v>0</v>
      </c>
      <c r="D17" s="105" t="s">
        <v>284</v>
      </c>
      <c r="E17" s="106">
        <f>+IF(ISNUMBER(DATA!K17),DATA!K17,"n/a")</f>
        <v>25929480</v>
      </c>
      <c r="F17" s="107">
        <f>+IF(ISNUMBER(DATA!Y17),DATA!Y17,"n/a")</f>
        <v>6.6847810881489875E-2</v>
      </c>
      <c r="G17" s="106">
        <f>+IF(ISNUMBER(DATA!O17),DATA!O17,"n/a")</f>
        <v>89337631</v>
      </c>
      <c r="H17" s="107">
        <f>+IF(ISNUMBER(DATA!Z17),DATA!Z17,"n/a")</f>
        <v>5.8249471788143971E-2</v>
      </c>
      <c r="I17" s="106">
        <f>+IF(ISNUMBER(DATA!S17),DATA!S17,"n/a")</f>
        <v>188332737</v>
      </c>
      <c r="J17" s="107">
        <f>+IF(ISNUMBER(DATA!AA17),DATA!AA17,"n/a")</f>
        <v>5.7560176576571295E-2</v>
      </c>
      <c r="K17" s="106">
        <f>+IF(ISNUMBER(DATA!W17),DATA!W17,"n/a")</f>
        <v>356494328</v>
      </c>
      <c r="L17" s="107">
        <f>+IF(ISNUMBER(DATA!AB17),DATA!AB17,"n/a")</f>
        <v>8.2400291714100612E-2</v>
      </c>
      <c r="R17" s="67"/>
      <c r="S17" s="67"/>
      <c r="T17" s="67"/>
      <c r="U17" s="67"/>
      <c r="V17" s="67"/>
      <c r="W17" s="67"/>
      <c r="X17" s="67"/>
      <c r="Y17" s="67"/>
    </row>
    <row r="18" spans="1:25" x14ac:dyDescent="0.2">
      <c r="A18" s="104" t="s">
        <v>67</v>
      </c>
      <c r="B18" s="104" t="s">
        <v>21</v>
      </c>
      <c r="C18" s="105" t="s">
        <v>0</v>
      </c>
      <c r="D18" s="105" t="s">
        <v>285</v>
      </c>
      <c r="E18" s="106">
        <f>+IF(ISNUMBER(DATA!K18),DATA!K18,"n/a")</f>
        <v>88589885</v>
      </c>
      <c r="F18" s="107">
        <f>+IF(ISNUMBER(DATA!Y18),DATA!Y18,"n/a")</f>
        <v>8.5869997499272099E-2</v>
      </c>
      <c r="G18" s="106">
        <f>+IF(ISNUMBER(DATA!O18),DATA!O18,"n/a")</f>
        <v>293123107</v>
      </c>
      <c r="H18" s="107">
        <f>+IF(ISNUMBER(DATA!Z18),DATA!Z18,"n/a")</f>
        <v>6.2727342185882981E-2</v>
      </c>
      <c r="I18" s="106">
        <f>+IF(ISNUMBER(DATA!S18),DATA!S18,"n/a")</f>
        <v>587694395</v>
      </c>
      <c r="J18" s="107">
        <f>+IF(ISNUMBER(DATA!AA18),DATA!AA18,"n/a")</f>
        <v>6.9390840472191823E-2</v>
      </c>
      <c r="K18" s="106">
        <f>+IF(ISNUMBER(DATA!W18),DATA!W18,"n/a")</f>
        <v>1113849712</v>
      </c>
      <c r="L18" s="107">
        <f>+IF(ISNUMBER(DATA!AB18),DATA!AB18,"n/a")</f>
        <v>7.279884843217431E-2</v>
      </c>
      <c r="R18" s="67"/>
      <c r="S18" s="67"/>
      <c r="T18" s="67"/>
      <c r="U18" s="67"/>
      <c r="V18" s="67"/>
      <c r="W18" s="67"/>
      <c r="X18" s="67"/>
      <c r="Y18" s="67"/>
    </row>
    <row r="19" spans="1:25" x14ac:dyDescent="0.2">
      <c r="A19" s="104" t="s">
        <v>67</v>
      </c>
      <c r="B19" s="104" t="s">
        <v>21</v>
      </c>
      <c r="C19" s="105" t="s">
        <v>0</v>
      </c>
      <c r="D19" s="105" t="s">
        <v>286</v>
      </c>
      <c r="E19" s="106">
        <f>+IF(ISNUMBER(DATA!K19),DATA!K19,"n/a")</f>
        <v>60699211</v>
      </c>
      <c r="F19" s="107">
        <f>+IF(ISNUMBER(DATA!Y19),DATA!Y19,"n/a")</f>
        <v>5.2422468745420517E-2</v>
      </c>
      <c r="G19" s="106">
        <f>+IF(ISNUMBER(DATA!O19),DATA!O19,"n/a")</f>
        <v>214635429</v>
      </c>
      <c r="H19" s="107">
        <f>+IF(ISNUMBER(DATA!Z19),DATA!Z19,"n/a")</f>
        <v>6.8165238927385977E-2</v>
      </c>
      <c r="I19" s="106">
        <f>+IF(ISNUMBER(DATA!S19),DATA!S19,"n/a")</f>
        <v>442703807</v>
      </c>
      <c r="J19" s="107">
        <f>+IF(ISNUMBER(DATA!AA19),DATA!AA19,"n/a")</f>
        <v>8.5586238084469315E-2</v>
      </c>
      <c r="K19" s="106">
        <f>+IF(ISNUMBER(DATA!W19),DATA!W19,"n/a")</f>
        <v>821470575</v>
      </c>
      <c r="L19" s="107">
        <f>+IF(ISNUMBER(DATA!AB19),DATA!AB19,"n/a")</f>
        <v>9.0508845405534943E-2</v>
      </c>
      <c r="R19" s="67"/>
      <c r="S19" s="67"/>
      <c r="T19" s="67"/>
      <c r="U19" s="67"/>
      <c r="V19" s="67"/>
      <c r="W19" s="67"/>
      <c r="X19" s="67"/>
      <c r="Y19" s="67"/>
    </row>
    <row r="20" spans="1:25" x14ac:dyDescent="0.2">
      <c r="A20" s="104" t="s">
        <v>67</v>
      </c>
      <c r="B20" s="104" t="s">
        <v>21</v>
      </c>
      <c r="C20" s="105" t="s">
        <v>0</v>
      </c>
      <c r="D20" s="105" t="s">
        <v>287</v>
      </c>
      <c r="E20" s="106">
        <f>+IF(ISNUMBER(DATA!K20),DATA!K20,"n/a")</f>
        <v>56589215</v>
      </c>
      <c r="F20" s="107">
        <f>+IF(ISNUMBER(DATA!Y20),DATA!Y20,"n/a")</f>
        <v>3.9217287923321409E-2</v>
      </c>
      <c r="G20" s="106">
        <f>+IF(ISNUMBER(DATA!O20),DATA!O20,"n/a")</f>
        <v>202826668</v>
      </c>
      <c r="H20" s="107">
        <f>+IF(ISNUMBER(DATA!Z20),DATA!Z20,"n/a")</f>
        <v>6.0578706489472563E-2</v>
      </c>
      <c r="I20" s="106">
        <f>+IF(ISNUMBER(DATA!S20),DATA!S20,"n/a")</f>
        <v>427434236</v>
      </c>
      <c r="J20" s="107">
        <f>+IF(ISNUMBER(DATA!AA20),DATA!AA20,"n/a")</f>
        <v>5.993491266145258E-2</v>
      </c>
      <c r="K20" s="106">
        <f>+IF(ISNUMBER(DATA!W20),DATA!W20,"n/a")</f>
        <v>803055833</v>
      </c>
      <c r="L20" s="107">
        <f>+IF(ISNUMBER(DATA!AB20),DATA!AB20,"n/a")</f>
        <v>7.9904486117241158E-2</v>
      </c>
      <c r="R20" s="67"/>
      <c r="S20" s="67"/>
      <c r="T20" s="67"/>
      <c r="U20" s="67"/>
      <c r="V20" s="67"/>
      <c r="W20" s="67"/>
      <c r="X20" s="67"/>
      <c r="Y20" s="67"/>
    </row>
    <row r="21" spans="1:25" x14ac:dyDescent="0.2">
      <c r="A21" s="104" t="s">
        <v>67</v>
      </c>
      <c r="B21" s="104" t="s">
        <v>21</v>
      </c>
      <c r="C21" s="105" t="s">
        <v>0</v>
      </c>
      <c r="D21" s="105" t="s">
        <v>288</v>
      </c>
      <c r="E21" s="106">
        <f>+IF(ISNUMBER(DATA!K21),DATA!K21,"n/a")</f>
        <v>24347745</v>
      </c>
      <c r="F21" s="107">
        <f>+IF(ISNUMBER(DATA!Y21),DATA!Y21,"n/a")</f>
        <v>3.5707967280167424E-2</v>
      </c>
      <c r="G21" s="106">
        <f>+IF(ISNUMBER(DATA!O21),DATA!O21,"n/a")</f>
        <v>89812949</v>
      </c>
      <c r="H21" s="107">
        <f>+IF(ISNUMBER(DATA!Z21),DATA!Z21,"n/a")</f>
        <v>6.4323522965121963E-2</v>
      </c>
      <c r="I21" s="106">
        <f>+IF(ISNUMBER(DATA!S21),DATA!S21,"n/a")</f>
        <v>193249715</v>
      </c>
      <c r="J21" s="107">
        <f>+IF(ISNUMBER(DATA!AA21),DATA!AA21,"n/a")</f>
        <v>7.7986813008310577E-2</v>
      </c>
      <c r="K21" s="106">
        <f>+IF(ISNUMBER(DATA!W21),DATA!W21,"n/a")</f>
        <v>359285296</v>
      </c>
      <c r="L21" s="107">
        <f>+IF(ISNUMBER(DATA!AB21),DATA!AB21,"n/a")</f>
        <v>9.7412554494352835E-2</v>
      </c>
      <c r="R21" s="67"/>
      <c r="S21" s="67"/>
      <c r="T21" s="67"/>
      <c r="U21" s="67"/>
      <c r="V21" s="67"/>
      <c r="W21" s="67"/>
      <c r="X21" s="67"/>
      <c r="Y21" s="67"/>
    </row>
    <row r="22" spans="1:25" x14ac:dyDescent="0.2">
      <c r="A22" s="104" t="s">
        <v>67</v>
      </c>
      <c r="B22" s="104" t="s">
        <v>21</v>
      </c>
      <c r="C22" s="105" t="s">
        <v>0</v>
      </c>
      <c r="D22" s="105" t="s">
        <v>289</v>
      </c>
      <c r="E22" s="106">
        <f>+IF(ISNUMBER(DATA!K22),DATA!K22,"n/a")</f>
        <v>54632373</v>
      </c>
      <c r="F22" s="107">
        <f>+IF(ISNUMBER(DATA!Y22),DATA!Y22,"n/a")</f>
        <v>4.7734176204587378E-2</v>
      </c>
      <c r="G22" s="106">
        <f>+IF(ISNUMBER(DATA!O22),DATA!O22,"n/a")</f>
        <v>195773974</v>
      </c>
      <c r="H22" s="107">
        <f>+IF(ISNUMBER(DATA!Z22),DATA!Z22,"n/a")</f>
        <v>6.5899068675642089E-2</v>
      </c>
      <c r="I22" s="106">
        <f>+IF(ISNUMBER(DATA!S22),DATA!S22,"n/a")</f>
        <v>415321974</v>
      </c>
      <c r="J22" s="107">
        <f>+IF(ISNUMBER(DATA!AA22),DATA!AA22,"n/a")</f>
        <v>7.493076335584449E-2</v>
      </c>
      <c r="K22" s="106">
        <f>+IF(ISNUMBER(DATA!W22),DATA!W22,"n/a")</f>
        <v>781997024</v>
      </c>
      <c r="L22" s="107">
        <f>+IF(ISNUMBER(DATA!AB22),DATA!AB22,"n/a")</f>
        <v>7.7687509682256364E-2</v>
      </c>
      <c r="R22" s="67"/>
      <c r="S22" s="67"/>
      <c r="T22" s="67"/>
      <c r="U22" s="67"/>
      <c r="V22" s="67"/>
      <c r="W22" s="67"/>
      <c r="X22" s="67"/>
      <c r="Y22" s="67"/>
    </row>
    <row r="23" spans="1:25" x14ac:dyDescent="0.2">
      <c r="A23" s="104" t="s">
        <v>67</v>
      </c>
      <c r="B23" s="104" t="s">
        <v>21</v>
      </c>
      <c r="C23" s="105" t="s">
        <v>0</v>
      </c>
      <c r="D23" s="105" t="s">
        <v>290</v>
      </c>
      <c r="E23" s="106">
        <f>+IF(ISNUMBER(DATA!K23),DATA!K23,"n/a")</f>
        <v>57975171</v>
      </c>
      <c r="F23" s="107">
        <f>+IF(ISNUMBER(DATA!Y23),DATA!Y23,"n/a")</f>
        <v>4.7221711382645956E-2</v>
      </c>
      <c r="G23" s="106">
        <f>+IF(ISNUMBER(DATA!O23),DATA!O23,"n/a")</f>
        <v>206322951</v>
      </c>
      <c r="H23" s="107">
        <f>+IF(ISNUMBER(DATA!Z23),DATA!Z23,"n/a")</f>
        <v>5.8016943597478353E-2</v>
      </c>
      <c r="I23" s="106">
        <f>+IF(ISNUMBER(DATA!S23),DATA!S23,"n/a")</f>
        <v>433846813</v>
      </c>
      <c r="J23" s="107">
        <f>+IF(ISNUMBER(DATA!AA23),DATA!AA23,"n/a")</f>
        <v>5.1657087168202144E-2</v>
      </c>
      <c r="K23" s="106">
        <f>+IF(ISNUMBER(DATA!W23),DATA!W23,"n/a")</f>
        <v>818629301</v>
      </c>
      <c r="L23" s="107">
        <f>+IF(ISNUMBER(DATA!AB23),DATA!AB23,"n/a")</f>
        <v>6.6570399517290588E-2</v>
      </c>
      <c r="R23" s="67"/>
      <c r="S23" s="67"/>
      <c r="T23" s="67"/>
      <c r="U23" s="67"/>
      <c r="V23" s="67"/>
      <c r="W23" s="67"/>
      <c r="X23" s="67"/>
      <c r="Y23" s="67"/>
    </row>
    <row r="24" spans="1:25" x14ac:dyDescent="0.2">
      <c r="A24" s="104" t="s">
        <v>67</v>
      </c>
      <c r="B24" s="104" t="s">
        <v>21</v>
      </c>
      <c r="C24" s="105" t="s">
        <v>0</v>
      </c>
      <c r="D24" s="105" t="s">
        <v>291</v>
      </c>
      <c r="E24" s="106">
        <f>+IF(ISNUMBER(DATA!K24),DATA!K24,"n/a")</f>
        <v>77205859</v>
      </c>
      <c r="F24" s="107">
        <f>+IF(ISNUMBER(DATA!Y24),DATA!Y24,"n/a")</f>
        <v>7.158429626335544E-2</v>
      </c>
      <c r="G24" s="106">
        <f>+IF(ISNUMBER(DATA!O24),DATA!O24,"n/a")</f>
        <v>255898219</v>
      </c>
      <c r="H24" s="107">
        <f>+IF(ISNUMBER(DATA!Z24),DATA!Z24,"n/a")</f>
        <v>5.6006836897474065E-2</v>
      </c>
      <c r="I24" s="106">
        <f>+IF(ISNUMBER(DATA!S24),DATA!S24,"n/a")</f>
        <v>510005803</v>
      </c>
      <c r="J24" s="107">
        <f>+IF(ISNUMBER(DATA!AA24),DATA!AA24,"n/a")</f>
        <v>5.6207199334103314E-2</v>
      </c>
      <c r="K24" s="106">
        <f>+IF(ISNUMBER(DATA!W24),DATA!W24,"n/a")</f>
        <v>975144422</v>
      </c>
      <c r="L24" s="107">
        <f>+IF(ISNUMBER(DATA!AB24),DATA!AB24,"n/a")</f>
        <v>6.6652131864448488E-2</v>
      </c>
      <c r="R24" s="67"/>
      <c r="S24" s="67"/>
      <c r="T24" s="67"/>
      <c r="U24" s="67"/>
      <c r="V24" s="67"/>
      <c r="W24" s="67"/>
      <c r="X24" s="67"/>
      <c r="Y24" s="67"/>
    </row>
    <row r="25" spans="1:25" x14ac:dyDescent="0.2">
      <c r="A25" s="104" t="s">
        <v>67</v>
      </c>
      <c r="B25" s="104" t="s">
        <v>21</v>
      </c>
      <c r="C25" s="105" t="s">
        <v>0</v>
      </c>
      <c r="D25" s="105" t="s">
        <v>292</v>
      </c>
      <c r="E25" s="106">
        <f>+IF(ISNUMBER(DATA!K25),DATA!K25,"n/a")</f>
        <v>27169976</v>
      </c>
      <c r="F25" s="107">
        <f>+IF(ISNUMBER(DATA!Y25),DATA!Y25,"n/a")</f>
        <v>5.4314063324168646E-2</v>
      </c>
      <c r="G25" s="106">
        <f>+IF(ISNUMBER(DATA!O25),DATA!O25,"n/a")</f>
        <v>95465715</v>
      </c>
      <c r="H25" s="107">
        <f>+IF(ISNUMBER(DATA!Z25),DATA!Z25,"n/a")</f>
        <v>5.8287392431210533E-2</v>
      </c>
      <c r="I25" s="106">
        <f>+IF(ISNUMBER(DATA!S25),DATA!S25,"n/a")</f>
        <v>200124056</v>
      </c>
      <c r="J25" s="107">
        <f>+IF(ISNUMBER(DATA!AA25),DATA!AA25,"n/a")</f>
        <v>5.1974315546799744E-2</v>
      </c>
      <c r="K25" s="106">
        <f>+IF(ISNUMBER(DATA!W25),DATA!W25,"n/a")</f>
        <v>376850085</v>
      </c>
      <c r="L25" s="107">
        <f>+IF(ISNUMBER(DATA!AB25),DATA!AB25,"n/a")</f>
        <v>7.463374595296117E-2</v>
      </c>
      <c r="R25" s="67"/>
      <c r="S25" s="67"/>
      <c r="T25" s="67"/>
      <c r="U25" s="67"/>
      <c r="V25" s="67"/>
      <c r="W25" s="67"/>
      <c r="X25" s="67"/>
      <c r="Y25" s="67"/>
    </row>
    <row r="26" spans="1:25" x14ac:dyDescent="0.2">
      <c r="A26" s="104" t="s">
        <v>67</v>
      </c>
      <c r="B26" s="104" t="s">
        <v>21</v>
      </c>
      <c r="C26" s="105" t="s">
        <v>0</v>
      </c>
      <c r="D26" s="105" t="s">
        <v>293</v>
      </c>
      <c r="E26" s="106">
        <f>+IF(ISNUMBER(DATA!K26),DATA!K26,"n/a")</f>
        <v>27579818</v>
      </c>
      <c r="F26" s="107">
        <f>+IF(ISNUMBER(DATA!Y26),DATA!Y26,"n/a")</f>
        <v>7.9339447725989359E-2</v>
      </c>
      <c r="G26" s="106">
        <f>+IF(ISNUMBER(DATA!O26),DATA!O26,"n/a")</f>
        <v>91484510</v>
      </c>
      <c r="H26" s="107">
        <f>+IF(ISNUMBER(DATA!Z26),DATA!Z26,"n/a")</f>
        <v>6.2556954420539934E-2</v>
      </c>
      <c r="I26" s="106">
        <f>+IF(ISNUMBER(DATA!S26),DATA!S26,"n/a")</f>
        <v>182926039</v>
      </c>
      <c r="J26" s="107">
        <f>+IF(ISNUMBER(DATA!AA26),DATA!AA26,"n/a")</f>
        <v>7.8546659305528024E-2</v>
      </c>
      <c r="K26" s="106">
        <f>+IF(ISNUMBER(DATA!W26),DATA!W26,"n/a")</f>
        <v>349700772</v>
      </c>
      <c r="L26" s="107">
        <f>+IF(ISNUMBER(DATA!AB26),DATA!AB26,"n/a")</f>
        <v>7.9823972097928922E-2</v>
      </c>
      <c r="R26" s="67"/>
      <c r="S26" s="67"/>
      <c r="T26" s="67"/>
      <c r="U26" s="67"/>
      <c r="V26" s="67"/>
      <c r="W26" s="67"/>
      <c r="X26" s="67"/>
      <c r="Y26" s="67"/>
    </row>
    <row r="27" spans="1:25" x14ac:dyDescent="0.2">
      <c r="A27" s="104" t="s">
        <v>67</v>
      </c>
      <c r="B27" s="104" t="s">
        <v>21</v>
      </c>
      <c r="C27" s="105" t="s">
        <v>0</v>
      </c>
      <c r="D27" s="105" t="s">
        <v>294</v>
      </c>
      <c r="E27" s="106">
        <f>+IF(ISNUMBER(DATA!K27),DATA!K27,"n/a")</f>
        <v>29580889</v>
      </c>
      <c r="F27" s="107">
        <f>+IF(ISNUMBER(DATA!Y27),DATA!Y27,"n/a")</f>
        <v>4.7634561480895676E-2</v>
      </c>
      <c r="G27" s="106">
        <f>+IF(ISNUMBER(DATA!O27),DATA!O27,"n/a")</f>
        <v>105518967</v>
      </c>
      <c r="H27" s="107">
        <f>+IF(ISNUMBER(DATA!Z27),DATA!Z27,"n/a")</f>
        <v>8.6341076118467391E-2</v>
      </c>
      <c r="I27" s="106">
        <f>+IF(ISNUMBER(DATA!S27),DATA!S27,"n/a")</f>
        <v>208751293</v>
      </c>
      <c r="J27" s="107">
        <f>+IF(ISNUMBER(DATA!AA27),DATA!AA27,"n/a")</f>
        <v>6.6631524675556331E-2</v>
      </c>
      <c r="K27" s="106">
        <f>+IF(ISNUMBER(DATA!W27),DATA!W27,"n/a")</f>
        <v>384843045</v>
      </c>
      <c r="L27" s="107">
        <f>+IF(ISNUMBER(DATA!AB27),DATA!AB27,"n/a")</f>
        <v>6.3764704097035885E-2</v>
      </c>
      <c r="R27" s="67"/>
      <c r="S27" s="67"/>
      <c r="T27" s="67"/>
      <c r="U27" s="67"/>
      <c r="V27" s="67"/>
      <c r="W27" s="67"/>
      <c r="X27" s="67"/>
      <c r="Y27" s="67"/>
    </row>
    <row r="28" spans="1:25" x14ac:dyDescent="0.2">
      <c r="A28" s="104" t="s">
        <v>67</v>
      </c>
      <c r="B28" s="104" t="s">
        <v>21</v>
      </c>
      <c r="C28" s="105" t="s">
        <v>0</v>
      </c>
      <c r="D28" s="105" t="s">
        <v>295</v>
      </c>
      <c r="E28" s="106">
        <f>+IF(ISNUMBER(DATA!K28),DATA!K28,"n/a")</f>
        <v>198532737</v>
      </c>
      <c r="F28" s="107">
        <f>+IF(ISNUMBER(DATA!Y28),DATA!Y28,"n/a")</f>
        <v>9.923572029543426E-2</v>
      </c>
      <c r="G28" s="106">
        <f>+IF(ISNUMBER(DATA!O28),DATA!O28,"n/a")</f>
        <v>664376339</v>
      </c>
      <c r="H28" s="107">
        <f>+IF(ISNUMBER(DATA!Z28),DATA!Z28,"n/a")</f>
        <v>9.6414194896233929E-2</v>
      </c>
      <c r="I28" s="106">
        <f>+IF(ISNUMBER(DATA!S28),DATA!S28,"n/a")</f>
        <v>1329642476</v>
      </c>
      <c r="J28" s="107">
        <f>+IF(ISNUMBER(DATA!AA28),DATA!AA28,"n/a")</f>
        <v>0.10385007734814615</v>
      </c>
      <c r="K28" s="106">
        <f>+IF(ISNUMBER(DATA!W28),DATA!W28,"n/a")</f>
        <v>2490139637</v>
      </c>
      <c r="L28" s="107">
        <f>+IF(ISNUMBER(DATA!AB28),DATA!AB28,"n/a")</f>
        <v>0.10308547156786749</v>
      </c>
      <c r="R28" s="67"/>
      <c r="S28" s="67"/>
      <c r="T28" s="67"/>
      <c r="U28" s="67"/>
      <c r="V28" s="67"/>
      <c r="W28" s="67"/>
      <c r="X28" s="67"/>
      <c r="Y28" s="67"/>
    </row>
    <row r="29" spans="1:25" x14ac:dyDescent="0.2">
      <c r="A29" s="104" t="s">
        <v>67</v>
      </c>
      <c r="B29" s="104" t="s">
        <v>21</v>
      </c>
      <c r="C29" s="105" t="s">
        <v>0</v>
      </c>
      <c r="D29" s="105" t="s">
        <v>296</v>
      </c>
      <c r="E29" s="106">
        <f>+IF(ISNUMBER(DATA!K29),DATA!K29,"n/a")</f>
        <v>14814278</v>
      </c>
      <c r="F29" s="107">
        <f>+IF(ISNUMBER(DATA!Y29),DATA!Y29,"n/a")</f>
        <v>9.5908544323579162E-2</v>
      </c>
      <c r="G29" s="106">
        <f>+IF(ISNUMBER(DATA!O29),DATA!O29,"n/a")</f>
        <v>50711224</v>
      </c>
      <c r="H29" s="107">
        <f>+IF(ISNUMBER(DATA!Z29),DATA!Z29,"n/a")</f>
        <v>8.7673762199330929E-2</v>
      </c>
      <c r="I29" s="106">
        <f>+IF(ISNUMBER(DATA!S29),DATA!S29,"n/a")</f>
        <v>105574113</v>
      </c>
      <c r="J29" s="107">
        <f>+IF(ISNUMBER(DATA!AA29),DATA!AA29,"n/a")</f>
        <v>8.7973229048612975E-2</v>
      </c>
      <c r="K29" s="106">
        <f>+IF(ISNUMBER(DATA!W29),DATA!W29,"n/a")</f>
        <v>199435272</v>
      </c>
      <c r="L29" s="107">
        <f>+IF(ISNUMBER(DATA!AB29),DATA!AB29,"n/a")</f>
        <v>9.4247690910627097E-2</v>
      </c>
      <c r="R29" s="67"/>
      <c r="S29" s="67"/>
      <c r="T29" s="67"/>
      <c r="U29" s="67"/>
      <c r="V29" s="67"/>
      <c r="W29" s="67"/>
      <c r="X29" s="67"/>
      <c r="Y29" s="67"/>
    </row>
    <row r="30" spans="1:25" x14ac:dyDescent="0.2">
      <c r="A30" s="104" t="s">
        <v>67</v>
      </c>
      <c r="B30" s="104" t="s">
        <v>21</v>
      </c>
      <c r="C30" s="105" t="s">
        <v>0</v>
      </c>
      <c r="D30" s="105" t="s">
        <v>297</v>
      </c>
      <c r="E30" s="106">
        <f>+IF(ISNUMBER(DATA!K30),DATA!K30,"n/a")</f>
        <v>101876738</v>
      </c>
      <c r="F30" s="107">
        <f>+IF(ISNUMBER(DATA!Y30),DATA!Y30,"n/a")</f>
        <v>9.9515323566271047E-2</v>
      </c>
      <c r="G30" s="106">
        <f>+IF(ISNUMBER(DATA!O30),DATA!O30,"n/a")</f>
        <v>335820133</v>
      </c>
      <c r="H30" s="107">
        <f>+IF(ISNUMBER(DATA!Z30),DATA!Z30,"n/a")</f>
        <v>8.7688444409927832E-2</v>
      </c>
      <c r="I30" s="106">
        <f>+IF(ISNUMBER(DATA!S30),DATA!S30,"n/a")</f>
        <v>656033660</v>
      </c>
      <c r="J30" s="107">
        <f>+IF(ISNUMBER(DATA!AA30),DATA!AA30,"n/a")</f>
        <v>0.1054648403336125</v>
      </c>
      <c r="K30" s="106">
        <f>+IF(ISNUMBER(DATA!W30),DATA!W30,"n/a")</f>
        <v>1287764296</v>
      </c>
      <c r="L30" s="107">
        <f>+IF(ISNUMBER(DATA!AB30),DATA!AB30,"n/a")</f>
        <v>0.10133172691462897</v>
      </c>
      <c r="R30" s="67"/>
      <c r="S30" s="67"/>
      <c r="T30" s="67"/>
      <c r="U30" s="67"/>
      <c r="V30" s="67"/>
      <c r="W30" s="67"/>
      <c r="X30" s="67"/>
      <c r="Y30" s="67"/>
    </row>
    <row r="31" spans="1:25" x14ac:dyDescent="0.2">
      <c r="A31" s="104" t="s">
        <v>67</v>
      </c>
      <c r="B31" s="104" t="s">
        <v>21</v>
      </c>
      <c r="C31" s="105" t="s">
        <v>0</v>
      </c>
      <c r="D31" s="105" t="s">
        <v>298</v>
      </c>
      <c r="E31" s="106">
        <f>+IF(ISNUMBER(DATA!K31),DATA!K31,"n/a")</f>
        <v>32882553</v>
      </c>
      <c r="F31" s="107">
        <f>+IF(ISNUMBER(DATA!Y31),DATA!Y31,"n/a")</f>
        <v>7.6401766143880889E-2</v>
      </c>
      <c r="G31" s="106">
        <f>+IF(ISNUMBER(DATA!O31),DATA!O31,"n/a")</f>
        <v>117719398</v>
      </c>
      <c r="H31" s="107">
        <f>+IF(ISNUMBER(DATA!Z31),DATA!Z31,"n/a")</f>
        <v>5.2901307555019629E-2</v>
      </c>
      <c r="I31" s="106">
        <f>+IF(ISNUMBER(DATA!S31),DATA!S31,"n/a")</f>
        <v>248315869</v>
      </c>
      <c r="J31" s="107">
        <f>+IF(ISNUMBER(DATA!AA31),DATA!AA31,"n/a")</f>
        <v>5.1841550108142988E-2</v>
      </c>
      <c r="K31" s="106">
        <f>+IF(ISNUMBER(DATA!W31),DATA!W31,"n/a")</f>
        <v>463141476</v>
      </c>
      <c r="L31" s="107">
        <f>+IF(ISNUMBER(DATA!AB31),DATA!AB31,"n/a")</f>
        <v>7.6333140866443841E-2</v>
      </c>
      <c r="R31" s="67"/>
      <c r="S31" s="67"/>
      <c r="T31" s="67"/>
      <c r="U31" s="67"/>
      <c r="V31" s="67"/>
      <c r="W31" s="67"/>
      <c r="X31" s="67"/>
      <c r="Y31" s="67"/>
    </row>
    <row r="32" spans="1:25" x14ac:dyDescent="0.2">
      <c r="A32" s="104" t="s">
        <v>67</v>
      </c>
      <c r="B32" s="104" t="s">
        <v>21</v>
      </c>
      <c r="C32" s="105" t="s">
        <v>0</v>
      </c>
      <c r="D32" s="105" t="s">
        <v>299</v>
      </c>
      <c r="E32" s="106">
        <f>+IF(ISNUMBER(DATA!K32),DATA!K32,"n/a")</f>
        <v>46140689</v>
      </c>
      <c r="F32" s="107">
        <f>+IF(ISNUMBER(DATA!Y32),DATA!Y32,"n/a")</f>
        <v>9.7579575828699458E-2</v>
      </c>
      <c r="G32" s="106">
        <f>+IF(ISNUMBER(DATA!O32),DATA!O32,"n/a")</f>
        <v>167092276</v>
      </c>
      <c r="H32" s="107">
        <f>+IF(ISNUMBER(DATA!Z32),DATA!Z32,"n/a")</f>
        <v>9.8721306110850268E-2</v>
      </c>
      <c r="I32" s="106">
        <f>+IF(ISNUMBER(DATA!S32),DATA!S32,"n/a")</f>
        <v>342245160</v>
      </c>
      <c r="J32" s="107">
        <f>+IF(ISNUMBER(DATA!AA32),DATA!AA32,"n/a")</f>
        <v>7.5195178252100175E-2</v>
      </c>
      <c r="K32" s="106">
        <f>+IF(ISNUMBER(DATA!W32),DATA!W32,"n/a")</f>
        <v>633644794</v>
      </c>
      <c r="L32" s="107">
        <f>+IF(ISNUMBER(DATA!AB32),DATA!AB32,"n/a")</f>
        <v>6.9981399293235047E-2</v>
      </c>
      <c r="R32" s="67"/>
      <c r="S32" s="67"/>
      <c r="T32" s="67"/>
      <c r="U32" s="67"/>
      <c r="V32" s="67"/>
      <c r="W32" s="67"/>
      <c r="X32" s="67"/>
      <c r="Y32" s="67"/>
    </row>
    <row r="33" spans="1:25" x14ac:dyDescent="0.2">
      <c r="A33" s="104" t="s">
        <v>67</v>
      </c>
      <c r="B33" s="104" t="s">
        <v>21</v>
      </c>
      <c r="C33" s="105" t="s">
        <v>0</v>
      </c>
      <c r="D33" s="105" t="s">
        <v>300</v>
      </c>
      <c r="E33" s="106">
        <f>+IF(ISNUMBER(DATA!K33),DATA!K33,"n/a")</f>
        <v>22899102</v>
      </c>
      <c r="F33" s="107">
        <f>+IF(ISNUMBER(DATA!Y33),DATA!Y33,"n/a")</f>
        <v>0.15306135191624157</v>
      </c>
      <c r="G33" s="106">
        <f>+IF(ISNUMBER(DATA!O33),DATA!O33,"n/a")</f>
        <v>76424802</v>
      </c>
      <c r="H33" s="107">
        <f>+IF(ISNUMBER(DATA!Z33),DATA!Z33,"n/a")</f>
        <v>0.11540074763349441</v>
      </c>
      <c r="I33" s="106">
        <f>+IF(ISNUMBER(DATA!S33),DATA!S33,"n/a")</f>
        <v>155962017</v>
      </c>
      <c r="J33" s="107">
        <f>+IF(ISNUMBER(DATA!AA33),DATA!AA33,"n/a")</f>
        <v>0.102033087670375</v>
      </c>
      <c r="K33" s="106">
        <f>+IF(ISNUMBER(DATA!W33),DATA!W33,"n/a")</f>
        <v>292716279</v>
      </c>
      <c r="L33" s="107">
        <f>+IF(ISNUMBER(DATA!AB33),DATA!AB33,"n/a")</f>
        <v>9.4294988855915113E-2</v>
      </c>
      <c r="R33" s="67"/>
      <c r="S33" s="67"/>
      <c r="T33" s="67"/>
      <c r="U33" s="67"/>
      <c r="V33" s="67"/>
      <c r="W33" s="67"/>
      <c r="X33" s="67"/>
      <c r="Y33" s="67"/>
    </row>
    <row r="34" spans="1:25" x14ac:dyDescent="0.2">
      <c r="A34" s="104" t="s">
        <v>67</v>
      </c>
      <c r="B34" s="104" t="s">
        <v>21</v>
      </c>
      <c r="C34" s="105" t="s">
        <v>0</v>
      </c>
      <c r="D34" s="105" t="s">
        <v>301</v>
      </c>
      <c r="E34" s="106">
        <f>+IF(ISNUMBER(DATA!K34),DATA!K34,"n/a")</f>
        <v>35648633</v>
      </c>
      <c r="F34" s="107">
        <f>+IF(ISNUMBER(DATA!Y34),DATA!Y34,"n/a")</f>
        <v>5.4454565493042818E-2</v>
      </c>
      <c r="G34" s="106">
        <f>+IF(ISNUMBER(DATA!O34),DATA!O34,"n/a")</f>
        <v>121912540</v>
      </c>
      <c r="H34" s="107">
        <f>+IF(ISNUMBER(DATA!Z34),DATA!Z34,"n/a")</f>
        <v>6.1582806579593377E-2</v>
      </c>
      <c r="I34" s="106">
        <f>+IF(ISNUMBER(DATA!S34),DATA!S34,"n/a")</f>
        <v>249580239</v>
      </c>
      <c r="J34" s="107">
        <f>+IF(ISNUMBER(DATA!AA34),DATA!AA34,"n/a")</f>
        <v>6.9689052088055203E-2</v>
      </c>
      <c r="K34" s="106">
        <f>+IF(ISNUMBER(DATA!W34),DATA!W34,"n/a")</f>
        <v>467202208</v>
      </c>
      <c r="L34" s="107">
        <f>+IF(ISNUMBER(DATA!AB34),DATA!AB34,"n/a")</f>
        <v>6.4425539006699964E-2</v>
      </c>
      <c r="R34" s="67"/>
      <c r="S34" s="67"/>
      <c r="T34" s="67"/>
      <c r="U34" s="67"/>
      <c r="V34" s="67"/>
      <c r="W34" s="67"/>
      <c r="X34" s="67"/>
      <c r="Y34" s="67"/>
    </row>
    <row r="35" spans="1:25" x14ac:dyDescent="0.2">
      <c r="A35" s="104" t="s">
        <v>67</v>
      </c>
      <c r="B35" s="104" t="s">
        <v>21</v>
      </c>
      <c r="C35" s="105" t="s">
        <v>0</v>
      </c>
      <c r="D35" s="105" t="s">
        <v>302</v>
      </c>
      <c r="E35" s="106">
        <f>+IF(ISNUMBER(DATA!K35),DATA!K35,"n/a")</f>
        <v>229600691</v>
      </c>
      <c r="F35" s="107">
        <f>+IF(ISNUMBER(DATA!Y35),DATA!Y35,"n/a")</f>
        <v>3.3786220235775759E-2</v>
      </c>
      <c r="G35" s="106">
        <f>+IF(ISNUMBER(DATA!O35),DATA!O35,"n/a")</f>
        <v>807028296</v>
      </c>
      <c r="H35" s="107">
        <f>+IF(ISNUMBER(DATA!Z35),DATA!Z35,"n/a")</f>
        <v>5.6147065293213755E-2</v>
      </c>
      <c r="I35" s="106">
        <f>+IF(ISNUMBER(DATA!S35),DATA!S35,"n/a")</f>
        <v>1659555486</v>
      </c>
      <c r="J35" s="107">
        <f>+IF(ISNUMBER(DATA!AA35),DATA!AA35,"n/a")</f>
        <v>5.3970064778257554E-2</v>
      </c>
      <c r="K35" s="106">
        <f>+IF(ISNUMBER(DATA!W35),DATA!W35,"n/a")</f>
        <v>3115270410</v>
      </c>
      <c r="L35" s="107">
        <f>+IF(ISNUMBER(DATA!AB35),DATA!AB35,"n/a")</f>
        <v>6.9927627365070993E-2</v>
      </c>
      <c r="R35" s="67"/>
      <c r="S35" s="67"/>
      <c r="T35" s="67"/>
      <c r="U35" s="67"/>
      <c r="V35" s="67"/>
      <c r="W35" s="67"/>
      <c r="X35" s="67"/>
      <c r="Y35" s="67"/>
    </row>
    <row r="36" spans="1:25" x14ac:dyDescent="0.2">
      <c r="A36" s="104" t="s">
        <v>67</v>
      </c>
      <c r="B36" s="104" t="s">
        <v>21</v>
      </c>
      <c r="C36" s="105" t="s">
        <v>0</v>
      </c>
      <c r="D36" s="105" t="s">
        <v>303</v>
      </c>
      <c r="E36" s="106">
        <f>+IF(ISNUMBER(DATA!K36),DATA!K36,"n/a")</f>
        <v>63618379</v>
      </c>
      <c r="F36" s="107">
        <f>+IF(ISNUMBER(DATA!Y36),DATA!Y36,"n/a")</f>
        <v>9.6179125677864588E-2</v>
      </c>
      <c r="G36" s="106">
        <f>+IF(ISNUMBER(DATA!O36),DATA!O36,"n/a")</f>
        <v>249981333</v>
      </c>
      <c r="H36" s="107">
        <f>+IF(ISNUMBER(DATA!Z36),DATA!Z36,"n/a")</f>
        <v>8.6616670511258639E-2</v>
      </c>
      <c r="I36" s="106">
        <f>+IF(ISNUMBER(DATA!S36),DATA!S36,"n/a")</f>
        <v>521322618</v>
      </c>
      <c r="J36" s="107">
        <f>+IF(ISNUMBER(DATA!AA36),DATA!AA36,"n/a")</f>
        <v>7.8318772876254897E-2</v>
      </c>
      <c r="K36" s="106">
        <f>+IF(ISNUMBER(DATA!W36),DATA!W36,"n/a")</f>
        <v>958417395</v>
      </c>
      <c r="L36" s="107">
        <f>+IF(ISNUMBER(DATA!AB36),DATA!AB36,"n/a")</f>
        <v>8.4513547680324375E-2</v>
      </c>
      <c r="R36" s="67"/>
      <c r="S36" s="67"/>
      <c r="T36" s="67"/>
      <c r="U36" s="67"/>
      <c r="V36" s="67"/>
      <c r="W36" s="67"/>
      <c r="X36" s="67"/>
      <c r="Y36" s="67"/>
    </row>
    <row r="37" spans="1:25" x14ac:dyDescent="0.2">
      <c r="A37" s="104" t="s">
        <v>67</v>
      </c>
      <c r="B37" s="104" t="s">
        <v>21</v>
      </c>
      <c r="C37" s="105" t="s">
        <v>0</v>
      </c>
      <c r="D37" s="105" t="s">
        <v>304</v>
      </c>
      <c r="E37" s="106">
        <f>+IF(ISNUMBER(DATA!K37),DATA!K37,"n/a")</f>
        <v>14393765</v>
      </c>
      <c r="F37" s="107">
        <f>+IF(ISNUMBER(DATA!Y37),DATA!Y37,"n/a")</f>
        <v>0.14459398734023712</v>
      </c>
      <c r="G37" s="106">
        <f>+IF(ISNUMBER(DATA!O37),DATA!O37,"n/a")</f>
        <v>50187624</v>
      </c>
      <c r="H37" s="107">
        <f>+IF(ISNUMBER(DATA!Z37),DATA!Z37,"n/a")</f>
        <v>0.1260958077141327</v>
      </c>
      <c r="I37" s="106">
        <f>+IF(ISNUMBER(DATA!S37),DATA!S37,"n/a")</f>
        <v>101605648</v>
      </c>
      <c r="J37" s="107">
        <f>+IF(ISNUMBER(DATA!AA37),DATA!AA37,"n/a")</f>
        <v>9.9139988077157584E-2</v>
      </c>
      <c r="K37" s="106">
        <f>+IF(ISNUMBER(DATA!W37),DATA!W37,"n/a")</f>
        <v>185477583</v>
      </c>
      <c r="L37" s="107">
        <f>+IF(ISNUMBER(DATA!AB37),DATA!AB37,"n/a")</f>
        <v>8.7624678842201528E-2</v>
      </c>
      <c r="R37" s="67"/>
      <c r="S37" s="67"/>
      <c r="T37" s="67"/>
      <c r="U37" s="67"/>
      <c r="V37" s="67"/>
      <c r="W37" s="67"/>
      <c r="X37" s="67"/>
      <c r="Y37" s="67"/>
    </row>
    <row r="38" spans="1:25" x14ac:dyDescent="0.2">
      <c r="A38" s="104" t="s">
        <v>67</v>
      </c>
      <c r="B38" s="104" t="s">
        <v>21</v>
      </c>
      <c r="C38" s="105" t="s">
        <v>0</v>
      </c>
      <c r="D38" s="105" t="s">
        <v>305</v>
      </c>
      <c r="E38" s="106">
        <f>+IF(ISNUMBER(DATA!K38),DATA!K38,"n/a")</f>
        <v>55547079</v>
      </c>
      <c r="F38" s="107">
        <f>+IF(ISNUMBER(DATA!Y38),DATA!Y38,"n/a")</f>
        <v>9.5143888477062899E-2</v>
      </c>
      <c r="G38" s="106">
        <f>+IF(ISNUMBER(DATA!O38),DATA!O38,"n/a")</f>
        <v>188831314</v>
      </c>
      <c r="H38" s="107">
        <f>+IF(ISNUMBER(DATA!Z38),DATA!Z38,"n/a")</f>
        <v>7.9518871682812894E-2</v>
      </c>
      <c r="I38" s="106">
        <f>+IF(ISNUMBER(DATA!S38),DATA!S38,"n/a")</f>
        <v>373644727</v>
      </c>
      <c r="J38" s="107">
        <f>+IF(ISNUMBER(DATA!AA38),DATA!AA38,"n/a")</f>
        <v>9.2861639696002168E-2</v>
      </c>
      <c r="K38" s="106">
        <f>+IF(ISNUMBER(DATA!W38),DATA!W38,"n/a")</f>
        <v>718318243</v>
      </c>
      <c r="L38" s="107">
        <f>+IF(ISNUMBER(DATA!AB38),DATA!AB38,"n/a")</f>
        <v>9.4015169527897791E-2</v>
      </c>
      <c r="R38" s="67"/>
      <c r="S38" s="67"/>
      <c r="T38" s="67"/>
      <c r="U38" s="67"/>
      <c r="V38" s="67"/>
      <c r="W38" s="67"/>
      <c r="X38" s="67"/>
      <c r="Y38" s="67"/>
    </row>
    <row r="39" spans="1:25" x14ac:dyDescent="0.2">
      <c r="A39" s="104" t="s">
        <v>67</v>
      </c>
      <c r="B39" s="104" t="s">
        <v>21</v>
      </c>
      <c r="C39" s="105" t="s">
        <v>0</v>
      </c>
      <c r="D39" s="105" t="s">
        <v>306</v>
      </c>
      <c r="E39" s="106">
        <f>+IF(ISNUMBER(DATA!K39),DATA!K39,"n/a")</f>
        <v>22619177</v>
      </c>
      <c r="F39" s="107">
        <f>+IF(ISNUMBER(DATA!Y39),DATA!Y39,"n/a")</f>
        <v>2.0431569836803956E-2</v>
      </c>
      <c r="G39" s="106">
        <f>+IF(ISNUMBER(DATA!O39),DATA!O39,"n/a")</f>
        <v>79683799</v>
      </c>
      <c r="H39" s="107">
        <f>+IF(ISNUMBER(DATA!Z39),DATA!Z39,"n/a")</f>
        <v>2.872788343726114E-2</v>
      </c>
      <c r="I39" s="106">
        <f>+IF(ISNUMBER(DATA!S39),DATA!S39,"n/a")</f>
        <v>168220289</v>
      </c>
      <c r="J39" s="107">
        <f>+IF(ISNUMBER(DATA!AA39),DATA!AA39,"n/a")</f>
        <v>3.3208398371700268E-2</v>
      </c>
      <c r="K39" s="106">
        <f>+IF(ISNUMBER(DATA!W39),DATA!W39,"n/a")</f>
        <v>318302922</v>
      </c>
      <c r="L39" s="107">
        <f>+IF(ISNUMBER(DATA!AB39),DATA!AB39,"n/a")</f>
        <v>5.2150429963953714E-2</v>
      </c>
      <c r="R39" s="67"/>
      <c r="S39" s="67"/>
      <c r="T39" s="67"/>
      <c r="U39" s="67"/>
      <c r="V39" s="67"/>
      <c r="W39" s="67"/>
      <c r="X39" s="67"/>
      <c r="Y39" s="67"/>
    </row>
    <row r="40" spans="1:25" x14ac:dyDescent="0.2">
      <c r="A40" s="104" t="s">
        <v>67</v>
      </c>
      <c r="B40" s="104" t="s">
        <v>21</v>
      </c>
      <c r="C40" s="105" t="s">
        <v>0</v>
      </c>
      <c r="D40" s="105" t="s">
        <v>307</v>
      </c>
      <c r="E40" s="106">
        <f>+IF(ISNUMBER(DATA!K40),DATA!K40,"n/a")</f>
        <v>89995510</v>
      </c>
      <c r="F40" s="107">
        <f>+IF(ISNUMBER(DATA!Y40),DATA!Y40,"n/a")</f>
        <v>5.505676951689506E-2</v>
      </c>
      <c r="G40" s="106">
        <f>+IF(ISNUMBER(DATA!O40),DATA!O40,"n/a")</f>
        <v>308746979</v>
      </c>
      <c r="H40" s="107">
        <f>+IF(ISNUMBER(DATA!Z40),DATA!Z40,"n/a")</f>
        <v>7.355937753156036E-2</v>
      </c>
      <c r="I40" s="106">
        <f>+IF(ISNUMBER(DATA!S40),DATA!S40,"n/a")</f>
        <v>640949523</v>
      </c>
      <c r="J40" s="107">
        <f>+IF(ISNUMBER(DATA!AA40),DATA!AA40,"n/a")</f>
        <v>7.9073148558643822E-2</v>
      </c>
      <c r="K40" s="106">
        <f>+IF(ISNUMBER(DATA!W40),DATA!W40,"n/a")</f>
        <v>1206894960</v>
      </c>
      <c r="L40" s="107">
        <f>+IF(ISNUMBER(DATA!AB40),DATA!AB40,"n/a")</f>
        <v>8.9260757532133986E-2</v>
      </c>
      <c r="R40" s="67"/>
      <c r="S40" s="67"/>
      <c r="T40" s="67"/>
      <c r="U40" s="67"/>
      <c r="V40" s="67"/>
      <c r="W40" s="67"/>
      <c r="X40" s="67"/>
      <c r="Y40" s="67"/>
    </row>
    <row r="41" spans="1:25" x14ac:dyDescent="0.2">
      <c r="A41" s="104" t="s">
        <v>67</v>
      </c>
      <c r="B41" s="104" t="s">
        <v>21</v>
      </c>
      <c r="C41" s="105" t="s">
        <v>0</v>
      </c>
      <c r="D41" s="105" t="s">
        <v>308</v>
      </c>
      <c r="E41" s="106">
        <f>+IF(ISNUMBER(DATA!K41),DATA!K41,"n/a")</f>
        <v>69820561</v>
      </c>
      <c r="F41" s="107">
        <f>+IF(ISNUMBER(DATA!Y41),DATA!Y41,"n/a")</f>
        <v>9.8424943340402346E-2</v>
      </c>
      <c r="G41" s="106">
        <f>+IF(ISNUMBER(DATA!O41),DATA!O41,"n/a")</f>
        <v>228922090</v>
      </c>
      <c r="H41" s="107">
        <f>+IF(ISNUMBER(DATA!Z41),DATA!Z41,"n/a")</f>
        <v>7.5980785580161664E-2</v>
      </c>
      <c r="I41" s="106">
        <f>+IF(ISNUMBER(DATA!S41),DATA!S41,"n/a")</f>
        <v>451280509</v>
      </c>
      <c r="J41" s="107">
        <f>+IF(ISNUMBER(DATA!AA41),DATA!AA41,"n/a")</f>
        <v>8.553701633391475E-2</v>
      </c>
      <c r="K41" s="106">
        <f>+IF(ISNUMBER(DATA!W41),DATA!W41,"n/a")</f>
        <v>867715689</v>
      </c>
      <c r="L41" s="107">
        <f>+IF(ISNUMBER(DATA!AB41),DATA!AB41,"n/a")</f>
        <v>8.9897568764221544E-2</v>
      </c>
      <c r="R41" s="67"/>
      <c r="S41" s="67"/>
      <c r="T41" s="67"/>
      <c r="U41" s="67"/>
      <c r="V41" s="67"/>
      <c r="W41" s="67"/>
      <c r="X41" s="67"/>
      <c r="Y41" s="67"/>
    </row>
    <row r="42" spans="1:25" x14ac:dyDescent="0.2">
      <c r="A42" s="104" t="s">
        <v>67</v>
      </c>
      <c r="B42" s="104" t="s">
        <v>21</v>
      </c>
      <c r="C42" s="105" t="s">
        <v>0</v>
      </c>
      <c r="D42" s="105" t="s">
        <v>309</v>
      </c>
      <c r="E42" s="106">
        <f>+IF(ISNUMBER(DATA!K42),DATA!K42,"n/a")</f>
        <v>35471501</v>
      </c>
      <c r="F42" s="107">
        <f>+IF(ISNUMBER(DATA!Y42),DATA!Y42,"n/a")</f>
        <v>8.3126989037913112E-3</v>
      </c>
      <c r="G42" s="106">
        <f>+IF(ISNUMBER(DATA!O42),DATA!O42,"n/a")</f>
        <v>123696111</v>
      </c>
      <c r="H42" s="107">
        <f>+IF(ISNUMBER(DATA!Z42),DATA!Z42,"n/a")</f>
        <v>3.2207049052571865E-2</v>
      </c>
      <c r="I42" s="106">
        <f>+IF(ISNUMBER(DATA!S42),DATA!S42,"n/a")</f>
        <v>264703962</v>
      </c>
      <c r="J42" s="107">
        <f>+IF(ISNUMBER(DATA!AA42),DATA!AA42,"n/a")</f>
        <v>3.6817512504578216E-2</v>
      </c>
      <c r="K42" s="106">
        <f>+IF(ISNUMBER(DATA!W42),DATA!W42,"n/a")</f>
        <v>502881568</v>
      </c>
      <c r="L42" s="107">
        <f>+IF(ISNUMBER(DATA!AB42),DATA!AB42,"n/a")</f>
        <v>5.6297056894150217E-2</v>
      </c>
      <c r="R42" s="67"/>
      <c r="S42" s="67"/>
      <c r="T42" s="67"/>
      <c r="U42" s="67"/>
      <c r="V42" s="67"/>
      <c r="W42" s="67"/>
      <c r="X42" s="67"/>
      <c r="Y42" s="67"/>
    </row>
    <row r="43" spans="1:25" x14ac:dyDescent="0.2">
      <c r="A43" s="104" t="s">
        <v>67</v>
      </c>
      <c r="B43" s="104" t="s">
        <v>21</v>
      </c>
      <c r="C43" s="105" t="s">
        <v>0</v>
      </c>
      <c r="D43" s="105" t="s">
        <v>310</v>
      </c>
      <c r="E43" s="106">
        <f>+IF(ISNUMBER(DATA!K43),DATA!K43,"n/a")</f>
        <v>41761308</v>
      </c>
      <c r="F43" s="107">
        <f>+IF(ISNUMBER(DATA!Y43),DATA!Y43,"n/a")</f>
        <v>0.1746163897844652</v>
      </c>
      <c r="G43" s="106">
        <f>+IF(ISNUMBER(DATA!O43),DATA!O43,"n/a")</f>
        <v>149531230</v>
      </c>
      <c r="H43" s="107">
        <f>+IF(ISNUMBER(DATA!Z43),DATA!Z43,"n/a")</f>
        <v>0.14313692738956865</v>
      </c>
      <c r="I43" s="106">
        <f>+IF(ISNUMBER(DATA!S43),DATA!S43,"n/a")</f>
        <v>309049656</v>
      </c>
      <c r="J43" s="107">
        <f>+IF(ISNUMBER(DATA!AA43),DATA!AA43,"n/a")</f>
        <v>0.11399310774706886</v>
      </c>
      <c r="K43" s="106">
        <f>+IF(ISNUMBER(DATA!W43),DATA!W43,"n/a")</f>
        <v>551540411</v>
      </c>
      <c r="L43" s="107">
        <f>+IF(ISNUMBER(DATA!AB43),DATA!AB43,"n/a")</f>
        <v>8.4404980378121941E-2</v>
      </c>
      <c r="R43" s="67"/>
      <c r="S43" s="67"/>
      <c r="T43" s="67"/>
      <c r="U43" s="67"/>
      <c r="V43" s="67"/>
      <c r="W43" s="67"/>
      <c r="X43" s="67"/>
      <c r="Y43" s="67"/>
    </row>
    <row r="44" spans="1:25" x14ac:dyDescent="0.2">
      <c r="A44" s="104" t="s">
        <v>67</v>
      </c>
      <c r="B44" s="104" t="s">
        <v>21</v>
      </c>
      <c r="C44" s="105" t="s">
        <v>0</v>
      </c>
      <c r="D44" s="105" t="s">
        <v>311</v>
      </c>
      <c r="E44" s="106">
        <f>+IF(ISNUMBER(DATA!K44),DATA!K44,"n/a")</f>
        <v>44015090</v>
      </c>
      <c r="F44" s="107">
        <f>+IF(ISNUMBER(DATA!Y44),DATA!Y44,"n/a")</f>
        <v>9.1842697776425897E-2</v>
      </c>
      <c r="G44" s="106">
        <f>+IF(ISNUMBER(DATA!O44),DATA!O44,"n/a")</f>
        <v>148751519</v>
      </c>
      <c r="H44" s="107">
        <f>+IF(ISNUMBER(DATA!Z44),DATA!Z44,"n/a")</f>
        <v>8.5465744586979905E-2</v>
      </c>
      <c r="I44" s="106">
        <f>+IF(ISNUMBER(DATA!S44),DATA!S44,"n/a")</f>
        <v>302477830</v>
      </c>
      <c r="J44" s="107">
        <f>+IF(ISNUMBER(DATA!AA44),DATA!AA44,"n/a")</f>
        <v>9.0946076609778076E-2</v>
      </c>
      <c r="K44" s="106">
        <f>+IF(ISNUMBER(DATA!W44),DATA!W44,"n/a")</f>
        <v>571759533</v>
      </c>
      <c r="L44" s="107">
        <f>+IF(ISNUMBER(DATA!AB44),DATA!AB44,"n/a")</f>
        <v>8.1995351768697669E-2</v>
      </c>
      <c r="R44" s="67"/>
      <c r="S44" s="67"/>
      <c r="T44" s="67"/>
      <c r="U44" s="67"/>
      <c r="V44" s="67"/>
      <c r="W44" s="67"/>
      <c r="X44" s="67"/>
      <c r="Y44" s="67"/>
    </row>
    <row r="45" spans="1:25" x14ac:dyDescent="0.2">
      <c r="A45" s="104" t="s">
        <v>67</v>
      </c>
      <c r="B45" s="104" t="s">
        <v>21</v>
      </c>
      <c r="C45" s="105" t="s">
        <v>0</v>
      </c>
      <c r="D45" s="105" t="s">
        <v>312</v>
      </c>
      <c r="E45" s="106">
        <f>+IF(ISNUMBER(DATA!K45),DATA!K45,"n/a")</f>
        <v>42043152</v>
      </c>
      <c r="F45" s="107">
        <f>+IF(ISNUMBER(DATA!Y45),DATA!Y45,"n/a")</f>
        <v>0.10345735510865733</v>
      </c>
      <c r="G45" s="106">
        <f>+IF(ISNUMBER(DATA!O45),DATA!O45,"n/a")</f>
        <v>144390775</v>
      </c>
      <c r="H45" s="107">
        <f>+IF(ISNUMBER(DATA!Z45),DATA!Z45,"n/a")</f>
        <v>9.2089897447417121E-2</v>
      </c>
      <c r="I45" s="106">
        <f>+IF(ISNUMBER(DATA!S45),DATA!S45,"n/a")</f>
        <v>297281651</v>
      </c>
      <c r="J45" s="107">
        <f>+IF(ISNUMBER(DATA!AA45),DATA!AA45,"n/a")</f>
        <v>9.4633106062845196E-2</v>
      </c>
      <c r="K45" s="106">
        <f>+IF(ISNUMBER(DATA!W45),DATA!W45,"n/a")</f>
        <v>552205575</v>
      </c>
      <c r="L45" s="107">
        <f>+IF(ISNUMBER(DATA!AB45),DATA!AB45,"n/a")</f>
        <v>8.0807752641467875E-2</v>
      </c>
      <c r="R45" s="67"/>
      <c r="S45" s="67"/>
      <c r="T45" s="67"/>
      <c r="U45" s="67"/>
      <c r="V45" s="67"/>
      <c r="W45" s="67"/>
      <c r="X45" s="67"/>
      <c r="Y45" s="67"/>
    </row>
    <row r="46" spans="1:25" x14ac:dyDescent="0.2">
      <c r="A46" s="104" t="s">
        <v>67</v>
      </c>
      <c r="B46" s="104" t="s">
        <v>21</v>
      </c>
      <c r="C46" s="105" t="s">
        <v>0</v>
      </c>
      <c r="D46" s="105" t="s">
        <v>313</v>
      </c>
      <c r="E46" s="106">
        <f>+IF(ISNUMBER(DATA!K46),DATA!K46,"n/a")</f>
        <v>30151312</v>
      </c>
      <c r="F46" s="107">
        <f>+IF(ISNUMBER(DATA!Y46),DATA!Y46,"n/a")</f>
        <v>6.9650479686323305E-2</v>
      </c>
      <c r="G46" s="106">
        <f>+IF(ISNUMBER(DATA!O46),DATA!O46,"n/a")</f>
        <v>104599974</v>
      </c>
      <c r="H46" s="107">
        <f>+IF(ISNUMBER(DATA!Z46),DATA!Z46,"n/a")</f>
        <v>6.1488739545031E-2</v>
      </c>
      <c r="I46" s="106">
        <f>+IF(ISNUMBER(DATA!S46),DATA!S46,"n/a")</f>
        <v>221292063</v>
      </c>
      <c r="J46" s="107">
        <f>+IF(ISNUMBER(DATA!AA46),DATA!AA46,"n/a")</f>
        <v>6.7420519612512747E-2</v>
      </c>
      <c r="K46" s="106">
        <f>+IF(ISNUMBER(DATA!W46),DATA!W46,"n/a")</f>
        <v>419672870</v>
      </c>
      <c r="L46" s="107">
        <f>+IF(ISNUMBER(DATA!AB46),DATA!AB46,"n/a")</f>
        <v>7.1487969561544795E-2</v>
      </c>
      <c r="R46" s="67"/>
      <c r="S46" s="67"/>
      <c r="T46" s="67"/>
      <c r="U46" s="67"/>
      <c r="V46" s="67"/>
      <c r="W46" s="67"/>
      <c r="X46" s="67"/>
      <c r="Y46" s="67"/>
    </row>
    <row r="47" spans="1:25" x14ac:dyDescent="0.2">
      <c r="A47" s="104" t="s">
        <v>67</v>
      </c>
      <c r="B47" s="104" t="s">
        <v>21</v>
      </c>
      <c r="C47" s="105" t="s">
        <v>0</v>
      </c>
      <c r="D47" s="105" t="s">
        <v>314</v>
      </c>
      <c r="E47" s="106">
        <f>+IF(ISNUMBER(DATA!K47),DATA!K47,"n/a")</f>
        <v>38304983</v>
      </c>
      <c r="F47" s="107">
        <f>+IF(ISNUMBER(DATA!Y47),DATA!Y47,"n/a")</f>
        <v>0.12004760664974942</v>
      </c>
      <c r="G47" s="106">
        <f>+IF(ISNUMBER(DATA!O47),DATA!O47,"n/a")</f>
        <v>131361000</v>
      </c>
      <c r="H47" s="107">
        <f>+IF(ISNUMBER(DATA!Z47),DATA!Z47,"n/a")</f>
        <v>0.10893460526669016</v>
      </c>
      <c r="I47" s="106">
        <f>+IF(ISNUMBER(DATA!S47),DATA!S47,"n/a")</f>
        <v>270372520</v>
      </c>
      <c r="J47" s="107">
        <f>+IF(ISNUMBER(DATA!AA47),DATA!AA47,"n/a")</f>
        <v>0.10446839023322767</v>
      </c>
      <c r="K47" s="106">
        <f>+IF(ISNUMBER(DATA!W47),DATA!W47,"n/a")</f>
        <v>502289267</v>
      </c>
      <c r="L47" s="107">
        <f>+IF(ISNUMBER(DATA!AB47),DATA!AB47,"n/a")</f>
        <v>0.11372794186463367</v>
      </c>
      <c r="R47" s="67"/>
      <c r="S47" s="67"/>
      <c r="T47" s="67"/>
      <c r="U47" s="67"/>
      <c r="V47" s="67"/>
      <c r="W47" s="67"/>
      <c r="X47" s="67"/>
      <c r="Y47" s="67"/>
    </row>
    <row r="48" spans="1:25" x14ac:dyDescent="0.2">
      <c r="A48" s="104" t="s">
        <v>67</v>
      </c>
      <c r="B48" s="104" t="s">
        <v>21</v>
      </c>
      <c r="C48" s="105" t="s">
        <v>0</v>
      </c>
      <c r="D48" s="105" t="s">
        <v>315</v>
      </c>
      <c r="E48" s="106">
        <f>+IF(ISNUMBER(DATA!K48),DATA!K48,"n/a")</f>
        <v>21998159</v>
      </c>
      <c r="F48" s="107">
        <f>+IF(ISNUMBER(DATA!Y48),DATA!Y48,"n/a")</f>
        <v>8.5488751618993927E-2</v>
      </c>
      <c r="G48" s="106">
        <f>+IF(ISNUMBER(DATA!O48),DATA!O48,"n/a")</f>
        <v>78536207</v>
      </c>
      <c r="H48" s="107">
        <f>+IF(ISNUMBER(DATA!Z48),DATA!Z48,"n/a")</f>
        <v>9.995943231004667E-2</v>
      </c>
      <c r="I48" s="106">
        <f>+IF(ISNUMBER(DATA!S48),DATA!S48,"n/a")</f>
        <v>163225587</v>
      </c>
      <c r="J48" s="107">
        <f>+IF(ISNUMBER(DATA!AA48),DATA!AA48,"n/a")</f>
        <v>0.10644321680283873</v>
      </c>
      <c r="K48" s="106">
        <f>+IF(ISNUMBER(DATA!W48),DATA!W48,"n/a")</f>
        <v>300507857</v>
      </c>
      <c r="L48" s="107">
        <f>+IF(ISNUMBER(DATA!AB48),DATA!AB48,"n/a")</f>
        <v>9.9750472593057374E-2</v>
      </c>
      <c r="R48" s="67"/>
      <c r="S48" s="67"/>
      <c r="T48" s="67"/>
      <c r="U48" s="67"/>
      <c r="V48" s="67"/>
      <c r="W48" s="67"/>
      <c r="X48" s="67"/>
      <c r="Y48" s="67"/>
    </row>
    <row r="49" spans="1:25" x14ac:dyDescent="0.2">
      <c r="A49" s="104" t="s">
        <v>67</v>
      </c>
      <c r="B49" s="104" t="s">
        <v>21</v>
      </c>
      <c r="C49" s="105" t="s">
        <v>0</v>
      </c>
      <c r="D49" s="105" t="s">
        <v>316</v>
      </c>
      <c r="E49" s="106">
        <f>+IF(ISNUMBER(DATA!K49),DATA!K49,"n/a")</f>
        <v>41465743</v>
      </c>
      <c r="F49" s="107">
        <f>+IF(ISNUMBER(DATA!Y49),DATA!Y49,"n/a")</f>
        <v>8.3678981489113666E-2</v>
      </c>
      <c r="G49" s="106">
        <f>+IF(ISNUMBER(DATA!O49),DATA!O49,"n/a")</f>
        <v>140199725</v>
      </c>
      <c r="H49" s="107">
        <f>+IF(ISNUMBER(DATA!Z49),DATA!Z49,"n/a")</f>
        <v>8.0368034488744258E-2</v>
      </c>
      <c r="I49" s="106">
        <f>+IF(ISNUMBER(DATA!S49),DATA!S49,"n/a")</f>
        <v>279550094</v>
      </c>
      <c r="J49" s="107">
        <f>+IF(ISNUMBER(DATA!AA49),DATA!AA49,"n/a")</f>
        <v>8.9104721195888706E-2</v>
      </c>
      <c r="K49" s="106">
        <f>+IF(ISNUMBER(DATA!W49),DATA!W49,"n/a")</f>
        <v>527215599</v>
      </c>
      <c r="L49" s="107">
        <f>+IF(ISNUMBER(DATA!AB49),DATA!AB49,"n/a")</f>
        <v>9.0624571227026995E-2</v>
      </c>
      <c r="R49" s="67"/>
      <c r="S49" s="67"/>
      <c r="T49" s="67"/>
      <c r="U49" s="67"/>
      <c r="V49" s="67"/>
      <c r="W49" s="67"/>
      <c r="X49" s="67"/>
      <c r="Y49" s="67"/>
    </row>
    <row r="50" spans="1:25" x14ac:dyDescent="0.2">
      <c r="A50" s="104" t="s">
        <v>67</v>
      </c>
      <c r="B50" s="104" t="s">
        <v>21</v>
      </c>
      <c r="C50" s="105" t="s">
        <v>0</v>
      </c>
      <c r="D50" s="105" t="s">
        <v>317</v>
      </c>
      <c r="E50" s="106">
        <f>+IF(ISNUMBER(DATA!K50),DATA!K50,"n/a")</f>
        <v>85417820</v>
      </c>
      <c r="F50" s="107">
        <f>+IF(ISNUMBER(DATA!Y50),DATA!Y50,"n/a")</f>
        <v>9.3271521513398764E-2</v>
      </c>
      <c r="G50" s="106">
        <f>+IF(ISNUMBER(DATA!O50),DATA!O50,"n/a")</f>
        <v>285111795</v>
      </c>
      <c r="H50" s="107">
        <f>+IF(ISNUMBER(DATA!Z50),DATA!Z50,"n/a")</f>
        <v>9.2338800881606231E-2</v>
      </c>
      <c r="I50" s="106">
        <f>+IF(ISNUMBER(DATA!S50),DATA!S50,"n/a")</f>
        <v>581388925</v>
      </c>
      <c r="J50" s="107">
        <f>+IF(ISNUMBER(DATA!AA50),DATA!AA50,"n/a")</f>
        <v>8.4487872314539372E-2</v>
      </c>
      <c r="K50" s="106">
        <f>+IF(ISNUMBER(DATA!W50),DATA!W50,"n/a")</f>
        <v>1094973483</v>
      </c>
      <c r="L50" s="107">
        <f>+IF(ISNUMBER(DATA!AB50),DATA!AB50,"n/a")</f>
        <v>9.3035684848794653E-2</v>
      </c>
      <c r="R50" s="67"/>
      <c r="S50" s="67"/>
      <c r="T50" s="67"/>
      <c r="U50" s="67"/>
      <c r="V50" s="67"/>
      <c r="W50" s="67"/>
      <c r="X50" s="67"/>
      <c r="Y50" s="67"/>
    </row>
    <row r="51" spans="1:25" x14ac:dyDescent="0.2">
      <c r="A51" s="104" t="s">
        <v>67</v>
      </c>
      <c r="B51" s="104" t="s">
        <v>21</v>
      </c>
      <c r="C51" s="105" t="s">
        <v>0</v>
      </c>
      <c r="D51" s="105" t="s">
        <v>318</v>
      </c>
      <c r="E51" s="106">
        <f>+IF(ISNUMBER(DATA!K51),DATA!K51,"n/a")</f>
        <v>55491703</v>
      </c>
      <c r="F51" s="107">
        <f>+IF(ISNUMBER(DATA!Y51),DATA!Y51,"n/a")</f>
        <v>0.13504223571381277</v>
      </c>
      <c r="G51" s="106">
        <f>+IF(ISNUMBER(DATA!O51),DATA!O51,"n/a")</f>
        <v>195496274</v>
      </c>
      <c r="H51" s="107">
        <f>+IF(ISNUMBER(DATA!Z51),DATA!Z51,"n/a")</f>
        <v>0.10803807849113874</v>
      </c>
      <c r="I51" s="106">
        <f>+IF(ISNUMBER(DATA!S51),DATA!S51,"n/a")</f>
        <v>401889099</v>
      </c>
      <c r="J51" s="107">
        <f>+IF(ISNUMBER(DATA!AA51),DATA!AA51,"n/a")</f>
        <v>0.11022189382262523</v>
      </c>
      <c r="K51" s="106">
        <f>+IF(ISNUMBER(DATA!W51),DATA!W51,"n/a")</f>
        <v>740480216</v>
      </c>
      <c r="L51" s="107">
        <f>+IF(ISNUMBER(DATA!AB51),DATA!AB51,"n/a")</f>
        <v>9.6774934896410952E-2</v>
      </c>
      <c r="R51" s="67"/>
      <c r="S51" s="67"/>
      <c r="T51" s="67"/>
      <c r="U51" s="67"/>
      <c r="V51" s="67"/>
      <c r="W51" s="67"/>
      <c r="X51" s="67"/>
      <c r="Y51" s="67"/>
    </row>
    <row r="52" spans="1:25" x14ac:dyDescent="0.2">
      <c r="A52" s="104" t="s">
        <v>67</v>
      </c>
      <c r="B52" s="104" t="s">
        <v>21</v>
      </c>
      <c r="C52" s="105" t="s">
        <v>0</v>
      </c>
      <c r="D52" s="105" t="s">
        <v>319</v>
      </c>
      <c r="E52" s="106">
        <f>+IF(ISNUMBER(DATA!K52),DATA!K52,"n/a")</f>
        <v>64219483</v>
      </c>
      <c r="F52" s="107">
        <f>+IF(ISNUMBER(DATA!Y52),DATA!Y52,"n/a")</f>
        <v>0.123405888293126</v>
      </c>
      <c r="G52" s="106">
        <f>+IF(ISNUMBER(DATA!O52),DATA!O52,"n/a")</f>
        <v>221956034</v>
      </c>
      <c r="H52" s="107">
        <f>+IF(ISNUMBER(DATA!Z52),DATA!Z52,"n/a")</f>
        <v>0.11284461578270391</v>
      </c>
      <c r="I52" s="106">
        <f>+IF(ISNUMBER(DATA!S52),DATA!S52,"n/a")</f>
        <v>454168794</v>
      </c>
      <c r="J52" s="107">
        <f>+IF(ISNUMBER(DATA!AA52),DATA!AA52,"n/a")</f>
        <v>0.11422707949789547</v>
      </c>
      <c r="K52" s="106">
        <f>+IF(ISNUMBER(DATA!W52),DATA!W52,"n/a")</f>
        <v>847365121</v>
      </c>
      <c r="L52" s="107">
        <f>+IF(ISNUMBER(DATA!AB52),DATA!AB52,"n/a")</f>
        <v>0.10296392219993385</v>
      </c>
      <c r="R52" s="67"/>
      <c r="S52" s="67"/>
      <c r="T52" s="67"/>
      <c r="U52" s="67"/>
      <c r="V52" s="67"/>
      <c r="W52" s="67"/>
      <c r="X52" s="67"/>
      <c r="Y52" s="67"/>
    </row>
    <row r="53" spans="1:25" x14ac:dyDescent="0.2">
      <c r="A53" s="104" t="s">
        <v>67</v>
      </c>
      <c r="B53" s="104" t="s">
        <v>21</v>
      </c>
      <c r="C53" s="105" t="s">
        <v>0</v>
      </c>
      <c r="D53" s="105" t="s">
        <v>320</v>
      </c>
      <c r="E53" s="106">
        <f>+IF(ISNUMBER(DATA!K53),DATA!K53,"n/a")</f>
        <v>37845417</v>
      </c>
      <c r="F53" s="107">
        <f>+IF(ISNUMBER(DATA!Y53),DATA!Y53,"n/a")</f>
        <v>4.718506640067989E-2</v>
      </c>
      <c r="G53" s="106">
        <f>+IF(ISNUMBER(DATA!O53),DATA!O53,"n/a")</f>
        <v>134379078</v>
      </c>
      <c r="H53" s="107">
        <f>+IF(ISNUMBER(DATA!Z53),DATA!Z53,"n/a")</f>
        <v>4.9356826843128497E-2</v>
      </c>
      <c r="I53" s="106">
        <f>+IF(ISNUMBER(DATA!S53),DATA!S53,"n/a")</f>
        <v>274314005</v>
      </c>
      <c r="J53" s="107">
        <f>+IF(ISNUMBER(DATA!AA53),DATA!AA53,"n/a")</f>
        <v>3.9760500080239028E-2</v>
      </c>
      <c r="K53" s="106">
        <f>+IF(ISNUMBER(DATA!W53),DATA!W53,"n/a")</f>
        <v>518536959</v>
      </c>
      <c r="L53" s="107">
        <f>+IF(ISNUMBER(DATA!AB53),DATA!AB53,"n/a")</f>
        <v>5.0554036991303619E-2</v>
      </c>
      <c r="R53" s="67"/>
      <c r="S53" s="67"/>
      <c r="T53" s="67"/>
      <c r="U53" s="67"/>
      <c r="V53" s="67"/>
      <c r="W53" s="67"/>
      <c r="X53" s="67"/>
      <c r="Y53" s="67"/>
    </row>
    <row r="54" spans="1:25" x14ac:dyDescent="0.2">
      <c r="A54" s="104" t="s">
        <v>67</v>
      </c>
      <c r="B54" s="104" t="s">
        <v>21</v>
      </c>
      <c r="C54" s="105" t="s">
        <v>0</v>
      </c>
      <c r="D54" s="105" t="s">
        <v>321</v>
      </c>
      <c r="E54" s="106">
        <f>+IF(ISNUMBER(DATA!K54),DATA!K54,"n/a")</f>
        <v>63797347</v>
      </c>
      <c r="F54" s="107">
        <f>+IF(ISNUMBER(DATA!Y54),DATA!Y54,"n/a")</f>
        <v>8.9524112794617305E-2</v>
      </c>
      <c r="G54" s="106">
        <f>+IF(ISNUMBER(DATA!O54),DATA!O54,"n/a")</f>
        <v>212509123</v>
      </c>
      <c r="H54" s="107">
        <f>+IF(ISNUMBER(DATA!Z54),DATA!Z54,"n/a")</f>
        <v>6.5398688764590249E-2</v>
      </c>
      <c r="I54" s="106">
        <f>+IF(ISNUMBER(DATA!S54),DATA!S54,"n/a")</f>
        <v>418665298</v>
      </c>
      <c r="J54" s="107">
        <f>+IF(ISNUMBER(DATA!AA54),DATA!AA54,"n/a")</f>
        <v>8.7549731534527123E-2</v>
      </c>
      <c r="K54" s="106">
        <f>+IF(ISNUMBER(DATA!W54),DATA!W54,"n/a")</f>
        <v>823100602</v>
      </c>
      <c r="L54" s="107">
        <f>+IF(ISNUMBER(DATA!AB54),DATA!AB54,"n/a")</f>
        <v>8.9817332369620043E-2</v>
      </c>
      <c r="R54" s="67"/>
      <c r="S54" s="67"/>
      <c r="T54" s="67"/>
      <c r="U54" s="67"/>
      <c r="V54" s="67"/>
      <c r="W54" s="67"/>
      <c r="X54" s="67"/>
      <c r="Y54" s="67"/>
    </row>
    <row r="55" spans="1:25" x14ac:dyDescent="0.2">
      <c r="A55" s="104" t="s">
        <v>67</v>
      </c>
      <c r="B55" s="104" t="s">
        <v>21</v>
      </c>
      <c r="C55" s="105" t="s">
        <v>0</v>
      </c>
      <c r="D55" s="105" t="s">
        <v>347</v>
      </c>
      <c r="E55" s="106">
        <f>+IF(ISNUMBER(DATA!K55),DATA!K55,"n/a")</f>
        <v>19900548</v>
      </c>
      <c r="F55" s="107">
        <f>+IF(ISNUMBER(DATA!Y55),DATA!Y55,"n/a")</f>
        <v>6.6879150260054018E-2</v>
      </c>
      <c r="G55" s="106">
        <f>+IF(ISNUMBER(DATA!O55),DATA!O55,"n/a")</f>
        <v>71166646</v>
      </c>
      <c r="H55" s="107">
        <f>+IF(ISNUMBER(DATA!Z55),DATA!Z55,"n/a")</f>
        <v>6.1691082535252205E-2</v>
      </c>
      <c r="I55" s="106">
        <f>+IF(ISNUMBER(DATA!S55),DATA!S55,"n/a")</f>
        <v>152850288</v>
      </c>
      <c r="J55" s="107">
        <f>+IF(ISNUMBER(DATA!AA55),DATA!AA55,"n/a")</f>
        <v>5.2467973876478953E-2</v>
      </c>
      <c r="K55" s="106">
        <f>+IF(ISNUMBER(DATA!W55),DATA!W55,"n/a")</f>
        <v>286546212</v>
      </c>
      <c r="L55" s="107">
        <f>+IF(ISNUMBER(DATA!AB55),DATA!AB55,"n/a")</f>
        <v>6.7184794620057234E-2</v>
      </c>
      <c r="R55" s="67"/>
      <c r="S55" s="67"/>
      <c r="T55" s="67"/>
      <c r="U55" s="67"/>
      <c r="V55" s="67"/>
      <c r="W55" s="67"/>
      <c r="X55" s="67"/>
      <c r="Y55" s="67"/>
    </row>
    <row r="56" spans="1:25" x14ac:dyDescent="0.2">
      <c r="A56" s="104" t="s">
        <v>67</v>
      </c>
      <c r="B56" s="104" t="s">
        <v>21</v>
      </c>
      <c r="C56" s="105" t="s">
        <v>0</v>
      </c>
      <c r="D56" s="105" t="s">
        <v>348</v>
      </c>
      <c r="E56" s="106">
        <f>+IF(ISNUMBER(DATA!K56),DATA!K56,"n/a")</f>
        <v>49755236</v>
      </c>
      <c r="F56" s="107">
        <f>+IF(ISNUMBER(DATA!Y56),DATA!Y56,"n/a")</f>
        <v>0.12274808615290021</v>
      </c>
      <c r="G56" s="106">
        <f>+IF(ISNUMBER(DATA!O56),DATA!O56,"n/a")</f>
        <v>173609597</v>
      </c>
      <c r="H56" s="107">
        <f>+IF(ISNUMBER(DATA!Z56),DATA!Z56,"n/a")</f>
        <v>0.11280620429518168</v>
      </c>
      <c r="I56" s="106">
        <f>+IF(ISNUMBER(DATA!S56),DATA!S56,"n/a")</f>
        <v>353032531</v>
      </c>
      <c r="J56" s="107">
        <f>+IF(ISNUMBER(DATA!AA56),DATA!AA56,"n/a")</f>
        <v>0.10042616762684757</v>
      </c>
      <c r="K56" s="106">
        <f>+IF(ISNUMBER(DATA!W56),DATA!W56,"n/a")</f>
        <v>651970243</v>
      </c>
      <c r="L56" s="107">
        <f>+IF(ISNUMBER(DATA!AB56),DATA!AB56,"n/a")</f>
        <v>9.1513943405295187E-2</v>
      </c>
      <c r="R56" s="67"/>
      <c r="S56" s="67"/>
      <c r="T56" s="67"/>
      <c r="U56" s="67"/>
      <c r="V56" s="67"/>
      <c r="W56" s="67"/>
      <c r="X56" s="67"/>
      <c r="Y56" s="67"/>
    </row>
    <row r="57" spans="1:25" x14ac:dyDescent="0.2">
      <c r="A57" s="76"/>
      <c r="B57" s="76"/>
      <c r="E57" s="84"/>
      <c r="F57" s="85"/>
      <c r="G57" s="86"/>
      <c r="H57" s="85"/>
      <c r="I57" s="86"/>
      <c r="J57" s="85"/>
      <c r="K57" s="84"/>
      <c r="L57" s="85"/>
      <c r="R57" s="67"/>
      <c r="S57" s="67"/>
      <c r="T57" s="67"/>
      <c r="U57" s="67"/>
      <c r="V57" s="67"/>
      <c r="W57" s="67"/>
      <c r="X57" s="67"/>
      <c r="Y57" s="67"/>
    </row>
    <row r="58" spans="1:25" x14ac:dyDescent="0.2">
      <c r="A58" s="108" t="s">
        <v>19</v>
      </c>
      <c r="B58" s="108" t="s">
        <v>21</v>
      </c>
      <c r="C58" s="109" t="s">
        <v>68</v>
      </c>
      <c r="D58" s="109" t="s">
        <v>274</v>
      </c>
      <c r="E58" s="110">
        <f>+IF(ISNUMBER(DATA!AE7),DATA!AE7,"n/a")</f>
        <v>2.8101559245660372E-2</v>
      </c>
      <c r="F58" s="111">
        <f>+IF(ISNUMBER(DATA!AF7),DATA!AF7,"n/a")</f>
        <v>0.12931664083778749</v>
      </c>
      <c r="G58" s="110">
        <f>+IF(ISNUMBER(DATA!AI7),DATA!AI7,"n/a")</f>
        <v>2.2586318636997945E-2</v>
      </c>
      <c r="H58" s="111">
        <f>+IF(ISNUMBER(DATA!AJ7),DATA!AJ7,"n/a")</f>
        <v>-4.5416171453711157E-2</v>
      </c>
      <c r="I58" s="110">
        <f>+IF(ISNUMBER(DATA!AM7),DATA!AM7,"n/a")</f>
        <v>2.227724511635145E-2</v>
      </c>
      <c r="J58" s="111">
        <f>+IF(ISNUMBER(DATA!AN7),DATA!AN7,"n/a")</f>
        <v>-6.5768592192576997E-2</v>
      </c>
      <c r="K58" s="110">
        <f>+IF(ISNUMBER(DATA!AQ7),DATA!AQ7,"n/a")</f>
        <v>2.4719111073821846E-2</v>
      </c>
      <c r="L58" s="111">
        <f>+IF(ISNUMBER(DATA!AR7),DATA!AR7,"n/a")</f>
        <v>-8.5022493699861076E-2</v>
      </c>
      <c r="R58" s="67"/>
      <c r="S58" s="67"/>
      <c r="T58" s="67"/>
      <c r="U58" s="67"/>
      <c r="V58" s="67"/>
      <c r="W58" s="67"/>
      <c r="X58" s="67"/>
      <c r="Y58" s="67"/>
    </row>
    <row r="59" spans="1:25" x14ac:dyDescent="0.2">
      <c r="A59" s="108" t="s">
        <v>19</v>
      </c>
      <c r="B59" s="108" t="s">
        <v>21</v>
      </c>
      <c r="C59" s="109" t="s">
        <v>68</v>
      </c>
      <c r="D59" s="109" t="s">
        <v>275</v>
      </c>
      <c r="E59" s="110">
        <f>+IF(ISNUMBER(DATA!AE8),DATA!AE8,"n/a")</f>
        <v>1.6997411516618415E-2</v>
      </c>
      <c r="F59" s="111">
        <f>+IF(ISNUMBER(DATA!AF8),DATA!AF8,"n/a")</f>
        <v>-0.14724986562946393</v>
      </c>
      <c r="G59" s="110">
        <f>+IF(ISNUMBER(DATA!AI8),DATA!AI8,"n/a")</f>
        <v>1.6636465339704469E-2</v>
      </c>
      <c r="H59" s="111">
        <f>+IF(ISNUMBER(DATA!AJ8),DATA!AJ8,"n/a")</f>
        <v>-9.0150263119841492E-2</v>
      </c>
      <c r="I59" s="110">
        <f>+IF(ISNUMBER(DATA!AM8),DATA!AM8,"n/a")</f>
        <v>1.6671444872769076E-2</v>
      </c>
      <c r="J59" s="111">
        <f>+IF(ISNUMBER(DATA!AN8),DATA!AN8,"n/a")</f>
        <v>-7.2389230360372925E-2</v>
      </c>
      <c r="K59" s="110">
        <f>+IF(ISNUMBER(DATA!AQ8),DATA!AQ8,"n/a")</f>
        <v>1.7640721875686338E-2</v>
      </c>
      <c r="L59" s="111">
        <f>+IF(ISNUMBER(DATA!AR8),DATA!AR8,"n/a")</f>
        <v>-0.11365685384846294</v>
      </c>
      <c r="R59" s="67"/>
      <c r="S59" s="67"/>
      <c r="T59" s="67"/>
      <c r="U59" s="67"/>
      <c r="V59" s="67"/>
      <c r="W59" s="67"/>
      <c r="X59" s="67"/>
      <c r="Y59" s="67"/>
    </row>
    <row r="60" spans="1:25" x14ac:dyDescent="0.2">
      <c r="A60" s="108" t="s">
        <v>19</v>
      </c>
      <c r="B60" s="108" t="s">
        <v>21</v>
      </c>
      <c r="C60" s="109" t="s">
        <v>68</v>
      </c>
      <c r="D60" s="109" t="s">
        <v>276</v>
      </c>
      <c r="E60" s="110">
        <f>+IF(ISNUMBER(DATA!AE9),DATA!AE9,"n/a")</f>
        <v>1.6307246790231288E-2</v>
      </c>
      <c r="F60" s="111">
        <f>+IF(ISNUMBER(DATA!AF9),DATA!AF9,"n/a")</f>
        <v>-0.14737471063276109</v>
      </c>
      <c r="G60" s="110">
        <f>+IF(ISNUMBER(DATA!AI9),DATA!AI9,"n/a")</f>
        <v>1.4832076991533983E-2</v>
      </c>
      <c r="H60" s="111">
        <f>+IF(ISNUMBER(DATA!AJ9),DATA!AJ9,"n/a")</f>
        <v>-0.13232520954122617</v>
      </c>
      <c r="I60" s="110">
        <f>+IF(ISNUMBER(DATA!AM9),DATA!AM9,"n/a")</f>
        <v>1.4667922652388459E-2</v>
      </c>
      <c r="J60" s="111">
        <f>+IF(ISNUMBER(DATA!AN9),DATA!AN9,"n/a")</f>
        <v>-0.11709594178409971</v>
      </c>
      <c r="K60" s="110">
        <f>+IF(ISNUMBER(DATA!AQ9),DATA!AQ9,"n/a")</f>
        <v>1.6268574992276227E-2</v>
      </c>
      <c r="L60" s="111">
        <f>+IF(ISNUMBER(DATA!AR9),DATA!AR9,"n/a")</f>
        <v>-0.12597732924085336</v>
      </c>
      <c r="R60" s="67"/>
      <c r="S60" s="67"/>
      <c r="T60" s="67"/>
      <c r="U60" s="67"/>
      <c r="V60" s="67"/>
      <c r="W60" s="67"/>
      <c r="X60" s="67"/>
      <c r="Y60" s="67"/>
    </row>
    <row r="61" spans="1:25" x14ac:dyDescent="0.2">
      <c r="A61" s="108" t="s">
        <v>19</v>
      </c>
      <c r="B61" s="108" t="s">
        <v>21</v>
      </c>
      <c r="C61" s="109" t="s">
        <v>68</v>
      </c>
      <c r="D61" s="109" t="s">
        <v>277</v>
      </c>
      <c r="E61" s="110">
        <f>+IF(ISNUMBER(DATA!AE10),DATA!AE10,"n/a")</f>
        <v>1.593892949329195E-2</v>
      </c>
      <c r="F61" s="111">
        <f>+IF(ISNUMBER(DATA!AF10),DATA!AF10,"n/a")</f>
        <v>-0.12781244227806771</v>
      </c>
      <c r="G61" s="110">
        <f>+IF(ISNUMBER(DATA!AI10),DATA!AI10,"n/a")</f>
        <v>1.5489103307204656E-2</v>
      </c>
      <c r="H61" s="111">
        <f>+IF(ISNUMBER(DATA!AJ10),DATA!AJ10,"n/a")</f>
        <v>-8.2759524339358875E-2</v>
      </c>
      <c r="I61" s="110">
        <f>+IF(ISNUMBER(DATA!AM10),DATA!AM10,"n/a")</f>
        <v>1.551646258733419E-2</v>
      </c>
      <c r="J61" s="111">
        <f>+IF(ISNUMBER(DATA!AN10),DATA!AN10,"n/a")</f>
        <v>-4.4500198115111911E-2</v>
      </c>
      <c r="K61" s="110">
        <f>+IF(ISNUMBER(DATA!AQ10),DATA!AQ10,"n/a")</f>
        <v>1.6588590523852247E-2</v>
      </c>
      <c r="L61" s="111">
        <f>+IF(ISNUMBER(DATA!AR10),DATA!AR10,"n/a")</f>
        <v>-3.291158854158982E-2</v>
      </c>
      <c r="R61" s="67"/>
      <c r="S61" s="67"/>
      <c r="T61" s="67"/>
      <c r="U61" s="67"/>
      <c r="V61" s="67"/>
      <c r="W61" s="67"/>
      <c r="X61" s="67"/>
      <c r="Y61" s="67"/>
    </row>
    <row r="62" spans="1:25" x14ac:dyDescent="0.2">
      <c r="A62" s="108" t="s">
        <v>19</v>
      </c>
      <c r="B62" s="108" t="s">
        <v>21</v>
      </c>
      <c r="C62" s="109" t="s">
        <v>68</v>
      </c>
      <c r="D62" s="109" t="s">
        <v>278</v>
      </c>
      <c r="E62" s="110">
        <f>+IF(ISNUMBER(DATA!AE11),DATA!AE11,"n/a")</f>
        <v>2.0375018205729199E-2</v>
      </c>
      <c r="F62" s="111">
        <f>+IF(ISNUMBER(DATA!AF11),DATA!AF11,"n/a")</f>
        <v>-0.10173541601073734</v>
      </c>
      <c r="G62" s="110">
        <f>+IF(ISNUMBER(DATA!AI11),DATA!AI11,"n/a")</f>
        <v>1.7794199086203381E-2</v>
      </c>
      <c r="H62" s="111">
        <f>+IF(ISNUMBER(DATA!AJ11),DATA!AJ11,"n/a")</f>
        <v>-7.9265423893101761E-2</v>
      </c>
      <c r="I62" s="110">
        <f>+IF(ISNUMBER(DATA!AM11),DATA!AM11,"n/a")</f>
        <v>1.7745797198844806E-2</v>
      </c>
      <c r="J62" s="111">
        <f>+IF(ISNUMBER(DATA!AN11),DATA!AN11,"n/a")</f>
        <v>-8.7309762314640577E-2</v>
      </c>
      <c r="K62" s="110">
        <f>+IF(ISNUMBER(DATA!AQ11),DATA!AQ11,"n/a")</f>
        <v>2.0021386857444298E-2</v>
      </c>
      <c r="L62" s="111">
        <f>+IF(ISNUMBER(DATA!AR11),DATA!AR11,"n/a")</f>
        <v>-9.855293958371189E-2</v>
      </c>
      <c r="R62" s="67"/>
      <c r="S62" s="67"/>
      <c r="T62" s="67"/>
      <c r="U62" s="67"/>
      <c r="V62" s="67"/>
      <c r="W62" s="67"/>
      <c r="X62" s="67"/>
      <c r="Y62" s="67"/>
    </row>
    <row r="63" spans="1:25" x14ac:dyDescent="0.2">
      <c r="A63" s="108" t="s">
        <v>19</v>
      </c>
      <c r="B63" s="108" t="s">
        <v>21</v>
      </c>
      <c r="C63" s="109" t="s">
        <v>68</v>
      </c>
      <c r="D63" s="109" t="s">
        <v>279</v>
      </c>
      <c r="E63" s="110">
        <f>+IF(ISNUMBER(DATA!AE12),DATA!AE12,"n/a")</f>
        <v>2.4561588083035966E-2</v>
      </c>
      <c r="F63" s="111">
        <f>+IF(ISNUMBER(DATA!AF12),DATA!AF12,"n/a")</f>
        <v>-0.12177876046714567</v>
      </c>
      <c r="G63" s="110">
        <f>+IF(ISNUMBER(DATA!AI12),DATA!AI12,"n/a")</f>
        <v>2.1486526519505535E-2</v>
      </c>
      <c r="H63" s="111">
        <f>+IF(ISNUMBER(DATA!AJ12),DATA!AJ12,"n/a")</f>
        <v>-9.3163927136591385E-2</v>
      </c>
      <c r="I63" s="110">
        <f>+IF(ISNUMBER(DATA!AM12),DATA!AM12,"n/a")</f>
        <v>2.1144219248466899E-2</v>
      </c>
      <c r="J63" s="111">
        <f>+IF(ISNUMBER(DATA!AN12),DATA!AN12,"n/a")</f>
        <v>-0.10979720357204015</v>
      </c>
      <c r="K63" s="110">
        <f>+IF(ISNUMBER(DATA!AQ12),DATA!AQ12,"n/a")</f>
        <v>2.3541437905401516E-2</v>
      </c>
      <c r="L63" s="111">
        <f>+IF(ISNUMBER(DATA!AR12),DATA!AR12,"n/a")</f>
        <v>-0.14306628238925678</v>
      </c>
      <c r="R63" s="67"/>
      <c r="S63" s="67"/>
      <c r="T63" s="67"/>
      <c r="U63" s="67"/>
      <c r="V63" s="67"/>
      <c r="W63" s="67"/>
      <c r="X63" s="67"/>
      <c r="Y63" s="67"/>
    </row>
    <row r="64" spans="1:25" x14ac:dyDescent="0.2">
      <c r="A64" s="108" t="s">
        <v>19</v>
      </c>
      <c r="B64" s="108" t="s">
        <v>21</v>
      </c>
      <c r="C64" s="109" t="s">
        <v>68</v>
      </c>
      <c r="D64" s="109" t="s">
        <v>280</v>
      </c>
      <c r="E64" s="110">
        <f>+IF(ISNUMBER(DATA!AE13),DATA!AE13,"n/a")</f>
        <v>1.5681014708234294E-2</v>
      </c>
      <c r="F64" s="111">
        <f>+IF(ISNUMBER(DATA!AF13),DATA!AF13,"n/a")</f>
        <v>-0.23253804222806568</v>
      </c>
      <c r="G64" s="110">
        <f>+IF(ISNUMBER(DATA!AI13),DATA!AI13,"n/a")</f>
        <v>1.5088207150003172E-2</v>
      </c>
      <c r="H64" s="111">
        <f>+IF(ISNUMBER(DATA!AJ13),DATA!AJ13,"n/a")</f>
        <v>-0.18947239288229883</v>
      </c>
      <c r="I64" s="110">
        <f>+IF(ISNUMBER(DATA!AM13),DATA!AM13,"n/a")</f>
        <v>1.5096357852904606E-2</v>
      </c>
      <c r="J64" s="111">
        <f>+IF(ISNUMBER(DATA!AN13),DATA!AN13,"n/a")</f>
        <v>-0.19453853000705423</v>
      </c>
      <c r="K64" s="110">
        <f>+IF(ISNUMBER(DATA!AQ13),DATA!AQ13,"n/a")</f>
        <v>1.679248671483994E-2</v>
      </c>
      <c r="L64" s="111">
        <f>+IF(ISNUMBER(DATA!AR13),DATA!AR13,"n/a")</f>
        <v>-0.1639504143337942</v>
      </c>
      <c r="R64" s="67"/>
      <c r="S64" s="67"/>
      <c r="T64" s="67"/>
      <c r="U64" s="67"/>
      <c r="V64" s="67"/>
      <c r="W64" s="67"/>
      <c r="X64" s="67"/>
      <c r="Y64" s="67"/>
    </row>
    <row r="65" spans="1:25" x14ac:dyDescent="0.2">
      <c r="A65" s="108" t="s">
        <v>19</v>
      </c>
      <c r="B65" s="108" t="s">
        <v>21</v>
      </c>
      <c r="C65" s="109" t="s">
        <v>68</v>
      </c>
      <c r="D65" s="109" t="s">
        <v>281</v>
      </c>
      <c r="E65" s="110">
        <f>+IF(ISNUMBER(DATA!AE14),DATA!AE14,"n/a")</f>
        <v>1.901885762071126E-2</v>
      </c>
      <c r="F65" s="111">
        <f>+IF(ISNUMBER(DATA!AF14),DATA!AF14,"n/a")</f>
        <v>-0.14166007994747992</v>
      </c>
      <c r="G65" s="110">
        <f>+IF(ISNUMBER(DATA!AI14),DATA!AI14,"n/a")</f>
        <v>1.7217920847141556E-2</v>
      </c>
      <c r="H65" s="111">
        <f>+IF(ISNUMBER(DATA!AJ14),DATA!AJ14,"n/a")</f>
        <v>-6.29990807714257E-2</v>
      </c>
      <c r="I65" s="110">
        <f>+IF(ISNUMBER(DATA!AM14),DATA!AM14,"n/a")</f>
        <v>1.7167287108934604E-2</v>
      </c>
      <c r="J65" s="111">
        <f>+IF(ISNUMBER(DATA!AN14),DATA!AN14,"n/a")</f>
        <v>-5.9521679639378683E-2</v>
      </c>
      <c r="K65" s="110">
        <f>+IF(ISNUMBER(DATA!AQ14),DATA!AQ14,"n/a")</f>
        <v>1.8773364586761855E-2</v>
      </c>
      <c r="L65" s="111">
        <f>+IF(ISNUMBER(DATA!AR14),DATA!AR14,"n/a")</f>
        <v>-9.6070850533076096E-2</v>
      </c>
      <c r="R65" s="67"/>
      <c r="S65" s="67"/>
      <c r="T65" s="67"/>
      <c r="U65" s="67"/>
      <c r="V65" s="67"/>
      <c r="W65" s="67"/>
      <c r="X65" s="67"/>
      <c r="Y65" s="67"/>
    </row>
    <row r="66" spans="1:25" x14ac:dyDescent="0.2">
      <c r="A66" s="108" t="s">
        <v>19</v>
      </c>
      <c r="B66" s="108" t="s">
        <v>21</v>
      </c>
      <c r="C66" s="109" t="s">
        <v>68</v>
      </c>
      <c r="D66" s="109" t="s">
        <v>282</v>
      </c>
      <c r="E66" s="110">
        <f>+IF(ISNUMBER(DATA!AE15),DATA!AE15,"n/a")</f>
        <v>2.0977578825552273E-2</v>
      </c>
      <c r="F66" s="111">
        <f>+IF(ISNUMBER(DATA!AF15),DATA!AF15,"n/a")</f>
        <v>0.12326611730530471</v>
      </c>
      <c r="G66" s="110">
        <f>+IF(ISNUMBER(DATA!AI15),DATA!AI15,"n/a")</f>
        <v>2.0045807438146809E-2</v>
      </c>
      <c r="H66" s="111">
        <f>+IF(ISNUMBER(DATA!AJ15),DATA!AJ15,"n/a")</f>
        <v>7.8891112600185109E-2</v>
      </c>
      <c r="I66" s="110">
        <f>+IF(ISNUMBER(DATA!AM15),DATA!AM15,"n/a")</f>
        <v>1.9915849002902657E-2</v>
      </c>
      <c r="J66" s="111">
        <f>+IF(ISNUMBER(DATA!AN15),DATA!AN15,"n/a")</f>
        <v>6.708937684614634E-2</v>
      </c>
      <c r="K66" s="110">
        <f>+IF(ISNUMBER(DATA!AQ15),DATA!AQ15,"n/a")</f>
        <v>2.014829635947275E-2</v>
      </c>
      <c r="L66" s="111">
        <f>+IF(ISNUMBER(DATA!AR15),DATA!AR15,"n/a")</f>
        <v>-4.4889983212721002E-2</v>
      </c>
      <c r="R66" s="67"/>
      <c r="S66" s="67"/>
      <c r="T66" s="67"/>
      <c r="U66" s="67"/>
      <c r="V66" s="67"/>
      <c r="W66" s="67"/>
      <c r="X66" s="67"/>
      <c r="Y66" s="67"/>
    </row>
    <row r="67" spans="1:25" x14ac:dyDescent="0.2">
      <c r="A67" s="108" t="s">
        <v>19</v>
      </c>
      <c r="B67" s="108" t="s">
        <v>21</v>
      </c>
      <c r="C67" s="109" t="s">
        <v>68</v>
      </c>
      <c r="D67" s="109" t="s">
        <v>283</v>
      </c>
      <c r="E67" s="110">
        <f>+IF(ISNUMBER(DATA!AE16),DATA!AE16,"n/a")</f>
        <v>2.7151413445444719E-2</v>
      </c>
      <c r="F67" s="111">
        <f>+IF(ISNUMBER(DATA!AF16),DATA!AF16,"n/a")</f>
        <v>-0.2426921000209005</v>
      </c>
      <c r="G67" s="110">
        <f>+IF(ISNUMBER(DATA!AI16),DATA!AI16,"n/a")</f>
        <v>2.5245079297468994E-2</v>
      </c>
      <c r="H67" s="111">
        <f>+IF(ISNUMBER(DATA!AJ16),DATA!AJ16,"n/a")</f>
        <v>-0.12501966294403805</v>
      </c>
      <c r="I67" s="110">
        <f>+IF(ISNUMBER(DATA!AM16),DATA!AM16,"n/a")</f>
        <v>2.4878835653415306E-2</v>
      </c>
      <c r="J67" s="111">
        <f>+IF(ISNUMBER(DATA!AN16),DATA!AN16,"n/a")</f>
        <v>-7.1706465056402269E-2</v>
      </c>
      <c r="K67" s="110">
        <f>+IF(ISNUMBER(DATA!AQ16),DATA!AQ16,"n/a")</f>
        <v>2.6508399047900987E-2</v>
      </c>
      <c r="L67" s="111">
        <f>+IF(ISNUMBER(DATA!AR16),DATA!AR16,"n/a")</f>
        <v>3.1435064747514438E-2</v>
      </c>
      <c r="R67" s="67"/>
      <c r="S67" s="67"/>
      <c r="T67" s="67"/>
      <c r="U67" s="67"/>
      <c r="V67" s="67"/>
      <c r="W67" s="67"/>
      <c r="X67" s="67"/>
      <c r="Y67" s="67"/>
    </row>
    <row r="68" spans="1:25" x14ac:dyDescent="0.2">
      <c r="A68" s="108" t="s">
        <v>19</v>
      </c>
      <c r="B68" s="108" t="s">
        <v>21</v>
      </c>
      <c r="C68" s="109" t="s">
        <v>68</v>
      </c>
      <c r="D68" s="109" t="s">
        <v>284</v>
      </c>
      <c r="E68" s="110">
        <f>+IF(ISNUMBER(DATA!AE17),DATA!AE17,"n/a")</f>
        <v>2.132611220896061E-2</v>
      </c>
      <c r="F68" s="111">
        <f>+IF(ISNUMBER(DATA!AF17),DATA!AF17,"n/a")</f>
        <v>-9.0455371820756525E-2</v>
      </c>
      <c r="G68" s="110">
        <f>+IF(ISNUMBER(DATA!AI17),DATA!AI17,"n/a")</f>
        <v>2.0095507121741341E-2</v>
      </c>
      <c r="H68" s="111">
        <f>+IF(ISNUMBER(DATA!AJ17),DATA!AJ17,"n/a")</f>
        <v>-9.9029960562730529E-2</v>
      </c>
      <c r="I68" s="110">
        <f>+IF(ISNUMBER(DATA!AM17),DATA!AM17,"n/a")</f>
        <v>2.0047077635790958E-2</v>
      </c>
      <c r="J68" s="111">
        <f>+IF(ISNUMBER(DATA!AN17),DATA!AN17,"n/a")</f>
        <v>-7.0838334101622907E-2</v>
      </c>
      <c r="K68" s="110">
        <f>+IF(ISNUMBER(DATA!AQ17),DATA!AQ17,"n/a")</f>
        <v>2.1508274880603431E-2</v>
      </c>
      <c r="L68" s="111">
        <f>+IF(ISNUMBER(DATA!AR17),DATA!AR17,"n/a")</f>
        <v>-5.8761024136017026E-2</v>
      </c>
      <c r="R68" s="67"/>
      <c r="S68" s="67"/>
      <c r="T68" s="67"/>
      <c r="U68" s="67"/>
      <c r="V68" s="67"/>
      <c r="W68" s="67"/>
      <c r="X68" s="67"/>
      <c r="Y68" s="67"/>
    </row>
    <row r="69" spans="1:25" x14ac:dyDescent="0.2">
      <c r="A69" s="108" t="s">
        <v>19</v>
      </c>
      <c r="B69" s="108" t="s">
        <v>21</v>
      </c>
      <c r="C69" s="109" t="s">
        <v>68</v>
      </c>
      <c r="D69" s="109" t="s">
        <v>285</v>
      </c>
      <c r="E69" s="110">
        <f>+IF(ISNUMBER(DATA!AE18),DATA!AE18,"n/a")</f>
        <v>1.5627156531470832E-2</v>
      </c>
      <c r="F69" s="111">
        <f>+IF(ISNUMBER(DATA!AF18),DATA!AF18,"n/a")</f>
        <v>-0.12976796679101121</v>
      </c>
      <c r="G69" s="110">
        <f>+IF(ISNUMBER(DATA!AI18),DATA!AI18,"n/a")</f>
        <v>1.4991049477378799E-2</v>
      </c>
      <c r="H69" s="111">
        <f>+IF(ISNUMBER(DATA!AJ18),DATA!AJ18,"n/a")</f>
        <v>-0.10121342332024275</v>
      </c>
      <c r="I69" s="110">
        <f>+IF(ISNUMBER(DATA!AM18),DATA!AM18,"n/a")</f>
        <v>1.5193059651351619E-2</v>
      </c>
      <c r="J69" s="111">
        <f>+IF(ISNUMBER(DATA!AN18),DATA!AN18,"n/a")</f>
        <v>-9.0864085697525521E-2</v>
      </c>
      <c r="K69" s="110">
        <f>+IF(ISNUMBER(DATA!AQ18),DATA!AQ18,"n/a")</f>
        <v>1.6217924020974203E-2</v>
      </c>
      <c r="L69" s="111">
        <f>+IF(ISNUMBER(DATA!AR18),DATA!AR18,"n/a")</f>
        <v>-0.10444025818414117</v>
      </c>
      <c r="R69" s="67"/>
      <c r="S69" s="67"/>
      <c r="T69" s="67"/>
      <c r="U69" s="67"/>
      <c r="V69" s="67"/>
      <c r="W69" s="67"/>
      <c r="X69" s="67"/>
      <c r="Y69" s="67"/>
    </row>
    <row r="70" spans="1:25" x14ac:dyDescent="0.2">
      <c r="A70" s="108" t="s">
        <v>19</v>
      </c>
      <c r="B70" s="108" t="s">
        <v>21</v>
      </c>
      <c r="C70" s="109" t="s">
        <v>68</v>
      </c>
      <c r="D70" s="109" t="s">
        <v>286</v>
      </c>
      <c r="E70" s="110">
        <f>+IF(ISNUMBER(DATA!AE19),DATA!AE19,"n/a")</f>
        <v>2.1410789013386021E-2</v>
      </c>
      <c r="F70" s="111">
        <f>+IF(ISNUMBER(DATA!AF19),DATA!AF19,"n/a")</f>
        <v>-7.6917278266163194E-2</v>
      </c>
      <c r="G70" s="110">
        <f>+IF(ISNUMBER(DATA!AI19),DATA!AI19,"n/a")</f>
        <v>1.9178748910087907E-2</v>
      </c>
      <c r="H70" s="111">
        <f>+IF(ISNUMBER(DATA!AJ19),DATA!AJ19,"n/a")</f>
        <v>-9.1797087391516652E-2</v>
      </c>
      <c r="I70" s="110">
        <f>+IF(ISNUMBER(DATA!AM19),DATA!AM19,"n/a")</f>
        <v>1.9057798615226273E-2</v>
      </c>
      <c r="J70" s="111">
        <f>+IF(ISNUMBER(DATA!AN19),DATA!AN19,"n/a")</f>
        <v>-6.6712389746164877E-2</v>
      </c>
      <c r="K70" s="110">
        <f>+IF(ISNUMBER(DATA!AQ19),DATA!AQ19,"n/a")</f>
        <v>2.0612679888138415E-2</v>
      </c>
      <c r="L70" s="111">
        <f>+IF(ISNUMBER(DATA!AR19),DATA!AR19,"n/a")</f>
        <v>-0.11069403909125496</v>
      </c>
      <c r="R70" s="67"/>
      <c r="S70" s="67"/>
      <c r="T70" s="67"/>
      <c r="U70" s="67"/>
      <c r="V70" s="67"/>
      <c r="W70" s="67"/>
      <c r="X70" s="67"/>
      <c r="Y70" s="67"/>
    </row>
    <row r="71" spans="1:25" x14ac:dyDescent="0.2">
      <c r="A71" s="108" t="s">
        <v>19</v>
      </c>
      <c r="B71" s="108" t="s">
        <v>21</v>
      </c>
      <c r="C71" s="109" t="s">
        <v>68</v>
      </c>
      <c r="D71" s="109" t="s">
        <v>287</v>
      </c>
      <c r="E71" s="110">
        <f>+IF(ISNUMBER(DATA!AE20),DATA!AE20,"n/a")</f>
        <v>2.0813400574650136E-2</v>
      </c>
      <c r="F71" s="111">
        <f>+IF(ISNUMBER(DATA!AF20),DATA!AF20,"n/a")</f>
        <v>-3.8024202099151E-3</v>
      </c>
      <c r="G71" s="110">
        <f>+IF(ISNUMBER(DATA!AI20),DATA!AI20,"n/a")</f>
        <v>1.8932564627053873E-2</v>
      </c>
      <c r="H71" s="111">
        <f>+IF(ISNUMBER(DATA!AJ20),DATA!AJ20,"n/a")</f>
        <v>-3.2578622100078863E-2</v>
      </c>
      <c r="I71" s="110">
        <f>+IF(ISNUMBER(DATA!AM20),DATA!AM20,"n/a")</f>
        <v>1.8782316257886279E-2</v>
      </c>
      <c r="J71" s="111">
        <f>+IF(ISNUMBER(DATA!AN20),DATA!AN20,"n/a")</f>
        <v>-2.7823075411569434E-2</v>
      </c>
      <c r="K71" s="110">
        <f>+IF(ISNUMBER(DATA!AQ20),DATA!AQ20,"n/a")</f>
        <v>2.007544723232214E-2</v>
      </c>
      <c r="L71" s="111">
        <f>+IF(ISNUMBER(DATA!AR20),DATA!AR20,"n/a")</f>
        <v>-8.4346252532861363E-2</v>
      </c>
      <c r="R71" s="67"/>
      <c r="S71" s="67"/>
      <c r="T71" s="67"/>
      <c r="U71" s="67"/>
      <c r="V71" s="67"/>
      <c r="W71" s="67"/>
      <c r="X71" s="67"/>
      <c r="Y71" s="67"/>
    </row>
    <row r="72" spans="1:25" x14ac:dyDescent="0.2">
      <c r="A72" s="108" t="s">
        <v>19</v>
      </c>
      <c r="B72" s="108" t="s">
        <v>21</v>
      </c>
      <c r="C72" s="109" t="s">
        <v>68</v>
      </c>
      <c r="D72" s="109" t="s">
        <v>288</v>
      </c>
      <c r="E72" s="110">
        <f>+IF(ISNUMBER(DATA!AE21),DATA!AE21,"n/a")</f>
        <v>2.2565950152673275E-2</v>
      </c>
      <c r="F72" s="111">
        <f>+IF(ISNUMBER(DATA!AF21),DATA!AF21,"n/a")</f>
        <v>-6.7327788034024158E-2</v>
      </c>
      <c r="G72" s="110">
        <f>+IF(ISNUMBER(DATA!AI21),DATA!AI21,"n/a")</f>
        <v>2.0435883916917148E-2</v>
      </c>
      <c r="H72" s="111">
        <f>+IF(ISNUMBER(DATA!AJ21),DATA!AJ21,"n/a")</f>
        <v>-0.13191178720262131</v>
      </c>
      <c r="I72" s="110">
        <f>+IF(ISNUMBER(DATA!AM21),DATA!AM21,"n/a")</f>
        <v>2.0566250252943452E-2</v>
      </c>
      <c r="J72" s="111">
        <f>+IF(ISNUMBER(DATA!AN21),DATA!AN21,"n/a")</f>
        <v>-0.11410780990886785</v>
      </c>
      <c r="K72" s="110">
        <f>+IF(ISNUMBER(DATA!AQ21),DATA!AQ21,"n/a")</f>
        <v>2.2025351685976038E-2</v>
      </c>
      <c r="L72" s="111">
        <f>+IF(ISNUMBER(DATA!AR21),DATA!AR21,"n/a")</f>
        <v>-0.19048717911236518</v>
      </c>
      <c r="R72" s="67"/>
      <c r="S72" s="67"/>
      <c r="T72" s="67"/>
      <c r="U72" s="67"/>
      <c r="V72" s="67"/>
      <c r="W72" s="67"/>
      <c r="X72" s="67"/>
      <c r="Y72" s="67"/>
    </row>
    <row r="73" spans="1:25" x14ac:dyDescent="0.2">
      <c r="A73" s="108" t="s">
        <v>19</v>
      </c>
      <c r="B73" s="108" t="s">
        <v>21</v>
      </c>
      <c r="C73" s="109" t="s">
        <v>68</v>
      </c>
      <c r="D73" s="109" t="s">
        <v>289</v>
      </c>
      <c r="E73" s="110">
        <f>+IF(ISNUMBER(DATA!AE22),DATA!AE22,"n/a")</f>
        <v>1.8112484332320693E-2</v>
      </c>
      <c r="F73" s="111">
        <f>+IF(ISNUMBER(DATA!AF22),DATA!AF22,"n/a")</f>
        <v>-0.16950834702331613</v>
      </c>
      <c r="G73" s="110">
        <f>+IF(ISNUMBER(DATA!AI22),DATA!AI22,"n/a")</f>
        <v>1.6435683120985225E-2</v>
      </c>
      <c r="H73" s="111">
        <f>+IF(ISNUMBER(DATA!AJ22),DATA!AJ22,"n/a")</f>
        <v>-0.15775692575678776</v>
      </c>
      <c r="I73" s="110">
        <f>+IF(ISNUMBER(DATA!AM22),DATA!AM22,"n/a")</f>
        <v>1.6291415873892576E-2</v>
      </c>
      <c r="J73" s="111">
        <f>+IF(ISNUMBER(DATA!AN22),DATA!AN22,"n/a")</f>
        <v>-0.14968489138596741</v>
      </c>
      <c r="K73" s="110">
        <f>+IF(ISNUMBER(DATA!AQ22),DATA!AQ22,"n/a")</f>
        <v>1.7538027101238689E-2</v>
      </c>
      <c r="L73" s="111">
        <f>+IF(ISNUMBER(DATA!AR22),DATA!AR22,"n/a")</f>
        <v>-0.20271112966966306</v>
      </c>
      <c r="R73" s="67"/>
      <c r="S73" s="67"/>
      <c r="T73" s="67"/>
      <c r="U73" s="67"/>
      <c r="V73" s="67"/>
      <c r="W73" s="67"/>
      <c r="X73" s="67"/>
      <c r="Y73" s="67"/>
    </row>
    <row r="74" spans="1:25" x14ac:dyDescent="0.2">
      <c r="A74" s="108" t="s">
        <v>19</v>
      </c>
      <c r="B74" s="108" t="s">
        <v>21</v>
      </c>
      <c r="C74" s="109" t="s">
        <v>68</v>
      </c>
      <c r="D74" s="109" t="s">
        <v>290</v>
      </c>
      <c r="E74" s="110">
        <f>+IF(ISNUMBER(DATA!AE23),DATA!AE23,"n/a")</f>
        <v>1.922869705722817E-2</v>
      </c>
      <c r="F74" s="111">
        <f>+IF(ISNUMBER(DATA!AF23),DATA!AF23,"n/a")</f>
        <v>-0.14099905169136889</v>
      </c>
      <c r="G74" s="110">
        <f>+IF(ISNUMBER(DATA!AI23),DATA!AI23,"n/a")</f>
        <v>1.6701806480075018E-2</v>
      </c>
      <c r="H74" s="111">
        <f>+IF(ISNUMBER(DATA!AJ23),DATA!AJ23,"n/a")</f>
        <v>-9.3530216014764064E-2</v>
      </c>
      <c r="I74" s="110">
        <f>+IF(ISNUMBER(DATA!AM23),DATA!AM23,"n/a")</f>
        <v>1.6762135348450745E-2</v>
      </c>
      <c r="J74" s="111">
        <f>+IF(ISNUMBER(DATA!AN23),DATA!AN23,"n/a")</f>
        <v>-8.95492596294057E-2</v>
      </c>
      <c r="K74" s="110">
        <f>+IF(ISNUMBER(DATA!AQ23),DATA!AQ23,"n/a")</f>
        <v>1.8634279253583668E-2</v>
      </c>
      <c r="L74" s="111">
        <f>+IF(ISNUMBER(DATA!AR23),DATA!AR23,"n/a")</f>
        <v>-0.13962825100192167</v>
      </c>
      <c r="R74" s="67"/>
      <c r="S74" s="67"/>
      <c r="T74" s="67"/>
      <c r="U74" s="67"/>
      <c r="V74" s="67"/>
      <c r="W74" s="67"/>
      <c r="X74" s="67"/>
      <c r="Y74" s="67"/>
    </row>
    <row r="75" spans="1:25" x14ac:dyDescent="0.2">
      <c r="A75" s="108" t="s">
        <v>19</v>
      </c>
      <c r="B75" s="108" t="s">
        <v>21</v>
      </c>
      <c r="C75" s="109" t="s">
        <v>68</v>
      </c>
      <c r="D75" s="109" t="s">
        <v>291</v>
      </c>
      <c r="E75" s="110">
        <f>+IF(ISNUMBER(DATA!AE24),DATA!AE24,"n/a")</f>
        <v>1.5176451828610571E-2</v>
      </c>
      <c r="F75" s="111">
        <f>+IF(ISNUMBER(DATA!AF24),DATA!AF24,"n/a")</f>
        <v>-5.781812072974072E-2</v>
      </c>
      <c r="G75" s="110">
        <f>+IF(ISNUMBER(DATA!AI24),DATA!AI24,"n/a")</f>
        <v>1.4344867323988684E-2</v>
      </c>
      <c r="H75" s="111">
        <f>+IF(ISNUMBER(DATA!AJ24),DATA!AJ24,"n/a")</f>
        <v>-7.5493055596895578E-2</v>
      </c>
      <c r="I75" s="110">
        <f>+IF(ISNUMBER(DATA!AM24),DATA!AM24,"n/a")</f>
        <v>1.4366762018980401E-2</v>
      </c>
      <c r="J75" s="111">
        <f>+IF(ISNUMBER(DATA!AN24),DATA!AN24,"n/a")</f>
        <v>-8.1032162221570697E-2</v>
      </c>
      <c r="K75" s="110">
        <f>+IF(ISNUMBER(DATA!AQ24),DATA!AQ24,"n/a")</f>
        <v>1.5121123258601791E-2</v>
      </c>
      <c r="L75" s="111">
        <f>+IF(ISNUMBER(DATA!AR24),DATA!AR24,"n/a")</f>
        <v>-0.11913927297180232</v>
      </c>
      <c r="R75" s="67"/>
      <c r="S75" s="67"/>
      <c r="T75" s="67"/>
      <c r="U75" s="67"/>
      <c r="V75" s="67"/>
      <c r="W75" s="67"/>
      <c r="X75" s="67"/>
      <c r="Y75" s="67"/>
    </row>
    <row r="76" spans="1:25" x14ac:dyDescent="0.2">
      <c r="A76" s="108" t="s">
        <v>19</v>
      </c>
      <c r="B76" s="108" t="s">
        <v>21</v>
      </c>
      <c r="C76" s="109" t="s">
        <v>68</v>
      </c>
      <c r="D76" s="109" t="s">
        <v>292</v>
      </c>
      <c r="E76" s="110">
        <f>+IF(ISNUMBER(DATA!AE25),DATA!AE25,"n/a")</f>
        <v>1.9773517650512464E-2</v>
      </c>
      <c r="F76" s="111">
        <f>+IF(ISNUMBER(DATA!AF25),DATA!AF25,"n/a")</f>
        <v>-1.997553021928361E-3</v>
      </c>
      <c r="G76" s="110">
        <f>+IF(ISNUMBER(DATA!AI25),DATA!AI25,"n/a")</f>
        <v>1.8576344397567231E-2</v>
      </c>
      <c r="H76" s="111">
        <f>+IF(ISNUMBER(DATA!AJ25),DATA!AJ25,"n/a")</f>
        <v>-1.5699246761377572E-2</v>
      </c>
      <c r="I76" s="110">
        <f>+IF(ISNUMBER(DATA!AM25),DATA!AM25,"n/a")</f>
        <v>1.8619275835584703E-2</v>
      </c>
      <c r="J76" s="111">
        <f>+IF(ISNUMBER(DATA!AN25),DATA!AN25,"n/a")</f>
        <v>8.8623404002872302E-3</v>
      </c>
      <c r="K76" s="110">
        <f>+IF(ISNUMBER(DATA!AQ25),DATA!AQ25,"n/a")</f>
        <v>1.923860253341856E-2</v>
      </c>
      <c r="L76" s="111">
        <f>+IF(ISNUMBER(DATA!AR25),DATA!AR25,"n/a")</f>
        <v>-7.3910662769589158E-2</v>
      </c>
      <c r="R76" s="67"/>
      <c r="S76" s="67"/>
      <c r="T76" s="67"/>
      <c r="U76" s="67"/>
      <c r="V76" s="67"/>
      <c r="W76" s="67"/>
      <c r="X76" s="67"/>
      <c r="Y76" s="67"/>
    </row>
    <row r="77" spans="1:25" x14ac:dyDescent="0.2">
      <c r="A77" s="108" t="s">
        <v>19</v>
      </c>
      <c r="B77" s="108" t="s">
        <v>21</v>
      </c>
      <c r="C77" s="109" t="s">
        <v>68</v>
      </c>
      <c r="D77" s="109" t="s">
        <v>293</v>
      </c>
      <c r="E77" s="110">
        <f>+IF(ISNUMBER(DATA!AE26),DATA!AE26,"n/a")</f>
        <v>1.8986310932146106E-2</v>
      </c>
      <c r="F77" s="111">
        <f>+IF(ISNUMBER(DATA!AF26),DATA!AF26,"n/a")</f>
        <v>-0.14344330757682655</v>
      </c>
      <c r="G77" s="110">
        <f>+IF(ISNUMBER(DATA!AI26),DATA!AI26,"n/a")</f>
        <v>1.8151455366597034E-2</v>
      </c>
      <c r="H77" s="111">
        <f>+IF(ISNUMBER(DATA!AJ26),DATA!AJ26,"n/a")</f>
        <v>-9.0474068375476571E-2</v>
      </c>
      <c r="I77" s="110">
        <f>+IF(ISNUMBER(DATA!AM26),DATA!AM26,"n/a")</f>
        <v>1.8238748393824895E-2</v>
      </c>
      <c r="J77" s="111">
        <f>+IF(ISNUMBER(DATA!AN26),DATA!AN26,"n/a")</f>
        <v>-6.7611972653693758E-2</v>
      </c>
      <c r="K77" s="110">
        <f>+IF(ISNUMBER(DATA!AQ26),DATA!AQ26,"n/a")</f>
        <v>1.9819295680594037E-2</v>
      </c>
      <c r="L77" s="111">
        <f>+IF(ISNUMBER(DATA!AR26),DATA!AR26,"n/a")</f>
        <v>-3.4050401914021908E-2</v>
      </c>
      <c r="R77" s="67"/>
      <c r="S77" s="67"/>
      <c r="T77" s="67"/>
      <c r="U77" s="67"/>
      <c r="V77" s="67"/>
      <c r="W77" s="67"/>
      <c r="X77" s="67"/>
      <c r="Y77" s="67"/>
    </row>
    <row r="78" spans="1:25" x14ac:dyDescent="0.2">
      <c r="A78" s="108" t="s">
        <v>19</v>
      </c>
      <c r="B78" s="108" t="s">
        <v>21</v>
      </c>
      <c r="C78" s="109" t="s">
        <v>68</v>
      </c>
      <c r="D78" s="109" t="s">
        <v>294</v>
      </c>
      <c r="E78" s="110">
        <f>+IF(ISNUMBER(DATA!AE27),DATA!AE27,"n/a")</f>
        <v>1.6956589776595289E-2</v>
      </c>
      <c r="F78" s="111">
        <f>+IF(ISNUMBER(DATA!AF27),DATA!AF27,"n/a")</f>
        <v>7.4718107557529209E-2</v>
      </c>
      <c r="G78" s="110">
        <f>+IF(ISNUMBER(DATA!AI27),DATA!AI27,"n/a")</f>
        <v>1.56508071198233E-2</v>
      </c>
      <c r="H78" s="111">
        <f>+IF(ISNUMBER(DATA!AJ27),DATA!AJ27,"n/a")</f>
        <v>9.556146884002556E-2</v>
      </c>
      <c r="I78" s="110">
        <f>+IF(ISNUMBER(DATA!AM27),DATA!AM27,"n/a")</f>
        <v>1.5796352456604903E-2</v>
      </c>
      <c r="J78" s="111">
        <f>+IF(ISNUMBER(DATA!AN27),DATA!AN27,"n/a")</f>
        <v>0.10051134352091223</v>
      </c>
      <c r="K78" s="110">
        <f>+IF(ISNUMBER(DATA!AQ27),DATA!AQ27,"n/a")</f>
        <v>1.7208597338689076E-2</v>
      </c>
      <c r="L78" s="111">
        <f>+IF(ISNUMBER(DATA!AR27),DATA!AR27,"n/a")</f>
        <v>5.008652769615228E-2</v>
      </c>
      <c r="R78" s="67"/>
      <c r="S78" s="67"/>
      <c r="T78" s="67"/>
      <c r="U78" s="67"/>
      <c r="V78" s="67"/>
      <c r="W78" s="67"/>
      <c r="X78" s="67"/>
      <c r="Y78" s="67"/>
    </row>
    <row r="79" spans="1:25" x14ac:dyDescent="0.2">
      <c r="A79" s="108" t="s">
        <v>19</v>
      </c>
      <c r="B79" s="108" t="s">
        <v>21</v>
      </c>
      <c r="C79" s="109" t="s">
        <v>68</v>
      </c>
      <c r="D79" s="109" t="s">
        <v>295</v>
      </c>
      <c r="E79" s="110">
        <f>+IF(ISNUMBER(DATA!AE28),DATA!AE28,"n/a")</f>
        <v>1.6984151082347694E-2</v>
      </c>
      <c r="F79" s="111">
        <f>+IF(ISNUMBER(DATA!AF28),DATA!AF28,"n/a")</f>
        <v>-6.3499862998739678E-2</v>
      </c>
      <c r="G79" s="110">
        <f>+IF(ISNUMBER(DATA!AI28),DATA!AI28,"n/a")</f>
        <v>1.5983403346337414E-2</v>
      </c>
      <c r="H79" s="111">
        <f>+IF(ISNUMBER(DATA!AJ28),DATA!AJ28,"n/a")</f>
        <v>-5.6467859057700992E-2</v>
      </c>
      <c r="I79" s="110">
        <f>+IF(ISNUMBER(DATA!AM28),DATA!AM28,"n/a")</f>
        <v>1.6016725085428153E-2</v>
      </c>
      <c r="J79" s="111">
        <f>+IF(ISNUMBER(DATA!AN28),DATA!AN28,"n/a")</f>
        <v>-0.10367397607988285</v>
      </c>
      <c r="K79" s="110">
        <f>+IF(ISNUMBER(DATA!AQ28),DATA!AQ28,"n/a")</f>
        <v>1.7858257560838947E-2</v>
      </c>
      <c r="L79" s="111">
        <f>+IF(ISNUMBER(DATA!AR28),DATA!AR28,"n/a")</f>
        <v>-0.13984899546679136</v>
      </c>
      <c r="R79" s="67"/>
      <c r="S79" s="67"/>
      <c r="T79" s="67"/>
      <c r="U79" s="67"/>
      <c r="V79" s="67"/>
      <c r="W79" s="67"/>
      <c r="X79" s="67"/>
      <c r="Y79" s="67"/>
    </row>
    <row r="80" spans="1:25" x14ac:dyDescent="0.2">
      <c r="A80" s="108" t="s">
        <v>19</v>
      </c>
      <c r="B80" s="108" t="s">
        <v>21</v>
      </c>
      <c r="C80" s="109" t="s">
        <v>68</v>
      </c>
      <c r="D80" s="109" t="s">
        <v>296</v>
      </c>
      <c r="E80" s="110">
        <f>+IF(ISNUMBER(DATA!AE29),DATA!AE29,"n/a")</f>
        <v>1.7866412389452933E-2</v>
      </c>
      <c r="F80" s="111">
        <f>+IF(ISNUMBER(DATA!AF29),DATA!AF29,"n/a")</f>
        <v>-3.0332744626743527E-2</v>
      </c>
      <c r="G80" s="110">
        <f>+IF(ISNUMBER(DATA!AI29),DATA!AI29,"n/a")</f>
        <v>1.7188798282605049E-2</v>
      </c>
      <c r="H80" s="111">
        <f>+IF(ISNUMBER(DATA!AJ29),DATA!AJ29,"n/a")</f>
        <v>-2.9774677130020924E-2</v>
      </c>
      <c r="I80" s="110">
        <f>+IF(ISNUMBER(DATA!AM29),DATA!AM29,"n/a")</f>
        <v>1.7216142748933159E-2</v>
      </c>
      <c r="J80" s="111">
        <f>+IF(ISNUMBER(DATA!AN29),DATA!AN29,"n/a")</f>
        <v>-3.8381029186188714E-2</v>
      </c>
      <c r="K80" s="110">
        <f>+IF(ISNUMBER(DATA!AQ29),DATA!AQ29,"n/a")</f>
        <v>1.7774453658327801E-2</v>
      </c>
      <c r="L80" s="111">
        <f>+IF(ISNUMBER(DATA!AR29),DATA!AR29,"n/a")</f>
        <v>-8.51105190601463E-2</v>
      </c>
      <c r="R80" s="67"/>
      <c r="S80" s="67"/>
      <c r="T80" s="67"/>
      <c r="U80" s="67"/>
      <c r="V80" s="67"/>
      <c r="W80" s="67"/>
      <c r="X80" s="67"/>
      <c r="Y80" s="67"/>
    </row>
    <row r="81" spans="1:25" x14ac:dyDescent="0.2">
      <c r="A81" s="108" t="s">
        <v>19</v>
      </c>
      <c r="B81" s="108" t="s">
        <v>21</v>
      </c>
      <c r="C81" s="109" t="s">
        <v>68</v>
      </c>
      <c r="D81" s="109" t="s">
        <v>297</v>
      </c>
      <c r="E81" s="110">
        <f>+IF(ISNUMBER(DATA!AE30),DATA!AE30,"n/a")</f>
        <v>1.57032609347975E-2</v>
      </c>
      <c r="F81" s="111">
        <f>+IF(ISNUMBER(DATA!AF30),DATA!AF30,"n/a")</f>
        <v>-0.13610552810840276</v>
      </c>
      <c r="G81" s="110">
        <f>+IF(ISNUMBER(DATA!AI30),DATA!AI30,"n/a")</f>
        <v>1.5236248506875555E-2</v>
      </c>
      <c r="H81" s="111">
        <f>+IF(ISNUMBER(DATA!AJ30),DATA!AJ30,"n/a")</f>
        <v>-6.9574442679935955E-2</v>
      </c>
      <c r="I81" s="110">
        <f>+IF(ISNUMBER(DATA!AM30),DATA!AM30,"n/a")</f>
        <v>1.5410825109187233E-2</v>
      </c>
      <c r="J81" s="111">
        <f>+IF(ISNUMBER(DATA!AN30),DATA!AN30,"n/a")</f>
        <v>-5.5932786050811277E-2</v>
      </c>
      <c r="K81" s="110">
        <f>+IF(ISNUMBER(DATA!AQ30),DATA!AQ30,"n/a")</f>
        <v>1.6453474495149382E-2</v>
      </c>
      <c r="L81" s="111">
        <f>+IF(ISNUMBER(DATA!AR30),DATA!AR30,"n/a")</f>
        <v>-4.9622987204036781E-2</v>
      </c>
      <c r="R81" s="67"/>
      <c r="S81" s="67"/>
      <c r="T81" s="67"/>
      <c r="U81" s="67"/>
      <c r="V81" s="67"/>
      <c r="W81" s="67"/>
      <c r="X81" s="67"/>
      <c r="Y81" s="67"/>
    </row>
    <row r="82" spans="1:25" x14ac:dyDescent="0.2">
      <c r="A82" s="108" t="s">
        <v>19</v>
      </c>
      <c r="B82" s="108" t="s">
        <v>21</v>
      </c>
      <c r="C82" s="109" t="s">
        <v>68</v>
      </c>
      <c r="D82" s="109" t="s">
        <v>298</v>
      </c>
      <c r="E82" s="110">
        <f>+IF(ISNUMBER(DATA!AE31),DATA!AE31,"n/a")</f>
        <v>2.5128158388431701E-2</v>
      </c>
      <c r="F82" s="111">
        <f>+IF(ISNUMBER(DATA!AF31),DATA!AF31,"n/a")</f>
        <v>2.4429060102798203E-2</v>
      </c>
      <c r="G82" s="110">
        <f>+IF(ISNUMBER(DATA!AI31),DATA!AI31,"n/a")</f>
        <v>2.2108055632428566E-2</v>
      </c>
      <c r="H82" s="111">
        <f>+IF(ISNUMBER(DATA!AJ31),DATA!AJ31,"n/a")</f>
        <v>7.9564822630149787E-2</v>
      </c>
      <c r="I82" s="110">
        <f>+IF(ISNUMBER(DATA!AM31),DATA!AM31,"n/a")</f>
        <v>2.180300043570715E-2</v>
      </c>
      <c r="J82" s="111">
        <f>+IF(ISNUMBER(DATA!AN31),DATA!AN31,"n/a")</f>
        <v>0.46244291732435716</v>
      </c>
      <c r="K82" s="110">
        <f>+IF(ISNUMBER(DATA!AQ31),DATA!AQ31,"n/a")</f>
        <v>2.4024097552429097E-2</v>
      </c>
      <c r="L82" s="111">
        <f>+IF(ISNUMBER(DATA!AR31),DATA!AR31,"n/a")</f>
        <v>0.23651571276597158</v>
      </c>
      <c r="R82" s="67"/>
      <c r="S82" s="67"/>
      <c r="T82" s="67"/>
      <c r="U82" s="67"/>
      <c r="V82" s="67"/>
      <c r="W82" s="67"/>
      <c r="X82" s="67"/>
      <c r="Y82" s="67"/>
    </row>
    <row r="83" spans="1:25" x14ac:dyDescent="0.2">
      <c r="A83" s="108" t="s">
        <v>19</v>
      </c>
      <c r="B83" s="108" t="s">
        <v>21</v>
      </c>
      <c r="C83" s="109" t="s">
        <v>68</v>
      </c>
      <c r="D83" s="109" t="s">
        <v>299</v>
      </c>
      <c r="E83" s="110">
        <f>+IF(ISNUMBER(DATA!AE32),DATA!AE32,"n/a")</f>
        <v>1.8451219920014632E-2</v>
      </c>
      <c r="F83" s="111">
        <f>+IF(ISNUMBER(DATA!AF32),DATA!AF32,"n/a")</f>
        <v>-0.20337954879741521</v>
      </c>
      <c r="G83" s="110">
        <f>+IF(ISNUMBER(DATA!AI32),DATA!AI32,"n/a")</f>
        <v>1.646351983379531E-2</v>
      </c>
      <c r="H83" s="111">
        <f>+IF(ISNUMBER(DATA!AJ32),DATA!AJ32,"n/a")</f>
        <v>-0.11430700843966697</v>
      </c>
      <c r="I83" s="110">
        <f>+IF(ISNUMBER(DATA!AM32),DATA!AM32,"n/a")</f>
        <v>1.6757499214890285E-2</v>
      </c>
      <c r="J83" s="111">
        <f>+IF(ISNUMBER(DATA!AN32),DATA!AN32,"n/a")</f>
        <v>6.0955770540523785E-2</v>
      </c>
      <c r="K83" s="110">
        <f>+IF(ISNUMBER(DATA!AQ32),DATA!AQ32,"n/a")</f>
        <v>1.8775882186132187E-2</v>
      </c>
      <c r="L83" s="111">
        <f>+IF(ISNUMBER(DATA!AR32),DATA!AR32,"n/a")</f>
        <v>6.4819437748376424E-3</v>
      </c>
      <c r="R83" s="67"/>
      <c r="S83" s="67"/>
      <c r="T83" s="67"/>
      <c r="U83" s="67"/>
      <c r="V83" s="67"/>
      <c r="W83" s="67"/>
      <c r="X83" s="67"/>
      <c r="Y83" s="67"/>
    </row>
    <row r="84" spans="1:25" x14ac:dyDescent="0.2">
      <c r="A84" s="108" t="s">
        <v>19</v>
      </c>
      <c r="B84" s="108" t="s">
        <v>21</v>
      </c>
      <c r="C84" s="109" t="s">
        <v>68</v>
      </c>
      <c r="D84" s="109" t="s">
        <v>300</v>
      </c>
      <c r="E84" s="110">
        <f>+IF(ISNUMBER(DATA!AE33),DATA!AE33,"n/a")</f>
        <v>1.688114232601785E-2</v>
      </c>
      <c r="F84" s="111">
        <f>+IF(ISNUMBER(DATA!AF33),DATA!AF33,"n/a")</f>
        <v>-0.16276783853471888</v>
      </c>
      <c r="G84" s="110">
        <f>+IF(ISNUMBER(DATA!AI33),DATA!AI33,"n/a")</f>
        <v>1.656408609341245E-2</v>
      </c>
      <c r="H84" s="111">
        <f>+IF(ISNUMBER(DATA!AJ33),DATA!AJ33,"n/a")</f>
        <v>-0.10853138135927323</v>
      </c>
      <c r="I84" s="110">
        <f>+IF(ISNUMBER(DATA!AM33),DATA!AM33,"n/a")</f>
        <v>1.6547670065077447E-2</v>
      </c>
      <c r="J84" s="111">
        <f>+IF(ISNUMBER(DATA!AN33),DATA!AN33,"n/a")</f>
        <v>-9.4909768315282542E-2</v>
      </c>
      <c r="K84" s="110">
        <f>+IF(ISNUMBER(DATA!AQ33),DATA!AQ33,"n/a")</f>
        <v>1.7594351149838167E-2</v>
      </c>
      <c r="L84" s="111">
        <f>+IF(ISNUMBER(DATA!AR33),DATA!AR33,"n/a")</f>
        <v>-0.10357980390601276</v>
      </c>
      <c r="R84" s="67"/>
      <c r="S84" s="67"/>
      <c r="T84" s="67"/>
      <c r="U84" s="67"/>
      <c r="V84" s="67"/>
      <c r="W84" s="67"/>
      <c r="X84" s="67"/>
      <c r="Y84" s="67"/>
    </row>
    <row r="85" spans="1:25" x14ac:dyDescent="0.2">
      <c r="A85" s="108" t="s">
        <v>19</v>
      </c>
      <c r="B85" s="108" t="s">
        <v>21</v>
      </c>
      <c r="C85" s="109" t="s">
        <v>68</v>
      </c>
      <c r="D85" s="109" t="s">
        <v>301</v>
      </c>
      <c r="E85" s="110">
        <f>+IF(ISNUMBER(DATA!AE34),DATA!AE34,"n/a")</f>
        <v>1.9413367126868513E-2</v>
      </c>
      <c r="F85" s="111">
        <f>+IF(ISNUMBER(DATA!AF34),DATA!AF34,"n/a")</f>
        <v>-9.6997685691362079E-2</v>
      </c>
      <c r="G85" s="110">
        <f>+IF(ISNUMBER(DATA!AI34),DATA!AI34,"n/a")</f>
        <v>1.8623457439242919E-2</v>
      </c>
      <c r="H85" s="111">
        <f>+IF(ISNUMBER(DATA!AJ34),DATA!AJ34,"n/a")</f>
        <v>-3.4862004895767906E-2</v>
      </c>
      <c r="I85" s="110">
        <f>+IF(ISNUMBER(DATA!AM34),DATA!AM34,"n/a")</f>
        <v>1.9726597825719689E-2</v>
      </c>
      <c r="J85" s="111">
        <f>+IF(ISNUMBER(DATA!AN34),DATA!AN34,"n/a")</f>
        <v>-2.2019944569207778E-2</v>
      </c>
      <c r="K85" s="110">
        <f>+IF(ISNUMBER(DATA!AQ34),DATA!AQ34,"n/a")</f>
        <v>2.0955707897681853E-2</v>
      </c>
      <c r="L85" s="111">
        <f>+IF(ISNUMBER(DATA!AR34),DATA!AR34,"n/a")</f>
        <v>5.1694998209379436E-2</v>
      </c>
      <c r="R85" s="67"/>
      <c r="S85" s="67"/>
      <c r="T85" s="67"/>
      <c r="U85" s="67"/>
      <c r="V85" s="67"/>
      <c r="W85" s="67"/>
      <c r="X85" s="67"/>
      <c r="Y85" s="67"/>
    </row>
    <row r="86" spans="1:25" x14ac:dyDescent="0.2">
      <c r="A86" s="108" t="s">
        <v>19</v>
      </c>
      <c r="B86" s="108" t="s">
        <v>21</v>
      </c>
      <c r="C86" s="109" t="s">
        <v>68</v>
      </c>
      <c r="D86" s="109" t="s">
        <v>302</v>
      </c>
      <c r="E86" s="110">
        <f>+IF(ISNUMBER(DATA!AE35),DATA!AE35,"n/a")</f>
        <v>1.7095749942668943E-2</v>
      </c>
      <c r="F86" s="111">
        <f>+IF(ISNUMBER(DATA!AF35),DATA!AF35,"n/a")</f>
        <v>-0.14152262382343128</v>
      </c>
      <c r="G86" s="110">
        <f>+IF(ISNUMBER(DATA!AI35),DATA!AI35,"n/a")</f>
        <v>1.5285782495041537E-2</v>
      </c>
      <c r="H86" s="111">
        <f>+IF(ISNUMBER(DATA!AJ35),DATA!AJ35,"n/a")</f>
        <v>-0.10487795745501086</v>
      </c>
      <c r="I86" s="110">
        <f>+IF(ISNUMBER(DATA!AM35),DATA!AM35,"n/a")</f>
        <v>1.5420037603973188E-2</v>
      </c>
      <c r="J86" s="111">
        <f>+IF(ISNUMBER(DATA!AN35),DATA!AN35,"n/a")</f>
        <v>-0.11216990769589465</v>
      </c>
      <c r="K86" s="110">
        <f>+IF(ISNUMBER(DATA!AQ35),DATA!AQ35,"n/a")</f>
        <v>1.7661474529910872E-2</v>
      </c>
      <c r="L86" s="111">
        <f>+IF(ISNUMBER(DATA!AR35),DATA!AR35,"n/a")</f>
        <v>-0.1771563110071272</v>
      </c>
      <c r="R86" s="67"/>
      <c r="S86" s="67"/>
      <c r="T86" s="67"/>
      <c r="U86" s="67"/>
      <c r="V86" s="67"/>
      <c r="W86" s="67"/>
      <c r="X86" s="67"/>
      <c r="Y86" s="67"/>
    </row>
    <row r="87" spans="1:25" x14ac:dyDescent="0.2">
      <c r="A87" s="108" t="s">
        <v>19</v>
      </c>
      <c r="B87" s="108" t="s">
        <v>21</v>
      </c>
      <c r="C87" s="109" t="s">
        <v>68</v>
      </c>
      <c r="D87" s="109" t="s">
        <v>303</v>
      </c>
      <c r="E87" s="110">
        <f>+IF(ISNUMBER(DATA!AE36),DATA!AE36,"n/a")</f>
        <v>2.7029799045964375E-2</v>
      </c>
      <c r="F87" s="111">
        <f>+IF(ISNUMBER(DATA!AF36),DATA!AF36,"n/a")</f>
        <v>-5.3034885480169811E-2</v>
      </c>
      <c r="G87" s="110">
        <f>+IF(ISNUMBER(DATA!AI36),DATA!AI36,"n/a")</f>
        <v>2.2599303444789616E-2</v>
      </c>
      <c r="H87" s="111">
        <f>+IF(ISNUMBER(DATA!AJ36),DATA!AJ36,"n/a")</f>
        <v>-5.3621477940219223E-2</v>
      </c>
      <c r="I87" s="110">
        <f>+IF(ISNUMBER(DATA!AM36),DATA!AM36,"n/a")</f>
        <v>2.2582712879723934E-2</v>
      </c>
      <c r="J87" s="111">
        <f>+IF(ISNUMBER(DATA!AN36),DATA!AN36,"n/a")</f>
        <v>-4.5793246810931637E-2</v>
      </c>
      <c r="K87" s="110">
        <f>+IF(ISNUMBER(DATA!AQ36),DATA!AQ36,"n/a")</f>
        <v>2.5235194108721284E-2</v>
      </c>
      <c r="L87" s="111">
        <f>+IF(ISNUMBER(DATA!AR36),DATA!AR36,"n/a")</f>
        <v>-3.9730833714109876E-2</v>
      </c>
      <c r="R87" s="67"/>
      <c r="S87" s="67"/>
      <c r="T87" s="67"/>
      <c r="U87" s="67"/>
      <c r="V87" s="67"/>
      <c r="W87" s="67"/>
      <c r="X87" s="67"/>
      <c r="Y87" s="67"/>
    </row>
    <row r="88" spans="1:25" x14ac:dyDescent="0.2">
      <c r="A88" s="108" t="s">
        <v>19</v>
      </c>
      <c r="B88" s="108" t="s">
        <v>21</v>
      </c>
      <c r="C88" s="109" t="s">
        <v>68</v>
      </c>
      <c r="D88" s="109" t="s">
        <v>304</v>
      </c>
      <c r="E88" s="110">
        <f>+IF(ISNUMBER(DATA!AE37),DATA!AE37,"n/a")</f>
        <v>1.8810088951709301E-2</v>
      </c>
      <c r="F88" s="111">
        <f>+IF(ISNUMBER(DATA!AF37),DATA!AF37,"n/a")</f>
        <v>-5.9043586520952929E-2</v>
      </c>
      <c r="G88" s="110">
        <f>+IF(ISNUMBER(DATA!AI37),DATA!AI37,"n/a")</f>
        <v>1.7510910657974166E-2</v>
      </c>
      <c r="H88" s="111">
        <f>+IF(ISNUMBER(DATA!AJ37),DATA!AJ37,"n/a")</f>
        <v>-4.6374414332749081E-2</v>
      </c>
      <c r="I88" s="110">
        <f>+IF(ISNUMBER(DATA!AM37),DATA!AM37,"n/a")</f>
        <v>1.8103176705294967E-2</v>
      </c>
      <c r="J88" s="111">
        <f>+IF(ISNUMBER(DATA!AN37),DATA!AN37,"n/a")</f>
        <v>2.571428591172896E-2</v>
      </c>
      <c r="K88" s="110">
        <f>+IF(ISNUMBER(DATA!AQ37),DATA!AQ37,"n/a")</f>
        <v>1.8617112343975284E-2</v>
      </c>
      <c r="L88" s="111">
        <f>+IF(ISNUMBER(DATA!AR37),DATA!AR37,"n/a")</f>
        <v>-5.3059138113735471E-2</v>
      </c>
      <c r="R88" s="67"/>
      <c r="S88" s="67"/>
      <c r="T88" s="67"/>
      <c r="U88" s="67"/>
      <c r="V88" s="67"/>
      <c r="W88" s="67"/>
      <c r="X88" s="67"/>
      <c r="Y88" s="67"/>
    </row>
    <row r="89" spans="1:25" x14ac:dyDescent="0.2">
      <c r="A89" s="108" t="s">
        <v>19</v>
      </c>
      <c r="B89" s="108" t="s">
        <v>21</v>
      </c>
      <c r="C89" s="109" t="s">
        <v>68</v>
      </c>
      <c r="D89" s="109" t="s">
        <v>305</v>
      </c>
      <c r="E89" s="110">
        <f>+IF(ISNUMBER(DATA!AE38),DATA!AE38,"n/a")</f>
        <v>1.7783131314609721E-2</v>
      </c>
      <c r="F89" s="111">
        <f>+IF(ISNUMBER(DATA!AF38),DATA!AF38,"n/a")</f>
        <v>-0.1491980950442208</v>
      </c>
      <c r="G89" s="110">
        <f>+IF(ISNUMBER(DATA!AI38),DATA!AI38,"n/a")</f>
        <v>1.6854662145707463E-2</v>
      </c>
      <c r="H89" s="111">
        <f>+IF(ISNUMBER(DATA!AJ38),DATA!AJ38,"n/a")</f>
        <v>-9.3052046753382481E-2</v>
      </c>
      <c r="I89" s="110">
        <f>+IF(ISNUMBER(DATA!AM38),DATA!AM38,"n/a")</f>
        <v>1.7063958191493492E-2</v>
      </c>
      <c r="J89" s="111">
        <f>+IF(ISNUMBER(DATA!AN38),DATA!AN38,"n/a")</f>
        <v>-7.7512104426964365E-2</v>
      </c>
      <c r="K89" s="110">
        <f>+IF(ISNUMBER(DATA!AQ38),DATA!AQ38,"n/a")</f>
        <v>1.8580039042667054E-2</v>
      </c>
      <c r="L89" s="111">
        <f>+IF(ISNUMBER(DATA!AR38),DATA!AR38,"n/a")</f>
        <v>-6.5949049895524733E-2</v>
      </c>
      <c r="R89" s="67"/>
      <c r="S89" s="67"/>
      <c r="T89" s="67"/>
      <c r="U89" s="67"/>
      <c r="V89" s="67"/>
      <c r="W89" s="67"/>
      <c r="X89" s="67"/>
      <c r="Y89" s="67"/>
    </row>
    <row r="90" spans="1:25" x14ac:dyDescent="0.2">
      <c r="A90" s="108" t="s">
        <v>19</v>
      </c>
      <c r="B90" s="108" t="s">
        <v>21</v>
      </c>
      <c r="C90" s="109" t="s">
        <v>68</v>
      </c>
      <c r="D90" s="109" t="s">
        <v>306</v>
      </c>
      <c r="E90" s="110">
        <f>+IF(ISNUMBER(DATA!AE39),DATA!AE39,"n/a")</f>
        <v>2.1049793279392968E-2</v>
      </c>
      <c r="F90" s="111">
        <f>+IF(ISNUMBER(DATA!AF39),DATA!AF39,"n/a")</f>
        <v>1.239141796701218E-2</v>
      </c>
      <c r="G90" s="110">
        <f>+IF(ISNUMBER(DATA!AI39),DATA!AI39,"n/a")</f>
        <v>1.9715187023148832E-2</v>
      </c>
      <c r="H90" s="111">
        <f>+IF(ISNUMBER(DATA!AJ39),DATA!AJ39,"n/a")</f>
        <v>2.4530984569793787E-2</v>
      </c>
      <c r="I90" s="110">
        <f>+IF(ISNUMBER(DATA!AM39),DATA!AM39,"n/a")</f>
        <v>1.9707295830409612E-2</v>
      </c>
      <c r="J90" s="111">
        <f>+IF(ISNUMBER(DATA!AN39),DATA!AN39,"n/a")</f>
        <v>3.1763374505186862E-2</v>
      </c>
      <c r="K90" s="110">
        <f>+IF(ISNUMBER(DATA!AQ39),DATA!AQ39,"n/a")</f>
        <v>2.0625701324853061E-2</v>
      </c>
      <c r="L90" s="111">
        <f>+IF(ISNUMBER(DATA!AR39),DATA!AR39,"n/a")</f>
        <v>-2.1942203969360641E-2</v>
      </c>
      <c r="R90" s="67"/>
      <c r="S90" s="67"/>
      <c r="T90" s="67"/>
      <c r="U90" s="67"/>
      <c r="V90" s="67"/>
      <c r="W90" s="67"/>
      <c r="X90" s="67"/>
      <c r="Y90" s="67"/>
    </row>
    <row r="91" spans="1:25" x14ac:dyDescent="0.2">
      <c r="A91" s="108" t="s">
        <v>19</v>
      </c>
      <c r="B91" s="108" t="s">
        <v>21</v>
      </c>
      <c r="C91" s="109" t="s">
        <v>68</v>
      </c>
      <c r="D91" s="109" t="s">
        <v>307</v>
      </c>
      <c r="E91" s="110">
        <f>+IF(ISNUMBER(DATA!AE40),DATA!AE40,"n/a")</f>
        <v>1.7812821995230651E-2</v>
      </c>
      <c r="F91" s="111">
        <f>+IF(ISNUMBER(DATA!AF40),DATA!AF40,"n/a")</f>
        <v>-0.23419248054167771</v>
      </c>
      <c r="G91" s="110">
        <f>+IF(ISNUMBER(DATA!AI40),DATA!AI40,"n/a")</f>
        <v>1.6031301799393476E-2</v>
      </c>
      <c r="H91" s="111">
        <f>+IF(ISNUMBER(DATA!AJ40),DATA!AJ40,"n/a")</f>
        <v>-0.18950376971385158</v>
      </c>
      <c r="I91" s="110">
        <f>+IF(ISNUMBER(DATA!AM40),DATA!AM40,"n/a")</f>
        <v>1.6002915412108045E-2</v>
      </c>
      <c r="J91" s="111">
        <f>+IF(ISNUMBER(DATA!AN40),DATA!AN40,"n/a")</f>
        <v>-0.18179450219485799</v>
      </c>
      <c r="K91" s="110">
        <f>+IF(ISNUMBER(DATA!AQ40),DATA!AQ40,"n/a")</f>
        <v>1.8076528383215718E-2</v>
      </c>
      <c r="L91" s="111">
        <f>+IF(ISNUMBER(DATA!AR40),DATA!AR40,"n/a")</f>
        <v>-0.21355714185875457</v>
      </c>
      <c r="R91" s="67"/>
      <c r="S91" s="67"/>
      <c r="T91" s="67"/>
      <c r="U91" s="67"/>
      <c r="V91" s="67"/>
      <c r="W91" s="67"/>
      <c r="X91" s="67"/>
      <c r="Y91" s="67"/>
    </row>
    <row r="92" spans="1:25" x14ac:dyDescent="0.2">
      <c r="A92" s="108" t="s">
        <v>19</v>
      </c>
      <c r="B92" s="108" t="s">
        <v>21</v>
      </c>
      <c r="C92" s="109" t="s">
        <v>68</v>
      </c>
      <c r="D92" s="109" t="s">
        <v>308</v>
      </c>
      <c r="E92" s="110">
        <f>+IF(ISNUMBER(DATA!AE41),DATA!AE41,"n/a")</f>
        <v>1.8686143183524406E-2</v>
      </c>
      <c r="F92" s="111">
        <f>+IF(ISNUMBER(DATA!AF41),DATA!AF41,"n/a")</f>
        <v>-7.4575354623028847E-2</v>
      </c>
      <c r="G92" s="110">
        <f>+IF(ISNUMBER(DATA!AI41),DATA!AI41,"n/a")</f>
        <v>1.7792131812181165E-2</v>
      </c>
      <c r="H92" s="111">
        <f>+IF(ISNUMBER(DATA!AJ41),DATA!AJ41,"n/a")</f>
        <v>-3.0647342497259686E-2</v>
      </c>
      <c r="I92" s="110">
        <f>+IF(ISNUMBER(DATA!AM41),DATA!AM41,"n/a")</f>
        <v>1.7720816300532936E-2</v>
      </c>
      <c r="J92" s="111">
        <f>+IF(ISNUMBER(DATA!AN41),DATA!AN41,"n/a")</f>
        <v>-3.7770510268218122E-2</v>
      </c>
      <c r="K92" s="110">
        <f>+IF(ISNUMBER(DATA!AQ41),DATA!AQ41,"n/a")</f>
        <v>1.9637973838686696E-2</v>
      </c>
      <c r="L92" s="111">
        <f>+IF(ISNUMBER(DATA!AR41),DATA!AR41,"n/a")</f>
        <v>-6.1013305715706262E-2</v>
      </c>
      <c r="R92" s="67"/>
      <c r="S92" s="67"/>
      <c r="T92" s="67"/>
      <c r="U92" s="67"/>
      <c r="V92" s="67"/>
      <c r="W92" s="67"/>
      <c r="X92" s="67"/>
      <c r="Y92" s="67"/>
    </row>
    <row r="93" spans="1:25" x14ac:dyDescent="0.2">
      <c r="A93" s="108" t="s">
        <v>19</v>
      </c>
      <c r="B93" s="108" t="s">
        <v>21</v>
      </c>
      <c r="C93" s="109" t="s">
        <v>68</v>
      </c>
      <c r="D93" s="109" t="s">
        <v>309</v>
      </c>
      <c r="E93" s="110">
        <f>+IF(ISNUMBER(DATA!AE42),DATA!AE42,"n/a")</f>
        <v>2.6131738828869971E-2</v>
      </c>
      <c r="F93" s="111">
        <f>+IF(ISNUMBER(DATA!AF42),DATA!AF42,"n/a")</f>
        <v>-0.17345195950314238</v>
      </c>
      <c r="G93" s="110">
        <f>+IF(ISNUMBER(DATA!AI42),DATA!AI42,"n/a")</f>
        <v>2.3871453808276964E-2</v>
      </c>
      <c r="H93" s="111">
        <f>+IF(ISNUMBER(DATA!AJ42),DATA!AJ42,"n/a")</f>
        <v>-0.10103998301753507</v>
      </c>
      <c r="I93" s="110">
        <f>+IF(ISNUMBER(DATA!AM42),DATA!AM42,"n/a")</f>
        <v>2.3715995607198354E-2</v>
      </c>
      <c r="J93" s="111">
        <f>+IF(ISNUMBER(DATA!AN42),DATA!AN42,"n/a")</f>
        <v>-7.1088310572638147E-2</v>
      </c>
      <c r="K93" s="110">
        <f>+IF(ISNUMBER(DATA!AQ42),DATA!AQ42,"n/a")</f>
        <v>2.5801224036908824E-2</v>
      </c>
      <c r="L93" s="111">
        <f>+IF(ISNUMBER(DATA!AR42),DATA!AR42,"n/a")</f>
        <v>-3.1030822102203967E-2</v>
      </c>
      <c r="R93" s="67"/>
      <c r="S93" s="67"/>
      <c r="T93" s="67"/>
      <c r="U93" s="67"/>
      <c r="V93" s="67"/>
      <c r="W93" s="67"/>
      <c r="X93" s="67"/>
      <c r="Y93" s="67"/>
    </row>
    <row r="94" spans="1:25" x14ac:dyDescent="0.2">
      <c r="A94" s="108" t="s">
        <v>19</v>
      </c>
      <c r="B94" s="108" t="s">
        <v>21</v>
      </c>
      <c r="C94" s="109" t="s">
        <v>68</v>
      </c>
      <c r="D94" s="109" t="s">
        <v>310</v>
      </c>
      <c r="E94" s="110">
        <f>+IF(ISNUMBER(DATA!AE43),DATA!AE43,"n/a")</f>
        <v>2.4289564876655682E-2</v>
      </c>
      <c r="F94" s="111">
        <f>+IF(ISNUMBER(DATA!AF43),DATA!AF43,"n/a")</f>
        <v>-2.4651977813126835E-2</v>
      </c>
      <c r="G94" s="110">
        <f>+IF(ISNUMBER(DATA!AI43),DATA!AI43,"n/a")</f>
        <v>2.1167283917881235E-2</v>
      </c>
      <c r="H94" s="111">
        <f>+IF(ISNUMBER(DATA!AJ43),DATA!AJ43,"n/a")</f>
        <v>-2.0114206984452043E-3</v>
      </c>
      <c r="I94" s="110">
        <f>+IF(ISNUMBER(DATA!AM43),DATA!AM43,"n/a")</f>
        <v>2.1026258641103291E-2</v>
      </c>
      <c r="J94" s="111">
        <f>+IF(ISNUMBER(DATA!AN43),DATA!AN43,"n/a")</f>
        <v>-7.3464139798689806E-2</v>
      </c>
      <c r="K94" s="110">
        <f>+IF(ISNUMBER(DATA!AQ43),DATA!AQ43,"n/a")</f>
        <v>2.3427264335124123E-2</v>
      </c>
      <c r="L94" s="111">
        <f>+IF(ISNUMBER(DATA!AR43),DATA!AR43,"n/a")</f>
        <v>-0.10992412316507549</v>
      </c>
      <c r="R94" s="67"/>
      <c r="S94" s="67"/>
      <c r="T94" s="67"/>
      <c r="U94" s="67"/>
      <c r="V94" s="67"/>
      <c r="W94" s="67"/>
      <c r="X94" s="67"/>
      <c r="Y94" s="67"/>
    </row>
    <row r="95" spans="1:25" x14ac:dyDescent="0.2">
      <c r="A95" s="108" t="s">
        <v>19</v>
      </c>
      <c r="B95" s="108" t="s">
        <v>21</v>
      </c>
      <c r="C95" s="109" t="s">
        <v>68</v>
      </c>
      <c r="D95" s="109" t="s">
        <v>311</v>
      </c>
      <c r="E95" s="110">
        <f>+IF(ISNUMBER(DATA!AE44),DATA!AE44,"n/a")</f>
        <v>1.6238612712140315E-2</v>
      </c>
      <c r="F95" s="111">
        <f>+IF(ISNUMBER(DATA!AF44),DATA!AF44,"n/a")</f>
        <v>-0.28744868779488131</v>
      </c>
      <c r="G95" s="110">
        <f>+IF(ISNUMBER(DATA!AI44),DATA!AI44,"n/a")</f>
        <v>1.5396420926632688E-2</v>
      </c>
      <c r="H95" s="111">
        <f>+IF(ISNUMBER(DATA!AJ44),DATA!AJ44,"n/a")</f>
        <v>-0.22265466197178146</v>
      </c>
      <c r="I95" s="110">
        <f>+IF(ISNUMBER(DATA!AM44),DATA!AM44,"n/a")</f>
        <v>1.5373096930773406E-2</v>
      </c>
      <c r="J95" s="111">
        <f>+IF(ISNUMBER(DATA!AN44),DATA!AN44,"n/a")</f>
        <v>-0.20777905952839015</v>
      </c>
      <c r="K95" s="110">
        <f>+IF(ISNUMBER(DATA!AQ44),DATA!AQ44,"n/a")</f>
        <v>1.7319877375791826E-2</v>
      </c>
      <c r="L95" s="111">
        <f>+IF(ISNUMBER(DATA!AR44),DATA!AR44,"n/a")</f>
        <v>-0.16858720898419582</v>
      </c>
      <c r="R95" s="67"/>
      <c r="S95" s="67"/>
      <c r="T95" s="67"/>
      <c r="U95" s="67"/>
      <c r="V95" s="67"/>
      <c r="W95" s="67"/>
      <c r="X95" s="67"/>
      <c r="Y95" s="67"/>
    </row>
    <row r="96" spans="1:25" x14ac:dyDescent="0.2">
      <c r="A96" s="108" t="s">
        <v>19</v>
      </c>
      <c r="B96" s="108" t="s">
        <v>21</v>
      </c>
      <c r="C96" s="109" t="s">
        <v>68</v>
      </c>
      <c r="D96" s="109" t="s">
        <v>312</v>
      </c>
      <c r="E96" s="110">
        <f>+IF(ISNUMBER(DATA!AE45),DATA!AE45,"n/a")</f>
        <v>1.5729505723072332E-2</v>
      </c>
      <c r="F96" s="111">
        <f>+IF(ISNUMBER(DATA!AF45),DATA!AF45,"n/a")</f>
        <v>-0.24218992699288239</v>
      </c>
      <c r="G96" s="110">
        <f>+IF(ISNUMBER(DATA!AI45),DATA!AI45,"n/a")</f>
        <v>1.4702206564096633E-2</v>
      </c>
      <c r="H96" s="111">
        <f>+IF(ISNUMBER(DATA!AJ45),DATA!AJ45,"n/a")</f>
        <v>-0.17935492156894889</v>
      </c>
      <c r="I96" s="110">
        <f>+IF(ISNUMBER(DATA!AM45),DATA!AM45,"n/a")</f>
        <v>1.4739026055799185E-2</v>
      </c>
      <c r="J96" s="111">
        <f>+IF(ISNUMBER(DATA!AN45),DATA!AN45,"n/a")</f>
        <v>-0.15981276699523153</v>
      </c>
      <c r="K96" s="110">
        <f>+IF(ISNUMBER(DATA!AQ45),DATA!AQ45,"n/a")</f>
        <v>1.6509210360652372E-2</v>
      </c>
      <c r="L96" s="111">
        <f>+IF(ISNUMBER(DATA!AR45),DATA!AR45,"n/a")</f>
        <v>-0.13665528527857901</v>
      </c>
      <c r="R96" s="67"/>
      <c r="S96" s="67"/>
      <c r="T96" s="67"/>
      <c r="U96" s="67"/>
      <c r="V96" s="67"/>
      <c r="W96" s="67"/>
      <c r="X96" s="67"/>
      <c r="Y96" s="67"/>
    </row>
    <row r="97" spans="1:25" x14ac:dyDescent="0.2">
      <c r="A97" s="108" t="s">
        <v>19</v>
      </c>
      <c r="B97" s="108" t="s">
        <v>21</v>
      </c>
      <c r="C97" s="109" t="s">
        <v>68</v>
      </c>
      <c r="D97" s="109" t="s">
        <v>313</v>
      </c>
      <c r="E97" s="110">
        <f>+IF(ISNUMBER(DATA!AE46),DATA!AE46,"n/a")</f>
        <v>1.5504466273308438E-2</v>
      </c>
      <c r="F97" s="111">
        <f>+IF(ISNUMBER(DATA!AF46),DATA!AF46,"n/a")</f>
        <v>-0.1689443589908553</v>
      </c>
      <c r="G97" s="110">
        <f>+IF(ISNUMBER(DATA!AI46),DATA!AI46,"n/a")</f>
        <v>1.4747546686770687E-2</v>
      </c>
      <c r="H97" s="111">
        <f>+IF(ISNUMBER(DATA!AJ46),DATA!AJ46,"n/a")</f>
        <v>-0.14220158507778374</v>
      </c>
      <c r="I97" s="110">
        <f>+IF(ISNUMBER(DATA!AM46),DATA!AM46,"n/a")</f>
        <v>1.4796260451510184E-2</v>
      </c>
      <c r="J97" s="111">
        <f>+IF(ISNUMBER(DATA!AN46),DATA!AN46,"n/a")</f>
        <v>-0.10254374039906419</v>
      </c>
      <c r="K97" s="110">
        <f>+IF(ISNUMBER(DATA!AQ46),DATA!AQ46,"n/a")</f>
        <v>1.5909739412032997E-2</v>
      </c>
      <c r="L97" s="111">
        <f>+IF(ISNUMBER(DATA!AR46),DATA!AR46,"n/a")</f>
        <v>-9.9166709683850413E-2</v>
      </c>
      <c r="R97" s="67"/>
      <c r="S97" s="67"/>
      <c r="T97" s="67"/>
      <c r="U97" s="67"/>
      <c r="V97" s="67"/>
      <c r="W97" s="67"/>
      <c r="X97" s="67"/>
      <c r="Y97" s="67"/>
    </row>
    <row r="98" spans="1:25" x14ac:dyDescent="0.2">
      <c r="A98" s="108" t="s">
        <v>19</v>
      </c>
      <c r="B98" s="108" t="s">
        <v>21</v>
      </c>
      <c r="C98" s="109" t="s">
        <v>68</v>
      </c>
      <c r="D98" s="109" t="s">
        <v>314</v>
      </c>
      <c r="E98" s="110">
        <f>+IF(ISNUMBER(DATA!AE47),DATA!AE47,"n/a")</f>
        <v>2.4791735320702269E-2</v>
      </c>
      <c r="F98" s="111">
        <f>+IF(ISNUMBER(DATA!AF47),DATA!AF47,"n/a")</f>
        <v>-8.4369643393781071E-2</v>
      </c>
      <c r="G98" s="110">
        <f>+IF(ISNUMBER(DATA!AI47),DATA!AI47,"n/a")</f>
        <v>2.2777452973104649E-2</v>
      </c>
      <c r="H98" s="111">
        <f>+IF(ISNUMBER(DATA!AJ47),DATA!AJ47,"n/a")</f>
        <v>-0.11564507728472548</v>
      </c>
      <c r="I98" s="110">
        <f>+IF(ISNUMBER(DATA!AM47),DATA!AM47,"n/a")</f>
        <v>2.2198095427745392E-2</v>
      </c>
      <c r="J98" s="111">
        <f>+IF(ISNUMBER(DATA!AN47),DATA!AN47,"n/a")</f>
        <v>-0.1348512452681791</v>
      </c>
      <c r="K98" s="110">
        <f>+IF(ISNUMBER(DATA!AQ47),DATA!AQ47,"n/a")</f>
        <v>2.5205694869048435E-2</v>
      </c>
      <c r="L98" s="111">
        <f>+IF(ISNUMBER(DATA!AR47),DATA!AR47,"n/a")</f>
        <v>-0.13531222550289163</v>
      </c>
      <c r="R98" s="67"/>
      <c r="S98" s="67"/>
      <c r="T98" s="67"/>
      <c r="U98" s="67"/>
      <c r="V98" s="67"/>
      <c r="W98" s="67"/>
      <c r="X98" s="67"/>
      <c r="Y98" s="67"/>
    </row>
    <row r="99" spans="1:25" x14ac:dyDescent="0.2">
      <c r="A99" s="108" t="s">
        <v>19</v>
      </c>
      <c r="B99" s="108" t="s">
        <v>21</v>
      </c>
      <c r="C99" s="109" t="s">
        <v>68</v>
      </c>
      <c r="D99" s="109" t="s">
        <v>315</v>
      </c>
      <c r="E99" s="110">
        <f>+IF(ISNUMBER(DATA!AE48),DATA!AE48,"n/a")</f>
        <v>2.1947336593030352E-2</v>
      </c>
      <c r="F99" s="111">
        <f>+IF(ISNUMBER(DATA!AF48),DATA!AF48,"n/a")</f>
        <v>-7.9575329809193629E-2</v>
      </c>
      <c r="G99" s="110">
        <f>+IF(ISNUMBER(DATA!AI48),DATA!AI48,"n/a")</f>
        <v>1.933169499769705E-2</v>
      </c>
      <c r="H99" s="111">
        <f>+IF(ISNUMBER(DATA!AJ48),DATA!AJ48,"n/a")</f>
        <v>-0.10664229920251019</v>
      </c>
      <c r="I99" s="110">
        <f>+IF(ISNUMBER(DATA!AM48),DATA!AM48,"n/a")</f>
        <v>1.9269368594765721E-2</v>
      </c>
      <c r="J99" s="111">
        <f>+IF(ISNUMBER(DATA!AN48),DATA!AN48,"n/a")</f>
        <v>-0.10090986226411747</v>
      </c>
      <c r="K99" s="110">
        <f>+IF(ISNUMBER(DATA!AQ48),DATA!AQ48,"n/a")</f>
        <v>2.0981418133103922E-2</v>
      </c>
      <c r="L99" s="111">
        <f>+IF(ISNUMBER(DATA!AR48),DATA!AR48,"n/a")</f>
        <v>-8.2721267763808531E-2</v>
      </c>
      <c r="R99" s="67"/>
      <c r="S99" s="67"/>
      <c r="T99" s="67"/>
      <c r="U99" s="67"/>
      <c r="V99" s="67"/>
      <c r="W99" s="67"/>
      <c r="X99" s="67"/>
      <c r="Y99" s="67"/>
    </row>
    <row r="100" spans="1:25" x14ac:dyDescent="0.2">
      <c r="A100" s="108" t="s">
        <v>19</v>
      </c>
      <c r="B100" s="108" t="s">
        <v>21</v>
      </c>
      <c r="C100" s="109" t="s">
        <v>68</v>
      </c>
      <c r="D100" s="109" t="s">
        <v>316</v>
      </c>
      <c r="E100" s="110">
        <f>+IF(ISNUMBER(DATA!AE49),DATA!AE49,"n/a")</f>
        <v>1.9558626985171832E-2</v>
      </c>
      <c r="F100" s="111">
        <f>+IF(ISNUMBER(DATA!AF49),DATA!AF49,"n/a")</f>
        <v>-6.624892210281598E-2</v>
      </c>
      <c r="G100" s="110">
        <f>+IF(ISNUMBER(DATA!AI49),DATA!AI49,"n/a")</f>
        <v>1.832064934506826E-2</v>
      </c>
      <c r="H100" s="111">
        <f>+IF(ISNUMBER(DATA!AJ49),DATA!AJ49,"n/a")</f>
        <v>-9.9923560429512892E-2</v>
      </c>
      <c r="I100" s="110">
        <f>+IF(ISNUMBER(DATA!AM49),DATA!AM49,"n/a")</f>
        <v>1.8392245648824572E-2</v>
      </c>
      <c r="J100" s="111">
        <f>+IF(ISNUMBER(DATA!AN49),DATA!AN49,"n/a")</f>
        <v>-0.19199576951516201</v>
      </c>
      <c r="K100" s="110">
        <f>+IF(ISNUMBER(DATA!AQ49),DATA!AQ49,"n/a")</f>
        <v>2.0567485143777015E-2</v>
      </c>
      <c r="L100" s="111">
        <f>+IF(ISNUMBER(DATA!AR49),DATA!AR49,"n/a")</f>
        <v>-0.21278213455825123</v>
      </c>
      <c r="R100" s="67"/>
      <c r="S100" s="67"/>
      <c r="T100" s="67"/>
      <c r="U100" s="67"/>
      <c r="V100" s="67"/>
      <c r="W100" s="67"/>
      <c r="X100" s="67"/>
      <c r="Y100" s="67"/>
    </row>
    <row r="101" spans="1:25" x14ac:dyDescent="0.2">
      <c r="A101" s="108" t="s">
        <v>19</v>
      </c>
      <c r="B101" s="108" t="s">
        <v>21</v>
      </c>
      <c r="C101" s="109" t="s">
        <v>68</v>
      </c>
      <c r="D101" s="109" t="s">
        <v>317</v>
      </c>
      <c r="E101" s="110">
        <f>+IF(ISNUMBER(DATA!AE50),DATA!AE50,"n/a")</f>
        <v>2.4755010137228976E-2</v>
      </c>
      <c r="F101" s="111">
        <f>+IF(ISNUMBER(DATA!AF50),DATA!AF50,"n/a")</f>
        <v>-0.11887983169168032</v>
      </c>
      <c r="G101" s="110">
        <f>+IF(ISNUMBER(DATA!AI50),DATA!AI50,"n/a")</f>
        <v>2.3423980056665142E-2</v>
      </c>
      <c r="H101" s="111">
        <f>+IF(ISNUMBER(DATA!AJ50),DATA!AJ50,"n/a")</f>
        <v>-0.1334990569360508</v>
      </c>
      <c r="I101" s="110">
        <f>+IF(ISNUMBER(DATA!AM50),DATA!AM50,"n/a")</f>
        <v>2.2991404592029339E-2</v>
      </c>
      <c r="J101" s="111">
        <f>+IF(ISNUMBER(DATA!AN50),DATA!AN50,"n/a")</f>
        <v>-0.14016190761027836</v>
      </c>
      <c r="K101" s="110">
        <f>+IF(ISNUMBER(DATA!AQ50),DATA!AQ50,"n/a")</f>
        <v>2.5571583636240441E-2</v>
      </c>
      <c r="L101" s="111">
        <f>+IF(ISNUMBER(DATA!AR50),DATA!AR50,"n/a")</f>
        <v>-0.15033642986386764</v>
      </c>
      <c r="R101" s="67"/>
      <c r="S101" s="67"/>
      <c r="T101" s="67"/>
      <c r="U101" s="67"/>
      <c r="V101" s="67"/>
      <c r="W101" s="67"/>
      <c r="X101" s="67"/>
      <c r="Y101" s="67"/>
    </row>
    <row r="102" spans="1:25" x14ac:dyDescent="0.2">
      <c r="A102" s="108" t="s">
        <v>19</v>
      </c>
      <c r="B102" s="108" t="s">
        <v>21</v>
      </c>
      <c r="C102" s="109" t="s">
        <v>68</v>
      </c>
      <c r="D102" s="109" t="s">
        <v>318</v>
      </c>
      <c r="E102" s="110">
        <f>+IF(ISNUMBER(DATA!AE51),DATA!AE51,"n/a")</f>
        <v>2.3922531265620016E-2</v>
      </c>
      <c r="F102" s="111">
        <f>+IF(ISNUMBER(DATA!AF51),DATA!AF51,"n/a")</f>
        <v>-3.6339536462973165E-2</v>
      </c>
      <c r="G102" s="110">
        <f>+IF(ISNUMBER(DATA!AI51),DATA!AI51,"n/a")</f>
        <v>2.0948302063291499E-2</v>
      </c>
      <c r="H102" s="111">
        <f>+IF(ISNUMBER(DATA!AJ51),DATA!AJ51,"n/a")</f>
        <v>-2.5869837472345183E-2</v>
      </c>
      <c r="I102" s="110">
        <f>+IF(ISNUMBER(DATA!AM51),DATA!AM51,"n/a")</f>
        <v>2.0772964533680969E-2</v>
      </c>
      <c r="J102" s="111">
        <f>+IF(ISNUMBER(DATA!AN51),DATA!AN51,"n/a")</f>
        <v>-0.16632754532216498</v>
      </c>
      <c r="K102" s="110">
        <f>+IF(ISNUMBER(DATA!AQ51),DATA!AQ51,"n/a")</f>
        <v>2.3378087119615899E-2</v>
      </c>
      <c r="L102" s="111">
        <f>+IF(ISNUMBER(DATA!AR51),DATA!AR51,"n/a")</f>
        <v>-0.19211356660900139</v>
      </c>
      <c r="R102" s="67"/>
      <c r="S102" s="67"/>
      <c r="T102" s="67"/>
      <c r="U102" s="67"/>
      <c r="V102" s="67"/>
      <c r="W102" s="67"/>
      <c r="X102" s="67"/>
      <c r="Y102" s="67"/>
    </row>
    <row r="103" spans="1:25" x14ac:dyDescent="0.2">
      <c r="A103" s="108" t="s">
        <v>19</v>
      </c>
      <c r="B103" s="108" t="s">
        <v>21</v>
      </c>
      <c r="C103" s="109" t="s">
        <v>68</v>
      </c>
      <c r="D103" s="109" t="s">
        <v>319</v>
      </c>
      <c r="E103" s="110">
        <f>+IF(ISNUMBER(DATA!AE52),DATA!AE52,"n/a")</f>
        <v>1.6800586825029409E-2</v>
      </c>
      <c r="F103" s="111">
        <f>+IF(ISNUMBER(DATA!AF52),DATA!AF52,"n/a")</f>
        <v>-8.2754628379120426E-2</v>
      </c>
      <c r="G103" s="110">
        <f>+IF(ISNUMBER(DATA!AI52),DATA!AI52,"n/a")</f>
        <v>1.5884024130652829E-2</v>
      </c>
      <c r="H103" s="111">
        <f>+IF(ISNUMBER(DATA!AJ52),DATA!AJ52,"n/a")</f>
        <v>-7.2008368405707818E-2</v>
      </c>
      <c r="I103" s="110">
        <f>+IF(ISNUMBER(DATA!AM52),DATA!AM52,"n/a")</f>
        <v>1.5979431206803698E-2</v>
      </c>
      <c r="J103" s="111">
        <f>+IF(ISNUMBER(DATA!AN52),DATA!AN52,"n/a")</f>
        <v>-8.7173473506839405E-2</v>
      </c>
      <c r="K103" s="110">
        <f>+IF(ISNUMBER(DATA!AQ52),DATA!AQ52,"n/a")</f>
        <v>1.7367384655427656E-2</v>
      </c>
      <c r="L103" s="111">
        <f>+IF(ISNUMBER(DATA!AR52),DATA!AR52,"n/a")</f>
        <v>-9.9352667477235063E-2</v>
      </c>
      <c r="R103" s="67"/>
      <c r="S103" s="67"/>
      <c r="T103" s="67"/>
      <c r="U103" s="67"/>
      <c r="V103" s="67"/>
      <c r="W103" s="67"/>
      <c r="X103" s="67"/>
      <c r="Y103" s="67"/>
    </row>
    <row r="104" spans="1:25" x14ac:dyDescent="0.2">
      <c r="A104" s="108" t="s">
        <v>19</v>
      </c>
      <c r="B104" s="108" t="s">
        <v>21</v>
      </c>
      <c r="C104" s="109" t="s">
        <v>68</v>
      </c>
      <c r="D104" s="109" t="s">
        <v>320</v>
      </c>
      <c r="E104" s="110">
        <f>+IF(ISNUMBER(DATA!AE53),DATA!AE53,"n/a")</f>
        <v>1.9664785302801656E-2</v>
      </c>
      <c r="F104" s="111">
        <f>+IF(ISNUMBER(DATA!AF53),DATA!AF53,"n/a")</f>
        <v>-4.3544009199618372E-2</v>
      </c>
      <c r="G104" s="110">
        <f>+IF(ISNUMBER(DATA!AI53),DATA!AI53,"n/a")</f>
        <v>1.7738006804898603E-2</v>
      </c>
      <c r="H104" s="111">
        <f>+IF(ISNUMBER(DATA!AJ53),DATA!AJ53,"n/a")</f>
        <v>-2.5044153851340456E-2</v>
      </c>
      <c r="I104" s="110">
        <f>+IF(ISNUMBER(DATA!AM53),DATA!AM53,"n/a")</f>
        <v>1.7607227162900415E-2</v>
      </c>
      <c r="J104" s="111">
        <f>+IF(ISNUMBER(DATA!AN53),DATA!AN53,"n/a")</f>
        <v>1.3947168137377897E-2</v>
      </c>
      <c r="K104" s="110">
        <f>+IF(ISNUMBER(DATA!AQ53),DATA!AQ53,"n/a")</f>
        <v>1.928265059308916E-2</v>
      </c>
      <c r="L104" s="111">
        <f>+IF(ISNUMBER(DATA!AR53),DATA!AR53,"n/a")</f>
        <v>3.1520916210329986E-3</v>
      </c>
      <c r="R104" s="67"/>
      <c r="S104" s="67"/>
      <c r="T104" s="67"/>
      <c r="U104" s="67"/>
      <c r="V104" s="67"/>
      <c r="W104" s="67"/>
      <c r="X104" s="67"/>
      <c r="Y104" s="67"/>
    </row>
    <row r="105" spans="1:25" x14ac:dyDescent="0.2">
      <c r="A105" s="108" t="s">
        <v>19</v>
      </c>
      <c r="B105" s="108" t="s">
        <v>21</v>
      </c>
      <c r="C105" s="109" t="s">
        <v>68</v>
      </c>
      <c r="D105" s="109" t="s">
        <v>321</v>
      </c>
      <c r="E105" s="110">
        <f>+IF(ISNUMBER(DATA!AE54),DATA!AE54,"n/a")</f>
        <v>1.9738798856322348E-2</v>
      </c>
      <c r="F105" s="111">
        <f>+IF(ISNUMBER(DATA!AF54),DATA!AF54,"n/a")</f>
        <v>-0.20155988414003873</v>
      </c>
      <c r="G105" s="110">
        <f>+IF(ISNUMBER(DATA!AI54),DATA!AI54,"n/a")</f>
        <v>1.8976079441069455E-2</v>
      </c>
      <c r="H105" s="111">
        <f>+IF(ISNUMBER(DATA!AJ54),DATA!AJ54,"n/a")</f>
        <v>-0.14326890163333628</v>
      </c>
      <c r="I105" s="110">
        <f>+IF(ISNUMBER(DATA!AM54),DATA!AM54,"n/a")</f>
        <v>1.9165846890897557E-2</v>
      </c>
      <c r="J105" s="111">
        <f>+IF(ISNUMBER(DATA!AN54),DATA!AN54,"n/a")</f>
        <v>-0.12273696028455398</v>
      </c>
      <c r="K105" s="110">
        <f>+IF(ISNUMBER(DATA!AQ54),DATA!AQ54,"n/a")</f>
        <v>2.0794815309830135E-2</v>
      </c>
      <c r="L105" s="111">
        <f>+IF(ISNUMBER(DATA!AR54),DATA!AR54,"n/a")</f>
        <v>-0.10106592097548113</v>
      </c>
      <c r="R105" s="67"/>
      <c r="S105" s="67"/>
      <c r="T105" s="67"/>
      <c r="U105" s="67"/>
      <c r="V105" s="67"/>
      <c r="W105" s="67"/>
      <c r="X105" s="67"/>
      <c r="Y105" s="67"/>
    </row>
    <row r="106" spans="1:25" x14ac:dyDescent="0.2">
      <c r="A106" s="108" t="s">
        <v>19</v>
      </c>
      <c r="B106" s="108" t="s">
        <v>21</v>
      </c>
      <c r="C106" s="109" t="s">
        <v>68</v>
      </c>
      <c r="D106" s="109" t="s">
        <v>347</v>
      </c>
      <c r="E106" s="110">
        <f>+IF(ISNUMBER(DATA!AE55),DATA!AE55,"n/a")</f>
        <v>2.0788774258879705E-2</v>
      </c>
      <c r="F106" s="111">
        <f>+IF(ISNUMBER(DATA!AF55),DATA!AF55,"n/a")</f>
        <v>-0.12215159628577825</v>
      </c>
      <c r="G106" s="110">
        <f>+IF(ISNUMBER(DATA!AI55),DATA!AI55,"n/a")</f>
        <v>1.938833818303029E-2</v>
      </c>
      <c r="H106" s="111">
        <f>+IF(ISNUMBER(DATA!AJ55),DATA!AJ55,"n/a")</f>
        <v>-0.13410494714670673</v>
      </c>
      <c r="I106" s="110">
        <f>+IF(ISNUMBER(DATA!AM55),DATA!AM55,"n/a")</f>
        <v>1.9387519897901665E-2</v>
      </c>
      <c r="J106" s="111">
        <f>+IF(ISNUMBER(DATA!AN55),DATA!AN55,"n/a")</f>
        <v>-8.9780669630750917E-2</v>
      </c>
      <c r="K106" s="110">
        <f>+IF(ISNUMBER(DATA!AQ55),DATA!AQ55,"n/a")</f>
        <v>2.0796467551977272E-2</v>
      </c>
      <c r="L106" s="111">
        <f>+IF(ISNUMBER(DATA!AR55),DATA!AR55,"n/a")</f>
        <v>-8.5117895247724742E-2</v>
      </c>
      <c r="R106" s="67"/>
      <c r="S106" s="67"/>
      <c r="T106" s="67"/>
      <c r="U106" s="67"/>
      <c r="V106" s="67"/>
      <c r="W106" s="67"/>
      <c r="X106" s="67"/>
      <c r="Y106" s="67"/>
    </row>
    <row r="107" spans="1:25" x14ac:dyDescent="0.2">
      <c r="A107" s="108" t="s">
        <v>19</v>
      </c>
      <c r="B107" s="108" t="s">
        <v>21</v>
      </c>
      <c r="C107" s="109" t="s">
        <v>68</v>
      </c>
      <c r="D107" s="109" t="s">
        <v>348</v>
      </c>
      <c r="E107" s="110">
        <f>+IF(ISNUMBER(DATA!AE56),DATA!AE56,"n/a")</f>
        <v>1.9945800277180879E-2</v>
      </c>
      <c r="F107" s="111">
        <f>+IF(ISNUMBER(DATA!AF56),DATA!AF56,"n/a")</f>
        <v>-0.18254579278618038</v>
      </c>
      <c r="G107" s="110">
        <f>+IF(ISNUMBER(DATA!AI56),DATA!AI56,"n/a")</f>
        <v>1.8488534363684975E-2</v>
      </c>
      <c r="H107" s="111">
        <f>+IF(ISNUMBER(DATA!AJ56),DATA!AJ56,"n/a")</f>
        <v>-0.12687347403497959</v>
      </c>
      <c r="I107" s="110">
        <f>+IF(ISNUMBER(DATA!AM56),DATA!AM56,"n/a")</f>
        <v>1.8778663204836496E-2</v>
      </c>
      <c r="J107" s="111">
        <f>+IF(ISNUMBER(DATA!AN56),DATA!AN56,"n/a")</f>
        <v>-5.7297600616606006E-2</v>
      </c>
      <c r="K107" s="110">
        <f>+IF(ISNUMBER(DATA!AQ56),DATA!AQ56,"n/a")</f>
        <v>2.0637595265218262E-2</v>
      </c>
      <c r="L107" s="111">
        <f>+IF(ISNUMBER(DATA!AR56),DATA!AR56,"n/a")</f>
        <v>-4.5334861570908713E-2</v>
      </c>
      <c r="R107" s="67"/>
      <c r="S107" s="67"/>
      <c r="T107" s="67"/>
      <c r="U107" s="67"/>
      <c r="V107" s="67"/>
      <c r="W107" s="67"/>
      <c r="X107" s="67"/>
      <c r="Y107" s="67"/>
    </row>
    <row r="108" spans="1:25" x14ac:dyDescent="0.2">
      <c r="A108" s="76"/>
      <c r="B108" s="76"/>
      <c r="E108" s="84"/>
      <c r="F108" s="85"/>
      <c r="G108" s="86"/>
      <c r="H108" s="85"/>
      <c r="I108" s="86"/>
      <c r="J108" s="85"/>
      <c r="K108" s="84"/>
      <c r="L108" s="85"/>
      <c r="R108" s="67"/>
      <c r="S108" s="67"/>
      <c r="T108" s="67"/>
      <c r="U108" s="67"/>
      <c r="V108" s="67"/>
      <c r="W108" s="67"/>
      <c r="X108" s="67"/>
      <c r="Y108" s="67"/>
    </row>
    <row r="109" spans="1:25" x14ac:dyDescent="0.2">
      <c r="A109" s="76" t="s">
        <v>19</v>
      </c>
      <c r="B109" s="76" t="s">
        <v>21</v>
      </c>
      <c r="C109" s="67" t="s">
        <v>0</v>
      </c>
      <c r="D109" s="67" t="s">
        <v>274</v>
      </c>
      <c r="E109" s="77">
        <f>+IF(ISNUMBER(DATA!H70),DATA!H70,"n/a")</f>
        <v>526404</v>
      </c>
      <c r="F109" s="78">
        <f>+IF(ISNUMBER(DATA!I70),DATA!I70,"n/a")</f>
        <v>0.13400000000000001</v>
      </c>
      <c r="G109" s="77">
        <f>+IF(ISNUMBER(DATA!R70),DATA!R70,"n/a")</f>
        <v>1534600</v>
      </c>
      <c r="H109" s="78">
        <f>+IF(ISNUMBER(DATA!S70),DATA!S70,"n/a")</f>
        <v>0.06</v>
      </c>
      <c r="I109" s="77">
        <f>+IF(ISNUMBER(DATA!AB70),DATA!AB70,"n/a")</f>
        <v>3186084</v>
      </c>
      <c r="J109" s="78">
        <f>+IF(ISNUMBER(DATA!AC70),DATA!AC70,"n/a")</f>
        <v>4.8000000000000001E-2</v>
      </c>
      <c r="K109" s="77">
        <f>+IF(ISNUMBER(DATA!AL70),DATA!AL70,"n/a")</f>
        <v>6604267</v>
      </c>
      <c r="L109" s="78">
        <f>+IF(ISNUMBER(DATA!AM70),DATA!AM70,"n/a")</f>
        <v>4.7E-2</v>
      </c>
      <c r="M109" s="98"/>
      <c r="N109" s="98"/>
      <c r="O109" s="99"/>
      <c r="P109" s="68"/>
      <c r="Q109" s="68"/>
      <c r="R109" s="67"/>
      <c r="S109" s="67"/>
      <c r="T109" s="67"/>
      <c r="U109" s="67"/>
      <c r="V109" s="67"/>
      <c r="W109" s="67"/>
      <c r="X109" s="67"/>
      <c r="Y109" s="67"/>
    </row>
    <row r="110" spans="1:25" x14ac:dyDescent="0.2">
      <c r="A110" s="76" t="s">
        <v>19</v>
      </c>
      <c r="B110" s="76" t="s">
        <v>21</v>
      </c>
      <c r="C110" s="67" t="s">
        <v>0</v>
      </c>
      <c r="D110" s="67" t="s">
        <v>275</v>
      </c>
      <c r="E110" s="77">
        <f>+IF(ISNUMBER(DATA!H71),DATA!H71,"n/a")</f>
        <v>1203892</v>
      </c>
      <c r="F110" s="78">
        <f>+IF(ISNUMBER(DATA!I71),DATA!I71,"n/a")</f>
        <v>1.2999999999999999E-2</v>
      </c>
      <c r="G110" s="77">
        <f>+IF(ISNUMBER(DATA!R71),DATA!R71,"n/a")</f>
        <v>3956321</v>
      </c>
      <c r="H110" s="78">
        <f>+IF(ISNUMBER(DATA!S71),DATA!S71,"n/a")</f>
        <v>3.5999999999999997E-2</v>
      </c>
      <c r="I110" s="77">
        <f>+IF(ISNUMBER(DATA!AB71),DATA!AB71,"n/a")</f>
        <v>7983782</v>
      </c>
      <c r="J110" s="78">
        <f>+IF(ISNUMBER(DATA!AC71),DATA!AC71,"n/a")</f>
        <v>4.8000000000000001E-2</v>
      </c>
      <c r="K110" s="77">
        <f>+IF(ISNUMBER(DATA!AL71),DATA!AL71,"n/a")</f>
        <v>15877681</v>
      </c>
      <c r="L110" s="78">
        <f>+IF(ISNUMBER(DATA!AM71),DATA!AM71,"n/a")</f>
        <v>2.9000000000000001E-2</v>
      </c>
      <c r="M110" s="98"/>
      <c r="N110" s="98"/>
      <c r="O110" s="99"/>
      <c r="P110" s="68"/>
      <c r="Q110" s="68"/>
      <c r="R110" s="67"/>
      <c r="S110" s="67"/>
      <c r="T110" s="67"/>
      <c r="U110" s="67"/>
      <c r="V110" s="67"/>
      <c r="W110" s="67"/>
      <c r="X110" s="67"/>
      <c r="Y110" s="67"/>
    </row>
    <row r="111" spans="1:25" x14ac:dyDescent="0.2">
      <c r="A111" s="76" t="s">
        <v>19</v>
      </c>
      <c r="B111" s="76" t="s">
        <v>21</v>
      </c>
      <c r="C111" s="67" t="s">
        <v>0</v>
      </c>
      <c r="D111" s="67" t="s">
        <v>276</v>
      </c>
      <c r="E111" s="77">
        <f>+IF(ISNUMBER(DATA!H72),DATA!H72,"n/a")</f>
        <v>2105322</v>
      </c>
      <c r="F111" s="78">
        <f>+IF(ISNUMBER(DATA!I72),DATA!I72,"n/a")</f>
        <v>-2.3E-2</v>
      </c>
      <c r="G111" s="77">
        <f>+IF(ISNUMBER(DATA!R72),DATA!R72,"n/a")</f>
        <v>6481025</v>
      </c>
      <c r="H111" s="78">
        <f>+IF(ISNUMBER(DATA!S72),DATA!S72,"n/a")</f>
        <v>-1.0999999999999999E-2</v>
      </c>
      <c r="I111" s="77">
        <f>+IF(ISNUMBER(DATA!AB72),DATA!AB72,"n/a")</f>
        <v>13171555</v>
      </c>
      <c r="J111" s="78">
        <f>+IF(ISNUMBER(DATA!AC72),DATA!AC72,"n/a")</f>
        <v>-2E-3</v>
      </c>
      <c r="K111" s="77">
        <f>+IF(ISNUMBER(DATA!AL72),DATA!AL72,"n/a")</f>
        <v>27529116</v>
      </c>
      <c r="L111" s="78">
        <f>+IF(ISNUMBER(DATA!AM72),DATA!AM72,"n/a")</f>
        <v>7.0000000000000001E-3</v>
      </c>
      <c r="M111" s="98"/>
      <c r="N111" s="98"/>
      <c r="O111" s="99"/>
      <c r="P111" s="68"/>
      <c r="Q111" s="68"/>
      <c r="R111" s="67"/>
      <c r="S111" s="67"/>
      <c r="T111" s="67"/>
      <c r="U111" s="67"/>
      <c r="V111" s="67"/>
      <c r="W111" s="67"/>
      <c r="X111" s="67"/>
      <c r="Y111" s="67"/>
    </row>
    <row r="112" spans="1:25" x14ac:dyDescent="0.2">
      <c r="A112" s="76" t="s">
        <v>19</v>
      </c>
      <c r="B112" s="76" t="s">
        <v>21</v>
      </c>
      <c r="C112" s="67" t="s">
        <v>0</v>
      </c>
      <c r="D112" s="67" t="s">
        <v>277</v>
      </c>
      <c r="E112" s="77">
        <f>+IF(ISNUMBER(DATA!H73),DATA!H73,"n/a")</f>
        <v>744423</v>
      </c>
      <c r="F112" s="78">
        <f>+IF(ISNUMBER(DATA!I73),DATA!I73,"n/a")</f>
        <v>1.7999999999999999E-2</v>
      </c>
      <c r="G112" s="77">
        <f>+IF(ISNUMBER(DATA!R73),DATA!R73,"n/a")</f>
        <v>2438115</v>
      </c>
      <c r="H112" s="78">
        <f>+IF(ISNUMBER(DATA!S73),DATA!S73,"n/a")</f>
        <v>2.5999999999999999E-2</v>
      </c>
      <c r="I112" s="77">
        <f>+IF(ISNUMBER(DATA!AB73),DATA!AB73,"n/a")</f>
        <v>5005638</v>
      </c>
      <c r="J112" s="78">
        <f>+IF(ISNUMBER(DATA!AC73),DATA!AC73,"n/a")</f>
        <v>4.8000000000000001E-2</v>
      </c>
      <c r="K112" s="77">
        <f>+IF(ISNUMBER(DATA!AL73),DATA!AL73,"n/a")</f>
        <v>10107557</v>
      </c>
      <c r="L112" s="78">
        <f>+IF(ISNUMBER(DATA!AM73),DATA!AM73,"n/a")</f>
        <v>0.05</v>
      </c>
      <c r="M112" s="98"/>
      <c r="N112" s="98"/>
      <c r="O112" s="99"/>
      <c r="P112" s="68"/>
      <c r="Q112" s="68"/>
      <c r="R112" s="67"/>
      <c r="S112" s="67"/>
      <c r="T112" s="67"/>
      <c r="U112" s="67"/>
      <c r="V112" s="67"/>
      <c r="W112" s="67"/>
      <c r="X112" s="67"/>
      <c r="Y112" s="67"/>
    </row>
    <row r="113" spans="1:25" x14ac:dyDescent="0.2">
      <c r="A113" s="76" t="s">
        <v>19</v>
      </c>
      <c r="B113" s="76" t="s">
        <v>21</v>
      </c>
      <c r="C113" s="67" t="s">
        <v>0</v>
      </c>
      <c r="D113" s="67" t="s">
        <v>278</v>
      </c>
      <c r="E113" s="77">
        <f>+IF(ISNUMBER(DATA!H74),DATA!H74,"n/a")</f>
        <v>1974188</v>
      </c>
      <c r="F113" s="78">
        <f>+IF(ISNUMBER(DATA!I74),DATA!I74,"n/a")</f>
        <v>3.4000000000000002E-2</v>
      </c>
      <c r="G113" s="77">
        <f>+IF(ISNUMBER(DATA!R74),DATA!R74,"n/a")</f>
        <v>6049536</v>
      </c>
      <c r="H113" s="78">
        <f>+IF(ISNUMBER(DATA!S74),DATA!S74,"n/a")</f>
        <v>4.1000000000000002E-2</v>
      </c>
      <c r="I113" s="77">
        <f>+IF(ISNUMBER(DATA!AB74),DATA!AB74,"n/a")</f>
        <v>12382966</v>
      </c>
      <c r="J113" s="78">
        <f>+IF(ISNUMBER(DATA!AC74),DATA!AC74,"n/a")</f>
        <v>3.4000000000000002E-2</v>
      </c>
      <c r="K113" s="77">
        <f>+IF(ISNUMBER(DATA!AL74),DATA!AL74,"n/a")</f>
        <v>26077630</v>
      </c>
      <c r="L113" s="78">
        <f>+IF(ISNUMBER(DATA!AM74),DATA!AM74,"n/a")</f>
        <v>3.7999999999999999E-2</v>
      </c>
      <c r="M113" s="98"/>
      <c r="N113" s="98"/>
      <c r="O113" s="99"/>
      <c r="P113" s="68"/>
      <c r="Q113" s="68"/>
      <c r="R113" s="67"/>
      <c r="S113" s="67"/>
      <c r="T113" s="67"/>
      <c r="U113" s="67"/>
      <c r="V113" s="67"/>
      <c r="W113" s="67"/>
      <c r="X113" s="67"/>
      <c r="Y113" s="67"/>
    </row>
    <row r="114" spans="1:25" x14ac:dyDescent="0.2">
      <c r="A114" s="76" t="s">
        <v>19</v>
      </c>
      <c r="B114" s="76" t="s">
        <v>21</v>
      </c>
      <c r="C114" s="67" t="s">
        <v>0</v>
      </c>
      <c r="D114" s="67" t="s">
        <v>279</v>
      </c>
      <c r="E114" s="77">
        <f>+IF(ISNUMBER(DATA!H75),DATA!H75,"n/a")</f>
        <v>852125</v>
      </c>
      <c r="F114" s="78">
        <f>+IF(ISNUMBER(DATA!I75),DATA!I75,"n/a")</f>
        <v>-6.0000000000000001E-3</v>
      </c>
      <c r="G114" s="77">
        <f>+IF(ISNUMBER(DATA!R75),DATA!R75,"n/a")</f>
        <v>2713918</v>
      </c>
      <c r="H114" s="78">
        <f>+IF(ISNUMBER(DATA!S75),DATA!S75,"n/a")</f>
        <v>1E-3</v>
      </c>
      <c r="I114" s="77">
        <f>+IF(ISNUMBER(DATA!AB75),DATA!AB75,"n/a")</f>
        <v>5782245</v>
      </c>
      <c r="J114" s="78">
        <f>+IF(ISNUMBER(DATA!AC75),DATA!AC75,"n/a")</f>
        <v>1.6E-2</v>
      </c>
      <c r="K114" s="77">
        <f>+IF(ISNUMBER(DATA!AL75),DATA!AL75,"n/a")</f>
        <v>12077728</v>
      </c>
      <c r="L114" s="78">
        <f>+IF(ISNUMBER(DATA!AM75),DATA!AM75,"n/a")</f>
        <v>2.5999999999999999E-2</v>
      </c>
      <c r="M114" s="98"/>
      <c r="N114" s="98"/>
      <c r="O114" s="99"/>
      <c r="P114" s="68"/>
      <c r="Q114" s="68"/>
      <c r="R114" s="67"/>
      <c r="S114" s="67"/>
      <c r="T114" s="67"/>
      <c r="U114" s="67"/>
      <c r="V114" s="67"/>
      <c r="W114" s="67"/>
      <c r="X114" s="67"/>
      <c r="Y114" s="67"/>
    </row>
    <row r="115" spans="1:25" x14ac:dyDescent="0.2">
      <c r="A115" s="76" t="s">
        <v>19</v>
      </c>
      <c r="B115" s="76" t="s">
        <v>21</v>
      </c>
      <c r="C115" s="67" t="s">
        <v>0</v>
      </c>
      <c r="D115" s="67" t="s">
        <v>280</v>
      </c>
      <c r="E115" s="77">
        <f>+IF(ISNUMBER(DATA!H76),DATA!H76,"n/a")</f>
        <v>506516</v>
      </c>
      <c r="F115" s="78">
        <f>+IF(ISNUMBER(DATA!I76),DATA!I76,"n/a")</f>
        <v>-1.4E-2</v>
      </c>
      <c r="G115" s="77">
        <f>+IF(ISNUMBER(DATA!R76),DATA!R76,"n/a")</f>
        <v>1627174</v>
      </c>
      <c r="H115" s="78">
        <f>+IF(ISNUMBER(DATA!S76),DATA!S76,"n/a")</f>
        <v>-1.7999999999999999E-2</v>
      </c>
      <c r="I115" s="77">
        <f>+IF(ISNUMBER(DATA!AB76),DATA!AB76,"n/a")</f>
        <v>3343559</v>
      </c>
      <c r="J115" s="78">
        <f>+IF(ISNUMBER(DATA!AC76),DATA!AC76,"n/a")</f>
        <v>-2.3E-2</v>
      </c>
      <c r="K115" s="77">
        <f>+IF(ISNUMBER(DATA!AL76),DATA!AL76,"n/a")</f>
        <v>6989613</v>
      </c>
      <c r="L115" s="78">
        <f>+IF(ISNUMBER(DATA!AM76),DATA!AM76,"n/a")</f>
        <v>-8.9999999999999993E-3</v>
      </c>
      <c r="M115" s="98"/>
      <c r="N115" s="98"/>
      <c r="O115" s="99"/>
      <c r="P115" s="68"/>
      <c r="Q115" s="68"/>
      <c r="R115" s="67"/>
      <c r="S115" s="67"/>
      <c r="T115" s="67"/>
      <c r="U115" s="67"/>
      <c r="V115" s="67"/>
      <c r="W115" s="67"/>
      <c r="X115" s="67"/>
      <c r="Y115" s="67"/>
    </row>
    <row r="116" spans="1:25" x14ac:dyDescent="0.2">
      <c r="A116" s="76" t="s">
        <v>19</v>
      </c>
      <c r="B116" s="76" t="s">
        <v>21</v>
      </c>
      <c r="C116" s="67" t="s">
        <v>0</v>
      </c>
      <c r="D116" s="67" t="s">
        <v>281</v>
      </c>
      <c r="E116" s="77">
        <f>+IF(ISNUMBER(DATA!H77),DATA!H77,"n/a")</f>
        <v>1674739</v>
      </c>
      <c r="F116" s="78">
        <f>+IF(ISNUMBER(DATA!I77),DATA!I77,"n/a")</f>
        <v>-7.0000000000000001E-3</v>
      </c>
      <c r="G116" s="77">
        <f>+IF(ISNUMBER(DATA!R77),DATA!R77,"n/a")</f>
        <v>5349221</v>
      </c>
      <c r="H116" s="78">
        <f>+IF(ISNUMBER(DATA!S77),DATA!S77,"n/a")</f>
        <v>4.8000000000000001E-2</v>
      </c>
      <c r="I116" s="77">
        <f>+IF(ISNUMBER(DATA!AB77),DATA!AB77,"n/a")</f>
        <v>10997692</v>
      </c>
      <c r="J116" s="78">
        <f>+IF(ISNUMBER(DATA!AC77),DATA!AC77,"n/a")</f>
        <v>4.8000000000000001E-2</v>
      </c>
      <c r="K116" s="77">
        <f>+IF(ISNUMBER(DATA!AL77),DATA!AL77,"n/a")</f>
        <v>22529827</v>
      </c>
      <c r="L116" s="78">
        <f>+IF(ISNUMBER(DATA!AM77),DATA!AM77,"n/a")</f>
        <v>3.5000000000000003E-2</v>
      </c>
      <c r="M116" s="98"/>
      <c r="N116" s="98"/>
      <c r="O116" s="99"/>
      <c r="P116" s="68"/>
      <c r="Q116" s="68"/>
      <c r="R116" s="67"/>
      <c r="S116" s="67"/>
      <c r="T116" s="67"/>
      <c r="U116" s="67"/>
      <c r="V116" s="67"/>
      <c r="W116" s="67"/>
      <c r="X116" s="67"/>
      <c r="Y116" s="67"/>
    </row>
    <row r="117" spans="1:25" x14ac:dyDescent="0.2">
      <c r="A117" s="76" t="s">
        <v>19</v>
      </c>
      <c r="B117" s="76" t="s">
        <v>21</v>
      </c>
      <c r="C117" s="67" t="s">
        <v>0</v>
      </c>
      <c r="D117" s="67" t="s">
        <v>282</v>
      </c>
      <c r="E117" s="77">
        <f>+IF(ISNUMBER(DATA!H78),DATA!H78,"n/a")</f>
        <v>790774</v>
      </c>
      <c r="F117" s="78">
        <f>+IF(ISNUMBER(DATA!I78),DATA!I78,"n/a")</f>
        <v>0.14199999999999999</v>
      </c>
      <c r="G117" s="77">
        <f>+IF(ISNUMBER(DATA!R78),DATA!R78,"n/a")</f>
        <v>2569569</v>
      </c>
      <c r="H117" s="78">
        <f>+IF(ISNUMBER(DATA!S78),DATA!S78,"n/a")</f>
        <v>0.107</v>
      </c>
      <c r="I117" s="77">
        <f>+IF(ISNUMBER(DATA!AB78),DATA!AB78,"n/a")</f>
        <v>5309803</v>
      </c>
      <c r="J117" s="78">
        <f>+IF(ISNUMBER(DATA!AC78),DATA!AC78,"n/a")</f>
        <v>0.111</v>
      </c>
      <c r="K117" s="77">
        <f>+IF(ISNUMBER(DATA!AL78),DATA!AL78,"n/a")</f>
        <v>9974714</v>
      </c>
      <c r="L117" s="78">
        <f>+IF(ISNUMBER(DATA!AM78),DATA!AM78,"n/a")</f>
        <v>5.3999999999999999E-2</v>
      </c>
      <c r="M117" s="98"/>
      <c r="N117" s="98"/>
      <c r="O117" s="99"/>
      <c r="P117" s="68"/>
      <c r="Q117" s="68"/>
      <c r="R117" s="67"/>
      <c r="S117" s="67"/>
      <c r="T117" s="67"/>
      <c r="U117" s="67"/>
      <c r="V117" s="67"/>
      <c r="W117" s="67"/>
      <c r="X117" s="67"/>
      <c r="Y117" s="67"/>
    </row>
    <row r="118" spans="1:25" x14ac:dyDescent="0.2">
      <c r="A118" s="76" t="s">
        <v>19</v>
      </c>
      <c r="B118" s="76" t="s">
        <v>21</v>
      </c>
      <c r="C118" s="67" t="s">
        <v>0</v>
      </c>
      <c r="D118" s="67" t="s">
        <v>283</v>
      </c>
      <c r="E118" s="77">
        <f>+IF(ISNUMBER(DATA!H79),DATA!H79,"n/a")</f>
        <v>555276</v>
      </c>
      <c r="F118" s="78">
        <f>+IF(ISNUMBER(DATA!I79),DATA!I79,"n/a")</f>
        <v>-6.3E-2</v>
      </c>
      <c r="G118" s="77">
        <f>+IF(ISNUMBER(DATA!R79),DATA!R79,"n/a")</f>
        <v>1818116</v>
      </c>
      <c r="H118" s="78">
        <f>+IF(ISNUMBER(DATA!S79),DATA!S79,"n/a")</f>
        <v>-0.01</v>
      </c>
      <c r="I118" s="77">
        <f>+IF(ISNUMBER(DATA!AB79),DATA!AB79,"n/a")</f>
        <v>3834660</v>
      </c>
      <c r="J118" s="78">
        <f>+IF(ISNUMBER(DATA!AC79),DATA!AC79,"n/a")</f>
        <v>1.2E-2</v>
      </c>
      <c r="K118" s="77">
        <f>+IF(ISNUMBER(DATA!AL79),DATA!AL79,"n/a")</f>
        <v>7727230</v>
      </c>
      <c r="L118" s="78">
        <f>+IF(ISNUMBER(DATA!AM79),DATA!AM79,"n/a")</f>
        <v>6.5000000000000002E-2</v>
      </c>
      <c r="M118" s="98"/>
      <c r="N118" s="98"/>
      <c r="O118" s="99"/>
      <c r="P118" s="68"/>
      <c r="Q118" s="68"/>
      <c r="R118" s="67"/>
      <c r="S118" s="67"/>
      <c r="T118" s="67"/>
      <c r="U118" s="67"/>
      <c r="V118" s="67"/>
      <c r="W118" s="67"/>
      <c r="X118" s="67"/>
      <c r="Y118" s="67"/>
    </row>
    <row r="119" spans="1:25" x14ac:dyDescent="0.2">
      <c r="A119" s="76" t="s">
        <v>19</v>
      </c>
      <c r="B119" s="76" t="s">
        <v>21</v>
      </c>
      <c r="C119" s="67" t="s">
        <v>0</v>
      </c>
      <c r="D119" s="67" t="s">
        <v>284</v>
      </c>
      <c r="E119" s="77">
        <f>+IF(ISNUMBER(DATA!H80),DATA!H80,"n/a")</f>
        <v>552975</v>
      </c>
      <c r="F119" s="78">
        <f>+IF(ISNUMBER(DATA!I80),DATA!I80,"n/a")</f>
        <v>2.3E-2</v>
      </c>
      <c r="G119" s="77">
        <f>+IF(ISNUMBER(DATA!R80),DATA!R80,"n/a")</f>
        <v>1795285</v>
      </c>
      <c r="H119" s="78">
        <f>+IF(ISNUMBER(DATA!S80),DATA!S80,"n/a")</f>
        <v>8.9999999999999993E-3</v>
      </c>
      <c r="I119" s="77">
        <f>+IF(ISNUMBER(DATA!AB80),DATA!AB80,"n/a")</f>
        <v>3775521</v>
      </c>
      <c r="J119" s="78">
        <f>+IF(ISNUMBER(DATA!AC80),DATA!AC80,"n/a")</f>
        <v>2.1000000000000001E-2</v>
      </c>
      <c r="K119" s="77">
        <f>+IF(ISNUMBER(DATA!AL80),DATA!AL80,"n/a")</f>
        <v>7667578</v>
      </c>
      <c r="L119" s="78">
        <f>+IF(ISNUMBER(DATA!AM80),DATA!AM80,"n/a")</f>
        <v>5.3999999999999999E-2</v>
      </c>
      <c r="M119" s="98"/>
      <c r="N119" s="98"/>
      <c r="O119" s="99"/>
      <c r="P119" s="68"/>
      <c r="Q119" s="68"/>
      <c r="R119" s="67"/>
      <c r="S119" s="67"/>
      <c r="T119" s="67"/>
      <c r="U119" s="67"/>
      <c r="V119" s="67"/>
      <c r="W119" s="67"/>
      <c r="X119" s="67"/>
      <c r="Y119" s="67"/>
    </row>
    <row r="120" spans="1:25" x14ac:dyDescent="0.2">
      <c r="A120" s="76" t="s">
        <v>19</v>
      </c>
      <c r="B120" s="76" t="s">
        <v>21</v>
      </c>
      <c r="C120" s="67" t="s">
        <v>0</v>
      </c>
      <c r="D120" s="67" t="s">
        <v>285</v>
      </c>
      <c r="E120" s="77">
        <f>+IF(ISNUMBER(DATA!H81),DATA!H81,"n/a")</f>
        <v>1384408</v>
      </c>
      <c r="F120" s="78">
        <f>+IF(ISNUMBER(DATA!I81),DATA!I81,"n/a")</f>
        <v>3.0000000000000001E-3</v>
      </c>
      <c r="G120" s="77">
        <f>+IF(ISNUMBER(DATA!R81),DATA!R81,"n/a")</f>
        <v>4394223</v>
      </c>
      <c r="H120" s="78">
        <f>+IF(ISNUMBER(DATA!S81),DATA!S81,"n/a")</f>
        <v>-4.0000000000000001E-3</v>
      </c>
      <c r="I120" s="77">
        <f>+IF(ISNUMBER(DATA!AB81),DATA!AB81,"n/a")</f>
        <v>8928876</v>
      </c>
      <c r="J120" s="78">
        <f>+IF(ISNUMBER(DATA!AC81),DATA!AC81,"n/a")</f>
        <v>8.9999999999999993E-3</v>
      </c>
      <c r="K120" s="77">
        <f>+IF(ISNUMBER(DATA!AL81),DATA!AL81,"n/a")</f>
        <v>18064330</v>
      </c>
      <c r="L120" s="78">
        <f>+IF(ISNUMBER(DATA!AM81),DATA!AM81,"n/a")</f>
        <v>8.0000000000000002E-3</v>
      </c>
      <c r="M120" s="98"/>
      <c r="N120" s="98"/>
      <c r="O120" s="99"/>
      <c r="P120" s="68"/>
      <c r="Q120" s="68"/>
      <c r="R120" s="67"/>
      <c r="S120" s="67"/>
      <c r="T120" s="67"/>
      <c r="U120" s="67"/>
      <c r="V120" s="67"/>
      <c r="W120" s="67"/>
      <c r="X120" s="67"/>
      <c r="Y120" s="67"/>
    </row>
    <row r="121" spans="1:25" x14ac:dyDescent="0.2">
      <c r="A121" s="76" t="s">
        <v>19</v>
      </c>
      <c r="B121" s="76" t="s">
        <v>21</v>
      </c>
      <c r="C121" s="67" t="s">
        <v>0</v>
      </c>
      <c r="D121" s="67" t="s">
        <v>286</v>
      </c>
      <c r="E121" s="77">
        <f>+IF(ISNUMBER(DATA!H82),DATA!H82,"n/a")</f>
        <v>1299618</v>
      </c>
      <c r="F121" s="78">
        <f>+IF(ISNUMBER(DATA!I82),DATA!I82,"n/a")</f>
        <v>1.6E-2</v>
      </c>
      <c r="G121" s="77">
        <f>+IF(ISNUMBER(DATA!R82),DATA!R82,"n/a")</f>
        <v>4116439</v>
      </c>
      <c r="H121" s="78">
        <f>+IF(ISNUMBER(DATA!S82),DATA!S82,"n/a")</f>
        <v>1.9E-2</v>
      </c>
      <c r="I121" s="77">
        <f>+IF(ISNUMBER(DATA!AB82),DATA!AB82,"n/a")</f>
        <v>8436960</v>
      </c>
      <c r="J121" s="78">
        <f>+IF(ISNUMBER(DATA!AC82),DATA!AC82,"n/a")</f>
        <v>4.9000000000000002E-2</v>
      </c>
      <c r="K121" s="77">
        <f>+IF(ISNUMBER(DATA!AL82),DATA!AL82,"n/a")</f>
        <v>16932710</v>
      </c>
      <c r="L121" s="78">
        <f>+IF(ISNUMBER(DATA!AM82),DATA!AM82,"n/a")</f>
        <v>3.5000000000000003E-2</v>
      </c>
      <c r="M121" s="98"/>
      <c r="N121" s="98"/>
      <c r="O121" s="99"/>
      <c r="P121" s="68"/>
      <c r="Q121" s="68"/>
      <c r="R121" s="67"/>
      <c r="S121" s="67"/>
      <c r="T121" s="67"/>
      <c r="U121" s="67"/>
      <c r="V121" s="67"/>
      <c r="W121" s="67"/>
      <c r="X121" s="67"/>
      <c r="Y121" s="67"/>
    </row>
    <row r="122" spans="1:25" x14ac:dyDescent="0.2">
      <c r="A122" s="76" t="s">
        <v>19</v>
      </c>
      <c r="B122" s="76" t="s">
        <v>21</v>
      </c>
      <c r="C122" s="67" t="s">
        <v>0</v>
      </c>
      <c r="D122" s="67" t="s">
        <v>287</v>
      </c>
      <c r="E122" s="77">
        <f>+IF(ISNUMBER(DATA!H83),DATA!H83,"n/a")</f>
        <v>1177814</v>
      </c>
      <c r="F122" s="78">
        <f>+IF(ISNUMBER(DATA!I83),DATA!I83,"n/a")</f>
        <v>3.6999999999999998E-2</v>
      </c>
      <c r="G122" s="77">
        <f>+IF(ISNUMBER(DATA!R83),DATA!R83,"n/a")</f>
        <v>3840029</v>
      </c>
      <c r="H122" s="78">
        <f>+IF(ISNUMBER(DATA!S83),DATA!S83,"n/a")</f>
        <v>4.2999999999999997E-2</v>
      </c>
      <c r="I122" s="77">
        <f>+IF(ISNUMBER(DATA!AB83),DATA!AB83,"n/a")</f>
        <v>8028205</v>
      </c>
      <c r="J122" s="78">
        <f>+IF(ISNUMBER(DATA!AC83),DATA!AC83,"n/a")</f>
        <v>4.3999999999999997E-2</v>
      </c>
      <c r="K122" s="77">
        <f>+IF(ISNUMBER(DATA!AL83),DATA!AL83,"n/a")</f>
        <v>16121705</v>
      </c>
      <c r="L122" s="78">
        <f>+IF(ISNUMBER(DATA!AM83),DATA!AM83,"n/a")</f>
        <v>3.5999999999999997E-2</v>
      </c>
      <c r="M122" s="98"/>
      <c r="N122" s="98"/>
      <c r="O122" s="99"/>
      <c r="P122" s="68"/>
      <c r="Q122" s="68"/>
      <c r="R122" s="67"/>
      <c r="S122" s="67"/>
      <c r="T122" s="67"/>
      <c r="U122" s="67"/>
      <c r="V122" s="67"/>
      <c r="W122" s="67"/>
      <c r="X122" s="67"/>
      <c r="Y122" s="67"/>
    </row>
    <row r="123" spans="1:25" x14ac:dyDescent="0.2">
      <c r="A123" s="76" t="s">
        <v>19</v>
      </c>
      <c r="B123" s="76" t="s">
        <v>21</v>
      </c>
      <c r="C123" s="67" t="s">
        <v>0</v>
      </c>
      <c r="D123" s="67" t="s">
        <v>288</v>
      </c>
      <c r="E123" s="77">
        <f>+IF(ISNUMBER(DATA!H84),DATA!H84,"n/a")</f>
        <v>549430</v>
      </c>
      <c r="F123" s="78">
        <f>+IF(ISNUMBER(DATA!I84),DATA!I84,"n/a")</f>
        <v>6.0000000000000001E-3</v>
      </c>
      <c r="G123" s="77">
        <f>+IF(ISNUMBER(DATA!R84),DATA!R84,"n/a")</f>
        <v>1835407</v>
      </c>
      <c r="H123" s="78">
        <f>+IF(ISNUMBER(DATA!S84),DATA!S84,"n/a")</f>
        <v>0</v>
      </c>
      <c r="I123" s="77">
        <f>+IF(ISNUMBER(DATA!AB84),DATA!AB84,"n/a")</f>
        <v>3974422</v>
      </c>
      <c r="J123" s="78">
        <f>+IF(ISNUMBER(DATA!AC84),DATA!AC84,"n/a")</f>
        <v>2.1000000000000001E-2</v>
      </c>
      <c r="K123" s="77">
        <f>+IF(ISNUMBER(DATA!AL84),DATA!AL84,"n/a")</f>
        <v>7913385</v>
      </c>
      <c r="L123" s="78">
        <f>+IF(ISNUMBER(DATA!AM84),DATA!AM84,"n/a")</f>
        <v>0.01</v>
      </c>
      <c r="M123" s="98"/>
      <c r="N123" s="98"/>
      <c r="O123" s="99"/>
      <c r="P123" s="68"/>
      <c r="Q123" s="68"/>
      <c r="R123" s="67"/>
      <c r="S123" s="67"/>
      <c r="T123" s="67"/>
      <c r="U123" s="67"/>
      <c r="V123" s="67"/>
      <c r="W123" s="67"/>
      <c r="X123" s="67"/>
      <c r="Y123" s="67"/>
    </row>
    <row r="124" spans="1:25" x14ac:dyDescent="0.2">
      <c r="A124" s="76" t="s">
        <v>19</v>
      </c>
      <c r="B124" s="76" t="s">
        <v>21</v>
      </c>
      <c r="C124" s="67" t="s">
        <v>0</v>
      </c>
      <c r="D124" s="67" t="s">
        <v>289</v>
      </c>
      <c r="E124" s="77">
        <f>+IF(ISNUMBER(DATA!H85),DATA!H85,"n/a")</f>
        <v>989528</v>
      </c>
      <c r="F124" s="78">
        <f>+IF(ISNUMBER(DATA!I85),DATA!I85,"n/a")</f>
        <v>-4.2000000000000003E-2</v>
      </c>
      <c r="G124" s="77">
        <f>+IF(ISNUMBER(DATA!R85),DATA!R85,"n/a")</f>
        <v>3217679</v>
      </c>
      <c r="H124" s="78">
        <f>+IF(ISNUMBER(DATA!S85),DATA!S85,"n/a")</f>
        <v>-2.7E-2</v>
      </c>
      <c r="I124" s="77">
        <f>+IF(ISNUMBER(DATA!AB85),DATA!AB85,"n/a")</f>
        <v>6766183</v>
      </c>
      <c r="J124" s="78">
        <f>+IF(ISNUMBER(DATA!AC85),DATA!AC85,"n/a")</f>
        <v>-1.6E-2</v>
      </c>
      <c r="K124" s="77">
        <f>+IF(ISNUMBER(DATA!AL85),DATA!AL85,"n/a")</f>
        <v>13714685</v>
      </c>
      <c r="L124" s="78">
        <f>+IF(ISNUMBER(DATA!AM85),DATA!AM85,"n/a")</f>
        <v>-3.4000000000000002E-2</v>
      </c>
      <c r="M124" s="98"/>
      <c r="N124" s="98"/>
      <c r="O124" s="99"/>
      <c r="P124" s="68"/>
      <c r="Q124" s="68"/>
      <c r="R124" s="67"/>
      <c r="S124" s="67"/>
      <c r="T124" s="67"/>
      <c r="U124" s="67"/>
      <c r="V124" s="67"/>
      <c r="W124" s="67"/>
      <c r="X124" s="67"/>
      <c r="Y124" s="67"/>
    </row>
    <row r="125" spans="1:25" x14ac:dyDescent="0.2">
      <c r="A125" s="76" t="s">
        <v>19</v>
      </c>
      <c r="B125" s="76" t="s">
        <v>21</v>
      </c>
      <c r="C125" s="67" t="s">
        <v>0</v>
      </c>
      <c r="D125" s="67" t="s">
        <v>290</v>
      </c>
      <c r="E125" s="77">
        <f>+IF(ISNUMBER(DATA!H86),DATA!H86,"n/a")</f>
        <v>1114787</v>
      </c>
      <c r="F125" s="78">
        <f>+IF(ISNUMBER(DATA!I86),DATA!I86,"n/a")</f>
        <v>-2.4E-2</v>
      </c>
      <c r="G125" s="77">
        <f>+IF(ISNUMBER(DATA!R86),DATA!R86,"n/a")</f>
        <v>3445966</v>
      </c>
      <c r="H125" s="78">
        <f>+IF(ISNUMBER(DATA!S86),DATA!S86,"n/a")</f>
        <v>2E-3</v>
      </c>
      <c r="I125" s="77">
        <f>+IF(ISNUMBER(DATA!AB86),DATA!AB86,"n/a")</f>
        <v>7272199</v>
      </c>
      <c r="J125" s="78">
        <f>+IF(ISNUMBER(DATA!AC86),DATA!AC86,"n/a")</f>
        <v>-2E-3</v>
      </c>
      <c r="K125" s="77">
        <f>+IF(ISNUMBER(DATA!AL86),DATA!AL86,"n/a")</f>
        <v>15254567</v>
      </c>
      <c r="L125" s="78">
        <f>+IF(ISNUMBER(DATA!AM86),DATA!AM86,"n/a")</f>
        <v>-8.0000000000000002E-3</v>
      </c>
      <c r="M125" s="98"/>
      <c r="N125" s="98"/>
      <c r="O125" s="99"/>
      <c r="P125" s="68"/>
      <c r="Q125" s="68"/>
      <c r="R125" s="67"/>
      <c r="S125" s="67"/>
      <c r="T125" s="67"/>
      <c r="U125" s="67"/>
      <c r="V125" s="67"/>
      <c r="W125" s="67"/>
      <c r="X125" s="67"/>
      <c r="Y125" s="67"/>
    </row>
    <row r="126" spans="1:25" x14ac:dyDescent="0.2">
      <c r="A126" s="76" t="s">
        <v>19</v>
      </c>
      <c r="B126" s="76" t="s">
        <v>21</v>
      </c>
      <c r="C126" s="67" t="s">
        <v>0</v>
      </c>
      <c r="D126" s="67" t="s">
        <v>291</v>
      </c>
      <c r="E126" s="77">
        <f>+IF(ISNUMBER(DATA!H87),DATA!H87,"n/a")</f>
        <v>1171711</v>
      </c>
      <c r="F126" s="78">
        <f>+IF(ISNUMBER(DATA!I87),DATA!I87,"n/a")</f>
        <v>3.2000000000000001E-2</v>
      </c>
      <c r="G126" s="77">
        <f>+IF(ISNUMBER(DATA!R87),DATA!R87,"n/a")</f>
        <v>3670826</v>
      </c>
      <c r="H126" s="78">
        <f>+IF(ISNUMBER(DATA!S87),DATA!S87,"n/a")</f>
        <v>3.0000000000000001E-3</v>
      </c>
      <c r="I126" s="77">
        <f>+IF(ISNUMBER(DATA!AB87),DATA!AB87,"n/a")</f>
        <v>7327132</v>
      </c>
      <c r="J126" s="78">
        <f>+IF(ISNUMBER(DATA!AC87),DATA!AC87,"n/a")</f>
        <v>0</v>
      </c>
      <c r="K126" s="77">
        <f>+IF(ISNUMBER(DATA!AL87),DATA!AL87,"n/a")</f>
        <v>14745279</v>
      </c>
      <c r="L126" s="78">
        <f>+IF(ISNUMBER(DATA!AM87),DATA!AM87,"n/a")</f>
        <v>-1.0999999999999999E-2</v>
      </c>
      <c r="M126" s="98"/>
      <c r="N126" s="98"/>
      <c r="O126" s="99"/>
      <c r="P126" s="68"/>
      <c r="Q126" s="68"/>
      <c r="R126" s="67"/>
      <c r="S126" s="67"/>
      <c r="T126" s="67"/>
      <c r="U126" s="67"/>
      <c r="V126" s="67"/>
      <c r="W126" s="67"/>
      <c r="X126" s="67"/>
      <c r="Y126" s="67"/>
    </row>
    <row r="127" spans="1:25" x14ac:dyDescent="0.2">
      <c r="A127" s="76" t="s">
        <v>19</v>
      </c>
      <c r="B127" s="76" t="s">
        <v>21</v>
      </c>
      <c r="C127" s="67" t="s">
        <v>0</v>
      </c>
      <c r="D127" s="67" t="s">
        <v>292</v>
      </c>
      <c r="E127" s="77">
        <f>+IF(ISNUMBER(DATA!H88),DATA!H88,"n/a")</f>
        <v>537246</v>
      </c>
      <c r="F127" s="78">
        <f>+IF(ISNUMBER(DATA!I88),DATA!I88,"n/a")</f>
        <v>5.2999999999999999E-2</v>
      </c>
      <c r="G127" s="77">
        <f>+IF(ISNUMBER(DATA!R88),DATA!R88,"n/a")</f>
        <v>1773404</v>
      </c>
      <c r="H127" s="78">
        <f>+IF(ISNUMBER(DATA!S88),DATA!S88,"n/a")</f>
        <v>4.9000000000000002E-2</v>
      </c>
      <c r="I127" s="77">
        <f>+IF(ISNUMBER(DATA!AB88),DATA!AB88,"n/a")</f>
        <v>3726165</v>
      </c>
      <c r="J127" s="78">
        <f>+IF(ISNUMBER(DATA!AC88),DATA!AC88,"n/a")</f>
        <v>5.7000000000000002E-2</v>
      </c>
      <c r="K127" s="77">
        <f>+IF(ISNUMBER(DATA!AL88),DATA!AL88,"n/a")</f>
        <v>7250069</v>
      </c>
      <c r="L127" s="78">
        <f>+IF(ISNUMBER(DATA!AM88),DATA!AM88,"n/a")</f>
        <v>3.5000000000000003E-2</v>
      </c>
      <c r="M127" s="98"/>
      <c r="N127" s="98"/>
      <c r="O127" s="99"/>
      <c r="P127" s="68"/>
      <c r="Q127" s="68"/>
      <c r="R127" s="67"/>
      <c r="S127" s="67"/>
      <c r="T127" s="67"/>
      <c r="U127" s="67"/>
      <c r="V127" s="67"/>
      <c r="W127" s="67"/>
      <c r="X127" s="67"/>
      <c r="Y127" s="67"/>
    </row>
    <row r="128" spans="1:25" x14ac:dyDescent="0.2">
      <c r="A128" s="76" t="s">
        <v>19</v>
      </c>
      <c r="B128" s="76" t="s">
        <v>21</v>
      </c>
      <c r="C128" s="67" t="s">
        <v>0</v>
      </c>
      <c r="D128" s="67" t="s">
        <v>293</v>
      </c>
      <c r="E128" s="77">
        <f>+IF(ISNUMBER(DATA!H89),DATA!H89,"n/a")</f>
        <v>523639</v>
      </c>
      <c r="F128" s="78">
        <f>+IF(ISNUMBER(DATA!I89),DATA!I89,"n/a")</f>
        <v>4.0000000000000001E-3</v>
      </c>
      <c r="G128" s="77">
        <f>+IF(ISNUMBER(DATA!R89),DATA!R89,"n/a")</f>
        <v>1660577</v>
      </c>
      <c r="H128" s="78">
        <f>+IF(ISNUMBER(DATA!S89),DATA!S89,"n/a")</f>
        <v>1.2E-2</v>
      </c>
      <c r="I128" s="77">
        <f>+IF(ISNUMBER(DATA!AB89),DATA!AB89,"n/a")</f>
        <v>3336342</v>
      </c>
      <c r="J128" s="78">
        <f>+IF(ISNUMBER(DATA!AC89),DATA!AC89,"n/a")</f>
        <v>0.04</v>
      </c>
      <c r="K128" s="77">
        <f>+IF(ISNUMBER(DATA!AL89),DATA!AL89,"n/a")</f>
        <v>6930823</v>
      </c>
      <c r="L128" s="78">
        <f>+IF(ISNUMBER(DATA!AM89),DATA!AM89,"n/a")</f>
        <v>6.2E-2</v>
      </c>
      <c r="M128" s="98"/>
      <c r="N128" s="98"/>
      <c r="O128" s="99"/>
      <c r="P128" s="68"/>
      <c r="Q128" s="68"/>
      <c r="R128" s="67"/>
      <c r="S128" s="67"/>
      <c r="T128" s="67"/>
      <c r="U128" s="67"/>
      <c r="V128" s="67"/>
      <c r="W128" s="67"/>
      <c r="X128" s="67"/>
      <c r="Y128" s="67"/>
    </row>
    <row r="129" spans="1:25" x14ac:dyDescent="0.2">
      <c r="A129" s="76" t="s">
        <v>19</v>
      </c>
      <c r="B129" s="76" t="s">
        <v>21</v>
      </c>
      <c r="C129" s="67" t="s">
        <v>0</v>
      </c>
      <c r="D129" s="67" t="s">
        <v>294</v>
      </c>
      <c r="E129" s="77">
        <f>+IF(ISNUMBER(DATA!H90),DATA!H90,"n/a")</f>
        <v>501591</v>
      </c>
      <c r="F129" s="78">
        <f>+IF(ISNUMBER(DATA!I90),DATA!I90,"n/a")</f>
        <v>9.6000000000000002E-2</v>
      </c>
      <c r="G129" s="77">
        <f>+IF(ISNUMBER(DATA!R90),DATA!R90,"n/a")</f>
        <v>1651457</v>
      </c>
      <c r="H129" s="78">
        <f>+IF(ISNUMBER(DATA!S90),DATA!S90,"n/a")</f>
        <v>0.157</v>
      </c>
      <c r="I129" s="77">
        <f>+IF(ISNUMBER(DATA!AB90),DATA!AB90,"n/a")</f>
        <v>3297509</v>
      </c>
      <c r="J129" s="78">
        <f>+IF(ISNUMBER(DATA!AC90),DATA!AC90,"n/a")</f>
        <v>0.13900000000000001</v>
      </c>
      <c r="K129" s="77">
        <f>+IF(ISNUMBER(DATA!AL90),DATA!AL90,"n/a")</f>
        <v>6622609</v>
      </c>
      <c r="L129" s="78">
        <f>+IF(ISNUMBER(DATA!AM90),DATA!AM90,"n/a")</f>
        <v>9.6000000000000002E-2</v>
      </c>
      <c r="M129" s="98"/>
      <c r="N129" s="98"/>
      <c r="O129" s="99"/>
      <c r="P129" s="68"/>
      <c r="Q129" s="68"/>
      <c r="R129" s="67"/>
      <c r="S129" s="67"/>
      <c r="T129" s="67"/>
      <c r="U129" s="67"/>
      <c r="V129" s="67"/>
      <c r="W129" s="67"/>
      <c r="X129" s="67"/>
      <c r="Y129" s="67"/>
    </row>
    <row r="130" spans="1:25" x14ac:dyDescent="0.2">
      <c r="A130" s="76" t="s">
        <v>19</v>
      </c>
      <c r="B130" s="76" t="s">
        <v>21</v>
      </c>
      <c r="C130" s="67" t="s">
        <v>0</v>
      </c>
      <c r="D130" s="67" t="s">
        <v>295</v>
      </c>
      <c r="E130" s="77">
        <f>+IF(ISNUMBER(DATA!H91),DATA!H91,"n/a")</f>
        <v>3371910</v>
      </c>
      <c r="F130" s="78">
        <f>+IF(ISNUMBER(DATA!I91),DATA!I91,"n/a")</f>
        <v>0.06</v>
      </c>
      <c r="G130" s="77">
        <f>+IF(ISNUMBER(DATA!R91),DATA!R91,"n/a")</f>
        <v>10618995</v>
      </c>
      <c r="H130" s="78">
        <f>+IF(ISNUMBER(DATA!S91),DATA!S91,"n/a")</f>
        <v>5.8999999999999997E-2</v>
      </c>
      <c r="I130" s="77">
        <f>+IF(ISNUMBER(DATA!AB91),DATA!AB91,"n/a")</f>
        <v>21296518</v>
      </c>
      <c r="J130" s="78">
        <f>+IF(ISNUMBER(DATA!AC91),DATA!AC91,"n/a")</f>
        <v>3.6999999999999998E-2</v>
      </c>
      <c r="K130" s="77">
        <f>+IF(ISNUMBER(DATA!AL91),DATA!AL91,"n/a")</f>
        <v>44469555</v>
      </c>
      <c r="L130" s="78">
        <f>+IF(ISNUMBER(DATA!AM91),DATA!AM91,"n/a")</f>
        <v>2.3E-2</v>
      </c>
      <c r="M130" s="98"/>
      <c r="N130" s="98"/>
      <c r="O130" s="99"/>
      <c r="P130" s="68"/>
      <c r="Q130" s="68"/>
      <c r="R130" s="67"/>
      <c r="S130" s="67"/>
      <c r="T130" s="67"/>
      <c r="U130" s="67"/>
      <c r="V130" s="67"/>
      <c r="W130" s="67"/>
      <c r="X130" s="67"/>
      <c r="Y130" s="67"/>
    </row>
    <row r="131" spans="1:25" x14ac:dyDescent="0.2">
      <c r="A131" s="76" t="s">
        <v>19</v>
      </c>
      <c r="B131" s="76" t="s">
        <v>21</v>
      </c>
      <c r="C131" s="67" t="s">
        <v>0</v>
      </c>
      <c r="D131" s="67" t="s">
        <v>296</v>
      </c>
      <c r="E131" s="77">
        <f>+IF(ISNUMBER(DATA!H92),DATA!H92,"n/a")</f>
        <v>264678</v>
      </c>
      <c r="F131" s="78">
        <f>+IF(ISNUMBER(DATA!I92),DATA!I92,"n/a")</f>
        <v>7.8E-2</v>
      </c>
      <c r="G131" s="77">
        <f>+IF(ISNUMBER(DATA!R92),DATA!R92,"n/a")</f>
        <v>871665</v>
      </c>
      <c r="H131" s="78">
        <f>+IF(ISNUMBER(DATA!S92),DATA!S92,"n/a")</f>
        <v>6.9000000000000006E-2</v>
      </c>
      <c r="I131" s="77">
        <f>+IF(ISNUMBER(DATA!AB92),DATA!AB92,"n/a")</f>
        <v>1817579</v>
      </c>
      <c r="J131" s="78">
        <f>+IF(ISNUMBER(DATA!AC92),DATA!AC92,"n/a")</f>
        <v>6.4000000000000001E-2</v>
      </c>
      <c r="K131" s="77">
        <f>+IF(ISNUMBER(DATA!AL92),DATA!AL92,"n/a")</f>
        <v>3544853</v>
      </c>
      <c r="L131" s="78">
        <f>+IF(ISNUMBER(DATA!AM92),DATA!AM92,"n/a")</f>
        <v>4.3999999999999997E-2</v>
      </c>
      <c r="M131" s="98"/>
      <c r="N131" s="98"/>
      <c r="O131" s="99"/>
      <c r="P131" s="68"/>
      <c r="Q131" s="68"/>
      <c r="R131" s="67"/>
      <c r="S131" s="67"/>
      <c r="T131" s="67"/>
      <c r="U131" s="67"/>
      <c r="V131" s="67"/>
      <c r="W131" s="67"/>
      <c r="X131" s="67"/>
      <c r="Y131" s="67"/>
    </row>
    <row r="132" spans="1:25" x14ac:dyDescent="0.2">
      <c r="A132" s="76" t="s">
        <v>19</v>
      </c>
      <c r="B132" s="76" t="s">
        <v>21</v>
      </c>
      <c r="C132" s="67" t="s">
        <v>0</v>
      </c>
      <c r="D132" s="67" t="s">
        <v>297</v>
      </c>
      <c r="E132" s="77">
        <f>+IF(ISNUMBER(DATA!H93),DATA!H93,"n/a")</f>
        <v>1599797</v>
      </c>
      <c r="F132" s="78">
        <f>+IF(ISNUMBER(DATA!I93),DATA!I93,"n/a")</f>
        <v>1.2E-2</v>
      </c>
      <c r="G132" s="77">
        <f>+IF(ISNUMBER(DATA!R93),DATA!R93,"n/a")</f>
        <v>5116639</v>
      </c>
      <c r="H132" s="78">
        <f>+IF(ISNUMBER(DATA!S93),DATA!S93,"n/a")</f>
        <v>0.04</v>
      </c>
      <c r="I132" s="77">
        <f>+IF(ISNUMBER(DATA!AB93),DATA!AB93,"n/a")</f>
        <v>10110020</v>
      </c>
      <c r="J132" s="78">
        <f>+IF(ISNUMBER(DATA!AC93),DATA!AC93,"n/a")</f>
        <v>6.7000000000000004E-2</v>
      </c>
      <c r="K132" s="77">
        <f>+IF(ISNUMBER(DATA!AL93),DATA!AL93,"n/a")</f>
        <v>21188197</v>
      </c>
      <c r="L132" s="78">
        <f>+IF(ISNUMBER(DATA!AM93),DATA!AM93,"n/a")</f>
        <v>6.9000000000000006E-2</v>
      </c>
      <c r="M132" s="98"/>
      <c r="N132" s="98"/>
      <c r="O132" s="99"/>
      <c r="P132" s="68"/>
      <c r="Q132" s="68"/>
      <c r="R132" s="67"/>
      <c r="S132" s="67"/>
      <c r="T132" s="67"/>
      <c r="U132" s="67"/>
      <c r="V132" s="67"/>
      <c r="W132" s="67"/>
      <c r="X132" s="67"/>
      <c r="Y132" s="67"/>
    </row>
    <row r="133" spans="1:25" x14ac:dyDescent="0.2">
      <c r="A133" s="76" t="s">
        <v>19</v>
      </c>
      <c r="B133" s="76" t="s">
        <v>21</v>
      </c>
      <c r="C133" s="67" t="s">
        <v>0</v>
      </c>
      <c r="D133" s="67" t="s">
        <v>298</v>
      </c>
      <c r="E133" s="77">
        <f>+IF(ISNUMBER(DATA!H94),DATA!H94,"n/a")</f>
        <v>826278</v>
      </c>
      <c r="F133" s="78">
        <f>+IF(ISNUMBER(DATA!I94),DATA!I94,"n/a")</f>
        <v>8.6999999999999994E-2</v>
      </c>
      <c r="G133" s="77">
        <f>+IF(ISNUMBER(DATA!R94),DATA!R94,"n/a")</f>
        <v>2602547</v>
      </c>
      <c r="H133" s="78">
        <f>+IF(ISNUMBER(DATA!S94),DATA!S94,"n/a")</f>
        <v>9.1999999999999998E-2</v>
      </c>
      <c r="I133" s="77">
        <f>+IF(ISNUMBER(DATA!AB94),DATA!AB94,"n/a")</f>
        <v>5414031</v>
      </c>
      <c r="J133" s="78">
        <f>+IF(ISNUMBER(DATA!AC94),DATA!AC94,"n/a")</f>
        <v>0.33500000000000002</v>
      </c>
      <c r="K133" s="77">
        <f>+IF(ISNUMBER(DATA!AL94),DATA!AL94,"n/a")</f>
        <v>11126556</v>
      </c>
      <c r="L133" s="78">
        <f>+IF(ISNUMBER(DATA!AM94),DATA!AM94,"n/a")</f>
        <v>0.19400000000000001</v>
      </c>
      <c r="M133" s="98"/>
      <c r="N133" s="98"/>
      <c r="O133" s="99"/>
      <c r="P133" s="68"/>
      <c r="Q133" s="68"/>
      <c r="R133" s="67"/>
      <c r="S133" s="67"/>
      <c r="T133" s="67"/>
      <c r="U133" s="67"/>
      <c r="V133" s="67"/>
      <c r="W133" s="67"/>
      <c r="X133" s="67"/>
      <c r="Y133" s="67"/>
    </row>
    <row r="134" spans="1:25" x14ac:dyDescent="0.2">
      <c r="A134" s="76" t="s">
        <v>19</v>
      </c>
      <c r="B134" s="76" t="s">
        <v>21</v>
      </c>
      <c r="C134" s="67" t="s">
        <v>0</v>
      </c>
      <c r="D134" s="67" t="s">
        <v>299</v>
      </c>
      <c r="E134" s="77">
        <f>+IF(ISNUMBER(DATA!H95),DATA!H95,"n/a")</f>
        <v>851352</v>
      </c>
      <c r="F134" s="78">
        <f>+IF(ISNUMBER(DATA!I95),DATA!I95,"n/a")</f>
        <v>-1.0999999999999999E-2</v>
      </c>
      <c r="G134" s="77">
        <f>+IF(ISNUMBER(DATA!R95),DATA!R95,"n/a")</f>
        <v>2750927</v>
      </c>
      <c r="H134" s="78">
        <f>+IF(ISNUMBER(DATA!S95),DATA!S95,"n/a")</f>
        <v>2.7E-2</v>
      </c>
      <c r="I134" s="77">
        <f>+IF(ISNUMBER(DATA!AB95),DATA!AB95,"n/a")</f>
        <v>5735173</v>
      </c>
      <c r="J134" s="78">
        <f>+IF(ISNUMBER(DATA!AC95),DATA!AC95,"n/a")</f>
        <v>0.11600000000000001</v>
      </c>
      <c r="K134" s="77">
        <f>+IF(ISNUMBER(DATA!AL95),DATA!AL95,"n/a")</f>
        <v>11897240</v>
      </c>
      <c r="L134" s="78">
        <f>+IF(ISNUMBER(DATA!AM95),DATA!AM95,"n/a")</f>
        <v>7.3999999999999996E-2</v>
      </c>
      <c r="M134" s="98"/>
      <c r="N134" s="98"/>
      <c r="O134" s="99"/>
      <c r="P134" s="68"/>
      <c r="Q134" s="68"/>
      <c r="R134" s="67"/>
      <c r="S134" s="67"/>
      <c r="T134" s="67"/>
      <c r="U134" s="67"/>
      <c r="V134" s="67"/>
      <c r="W134" s="67"/>
      <c r="X134" s="67"/>
      <c r="Y134" s="67"/>
    </row>
    <row r="135" spans="1:25" x14ac:dyDescent="0.2">
      <c r="A135" s="76" t="s">
        <v>19</v>
      </c>
      <c r="B135" s="76" t="s">
        <v>21</v>
      </c>
      <c r="C135" s="67" t="s">
        <v>0</v>
      </c>
      <c r="D135" s="67" t="s">
        <v>300</v>
      </c>
      <c r="E135" s="77">
        <f>+IF(ISNUMBER(DATA!H96),DATA!H96,"n/a")</f>
        <v>386563</v>
      </c>
      <c r="F135" s="78">
        <f>+IF(ISNUMBER(DATA!I96),DATA!I96,"n/a")</f>
        <v>5.1999999999999998E-2</v>
      </c>
      <c r="G135" s="77">
        <f>+IF(ISNUMBER(DATA!R96),DATA!R96,"n/a")</f>
        <v>1265907</v>
      </c>
      <c r="H135" s="78">
        <f>+IF(ISNUMBER(DATA!S96),DATA!S96,"n/a")</f>
        <v>4.7E-2</v>
      </c>
      <c r="I135" s="77">
        <f>+IF(ISNUMBER(DATA!AB96),DATA!AB96,"n/a")</f>
        <v>2580808</v>
      </c>
      <c r="J135" s="78">
        <f>+IF(ISNUMBER(DATA!AC96),DATA!AC96,"n/a")</f>
        <v>4.2000000000000003E-2</v>
      </c>
      <c r="K135" s="77">
        <f>+IF(ISNUMBER(DATA!AL96),DATA!AL96,"n/a")</f>
        <v>5150153</v>
      </c>
      <c r="L135" s="78">
        <f>+IF(ISNUMBER(DATA!AM96),DATA!AM96,"n/a")</f>
        <v>3.3000000000000002E-2</v>
      </c>
      <c r="M135" s="98"/>
      <c r="N135" s="98"/>
      <c r="O135" s="99"/>
      <c r="P135" s="68"/>
      <c r="Q135" s="68"/>
      <c r="R135" s="67"/>
      <c r="S135" s="67"/>
      <c r="T135" s="67"/>
      <c r="U135" s="67"/>
      <c r="V135" s="67"/>
      <c r="W135" s="67"/>
      <c r="X135" s="67"/>
      <c r="Y135" s="67"/>
    </row>
    <row r="136" spans="1:25" x14ac:dyDescent="0.2">
      <c r="A136" s="76" t="s">
        <v>19</v>
      </c>
      <c r="B136" s="76" t="s">
        <v>21</v>
      </c>
      <c r="C136" s="67" t="s">
        <v>0</v>
      </c>
      <c r="D136" s="67" t="s">
        <v>301</v>
      </c>
      <c r="E136" s="77">
        <f>+IF(ISNUMBER(DATA!H97),DATA!H97,"n/a")</f>
        <v>692060</v>
      </c>
      <c r="F136" s="78">
        <f>+IF(ISNUMBER(DATA!I97),DATA!I97,"n/a")</f>
        <v>4.0000000000000001E-3</v>
      </c>
      <c r="G136" s="77">
        <f>+IF(ISNUMBER(DATA!R97),DATA!R97,"n/a")</f>
        <v>2270433</v>
      </c>
      <c r="H136" s="78">
        <f>+IF(ISNUMBER(DATA!S97),DATA!S97,"n/a")</f>
        <v>4.2000000000000003E-2</v>
      </c>
      <c r="I136" s="77">
        <f>+IF(ISNUMBER(DATA!AB97),DATA!AB97,"n/a")</f>
        <v>4923369</v>
      </c>
      <c r="J136" s="78">
        <f>+IF(ISNUMBER(DATA!AC97),DATA!AC97,"n/a")</f>
        <v>5.8000000000000003E-2</v>
      </c>
      <c r="K136" s="77">
        <f>+IF(ISNUMBER(DATA!AL97),DATA!AL97,"n/a")</f>
        <v>9790553</v>
      </c>
      <c r="L136" s="78">
        <f>+IF(ISNUMBER(DATA!AM97),DATA!AM97,"n/a")</f>
        <v>9.0999999999999998E-2</v>
      </c>
      <c r="M136" s="98"/>
      <c r="N136" s="98"/>
      <c r="O136" s="99"/>
      <c r="P136" s="68"/>
      <c r="Q136" s="68"/>
      <c r="R136" s="67"/>
      <c r="S136" s="67"/>
      <c r="T136" s="67"/>
      <c r="U136" s="67"/>
      <c r="V136" s="67"/>
      <c r="W136" s="67"/>
      <c r="X136" s="67"/>
      <c r="Y136" s="67"/>
    </row>
    <row r="137" spans="1:25" x14ac:dyDescent="0.2">
      <c r="A137" s="76" t="s">
        <v>19</v>
      </c>
      <c r="B137" s="76" t="s">
        <v>21</v>
      </c>
      <c r="C137" s="67" t="s">
        <v>0</v>
      </c>
      <c r="D137" s="67" t="s">
        <v>302</v>
      </c>
      <c r="E137" s="77">
        <f>+IF(ISNUMBER(DATA!H98),DATA!H98,"n/a")</f>
        <v>3925196</v>
      </c>
      <c r="F137" s="78">
        <f>+IF(ISNUMBER(DATA!I98),DATA!I98,"n/a")</f>
        <v>-4.4999999999999998E-2</v>
      </c>
      <c r="G137" s="77">
        <f>+IF(ISNUMBER(DATA!R98),DATA!R98,"n/a")</f>
        <v>12336059</v>
      </c>
      <c r="H137" s="78">
        <f>+IF(ISNUMBER(DATA!S98),DATA!S98,"n/a")</f>
        <v>-1.2E-2</v>
      </c>
      <c r="I137" s="77">
        <f>+IF(ISNUMBER(DATA!AB98),DATA!AB98,"n/a")</f>
        <v>25590408</v>
      </c>
      <c r="J137" s="78">
        <f>+IF(ISNUMBER(DATA!AC98),DATA!AC98,"n/a")</f>
        <v>-1.7000000000000001E-2</v>
      </c>
      <c r="K137" s="77">
        <f>+IF(ISNUMBER(DATA!AL98),DATA!AL98,"n/a")</f>
        <v>55020269</v>
      </c>
      <c r="L137" s="78">
        <f>+IF(ISNUMBER(DATA!AM98),DATA!AM98,"n/a")</f>
        <v>-2.8000000000000001E-2</v>
      </c>
      <c r="M137" s="98"/>
      <c r="N137" s="98"/>
      <c r="O137" s="99"/>
      <c r="P137" s="68"/>
      <c r="Q137" s="68"/>
      <c r="R137" s="67"/>
      <c r="S137" s="67"/>
      <c r="T137" s="67"/>
      <c r="U137" s="67"/>
      <c r="V137" s="67"/>
      <c r="W137" s="67"/>
      <c r="X137" s="67"/>
      <c r="Y137" s="67"/>
    </row>
    <row r="138" spans="1:25" x14ac:dyDescent="0.2">
      <c r="A138" s="76" t="s">
        <v>19</v>
      </c>
      <c r="B138" s="76" t="s">
        <v>21</v>
      </c>
      <c r="C138" s="67" t="s">
        <v>0</v>
      </c>
      <c r="D138" s="67" t="s">
        <v>303</v>
      </c>
      <c r="E138" s="77">
        <f>+IF(ISNUMBER(DATA!H99),DATA!H99,"n/a")</f>
        <v>1719592</v>
      </c>
      <c r="F138" s="78">
        <f>+IF(ISNUMBER(DATA!I99),DATA!I99,"n/a")</f>
        <v>7.4999999999999997E-2</v>
      </c>
      <c r="G138" s="77">
        <f>+IF(ISNUMBER(DATA!R99),DATA!R99,"n/a")</f>
        <v>5649404</v>
      </c>
      <c r="H138" s="78">
        <f>+IF(ISNUMBER(DATA!S99),DATA!S99,"n/a")</f>
        <v>6.0999999999999999E-2</v>
      </c>
      <c r="I138" s="77">
        <f>+IF(ISNUMBER(DATA!AB99),DATA!AB99,"n/a")</f>
        <v>11772879</v>
      </c>
      <c r="J138" s="78">
        <f>+IF(ISNUMBER(DATA!AC99),DATA!AC99,"n/a")</f>
        <v>5.7000000000000002E-2</v>
      </c>
      <c r="K138" s="77">
        <f>+IF(ISNUMBER(DATA!AL99),DATA!AL99,"n/a")</f>
        <v>24185849</v>
      </c>
      <c r="L138" s="78">
        <f>+IF(ISNUMBER(DATA!AM99),DATA!AM99,"n/a")</f>
        <v>6.8000000000000005E-2</v>
      </c>
      <c r="M138" s="98"/>
      <c r="N138" s="98"/>
      <c r="O138" s="99"/>
      <c r="P138" s="68"/>
      <c r="Q138" s="68"/>
      <c r="R138" s="67"/>
      <c r="S138" s="67"/>
      <c r="T138" s="67"/>
      <c r="U138" s="67"/>
      <c r="V138" s="67"/>
      <c r="W138" s="67"/>
      <c r="X138" s="67"/>
      <c r="Y138" s="67"/>
    </row>
    <row r="139" spans="1:25" x14ac:dyDescent="0.2">
      <c r="A139" s="76" t="s">
        <v>19</v>
      </c>
      <c r="B139" s="76" t="s">
        <v>21</v>
      </c>
      <c r="C139" s="67" t="s">
        <v>0</v>
      </c>
      <c r="D139" s="67" t="s">
        <v>304</v>
      </c>
      <c r="E139" s="77">
        <f>+IF(ISNUMBER(DATA!H100),DATA!H100,"n/a")</f>
        <v>270748</v>
      </c>
      <c r="F139" s="78">
        <f>+IF(ISNUMBER(DATA!I100),DATA!I100,"n/a")</f>
        <v>0.11</v>
      </c>
      <c r="G139" s="77">
        <f>+IF(ISNUMBER(DATA!R100),DATA!R100,"n/a")</f>
        <v>878831</v>
      </c>
      <c r="H139" s="78">
        <f>+IF(ISNUMBER(DATA!S100),DATA!S100,"n/a")</f>
        <v>9.7000000000000003E-2</v>
      </c>
      <c r="I139" s="77">
        <f>+IF(ISNUMBER(DATA!AB100),DATA!AB100,"n/a")</f>
        <v>1839385</v>
      </c>
      <c r="J139" s="78">
        <f>+IF(ISNUMBER(DATA!AC100),DATA!AC100,"n/a")</f>
        <v>0.115</v>
      </c>
      <c r="K139" s="77">
        <f>+IF(ISNUMBER(DATA!AL100),DATA!AL100,"n/a")</f>
        <v>3453057</v>
      </c>
      <c r="L139" s="78">
        <f>+IF(ISNUMBER(DATA!AM100),DATA!AM100,"n/a")</f>
        <v>5.7000000000000002E-2</v>
      </c>
      <c r="M139" s="98"/>
      <c r="N139" s="98"/>
      <c r="O139" s="99"/>
      <c r="P139" s="68"/>
      <c r="Q139" s="68"/>
      <c r="R139" s="67"/>
      <c r="S139" s="67"/>
      <c r="T139" s="67"/>
      <c r="U139" s="67"/>
      <c r="V139" s="67"/>
      <c r="W139" s="67"/>
      <c r="X139" s="67"/>
      <c r="Y139" s="67"/>
    </row>
    <row r="140" spans="1:25" x14ac:dyDescent="0.2">
      <c r="A140" s="76" t="s">
        <v>19</v>
      </c>
      <c r="B140" s="76" t="s">
        <v>21</v>
      </c>
      <c r="C140" s="67" t="s">
        <v>0</v>
      </c>
      <c r="D140" s="67" t="s">
        <v>305</v>
      </c>
      <c r="E140" s="77">
        <f>+IF(ISNUMBER(DATA!H101),DATA!H101,"n/a")</f>
        <v>987801</v>
      </c>
      <c r="F140" s="78">
        <f>+IF(ISNUMBER(DATA!I101),DATA!I101,"n/a")</f>
        <v>0.01</v>
      </c>
      <c r="G140" s="77">
        <f>+IF(ISNUMBER(DATA!R101),DATA!R101,"n/a")</f>
        <v>3182688</v>
      </c>
      <c r="H140" s="78">
        <f>+IF(ISNUMBER(DATA!S101),DATA!S101,"n/a")</f>
        <v>2.3E-2</v>
      </c>
      <c r="I140" s="77">
        <f>+IF(ISNUMBER(DATA!AB101),DATA!AB101,"n/a")</f>
        <v>6375858</v>
      </c>
      <c r="J140" s="78">
        <f>+IF(ISNUMBER(DATA!AC101),DATA!AC101,"n/a")</f>
        <v>4.4999999999999998E-2</v>
      </c>
      <c r="K140" s="77">
        <f>+IF(ISNUMBER(DATA!AL101),DATA!AL101,"n/a")</f>
        <v>13346381</v>
      </c>
      <c r="L140" s="78">
        <f>+IF(ISNUMBER(DATA!AM101),DATA!AM101,"n/a")</f>
        <v>5.7000000000000002E-2</v>
      </c>
      <c r="M140" s="98"/>
      <c r="N140" s="98"/>
      <c r="O140" s="99"/>
      <c r="P140" s="68"/>
      <c r="Q140" s="68"/>
      <c r="R140" s="67"/>
      <c r="S140" s="67"/>
      <c r="T140" s="67"/>
      <c r="U140" s="67"/>
      <c r="V140" s="67"/>
      <c r="W140" s="67"/>
      <c r="X140" s="67"/>
      <c r="Y140" s="67"/>
    </row>
    <row r="141" spans="1:25" x14ac:dyDescent="0.2">
      <c r="A141" s="76" t="s">
        <v>19</v>
      </c>
      <c r="B141" s="76" t="s">
        <v>21</v>
      </c>
      <c r="C141" s="67" t="s">
        <v>0</v>
      </c>
      <c r="D141" s="67" t="s">
        <v>306</v>
      </c>
      <c r="E141" s="77">
        <f>+IF(ISNUMBER(DATA!H102),DATA!H102,"n/a")</f>
        <v>476129</v>
      </c>
      <c r="F141" s="78">
        <f>+IF(ISNUMBER(DATA!I102),DATA!I102,"n/a")</f>
        <v>2.5999999999999999E-2</v>
      </c>
      <c r="G141" s="77">
        <f>+IF(ISNUMBER(DATA!R102),DATA!R102,"n/a")</f>
        <v>1570981</v>
      </c>
      <c r="H141" s="78">
        <f>+IF(ISNUMBER(DATA!S102),DATA!S102,"n/a")</f>
        <v>4.2000000000000003E-2</v>
      </c>
      <c r="I141" s="77">
        <f>+IF(ISNUMBER(DATA!AB102),DATA!AB102,"n/a")</f>
        <v>3315167</v>
      </c>
      <c r="J141" s="78">
        <f>+IF(ISNUMBER(DATA!AC102),DATA!AC102,"n/a")</f>
        <v>0.05</v>
      </c>
      <c r="K141" s="77">
        <f>+IF(ISNUMBER(DATA!AL102),DATA!AL102,"n/a")</f>
        <v>6565221</v>
      </c>
      <c r="L141" s="78">
        <f>+IF(ISNUMBER(DATA!AM102),DATA!AM102,"n/a")</f>
        <v>4.1000000000000002E-2</v>
      </c>
      <c r="M141" s="98"/>
      <c r="N141" s="98"/>
      <c r="O141" s="99"/>
      <c r="P141" s="68"/>
      <c r="Q141" s="68"/>
      <c r="R141" s="67"/>
      <c r="S141" s="67"/>
      <c r="T141" s="67"/>
      <c r="U141" s="67"/>
      <c r="V141" s="67"/>
      <c r="W141" s="67"/>
      <c r="X141" s="67"/>
      <c r="Y141" s="67"/>
    </row>
    <row r="142" spans="1:25" x14ac:dyDescent="0.2">
      <c r="A142" s="76" t="s">
        <v>19</v>
      </c>
      <c r="B142" s="76" t="s">
        <v>21</v>
      </c>
      <c r="C142" s="67" t="s">
        <v>0</v>
      </c>
      <c r="D142" s="67" t="s">
        <v>307</v>
      </c>
      <c r="E142" s="77">
        <f>+IF(ISNUMBER(DATA!H103),DATA!H103,"n/a")</f>
        <v>1603074</v>
      </c>
      <c r="F142" s="78">
        <f>+IF(ISNUMBER(DATA!I103),DATA!I103,"n/a")</f>
        <v>-6.8000000000000005E-2</v>
      </c>
      <c r="G142" s="77">
        <f>+IF(ISNUMBER(DATA!R103),DATA!R103,"n/a")</f>
        <v>4949616</v>
      </c>
      <c r="H142" s="78">
        <f>+IF(ISNUMBER(DATA!S103),DATA!S103,"n/a")</f>
        <v>-0.04</v>
      </c>
      <c r="I142" s="77">
        <f>+IF(ISNUMBER(DATA!AB103),DATA!AB103,"n/a")</f>
        <v>10257061</v>
      </c>
      <c r="J142" s="78">
        <f>+IF(ISNUMBER(DATA!AC103),DATA!AC103,"n/a")</f>
        <v>-3.1E-2</v>
      </c>
      <c r="K142" s="77">
        <f>+IF(ISNUMBER(DATA!AL103),DATA!AL103,"n/a")</f>
        <v>21816471</v>
      </c>
      <c r="L142" s="78">
        <f>+IF(ISNUMBER(DATA!AM103),DATA!AM103,"n/a")</f>
        <v>-2.5999999999999999E-2</v>
      </c>
      <c r="M142" s="98"/>
      <c r="N142" s="98"/>
      <c r="O142" s="99"/>
      <c r="P142" s="68"/>
      <c r="Q142" s="68"/>
      <c r="R142" s="67"/>
      <c r="S142" s="67"/>
      <c r="T142" s="67"/>
      <c r="U142" s="67"/>
      <c r="V142" s="67"/>
      <c r="W142" s="67"/>
      <c r="X142" s="67"/>
      <c r="Y142" s="67"/>
    </row>
    <row r="143" spans="1:25" x14ac:dyDescent="0.2">
      <c r="A143" s="76" t="s">
        <v>19</v>
      </c>
      <c r="B143" s="76" t="s">
        <v>21</v>
      </c>
      <c r="C143" s="67" t="s">
        <v>0</v>
      </c>
      <c r="D143" s="67" t="s">
        <v>308</v>
      </c>
      <c r="E143" s="77">
        <f>+IF(ISNUMBER(DATA!H104),DATA!H104,"n/a")</f>
        <v>1304677</v>
      </c>
      <c r="F143" s="78">
        <f>+IF(ISNUMBER(DATA!I104),DATA!I104,"n/a")</f>
        <v>5.6000000000000001E-2</v>
      </c>
      <c r="G143" s="77">
        <f>+IF(ISNUMBER(DATA!R104),DATA!R104,"n/a")</f>
        <v>4073012</v>
      </c>
      <c r="H143" s="78">
        <f>+IF(ISNUMBER(DATA!S104),DATA!S104,"n/a")</f>
        <v>5.8000000000000003E-2</v>
      </c>
      <c r="I143" s="77">
        <f>+IF(ISNUMBER(DATA!AB104),DATA!AB104,"n/a")</f>
        <v>7997059</v>
      </c>
      <c r="J143" s="78">
        <f>+IF(ISNUMBER(DATA!AC104),DATA!AC104,"n/a")</f>
        <v>6.3E-2</v>
      </c>
      <c r="K143" s="77">
        <f>+IF(ISNUMBER(DATA!AL104),DATA!AL104,"n/a")</f>
        <v>17040178</v>
      </c>
      <c r="L143" s="78">
        <f>+IF(ISNUMBER(DATA!AM104),DATA!AM104,"n/a")</f>
        <v>5.7000000000000002E-2</v>
      </c>
      <c r="M143" s="98"/>
      <c r="N143" s="98"/>
      <c r="O143" s="99"/>
      <c r="P143" s="68"/>
      <c r="Q143" s="68"/>
      <c r="R143" s="67"/>
      <c r="S143" s="67"/>
      <c r="T143" s="67"/>
      <c r="U143" s="67"/>
      <c r="V143" s="67"/>
      <c r="W143" s="67"/>
      <c r="X143" s="67"/>
      <c r="Y143" s="67"/>
    </row>
    <row r="144" spans="1:25" x14ac:dyDescent="0.2">
      <c r="A144" s="76" t="s">
        <v>19</v>
      </c>
      <c r="B144" s="76" t="s">
        <v>21</v>
      </c>
      <c r="C144" s="67" t="s">
        <v>0</v>
      </c>
      <c r="D144" s="67" t="s">
        <v>309</v>
      </c>
      <c r="E144" s="77">
        <f>+IF(ISNUMBER(DATA!H105),DATA!H105,"n/a")</f>
        <v>926932</v>
      </c>
      <c r="F144" s="78">
        <f>+IF(ISNUMBER(DATA!I105),DATA!I105,"n/a")</f>
        <v>-5.3999999999999999E-2</v>
      </c>
      <c r="G144" s="77">
        <f>+IF(ISNUMBER(DATA!R105),DATA!R105,"n/a")</f>
        <v>2952806</v>
      </c>
      <c r="H144" s="78">
        <f>+IF(ISNUMBER(DATA!S105),DATA!S105,"n/a")</f>
        <v>-0.01</v>
      </c>
      <c r="I144" s="77">
        <f>+IF(ISNUMBER(DATA!AB105),DATA!AB105,"n/a")</f>
        <v>6277718</v>
      </c>
      <c r="J144" s="78">
        <f>+IF(ISNUMBER(DATA!AC105),DATA!AC105,"n/a")</f>
        <v>7.0000000000000001E-3</v>
      </c>
      <c r="K144" s="77">
        <f>+IF(ISNUMBER(DATA!AL105),DATA!AL105,"n/a")</f>
        <v>12974960</v>
      </c>
      <c r="L144" s="78">
        <f>+IF(ISNUMBER(DATA!AM105),DATA!AM105,"n/a")</f>
        <v>4.3999999999999997E-2</v>
      </c>
      <c r="M144" s="98"/>
      <c r="N144" s="98"/>
      <c r="O144" s="99"/>
      <c r="P144" s="68"/>
      <c r="Q144" s="68"/>
      <c r="R144" s="67"/>
      <c r="S144" s="67"/>
      <c r="T144" s="67"/>
      <c r="U144" s="67"/>
      <c r="V144" s="67"/>
      <c r="W144" s="67"/>
      <c r="X144" s="67"/>
      <c r="Y144" s="67"/>
    </row>
    <row r="145" spans="1:25" x14ac:dyDescent="0.2">
      <c r="A145" s="76" t="s">
        <v>19</v>
      </c>
      <c r="B145" s="76" t="s">
        <v>21</v>
      </c>
      <c r="C145" s="67" t="s">
        <v>0</v>
      </c>
      <c r="D145" s="67" t="s">
        <v>310</v>
      </c>
      <c r="E145" s="77">
        <f>+IF(ISNUMBER(DATA!H106),DATA!H106,"n/a")</f>
        <v>1014364</v>
      </c>
      <c r="F145" s="78">
        <f>+IF(ISNUMBER(DATA!I106),DATA!I106,"n/a")</f>
        <v>0.16300000000000001</v>
      </c>
      <c r="G145" s="77">
        <f>+IF(ISNUMBER(DATA!R106),DATA!R106,"n/a")</f>
        <v>3165170</v>
      </c>
      <c r="H145" s="78">
        <f>+IF(ISNUMBER(DATA!S106),DATA!S106,"n/a")</f>
        <v>0.14199999999999999</v>
      </c>
      <c r="I145" s="77">
        <f>+IF(ISNUMBER(DATA!AB106),DATA!AB106,"n/a")</f>
        <v>6498158</v>
      </c>
      <c r="J145" s="78">
        <f>+IF(ISNUMBER(DATA!AC106),DATA!AC106,"n/a")</f>
        <v>7.5999999999999998E-2</v>
      </c>
      <c r="K145" s="77">
        <f>+IF(ISNUMBER(DATA!AL106),DATA!AL106,"n/a")</f>
        <v>12921083</v>
      </c>
      <c r="L145" s="78">
        <f>+IF(ISNUMBER(DATA!AM106),DATA!AM106,"n/a")</f>
        <v>3.5999999999999997E-2</v>
      </c>
      <c r="M145" s="98"/>
      <c r="N145" s="98"/>
      <c r="O145" s="99"/>
      <c r="P145" s="68"/>
      <c r="Q145" s="68"/>
      <c r="R145" s="67"/>
      <c r="S145" s="67"/>
      <c r="T145" s="67"/>
      <c r="U145" s="67"/>
      <c r="V145" s="67"/>
      <c r="W145" s="67"/>
      <c r="X145" s="67"/>
      <c r="Y145" s="67"/>
    </row>
    <row r="146" spans="1:25" x14ac:dyDescent="0.2">
      <c r="A146" s="76" t="s">
        <v>19</v>
      </c>
      <c r="B146" s="76" t="s">
        <v>21</v>
      </c>
      <c r="C146" s="67" t="s">
        <v>0</v>
      </c>
      <c r="D146" s="67" t="s">
        <v>311</v>
      </c>
      <c r="E146" s="77">
        <f>+IF(ISNUMBER(DATA!H107),DATA!H107,"n/a")</f>
        <v>714744</v>
      </c>
      <c r="F146" s="78">
        <f>+IF(ISNUMBER(DATA!I107),DATA!I107,"n/a")</f>
        <v>-7.1999999999999995E-2</v>
      </c>
      <c r="G146" s="77">
        <f>+IF(ISNUMBER(DATA!R107),DATA!R107,"n/a")</f>
        <v>2290241</v>
      </c>
      <c r="H146" s="78">
        <f>+IF(ISNUMBER(DATA!S107),DATA!S107,"n/a")</f>
        <v>-5.1999999999999998E-2</v>
      </c>
      <c r="I146" s="77">
        <f>+IF(ISNUMBER(DATA!AB107),DATA!AB107,"n/a")</f>
        <v>4650021</v>
      </c>
      <c r="J146" s="78">
        <f>+IF(ISNUMBER(DATA!AC107),DATA!AC107,"n/a")</f>
        <v>-3.9E-2</v>
      </c>
      <c r="K146" s="77">
        <f>+IF(ISNUMBER(DATA!AL107),DATA!AL107,"n/a")</f>
        <v>9902805</v>
      </c>
      <c r="L146" s="78">
        <f>+IF(ISNUMBER(DATA!AM107),DATA!AM107,"n/a")</f>
        <v>-1.4E-2</v>
      </c>
      <c r="M146" s="98"/>
      <c r="N146" s="98"/>
      <c r="O146" s="99"/>
      <c r="P146" s="68"/>
      <c r="Q146" s="68"/>
      <c r="R146" s="67"/>
      <c r="S146" s="67"/>
      <c r="T146" s="67"/>
      <c r="U146" s="67"/>
      <c r="V146" s="67"/>
      <c r="W146" s="67"/>
      <c r="X146" s="67"/>
      <c r="Y146" s="67"/>
    </row>
    <row r="147" spans="1:25" x14ac:dyDescent="0.2">
      <c r="A147" s="76" t="s">
        <v>19</v>
      </c>
      <c r="B147" s="76" t="s">
        <v>21</v>
      </c>
      <c r="C147" s="67" t="s">
        <v>0</v>
      </c>
      <c r="D147" s="67" t="s">
        <v>312</v>
      </c>
      <c r="E147" s="77">
        <f>+IF(ISNUMBER(DATA!H108),DATA!H108,"n/a")</f>
        <v>661318</v>
      </c>
      <c r="F147" s="78">
        <f>+IF(ISNUMBER(DATA!I108),DATA!I108,"n/a")</f>
        <v>-4.3999999999999997E-2</v>
      </c>
      <c r="G147" s="77">
        <f>+IF(ISNUMBER(DATA!R108),DATA!R108,"n/a")</f>
        <v>2122863</v>
      </c>
      <c r="H147" s="78">
        <f>+IF(ISNUMBER(DATA!S108),DATA!S108,"n/a")</f>
        <v>-2.7E-2</v>
      </c>
      <c r="I147" s="77">
        <f>+IF(ISNUMBER(DATA!AB108),DATA!AB108,"n/a")</f>
        <v>4381642</v>
      </c>
      <c r="J147" s="78">
        <f>+IF(ISNUMBER(DATA!AC108),DATA!AC108,"n/a")</f>
        <v>-1.2E-2</v>
      </c>
      <c r="K147" s="77">
        <f>+IF(ISNUMBER(DATA!AL108),DATA!AL108,"n/a")</f>
        <v>9116478</v>
      </c>
      <c r="L147" s="78">
        <f>+IF(ISNUMBER(DATA!AM108),DATA!AM108,"n/a")</f>
        <v>-2E-3</v>
      </c>
      <c r="M147" s="98"/>
      <c r="N147" s="98"/>
      <c r="O147" s="99"/>
      <c r="P147" s="68"/>
      <c r="Q147" s="68"/>
      <c r="R147" s="67"/>
      <c r="S147" s="67"/>
      <c r="T147" s="67"/>
      <c r="U147" s="67"/>
      <c r="V147" s="67"/>
      <c r="W147" s="67"/>
      <c r="X147" s="67"/>
      <c r="Y147" s="67"/>
    </row>
    <row r="148" spans="1:25" x14ac:dyDescent="0.2">
      <c r="A148" s="76" t="s">
        <v>19</v>
      </c>
      <c r="B148" s="76" t="s">
        <v>21</v>
      </c>
      <c r="C148" s="67" t="s">
        <v>0</v>
      </c>
      <c r="D148" s="67" t="s">
        <v>313</v>
      </c>
      <c r="E148" s="77">
        <f>+IF(ISNUMBER(DATA!H109),DATA!H109,"n/a")</f>
        <v>467480</v>
      </c>
      <c r="F148" s="78">
        <f>+IF(ISNUMBER(DATA!I109),DATA!I109,"n/a")</f>
        <v>-3.5000000000000003E-2</v>
      </c>
      <c r="G148" s="77">
        <f>+IF(ISNUMBER(DATA!R109),DATA!R109,"n/a")</f>
        <v>1542593</v>
      </c>
      <c r="H148" s="78">
        <f>+IF(ISNUMBER(DATA!S109),DATA!S109,"n/a")</f>
        <v>-3.2000000000000001E-2</v>
      </c>
      <c r="I148" s="77">
        <f>+IF(ISNUMBER(DATA!AB109),DATA!AB109,"n/a")</f>
        <v>3274295</v>
      </c>
      <c r="J148" s="78">
        <f>+IF(ISNUMBER(DATA!AC109),DATA!AC109,"n/a")</f>
        <v>-2E-3</v>
      </c>
      <c r="K148" s="77">
        <f>+IF(ISNUMBER(DATA!AL109),DATA!AL109,"n/a")</f>
        <v>6676886</v>
      </c>
      <c r="L148" s="78">
        <f>+IF(ISNUMBER(DATA!AM109),DATA!AM109,"n/a")</f>
        <v>8.9999999999999993E-3</v>
      </c>
      <c r="M148" s="98"/>
      <c r="N148" s="98"/>
      <c r="O148" s="99"/>
      <c r="P148" s="68"/>
      <c r="Q148" s="68"/>
      <c r="R148" s="67"/>
      <c r="S148" s="67"/>
      <c r="T148" s="67"/>
      <c r="U148" s="67"/>
      <c r="V148" s="67"/>
      <c r="W148" s="67"/>
      <c r="X148" s="67"/>
      <c r="Y148" s="67"/>
    </row>
    <row r="149" spans="1:25" x14ac:dyDescent="0.2">
      <c r="A149" s="76" t="s">
        <v>19</v>
      </c>
      <c r="B149" s="76" t="s">
        <v>21</v>
      </c>
      <c r="C149" s="67" t="s">
        <v>0</v>
      </c>
      <c r="D149" s="67" t="s">
        <v>314</v>
      </c>
      <c r="E149" s="77">
        <f>+IF(ISNUMBER(DATA!H110),DATA!H110,"n/a")</f>
        <v>949647</v>
      </c>
      <c r="F149" s="78">
        <f>+IF(ISNUMBER(DATA!I110),DATA!I110,"n/a")</f>
        <v>8.3000000000000004E-2</v>
      </c>
      <c r="G149" s="77">
        <f>+IF(ISNUMBER(DATA!R110),DATA!R110,"n/a")</f>
        <v>2992069</v>
      </c>
      <c r="H149" s="78">
        <f>+IF(ISNUMBER(DATA!S110),DATA!S110,"n/a")</f>
        <v>5.5E-2</v>
      </c>
      <c r="I149" s="77">
        <f>+IF(ISNUMBER(DATA!AB110),DATA!AB110,"n/a")</f>
        <v>6001755</v>
      </c>
      <c r="J149" s="78">
        <f>+IF(ISNUMBER(DATA!AC110),DATA!AC110,"n/a")</f>
        <v>4.1000000000000002E-2</v>
      </c>
      <c r="K149" s="77">
        <f>+IF(ISNUMBER(DATA!AL110),DATA!AL110,"n/a")</f>
        <v>12660550</v>
      </c>
      <c r="L149" s="78">
        <f>+IF(ISNUMBER(DATA!AM110),DATA!AM110,"n/a")</f>
        <v>5.7000000000000002E-2</v>
      </c>
      <c r="M149" s="98"/>
      <c r="N149" s="98"/>
      <c r="O149" s="99"/>
      <c r="P149" s="68"/>
      <c r="Q149" s="68"/>
      <c r="R149" s="67"/>
      <c r="S149" s="67"/>
      <c r="T149" s="67"/>
      <c r="U149" s="67"/>
      <c r="V149" s="67"/>
      <c r="W149" s="67"/>
      <c r="X149" s="67"/>
      <c r="Y149" s="67"/>
    </row>
    <row r="150" spans="1:25" x14ac:dyDescent="0.2">
      <c r="A150" s="76" t="s">
        <v>19</v>
      </c>
      <c r="B150" s="76" t="s">
        <v>21</v>
      </c>
      <c r="C150" s="67" t="s">
        <v>0</v>
      </c>
      <c r="D150" s="67" t="s">
        <v>315</v>
      </c>
      <c r="E150" s="77">
        <f>+IF(ISNUMBER(DATA!H111),DATA!H111,"n/a")</f>
        <v>482801</v>
      </c>
      <c r="F150" s="78">
        <f>+IF(ISNUMBER(DATA!I111),DATA!I111,"n/a")</f>
        <v>4.8000000000000001E-2</v>
      </c>
      <c r="G150" s="77">
        <f>+IF(ISNUMBER(DATA!R111),DATA!R111,"n/a")</f>
        <v>1518238</v>
      </c>
      <c r="H150" s="78">
        <f>+IF(ISNUMBER(DATA!S111),DATA!S111,"n/a")</f>
        <v>4.2000000000000003E-2</v>
      </c>
      <c r="I150" s="77">
        <f>+IF(ISNUMBER(DATA!AB111),DATA!AB111,"n/a")</f>
        <v>3145254</v>
      </c>
      <c r="J150" s="78">
        <f>+IF(ISNUMBER(DATA!AC111),DATA!AC111,"n/a")</f>
        <v>5.0999999999999997E-2</v>
      </c>
      <c r="K150" s="77">
        <f>+IF(ISNUMBER(DATA!AL111),DATA!AL111,"n/a")</f>
        <v>6305081</v>
      </c>
      <c r="L150" s="78">
        <f>+IF(ISNUMBER(DATA!AM111),DATA!AM111,"n/a")</f>
        <v>5.8000000000000003E-2</v>
      </c>
      <c r="M150" s="98"/>
      <c r="N150" s="98"/>
      <c r="O150" s="99"/>
      <c r="P150" s="68"/>
      <c r="Q150" s="68"/>
      <c r="R150" s="67"/>
      <c r="S150" s="67"/>
      <c r="T150" s="67"/>
      <c r="U150" s="67"/>
      <c r="V150" s="67"/>
      <c r="W150" s="67"/>
      <c r="X150" s="67"/>
      <c r="Y150" s="67"/>
    </row>
    <row r="151" spans="1:25" x14ac:dyDescent="0.2">
      <c r="A151" s="76" t="s">
        <v>19</v>
      </c>
      <c r="B151" s="76" t="s">
        <v>21</v>
      </c>
      <c r="C151" s="67" t="s">
        <v>0</v>
      </c>
      <c r="D151" s="67" t="s">
        <v>316</v>
      </c>
      <c r="E151" s="77">
        <f>+IF(ISNUMBER(DATA!H112),DATA!H112,"n/a")</f>
        <v>811013</v>
      </c>
      <c r="F151" s="78">
        <f>+IF(ISNUMBER(DATA!I112),DATA!I112,"n/a")</f>
        <v>4.8000000000000001E-2</v>
      </c>
      <c r="G151" s="77">
        <f>+IF(ISNUMBER(DATA!R112),DATA!R112,"n/a")</f>
        <v>2568550</v>
      </c>
      <c r="H151" s="78">
        <f>+IF(ISNUMBER(DATA!S112),DATA!S112,"n/a")</f>
        <v>2.4E-2</v>
      </c>
      <c r="I151" s="77">
        <f>+IF(ISNUMBER(DATA!AB112),DATA!AB112,"n/a")</f>
        <v>5141554</v>
      </c>
      <c r="J151" s="78">
        <f>+IF(ISNUMBER(DATA!AC112),DATA!AC112,"n/a")</f>
        <v>-1.4E-2</v>
      </c>
      <c r="K151" s="77">
        <f>+IF(ISNUMBER(DATA!AL112),DATA!AL112,"n/a")</f>
        <v>10843499</v>
      </c>
      <c r="L151" s="78">
        <f>+IF(ISNUMBER(DATA!AM112),DATA!AM112,"n/a")</f>
        <v>-1.2E-2</v>
      </c>
      <c r="M151" s="98"/>
      <c r="N151" s="98"/>
      <c r="O151" s="99"/>
      <c r="P151" s="68"/>
      <c r="Q151" s="68"/>
      <c r="R151" s="67"/>
      <c r="S151" s="67"/>
      <c r="T151" s="67"/>
      <c r="U151" s="67"/>
      <c r="V151" s="67"/>
      <c r="W151" s="67"/>
      <c r="X151" s="67"/>
      <c r="Y151" s="67"/>
    </row>
    <row r="152" spans="1:25" x14ac:dyDescent="0.2">
      <c r="A152" s="76" t="s">
        <v>19</v>
      </c>
      <c r="B152" s="76" t="s">
        <v>21</v>
      </c>
      <c r="C152" s="67" t="s">
        <v>0</v>
      </c>
      <c r="D152" s="67" t="s">
        <v>317</v>
      </c>
      <c r="E152" s="77">
        <f>+IF(ISNUMBER(DATA!H113),DATA!H113,"n/a")</f>
        <v>2114519</v>
      </c>
      <c r="F152" s="78">
        <f>+IF(ISNUMBER(DATA!I113),DATA!I113,"n/a")</f>
        <v>4.2999999999999997E-2</v>
      </c>
      <c r="G152" s="77">
        <f>+IF(ISNUMBER(DATA!R113),DATA!R113,"n/a")</f>
        <v>6678453</v>
      </c>
      <c r="H152" s="78">
        <f>+IF(ISNUMBER(DATA!S113),DATA!S113,"n/a")</f>
        <v>3.3000000000000002E-2</v>
      </c>
      <c r="I152" s="77">
        <f>+IF(ISNUMBER(DATA!AB113),DATA!AB113,"n/a")</f>
        <v>13366948</v>
      </c>
      <c r="J152" s="78">
        <f>+IF(ISNUMBER(DATA!AC113),DATA!AC113,"n/a")</f>
        <v>2.1999999999999999E-2</v>
      </c>
      <c r="K152" s="77">
        <f>+IF(ISNUMBER(DATA!AL113),DATA!AL113,"n/a")</f>
        <v>28000206</v>
      </c>
      <c r="L152" s="78">
        <f>+IF(ISNUMBER(DATA!AM113),DATA!AM113,"n/a")</f>
        <v>3.2000000000000001E-2</v>
      </c>
      <c r="M152" s="98"/>
      <c r="N152" s="98"/>
      <c r="O152" s="99"/>
      <c r="P152" s="68"/>
      <c r="Q152" s="68"/>
      <c r="R152" s="67"/>
      <c r="S152" s="67"/>
      <c r="T152" s="67"/>
      <c r="U152" s="67"/>
      <c r="V152" s="67"/>
      <c r="W152" s="67"/>
      <c r="X152" s="67"/>
      <c r="Y152" s="67"/>
    </row>
    <row r="153" spans="1:25" x14ac:dyDescent="0.2">
      <c r="A153" s="76" t="s">
        <v>19</v>
      </c>
      <c r="B153" s="76" t="s">
        <v>21</v>
      </c>
      <c r="C153" s="67" t="s">
        <v>0</v>
      </c>
      <c r="D153" s="67" t="s">
        <v>318</v>
      </c>
      <c r="E153" s="77">
        <f>+IF(ISNUMBER(DATA!H114),DATA!H114,"n/a")</f>
        <v>1327502</v>
      </c>
      <c r="F153" s="78">
        <f>+IF(ISNUMBER(DATA!I114),DATA!I114,"n/a")</f>
        <v>0.11799999999999999</v>
      </c>
      <c r="G153" s="77">
        <f>+IF(ISNUMBER(DATA!R114),DATA!R114,"n/a")</f>
        <v>4095315</v>
      </c>
      <c r="H153" s="78">
        <f>+IF(ISNUMBER(DATA!S114),DATA!S114,"n/a")</f>
        <v>9.5000000000000001E-2</v>
      </c>
      <c r="I153" s="77">
        <f>+IF(ISNUMBER(DATA!AB114),DATA!AB114,"n/a")</f>
        <v>8348428</v>
      </c>
      <c r="J153" s="78">
        <f>+IF(ISNUMBER(DATA!AC114),DATA!AC114,"n/a")</f>
        <v>2.8000000000000001E-2</v>
      </c>
      <c r="K153" s="77">
        <f>+IF(ISNUMBER(DATA!AL114),DATA!AL114,"n/a")</f>
        <v>17311011</v>
      </c>
      <c r="L153" s="78">
        <f>+IF(ISNUMBER(DATA!AM114),DATA!AM114,"n/a")</f>
        <v>1.2999999999999999E-2</v>
      </c>
      <c r="M153" s="98"/>
      <c r="N153" s="98"/>
      <c r="O153" s="99"/>
      <c r="P153" s="68"/>
      <c r="Q153" s="68"/>
      <c r="R153" s="67"/>
      <c r="S153" s="67"/>
      <c r="T153" s="67"/>
      <c r="U153" s="67"/>
      <c r="V153" s="67"/>
      <c r="W153" s="67"/>
      <c r="X153" s="67"/>
      <c r="Y153" s="67"/>
    </row>
    <row r="154" spans="1:25" x14ac:dyDescent="0.2">
      <c r="A154" s="76" t="s">
        <v>19</v>
      </c>
      <c r="B154" s="76" t="s">
        <v>21</v>
      </c>
      <c r="C154" s="67" t="s">
        <v>0</v>
      </c>
      <c r="D154" s="67" t="s">
        <v>319</v>
      </c>
      <c r="E154" s="77">
        <f>+IF(ISNUMBER(DATA!H115),DATA!H115,"n/a")</f>
        <v>1078925</v>
      </c>
      <c r="F154" s="78">
        <f>+IF(ISNUMBER(DATA!I115),DATA!I115,"n/a")</f>
        <v>7.0999999999999994E-2</v>
      </c>
      <c r="G154" s="77">
        <f>+IF(ISNUMBER(DATA!R115),DATA!R115,"n/a")</f>
        <v>3525555</v>
      </c>
      <c r="H154" s="78">
        <f>+IF(ISNUMBER(DATA!S115),DATA!S115,"n/a")</f>
        <v>6.5000000000000002E-2</v>
      </c>
      <c r="I154" s="77">
        <f>+IF(ISNUMBER(DATA!AB115),DATA!AB115,"n/a")</f>
        <v>7257359</v>
      </c>
      <c r="J154" s="78">
        <f>+IF(ISNUMBER(DATA!AC115),DATA!AC115,"n/a")</f>
        <v>5.7000000000000002E-2</v>
      </c>
      <c r="K154" s="77">
        <f>+IF(ISNUMBER(DATA!AL115),DATA!AL115,"n/a")</f>
        <v>14716516</v>
      </c>
      <c r="L154" s="78">
        <f>+IF(ISNUMBER(DATA!AM115),DATA!AM115,"n/a")</f>
        <v>4.2999999999999997E-2</v>
      </c>
      <c r="M154" s="98"/>
      <c r="N154" s="98"/>
      <c r="O154" s="99"/>
      <c r="P154" s="68"/>
      <c r="Q154" s="68"/>
      <c r="R154" s="67"/>
      <c r="S154" s="67"/>
      <c r="T154" s="67"/>
      <c r="U154" s="67"/>
      <c r="V154" s="67"/>
      <c r="W154" s="67"/>
      <c r="X154" s="67"/>
      <c r="Y154" s="67"/>
    </row>
    <row r="155" spans="1:25" x14ac:dyDescent="0.2">
      <c r="A155" s="76" t="s">
        <v>19</v>
      </c>
      <c r="B155" s="76" t="s">
        <v>21</v>
      </c>
      <c r="C155" s="67" t="s">
        <v>0</v>
      </c>
      <c r="D155" s="67" t="s">
        <v>320</v>
      </c>
      <c r="E155" s="77">
        <f>+IF(ISNUMBER(DATA!H116),DATA!H116,"n/a")</f>
        <v>744222</v>
      </c>
      <c r="F155" s="78">
        <f>+IF(ISNUMBER(DATA!I116),DATA!I116,"n/a")</f>
        <v>2.4E-2</v>
      </c>
      <c r="G155" s="77">
        <f>+IF(ISNUMBER(DATA!R116),DATA!R116,"n/a")</f>
        <v>2383617</v>
      </c>
      <c r="H155" s="78">
        <f>+IF(ISNUMBER(DATA!S116),DATA!S116,"n/a")</f>
        <v>3.5000000000000003E-2</v>
      </c>
      <c r="I155" s="77">
        <f>+IF(ISNUMBER(DATA!AB116),DATA!AB116,"n/a")</f>
        <v>4829909</v>
      </c>
      <c r="J155" s="78">
        <f>+IF(ISNUMBER(DATA!AC116),DATA!AC116,"n/a")</f>
        <v>4.8000000000000001E-2</v>
      </c>
      <c r="K155" s="77">
        <f>+IF(ISNUMBER(DATA!AL116),DATA!AL116,"n/a")</f>
        <v>9998767</v>
      </c>
      <c r="L155" s="78">
        <f>+IF(ISNUMBER(DATA!AM116),DATA!AM116,"n/a")</f>
        <v>5.1999999999999998E-2</v>
      </c>
      <c r="M155" s="98"/>
      <c r="N155" s="98"/>
      <c r="O155" s="99"/>
      <c r="P155" s="68"/>
      <c r="Q155" s="68"/>
      <c r="R155" s="67"/>
      <c r="S155" s="67"/>
      <c r="T155" s="67"/>
      <c r="U155" s="67"/>
      <c r="V155" s="67"/>
      <c r="W155" s="67"/>
      <c r="X155" s="67"/>
      <c r="Y155" s="67"/>
    </row>
    <row r="156" spans="1:25" x14ac:dyDescent="0.2">
      <c r="A156" s="76" t="s">
        <v>19</v>
      </c>
      <c r="B156" s="76" t="s">
        <v>21</v>
      </c>
      <c r="C156" s="67" t="s">
        <v>0</v>
      </c>
      <c r="D156" s="67" t="s">
        <v>321</v>
      </c>
      <c r="E156" s="77">
        <f>+IF(ISNUMBER(DATA!H117),DATA!H117,"n/a")</f>
        <v>1259283</v>
      </c>
      <c r="F156" s="78">
        <f>+IF(ISNUMBER(DATA!I117),DATA!I117,"n/a")</f>
        <v>-1.0999999999999999E-2</v>
      </c>
      <c r="G156" s="77">
        <f>+IF(ISNUMBER(DATA!R117),DATA!R117,"n/a")</f>
        <v>4032590</v>
      </c>
      <c r="H156" s="78">
        <f>+IF(ISNUMBER(DATA!S117),DATA!S117,"n/a")</f>
        <v>-8.9999999999999993E-3</v>
      </c>
      <c r="I156" s="77">
        <f>+IF(ISNUMBER(DATA!AB117),DATA!AB117,"n/a")</f>
        <v>8024075</v>
      </c>
      <c r="J156" s="78">
        <f>+IF(ISNUMBER(DATA!AC117),DATA!AC117,"n/a")</f>
        <v>2.1999999999999999E-2</v>
      </c>
      <c r="K156" s="77">
        <f>+IF(ISNUMBER(DATA!AL117),DATA!AL117,"n/a")</f>
        <v>17116225</v>
      </c>
      <c r="L156" s="78">
        <f>+IF(ISNUMBER(DATA!AM117),DATA!AM117,"n/a")</f>
        <v>3.9E-2</v>
      </c>
      <c r="M156" s="98"/>
      <c r="N156" s="98"/>
      <c r="O156" s="99"/>
      <c r="P156" s="68"/>
      <c r="Q156" s="68"/>
      <c r="R156" s="67"/>
      <c r="S156" s="67"/>
      <c r="T156" s="67"/>
      <c r="U156" s="67"/>
      <c r="V156" s="67"/>
      <c r="W156" s="67"/>
      <c r="X156" s="67"/>
      <c r="Y156" s="67"/>
    </row>
    <row r="157" spans="1:25" x14ac:dyDescent="0.2">
      <c r="A157" s="76" t="s">
        <v>19</v>
      </c>
      <c r="B157" s="76" t="s">
        <v>21</v>
      </c>
      <c r="C157" s="67" t="s">
        <v>0</v>
      </c>
      <c r="D157" s="67" t="s">
        <v>347</v>
      </c>
      <c r="E157" s="77">
        <f>+IF(ISNUMBER(DATA!H118),DATA!H118,"n/a")</f>
        <v>413708</v>
      </c>
      <c r="F157" s="78">
        <f>+IF(ISNUMBER(DATA!I118),DATA!I118,"n/a")</f>
        <v>8.0000000000000002E-3</v>
      </c>
      <c r="G157" s="77">
        <f>+IF(ISNUMBER(DATA!R118),DATA!R118,"n/a")</f>
        <v>1379803</v>
      </c>
      <c r="H157" s="78">
        <f>+IF(ISNUMBER(DATA!S118),DATA!S118,"n/a")</f>
        <v>-7.0000000000000001E-3</v>
      </c>
      <c r="I157" s="77">
        <f>+IF(ISNUMBER(DATA!AB118),DATA!AB118,"n/a")</f>
        <v>2963388</v>
      </c>
      <c r="J157" s="78">
        <f>+IF(ISNUMBER(DATA!AC118),DATA!AC118,"n/a")</f>
        <v>6.0000000000000001E-3</v>
      </c>
      <c r="K157" s="77">
        <f>+IF(ISNUMBER(DATA!AL118),DATA!AL118,"n/a")</f>
        <v>5959149</v>
      </c>
      <c r="L157" s="78">
        <f>+IF(ISNUMBER(DATA!AM118),DATA!AM118,"n/a")</f>
        <v>2.5000000000000001E-2</v>
      </c>
      <c r="M157" s="98"/>
      <c r="N157" s="98"/>
      <c r="O157" s="99"/>
      <c r="P157" s="68"/>
      <c r="Q157" s="68"/>
      <c r="R157" s="67"/>
      <c r="S157" s="67"/>
      <c r="T157" s="67"/>
      <c r="U157" s="67"/>
      <c r="V157" s="67"/>
      <c r="W157" s="67"/>
      <c r="X157" s="67"/>
      <c r="Y157" s="67"/>
    </row>
    <row r="158" spans="1:25" x14ac:dyDescent="0.2">
      <c r="A158" s="76" t="s">
        <v>19</v>
      </c>
      <c r="B158" s="76" t="s">
        <v>21</v>
      </c>
      <c r="C158" s="67" t="s">
        <v>0</v>
      </c>
      <c r="D158" s="67" t="s">
        <v>348</v>
      </c>
      <c r="E158" s="77">
        <f>+IF(ISNUMBER(DATA!H119),DATA!H119,"n/a")</f>
        <v>992408</v>
      </c>
      <c r="F158" s="78">
        <f>+IF(ISNUMBER(DATA!I119),DATA!I119,"n/a")</f>
        <v>2.9000000000000001E-2</v>
      </c>
      <c r="G158" s="77">
        <f>+IF(ISNUMBER(DATA!R119),DATA!R119,"n/a")</f>
        <v>3209787</v>
      </c>
      <c r="H158" s="78">
        <f>+IF(ISNUMBER(DATA!S119),DATA!S119,"n/a")</f>
        <v>4.1000000000000002E-2</v>
      </c>
      <c r="I158" s="77">
        <f>+IF(ISNUMBER(DATA!AB119),DATA!AB119,"n/a")</f>
        <v>6629479</v>
      </c>
      <c r="J158" s="78">
        <f>+IF(ISNUMBER(DATA!AC119),DATA!AC119,"n/a")</f>
        <v>6.8000000000000005E-2</v>
      </c>
      <c r="K158" s="77">
        <f>+IF(ISNUMBER(DATA!AL119),DATA!AL119,"n/a")</f>
        <v>13455098</v>
      </c>
      <c r="L158" s="78">
        <f>+IF(ISNUMBER(DATA!AM119),DATA!AM119,"n/a")</f>
        <v>6.8000000000000005E-2</v>
      </c>
      <c r="M158" s="98"/>
      <c r="N158" s="98"/>
      <c r="O158" s="99"/>
      <c r="P158" s="68"/>
      <c r="Q158" s="68"/>
      <c r="R158" s="67"/>
      <c r="S158" s="67"/>
      <c r="T158" s="67"/>
      <c r="U158" s="67"/>
      <c r="V158" s="67"/>
      <c r="W158" s="67"/>
      <c r="X158" s="67"/>
      <c r="Y158" s="67"/>
    </row>
    <row r="159" spans="1:25" x14ac:dyDescent="0.2">
      <c r="A159" s="76"/>
      <c r="B159" s="76"/>
      <c r="E159" s="81"/>
      <c r="F159" s="78"/>
      <c r="G159" s="82"/>
      <c r="H159" s="78"/>
      <c r="I159" s="82"/>
      <c r="J159" s="83"/>
      <c r="K159" s="81"/>
      <c r="L159" s="78"/>
      <c r="M159" s="68"/>
      <c r="N159" s="68"/>
      <c r="O159" s="68"/>
      <c r="P159" s="68"/>
      <c r="Q159" s="68"/>
      <c r="R159" s="67"/>
      <c r="S159" s="67"/>
      <c r="T159" s="67"/>
      <c r="U159" s="67"/>
      <c r="V159" s="67"/>
      <c r="W159" s="67"/>
      <c r="X159" s="67"/>
      <c r="Y159" s="67"/>
    </row>
    <row r="160" spans="1:25" x14ac:dyDescent="0.2">
      <c r="A160" s="76" t="s">
        <v>19</v>
      </c>
      <c r="B160" s="76" t="s">
        <v>21</v>
      </c>
      <c r="C160" s="67" t="s">
        <v>9</v>
      </c>
      <c r="D160" s="67" t="s">
        <v>274</v>
      </c>
      <c r="E160" s="81">
        <f>+IF(ISNUMBER(DATA!J70),DATA!J70,"n/a")</f>
        <v>115869</v>
      </c>
      <c r="F160" s="78">
        <f>+IF(ISNUMBER(DATA!K70),DATA!K70,"n/a")</f>
        <v>8.1000000000000003E-2</v>
      </c>
      <c r="G160" s="81">
        <f>+IF(ISNUMBER(DATA!T70),DATA!T70,"n/a")</f>
        <v>353612</v>
      </c>
      <c r="H160" s="78">
        <f>+IF(ISNUMBER(DATA!U70),DATA!U70,"n/a")</f>
        <v>4.3999999999999997E-2</v>
      </c>
      <c r="I160" s="81">
        <f>+IF(ISNUMBER(DATA!AD70),DATA!AD70,"n/a")</f>
        <v>742634</v>
      </c>
      <c r="J160" s="78">
        <f>+IF(ISNUMBER(DATA!AE70),DATA!AE70,"n/a")</f>
        <v>5.3999999999999999E-2</v>
      </c>
      <c r="K160" s="81">
        <f>+IF(ISNUMBER(DATA!AN70),DATA!AN70,"n/a")</f>
        <v>1547258</v>
      </c>
      <c r="L160" s="78">
        <f>+IF(ISNUMBER(DATA!AO70),DATA!AO70,"n/a")</f>
        <v>4.2999999999999997E-2</v>
      </c>
      <c r="M160" s="68"/>
      <c r="N160" s="68"/>
      <c r="O160" s="68"/>
      <c r="P160" s="68"/>
      <c r="Q160" s="68"/>
      <c r="R160" s="67"/>
      <c r="S160" s="67"/>
      <c r="T160" s="67"/>
      <c r="U160" s="67"/>
      <c r="V160" s="67"/>
      <c r="W160" s="67"/>
      <c r="X160" s="67"/>
      <c r="Y160" s="67"/>
    </row>
    <row r="161" spans="1:25" x14ac:dyDescent="0.2">
      <c r="A161" s="76" t="s">
        <v>19</v>
      </c>
      <c r="B161" s="76" t="s">
        <v>21</v>
      </c>
      <c r="C161" s="67" t="s">
        <v>9</v>
      </c>
      <c r="D161" s="67" t="s">
        <v>275</v>
      </c>
      <c r="E161" s="81">
        <f>+IF(ISNUMBER(DATA!J71),DATA!J71,"n/a")</f>
        <v>295285</v>
      </c>
      <c r="F161" s="78">
        <f>+IF(ISNUMBER(DATA!K71),DATA!K71,"n/a")</f>
        <v>4.3999999999999997E-2</v>
      </c>
      <c r="G161" s="81">
        <f>+IF(ISNUMBER(DATA!T71),DATA!T71,"n/a")</f>
        <v>944940</v>
      </c>
      <c r="H161" s="78">
        <f>+IF(ISNUMBER(DATA!U71),DATA!U71,"n/a")</f>
        <v>2.8000000000000001E-2</v>
      </c>
      <c r="I161" s="81">
        <f>+IF(ISNUMBER(DATA!AD71),DATA!AD71,"n/a")</f>
        <v>1908347</v>
      </c>
      <c r="J161" s="78">
        <f>+IF(ISNUMBER(DATA!AE71),DATA!AE71,"n/a")</f>
        <v>4.8000000000000001E-2</v>
      </c>
      <c r="K161" s="81">
        <f>+IF(ISNUMBER(DATA!AN71),DATA!AN71,"n/a")</f>
        <v>3789554</v>
      </c>
      <c r="L161" s="78">
        <f>+IF(ISNUMBER(DATA!AO71),DATA!AO71,"n/a")</f>
        <v>1.7999999999999999E-2</v>
      </c>
      <c r="M161" s="68"/>
      <c r="N161" s="68"/>
      <c r="O161" s="68"/>
      <c r="P161" s="68"/>
      <c r="Q161" s="68"/>
      <c r="R161" s="67"/>
      <c r="S161" s="67"/>
      <c r="T161" s="67"/>
      <c r="U161" s="67"/>
      <c r="V161" s="67"/>
      <c r="W161" s="67"/>
      <c r="X161" s="67"/>
      <c r="Y161" s="67"/>
    </row>
    <row r="162" spans="1:25" x14ac:dyDescent="0.2">
      <c r="A162" s="76" t="s">
        <v>19</v>
      </c>
      <c r="B162" s="76" t="s">
        <v>21</v>
      </c>
      <c r="C162" s="67" t="s">
        <v>9</v>
      </c>
      <c r="D162" s="67" t="s">
        <v>276</v>
      </c>
      <c r="E162" s="81">
        <f>+IF(ISNUMBER(DATA!J72),DATA!J72,"n/a")</f>
        <v>507827</v>
      </c>
      <c r="F162" s="78">
        <f>+IF(ISNUMBER(DATA!K72),DATA!K72,"n/a")</f>
        <v>-4.1000000000000002E-2</v>
      </c>
      <c r="G162" s="81">
        <f>+IF(ISNUMBER(DATA!T72),DATA!T72,"n/a")</f>
        <v>1565054</v>
      </c>
      <c r="H162" s="78">
        <f>+IF(ISNUMBER(DATA!U72),DATA!U72,"n/a")</f>
        <v>-2.9000000000000001E-2</v>
      </c>
      <c r="I162" s="81">
        <f>+IF(ISNUMBER(DATA!AD72),DATA!AD72,"n/a")</f>
        <v>3195295</v>
      </c>
      <c r="J162" s="78">
        <f>+IF(ISNUMBER(DATA!AE72),DATA!AE72,"n/a")</f>
        <v>0</v>
      </c>
      <c r="K162" s="81">
        <f>+IF(ISNUMBER(DATA!AN72),DATA!AN72,"n/a")</f>
        <v>6681946</v>
      </c>
      <c r="L162" s="78">
        <f>+IF(ISNUMBER(DATA!AO72),DATA!AO72,"n/a")</f>
        <v>1.2999999999999999E-2</v>
      </c>
      <c r="M162" s="68"/>
      <c r="N162" s="68"/>
      <c r="O162" s="68"/>
      <c r="P162" s="68"/>
      <c r="Q162" s="68"/>
      <c r="R162" s="67"/>
      <c r="S162" s="67"/>
      <c r="T162" s="67"/>
      <c r="U162" s="67"/>
      <c r="V162" s="67"/>
      <c r="W162" s="67"/>
      <c r="X162" s="67"/>
      <c r="Y162" s="67"/>
    </row>
    <row r="163" spans="1:25" x14ac:dyDescent="0.2">
      <c r="A163" s="76" t="s">
        <v>19</v>
      </c>
      <c r="B163" s="76" t="s">
        <v>21</v>
      </c>
      <c r="C163" s="67" t="s">
        <v>9</v>
      </c>
      <c r="D163" s="67" t="s">
        <v>277</v>
      </c>
      <c r="E163" s="81">
        <f>+IF(ISNUMBER(DATA!J73),DATA!J73,"n/a")</f>
        <v>186130</v>
      </c>
      <c r="F163" s="78">
        <f>+IF(ISNUMBER(DATA!K73),DATA!K73,"n/a")</f>
        <v>3.5000000000000003E-2</v>
      </c>
      <c r="G163" s="81">
        <f>+IF(ISNUMBER(DATA!T73),DATA!T73,"n/a")</f>
        <v>602600</v>
      </c>
      <c r="H163" s="78">
        <f>+IF(ISNUMBER(DATA!U73),DATA!U73,"n/a")</f>
        <v>2.3E-2</v>
      </c>
      <c r="I163" s="81">
        <f>+IF(ISNUMBER(DATA!AD73),DATA!AD73,"n/a")</f>
        <v>1245270</v>
      </c>
      <c r="J163" s="78">
        <f>+IF(ISNUMBER(DATA!AE73),DATA!AE73,"n/a")</f>
        <v>5.8999999999999997E-2</v>
      </c>
      <c r="K163" s="81">
        <f>+IF(ISNUMBER(DATA!AN73),DATA!AN73,"n/a")</f>
        <v>2507940</v>
      </c>
      <c r="L163" s="78">
        <f>+IF(ISNUMBER(DATA!AO73),DATA!AO73,"n/a")</f>
        <v>5.6000000000000001E-2</v>
      </c>
      <c r="M163" s="68"/>
      <c r="N163" s="68"/>
      <c r="O163" s="68"/>
      <c r="P163" s="68"/>
      <c r="Q163" s="68"/>
      <c r="R163" s="67"/>
      <c r="S163" s="67"/>
      <c r="T163" s="67"/>
      <c r="U163" s="67"/>
      <c r="V163" s="67"/>
      <c r="W163" s="67"/>
      <c r="X163" s="67"/>
      <c r="Y163" s="67"/>
    </row>
    <row r="164" spans="1:25" x14ac:dyDescent="0.2">
      <c r="A164" s="76" t="s">
        <v>19</v>
      </c>
      <c r="B164" s="76" t="s">
        <v>21</v>
      </c>
      <c r="C164" s="67" t="s">
        <v>9</v>
      </c>
      <c r="D164" s="67" t="s">
        <v>278</v>
      </c>
      <c r="E164" s="81">
        <f>+IF(ISNUMBER(DATA!J74),DATA!J74,"n/a")</f>
        <v>542116</v>
      </c>
      <c r="F164" s="78">
        <f>+IF(ISNUMBER(DATA!K74),DATA!K74,"n/a")</f>
        <v>6.9000000000000006E-2</v>
      </c>
      <c r="G164" s="81">
        <f>+IF(ISNUMBER(DATA!T74),DATA!T74,"n/a")</f>
        <v>1629044</v>
      </c>
      <c r="H164" s="78">
        <f>+IF(ISNUMBER(DATA!U74),DATA!U74,"n/a")</f>
        <v>0.05</v>
      </c>
      <c r="I164" s="81">
        <f>+IF(ISNUMBER(DATA!AD74),DATA!AD74,"n/a")</f>
        <v>3321969</v>
      </c>
      <c r="J164" s="78">
        <f>+IF(ISNUMBER(DATA!AE74),DATA!AE74,"n/a")</f>
        <v>0.05</v>
      </c>
      <c r="K164" s="81">
        <f>+IF(ISNUMBER(DATA!AN74),DATA!AN74,"n/a")</f>
        <v>6986833</v>
      </c>
      <c r="L164" s="78">
        <f>+IF(ISNUMBER(DATA!AO74),DATA!AO74,"n/a")</f>
        <v>4.9000000000000002E-2</v>
      </c>
      <c r="R164" s="67"/>
      <c r="S164" s="67"/>
      <c r="T164" s="67"/>
      <c r="U164" s="67"/>
      <c r="V164" s="67"/>
      <c r="W164" s="67"/>
      <c r="X164" s="67"/>
      <c r="Y164" s="67"/>
    </row>
    <row r="165" spans="1:25" x14ac:dyDescent="0.2">
      <c r="A165" s="76" t="s">
        <v>19</v>
      </c>
      <c r="B165" s="76" t="s">
        <v>21</v>
      </c>
      <c r="C165" s="67" t="s">
        <v>9</v>
      </c>
      <c r="D165" s="67" t="s">
        <v>279</v>
      </c>
      <c r="E165" s="81">
        <f>+IF(ISNUMBER(DATA!J75),DATA!J75,"n/a")</f>
        <v>215406</v>
      </c>
      <c r="F165" s="78">
        <f>+IF(ISNUMBER(DATA!K75),DATA!K75,"n/a")</f>
        <v>1.6E-2</v>
      </c>
      <c r="G165" s="81">
        <f>+IF(ISNUMBER(DATA!T75),DATA!T75,"n/a")</f>
        <v>688652</v>
      </c>
      <c r="H165" s="78">
        <f>+IF(ISNUMBER(DATA!U75),DATA!U75,"n/a")</f>
        <v>3.3000000000000002E-2</v>
      </c>
      <c r="I165" s="81">
        <f>+IF(ISNUMBER(DATA!AD75),DATA!AD75,"n/a")</f>
        <v>1462912</v>
      </c>
      <c r="J165" s="78">
        <f>+IF(ISNUMBER(DATA!AE75),DATA!AE75,"n/a")</f>
        <v>4.9000000000000002E-2</v>
      </c>
      <c r="K165" s="81">
        <f>+IF(ISNUMBER(DATA!AN75),DATA!AN75,"n/a")</f>
        <v>3053345</v>
      </c>
      <c r="L165" s="78">
        <f>+IF(ISNUMBER(DATA!AO75),DATA!AO75,"n/a")</f>
        <v>4.3999999999999997E-2</v>
      </c>
      <c r="R165" s="67"/>
      <c r="S165" s="67"/>
      <c r="T165" s="67"/>
      <c r="U165" s="67"/>
      <c r="V165" s="67"/>
      <c r="W165" s="67"/>
      <c r="X165" s="67"/>
      <c r="Y165" s="67"/>
    </row>
    <row r="166" spans="1:25" x14ac:dyDescent="0.2">
      <c r="A166" s="76" t="s">
        <v>19</v>
      </c>
      <c r="B166" s="76" t="s">
        <v>21</v>
      </c>
      <c r="C166" s="67" t="s">
        <v>9</v>
      </c>
      <c r="D166" s="67" t="s">
        <v>280</v>
      </c>
      <c r="E166" s="81">
        <f>+IF(ISNUMBER(DATA!J76),DATA!J76,"n/a")</f>
        <v>128899</v>
      </c>
      <c r="F166" s="78">
        <f>+IF(ISNUMBER(DATA!K76),DATA!K76,"n/a")</f>
        <v>-6.3E-2</v>
      </c>
      <c r="G166" s="81">
        <f>+IF(ISNUMBER(DATA!T76),DATA!T76,"n/a")</f>
        <v>407479</v>
      </c>
      <c r="H166" s="78">
        <f>+IF(ISNUMBER(DATA!U76),DATA!U76,"n/a")</f>
        <v>-3.3000000000000002E-2</v>
      </c>
      <c r="I166" s="81">
        <f>+IF(ISNUMBER(DATA!AD76),DATA!AD76,"n/a")</f>
        <v>836322</v>
      </c>
      <c r="J166" s="78">
        <f>+IF(ISNUMBER(DATA!AE76),DATA!AE76,"n/a")</f>
        <v>-2.7E-2</v>
      </c>
      <c r="K166" s="81">
        <f>+IF(ISNUMBER(DATA!AN76),DATA!AN76,"n/a")</f>
        <v>1757267</v>
      </c>
      <c r="L166" s="78">
        <f>+IF(ISNUMBER(DATA!AO76),DATA!AO76,"n/a")</f>
        <v>-3.0000000000000001E-3</v>
      </c>
      <c r="R166" s="67"/>
      <c r="S166" s="67"/>
      <c r="T166" s="67"/>
      <c r="U166" s="67"/>
      <c r="V166" s="67"/>
      <c r="W166" s="67"/>
      <c r="X166" s="67"/>
      <c r="Y166" s="67"/>
    </row>
    <row r="167" spans="1:25" x14ac:dyDescent="0.2">
      <c r="A167" s="76" t="s">
        <v>19</v>
      </c>
      <c r="B167" s="76" t="s">
        <v>21</v>
      </c>
      <c r="C167" s="67" t="s">
        <v>9</v>
      </c>
      <c r="D167" s="67" t="s">
        <v>281</v>
      </c>
      <c r="E167" s="81">
        <f>+IF(ISNUMBER(DATA!J77),DATA!J77,"n/a")</f>
        <v>425340</v>
      </c>
      <c r="F167" s="78">
        <f>+IF(ISNUMBER(DATA!K77),DATA!K77,"n/a")</f>
        <v>-8.0000000000000002E-3</v>
      </c>
      <c r="G167" s="81">
        <f>+IF(ISNUMBER(DATA!T77),DATA!T77,"n/a")</f>
        <v>1347718</v>
      </c>
      <c r="H167" s="78">
        <f>+IF(ISNUMBER(DATA!U77),DATA!U77,"n/a")</f>
        <v>3.5000000000000003E-2</v>
      </c>
      <c r="I167" s="81">
        <f>+IF(ISNUMBER(DATA!AD77),DATA!AD77,"n/a")</f>
        <v>2756777</v>
      </c>
      <c r="J167" s="78">
        <f>+IF(ISNUMBER(DATA!AE77),DATA!AE77,"n/a")</f>
        <v>2.8000000000000001E-2</v>
      </c>
      <c r="K167" s="81">
        <f>+IF(ISNUMBER(DATA!AN77),DATA!AN77,"n/a")</f>
        <v>5682108</v>
      </c>
      <c r="L167" s="78">
        <f>+IF(ISNUMBER(DATA!AO77),DATA!AO77,"n/a")</f>
        <v>1.0999999999999999E-2</v>
      </c>
      <c r="R167" s="67"/>
      <c r="S167" s="67"/>
      <c r="T167" s="67"/>
      <c r="U167" s="67"/>
      <c r="V167" s="67"/>
      <c r="W167" s="67"/>
      <c r="X167" s="67"/>
      <c r="Y167" s="67"/>
    </row>
    <row r="168" spans="1:25" x14ac:dyDescent="0.2">
      <c r="A168" s="76" t="s">
        <v>19</v>
      </c>
      <c r="B168" s="76" t="s">
        <v>21</v>
      </c>
      <c r="C168" s="67" t="s">
        <v>9</v>
      </c>
      <c r="D168" s="67" t="s">
        <v>282</v>
      </c>
      <c r="E168" s="81">
        <f>+IF(ISNUMBER(DATA!J78),DATA!J78,"n/a")</f>
        <v>200516</v>
      </c>
      <c r="F168" s="78">
        <f>+IF(ISNUMBER(DATA!K78),DATA!K78,"n/a")</f>
        <v>0.11700000000000001</v>
      </c>
      <c r="G168" s="81">
        <f>+IF(ISNUMBER(DATA!T78),DATA!T78,"n/a")</f>
        <v>639292</v>
      </c>
      <c r="H168" s="78">
        <f>+IF(ISNUMBER(DATA!U78),DATA!U78,"n/a")</f>
        <v>4.1000000000000002E-2</v>
      </c>
      <c r="I168" s="81">
        <f>+IF(ISNUMBER(DATA!AD78),DATA!AD78,"n/a")</f>
        <v>1315250</v>
      </c>
      <c r="J168" s="78">
        <f>+IF(ISNUMBER(DATA!AE78),DATA!AE78,"n/a")</f>
        <v>4.2999999999999997E-2</v>
      </c>
      <c r="K168" s="81">
        <f>+IF(ISNUMBER(DATA!AN78),DATA!AN78,"n/a")</f>
        <v>2552362</v>
      </c>
      <c r="L168" s="78">
        <f>+IF(ISNUMBER(DATA!AO78),DATA!AO78,"n/a")</f>
        <v>1.7000000000000001E-2</v>
      </c>
      <c r="R168" s="67"/>
      <c r="S168" s="67"/>
      <c r="T168" s="67"/>
      <c r="U168" s="67"/>
      <c r="V168" s="67"/>
      <c r="W168" s="67"/>
      <c r="X168" s="67"/>
      <c r="Y168" s="67"/>
    </row>
    <row r="169" spans="1:25" x14ac:dyDescent="0.2">
      <c r="A169" s="76" t="s">
        <v>19</v>
      </c>
      <c r="B169" s="76" t="s">
        <v>21</v>
      </c>
      <c r="C169" s="67" t="s">
        <v>9</v>
      </c>
      <c r="D169" s="67" t="s">
        <v>283</v>
      </c>
      <c r="E169" s="81">
        <f>+IF(ISNUMBER(DATA!J79),DATA!J79,"n/a")</f>
        <v>126102</v>
      </c>
      <c r="F169" s="78">
        <f>+IF(ISNUMBER(DATA!K79),DATA!K79,"n/a")</f>
        <v>-0.27500000000000002</v>
      </c>
      <c r="G169" s="81">
        <f>+IF(ISNUMBER(DATA!T79),DATA!T79,"n/a")</f>
        <v>406625</v>
      </c>
      <c r="H169" s="78">
        <f>+IF(ISNUMBER(DATA!U79),DATA!U79,"n/a")</f>
        <v>-0.113</v>
      </c>
      <c r="I169" s="81">
        <f>+IF(ISNUMBER(DATA!AD79),DATA!AD79,"n/a")</f>
        <v>845341</v>
      </c>
      <c r="J169" s="78">
        <f>+IF(ISNUMBER(DATA!AE79),DATA!AE79,"n/a")</f>
        <v>-7.4999999999999997E-2</v>
      </c>
      <c r="K169" s="81">
        <f>+IF(ISNUMBER(DATA!AN79),DATA!AN79,"n/a")</f>
        <v>1755152</v>
      </c>
      <c r="L169" s="78">
        <f>+IF(ISNUMBER(DATA!AO79),DATA!AO79,"n/a")</f>
        <v>-2.3E-2</v>
      </c>
      <c r="R169" s="67"/>
      <c r="S169" s="67"/>
      <c r="T169" s="67"/>
      <c r="U169" s="67"/>
      <c r="V169" s="67"/>
      <c r="W169" s="67"/>
      <c r="X169" s="67"/>
      <c r="Y169" s="67"/>
    </row>
    <row r="170" spans="1:25" x14ac:dyDescent="0.2">
      <c r="A170" s="76" t="s">
        <v>19</v>
      </c>
      <c r="B170" s="76" t="s">
        <v>21</v>
      </c>
      <c r="C170" s="67" t="s">
        <v>9</v>
      </c>
      <c r="D170" s="67" t="s">
        <v>284</v>
      </c>
      <c r="E170" s="81">
        <f>+IF(ISNUMBER(DATA!J80),DATA!J80,"n/a")</f>
        <v>137756</v>
      </c>
      <c r="F170" s="78">
        <f>+IF(ISNUMBER(DATA!K80),DATA!K80,"n/a")</f>
        <v>-2.1999999999999999E-2</v>
      </c>
      <c r="G170" s="81">
        <f>+IF(ISNUMBER(DATA!T80),DATA!T80,"n/a")</f>
        <v>434413</v>
      </c>
      <c r="H170" s="78">
        <f>+IF(ISNUMBER(DATA!U80),DATA!U80,"n/a")</f>
        <v>-4.8000000000000001E-2</v>
      </c>
      <c r="I170" s="81">
        <f>+IF(ISNUMBER(DATA!AD80),DATA!AD80,"n/a")</f>
        <v>917723</v>
      </c>
      <c r="J170" s="78">
        <f>+IF(ISNUMBER(DATA!AE80),DATA!AE80,"n/a")</f>
        <v>-2.3E-2</v>
      </c>
      <c r="K170" s="81">
        <f>+IF(ISNUMBER(DATA!AN80),DATA!AN80,"n/a")</f>
        <v>1884727</v>
      </c>
      <c r="L170" s="78">
        <f>+IF(ISNUMBER(DATA!AO80),DATA!AO80,"n/a")</f>
        <v>2E-3</v>
      </c>
      <c r="R170" s="67"/>
      <c r="S170" s="67"/>
      <c r="T170" s="67"/>
      <c r="U170" s="67"/>
      <c r="V170" s="67"/>
      <c r="W170" s="67"/>
      <c r="X170" s="67"/>
      <c r="Y170" s="67"/>
    </row>
    <row r="171" spans="1:25" x14ac:dyDescent="0.2">
      <c r="A171" s="76" t="s">
        <v>19</v>
      </c>
      <c r="B171" s="76" t="s">
        <v>21</v>
      </c>
      <c r="C171" s="67" t="s">
        <v>9</v>
      </c>
      <c r="D171" s="67" t="s">
        <v>285</v>
      </c>
      <c r="E171" s="81">
        <f>+IF(ISNUMBER(DATA!J81),DATA!J81,"n/a")</f>
        <v>328574</v>
      </c>
      <c r="F171" s="78">
        <f>+IF(ISNUMBER(DATA!K81),DATA!K81,"n/a")</f>
        <v>-3.4000000000000002E-2</v>
      </c>
      <c r="G171" s="81">
        <f>+IF(ISNUMBER(DATA!T81),DATA!T81,"n/a")</f>
        <v>1058243</v>
      </c>
      <c r="H171" s="78">
        <f>+IF(ISNUMBER(DATA!U81),DATA!U81,"n/a")</f>
        <v>-2.4E-2</v>
      </c>
      <c r="I171" s="81">
        <f>+IF(ISNUMBER(DATA!AD81),DATA!AD81,"n/a")</f>
        <v>2165494</v>
      </c>
      <c r="J171" s="78">
        <f>+IF(ISNUMBER(DATA!AE81),DATA!AE81,"n/a")</f>
        <v>1E-3</v>
      </c>
      <c r="K171" s="81">
        <f>+IF(ISNUMBER(DATA!AN81),DATA!AN81,"n/a")</f>
        <v>4395769</v>
      </c>
      <c r="L171" s="78">
        <f>+IF(ISNUMBER(DATA!AO81),DATA!AO81,"n/a")</f>
        <v>-8.0000000000000002E-3</v>
      </c>
      <c r="R171" s="67"/>
      <c r="S171" s="67"/>
      <c r="T171" s="67"/>
      <c r="U171" s="67"/>
      <c r="V171" s="67"/>
      <c r="W171" s="67"/>
      <c r="X171" s="67"/>
      <c r="Y171" s="67"/>
    </row>
    <row r="172" spans="1:25" x14ac:dyDescent="0.2">
      <c r="A172" s="76" t="s">
        <v>19</v>
      </c>
      <c r="B172" s="76" t="s">
        <v>21</v>
      </c>
      <c r="C172" s="67" t="s">
        <v>9</v>
      </c>
      <c r="D172" s="67" t="s">
        <v>286</v>
      </c>
      <c r="E172" s="81">
        <f>+IF(ISNUMBER(DATA!J82),DATA!J82,"n/a")</f>
        <v>307935</v>
      </c>
      <c r="F172" s="78">
        <f>+IF(ISNUMBER(DATA!K82),DATA!K82,"n/a")</f>
        <v>-1.7000000000000001E-2</v>
      </c>
      <c r="G172" s="81">
        <f>+IF(ISNUMBER(DATA!T82),DATA!T82,"n/a")</f>
        <v>1005199</v>
      </c>
      <c r="H172" s="78">
        <f>+IF(ISNUMBER(DATA!U82),DATA!U82,"n/a")</f>
        <v>2.5000000000000001E-2</v>
      </c>
      <c r="I172" s="81">
        <f>+IF(ISNUMBER(DATA!AD82),DATA!AD82,"n/a")</f>
        <v>2092942</v>
      </c>
      <c r="J172" s="78">
        <f>+IF(ISNUMBER(DATA!AE82),DATA!AE82,"n/a")</f>
        <v>4.8000000000000001E-2</v>
      </c>
      <c r="K172" s="81">
        <f>+IF(ISNUMBER(DATA!AN82),DATA!AN82,"n/a")</f>
        <v>4210956</v>
      </c>
      <c r="L172" s="78">
        <f>+IF(ISNUMBER(DATA!AO82),DATA!AO82,"n/a")</f>
        <v>2.1999999999999999E-2</v>
      </c>
      <c r="R172" s="67"/>
      <c r="S172" s="67"/>
      <c r="T172" s="67"/>
      <c r="U172" s="67"/>
      <c r="V172" s="67"/>
      <c r="W172" s="67"/>
      <c r="X172" s="67"/>
      <c r="Y172" s="67"/>
    </row>
    <row r="173" spans="1:25" x14ac:dyDescent="0.2">
      <c r="A173" s="76" t="s">
        <v>19</v>
      </c>
      <c r="B173" s="76" t="s">
        <v>21</v>
      </c>
      <c r="C173" s="67" t="s">
        <v>9</v>
      </c>
      <c r="D173" s="67" t="s">
        <v>287</v>
      </c>
      <c r="E173" s="81">
        <f>+IF(ISNUMBER(DATA!J83),DATA!J83,"n/a")</f>
        <v>320631</v>
      </c>
      <c r="F173" s="78">
        <f>+IF(ISNUMBER(DATA!K83),DATA!K83,"n/a")</f>
        <v>9.0999999999999998E-2</v>
      </c>
      <c r="G173" s="81">
        <f>+IF(ISNUMBER(DATA!T83),DATA!T83,"n/a")</f>
        <v>983945</v>
      </c>
      <c r="H173" s="78">
        <f>+IF(ISNUMBER(DATA!U83),DATA!U83,"n/a")</f>
        <v>-3.0000000000000001E-3</v>
      </c>
      <c r="I173" s="81">
        <f>+IF(ISNUMBER(DATA!AD83),DATA!AD83,"n/a")</f>
        <v>2064872</v>
      </c>
      <c r="J173" s="78">
        <f>+IF(ISNUMBER(DATA!AE83),DATA!AE83,"n/a")</f>
        <v>8.9999999999999993E-3</v>
      </c>
      <c r="K173" s="81">
        <f>+IF(ISNUMBER(DATA!AN83),DATA!AN83,"n/a")</f>
        <v>4208345</v>
      </c>
      <c r="L173" s="78">
        <f>+IF(ISNUMBER(DATA!AO83),DATA!AO83,"n/a")</f>
        <v>1.4E-2</v>
      </c>
      <c r="R173" s="67"/>
      <c r="S173" s="67"/>
      <c r="T173" s="67"/>
      <c r="U173" s="67"/>
      <c r="V173" s="67"/>
      <c r="W173" s="67"/>
      <c r="X173" s="67"/>
      <c r="Y173" s="67"/>
    </row>
    <row r="174" spans="1:25" x14ac:dyDescent="0.2">
      <c r="A174" s="76" t="s">
        <v>19</v>
      </c>
      <c r="B174" s="76" t="s">
        <v>21</v>
      </c>
      <c r="C174" s="67" t="s">
        <v>9</v>
      </c>
      <c r="D174" s="67" t="s">
        <v>288</v>
      </c>
      <c r="E174" s="81">
        <f>+IF(ISNUMBER(DATA!J84),DATA!J84,"n/a")</f>
        <v>172864</v>
      </c>
      <c r="F174" s="78">
        <f>+IF(ISNUMBER(DATA!K84),DATA!K84,"n/a")</f>
        <v>0.13</v>
      </c>
      <c r="G174" s="81">
        <f>+IF(ISNUMBER(DATA!T84),DATA!T84,"n/a")</f>
        <v>557873</v>
      </c>
      <c r="H174" s="78">
        <f>+IF(ISNUMBER(DATA!U84),DATA!U84,"n/a")</f>
        <v>2.5999999999999999E-2</v>
      </c>
      <c r="I174" s="81">
        <f>+IF(ISNUMBER(DATA!AD84),DATA!AD84,"n/a")</f>
        <v>1134614</v>
      </c>
      <c r="J174" s="78">
        <f>+IF(ISNUMBER(DATA!AE84),DATA!AE84,"n/a")</f>
        <v>-2E-3</v>
      </c>
      <c r="K174" s="81">
        <f>+IF(ISNUMBER(DATA!AN84),DATA!AN84,"n/a")</f>
        <v>2298071</v>
      </c>
      <c r="L174" s="78">
        <f>+IF(ISNUMBER(DATA!AO84),DATA!AO84,"n/a")</f>
        <v>2E-3</v>
      </c>
      <c r="R174" s="67"/>
      <c r="S174" s="67"/>
      <c r="T174" s="67"/>
      <c r="U174" s="67"/>
      <c r="V174" s="67"/>
      <c r="W174" s="67"/>
      <c r="X174" s="67"/>
      <c r="Y174" s="67"/>
    </row>
    <row r="175" spans="1:25" x14ac:dyDescent="0.2">
      <c r="A175" s="76" t="s">
        <v>19</v>
      </c>
      <c r="B175" s="76" t="s">
        <v>21</v>
      </c>
      <c r="C175" s="67" t="s">
        <v>9</v>
      </c>
      <c r="D175" s="67" t="s">
        <v>289</v>
      </c>
      <c r="E175" s="81">
        <f>+IF(ISNUMBER(DATA!J85),DATA!J85,"n/a")</f>
        <v>253301</v>
      </c>
      <c r="F175" s="78">
        <f>+IF(ISNUMBER(DATA!K85),DATA!K85,"n/a")</f>
        <v>-2.5000000000000001E-2</v>
      </c>
      <c r="G175" s="81">
        <f>+IF(ISNUMBER(DATA!T85),DATA!T85,"n/a")</f>
        <v>827830</v>
      </c>
      <c r="H175" s="78">
        <f>+IF(ISNUMBER(DATA!U85),DATA!U85,"n/a")</f>
        <v>-8.0000000000000002E-3</v>
      </c>
      <c r="I175" s="81">
        <f>+IF(ISNUMBER(DATA!AD85),DATA!AD85,"n/a")</f>
        <v>1730267</v>
      </c>
      <c r="J175" s="78">
        <f>+IF(ISNUMBER(DATA!AE85),DATA!AE85,"n/a")</f>
        <v>-1.0999999999999999E-2</v>
      </c>
      <c r="K175" s="81">
        <f>+IF(ISNUMBER(DATA!AN85),DATA!AN85,"n/a")</f>
        <v>3521779</v>
      </c>
      <c r="L175" s="78">
        <f>+IF(ISNUMBER(DATA!AO85),DATA!AO85,"n/a")</f>
        <v>-3.3000000000000002E-2</v>
      </c>
      <c r="R175" s="67"/>
      <c r="S175" s="67"/>
      <c r="T175" s="67"/>
      <c r="U175" s="67"/>
      <c r="V175" s="67"/>
      <c r="W175" s="67"/>
      <c r="X175" s="67"/>
      <c r="Y175" s="67"/>
    </row>
    <row r="176" spans="1:25" x14ac:dyDescent="0.2">
      <c r="A176" s="76" t="s">
        <v>19</v>
      </c>
      <c r="B176" s="76" t="s">
        <v>21</v>
      </c>
      <c r="C176" s="67" t="s">
        <v>9</v>
      </c>
      <c r="D176" s="67" t="s">
        <v>290</v>
      </c>
      <c r="E176" s="81">
        <f>+IF(ISNUMBER(DATA!J86),DATA!J86,"n/a")</f>
        <v>278899</v>
      </c>
      <c r="F176" s="78">
        <f>+IF(ISNUMBER(DATA!K86),DATA!K86,"n/a")</f>
        <v>-6.0999999999999999E-2</v>
      </c>
      <c r="G176" s="81">
        <f>+IF(ISNUMBER(DATA!T86),DATA!T86,"n/a")</f>
        <v>876397</v>
      </c>
      <c r="H176" s="78">
        <f>+IF(ISNUMBER(DATA!U86),DATA!U86,"n/a")</f>
        <v>-1.7999999999999999E-2</v>
      </c>
      <c r="I176" s="81">
        <f>+IF(ISNUMBER(DATA!AD86),DATA!AD86,"n/a")</f>
        <v>1850842</v>
      </c>
      <c r="J176" s="78">
        <f>+IF(ISNUMBER(DATA!AE86),DATA!AE86,"n/a")</f>
        <v>-8.0000000000000002E-3</v>
      </c>
      <c r="K176" s="81">
        <f>+IF(ISNUMBER(DATA!AN86),DATA!AN86,"n/a")</f>
        <v>3917204</v>
      </c>
      <c r="L176" s="78">
        <f>+IF(ISNUMBER(DATA!AO86),DATA!AO86,"n/a")</f>
        <v>-0.01</v>
      </c>
      <c r="R176" s="67"/>
      <c r="S176" s="67"/>
      <c r="T176" s="67"/>
      <c r="U176" s="67"/>
      <c r="V176" s="67"/>
      <c r="W176" s="67"/>
      <c r="X176" s="67"/>
      <c r="Y176" s="67"/>
    </row>
    <row r="177" spans="1:25" x14ac:dyDescent="0.2">
      <c r="A177" s="76" t="s">
        <v>19</v>
      </c>
      <c r="B177" s="76" t="s">
        <v>21</v>
      </c>
      <c r="C177" s="67" t="s">
        <v>9</v>
      </c>
      <c r="D177" s="67" t="s">
        <v>291</v>
      </c>
      <c r="E177" s="81">
        <f>+IF(ISNUMBER(DATA!J87),DATA!J87,"n/a")</f>
        <v>282027</v>
      </c>
      <c r="F177" s="78">
        <f>+IF(ISNUMBER(DATA!K87),DATA!K87,"n/a")</f>
        <v>-1.7000000000000001E-2</v>
      </c>
      <c r="G177" s="81">
        <f>+IF(ISNUMBER(DATA!T87),DATA!T87,"n/a")</f>
        <v>895114</v>
      </c>
      <c r="H177" s="78">
        <f>+IF(ISNUMBER(DATA!U87),DATA!U87,"n/a")</f>
        <v>-2.1000000000000001E-2</v>
      </c>
      <c r="I177" s="81">
        <f>+IF(ISNUMBER(DATA!AD87),DATA!AD87,"n/a")</f>
        <v>1818727</v>
      </c>
      <c r="J177" s="78">
        <f>+IF(ISNUMBER(DATA!AE87),DATA!AE87,"n/a")</f>
        <v>-8.9999999999999993E-3</v>
      </c>
      <c r="K177" s="81">
        <f>+IF(ISNUMBER(DATA!AN87),DATA!AN87,"n/a")</f>
        <v>3686352</v>
      </c>
      <c r="L177" s="78">
        <f>+IF(ISNUMBER(DATA!AO87),DATA!AO87,"n/a")</f>
        <v>-2.1000000000000001E-2</v>
      </c>
      <c r="R177" s="67"/>
      <c r="S177" s="67"/>
      <c r="T177" s="67"/>
      <c r="U177" s="67"/>
      <c r="V177" s="67"/>
      <c r="W177" s="67"/>
      <c r="X177" s="67"/>
      <c r="Y177" s="67"/>
    </row>
    <row r="178" spans="1:25" x14ac:dyDescent="0.2">
      <c r="A178" s="76" t="s">
        <v>19</v>
      </c>
      <c r="B178" s="76" t="s">
        <v>21</v>
      </c>
      <c r="C178" s="67" t="s">
        <v>9</v>
      </c>
      <c r="D178" s="67" t="s">
        <v>292</v>
      </c>
      <c r="E178" s="81">
        <f>+IF(ISNUMBER(DATA!J88),DATA!J88,"n/a")</f>
        <v>136234</v>
      </c>
      <c r="F178" s="78">
        <f>+IF(ISNUMBER(DATA!K88),DATA!K88,"n/a")</f>
        <v>6.2E-2</v>
      </c>
      <c r="G178" s="81">
        <f>+IF(ISNUMBER(DATA!T88),DATA!T88,"n/a")</f>
        <v>439223</v>
      </c>
      <c r="H178" s="78">
        <f>+IF(ISNUMBER(DATA!U88),DATA!U88,"n/a")</f>
        <v>2.5000000000000001E-2</v>
      </c>
      <c r="I178" s="81">
        <f>+IF(ISNUMBER(DATA!AD88),DATA!AD88,"n/a")</f>
        <v>915150</v>
      </c>
      <c r="J178" s="78">
        <f>+IF(ISNUMBER(DATA!AE88),DATA!AE88,"n/a")</f>
        <v>2.5000000000000001E-2</v>
      </c>
      <c r="K178" s="81">
        <f>+IF(ISNUMBER(DATA!AN88),DATA!AN88,"n/a")</f>
        <v>1805831</v>
      </c>
      <c r="L178" s="78">
        <f>+IF(ISNUMBER(DATA!AO88),DATA!AO88,"n/a")</f>
        <v>1E-3</v>
      </c>
      <c r="R178" s="67"/>
      <c r="S178" s="67"/>
      <c r="T178" s="67"/>
      <c r="U178" s="67"/>
      <c r="V178" s="67"/>
      <c r="W178" s="67"/>
      <c r="X178" s="67"/>
      <c r="Y178" s="67"/>
    </row>
    <row r="179" spans="1:25" x14ac:dyDescent="0.2">
      <c r="A179" s="76" t="s">
        <v>19</v>
      </c>
      <c r="B179" s="76" t="s">
        <v>21</v>
      </c>
      <c r="C179" s="67" t="s">
        <v>9</v>
      </c>
      <c r="D179" s="67" t="s">
        <v>293</v>
      </c>
      <c r="E179" s="81">
        <f>+IF(ISNUMBER(DATA!J89),DATA!J89,"n/a")</f>
        <v>132646</v>
      </c>
      <c r="F179" s="78">
        <f>+IF(ISNUMBER(DATA!K89),DATA!K89,"n/a")</f>
        <v>1.2999999999999999E-2</v>
      </c>
      <c r="G179" s="81">
        <f>+IF(ISNUMBER(DATA!T89),DATA!T89,"n/a")</f>
        <v>414925</v>
      </c>
      <c r="H179" s="78">
        <f>+IF(ISNUMBER(DATA!U89),DATA!U89,"n/a")</f>
        <v>2E-3</v>
      </c>
      <c r="I179" s="81">
        <f>+IF(ISNUMBER(DATA!AD89),DATA!AD89,"n/a")</f>
        <v>844415</v>
      </c>
      <c r="J179" s="78">
        <f>+IF(ISNUMBER(DATA!AE89),DATA!AE89,"n/a")</f>
        <v>4.3999999999999997E-2</v>
      </c>
      <c r="K179" s="81">
        <f>+IF(ISNUMBER(DATA!AN89),DATA!AN89,"n/a")</f>
        <v>1755579</v>
      </c>
      <c r="L179" s="78">
        <f>+IF(ISNUMBER(DATA!AO89),DATA!AO89,"n/a")</f>
        <v>6.8000000000000005E-2</v>
      </c>
      <c r="R179" s="67"/>
      <c r="S179" s="67"/>
      <c r="T179" s="67"/>
      <c r="U179" s="67"/>
      <c r="V179" s="67"/>
      <c r="W179" s="67"/>
      <c r="X179" s="67"/>
      <c r="Y179" s="67"/>
    </row>
    <row r="180" spans="1:25" x14ac:dyDescent="0.2">
      <c r="A180" s="76" t="s">
        <v>19</v>
      </c>
      <c r="B180" s="76" t="s">
        <v>21</v>
      </c>
      <c r="C180" s="67" t="s">
        <v>9</v>
      </c>
      <c r="D180" s="67" t="s">
        <v>294</v>
      </c>
      <c r="E180" s="81">
        <f>+IF(ISNUMBER(DATA!J90),DATA!J90,"n/a")</f>
        <v>113182</v>
      </c>
      <c r="F180" s="78">
        <f>+IF(ISNUMBER(DATA!K90),DATA!K90,"n/a")</f>
        <v>0.13400000000000001</v>
      </c>
      <c r="G180" s="81">
        <f>+IF(ISNUMBER(DATA!T90),DATA!T90,"n/a")</f>
        <v>374892</v>
      </c>
      <c r="H180" s="78">
        <f>+IF(ISNUMBER(DATA!U90),DATA!U90,"n/a")</f>
        <v>0.16300000000000001</v>
      </c>
      <c r="I180" s="81">
        <f>+IF(ISNUMBER(DATA!AD90),DATA!AD90,"n/a")</f>
        <v>755750</v>
      </c>
      <c r="J180" s="78">
        <f>+IF(ISNUMBER(DATA!AE90),DATA!AE90,"n/a")</f>
        <v>0.13600000000000001</v>
      </c>
      <c r="K180" s="81">
        <f>+IF(ISNUMBER(DATA!AN90),DATA!AN90,"n/a")</f>
        <v>1514159</v>
      </c>
      <c r="L180" s="78">
        <f>+IF(ISNUMBER(DATA!AO90),DATA!AO90,"n/a")</f>
        <v>8.4000000000000005E-2</v>
      </c>
      <c r="R180" s="67"/>
      <c r="S180" s="67"/>
      <c r="T180" s="67"/>
      <c r="U180" s="67"/>
      <c r="V180" s="67"/>
      <c r="W180" s="67"/>
      <c r="X180" s="67"/>
      <c r="Y180" s="67"/>
    </row>
    <row r="181" spans="1:25" x14ac:dyDescent="0.2">
      <c r="A181" s="76" t="s">
        <v>19</v>
      </c>
      <c r="B181" s="76" t="s">
        <v>21</v>
      </c>
      <c r="C181" s="67" t="s">
        <v>9</v>
      </c>
      <c r="D181" s="67" t="s">
        <v>295</v>
      </c>
      <c r="E181" s="81">
        <f>+IF(ISNUMBER(DATA!J91),DATA!J91,"n/a")</f>
        <v>782738</v>
      </c>
      <c r="F181" s="78">
        <f>+IF(ISNUMBER(DATA!K91),DATA!K91,"n/a")</f>
        <v>6.0999999999999999E-2</v>
      </c>
      <c r="G181" s="81">
        <f>+IF(ISNUMBER(DATA!T91),DATA!T91,"n/a")</f>
        <v>2471633</v>
      </c>
      <c r="H181" s="78">
        <f>+IF(ISNUMBER(DATA!U91),DATA!U91,"n/a")</f>
        <v>7.0000000000000007E-2</v>
      </c>
      <c r="I181" s="81">
        <f>+IF(ISNUMBER(DATA!AD91),DATA!AD91,"n/a")</f>
        <v>4962970</v>
      </c>
      <c r="J181" s="78">
        <f>+IF(ISNUMBER(DATA!AE91),DATA!AE91,"n/a")</f>
        <v>6.5000000000000002E-2</v>
      </c>
      <c r="K181" s="81">
        <f>+IF(ISNUMBER(DATA!AN91),DATA!AN91,"n/a")</f>
        <v>10285598</v>
      </c>
      <c r="L181" s="78">
        <f>+IF(ISNUMBER(DATA!AO91),DATA!AO91,"n/a")</f>
        <v>7.5999999999999998E-2</v>
      </c>
      <c r="R181" s="67"/>
      <c r="S181" s="67"/>
      <c r="T181" s="67"/>
      <c r="U181" s="67"/>
      <c r="V181" s="67"/>
      <c r="W181" s="67"/>
      <c r="X181" s="67"/>
      <c r="Y181" s="67"/>
    </row>
    <row r="182" spans="1:25" x14ac:dyDescent="0.2">
      <c r="A182" s="76" t="s">
        <v>19</v>
      </c>
      <c r="B182" s="76" t="s">
        <v>21</v>
      </c>
      <c r="C182" s="67" t="s">
        <v>9</v>
      </c>
      <c r="D182" s="67" t="s">
        <v>296</v>
      </c>
      <c r="E182" s="81">
        <f>+IF(ISNUMBER(DATA!J92),DATA!J92,"n/a")</f>
        <v>67151</v>
      </c>
      <c r="F182" s="78">
        <f>+IF(ISNUMBER(DATA!K92),DATA!K92,"n/a")</f>
        <v>0.121</v>
      </c>
      <c r="G182" s="81">
        <f>+IF(ISNUMBER(DATA!T92),DATA!T92,"n/a")</f>
        <v>216053</v>
      </c>
      <c r="H182" s="78">
        <f>+IF(ISNUMBER(DATA!U92),DATA!U92,"n/a")</f>
        <v>4.5999999999999999E-2</v>
      </c>
      <c r="I182" s="81">
        <f>+IF(ISNUMBER(DATA!AD92),DATA!AD92,"n/a")</f>
        <v>454203</v>
      </c>
      <c r="J182" s="78">
        <f>+IF(ISNUMBER(DATA!AE92),DATA!AE92,"n/a")</f>
        <v>4.7E-2</v>
      </c>
      <c r="K182" s="81">
        <f>+IF(ISNUMBER(DATA!AN92),DATA!AN92,"n/a")</f>
        <v>873947</v>
      </c>
      <c r="L182" s="78">
        <f>+IF(ISNUMBER(DATA!AO92),DATA!AO92,"n/a")</f>
        <v>3.0000000000000001E-3</v>
      </c>
      <c r="R182" s="67"/>
      <c r="S182" s="67"/>
      <c r="T182" s="67"/>
      <c r="U182" s="67"/>
      <c r="V182" s="67"/>
      <c r="W182" s="67"/>
      <c r="X182" s="67"/>
      <c r="Y182" s="67"/>
    </row>
    <row r="183" spans="1:25" x14ac:dyDescent="0.2">
      <c r="A183" s="76" t="s">
        <v>19</v>
      </c>
      <c r="B183" s="76" t="s">
        <v>21</v>
      </c>
      <c r="C183" s="67" t="s">
        <v>9</v>
      </c>
      <c r="D183" s="67" t="s">
        <v>297</v>
      </c>
      <c r="E183" s="81">
        <f>+IF(ISNUMBER(DATA!J93),DATA!J93,"n/a")</f>
        <v>391105</v>
      </c>
      <c r="F183" s="78">
        <f>+IF(ISNUMBER(DATA!K93),DATA!K93,"n/a")</f>
        <v>3.5000000000000003E-2</v>
      </c>
      <c r="G183" s="81">
        <f>+IF(ISNUMBER(DATA!T93),DATA!T93,"n/a")</f>
        <v>1232638</v>
      </c>
      <c r="H183" s="78">
        <f>+IF(ISNUMBER(DATA!U93),DATA!U93,"n/a")</f>
        <v>3.5000000000000003E-2</v>
      </c>
      <c r="I183" s="81">
        <f>+IF(ISNUMBER(DATA!AD93),DATA!AD93,"n/a")</f>
        <v>2463261</v>
      </c>
      <c r="J183" s="78">
        <f>+IF(ISNUMBER(DATA!AE93),DATA!AE93,"n/a")</f>
        <v>7.4999999999999997E-2</v>
      </c>
      <c r="K183" s="81">
        <f>+IF(ISNUMBER(DATA!AN93),DATA!AN93,"n/a")</f>
        <v>5153462</v>
      </c>
      <c r="L183" s="78">
        <f>+IF(ISNUMBER(DATA!AO93),DATA!AO93,"n/a")</f>
        <v>6.7000000000000004E-2</v>
      </c>
      <c r="R183" s="67"/>
      <c r="S183" s="67"/>
      <c r="T183" s="67"/>
      <c r="U183" s="67"/>
      <c r="V183" s="67"/>
      <c r="W183" s="67"/>
      <c r="X183" s="67"/>
      <c r="Y183" s="67"/>
    </row>
    <row r="184" spans="1:25" x14ac:dyDescent="0.2">
      <c r="A184" s="76" t="s">
        <v>19</v>
      </c>
      <c r="B184" s="76" t="s">
        <v>21</v>
      </c>
      <c r="C184" s="67" t="s">
        <v>9</v>
      </c>
      <c r="D184" s="67" t="s">
        <v>298</v>
      </c>
      <c r="E184" s="81">
        <f>+IF(ISNUMBER(DATA!J94),DATA!J94,"n/a")</f>
        <v>238712</v>
      </c>
      <c r="F184" s="78">
        <f>+IF(ISNUMBER(DATA!K94),DATA!K94,"n/a")</f>
        <v>0.13600000000000001</v>
      </c>
      <c r="G184" s="81">
        <f>+IF(ISNUMBER(DATA!T94),DATA!T94,"n/a")</f>
        <v>768798</v>
      </c>
      <c r="H184" s="78">
        <f>+IF(ISNUMBER(DATA!U94),DATA!U94,"n/a")</f>
        <v>5.6000000000000001E-2</v>
      </c>
      <c r="I184" s="81">
        <f>+IF(ISNUMBER(DATA!AD94),DATA!AD94,"n/a")</f>
        <v>1604878</v>
      </c>
      <c r="J184" s="78">
        <f>+IF(ISNUMBER(DATA!AE94),DATA!AE94,"n/a")</f>
        <v>0.32800000000000001</v>
      </c>
      <c r="K184" s="81">
        <f>+IF(ISNUMBER(DATA!AN94),DATA!AN94,"n/a")</f>
        <v>3346004</v>
      </c>
      <c r="L184" s="78">
        <f>+IF(ISNUMBER(DATA!AO94),DATA!AO94,"n/a")</f>
        <v>0.221</v>
      </c>
      <c r="R184" s="67"/>
      <c r="S184" s="67"/>
      <c r="T184" s="67"/>
      <c r="U184" s="67"/>
      <c r="V184" s="67"/>
      <c r="W184" s="67"/>
      <c r="X184" s="67"/>
      <c r="Y184" s="67"/>
    </row>
    <row r="185" spans="1:25" x14ac:dyDescent="0.2">
      <c r="A185" s="76" t="s">
        <v>19</v>
      </c>
      <c r="B185" s="76" t="s">
        <v>21</v>
      </c>
      <c r="C185" s="67" t="s">
        <v>9</v>
      </c>
      <c r="D185" s="67" t="s">
        <v>299</v>
      </c>
      <c r="E185" s="81">
        <f>+IF(ISNUMBER(DATA!J95),DATA!J95,"n/a")</f>
        <v>229932</v>
      </c>
      <c r="F185" s="78">
        <f>+IF(ISNUMBER(DATA!K95),DATA!K95,"n/a")</f>
        <v>-4.2000000000000003E-2</v>
      </c>
      <c r="G185" s="81">
        <f>+IF(ISNUMBER(DATA!T95),DATA!T95,"n/a")</f>
        <v>753966</v>
      </c>
      <c r="H185" s="78">
        <f>+IF(ISNUMBER(DATA!U95),DATA!U95,"n/a")</f>
        <v>-0.03</v>
      </c>
      <c r="I185" s="81">
        <f>+IF(ISNUMBER(DATA!AD95),DATA!AD95,"n/a")</f>
        <v>1595497</v>
      </c>
      <c r="J185" s="78">
        <f>+IF(ISNUMBER(DATA!AE95),DATA!AE95,"n/a")</f>
        <v>8.4000000000000005E-2</v>
      </c>
      <c r="K185" s="81">
        <f>+IF(ISNUMBER(DATA!AN95),DATA!AN95,"n/a")</f>
        <v>3388603</v>
      </c>
      <c r="L185" s="78">
        <f>+IF(ISNUMBER(DATA!AO95),DATA!AO95,"n/a")</f>
        <v>0.1</v>
      </c>
      <c r="R185" s="67"/>
      <c r="S185" s="67"/>
      <c r="T185" s="67"/>
      <c r="U185" s="67"/>
      <c r="V185" s="67"/>
      <c r="W185" s="67"/>
      <c r="X185" s="67"/>
      <c r="Y185" s="67"/>
    </row>
    <row r="186" spans="1:25" x14ac:dyDescent="0.2">
      <c r="A186" s="76" t="s">
        <v>19</v>
      </c>
      <c r="B186" s="76" t="s">
        <v>21</v>
      </c>
      <c r="C186" s="67" t="s">
        <v>9</v>
      </c>
      <c r="D186" s="67" t="s">
        <v>300</v>
      </c>
      <c r="E186" s="81">
        <f>+IF(ISNUMBER(DATA!J96),DATA!J96,"n/a")</f>
        <v>94516</v>
      </c>
      <c r="F186" s="78">
        <f>+IF(ISNUMBER(DATA!K96),DATA!K96,"n/a")</f>
        <v>7.0000000000000007E-2</v>
      </c>
      <c r="G186" s="81">
        <f>+IF(ISNUMBER(DATA!T96),DATA!T96,"n/a")</f>
        <v>308889</v>
      </c>
      <c r="H186" s="78">
        <f>+IF(ISNUMBER(DATA!U96),DATA!U96,"n/a")</f>
        <v>4.9000000000000002E-2</v>
      </c>
      <c r="I186" s="81">
        <f>+IF(ISNUMBER(DATA!AD96),DATA!AD96,"n/a")</f>
        <v>631970</v>
      </c>
      <c r="J186" s="78">
        <f>+IF(ISNUMBER(DATA!AE96),DATA!AE96,"n/a")</f>
        <v>4.5999999999999999E-2</v>
      </c>
      <c r="K186" s="81">
        <f>+IF(ISNUMBER(DATA!AN96),DATA!AN96,"n/a")</f>
        <v>1240991</v>
      </c>
      <c r="L186" s="78">
        <f>+IF(ISNUMBER(DATA!AO96),DATA!AO96,"n/a")</f>
        <v>1.2E-2</v>
      </c>
      <c r="R186" s="67"/>
      <c r="S186" s="67"/>
      <c r="T186" s="67"/>
      <c r="U186" s="67"/>
      <c r="V186" s="67"/>
      <c r="W186" s="67"/>
      <c r="X186" s="67"/>
      <c r="Y186" s="67"/>
    </row>
    <row r="187" spans="1:25" x14ac:dyDescent="0.2">
      <c r="A187" s="76" t="s">
        <v>19</v>
      </c>
      <c r="B187" s="76" t="s">
        <v>21</v>
      </c>
      <c r="C187" s="67" t="s">
        <v>9</v>
      </c>
      <c r="D187" s="67" t="s">
        <v>301</v>
      </c>
      <c r="E187" s="81">
        <f>+IF(ISNUMBER(DATA!J97),DATA!J97,"n/a")</f>
        <v>178508</v>
      </c>
      <c r="F187" s="78">
        <f>+IF(ISNUMBER(DATA!K97),DATA!K97,"n/a")</f>
        <v>1.9E-2</v>
      </c>
      <c r="G187" s="81">
        <f>+IF(ISNUMBER(DATA!T97),DATA!T97,"n/a")</f>
        <v>582371</v>
      </c>
      <c r="H187" s="78">
        <f>+IF(ISNUMBER(DATA!U97),DATA!U97,"n/a")</f>
        <v>6.2E-2</v>
      </c>
      <c r="I187" s="81">
        <f>+IF(ISNUMBER(DATA!AD97),DATA!AD97,"n/a")</f>
        <v>1282013</v>
      </c>
      <c r="J187" s="78">
        <f>+IF(ISNUMBER(DATA!AE97),DATA!AE97,"n/a")</f>
        <v>8.5000000000000006E-2</v>
      </c>
      <c r="K187" s="81">
        <f>+IF(ISNUMBER(DATA!AN97),DATA!AN97,"n/a")</f>
        <v>2539367</v>
      </c>
      <c r="L187" s="78">
        <f>+IF(ISNUMBER(DATA!AO97),DATA!AO97,"n/a")</f>
        <v>0.109</v>
      </c>
      <c r="R187" s="67"/>
      <c r="S187" s="67"/>
      <c r="T187" s="67"/>
      <c r="U187" s="67"/>
      <c r="V187" s="67"/>
      <c r="W187" s="67"/>
      <c r="X187" s="67"/>
      <c r="Y187" s="67"/>
    </row>
    <row r="188" spans="1:25" x14ac:dyDescent="0.2">
      <c r="A188" s="76" t="s">
        <v>19</v>
      </c>
      <c r="B188" s="76" t="s">
        <v>21</v>
      </c>
      <c r="C188" s="67" t="s">
        <v>9</v>
      </c>
      <c r="D188" s="67" t="s">
        <v>302</v>
      </c>
      <c r="E188" s="81">
        <f>+IF(ISNUMBER(DATA!J98),DATA!J98,"n/a")</f>
        <v>1073111</v>
      </c>
      <c r="F188" s="78">
        <f>+IF(ISNUMBER(DATA!K98),DATA!K98,"n/a")</f>
        <v>7.6999999999999999E-2</v>
      </c>
      <c r="G188" s="81">
        <f>+IF(ISNUMBER(DATA!T98),DATA!T98,"n/a")</f>
        <v>3435684</v>
      </c>
      <c r="H188" s="78">
        <f>+IF(ISNUMBER(DATA!U98),DATA!U98,"n/a")</f>
        <v>0.11799999999999999</v>
      </c>
      <c r="I188" s="81">
        <f>+IF(ISNUMBER(DATA!AD98),DATA!AD98,"n/a")</f>
        <v>7115699</v>
      </c>
      <c r="J188" s="78">
        <f>+IF(ISNUMBER(DATA!AE98),DATA!AE98,"n/a")</f>
        <v>0.106</v>
      </c>
      <c r="K188" s="81">
        <f>+IF(ISNUMBER(DATA!AN98),DATA!AN98,"n/a")</f>
        <v>14971870</v>
      </c>
      <c r="L188" s="78">
        <f>+IF(ISNUMBER(DATA!AO98),DATA!AO98,"n/a")</f>
        <v>2.1000000000000001E-2</v>
      </c>
      <c r="R188" s="67"/>
      <c r="S188" s="67"/>
      <c r="T188" s="67"/>
      <c r="U188" s="67"/>
      <c r="V188" s="67"/>
      <c r="W188" s="67"/>
      <c r="X188" s="67"/>
      <c r="Y188" s="67"/>
    </row>
    <row r="189" spans="1:25" x14ac:dyDescent="0.2">
      <c r="A189" s="76" t="s">
        <v>19</v>
      </c>
      <c r="B189" s="76" t="s">
        <v>21</v>
      </c>
      <c r="C189" s="67" t="s">
        <v>9</v>
      </c>
      <c r="D189" s="67" t="s">
        <v>303</v>
      </c>
      <c r="E189" s="81">
        <f>+IF(ISNUMBER(DATA!J99),DATA!J99,"n/a")</f>
        <v>447117</v>
      </c>
      <c r="F189" s="78">
        <f>+IF(ISNUMBER(DATA!K99),DATA!K99,"n/a")</f>
        <v>9.2999999999999999E-2</v>
      </c>
      <c r="G189" s="81">
        <f>+IF(ISNUMBER(DATA!T99),DATA!T99,"n/a")</f>
        <v>1437325</v>
      </c>
      <c r="H189" s="78">
        <f>+IF(ISNUMBER(DATA!U99),DATA!U99,"n/a")</f>
        <v>6.4000000000000001E-2</v>
      </c>
      <c r="I189" s="81">
        <f>+IF(ISNUMBER(DATA!AD99),DATA!AD99,"n/a")</f>
        <v>2992522</v>
      </c>
      <c r="J189" s="78">
        <f>+IF(ISNUMBER(DATA!AE99),DATA!AE99,"n/a")</f>
        <v>5.8999999999999997E-2</v>
      </c>
      <c r="K189" s="81">
        <f>+IF(ISNUMBER(DATA!AN99),DATA!AN99,"n/a")</f>
        <v>6177690</v>
      </c>
      <c r="L189" s="78">
        <f>+IF(ISNUMBER(DATA!AO99),DATA!AO99,"n/a")</f>
        <v>6.7000000000000004E-2</v>
      </c>
      <c r="R189" s="67"/>
      <c r="S189" s="67"/>
      <c r="T189" s="67"/>
      <c r="U189" s="67"/>
      <c r="V189" s="67"/>
      <c r="W189" s="67"/>
      <c r="X189" s="67"/>
      <c r="Y189" s="67"/>
    </row>
    <row r="190" spans="1:25" x14ac:dyDescent="0.2">
      <c r="A190" s="76" t="s">
        <v>19</v>
      </c>
      <c r="B190" s="76" t="s">
        <v>21</v>
      </c>
      <c r="C190" s="67" t="s">
        <v>9</v>
      </c>
      <c r="D190" s="67" t="s">
        <v>304</v>
      </c>
      <c r="E190" s="81">
        <f>+IF(ISNUMBER(DATA!J100),DATA!J100,"n/a")</f>
        <v>64607</v>
      </c>
      <c r="F190" s="78">
        <f>+IF(ISNUMBER(DATA!K100),DATA!K100,"n/a")</f>
        <v>6.8000000000000005E-2</v>
      </c>
      <c r="G190" s="81">
        <f>+IF(ISNUMBER(DATA!T100),DATA!T100,"n/a")</f>
        <v>211156</v>
      </c>
      <c r="H190" s="78">
        <f>+IF(ISNUMBER(DATA!U100),DATA!U100,"n/a")</f>
        <v>6.6000000000000003E-2</v>
      </c>
      <c r="I190" s="81">
        <f>+IF(ISNUMBER(DATA!AD100),DATA!AD100,"n/a")</f>
        <v>434366</v>
      </c>
      <c r="J190" s="78">
        <f>+IF(ISNUMBER(DATA!AE100),DATA!AE100,"n/a")</f>
        <v>6.2E-2</v>
      </c>
      <c r="K190" s="81">
        <f>+IF(ISNUMBER(DATA!AN100),DATA!AN100,"n/a")</f>
        <v>826186</v>
      </c>
      <c r="L190" s="78">
        <f>+IF(ISNUMBER(DATA!AO100),DATA!AO100,"n/a")</f>
        <v>2.1999999999999999E-2</v>
      </c>
      <c r="R190" s="67"/>
      <c r="S190" s="67"/>
      <c r="T190" s="67"/>
      <c r="U190" s="67"/>
      <c r="V190" s="67"/>
      <c r="W190" s="67"/>
      <c r="X190" s="67"/>
      <c r="Y190" s="67"/>
    </row>
    <row r="191" spans="1:25" x14ac:dyDescent="0.2">
      <c r="A191" s="76" t="s">
        <v>19</v>
      </c>
      <c r="B191" s="76" t="s">
        <v>21</v>
      </c>
      <c r="C191" s="67" t="s">
        <v>9</v>
      </c>
      <c r="D191" s="67" t="s">
        <v>305</v>
      </c>
      <c r="E191" s="81">
        <f>+IF(ISNUMBER(DATA!J101),DATA!J101,"n/a")</f>
        <v>248212</v>
      </c>
      <c r="F191" s="78">
        <f>+IF(ISNUMBER(DATA!K101),DATA!K101,"n/a")</f>
        <v>1.9E-2</v>
      </c>
      <c r="G191" s="81">
        <f>+IF(ISNUMBER(DATA!T101),DATA!T101,"n/a")</f>
        <v>791722</v>
      </c>
      <c r="H191" s="78">
        <f>+IF(ISNUMBER(DATA!U101),DATA!U101,"n/a")</f>
        <v>1.4E-2</v>
      </c>
      <c r="I191" s="81">
        <f>+IF(ISNUMBER(DATA!AD101),DATA!AD101,"n/a")</f>
        <v>1605748</v>
      </c>
      <c r="J191" s="78">
        <f>+IF(ISNUMBER(DATA!AE101),DATA!AE101,"n/a")</f>
        <v>4.8000000000000001E-2</v>
      </c>
      <c r="K191" s="81">
        <f>+IF(ISNUMBER(DATA!AN101),DATA!AN101,"n/a")</f>
        <v>3370327</v>
      </c>
      <c r="L191" s="78">
        <f>+IF(ISNUMBER(DATA!AO101),DATA!AO101,"n/a")</f>
        <v>5.2999999999999999E-2</v>
      </c>
      <c r="R191" s="67"/>
      <c r="S191" s="67"/>
      <c r="T191" s="67"/>
      <c r="U191" s="67"/>
      <c r="V191" s="67"/>
      <c r="W191" s="67"/>
      <c r="X191" s="67"/>
      <c r="Y191" s="67"/>
    </row>
    <row r="192" spans="1:25" x14ac:dyDescent="0.2">
      <c r="A192" s="76" t="s">
        <v>19</v>
      </c>
      <c r="B192" s="76" t="s">
        <v>21</v>
      </c>
      <c r="C192" s="67" t="s">
        <v>9</v>
      </c>
      <c r="D192" s="67" t="s">
        <v>306</v>
      </c>
      <c r="E192" s="81">
        <f>+IF(ISNUMBER(DATA!J102),DATA!J102,"n/a")</f>
        <v>124947</v>
      </c>
      <c r="F192" s="78">
        <f>+IF(ISNUMBER(DATA!K102),DATA!K102,"n/a")</f>
        <v>3.2000000000000001E-2</v>
      </c>
      <c r="G192" s="81">
        <f>+IF(ISNUMBER(DATA!T102),DATA!T102,"n/a")</f>
        <v>404876</v>
      </c>
      <c r="H192" s="78">
        <f>+IF(ISNUMBER(DATA!U102),DATA!U102,"n/a")</f>
        <v>2.4E-2</v>
      </c>
      <c r="I192" s="81">
        <f>+IF(ISNUMBER(DATA!AD102),DATA!AD102,"n/a")</f>
        <v>851337</v>
      </c>
      <c r="J192" s="78">
        <f>+IF(ISNUMBER(DATA!AE102),DATA!AE102,"n/a")</f>
        <v>2.1999999999999999E-2</v>
      </c>
      <c r="K192" s="81">
        <f>+IF(ISNUMBER(DATA!AN102),DATA!AN102,"n/a")</f>
        <v>1705224</v>
      </c>
      <c r="L192" s="78">
        <f>+IF(ISNUMBER(DATA!AO102),DATA!AO102,"n/a")</f>
        <v>7.0000000000000001E-3</v>
      </c>
      <c r="R192" s="67"/>
      <c r="S192" s="67"/>
      <c r="T192" s="67"/>
      <c r="U192" s="67"/>
      <c r="V192" s="67"/>
      <c r="W192" s="67"/>
      <c r="X192" s="67"/>
      <c r="Y192" s="67"/>
    </row>
    <row r="193" spans="1:25" x14ac:dyDescent="0.2">
      <c r="A193" s="76" t="s">
        <v>19</v>
      </c>
      <c r="B193" s="76" t="s">
        <v>21</v>
      </c>
      <c r="C193" s="67" t="s">
        <v>9</v>
      </c>
      <c r="D193" s="67" t="s">
        <v>307</v>
      </c>
      <c r="E193" s="81">
        <f>+IF(ISNUMBER(DATA!J103),DATA!J103,"n/a")</f>
        <v>416232</v>
      </c>
      <c r="F193" s="78">
        <f>+IF(ISNUMBER(DATA!K103),DATA!K103,"n/a")</f>
        <v>-2.5000000000000001E-2</v>
      </c>
      <c r="G193" s="81">
        <f>+IF(ISNUMBER(DATA!T103),DATA!T103,"n/a")</f>
        <v>1309245</v>
      </c>
      <c r="H193" s="78">
        <f>+IF(ISNUMBER(DATA!U103),DATA!U103,"n/a")</f>
        <v>2.4E-2</v>
      </c>
      <c r="I193" s="81">
        <f>+IF(ISNUMBER(DATA!AD103),DATA!AD103,"n/a")</f>
        <v>2694675</v>
      </c>
      <c r="J193" s="78">
        <f>+IF(ISNUMBER(DATA!AE103),DATA!AE103,"n/a")</f>
        <v>2.1000000000000001E-2</v>
      </c>
      <c r="K193" s="81">
        <f>+IF(ISNUMBER(DATA!AN103),DATA!AN103,"n/a")</f>
        <v>5685061</v>
      </c>
      <c r="L193" s="78">
        <f>+IF(ISNUMBER(DATA!AO103),DATA!AO103,"n/a")</f>
        <v>0</v>
      </c>
      <c r="R193" s="67"/>
      <c r="S193" s="67"/>
      <c r="T193" s="67"/>
      <c r="U193" s="67"/>
      <c r="V193" s="67"/>
      <c r="W193" s="67"/>
      <c r="X193" s="67"/>
      <c r="Y193" s="67"/>
    </row>
    <row r="194" spans="1:25" x14ac:dyDescent="0.2">
      <c r="A194" s="76" t="s">
        <v>19</v>
      </c>
      <c r="B194" s="76" t="s">
        <v>21</v>
      </c>
      <c r="C194" s="67" t="s">
        <v>9</v>
      </c>
      <c r="D194" s="67" t="s">
        <v>308</v>
      </c>
      <c r="E194" s="81">
        <f>+IF(ISNUMBER(DATA!J104),DATA!J104,"n/a")</f>
        <v>312811</v>
      </c>
      <c r="F194" s="78">
        <f>+IF(ISNUMBER(DATA!K104),DATA!K104,"n/a")</f>
        <v>0.04</v>
      </c>
      <c r="G194" s="81">
        <f>+IF(ISNUMBER(DATA!T104),DATA!T104,"n/a")</f>
        <v>985860</v>
      </c>
      <c r="H194" s="78">
        <f>+IF(ISNUMBER(DATA!U104),DATA!U104,"n/a")</f>
        <v>3.7999999999999999E-2</v>
      </c>
      <c r="I194" s="81">
        <f>+IF(ISNUMBER(DATA!AD104),DATA!AD104,"n/a")</f>
        <v>1965320</v>
      </c>
      <c r="J194" s="78">
        <f>+IF(ISNUMBER(DATA!AE104),DATA!AE104,"n/a")</f>
        <v>0.06</v>
      </c>
      <c r="K194" s="81">
        <f>+IF(ISNUMBER(DATA!AN104),DATA!AN104,"n/a")</f>
        <v>4206588</v>
      </c>
      <c r="L194" s="78">
        <f>+IF(ISNUMBER(DATA!AO104),DATA!AO104,"n/a")</f>
        <v>3.5000000000000003E-2</v>
      </c>
      <c r="R194" s="67"/>
      <c r="S194" s="67"/>
      <c r="T194" s="67"/>
      <c r="U194" s="67"/>
      <c r="V194" s="67"/>
      <c r="W194" s="67"/>
      <c r="X194" s="67"/>
      <c r="Y194" s="67"/>
    </row>
    <row r="195" spans="1:25" x14ac:dyDescent="0.2">
      <c r="A195" s="76" t="s">
        <v>19</v>
      </c>
      <c r="B195" s="76" t="s">
        <v>21</v>
      </c>
      <c r="C195" s="67" t="s">
        <v>9</v>
      </c>
      <c r="D195" s="67" t="s">
        <v>309</v>
      </c>
      <c r="E195" s="81">
        <f>+IF(ISNUMBER(DATA!J105),DATA!J105,"n/a")</f>
        <v>217510</v>
      </c>
      <c r="F195" s="78">
        <f>+IF(ISNUMBER(DATA!K105),DATA!K105,"n/a")</f>
        <v>-0.23599999999999999</v>
      </c>
      <c r="G195" s="81">
        <f>+IF(ISNUMBER(DATA!T105),DATA!T105,"n/a")</f>
        <v>685059</v>
      </c>
      <c r="H195" s="78">
        <f>+IF(ISNUMBER(DATA!U105),DATA!U105,"n/a")</f>
        <v>-8.8999999999999996E-2</v>
      </c>
      <c r="I195" s="81">
        <f>+IF(ISNUMBER(DATA!AD105),DATA!AD105,"n/a")</f>
        <v>1430113</v>
      </c>
      <c r="J195" s="78">
        <f>+IF(ISNUMBER(DATA!AE105),DATA!AE105,"n/a")</f>
        <v>-6.3E-2</v>
      </c>
      <c r="K195" s="81">
        <f>+IF(ISNUMBER(DATA!AN105),DATA!AN105,"n/a")</f>
        <v>3032427</v>
      </c>
      <c r="L195" s="78">
        <f>+IF(ISNUMBER(DATA!AO105),DATA!AO105,"n/a")</f>
        <v>-3.0000000000000001E-3</v>
      </c>
      <c r="R195" s="67"/>
      <c r="S195" s="67"/>
      <c r="T195" s="67"/>
      <c r="U195" s="67"/>
      <c r="V195" s="67"/>
      <c r="W195" s="67"/>
      <c r="X195" s="67"/>
      <c r="Y195" s="67"/>
    </row>
    <row r="196" spans="1:25" x14ac:dyDescent="0.2">
      <c r="A196" s="76" t="s">
        <v>19</v>
      </c>
      <c r="B196" s="76" t="s">
        <v>21</v>
      </c>
      <c r="C196" s="67" t="s">
        <v>9</v>
      </c>
      <c r="D196" s="67" t="s">
        <v>310</v>
      </c>
      <c r="E196" s="81">
        <f>+IF(ISNUMBER(DATA!J106),DATA!J106,"n/a")</f>
        <v>268245</v>
      </c>
      <c r="F196" s="78">
        <f>+IF(ISNUMBER(DATA!K106),DATA!K106,"n/a")</f>
        <v>0.14000000000000001</v>
      </c>
      <c r="G196" s="81">
        <f>+IF(ISNUMBER(DATA!T106),DATA!T106,"n/a")</f>
        <v>841700</v>
      </c>
      <c r="H196" s="78">
        <f>+IF(ISNUMBER(DATA!U106),DATA!U106,"n/a")</f>
        <v>0.14099999999999999</v>
      </c>
      <c r="I196" s="81">
        <f>+IF(ISNUMBER(DATA!AD106),DATA!AD106,"n/a")</f>
        <v>1733299</v>
      </c>
      <c r="J196" s="78">
        <f>+IF(ISNUMBER(DATA!AE106),DATA!AE106,"n/a")</f>
        <v>0.122</v>
      </c>
      <c r="K196" s="81">
        <f>+IF(ISNUMBER(DATA!AN106),DATA!AN106,"n/a")</f>
        <v>3450644</v>
      </c>
      <c r="L196" s="78">
        <f>+IF(ISNUMBER(DATA!AO106),DATA!AO106,"n/a")</f>
        <v>0.10199999999999999</v>
      </c>
      <c r="R196" s="67"/>
      <c r="S196" s="67"/>
      <c r="T196" s="67"/>
      <c r="U196" s="67"/>
      <c r="V196" s="67"/>
      <c r="W196" s="67"/>
      <c r="X196" s="67"/>
      <c r="Y196" s="67"/>
    </row>
    <row r="197" spans="1:25" x14ac:dyDescent="0.2">
      <c r="A197" s="76" t="s">
        <v>19</v>
      </c>
      <c r="B197" s="76" t="s">
        <v>21</v>
      </c>
      <c r="C197" s="67" t="s">
        <v>9</v>
      </c>
      <c r="D197" s="67" t="s">
        <v>311</v>
      </c>
      <c r="E197" s="81">
        <f>+IF(ISNUMBER(DATA!J107),DATA!J107,"n/a")</f>
        <v>178057</v>
      </c>
      <c r="F197" s="78">
        <f>+IF(ISNUMBER(DATA!K107),DATA!K107,"n/a")</f>
        <v>-0.11700000000000001</v>
      </c>
      <c r="G197" s="81">
        <f>+IF(ISNUMBER(DATA!T107),DATA!T107,"n/a")</f>
        <v>563969</v>
      </c>
      <c r="H197" s="78">
        <f>+IF(ISNUMBER(DATA!U107),DATA!U107,"n/a")</f>
        <v>-6.7000000000000004E-2</v>
      </c>
      <c r="I197" s="81">
        <f>+IF(ISNUMBER(DATA!AD107),DATA!AD107,"n/a")</f>
        <v>1141549</v>
      </c>
      <c r="J197" s="78">
        <f>+IF(ISNUMBER(DATA!AE107),DATA!AE107,"n/a")</f>
        <v>-0.05</v>
      </c>
      <c r="K197" s="81">
        <f>+IF(ISNUMBER(DATA!AN107),DATA!AN107,"n/a")</f>
        <v>2447748</v>
      </c>
      <c r="L197" s="78">
        <f>+IF(ISNUMBER(DATA!AO107),DATA!AO107,"n/a")</f>
        <v>-8.0000000000000002E-3</v>
      </c>
      <c r="R197" s="67"/>
      <c r="S197" s="67"/>
      <c r="T197" s="67"/>
      <c r="U197" s="67"/>
      <c r="V197" s="67"/>
      <c r="W197" s="67"/>
      <c r="X197" s="67"/>
      <c r="Y197" s="67"/>
    </row>
    <row r="198" spans="1:25" x14ac:dyDescent="0.2">
      <c r="A198" s="76" t="s">
        <v>19</v>
      </c>
      <c r="B198" s="76" t="s">
        <v>21</v>
      </c>
      <c r="C198" s="67" t="s">
        <v>9</v>
      </c>
      <c r="D198" s="67" t="s">
        <v>312</v>
      </c>
      <c r="E198" s="81">
        <f>+IF(ISNUMBER(DATA!J108),DATA!J108,"n/a")</f>
        <v>157030</v>
      </c>
      <c r="F198" s="78">
        <f>+IF(ISNUMBER(DATA!K108),DATA!K108,"n/a")</f>
        <v>-0.10299999999999999</v>
      </c>
      <c r="G198" s="81">
        <f>+IF(ISNUMBER(DATA!T108),DATA!T108,"n/a")</f>
        <v>505152</v>
      </c>
      <c r="H198" s="78">
        <f>+IF(ISNUMBER(DATA!U108),DATA!U108,"n/a")</f>
        <v>-6.4000000000000001E-2</v>
      </c>
      <c r="I198" s="81">
        <f>+IF(ISNUMBER(DATA!AD108),DATA!AD108,"n/a")</f>
        <v>1044805</v>
      </c>
      <c r="J198" s="78">
        <f>+IF(ISNUMBER(DATA!AE108),DATA!AE108,"n/a")</f>
        <v>-4.2999999999999997E-2</v>
      </c>
      <c r="K198" s="81">
        <f>+IF(ISNUMBER(DATA!AN108),DATA!AN108,"n/a")</f>
        <v>2202499</v>
      </c>
      <c r="L198" s="78">
        <f>+IF(ISNUMBER(DATA!AO108),DATA!AO108,"n/a")</f>
        <v>-7.0000000000000001E-3</v>
      </c>
      <c r="R198" s="67"/>
      <c r="S198" s="67"/>
      <c r="T198" s="67"/>
      <c r="U198" s="67"/>
      <c r="V198" s="67"/>
      <c r="W198" s="67"/>
      <c r="X198" s="67"/>
      <c r="Y198" s="67"/>
    </row>
    <row r="199" spans="1:25" x14ac:dyDescent="0.2">
      <c r="A199" s="76" t="s">
        <v>19</v>
      </c>
      <c r="B199" s="76" t="s">
        <v>21</v>
      </c>
      <c r="C199" s="67" t="s">
        <v>9</v>
      </c>
      <c r="D199" s="67" t="s">
        <v>313</v>
      </c>
      <c r="E199" s="81">
        <f>+IF(ISNUMBER(DATA!J109),DATA!J109,"n/a")</f>
        <v>109021</v>
      </c>
      <c r="F199" s="78">
        <f>+IF(ISNUMBER(DATA!K109),DATA!K109,"n/a")</f>
        <v>-7.0999999999999994E-2</v>
      </c>
      <c r="G199" s="81">
        <f>+IF(ISNUMBER(DATA!T109),DATA!T109,"n/a")</f>
        <v>360221</v>
      </c>
      <c r="H199" s="78">
        <f>+IF(ISNUMBER(DATA!U109),DATA!U109,"n/a")</f>
        <v>-5.2999999999999999E-2</v>
      </c>
      <c r="I199" s="81">
        <f>+IF(ISNUMBER(DATA!AD109),DATA!AD109,"n/a")</f>
        <v>765278</v>
      </c>
      <c r="J199" s="78">
        <f>+IF(ISNUMBER(DATA!AE109),DATA!AE109,"n/a")</f>
        <v>-2.5999999999999999E-2</v>
      </c>
      <c r="K199" s="81">
        <f>+IF(ISNUMBER(DATA!AN109),DATA!AN109,"n/a")</f>
        <v>1590014</v>
      </c>
      <c r="L199" s="78">
        <f>+IF(ISNUMBER(DATA!AO109),DATA!AO109,"n/a")</f>
        <v>6.0000000000000001E-3</v>
      </c>
      <c r="R199" s="67"/>
      <c r="S199" s="67"/>
      <c r="T199" s="67"/>
      <c r="U199" s="67"/>
      <c r="V199" s="67"/>
      <c r="W199" s="67"/>
      <c r="X199" s="67"/>
      <c r="Y199" s="67"/>
    </row>
    <row r="200" spans="1:25" x14ac:dyDescent="0.2">
      <c r="A200" s="76" t="s">
        <v>19</v>
      </c>
      <c r="B200" s="76" t="s">
        <v>21</v>
      </c>
      <c r="C200" s="67" t="s">
        <v>9</v>
      </c>
      <c r="D200" s="67" t="s">
        <v>314</v>
      </c>
      <c r="E200" s="81">
        <f>+IF(ISNUMBER(DATA!J110),DATA!J110,"n/a")</f>
        <v>268210</v>
      </c>
      <c r="F200" s="78">
        <f>+IF(ISNUMBER(DATA!K110),DATA!K110,"n/a")</f>
        <v>1.0999999999999999E-2</v>
      </c>
      <c r="G200" s="81">
        <f>+IF(ISNUMBER(DATA!T110),DATA!T110,"n/a")</f>
        <v>846638</v>
      </c>
      <c r="H200" s="78">
        <f>+IF(ISNUMBER(DATA!U110),DATA!U110,"n/a")</f>
        <v>8.9999999999999993E-3</v>
      </c>
      <c r="I200" s="81">
        <f>+IF(ISNUMBER(DATA!AD110),DATA!AD110,"n/a")</f>
        <v>1704708</v>
      </c>
      <c r="J200" s="78">
        <f>+IF(ISNUMBER(DATA!AE110),DATA!AE110,"n/a")</f>
        <v>3.0000000000000001E-3</v>
      </c>
      <c r="K200" s="81">
        <f>+IF(ISNUMBER(DATA!AN110),DATA!AN110,"n/a")</f>
        <v>3656757</v>
      </c>
      <c r="L200" s="78">
        <f>+IF(ISNUMBER(DATA!AO110),DATA!AO110,"n/a")</f>
        <v>1.9E-2</v>
      </c>
      <c r="R200" s="67"/>
      <c r="S200" s="67"/>
      <c r="T200" s="67"/>
      <c r="U200" s="67"/>
      <c r="V200" s="67"/>
      <c r="W200" s="67"/>
      <c r="X200" s="67"/>
      <c r="Y200" s="67"/>
    </row>
    <row r="201" spans="1:25" x14ac:dyDescent="0.2">
      <c r="A201" s="76" t="s">
        <v>19</v>
      </c>
      <c r="B201" s="76" t="s">
        <v>21</v>
      </c>
      <c r="C201" s="67" t="s">
        <v>9</v>
      </c>
      <c r="D201" s="67" t="s">
        <v>315</v>
      </c>
      <c r="E201" s="81">
        <f>+IF(ISNUMBER(DATA!J111),DATA!J111,"n/a")</f>
        <v>123722</v>
      </c>
      <c r="F201" s="78">
        <f>+IF(ISNUMBER(DATA!K111),DATA!K111,"n/a")</f>
        <v>3.6999999999999998E-2</v>
      </c>
      <c r="G201" s="81">
        <f>+IF(ISNUMBER(DATA!T111),DATA!T111,"n/a")</f>
        <v>389462</v>
      </c>
      <c r="H201" s="78">
        <f>+IF(ISNUMBER(DATA!U111),DATA!U111,"n/a")</f>
        <v>2.9000000000000001E-2</v>
      </c>
      <c r="I201" s="81">
        <f>+IF(ISNUMBER(DATA!AD111),DATA!AD111,"n/a")</f>
        <v>810811</v>
      </c>
      <c r="J201" s="78">
        <f>+IF(ISNUMBER(DATA!AE111),DATA!AE111,"n/a")</f>
        <v>3.6999999999999998E-2</v>
      </c>
      <c r="K201" s="81">
        <f>+IF(ISNUMBER(DATA!AN111),DATA!AN111,"n/a")</f>
        <v>1623271</v>
      </c>
      <c r="L201" s="78">
        <f>+IF(ISNUMBER(DATA!AO111),DATA!AO111,"n/a")</f>
        <v>5.5E-2</v>
      </c>
      <c r="R201" s="67"/>
      <c r="S201" s="67"/>
      <c r="T201" s="67"/>
      <c r="U201" s="67"/>
      <c r="V201" s="67"/>
      <c r="W201" s="67"/>
      <c r="X201" s="67"/>
      <c r="Y201" s="67"/>
    </row>
    <row r="202" spans="1:25" x14ac:dyDescent="0.2">
      <c r="A202" s="76" t="s">
        <v>19</v>
      </c>
      <c r="B202" s="76" t="s">
        <v>21</v>
      </c>
      <c r="C202" s="67" t="s">
        <v>9</v>
      </c>
      <c r="D202" s="67" t="s">
        <v>316</v>
      </c>
      <c r="E202" s="81">
        <f>+IF(ISNUMBER(DATA!J112),DATA!J112,"n/a")</f>
        <v>189864</v>
      </c>
      <c r="F202" s="78">
        <f>+IF(ISNUMBER(DATA!K112),DATA!K112,"n/a")</f>
        <v>4.2999999999999997E-2</v>
      </c>
      <c r="G202" s="81">
        <f>+IF(ISNUMBER(DATA!T112),DATA!T112,"n/a")</f>
        <v>605176</v>
      </c>
      <c r="H202" s="78">
        <f>+IF(ISNUMBER(DATA!U112),DATA!U112,"n/a")</f>
        <v>4.8000000000000001E-2</v>
      </c>
      <c r="I202" s="81">
        <f>+IF(ISNUMBER(DATA!AD112),DATA!AD112,"n/a")</f>
        <v>1208958</v>
      </c>
      <c r="J202" s="78">
        <f>+IF(ISNUMBER(DATA!AE112),DATA!AE112,"n/a")</f>
        <v>3.3000000000000002E-2</v>
      </c>
      <c r="K202" s="81">
        <f>+IF(ISNUMBER(DATA!AN112),DATA!AN112,"n/a")</f>
        <v>2522261</v>
      </c>
      <c r="L202" s="78">
        <f>+IF(ISNUMBER(DATA!AO112),DATA!AO112,"n/a")</f>
        <v>5.6000000000000001E-2</v>
      </c>
      <c r="R202" s="67"/>
      <c r="S202" s="67"/>
      <c r="T202" s="67"/>
      <c r="U202" s="67"/>
      <c r="V202" s="67"/>
      <c r="W202" s="67"/>
      <c r="X202" s="67"/>
      <c r="Y202" s="67"/>
    </row>
    <row r="203" spans="1:25" x14ac:dyDescent="0.2">
      <c r="A203" s="76" t="s">
        <v>19</v>
      </c>
      <c r="B203" s="76" t="s">
        <v>21</v>
      </c>
      <c r="C203" s="67" t="s">
        <v>9</v>
      </c>
      <c r="D203" s="67" t="s">
        <v>317</v>
      </c>
      <c r="E203" s="81">
        <f>+IF(ISNUMBER(DATA!J113),DATA!J113,"n/a")</f>
        <v>450098</v>
      </c>
      <c r="F203" s="78">
        <f>+IF(ISNUMBER(DATA!K113),DATA!K113,"n/a")</f>
        <v>-5.7000000000000002E-2</v>
      </c>
      <c r="G203" s="81">
        <f>+IF(ISNUMBER(DATA!T113),DATA!T113,"n/a")</f>
        <v>1441419</v>
      </c>
      <c r="H203" s="78">
        <f>+IF(ISNUMBER(DATA!U113),DATA!U113,"n/a")</f>
        <v>-2.1999999999999999E-2</v>
      </c>
      <c r="I203" s="81">
        <f>+IF(ISNUMBER(DATA!AD113),DATA!AD113,"n/a")</f>
        <v>2901697</v>
      </c>
      <c r="J203" s="78">
        <f>+IF(ISNUMBER(DATA!AE113),DATA!AE113,"n/a")</f>
        <v>-1.4999999999999999E-2</v>
      </c>
      <c r="K203" s="81">
        <f>+IF(ISNUMBER(DATA!AN113),DATA!AN113,"n/a")</f>
        <v>6104451</v>
      </c>
      <c r="L203" s="78">
        <f>+IF(ISNUMBER(DATA!AO113),DATA!AO113,"n/a")</f>
        <v>-4.0000000000000001E-3</v>
      </c>
      <c r="R203" s="67"/>
      <c r="S203" s="67"/>
      <c r="T203" s="67"/>
      <c r="U203" s="67"/>
      <c r="V203" s="67"/>
      <c r="W203" s="67"/>
      <c r="X203" s="67"/>
      <c r="Y203" s="67"/>
    </row>
    <row r="204" spans="1:25" x14ac:dyDescent="0.2">
      <c r="A204" s="76" t="s">
        <v>19</v>
      </c>
      <c r="B204" s="76" t="s">
        <v>21</v>
      </c>
      <c r="C204" s="67" t="s">
        <v>9</v>
      </c>
      <c r="D204" s="67" t="s">
        <v>318</v>
      </c>
      <c r="E204" s="81">
        <f>+IF(ISNUMBER(DATA!J114),DATA!J114,"n/a")</f>
        <v>333659</v>
      </c>
      <c r="F204" s="78">
        <f>+IF(ISNUMBER(DATA!K114),DATA!K114,"n/a")</f>
        <v>0.111</v>
      </c>
      <c r="G204" s="81">
        <f>+IF(ISNUMBER(DATA!T114),DATA!T114,"n/a")</f>
        <v>1032181</v>
      </c>
      <c r="H204" s="78">
        <f>+IF(ISNUMBER(DATA!U114),DATA!U114,"n/a")</f>
        <v>9.4E-2</v>
      </c>
      <c r="I204" s="81">
        <f>+IF(ISNUMBER(DATA!AD114),DATA!AD114,"n/a")</f>
        <v>2116963</v>
      </c>
      <c r="J204" s="78">
        <f>+IF(ISNUMBER(DATA!AE114),DATA!AE114,"n/a")</f>
        <v>9.1999999999999998E-2</v>
      </c>
      <c r="K204" s="81">
        <f>+IF(ISNUMBER(DATA!AN114),DATA!AN114,"n/a")</f>
        <v>4337728</v>
      </c>
      <c r="L204" s="78">
        <f>+IF(ISNUMBER(DATA!AO114),DATA!AO114,"n/a")</f>
        <v>9.5000000000000001E-2</v>
      </c>
      <c r="R204" s="67"/>
      <c r="S204" s="67"/>
      <c r="T204" s="67"/>
      <c r="U204" s="67"/>
      <c r="V204" s="67"/>
      <c r="W204" s="67"/>
      <c r="X204" s="67"/>
      <c r="Y204" s="67"/>
    </row>
    <row r="205" spans="1:25" x14ac:dyDescent="0.2">
      <c r="A205" s="76" t="s">
        <v>19</v>
      </c>
      <c r="B205" s="76" t="s">
        <v>21</v>
      </c>
      <c r="C205" s="67" t="s">
        <v>9</v>
      </c>
      <c r="D205" s="67" t="s">
        <v>319</v>
      </c>
      <c r="E205" s="81">
        <f>+IF(ISNUMBER(DATA!J115),DATA!J115,"n/a")</f>
        <v>264952</v>
      </c>
      <c r="F205" s="78">
        <f>+IF(ISNUMBER(DATA!K115),DATA!K115,"n/a")</f>
        <v>8.7999999999999995E-2</v>
      </c>
      <c r="G205" s="81">
        <f>+IF(ISNUMBER(DATA!T115),DATA!T115,"n/a")</f>
        <v>852040</v>
      </c>
      <c r="H205" s="78">
        <f>+IF(ISNUMBER(DATA!U115),DATA!U115,"n/a")</f>
        <v>7.0000000000000007E-2</v>
      </c>
      <c r="I205" s="81">
        <f>+IF(ISNUMBER(DATA!AD115),DATA!AD115,"n/a")</f>
        <v>1760325</v>
      </c>
      <c r="J205" s="78">
        <f>+IF(ISNUMBER(DATA!AE115),DATA!AE115,"n/a")</f>
        <v>6.2E-2</v>
      </c>
      <c r="K205" s="81">
        <f>+IF(ISNUMBER(DATA!AN115),DATA!AN115,"n/a")</f>
        <v>3569417</v>
      </c>
      <c r="L205" s="78">
        <f>+IF(ISNUMBER(DATA!AO115),DATA!AO115,"n/a")</f>
        <v>4.3999999999999997E-2</v>
      </c>
      <c r="R205" s="67"/>
      <c r="S205" s="67"/>
      <c r="T205" s="67"/>
      <c r="U205" s="67"/>
      <c r="V205" s="67"/>
      <c r="W205" s="67"/>
      <c r="X205" s="67"/>
      <c r="Y205" s="67"/>
    </row>
    <row r="206" spans="1:25" x14ac:dyDescent="0.2">
      <c r="A206" s="76" t="s">
        <v>19</v>
      </c>
      <c r="B206" s="76" t="s">
        <v>21</v>
      </c>
      <c r="C206" s="67" t="s">
        <v>9</v>
      </c>
      <c r="D206" s="67" t="s">
        <v>320</v>
      </c>
      <c r="E206" s="81">
        <f>+IF(ISNUMBER(DATA!J116),DATA!J116,"n/a")</f>
        <v>195479</v>
      </c>
      <c r="F206" s="78">
        <f>+IF(ISNUMBER(DATA!K116),DATA!K116,"n/a")</f>
        <v>2.8000000000000001E-2</v>
      </c>
      <c r="G206" s="81">
        <f>+IF(ISNUMBER(DATA!T116),DATA!T116,"n/a")</f>
        <v>626391</v>
      </c>
      <c r="H206" s="78">
        <f>+IF(ISNUMBER(DATA!U116),DATA!U116,"n/a")</f>
        <v>5.5E-2</v>
      </c>
      <c r="I206" s="81">
        <f>+IF(ISNUMBER(DATA!AD116),DATA!AD116,"n/a")</f>
        <v>1244148</v>
      </c>
      <c r="J206" s="78">
        <f>+IF(ISNUMBER(DATA!AE116),DATA!AE116,"n/a")</f>
        <v>3.5000000000000003E-2</v>
      </c>
      <c r="K206" s="81">
        <f>+IF(ISNUMBER(DATA!AN116),DATA!AN116,"n/a")</f>
        <v>2593503</v>
      </c>
      <c r="L206" s="78">
        <f>+IF(ISNUMBER(DATA!AO116),DATA!AO116,"n/a")</f>
        <v>2.8000000000000001E-2</v>
      </c>
      <c r="R206" s="67"/>
      <c r="S206" s="67"/>
      <c r="T206" s="67"/>
      <c r="U206" s="67"/>
      <c r="V206" s="67"/>
      <c r="W206" s="67"/>
      <c r="X206" s="67"/>
      <c r="Y206" s="67"/>
    </row>
    <row r="207" spans="1:25" x14ac:dyDescent="0.2">
      <c r="A207" s="76" t="s">
        <v>19</v>
      </c>
      <c r="B207" s="76" t="s">
        <v>21</v>
      </c>
      <c r="C207" s="67" t="s">
        <v>9</v>
      </c>
      <c r="D207" s="67" t="s">
        <v>321</v>
      </c>
      <c r="E207" s="81">
        <f>+IF(ISNUMBER(DATA!J117),DATA!J117,"n/a")</f>
        <v>315005</v>
      </c>
      <c r="F207" s="78">
        <f>+IF(ISNUMBER(DATA!K117),DATA!K117,"n/a")</f>
        <v>-1.0999999999999999E-2</v>
      </c>
      <c r="G207" s="81">
        <f>+IF(ISNUMBER(DATA!T117),DATA!T117,"n/a")</f>
        <v>1002449</v>
      </c>
      <c r="H207" s="78">
        <f>+IF(ISNUMBER(DATA!U117),DATA!U117,"n/a")</f>
        <v>-1.7000000000000001E-2</v>
      </c>
      <c r="I207" s="81">
        <f>+IF(ISNUMBER(DATA!AD117),DATA!AD117,"n/a")</f>
        <v>2017815</v>
      </c>
      <c r="J207" s="78">
        <f>+IF(ISNUMBER(DATA!AE117),DATA!AE117,"n/a")</f>
        <v>2.7E-2</v>
      </c>
      <c r="K207" s="81">
        <f>+IF(ISNUMBER(DATA!AN117),DATA!AN117,"n/a")</f>
        <v>4324447</v>
      </c>
      <c r="L207" s="78">
        <f>+IF(ISNUMBER(DATA!AO117),DATA!AO117,"n/a")</f>
        <v>4.2000000000000003E-2</v>
      </c>
      <c r="R207" s="67"/>
      <c r="S207" s="67"/>
      <c r="T207" s="67"/>
      <c r="U207" s="67"/>
      <c r="V207" s="67"/>
      <c r="W207" s="67"/>
      <c r="X207" s="67"/>
      <c r="Y207" s="67"/>
    </row>
    <row r="208" spans="1:25" x14ac:dyDescent="0.2">
      <c r="A208" s="76" t="s">
        <v>19</v>
      </c>
      <c r="B208" s="76" t="s">
        <v>21</v>
      </c>
      <c r="C208" s="67" t="s">
        <v>9</v>
      </c>
      <c r="D208" s="67" t="s">
        <v>347</v>
      </c>
      <c r="E208" s="81">
        <f>+IF(ISNUMBER(DATA!J118),DATA!J118,"n/a")</f>
        <v>112988</v>
      </c>
      <c r="F208" s="78">
        <f>+IF(ISNUMBER(DATA!K118),DATA!K118,"n/a")</f>
        <v>5.0999999999999997E-2</v>
      </c>
      <c r="G208" s="81">
        <f>+IF(ISNUMBER(DATA!T118),DATA!T118,"n/a")</f>
        <v>356798</v>
      </c>
      <c r="H208" s="78">
        <f>+IF(ISNUMBER(DATA!U118),DATA!U118,"n/a")</f>
        <v>-5.0999999999999997E-2</v>
      </c>
      <c r="I208" s="81">
        <f>+IF(ISNUMBER(DATA!AD118),DATA!AD118,"n/a")</f>
        <v>770346</v>
      </c>
      <c r="J208" s="78">
        <f>+IF(ISNUMBER(DATA!AE118),DATA!AE118,"n/a")</f>
        <v>-2.8000000000000001E-2</v>
      </c>
      <c r="K208" s="81">
        <f>+IF(ISNUMBER(DATA!AN118),DATA!AN118,"n/a")</f>
        <v>1561436</v>
      </c>
      <c r="L208" s="78">
        <f>+IF(ISNUMBER(DATA!AO118),DATA!AO118,"n/a")</f>
        <v>-1.2999999999999999E-2</v>
      </c>
      <c r="R208" s="67"/>
      <c r="S208" s="67"/>
      <c r="T208" s="67"/>
      <c r="U208" s="67"/>
      <c r="V208" s="67"/>
      <c r="W208" s="67"/>
      <c r="X208" s="67"/>
      <c r="Y208" s="67"/>
    </row>
    <row r="209" spans="1:25" x14ac:dyDescent="0.2">
      <c r="A209" s="76" t="s">
        <v>19</v>
      </c>
      <c r="B209" s="76" t="s">
        <v>21</v>
      </c>
      <c r="C209" s="67" t="s">
        <v>9</v>
      </c>
      <c r="D209" s="67" t="s">
        <v>348</v>
      </c>
      <c r="E209" s="81">
        <f>+IF(ISNUMBER(DATA!J119),DATA!J119,"n/a")</f>
        <v>292926</v>
      </c>
      <c r="F209" s="78">
        <f>+IF(ISNUMBER(DATA!K119),DATA!K119,"n/a")</f>
        <v>1.9E-2</v>
      </c>
      <c r="G209" s="81">
        <f>+IF(ISNUMBER(DATA!T119),DATA!T119,"n/a")</f>
        <v>951625</v>
      </c>
      <c r="H209" s="78">
        <f>+IF(ISNUMBER(DATA!U119),DATA!U119,"n/a")</f>
        <v>4.5999999999999999E-2</v>
      </c>
      <c r="I209" s="81">
        <f>+IF(ISNUMBER(DATA!AD119),DATA!AD119,"n/a")</f>
        <v>2002033</v>
      </c>
      <c r="J209" s="78">
        <f>+IF(ISNUMBER(DATA!AE119),DATA!AE119,"n/a")</f>
        <v>8.4000000000000005E-2</v>
      </c>
      <c r="K209" s="81">
        <f>+IF(ISNUMBER(DATA!AN119),DATA!AN119,"n/a")</f>
        <v>4062240</v>
      </c>
      <c r="L209" s="78">
        <f>+IF(ISNUMBER(DATA!AO119),DATA!AO119,"n/a")</f>
        <v>9.5000000000000001E-2</v>
      </c>
      <c r="R209" s="67"/>
      <c r="S209" s="67"/>
      <c r="T209" s="67"/>
      <c r="U209" s="67"/>
      <c r="V209" s="67"/>
      <c r="W209" s="67"/>
      <c r="X209" s="67"/>
      <c r="Y209" s="67"/>
    </row>
    <row r="210" spans="1:25" x14ac:dyDescent="0.2">
      <c r="A210" s="76"/>
      <c r="B210" s="76"/>
      <c r="E210" s="81"/>
      <c r="F210" s="78"/>
      <c r="G210" s="81"/>
      <c r="H210" s="78"/>
      <c r="I210" s="81"/>
      <c r="J210" s="83"/>
      <c r="K210" s="81"/>
      <c r="L210" s="78"/>
      <c r="R210" s="67"/>
      <c r="S210" s="67"/>
      <c r="T210" s="67"/>
      <c r="U210" s="67"/>
      <c r="V210" s="67"/>
      <c r="W210" s="67"/>
      <c r="X210" s="67"/>
      <c r="Y210" s="67"/>
    </row>
    <row r="211" spans="1:25" x14ac:dyDescent="0.2">
      <c r="A211" s="76" t="s">
        <v>19</v>
      </c>
      <c r="B211" s="76" t="s">
        <v>21</v>
      </c>
      <c r="C211" s="67" t="s">
        <v>25</v>
      </c>
      <c r="D211" s="67" t="s">
        <v>274</v>
      </c>
      <c r="E211" s="81">
        <f>+IF(ISNUMBER(DATA!L70),DATA!L70,"n/a")</f>
        <v>197173</v>
      </c>
      <c r="F211" s="78">
        <f>+IF(ISNUMBER(DATA!M70),DATA!M70,"n/a")</f>
        <v>9.9000000000000005E-2</v>
      </c>
      <c r="G211" s="81">
        <f>+IF(ISNUMBER(DATA!V70),DATA!V70,"n/a")</f>
        <v>593842</v>
      </c>
      <c r="H211" s="78">
        <f>+IF(ISNUMBER(DATA!W70),DATA!W70,"n/a")</f>
        <v>5.0999999999999997E-2</v>
      </c>
      <c r="I211" s="81">
        <f>+IF(ISNUMBER(DATA!AF70),DATA!AF70,"n/a")</f>
        <v>1241283</v>
      </c>
      <c r="J211" s="78">
        <f>+IF(ISNUMBER(DATA!AG70),DATA!AG70,"n/a")</f>
        <v>0.06</v>
      </c>
      <c r="K211" s="81">
        <f>+IF(ISNUMBER(DATA!AP70),DATA!AP70,"n/a")</f>
        <v>2550268</v>
      </c>
      <c r="L211" s="78">
        <f>+IF(ISNUMBER(DATA!AQ70),DATA!AQ70,"n/a")</f>
        <v>4.5999999999999999E-2</v>
      </c>
      <c r="R211" s="67"/>
      <c r="S211" s="67"/>
      <c r="T211" s="67"/>
      <c r="U211" s="67"/>
      <c r="V211" s="67"/>
      <c r="W211" s="67"/>
      <c r="X211" s="67"/>
      <c r="Y211" s="67"/>
    </row>
    <row r="212" spans="1:25" x14ac:dyDescent="0.2">
      <c r="A212" s="76" t="s">
        <v>19</v>
      </c>
      <c r="B212" s="76" t="s">
        <v>21</v>
      </c>
      <c r="C212" s="67" t="s">
        <v>25</v>
      </c>
      <c r="D212" s="67" t="s">
        <v>275</v>
      </c>
      <c r="E212" s="81">
        <f>+IF(ISNUMBER(DATA!L71),DATA!L71,"n/a")</f>
        <v>519863</v>
      </c>
      <c r="F212" s="78">
        <f>+IF(ISNUMBER(DATA!M71),DATA!M71,"n/a")</f>
        <v>1.9E-2</v>
      </c>
      <c r="G212" s="81">
        <f>+IF(ISNUMBER(DATA!V71),DATA!V71,"n/a")</f>
        <v>1662050</v>
      </c>
      <c r="H212" s="78">
        <f>+IF(ISNUMBER(DATA!W71),DATA!W71,"n/a")</f>
        <v>3.0000000000000001E-3</v>
      </c>
      <c r="I212" s="81">
        <f>+IF(ISNUMBER(DATA!AF71),DATA!AF71,"n/a")</f>
        <v>3382431</v>
      </c>
      <c r="J212" s="78">
        <f>+IF(ISNUMBER(DATA!AG71),DATA!AG71,"n/a")</f>
        <v>3.1E-2</v>
      </c>
      <c r="K212" s="81">
        <f>+IF(ISNUMBER(DATA!AP71),DATA!AP71,"n/a")</f>
        <v>6680813</v>
      </c>
      <c r="L212" s="78">
        <f>+IF(ISNUMBER(DATA!AQ71),DATA!AQ71,"n/a")</f>
        <v>-3.0000000000000001E-3</v>
      </c>
      <c r="R212" s="67"/>
      <c r="S212" s="67"/>
      <c r="T212" s="67"/>
      <c r="U212" s="67"/>
      <c r="V212" s="67"/>
      <c r="W212" s="67"/>
      <c r="X212" s="67"/>
      <c r="Y212" s="67"/>
    </row>
    <row r="213" spans="1:25" x14ac:dyDescent="0.2">
      <c r="A213" s="76" t="s">
        <v>19</v>
      </c>
      <c r="B213" s="76" t="s">
        <v>21</v>
      </c>
      <c r="C213" s="67" t="s">
        <v>25</v>
      </c>
      <c r="D213" s="67" t="s">
        <v>276</v>
      </c>
      <c r="E213" s="81">
        <f>+IF(ISNUMBER(DATA!L72),DATA!L72,"n/a")</f>
        <v>922822</v>
      </c>
      <c r="F213" s="78">
        <f>+IF(ISNUMBER(DATA!M72),DATA!M72,"n/a")</f>
        <v>-7.3999999999999996E-2</v>
      </c>
      <c r="G213" s="81">
        <f>+IF(ISNUMBER(DATA!V72),DATA!V72,"n/a")</f>
        <v>2849783</v>
      </c>
      <c r="H213" s="78">
        <f>+IF(ISNUMBER(DATA!W72),DATA!W72,"n/a")</f>
        <v>-5.6000000000000001E-2</v>
      </c>
      <c r="I213" s="81">
        <f>+IF(ISNUMBER(DATA!AF72),DATA!AF72,"n/a")</f>
        <v>5841140</v>
      </c>
      <c r="J213" s="78">
        <f>+IF(ISNUMBER(DATA!AG72),DATA!AG72,"n/a")</f>
        <v>-2.5999999999999999E-2</v>
      </c>
      <c r="K213" s="81">
        <f>+IF(ISNUMBER(DATA!AP72),DATA!AP72,"n/a")</f>
        <v>12244299</v>
      </c>
      <c r="L213" s="78">
        <f>+IF(ISNUMBER(DATA!AQ72),DATA!AQ72,"n/a")</f>
        <v>-1.4E-2</v>
      </c>
      <c r="R213" s="67"/>
      <c r="S213" s="67"/>
      <c r="T213" s="67"/>
      <c r="U213" s="67"/>
      <c r="V213" s="67"/>
      <c r="W213" s="67"/>
      <c r="X213" s="67"/>
      <c r="Y213" s="67"/>
    </row>
    <row r="214" spans="1:25" x14ac:dyDescent="0.2">
      <c r="A214" s="76" t="s">
        <v>19</v>
      </c>
      <c r="B214" s="76" t="s">
        <v>21</v>
      </c>
      <c r="C214" s="67" t="s">
        <v>25</v>
      </c>
      <c r="D214" s="67" t="s">
        <v>277</v>
      </c>
      <c r="E214" s="81">
        <f>+IF(ISNUMBER(DATA!L73),DATA!L73,"n/a")</f>
        <v>313569</v>
      </c>
      <c r="F214" s="78">
        <f>+IF(ISNUMBER(DATA!M73),DATA!M73,"n/a")</f>
        <v>1.2E-2</v>
      </c>
      <c r="G214" s="81">
        <f>+IF(ISNUMBER(DATA!V73),DATA!V73,"n/a")</f>
        <v>1013499</v>
      </c>
      <c r="H214" s="78">
        <f>+IF(ISNUMBER(DATA!W73),DATA!W73,"n/a")</f>
        <v>-1E-3</v>
      </c>
      <c r="I214" s="81">
        <f>+IF(ISNUMBER(DATA!AF73),DATA!AF73,"n/a")</f>
        <v>2105641</v>
      </c>
      <c r="J214" s="78">
        <f>+IF(ISNUMBER(DATA!AG73),DATA!AG73,"n/a")</f>
        <v>3.2000000000000001E-2</v>
      </c>
      <c r="K214" s="81">
        <f>+IF(ISNUMBER(DATA!AP73),DATA!AP73,"n/a")</f>
        <v>4242868</v>
      </c>
      <c r="L214" s="78">
        <f>+IF(ISNUMBER(DATA!AQ73),DATA!AQ73,"n/a")</f>
        <v>0.02</v>
      </c>
      <c r="R214" s="67"/>
      <c r="S214" s="67"/>
      <c r="T214" s="67"/>
      <c r="U214" s="67"/>
      <c r="V214" s="67"/>
      <c r="W214" s="67"/>
      <c r="X214" s="67"/>
      <c r="Y214" s="67"/>
    </row>
    <row r="215" spans="1:25" x14ac:dyDescent="0.2">
      <c r="A215" s="76" t="s">
        <v>19</v>
      </c>
      <c r="B215" s="76" t="s">
        <v>21</v>
      </c>
      <c r="C215" s="67" t="s">
        <v>25</v>
      </c>
      <c r="D215" s="67" t="s">
        <v>278</v>
      </c>
      <c r="E215" s="81">
        <f>+IF(ISNUMBER(DATA!L74),DATA!L74,"n/a")</f>
        <v>903645</v>
      </c>
      <c r="F215" s="78">
        <f>+IF(ISNUMBER(DATA!M74),DATA!M74,"n/a")</f>
        <v>6.9000000000000006E-2</v>
      </c>
      <c r="G215" s="81">
        <f>+IF(ISNUMBER(DATA!V74),DATA!V74,"n/a")</f>
        <v>2695600</v>
      </c>
      <c r="H215" s="78">
        <f>+IF(ISNUMBER(DATA!W74),DATA!W74,"n/a")</f>
        <v>0.04</v>
      </c>
      <c r="I215" s="81">
        <f>+IF(ISNUMBER(DATA!AF74),DATA!AF74,"n/a")</f>
        <v>5494132</v>
      </c>
      <c r="J215" s="78">
        <f>+IF(ISNUMBER(DATA!AG74),DATA!AG74,"n/a")</f>
        <v>3.7999999999999999E-2</v>
      </c>
      <c r="K215" s="81">
        <f>+IF(ISNUMBER(DATA!AP74),DATA!AP74,"n/a")</f>
        <v>11441034</v>
      </c>
      <c r="L215" s="78">
        <f>+IF(ISNUMBER(DATA!AQ74),DATA!AQ74,"n/a")</f>
        <v>3.2000000000000001E-2</v>
      </c>
      <c r="R215" s="67"/>
      <c r="S215" s="67"/>
      <c r="T215" s="67"/>
      <c r="U215" s="67"/>
      <c r="V215" s="67"/>
      <c r="W215" s="67"/>
      <c r="X215" s="67"/>
      <c r="Y215" s="67"/>
    </row>
    <row r="216" spans="1:25" x14ac:dyDescent="0.2">
      <c r="A216" s="76" t="s">
        <v>19</v>
      </c>
      <c r="B216" s="76" t="s">
        <v>21</v>
      </c>
      <c r="C216" s="67" t="s">
        <v>25</v>
      </c>
      <c r="D216" s="67" t="s">
        <v>279</v>
      </c>
      <c r="E216" s="81">
        <f>+IF(ISNUMBER(DATA!L75),DATA!L75,"n/a")</f>
        <v>360550</v>
      </c>
      <c r="F216" s="78">
        <f>+IF(ISNUMBER(DATA!M75),DATA!M75,"n/a")</f>
        <v>-3.0000000000000001E-3</v>
      </c>
      <c r="G216" s="81">
        <f>+IF(ISNUMBER(DATA!V75),DATA!V75,"n/a")</f>
        <v>1148118</v>
      </c>
      <c r="H216" s="78">
        <f>+IF(ISNUMBER(DATA!W75),DATA!W75,"n/a")</f>
        <v>2.1999999999999999E-2</v>
      </c>
      <c r="I216" s="81">
        <f>+IF(ISNUMBER(DATA!AF75),DATA!AF75,"n/a")</f>
        <v>2428393</v>
      </c>
      <c r="J216" s="78">
        <f>+IF(ISNUMBER(DATA!AG75),DATA!AG75,"n/a")</f>
        <v>3.5000000000000003E-2</v>
      </c>
      <c r="K216" s="81">
        <f>+IF(ISNUMBER(DATA!AP75),DATA!AP75,"n/a")</f>
        <v>5030279</v>
      </c>
      <c r="L216" s="78">
        <f>+IF(ISNUMBER(DATA!AQ75),DATA!AQ75,"n/a")</f>
        <v>0.02</v>
      </c>
      <c r="R216" s="67"/>
      <c r="S216" s="67"/>
      <c r="T216" s="67"/>
      <c r="U216" s="67"/>
      <c r="V216" s="67"/>
      <c r="W216" s="67"/>
      <c r="X216" s="67"/>
      <c r="Y216" s="67"/>
    </row>
    <row r="217" spans="1:25" x14ac:dyDescent="0.2">
      <c r="A217" s="76" t="s">
        <v>19</v>
      </c>
      <c r="B217" s="76" t="s">
        <v>21</v>
      </c>
      <c r="C217" s="67" t="s">
        <v>25</v>
      </c>
      <c r="D217" s="67" t="s">
        <v>280</v>
      </c>
      <c r="E217" s="81">
        <f>+IF(ISNUMBER(DATA!L76),DATA!L76,"n/a")</f>
        <v>229038</v>
      </c>
      <c r="F217" s="78">
        <f>+IF(ISNUMBER(DATA!M76),DATA!M76,"n/a")</f>
        <v>-0.09</v>
      </c>
      <c r="G217" s="81">
        <f>+IF(ISNUMBER(DATA!V76),DATA!V76,"n/a")</f>
        <v>723787</v>
      </c>
      <c r="H217" s="78">
        <f>+IF(ISNUMBER(DATA!W76),DATA!W76,"n/a")</f>
        <v>-5.0999999999999997E-2</v>
      </c>
      <c r="I217" s="81">
        <f>+IF(ISNUMBER(DATA!AF76),DATA!AF76,"n/a")</f>
        <v>1479302</v>
      </c>
      <c r="J217" s="78">
        <f>+IF(ISNUMBER(DATA!AG76),DATA!AG76,"n/a")</f>
        <v>-3.6999999999999998E-2</v>
      </c>
      <c r="K217" s="81">
        <f>+IF(ISNUMBER(DATA!AP76),DATA!AP76,"n/a")</f>
        <v>3105142</v>
      </c>
      <c r="L217" s="78">
        <f>+IF(ISNUMBER(DATA!AQ76),DATA!AQ76,"n/a")</f>
        <v>-6.0000000000000001E-3</v>
      </c>
      <c r="R217" s="67"/>
      <c r="S217" s="67"/>
      <c r="T217" s="67"/>
      <c r="U217" s="67"/>
      <c r="V217" s="67"/>
      <c r="W217" s="67"/>
      <c r="X217" s="67"/>
      <c r="Y217" s="67"/>
    </row>
    <row r="218" spans="1:25" x14ac:dyDescent="0.2">
      <c r="A218" s="76" t="s">
        <v>19</v>
      </c>
      <c r="B218" s="76" t="s">
        <v>21</v>
      </c>
      <c r="C218" s="67" t="s">
        <v>25</v>
      </c>
      <c r="D218" s="67" t="s">
        <v>281</v>
      </c>
      <c r="E218" s="81">
        <f>+IF(ISNUMBER(DATA!L77),DATA!L77,"n/a")</f>
        <v>727547</v>
      </c>
      <c r="F218" s="78">
        <f>+IF(ISNUMBER(DATA!M77),DATA!M77,"n/a")</f>
        <v>-6.0000000000000001E-3</v>
      </c>
      <c r="G218" s="81">
        <f>+IF(ISNUMBER(DATA!V77),DATA!V77,"n/a")</f>
        <v>2293228</v>
      </c>
      <c r="H218" s="78">
        <f>+IF(ISNUMBER(DATA!W77),DATA!W77,"n/a")</f>
        <v>3.2000000000000001E-2</v>
      </c>
      <c r="I218" s="81">
        <f>+IF(ISNUMBER(DATA!AF77),DATA!AF77,"n/a")</f>
        <v>4690585</v>
      </c>
      <c r="J218" s="78">
        <f>+IF(ISNUMBER(DATA!AG77),DATA!AG77,"n/a")</f>
        <v>3.1E-2</v>
      </c>
      <c r="K218" s="81">
        <f>+IF(ISNUMBER(DATA!AP77),DATA!AP77,"n/a")</f>
        <v>9683757</v>
      </c>
      <c r="L218" s="78">
        <f>+IF(ISNUMBER(DATA!AQ77),DATA!AQ77,"n/a")</f>
        <v>1.9E-2</v>
      </c>
      <c r="R218" s="67"/>
      <c r="S218" s="67"/>
      <c r="T218" s="67"/>
      <c r="U218" s="67"/>
      <c r="V218" s="67"/>
      <c r="W218" s="67"/>
      <c r="X218" s="67"/>
      <c r="Y218" s="67"/>
    </row>
    <row r="219" spans="1:25" x14ac:dyDescent="0.2">
      <c r="A219" s="76" t="s">
        <v>19</v>
      </c>
      <c r="B219" s="76" t="s">
        <v>21</v>
      </c>
      <c r="C219" s="67" t="s">
        <v>25</v>
      </c>
      <c r="D219" s="67" t="s">
        <v>282</v>
      </c>
      <c r="E219" s="81">
        <f>+IF(ISNUMBER(DATA!L78),DATA!L78,"n/a")</f>
        <v>333723</v>
      </c>
      <c r="F219" s="78">
        <f>+IF(ISNUMBER(DATA!M78),DATA!M78,"n/a")</f>
        <v>5.7000000000000002E-2</v>
      </c>
      <c r="G219" s="81">
        <f>+IF(ISNUMBER(DATA!V78),DATA!V78,"n/a")</f>
        <v>1066620</v>
      </c>
      <c r="H219" s="78">
        <f>+IF(ISNUMBER(DATA!W78),DATA!W78,"n/a")</f>
        <v>-2.1000000000000001E-2</v>
      </c>
      <c r="I219" s="81">
        <f>+IF(ISNUMBER(DATA!AF78),DATA!AF78,"n/a")</f>
        <v>2197204</v>
      </c>
      <c r="J219" s="78">
        <f>+IF(ISNUMBER(DATA!AG78),DATA!AG78,"n/a")</f>
        <v>-1.2999999999999999E-2</v>
      </c>
      <c r="K219" s="81">
        <f>+IF(ISNUMBER(DATA!AP78),DATA!AP78,"n/a")</f>
        <v>4221921</v>
      </c>
      <c r="L219" s="78">
        <f>+IF(ISNUMBER(DATA!AQ78),DATA!AQ78,"n/a")</f>
        <v>-4.7E-2</v>
      </c>
      <c r="R219" s="67"/>
      <c r="S219" s="67"/>
      <c r="T219" s="67"/>
      <c r="U219" s="67"/>
      <c r="V219" s="67"/>
      <c r="W219" s="67"/>
      <c r="X219" s="67"/>
      <c r="Y219" s="67"/>
    </row>
    <row r="220" spans="1:25" x14ac:dyDescent="0.2">
      <c r="A220" s="76" t="s">
        <v>19</v>
      </c>
      <c r="B220" s="76" t="s">
        <v>21</v>
      </c>
      <c r="C220" s="67" t="s">
        <v>25</v>
      </c>
      <c r="D220" s="67" t="s">
        <v>283</v>
      </c>
      <c r="E220" s="81">
        <f>+IF(ISNUMBER(DATA!L79),DATA!L79,"n/a")</f>
        <v>235591</v>
      </c>
      <c r="F220" s="78">
        <f>+IF(ISNUMBER(DATA!M79),DATA!M79,"n/a")</f>
        <v>-0.29399999999999998</v>
      </c>
      <c r="G220" s="81">
        <f>+IF(ISNUMBER(DATA!V79),DATA!V79,"n/a")</f>
        <v>750684</v>
      </c>
      <c r="H220" s="78">
        <f>+IF(ISNUMBER(DATA!W79),DATA!W79,"n/a")</f>
        <v>-0.125</v>
      </c>
      <c r="I220" s="81">
        <f>+IF(ISNUMBER(DATA!AF79),DATA!AF79,"n/a")</f>
        <v>1543950</v>
      </c>
      <c r="J220" s="78">
        <f>+IF(ISNUMBER(DATA!AG79),DATA!AG79,"n/a")</f>
        <v>-9.1999999999999998E-2</v>
      </c>
      <c r="K220" s="81">
        <f>+IF(ISNUMBER(DATA!AP79),DATA!AP79,"n/a")</f>
        <v>3206621</v>
      </c>
      <c r="L220" s="78">
        <f>+IF(ISNUMBER(DATA!AQ79),DATA!AQ79,"n/a")</f>
        <v>-3.4000000000000002E-2</v>
      </c>
      <c r="R220" s="67"/>
      <c r="S220" s="67"/>
      <c r="T220" s="67"/>
      <c r="U220" s="67"/>
      <c r="V220" s="67"/>
      <c r="W220" s="67"/>
      <c r="X220" s="67"/>
      <c r="Y220" s="67"/>
    </row>
    <row r="221" spans="1:25" x14ac:dyDescent="0.2">
      <c r="A221" s="76" t="s">
        <v>19</v>
      </c>
      <c r="B221" s="76" t="s">
        <v>21</v>
      </c>
      <c r="C221" s="67" t="s">
        <v>25</v>
      </c>
      <c r="D221" s="67" t="s">
        <v>284</v>
      </c>
      <c r="E221" s="81">
        <f>+IF(ISNUMBER(DATA!L80),DATA!L80,"n/a")</f>
        <v>244278</v>
      </c>
      <c r="F221" s="78">
        <f>+IF(ISNUMBER(DATA!M80),DATA!M80,"n/a")</f>
        <v>-0.05</v>
      </c>
      <c r="G221" s="81">
        <f>+IF(ISNUMBER(DATA!V80),DATA!V80,"n/a")</f>
        <v>766333</v>
      </c>
      <c r="H221" s="78">
        <f>+IF(ISNUMBER(DATA!W80),DATA!W80,"n/a")</f>
        <v>-7.0999999999999994E-2</v>
      </c>
      <c r="I221" s="81">
        <f>+IF(ISNUMBER(DATA!AF80),DATA!AF80,"n/a")</f>
        <v>1613417</v>
      </c>
      <c r="J221" s="78">
        <f>+IF(ISNUMBER(DATA!AG80),DATA!AG80,"n/a")</f>
        <v>-4.8000000000000001E-2</v>
      </c>
      <c r="K221" s="81">
        <f>+IF(ISNUMBER(DATA!AP80),DATA!AP80,"n/a")</f>
        <v>3340487</v>
      </c>
      <c r="L221" s="78">
        <f>+IF(ISNUMBER(DATA!AQ80),DATA!AQ80,"n/a")</f>
        <v>-1.4999999999999999E-2</v>
      </c>
      <c r="R221" s="67"/>
      <c r="S221" s="67"/>
      <c r="T221" s="67"/>
      <c r="U221" s="67"/>
      <c r="V221" s="67"/>
      <c r="W221" s="67"/>
      <c r="X221" s="67"/>
      <c r="Y221" s="67"/>
    </row>
    <row r="222" spans="1:25" x14ac:dyDescent="0.2">
      <c r="A222" s="76" t="s">
        <v>19</v>
      </c>
      <c r="B222" s="76" t="s">
        <v>21</v>
      </c>
      <c r="C222" s="67" t="s">
        <v>25</v>
      </c>
      <c r="D222" s="67" t="s">
        <v>285</v>
      </c>
      <c r="E222" s="81">
        <f>+IF(ISNUMBER(DATA!L81),DATA!L81,"n/a")</f>
        <v>547816</v>
      </c>
      <c r="F222" s="78">
        <f>+IF(ISNUMBER(DATA!M81),DATA!M81,"n/a")</f>
        <v>-4.8000000000000001E-2</v>
      </c>
      <c r="G222" s="81">
        <f>+IF(ISNUMBER(DATA!V81),DATA!V81,"n/a")</f>
        <v>1768754</v>
      </c>
      <c r="H222" s="78">
        <f>+IF(ISNUMBER(DATA!W81),DATA!W81,"n/a")</f>
        <v>-4.1000000000000002E-2</v>
      </c>
      <c r="I222" s="81">
        <f>+IF(ISNUMBER(DATA!AF81),DATA!AF81,"n/a")</f>
        <v>3608315</v>
      </c>
      <c r="J222" s="78">
        <f>+IF(ISNUMBER(DATA!AG81),DATA!AG81,"n/a")</f>
        <v>-1.6E-2</v>
      </c>
      <c r="K222" s="81">
        <f>+IF(ISNUMBER(DATA!AP81),DATA!AP81,"n/a")</f>
        <v>7322805</v>
      </c>
      <c r="L222" s="78">
        <f>+IF(ISNUMBER(DATA!AQ81),DATA!AQ81,"n/a")</f>
        <v>-1.7000000000000001E-2</v>
      </c>
      <c r="R222" s="67"/>
      <c r="S222" s="67"/>
      <c r="T222" s="67"/>
      <c r="U222" s="67"/>
      <c r="V222" s="67"/>
      <c r="W222" s="67"/>
      <c r="X222" s="67"/>
      <c r="Y222" s="67"/>
    </row>
    <row r="223" spans="1:25" x14ac:dyDescent="0.2">
      <c r="A223" s="76" t="s">
        <v>19</v>
      </c>
      <c r="B223" s="76" t="s">
        <v>21</v>
      </c>
      <c r="C223" s="67" t="s">
        <v>25</v>
      </c>
      <c r="D223" s="67" t="s">
        <v>286</v>
      </c>
      <c r="E223" s="81">
        <f>+IF(ISNUMBER(DATA!L82),DATA!L82,"n/a")</f>
        <v>527423</v>
      </c>
      <c r="F223" s="78">
        <f>+IF(ISNUMBER(DATA!M82),DATA!M82,"n/a")</f>
        <v>-4.3999999999999997E-2</v>
      </c>
      <c r="G223" s="81">
        <f>+IF(ISNUMBER(DATA!V82),DATA!V82,"n/a")</f>
        <v>1690194</v>
      </c>
      <c r="H223" s="78">
        <f>+IF(ISNUMBER(DATA!W82),DATA!W82,"n/a")</f>
        <v>-1.4E-2</v>
      </c>
      <c r="I223" s="81">
        <f>+IF(ISNUMBER(DATA!AF82),DATA!AF82,"n/a")</f>
        <v>3528861</v>
      </c>
      <c r="J223" s="78">
        <f>+IF(ISNUMBER(DATA!AG82),DATA!AG82,"n/a")</f>
        <v>1.4E-2</v>
      </c>
      <c r="K223" s="81">
        <f>+IF(ISNUMBER(DATA!AP82),DATA!AP82,"n/a")</f>
        <v>7234644</v>
      </c>
      <c r="L223" s="78">
        <f>+IF(ISNUMBER(DATA!AQ82),DATA!AQ82,"n/a")</f>
        <v>0.01</v>
      </c>
      <c r="R223" s="67"/>
      <c r="S223" s="67"/>
      <c r="T223" s="67"/>
      <c r="U223" s="67"/>
      <c r="V223" s="67"/>
      <c r="W223" s="67"/>
      <c r="X223" s="67"/>
      <c r="Y223" s="67"/>
    </row>
    <row r="224" spans="1:25" x14ac:dyDescent="0.2">
      <c r="A224" s="76" t="s">
        <v>19</v>
      </c>
      <c r="B224" s="76" t="s">
        <v>21</v>
      </c>
      <c r="C224" s="67" t="s">
        <v>25</v>
      </c>
      <c r="D224" s="67" t="s">
        <v>287</v>
      </c>
      <c r="E224" s="81">
        <f>+IF(ISNUMBER(DATA!L83),DATA!L83,"n/a")</f>
        <v>562591</v>
      </c>
      <c r="F224" s="78">
        <f>+IF(ISNUMBER(DATA!M83),DATA!M83,"n/a")</f>
        <v>7.1999999999999995E-2</v>
      </c>
      <c r="G224" s="81">
        <f>+IF(ISNUMBER(DATA!V83),DATA!V83,"n/a")</f>
        <v>1713924</v>
      </c>
      <c r="H224" s="78">
        <f>+IF(ISNUMBER(DATA!W83),DATA!W83,"n/a")</f>
        <v>-2.4E-2</v>
      </c>
      <c r="I224" s="81">
        <f>+IF(ISNUMBER(DATA!AF83),DATA!AF83,"n/a")</f>
        <v>3585502</v>
      </c>
      <c r="J224" s="78">
        <f>+IF(ISNUMBER(DATA!AG83),DATA!AG83,"n/a")</f>
        <v>-1.2999999999999999E-2</v>
      </c>
      <c r="K224" s="81">
        <f>+IF(ISNUMBER(DATA!AP83),DATA!AP83,"n/a")</f>
        <v>7379324</v>
      </c>
      <c r="L224" s="78">
        <f>+IF(ISNUMBER(DATA!AQ83),DATA!AQ83,"n/a")</f>
        <v>0</v>
      </c>
      <c r="R224" s="67"/>
      <c r="S224" s="67"/>
      <c r="T224" s="67"/>
      <c r="U224" s="67"/>
      <c r="V224" s="67"/>
      <c r="W224" s="67"/>
      <c r="X224" s="67"/>
      <c r="Y224" s="67"/>
    </row>
    <row r="225" spans="1:25" x14ac:dyDescent="0.2">
      <c r="A225" s="76" t="s">
        <v>19</v>
      </c>
      <c r="B225" s="76" t="s">
        <v>21</v>
      </c>
      <c r="C225" s="67" t="s">
        <v>25</v>
      </c>
      <c r="D225" s="67" t="s">
        <v>288</v>
      </c>
      <c r="E225" s="81">
        <f>+IF(ISNUMBER(DATA!L84),DATA!L84,"n/a")</f>
        <v>317902</v>
      </c>
      <c r="F225" s="78">
        <f>+IF(ISNUMBER(DATA!M84),DATA!M84,"n/a")</f>
        <v>0.113</v>
      </c>
      <c r="G225" s="81">
        <f>+IF(ISNUMBER(DATA!V84),DATA!V84,"n/a")</f>
        <v>1020799</v>
      </c>
      <c r="H225" s="78">
        <f>+IF(ISNUMBER(DATA!W84),DATA!W84,"n/a")</f>
        <v>1.0999999999999999E-2</v>
      </c>
      <c r="I225" s="81">
        <f>+IF(ISNUMBER(DATA!AF84),DATA!AF84,"n/a")</f>
        <v>2047690</v>
      </c>
      <c r="J225" s="78">
        <f>+IF(ISNUMBER(DATA!AG84),DATA!AG84,"n/a")</f>
        <v>-2.3E-2</v>
      </c>
      <c r="K225" s="81">
        <f>+IF(ISNUMBER(DATA!AP84),DATA!AP84,"n/a")</f>
        <v>4231824</v>
      </c>
      <c r="L225" s="78">
        <f>+IF(ISNUMBER(DATA!AQ84),DATA!AQ84,"n/a")</f>
        <v>-6.0000000000000001E-3</v>
      </c>
      <c r="R225" s="67"/>
      <c r="S225" s="67"/>
      <c r="T225" s="67"/>
      <c r="U225" s="67"/>
      <c r="V225" s="67"/>
      <c r="W225" s="67"/>
      <c r="X225" s="67"/>
      <c r="Y225" s="67"/>
    </row>
    <row r="226" spans="1:25" x14ac:dyDescent="0.2">
      <c r="A226" s="76" t="s">
        <v>19</v>
      </c>
      <c r="B226" s="76" t="s">
        <v>21</v>
      </c>
      <c r="C226" s="67" t="s">
        <v>25</v>
      </c>
      <c r="D226" s="67" t="s">
        <v>289</v>
      </c>
      <c r="E226" s="81">
        <f>+IF(ISNUMBER(DATA!L85),DATA!L85,"n/a")</f>
        <v>434786</v>
      </c>
      <c r="F226" s="78">
        <f>+IF(ISNUMBER(DATA!M85),DATA!M85,"n/a")</f>
        <v>-5.7000000000000002E-2</v>
      </c>
      <c r="G226" s="81">
        <f>+IF(ISNUMBER(DATA!V85),DATA!V85,"n/a")</f>
        <v>1423632</v>
      </c>
      <c r="H226" s="78">
        <f>+IF(ISNUMBER(DATA!W85),DATA!W85,"n/a")</f>
        <v>-3.5000000000000003E-2</v>
      </c>
      <c r="I226" s="81">
        <f>+IF(ISNUMBER(DATA!AF85),DATA!AF85,"n/a")</f>
        <v>2985544</v>
      </c>
      <c r="J226" s="78">
        <f>+IF(ISNUMBER(DATA!AG85),DATA!AG85,"n/a")</f>
        <v>-3.2000000000000001E-2</v>
      </c>
      <c r="K226" s="81">
        <f>+IF(ISNUMBER(DATA!AP85),DATA!AP85,"n/a")</f>
        <v>6039569</v>
      </c>
      <c r="L226" s="78">
        <f>+IF(ISNUMBER(DATA!AQ85),DATA!AQ85,"n/a")</f>
        <v>-4.7E-2</v>
      </c>
      <c r="R226" s="67"/>
      <c r="S226" s="67"/>
      <c r="T226" s="67"/>
      <c r="U226" s="67"/>
      <c r="V226" s="67"/>
      <c r="W226" s="67"/>
      <c r="X226" s="67"/>
      <c r="Y226" s="67"/>
    </row>
    <row r="227" spans="1:25" x14ac:dyDescent="0.2">
      <c r="A227" s="76" t="s">
        <v>19</v>
      </c>
      <c r="B227" s="76" t="s">
        <v>21</v>
      </c>
      <c r="C227" s="67" t="s">
        <v>25</v>
      </c>
      <c r="D227" s="67" t="s">
        <v>290</v>
      </c>
      <c r="E227" s="81">
        <f>+IF(ISNUMBER(DATA!L86),DATA!L86,"n/a")</f>
        <v>480941</v>
      </c>
      <c r="F227" s="78">
        <f>+IF(ISNUMBER(DATA!M86),DATA!M86,"n/a")</f>
        <v>-0.10299999999999999</v>
      </c>
      <c r="G227" s="81">
        <f>+IF(ISNUMBER(DATA!V86),DATA!V86,"n/a")</f>
        <v>1518477</v>
      </c>
      <c r="H227" s="78">
        <f>+IF(ISNUMBER(DATA!W86),DATA!W86,"n/a")</f>
        <v>-4.8000000000000001E-2</v>
      </c>
      <c r="I227" s="81">
        <f>+IF(ISNUMBER(DATA!AF86),DATA!AF86,"n/a")</f>
        <v>3241675</v>
      </c>
      <c r="J227" s="78">
        <f>+IF(ISNUMBER(DATA!AG86),DATA!AG86,"n/a")</f>
        <v>-2.3E-2</v>
      </c>
      <c r="K227" s="81">
        <f>+IF(ISNUMBER(DATA!AP86),DATA!AP86,"n/a")</f>
        <v>6767002</v>
      </c>
      <c r="L227" s="78">
        <f>+IF(ISNUMBER(DATA!AQ86),DATA!AQ86,"n/a")</f>
        <v>-2.8000000000000001E-2</v>
      </c>
      <c r="R227" s="67"/>
      <c r="S227" s="67"/>
      <c r="T227" s="67"/>
      <c r="U227" s="67"/>
      <c r="V227" s="67"/>
      <c r="W227" s="67"/>
      <c r="X227" s="67"/>
      <c r="Y227" s="67"/>
    </row>
    <row r="228" spans="1:25" x14ac:dyDescent="0.2">
      <c r="A228" s="76" t="s">
        <v>19</v>
      </c>
      <c r="B228" s="76" t="s">
        <v>21</v>
      </c>
      <c r="C228" s="67" t="s">
        <v>25</v>
      </c>
      <c r="D228" s="67" t="s">
        <v>291</v>
      </c>
      <c r="E228" s="81">
        <f>+IF(ISNUMBER(DATA!L87),DATA!L87,"n/a")</f>
        <v>463490</v>
      </c>
      <c r="F228" s="78">
        <f>+IF(ISNUMBER(DATA!M87),DATA!M87,"n/a")</f>
        <v>-2.8000000000000001E-2</v>
      </c>
      <c r="G228" s="81">
        <f>+IF(ISNUMBER(DATA!V87),DATA!V87,"n/a")</f>
        <v>1475255</v>
      </c>
      <c r="H228" s="78">
        <f>+IF(ISNUMBER(DATA!W87),DATA!W87,"n/a")</f>
        <v>-2.8000000000000001E-2</v>
      </c>
      <c r="I228" s="81">
        <f>+IF(ISNUMBER(DATA!AF87),DATA!AF87,"n/a")</f>
        <v>2967061</v>
      </c>
      <c r="J228" s="78">
        <f>+IF(ISNUMBER(DATA!AG87),DATA!AG87,"n/a")</f>
        <v>-1.2999999999999999E-2</v>
      </c>
      <c r="K228" s="81">
        <f>+IF(ISNUMBER(DATA!AP87),DATA!AP87,"n/a")</f>
        <v>5976121</v>
      </c>
      <c r="L228" s="78">
        <f>+IF(ISNUMBER(DATA!AQ87),DATA!AQ87,"n/a")</f>
        <v>-2.1999999999999999E-2</v>
      </c>
      <c r="R228" s="67"/>
      <c r="S228" s="67"/>
      <c r="T228" s="67"/>
      <c r="U228" s="67"/>
      <c r="V228" s="67"/>
      <c r="W228" s="67"/>
      <c r="X228" s="67"/>
      <c r="Y228" s="67"/>
    </row>
    <row r="229" spans="1:25" x14ac:dyDescent="0.2">
      <c r="A229" s="76" t="s">
        <v>19</v>
      </c>
      <c r="B229" s="76" t="s">
        <v>21</v>
      </c>
      <c r="C229" s="67" t="s">
        <v>25</v>
      </c>
      <c r="D229" s="67" t="s">
        <v>292</v>
      </c>
      <c r="E229" s="81">
        <f>+IF(ISNUMBER(DATA!L88),DATA!L88,"n/a")</f>
        <v>230168</v>
      </c>
      <c r="F229" s="78">
        <f>+IF(ISNUMBER(DATA!M88),DATA!M88,"n/a")</f>
        <v>7.0000000000000001E-3</v>
      </c>
      <c r="G229" s="81">
        <f>+IF(ISNUMBER(DATA!V88),DATA!V88,"n/a")</f>
        <v>736745</v>
      </c>
      <c r="H229" s="78">
        <f>+IF(ISNUMBER(DATA!W88),DATA!W88,"n/a")</f>
        <v>-3.4000000000000002E-2</v>
      </c>
      <c r="I229" s="81">
        <f>+IF(ISNUMBER(DATA!AF88),DATA!AF88,"n/a")</f>
        <v>1538040</v>
      </c>
      <c r="J229" s="78">
        <f>+IF(ISNUMBER(DATA!AG88),DATA!AG88,"n/a")</f>
        <v>-0.03</v>
      </c>
      <c r="K229" s="81">
        <f>+IF(ISNUMBER(DATA!AP88),DATA!AP88,"n/a")</f>
        <v>3047791</v>
      </c>
      <c r="L229" s="78">
        <f>+IF(ISNUMBER(DATA!AQ88),DATA!AQ88,"n/a")</f>
        <v>-4.9000000000000002E-2</v>
      </c>
      <c r="R229" s="67"/>
      <c r="S229" s="67"/>
      <c r="T229" s="67"/>
      <c r="U229" s="67"/>
      <c r="V229" s="67"/>
      <c r="W229" s="67"/>
      <c r="X229" s="67"/>
      <c r="Y229" s="67"/>
    </row>
    <row r="230" spans="1:25" x14ac:dyDescent="0.2">
      <c r="A230" s="76" t="s">
        <v>19</v>
      </c>
      <c r="B230" s="76" t="s">
        <v>21</v>
      </c>
      <c r="C230" s="67" t="s">
        <v>25</v>
      </c>
      <c r="D230" s="67" t="s">
        <v>293</v>
      </c>
      <c r="E230" s="81">
        <f>+IF(ISNUMBER(DATA!L89),DATA!L89,"n/a")</f>
        <v>224486</v>
      </c>
      <c r="F230" s="78">
        <f>+IF(ISNUMBER(DATA!M89),DATA!M89,"n/a")</f>
        <v>1E-3</v>
      </c>
      <c r="G230" s="81">
        <f>+IF(ISNUMBER(DATA!V89),DATA!V89,"n/a")</f>
        <v>703162</v>
      </c>
      <c r="H230" s="78">
        <f>+IF(ISNUMBER(DATA!W89),DATA!W89,"n/a")</f>
        <v>-1.2999999999999999E-2</v>
      </c>
      <c r="I230" s="81">
        <f>+IF(ISNUMBER(DATA!AF89),DATA!AF89,"n/a")</f>
        <v>1440104</v>
      </c>
      <c r="J230" s="78">
        <f>+IF(ISNUMBER(DATA!AG89),DATA!AG89,"n/a")</f>
        <v>3.5000000000000003E-2</v>
      </c>
      <c r="K230" s="81">
        <f>+IF(ISNUMBER(DATA!AP89),DATA!AP89,"n/a")</f>
        <v>2977273</v>
      </c>
      <c r="L230" s="78">
        <f>+IF(ISNUMBER(DATA!AQ89),DATA!AQ89,"n/a")</f>
        <v>0.04</v>
      </c>
      <c r="R230" s="67"/>
      <c r="S230" s="67"/>
      <c r="T230" s="67"/>
      <c r="U230" s="67"/>
      <c r="V230" s="67"/>
      <c r="W230" s="67"/>
      <c r="X230" s="67"/>
      <c r="Y230" s="67"/>
    </row>
    <row r="231" spans="1:25" x14ac:dyDescent="0.2">
      <c r="A231" s="76" t="s">
        <v>19</v>
      </c>
      <c r="B231" s="76" t="s">
        <v>21</v>
      </c>
      <c r="C231" s="67" t="s">
        <v>25</v>
      </c>
      <c r="D231" s="67" t="s">
        <v>294</v>
      </c>
      <c r="E231" s="81">
        <f>+IF(ISNUMBER(DATA!L90),DATA!L90,"n/a")</f>
        <v>203878</v>
      </c>
      <c r="F231" s="78">
        <f>+IF(ISNUMBER(DATA!M90),DATA!M90,"n/a")</f>
        <v>0.13300000000000001</v>
      </c>
      <c r="G231" s="81">
        <f>+IF(ISNUMBER(DATA!V90),DATA!V90,"n/a")</f>
        <v>675061</v>
      </c>
      <c r="H231" s="78">
        <f>+IF(ISNUMBER(DATA!W90),DATA!W90,"n/a")</f>
        <v>0.16700000000000001</v>
      </c>
      <c r="I231" s="81">
        <f>+IF(ISNUMBER(DATA!AF90),DATA!AF90,"n/a")</f>
        <v>1352252</v>
      </c>
      <c r="J231" s="78">
        <f>+IF(ISNUMBER(DATA!AG90),DATA!AG90,"n/a")</f>
        <v>0.13100000000000001</v>
      </c>
      <c r="K231" s="81">
        <f>+IF(ISNUMBER(DATA!AP90),DATA!AP90,"n/a")</f>
        <v>2707230</v>
      </c>
      <c r="L231" s="78">
        <f>+IF(ISNUMBER(DATA!AQ90),DATA!AQ90,"n/a")</f>
        <v>7.4999999999999997E-2</v>
      </c>
      <c r="R231" s="67"/>
      <c r="S231" s="67"/>
      <c r="T231" s="67"/>
      <c r="U231" s="67"/>
      <c r="V231" s="67"/>
      <c r="W231" s="67"/>
      <c r="X231" s="67"/>
      <c r="Y231" s="67"/>
    </row>
    <row r="232" spans="1:25" x14ac:dyDescent="0.2">
      <c r="A232" s="76" t="s">
        <v>19</v>
      </c>
      <c r="B232" s="76" t="s">
        <v>21</v>
      </c>
      <c r="C232" s="67" t="s">
        <v>25</v>
      </c>
      <c r="D232" s="67" t="s">
        <v>295</v>
      </c>
      <c r="E232" s="81">
        <f>+IF(ISNUMBER(DATA!L91),DATA!L91,"n/a")</f>
        <v>1480124</v>
      </c>
      <c r="F232" s="78">
        <f>+IF(ISNUMBER(DATA!M91),DATA!M91,"n/a")</f>
        <v>6.3E-2</v>
      </c>
      <c r="G232" s="81">
        <f>+IF(ISNUMBER(DATA!V91),DATA!V91,"n/a")</f>
        <v>4673691</v>
      </c>
      <c r="H232" s="78">
        <f>+IF(ISNUMBER(DATA!W91),DATA!W91,"n/a")</f>
        <v>7.0000000000000007E-2</v>
      </c>
      <c r="I232" s="81">
        <f>+IF(ISNUMBER(DATA!AF91),DATA!AF91,"n/a")</f>
        <v>9365625</v>
      </c>
      <c r="J232" s="78">
        <f>+IF(ISNUMBER(DATA!AG91),DATA!AG91,"n/a")</f>
        <v>6.4000000000000001E-2</v>
      </c>
      <c r="K232" s="81">
        <f>+IF(ISNUMBER(DATA!AP91),DATA!AP91,"n/a")</f>
        <v>19401895</v>
      </c>
      <c r="L232" s="78">
        <f>+IF(ISNUMBER(DATA!AQ91),DATA!AQ91,"n/a")</f>
        <v>8.1000000000000003E-2</v>
      </c>
      <c r="R232" s="67"/>
      <c r="S232" s="67"/>
      <c r="T232" s="67"/>
      <c r="U232" s="67"/>
      <c r="V232" s="67"/>
      <c r="W232" s="67"/>
      <c r="X232" s="67"/>
      <c r="Y232" s="67"/>
    </row>
    <row r="233" spans="1:25" x14ac:dyDescent="0.2">
      <c r="A233" s="76" t="s">
        <v>19</v>
      </c>
      <c r="B233" s="76" t="s">
        <v>21</v>
      </c>
      <c r="C233" s="67" t="s">
        <v>25</v>
      </c>
      <c r="D233" s="67" t="s">
        <v>296</v>
      </c>
      <c r="E233" s="81">
        <f>+IF(ISNUMBER(DATA!L92),DATA!L92,"n/a")</f>
        <v>110638</v>
      </c>
      <c r="F233" s="78">
        <f>+IF(ISNUMBER(DATA!M92),DATA!M92,"n/a")</f>
        <v>8.3000000000000004E-2</v>
      </c>
      <c r="G233" s="81">
        <f>+IF(ISNUMBER(DATA!V92),DATA!V92,"n/a")</f>
        <v>350594</v>
      </c>
      <c r="H233" s="78">
        <f>+IF(ISNUMBER(DATA!W92),DATA!W92,"n/a")</f>
        <v>-8.0000000000000002E-3</v>
      </c>
      <c r="I233" s="81">
        <f>+IF(ISNUMBER(DATA!AF92),DATA!AF92,"n/a")</f>
        <v>738115</v>
      </c>
      <c r="J233" s="78">
        <f>+IF(ISNUMBER(DATA!AG92),DATA!AG92,"n/a")</f>
        <v>-6.0000000000000001E-3</v>
      </c>
      <c r="K233" s="81">
        <f>+IF(ISNUMBER(DATA!AP92),DATA!AP92,"n/a")</f>
        <v>1413837</v>
      </c>
      <c r="L233" s="78">
        <f>+IF(ISNUMBER(DATA!AQ92),DATA!AQ92,"n/a")</f>
        <v>-5.2999999999999999E-2</v>
      </c>
      <c r="R233" s="67"/>
      <c r="S233" s="67"/>
      <c r="T233" s="67"/>
      <c r="U233" s="67"/>
      <c r="V233" s="67"/>
      <c r="W233" s="67"/>
      <c r="X233" s="67"/>
      <c r="Y233" s="67"/>
    </row>
    <row r="234" spans="1:25" x14ac:dyDescent="0.2">
      <c r="A234" s="76" t="s">
        <v>19</v>
      </c>
      <c r="B234" s="76" t="s">
        <v>21</v>
      </c>
      <c r="C234" s="67" t="s">
        <v>25</v>
      </c>
      <c r="D234" s="67" t="s">
        <v>297</v>
      </c>
      <c r="E234" s="81">
        <f>+IF(ISNUMBER(DATA!L93),DATA!L93,"n/a")</f>
        <v>672467</v>
      </c>
      <c r="F234" s="78">
        <f>+IF(ISNUMBER(DATA!M93),DATA!M93,"n/a")</f>
        <v>2.7E-2</v>
      </c>
      <c r="G234" s="81">
        <f>+IF(ISNUMBER(DATA!V93),DATA!V93,"n/a")</f>
        <v>2121091</v>
      </c>
      <c r="H234" s="78">
        <f>+IF(ISNUMBER(DATA!W93),DATA!W93,"n/a")</f>
        <v>2.4E-2</v>
      </c>
      <c r="I234" s="81">
        <f>+IF(ISNUMBER(DATA!AF93),DATA!AF93,"n/a")</f>
        <v>4267973</v>
      </c>
      <c r="J234" s="78">
        <f>+IF(ISNUMBER(DATA!AG93),DATA!AG93,"n/a")</f>
        <v>7.1999999999999995E-2</v>
      </c>
      <c r="K234" s="81">
        <f>+IF(ISNUMBER(DATA!AP93),DATA!AP93,"n/a")</f>
        <v>8854354</v>
      </c>
      <c r="L234" s="78">
        <f>+IF(ISNUMBER(DATA!AQ93),DATA!AQ93,"n/a")</f>
        <v>0.05</v>
      </c>
      <c r="R234" s="67"/>
      <c r="S234" s="67"/>
      <c r="T234" s="67"/>
      <c r="U234" s="67"/>
      <c r="V234" s="67"/>
      <c r="W234" s="67"/>
      <c r="X234" s="67"/>
      <c r="Y234" s="67"/>
    </row>
    <row r="235" spans="1:25" x14ac:dyDescent="0.2">
      <c r="A235" s="76" t="s">
        <v>19</v>
      </c>
      <c r="B235" s="76" t="s">
        <v>21</v>
      </c>
      <c r="C235" s="67" t="s">
        <v>25</v>
      </c>
      <c r="D235" s="67" t="s">
        <v>298</v>
      </c>
      <c r="E235" s="81">
        <f>+IF(ISNUMBER(DATA!L94),DATA!L94,"n/a")</f>
        <v>414891</v>
      </c>
      <c r="F235" s="78">
        <f>+IF(ISNUMBER(DATA!M94),DATA!M94,"n/a")</f>
        <v>0.13700000000000001</v>
      </c>
      <c r="G235" s="81">
        <f>+IF(ISNUMBER(DATA!V94),DATA!V94,"n/a")</f>
        <v>1346199</v>
      </c>
      <c r="H235" s="78">
        <f>+IF(ISNUMBER(DATA!W94),DATA!W94,"n/a")</f>
        <v>3.5000000000000003E-2</v>
      </c>
      <c r="I235" s="81">
        <f>+IF(ISNUMBER(DATA!AF94),DATA!AF94,"n/a")</f>
        <v>2766821</v>
      </c>
      <c r="J235" s="78">
        <f>+IF(ISNUMBER(DATA!AG94),DATA!AG94,"n/a")</f>
        <v>0.28299999999999997</v>
      </c>
      <c r="K235" s="81">
        <f>+IF(ISNUMBER(DATA!AP94),DATA!AP94,"n/a")</f>
        <v>5810836</v>
      </c>
      <c r="L235" s="78">
        <f>+IF(ISNUMBER(DATA!AQ94),DATA!AQ94,"n/a")</f>
        <v>0.20399999999999999</v>
      </c>
      <c r="R235" s="67"/>
      <c r="S235" s="67"/>
      <c r="T235" s="67"/>
      <c r="U235" s="67"/>
      <c r="V235" s="67"/>
      <c r="W235" s="67"/>
      <c r="X235" s="67"/>
      <c r="Y235" s="67"/>
    </row>
    <row r="236" spans="1:25" x14ac:dyDescent="0.2">
      <c r="A236" s="76" t="s">
        <v>19</v>
      </c>
      <c r="B236" s="76" t="s">
        <v>21</v>
      </c>
      <c r="C236" s="67" t="s">
        <v>25</v>
      </c>
      <c r="D236" s="67" t="s">
        <v>299</v>
      </c>
      <c r="E236" s="81">
        <f>+IF(ISNUMBER(DATA!L95),DATA!L95,"n/a")</f>
        <v>421978</v>
      </c>
      <c r="F236" s="78">
        <f>+IF(ISNUMBER(DATA!M95),DATA!M95,"n/a")</f>
        <v>-5.0999999999999997E-2</v>
      </c>
      <c r="G236" s="81">
        <f>+IF(ISNUMBER(DATA!V95),DATA!V95,"n/a")</f>
        <v>1378893</v>
      </c>
      <c r="H236" s="78">
        <f>+IF(ISNUMBER(DATA!W95),DATA!W95,"n/a")</f>
        <v>-4.7E-2</v>
      </c>
      <c r="I236" s="81">
        <f>+IF(ISNUMBER(DATA!AF95),DATA!AF95,"n/a")</f>
        <v>2899066</v>
      </c>
      <c r="J236" s="78">
        <f>+IF(ISNUMBER(DATA!AG95),DATA!AG95,"n/a")</f>
        <v>6.5000000000000002E-2</v>
      </c>
      <c r="K236" s="81">
        <f>+IF(ISNUMBER(DATA!AP95),DATA!AP95,"n/a")</f>
        <v>6182619</v>
      </c>
      <c r="L236" s="78">
        <f>+IF(ISNUMBER(DATA!AQ95),DATA!AQ95,"n/a")</f>
        <v>8.8999999999999996E-2</v>
      </c>
      <c r="R236" s="67"/>
      <c r="S236" s="67"/>
      <c r="T236" s="67"/>
      <c r="U236" s="67"/>
      <c r="V236" s="67"/>
      <c r="W236" s="67"/>
      <c r="X236" s="67"/>
      <c r="Y236" s="67"/>
    </row>
    <row r="237" spans="1:25" x14ac:dyDescent="0.2">
      <c r="A237" s="76" t="s">
        <v>19</v>
      </c>
      <c r="B237" s="76" t="s">
        <v>21</v>
      </c>
      <c r="C237" s="67" t="s">
        <v>25</v>
      </c>
      <c r="D237" s="67" t="s">
        <v>300</v>
      </c>
      <c r="E237" s="81">
        <f>+IF(ISNUMBER(DATA!L96),DATA!L96,"n/a")</f>
        <v>157358</v>
      </c>
      <c r="F237" s="78">
        <f>+IF(ISNUMBER(DATA!M96),DATA!M96,"n/a")</f>
        <v>3.6999999999999998E-2</v>
      </c>
      <c r="G237" s="81">
        <f>+IF(ISNUMBER(DATA!V96),DATA!V96,"n/a")</f>
        <v>511936</v>
      </c>
      <c r="H237" s="78">
        <f>+IF(ISNUMBER(DATA!W96),DATA!W96,"n/a")</f>
        <v>1.2999999999999999E-2</v>
      </c>
      <c r="I237" s="81">
        <f>+IF(ISNUMBER(DATA!AF96),DATA!AF96,"n/a")</f>
        <v>1049744</v>
      </c>
      <c r="J237" s="78">
        <f>+IF(ISNUMBER(DATA!AG96),DATA!AG96,"n/a")</f>
        <v>1.4E-2</v>
      </c>
      <c r="K237" s="81">
        <f>+IF(ISNUMBER(DATA!AP96),DATA!AP96,"n/a")</f>
        <v>2048457</v>
      </c>
      <c r="L237" s="78">
        <f>+IF(ISNUMBER(DATA!AQ96),DATA!AQ96,"n/a")</f>
        <v>-2.5000000000000001E-2</v>
      </c>
      <c r="R237" s="67"/>
      <c r="S237" s="67"/>
      <c r="T237" s="67"/>
      <c r="U237" s="67"/>
      <c r="V237" s="67"/>
      <c r="W237" s="67"/>
      <c r="X237" s="67"/>
      <c r="Y237" s="67"/>
    </row>
    <row r="238" spans="1:25" x14ac:dyDescent="0.2">
      <c r="A238" s="76" t="s">
        <v>19</v>
      </c>
      <c r="B238" s="76" t="s">
        <v>21</v>
      </c>
      <c r="C238" s="67" t="s">
        <v>25</v>
      </c>
      <c r="D238" s="67" t="s">
        <v>301</v>
      </c>
      <c r="E238" s="81">
        <f>+IF(ISNUMBER(DATA!L97),DATA!L97,"n/a")</f>
        <v>277086</v>
      </c>
      <c r="F238" s="78">
        <f>+IF(ISNUMBER(DATA!M97),DATA!M97,"n/a")</f>
        <v>-2.1999999999999999E-2</v>
      </c>
      <c r="G238" s="81">
        <f>+IF(ISNUMBER(DATA!V97),DATA!V97,"n/a")</f>
        <v>905183</v>
      </c>
      <c r="H238" s="78">
        <f>+IF(ISNUMBER(DATA!W97),DATA!W97,"n/a")</f>
        <v>1.0999999999999999E-2</v>
      </c>
      <c r="I238" s="81">
        <f>+IF(ISNUMBER(DATA!AF97),DATA!AF97,"n/a")</f>
        <v>1979201</v>
      </c>
      <c r="J238" s="78">
        <f>+IF(ISNUMBER(DATA!AG97),DATA!AG97,"n/a")</f>
        <v>3.2000000000000001E-2</v>
      </c>
      <c r="K238" s="81">
        <f>+IF(ISNUMBER(DATA!AP97),DATA!AP97,"n/a")</f>
        <v>3950078</v>
      </c>
      <c r="L238" s="78">
        <f>+IF(ISNUMBER(DATA!AQ97),DATA!AQ97,"n/a")</f>
        <v>5.3999999999999999E-2</v>
      </c>
      <c r="R238" s="67"/>
      <c r="S238" s="67"/>
      <c r="T238" s="67"/>
      <c r="U238" s="67"/>
      <c r="V238" s="67"/>
      <c r="W238" s="67"/>
      <c r="X238" s="67"/>
      <c r="Y238" s="67"/>
    </row>
    <row r="239" spans="1:25" x14ac:dyDescent="0.2">
      <c r="A239" s="76" t="s">
        <v>19</v>
      </c>
      <c r="B239" s="76" t="s">
        <v>21</v>
      </c>
      <c r="C239" s="67" t="s">
        <v>25</v>
      </c>
      <c r="D239" s="67" t="s">
        <v>302</v>
      </c>
      <c r="E239" s="81">
        <f>+IF(ISNUMBER(DATA!L98),DATA!L98,"n/a")</f>
        <v>1576610</v>
      </c>
      <c r="F239" s="78">
        <f>+IF(ISNUMBER(DATA!M98),DATA!M98,"n/a")</f>
        <v>-4.5999999999999999E-2</v>
      </c>
      <c r="G239" s="81">
        <f>+IF(ISNUMBER(DATA!V98),DATA!V98,"n/a")</f>
        <v>4956981</v>
      </c>
      <c r="H239" s="78">
        <f>+IF(ISNUMBER(DATA!W98),DATA!W98,"n/a")</f>
        <v>-0.02</v>
      </c>
      <c r="I239" s="81">
        <f>+IF(ISNUMBER(DATA!AF98),DATA!AF98,"n/a")</f>
        <v>10232233</v>
      </c>
      <c r="J239" s="78">
        <f>+IF(ISNUMBER(DATA!AG98),DATA!AG98,"n/a")</f>
        <v>-0.02</v>
      </c>
      <c r="K239" s="81">
        <f>+IF(ISNUMBER(DATA!AP98),DATA!AP98,"n/a")</f>
        <v>21318292</v>
      </c>
      <c r="L239" s="78">
        <f>+IF(ISNUMBER(DATA!AQ98),DATA!AQ98,"n/a")</f>
        <v>-0.04</v>
      </c>
      <c r="R239" s="67"/>
      <c r="S239" s="67"/>
      <c r="T239" s="67"/>
      <c r="U239" s="67"/>
      <c r="V239" s="67"/>
      <c r="W239" s="67"/>
      <c r="X239" s="67"/>
      <c r="Y239" s="67"/>
    </row>
    <row r="240" spans="1:25" x14ac:dyDescent="0.2">
      <c r="A240" s="76" t="s">
        <v>19</v>
      </c>
      <c r="B240" s="76" t="s">
        <v>21</v>
      </c>
      <c r="C240" s="67" t="s">
        <v>25</v>
      </c>
      <c r="D240" s="67" t="s">
        <v>303</v>
      </c>
      <c r="E240" s="81">
        <f>+IF(ISNUMBER(DATA!L99),DATA!L99,"n/a")</f>
        <v>753761</v>
      </c>
      <c r="F240" s="78">
        <f>+IF(ISNUMBER(DATA!M99),DATA!M99,"n/a")</f>
        <v>0.113</v>
      </c>
      <c r="G240" s="81">
        <f>+IF(ISNUMBER(DATA!V99),DATA!V99,"n/a")</f>
        <v>2403431</v>
      </c>
      <c r="H240" s="78">
        <f>+IF(ISNUMBER(DATA!W99),DATA!W99,"n/a")</f>
        <v>7.0000000000000007E-2</v>
      </c>
      <c r="I240" s="81">
        <f>+IF(ISNUMBER(DATA!AF99),DATA!AF99,"n/a")</f>
        <v>4986411</v>
      </c>
      <c r="J240" s="78">
        <f>+IF(ISNUMBER(DATA!AG99),DATA!AG99,"n/a")</f>
        <v>5.8999999999999997E-2</v>
      </c>
      <c r="K240" s="81">
        <f>+IF(ISNUMBER(DATA!AP99),DATA!AP99,"n/a")</f>
        <v>10222958</v>
      </c>
      <c r="L240" s="78">
        <f>+IF(ISNUMBER(DATA!AQ99),DATA!AQ99,"n/a")</f>
        <v>0.06</v>
      </c>
      <c r="R240" s="67"/>
      <c r="S240" s="67"/>
      <c r="T240" s="67"/>
      <c r="U240" s="67"/>
      <c r="V240" s="67"/>
      <c r="W240" s="67"/>
      <c r="X240" s="67"/>
      <c r="Y240" s="67"/>
    </row>
    <row r="241" spans="1:25" x14ac:dyDescent="0.2">
      <c r="A241" s="76" t="s">
        <v>19</v>
      </c>
      <c r="B241" s="76" t="s">
        <v>21</v>
      </c>
      <c r="C241" s="67" t="s">
        <v>25</v>
      </c>
      <c r="D241" s="67" t="s">
        <v>304</v>
      </c>
      <c r="E241" s="81">
        <f>+IF(ISNUMBER(DATA!L100),DATA!L100,"n/a")</f>
        <v>109273</v>
      </c>
      <c r="F241" s="78">
        <f>+IF(ISNUMBER(DATA!M100),DATA!M100,"n/a")</f>
        <v>7.5999999999999998E-2</v>
      </c>
      <c r="G241" s="81">
        <f>+IF(ISNUMBER(DATA!V100),DATA!V100,"n/a")</f>
        <v>354097</v>
      </c>
      <c r="H241" s="78">
        <f>+IF(ISNUMBER(DATA!W100),DATA!W100,"n/a")</f>
        <v>5.2999999999999999E-2</v>
      </c>
      <c r="I241" s="81">
        <f>+IF(ISNUMBER(DATA!AF100),DATA!AF100,"n/a")</f>
        <v>728268</v>
      </c>
      <c r="J241" s="78">
        <f>+IF(ISNUMBER(DATA!AG100),DATA!AG100,"n/a")</f>
        <v>5.8999999999999997E-2</v>
      </c>
      <c r="K241" s="81">
        <f>+IF(ISNUMBER(DATA!AP100),DATA!AP100,"n/a")</f>
        <v>1366474</v>
      </c>
      <c r="L241" s="78">
        <f>+IF(ISNUMBER(DATA!AQ100),DATA!AQ100,"n/a")</f>
        <v>5.0000000000000001E-3</v>
      </c>
      <c r="R241" s="67"/>
      <c r="S241" s="67"/>
      <c r="T241" s="67"/>
      <c r="U241" s="67"/>
      <c r="V241" s="67"/>
      <c r="W241" s="67"/>
      <c r="X241" s="67"/>
      <c r="Y241" s="67"/>
    </row>
    <row r="242" spans="1:25" x14ac:dyDescent="0.2">
      <c r="A242" s="76" t="s">
        <v>19</v>
      </c>
      <c r="B242" s="76" t="s">
        <v>21</v>
      </c>
      <c r="C242" s="67" t="s">
        <v>25</v>
      </c>
      <c r="D242" s="67" t="s">
        <v>305</v>
      </c>
      <c r="E242" s="81">
        <f>+IF(ISNUMBER(DATA!L101),DATA!L101,"n/a")</f>
        <v>416788</v>
      </c>
      <c r="F242" s="78">
        <f>+IF(ISNUMBER(DATA!M101),DATA!M101,"n/a")</f>
        <v>8.9999999999999993E-3</v>
      </c>
      <c r="G242" s="81">
        <f>+IF(ISNUMBER(DATA!V101),DATA!V101,"n/a")</f>
        <v>1328915</v>
      </c>
      <c r="H242" s="78">
        <f>+IF(ISNUMBER(DATA!W101),DATA!W101,"n/a")</f>
        <v>-2E-3</v>
      </c>
      <c r="I242" s="81">
        <f>+IF(ISNUMBER(DATA!AF101),DATA!AF101,"n/a")</f>
        <v>2710127</v>
      </c>
      <c r="J242" s="78">
        <f>+IF(ISNUMBER(DATA!AG101),DATA!AG101,"n/a")</f>
        <v>3.7999999999999999E-2</v>
      </c>
      <c r="K242" s="81">
        <f>+IF(ISNUMBER(DATA!AP101),DATA!AP101,"n/a")</f>
        <v>5644748</v>
      </c>
      <c r="L242" s="78">
        <f>+IF(ISNUMBER(DATA!AQ101),DATA!AQ101,"n/a")</f>
        <v>2.8000000000000001E-2</v>
      </c>
      <c r="R242" s="67"/>
      <c r="S242" s="67"/>
      <c r="T242" s="67"/>
      <c r="U242" s="67"/>
      <c r="V242" s="67"/>
      <c r="W242" s="67"/>
      <c r="X242" s="67"/>
      <c r="Y242" s="67"/>
    </row>
    <row r="243" spans="1:25" x14ac:dyDescent="0.2">
      <c r="A243" s="76" t="s">
        <v>19</v>
      </c>
      <c r="B243" s="76" t="s">
        <v>21</v>
      </c>
      <c r="C243" s="67" t="s">
        <v>25</v>
      </c>
      <c r="D243" s="67" t="s">
        <v>306</v>
      </c>
      <c r="E243" s="81">
        <f>+IF(ISNUMBER(DATA!L102),DATA!L102,"n/a")</f>
        <v>196560</v>
      </c>
      <c r="F243" s="78">
        <f>+IF(ISNUMBER(DATA!M102),DATA!M102,"n/a")</f>
        <v>-7.0000000000000001E-3</v>
      </c>
      <c r="G243" s="81">
        <f>+IF(ISNUMBER(DATA!V102),DATA!V102,"n/a")</f>
        <v>632097</v>
      </c>
      <c r="H243" s="78">
        <f>+IF(ISNUMBER(DATA!W102),DATA!W102,"n/a")</f>
        <v>-2.5999999999999999E-2</v>
      </c>
      <c r="I243" s="81">
        <f>+IF(ISNUMBER(DATA!AF102),DATA!AF102,"n/a")</f>
        <v>1325432</v>
      </c>
      <c r="J243" s="78">
        <f>+IF(ISNUMBER(DATA!AG102),DATA!AG102,"n/a")</f>
        <v>-2.9000000000000001E-2</v>
      </c>
      <c r="K243" s="81">
        <f>+IF(ISNUMBER(DATA!AP102),DATA!AP102,"n/a")</f>
        <v>2660886</v>
      </c>
      <c r="L243" s="78">
        <f>+IF(ISNUMBER(DATA!AQ102),DATA!AQ102,"n/a")</f>
        <v>-4.1000000000000002E-2</v>
      </c>
      <c r="R243" s="67"/>
      <c r="S243" s="67"/>
      <c r="T243" s="67"/>
      <c r="U243" s="67"/>
      <c r="V243" s="67"/>
      <c r="W243" s="67"/>
      <c r="X243" s="67"/>
      <c r="Y243" s="67"/>
    </row>
    <row r="244" spans="1:25" x14ac:dyDescent="0.2">
      <c r="A244" s="76" t="s">
        <v>19</v>
      </c>
      <c r="B244" s="76" t="s">
        <v>21</v>
      </c>
      <c r="C244" s="67" t="s">
        <v>25</v>
      </c>
      <c r="D244" s="67" t="s">
        <v>307</v>
      </c>
      <c r="E244" s="81">
        <f>+IF(ISNUMBER(DATA!L103),DATA!L103,"n/a")</f>
        <v>686317</v>
      </c>
      <c r="F244" s="78">
        <f>+IF(ISNUMBER(DATA!M103),DATA!M103,"n/a")</f>
        <v>-7.8E-2</v>
      </c>
      <c r="G244" s="81">
        <f>+IF(ISNUMBER(DATA!V103),DATA!V103,"n/a")</f>
        <v>2149393</v>
      </c>
      <c r="H244" s="78">
        <f>+IF(ISNUMBER(DATA!W103),DATA!W103,"n/a")</f>
        <v>-3.5000000000000003E-2</v>
      </c>
      <c r="I244" s="81">
        <f>+IF(ISNUMBER(DATA!AF103),DATA!AF103,"n/a")</f>
        <v>4435631</v>
      </c>
      <c r="J244" s="78">
        <f>+IF(ISNUMBER(DATA!AG103),DATA!AG103,"n/a")</f>
        <v>-2.9000000000000001E-2</v>
      </c>
      <c r="K244" s="81">
        <f>+IF(ISNUMBER(DATA!AP103),DATA!AP103,"n/a")</f>
        <v>9364837</v>
      </c>
      <c r="L244" s="78">
        <f>+IF(ISNUMBER(DATA!AQ103),DATA!AQ103,"n/a")</f>
        <v>-3.4000000000000002E-2</v>
      </c>
      <c r="R244" s="67"/>
      <c r="S244" s="67"/>
      <c r="T244" s="67"/>
      <c r="U244" s="67"/>
      <c r="V244" s="67"/>
      <c r="W244" s="67"/>
      <c r="X244" s="67"/>
      <c r="Y244" s="67"/>
    </row>
    <row r="245" spans="1:25" x14ac:dyDescent="0.2">
      <c r="A245" s="76" t="s">
        <v>19</v>
      </c>
      <c r="B245" s="76" t="s">
        <v>21</v>
      </c>
      <c r="C245" s="67" t="s">
        <v>25</v>
      </c>
      <c r="D245" s="67" t="s">
        <v>308</v>
      </c>
      <c r="E245" s="81">
        <f>+IF(ISNUMBER(DATA!L104),DATA!L104,"n/a")</f>
        <v>526028</v>
      </c>
      <c r="F245" s="78">
        <f>+IF(ISNUMBER(DATA!M104),DATA!M104,"n/a")</f>
        <v>-3.2000000000000001E-2</v>
      </c>
      <c r="G245" s="81">
        <f>+IF(ISNUMBER(DATA!V104),DATA!V104,"n/a")</f>
        <v>1707977</v>
      </c>
      <c r="H245" s="78">
        <f>+IF(ISNUMBER(DATA!W104),DATA!W104,"n/a")</f>
        <v>-1.0999999999999999E-2</v>
      </c>
      <c r="I245" s="81">
        <f>+IF(ISNUMBER(DATA!AF104),DATA!AF104,"n/a")</f>
        <v>3427959</v>
      </c>
      <c r="J245" s="78">
        <f>+IF(ISNUMBER(DATA!AG104),DATA!AG104,"n/a")</f>
        <v>0.02</v>
      </c>
      <c r="K245" s="81">
        <f>+IF(ISNUMBER(DATA!AP104),DATA!AP104,"n/a")</f>
        <v>7405769</v>
      </c>
      <c r="L245" s="78">
        <f>+IF(ISNUMBER(DATA!AQ104),DATA!AQ104,"n/a")</f>
        <v>1.4999999999999999E-2</v>
      </c>
      <c r="R245" s="67"/>
      <c r="S245" s="67"/>
      <c r="T245" s="67"/>
      <c r="U245" s="67"/>
      <c r="V245" s="67"/>
      <c r="W245" s="67"/>
      <c r="X245" s="67"/>
      <c r="Y245" s="67"/>
    </row>
    <row r="246" spans="1:25" x14ac:dyDescent="0.2">
      <c r="A246" s="76" t="s">
        <v>19</v>
      </c>
      <c r="B246" s="76" t="s">
        <v>21</v>
      </c>
      <c r="C246" s="67" t="s">
        <v>25</v>
      </c>
      <c r="D246" s="67" t="s">
        <v>309</v>
      </c>
      <c r="E246" s="81">
        <f>+IF(ISNUMBER(DATA!L105),DATA!L105,"n/a")</f>
        <v>395530</v>
      </c>
      <c r="F246" s="78">
        <f>+IF(ISNUMBER(DATA!M105),DATA!M105,"n/a")</f>
        <v>-0.26200000000000001</v>
      </c>
      <c r="G246" s="81">
        <f>+IF(ISNUMBER(DATA!V105),DATA!V105,"n/a")</f>
        <v>1220694</v>
      </c>
      <c r="H246" s="78">
        <f>+IF(ISNUMBER(DATA!W105),DATA!W105,"n/a")</f>
        <v>-0.11</v>
      </c>
      <c r="I246" s="81">
        <f>+IF(ISNUMBER(DATA!AF105),DATA!AF105,"n/a")</f>
        <v>2524301</v>
      </c>
      <c r="J246" s="78">
        <f>+IF(ISNUMBER(DATA!AG105),DATA!AG105,"n/a")</f>
        <v>-8.5999999999999993E-2</v>
      </c>
      <c r="K246" s="81">
        <f>+IF(ISNUMBER(DATA!AP105),DATA!AP105,"n/a")</f>
        <v>5380805</v>
      </c>
      <c r="L246" s="78">
        <f>+IF(ISNUMBER(DATA!AQ105),DATA!AQ105,"n/a")</f>
        <v>-1.4E-2</v>
      </c>
      <c r="R246" s="67"/>
      <c r="S246" s="67"/>
      <c r="T246" s="67"/>
      <c r="U246" s="67"/>
      <c r="V246" s="67"/>
      <c r="W246" s="67"/>
      <c r="X246" s="67"/>
      <c r="Y246" s="67"/>
    </row>
    <row r="247" spans="1:25" x14ac:dyDescent="0.2">
      <c r="A247" s="76" t="s">
        <v>19</v>
      </c>
      <c r="B247" s="76" t="s">
        <v>21</v>
      </c>
      <c r="C247" s="67" t="s">
        <v>25</v>
      </c>
      <c r="D247" s="67" t="s">
        <v>310</v>
      </c>
      <c r="E247" s="81">
        <f>+IF(ISNUMBER(DATA!L106),DATA!L106,"n/a")</f>
        <v>521151</v>
      </c>
      <c r="F247" s="78">
        <f>+IF(ISNUMBER(DATA!M106),DATA!M106,"n/a")</f>
        <v>0.114</v>
      </c>
      <c r="G247" s="81">
        <f>+IF(ISNUMBER(DATA!V106),DATA!V106,"n/a")</f>
        <v>1635269</v>
      </c>
      <c r="H247" s="78">
        <f>+IF(ISNUMBER(DATA!W106),DATA!W106,"n/a")</f>
        <v>0.122</v>
      </c>
      <c r="I247" s="81">
        <f>+IF(ISNUMBER(DATA!AF106),DATA!AF106,"n/a")</f>
        <v>3366321</v>
      </c>
      <c r="J247" s="78">
        <f>+IF(ISNUMBER(DATA!AG106),DATA!AG106,"n/a")</f>
        <v>0.115</v>
      </c>
      <c r="K247" s="81">
        <f>+IF(ISNUMBER(DATA!AP106),DATA!AP106,"n/a")</f>
        <v>6762583</v>
      </c>
      <c r="L247" s="78">
        <f>+IF(ISNUMBER(DATA!AQ106),DATA!AQ106,"n/a")</f>
        <v>0.108</v>
      </c>
      <c r="R247" s="67"/>
      <c r="S247" s="67"/>
      <c r="T247" s="67"/>
      <c r="U247" s="67"/>
      <c r="V247" s="67"/>
      <c r="W247" s="67"/>
      <c r="X247" s="67"/>
      <c r="Y247" s="67"/>
    </row>
    <row r="248" spans="1:25" x14ac:dyDescent="0.2">
      <c r="A248" s="76" t="s">
        <v>19</v>
      </c>
      <c r="B248" s="76" t="s">
        <v>21</v>
      </c>
      <c r="C248" s="67" t="s">
        <v>25</v>
      </c>
      <c r="D248" s="67" t="s">
        <v>311</v>
      </c>
      <c r="E248" s="81">
        <f>+IF(ISNUMBER(DATA!L107),DATA!L107,"n/a")</f>
        <v>315159</v>
      </c>
      <c r="F248" s="78">
        <f>+IF(ISNUMBER(DATA!M107),DATA!M107,"n/a")</f>
        <v>-0.13600000000000001</v>
      </c>
      <c r="G248" s="81">
        <f>+IF(ISNUMBER(DATA!V107),DATA!V107,"n/a")</f>
        <v>1000208</v>
      </c>
      <c r="H248" s="78">
        <f>+IF(ISNUMBER(DATA!W107),DATA!W107,"n/a")</f>
        <v>-8.2000000000000003E-2</v>
      </c>
      <c r="I248" s="81">
        <f>+IF(ISNUMBER(DATA!AF107),DATA!AF107,"n/a")</f>
        <v>2021734</v>
      </c>
      <c r="J248" s="78">
        <f>+IF(ISNUMBER(DATA!AG107),DATA!AG107,"n/a")</f>
        <v>-6.0999999999999999E-2</v>
      </c>
      <c r="K248" s="81">
        <f>+IF(ISNUMBER(DATA!AP107),DATA!AP107,"n/a")</f>
        <v>4323215</v>
      </c>
      <c r="L248" s="78">
        <f>+IF(ISNUMBER(DATA!AQ107),DATA!AQ107,"n/a")</f>
        <v>-0.02</v>
      </c>
      <c r="R248" s="67"/>
      <c r="S248" s="67"/>
      <c r="T248" s="67"/>
      <c r="U248" s="67"/>
      <c r="V248" s="67"/>
      <c r="W248" s="67"/>
      <c r="X248" s="67"/>
      <c r="Y248" s="67"/>
    </row>
    <row r="249" spans="1:25" x14ac:dyDescent="0.2">
      <c r="A249" s="76" t="s">
        <v>19</v>
      </c>
      <c r="B249" s="76" t="s">
        <v>21</v>
      </c>
      <c r="C249" s="67" t="s">
        <v>25</v>
      </c>
      <c r="D249" s="67" t="s">
        <v>312</v>
      </c>
      <c r="E249" s="81">
        <f>+IF(ISNUMBER(DATA!L108),DATA!L108,"n/a")</f>
        <v>286662</v>
      </c>
      <c r="F249" s="78">
        <f>+IF(ISNUMBER(DATA!M108),DATA!M108,"n/a")</f>
        <v>-0.124</v>
      </c>
      <c r="G249" s="81">
        <f>+IF(ISNUMBER(DATA!V108),DATA!V108,"n/a")</f>
        <v>925240</v>
      </c>
      <c r="H249" s="78">
        <f>+IF(ISNUMBER(DATA!W108),DATA!W108,"n/a")</f>
        <v>-0.08</v>
      </c>
      <c r="I249" s="81">
        <f>+IF(ISNUMBER(DATA!AF108),DATA!AF108,"n/a")</f>
        <v>1914482</v>
      </c>
      <c r="J249" s="78">
        <f>+IF(ISNUMBER(DATA!AG108),DATA!AG108,"n/a")</f>
        <v>-5.8999999999999997E-2</v>
      </c>
      <c r="K249" s="81">
        <f>+IF(ISNUMBER(DATA!AP108),DATA!AP108,"n/a")</f>
        <v>4047141</v>
      </c>
      <c r="L249" s="78">
        <f>+IF(ISNUMBER(DATA!AQ108),DATA!AQ108,"n/a")</f>
        <v>-2.3E-2</v>
      </c>
      <c r="R249" s="67"/>
      <c r="S249" s="67"/>
      <c r="T249" s="67"/>
      <c r="U249" s="67"/>
      <c r="V249" s="67"/>
      <c r="W249" s="67"/>
      <c r="X249" s="67"/>
      <c r="Y249" s="67"/>
    </row>
    <row r="250" spans="1:25" x14ac:dyDescent="0.2">
      <c r="A250" s="76" t="s">
        <v>19</v>
      </c>
      <c r="B250" s="76" t="s">
        <v>21</v>
      </c>
      <c r="C250" s="67" t="s">
        <v>25</v>
      </c>
      <c r="D250" s="67" t="s">
        <v>313</v>
      </c>
      <c r="E250" s="81">
        <f>+IF(ISNUMBER(DATA!L109),DATA!L109,"n/a")</f>
        <v>194468</v>
      </c>
      <c r="F250" s="78">
        <f>+IF(ISNUMBER(DATA!M109),DATA!M109,"n/a")</f>
        <v>-8.3000000000000004E-2</v>
      </c>
      <c r="G250" s="81">
        <f>+IF(ISNUMBER(DATA!V109),DATA!V109,"n/a")</f>
        <v>642247</v>
      </c>
      <c r="H250" s="78">
        <f>+IF(ISNUMBER(DATA!W109),DATA!W109,"n/a")</f>
        <v>-7.0000000000000007E-2</v>
      </c>
      <c r="I250" s="81">
        <f>+IF(ISNUMBER(DATA!AF109),DATA!AF109,"n/a")</f>
        <v>1361112</v>
      </c>
      <c r="J250" s="78">
        <f>+IF(ISNUMBER(DATA!AG109),DATA!AG109,"n/a")</f>
        <v>-0.05</v>
      </c>
      <c r="K250" s="81">
        <f>+IF(ISNUMBER(DATA!AP109),DATA!AP109,"n/a")</f>
        <v>2835677</v>
      </c>
      <c r="L250" s="78">
        <f>+IF(ISNUMBER(DATA!AQ109),DATA!AQ109,"n/a")</f>
        <v>-1.7999999999999999E-2</v>
      </c>
      <c r="R250" s="67"/>
      <c r="S250" s="67"/>
      <c r="T250" s="67"/>
      <c r="U250" s="67"/>
      <c r="V250" s="67"/>
      <c r="W250" s="67"/>
      <c r="X250" s="67"/>
      <c r="Y250" s="67"/>
    </row>
    <row r="251" spans="1:25" x14ac:dyDescent="0.2">
      <c r="A251" s="76" t="s">
        <v>19</v>
      </c>
      <c r="B251" s="76" t="s">
        <v>21</v>
      </c>
      <c r="C251" s="67" t="s">
        <v>25</v>
      </c>
      <c r="D251" s="67" t="s">
        <v>314</v>
      </c>
      <c r="E251" s="81">
        <f>+IF(ISNUMBER(DATA!L110),DATA!L110,"n/a")</f>
        <v>342630</v>
      </c>
      <c r="F251" s="78">
        <f>+IF(ISNUMBER(DATA!M110),DATA!M110,"n/a")</f>
        <v>-1.4999999999999999E-2</v>
      </c>
      <c r="G251" s="81">
        <f>+IF(ISNUMBER(DATA!V110),DATA!V110,"n/a")</f>
        <v>1090606</v>
      </c>
      <c r="H251" s="78">
        <f>+IF(ISNUMBER(DATA!W110),DATA!W110,"n/a")</f>
        <v>4.0000000000000001E-3</v>
      </c>
      <c r="I251" s="81">
        <f>+IF(ISNUMBER(DATA!AF110),DATA!AF110,"n/a")</f>
        <v>2212923</v>
      </c>
      <c r="J251" s="78">
        <f>+IF(ISNUMBER(DATA!AG110),DATA!AG110,"n/a")</f>
        <v>1E-3</v>
      </c>
      <c r="K251" s="81">
        <f>+IF(ISNUMBER(DATA!AP110),DATA!AP110,"n/a")</f>
        <v>4740167</v>
      </c>
      <c r="L251" s="78">
        <f>+IF(ISNUMBER(DATA!AQ110),DATA!AQ110,"n/a")</f>
        <v>1.7999999999999999E-2</v>
      </c>
      <c r="R251" s="67"/>
      <c r="S251" s="67"/>
      <c r="T251" s="67"/>
      <c r="U251" s="67"/>
      <c r="V251" s="67"/>
      <c r="W251" s="67"/>
      <c r="X251" s="67"/>
      <c r="Y251" s="67"/>
    </row>
    <row r="252" spans="1:25" x14ac:dyDescent="0.2">
      <c r="A252" s="76" t="s">
        <v>19</v>
      </c>
      <c r="B252" s="76" t="s">
        <v>21</v>
      </c>
      <c r="C252" s="67" t="s">
        <v>25</v>
      </c>
      <c r="D252" s="67" t="s">
        <v>315</v>
      </c>
      <c r="E252" s="81">
        <f>+IF(ISNUMBER(DATA!L111),DATA!L111,"n/a")</f>
        <v>204580</v>
      </c>
      <c r="F252" s="78">
        <f>+IF(ISNUMBER(DATA!M111),DATA!M111,"n/a")</f>
        <v>-2.1000000000000001E-2</v>
      </c>
      <c r="G252" s="81">
        <f>+IF(ISNUMBER(DATA!V111),DATA!V111,"n/a")</f>
        <v>640166</v>
      </c>
      <c r="H252" s="78">
        <f>+IF(ISNUMBER(DATA!W111),DATA!W111,"n/a")</f>
        <v>-3.2000000000000001E-2</v>
      </c>
      <c r="I252" s="81">
        <f>+IF(ISNUMBER(DATA!AF111),DATA!AF111,"n/a")</f>
        <v>1336158</v>
      </c>
      <c r="J252" s="78">
        <f>+IF(ISNUMBER(DATA!AG111),DATA!AG111,"n/a")</f>
        <v>-2.1999999999999999E-2</v>
      </c>
      <c r="K252" s="81">
        <f>+IF(ISNUMBER(DATA!AP111),DATA!AP111,"n/a")</f>
        <v>2699527</v>
      </c>
      <c r="L252" s="78">
        <f>+IF(ISNUMBER(DATA!AQ111),DATA!AQ111,"n/a")</f>
        <v>-1.4E-2</v>
      </c>
      <c r="R252" s="67"/>
      <c r="S252" s="67"/>
      <c r="T252" s="67"/>
      <c r="U252" s="67"/>
      <c r="V252" s="67"/>
      <c r="W252" s="67"/>
      <c r="X252" s="67"/>
      <c r="Y252" s="67"/>
    </row>
    <row r="253" spans="1:25" x14ac:dyDescent="0.2">
      <c r="A253" s="76" t="s">
        <v>19</v>
      </c>
      <c r="B253" s="76" t="s">
        <v>21</v>
      </c>
      <c r="C253" s="67" t="s">
        <v>25</v>
      </c>
      <c r="D253" s="67" t="s">
        <v>316</v>
      </c>
      <c r="E253" s="81">
        <f>+IF(ISNUMBER(DATA!L112),DATA!L112,"n/a")</f>
        <v>362315</v>
      </c>
      <c r="F253" s="78">
        <f>+IF(ISNUMBER(DATA!M112),DATA!M112,"n/a")</f>
        <v>0.05</v>
      </c>
      <c r="G253" s="81">
        <f>+IF(ISNUMBER(DATA!V112),DATA!V112,"n/a")</f>
        <v>1153788</v>
      </c>
      <c r="H253" s="78">
        <f>+IF(ISNUMBER(DATA!W112),DATA!W112,"n/a")</f>
        <v>5.5E-2</v>
      </c>
      <c r="I253" s="81">
        <f>+IF(ISNUMBER(DATA!AF112),DATA!AF112,"n/a")</f>
        <v>2300659</v>
      </c>
      <c r="J253" s="78">
        <f>+IF(ISNUMBER(DATA!AG112),DATA!AG112,"n/a")</f>
        <v>3.7999999999999999E-2</v>
      </c>
      <c r="K253" s="81">
        <f>+IF(ISNUMBER(DATA!AP112),DATA!AP112,"n/a")</f>
        <v>4797405</v>
      </c>
      <c r="L253" s="78">
        <f>+IF(ISNUMBER(DATA!AQ112),DATA!AQ112,"n/a")</f>
        <v>6.4000000000000001E-2</v>
      </c>
      <c r="R253" s="67"/>
      <c r="S253" s="67"/>
      <c r="T253" s="67"/>
      <c r="U253" s="67"/>
      <c r="V253" s="67"/>
      <c r="W253" s="67"/>
      <c r="X253" s="67"/>
      <c r="Y253" s="67"/>
    </row>
    <row r="254" spans="1:25" x14ac:dyDescent="0.2">
      <c r="A254" s="76" t="s">
        <v>19</v>
      </c>
      <c r="B254" s="76" t="s">
        <v>21</v>
      </c>
      <c r="C254" s="67" t="s">
        <v>25</v>
      </c>
      <c r="D254" s="67" t="s">
        <v>317</v>
      </c>
      <c r="E254" s="81">
        <f>+IF(ISNUMBER(DATA!L113),DATA!L113,"n/a")</f>
        <v>756667</v>
      </c>
      <c r="F254" s="78">
        <f>+IF(ISNUMBER(DATA!M113),DATA!M113,"n/a")</f>
        <v>-7.0000000000000007E-2</v>
      </c>
      <c r="G254" s="81">
        <f>+IF(ISNUMBER(DATA!V113),DATA!V113,"n/a")</f>
        <v>2425993</v>
      </c>
      <c r="H254" s="78">
        <f>+IF(ISNUMBER(DATA!W113),DATA!W113,"n/a")</f>
        <v>-3.5000000000000003E-2</v>
      </c>
      <c r="I254" s="81">
        <f>+IF(ISNUMBER(DATA!AF113),DATA!AF113,"n/a")</f>
        <v>4896958</v>
      </c>
      <c r="J254" s="78">
        <f>+IF(ISNUMBER(DATA!AG113),DATA!AG113,"n/a")</f>
        <v>-2.7E-2</v>
      </c>
      <c r="K254" s="81">
        <f>+IF(ISNUMBER(DATA!AP113),DATA!AP113,"n/a")</f>
        <v>10325918</v>
      </c>
      <c r="L254" s="78">
        <f>+IF(ISNUMBER(DATA!AQ113),DATA!AQ113,"n/a")</f>
        <v>-8.9999999999999993E-3</v>
      </c>
      <c r="R254" s="67"/>
      <c r="S254" s="67"/>
      <c r="T254" s="67"/>
      <c r="U254" s="67"/>
      <c r="V254" s="67"/>
      <c r="W254" s="67"/>
      <c r="X254" s="67"/>
      <c r="Y254" s="67"/>
    </row>
    <row r="255" spans="1:25" x14ac:dyDescent="0.2">
      <c r="A255" s="76" t="s">
        <v>19</v>
      </c>
      <c r="B255" s="76" t="s">
        <v>21</v>
      </c>
      <c r="C255" s="67" t="s">
        <v>25</v>
      </c>
      <c r="D255" s="67" t="s">
        <v>318</v>
      </c>
      <c r="E255" s="81">
        <f>+IF(ISNUMBER(DATA!L114),DATA!L114,"n/a")</f>
        <v>628089</v>
      </c>
      <c r="F255" s="78">
        <f>+IF(ISNUMBER(DATA!M114),DATA!M114,"n/a")</f>
        <v>7.6999999999999999E-2</v>
      </c>
      <c r="G255" s="81">
        <f>+IF(ISNUMBER(DATA!V114),DATA!V114,"n/a")</f>
        <v>1948258</v>
      </c>
      <c r="H255" s="78">
        <f>+IF(ISNUMBER(DATA!W114),DATA!W114,"n/a")</f>
        <v>6.7000000000000004E-2</v>
      </c>
      <c r="I255" s="81">
        <f>+IF(ISNUMBER(DATA!AF114),DATA!AF114,"n/a")</f>
        <v>3993736</v>
      </c>
      <c r="J255" s="78">
        <f>+IF(ISNUMBER(DATA!AG114),DATA!AG114,"n/a")</f>
        <v>0.06</v>
      </c>
      <c r="K255" s="81">
        <f>+IF(ISNUMBER(DATA!AP114),DATA!AP114,"n/a")</f>
        <v>8266877</v>
      </c>
      <c r="L255" s="78">
        <f>+IF(ISNUMBER(DATA!AQ114),DATA!AQ114,"n/a")</f>
        <v>7.0000000000000007E-2</v>
      </c>
      <c r="R255" s="67"/>
      <c r="S255" s="67"/>
      <c r="T255" s="67"/>
      <c r="U255" s="67"/>
      <c r="V255" s="67"/>
      <c r="W255" s="67"/>
      <c r="X255" s="67"/>
      <c r="Y255" s="67"/>
    </row>
    <row r="256" spans="1:25" x14ac:dyDescent="0.2">
      <c r="A256" s="76" t="s">
        <v>19</v>
      </c>
      <c r="B256" s="76" t="s">
        <v>21</v>
      </c>
      <c r="C256" s="67" t="s">
        <v>25</v>
      </c>
      <c r="D256" s="67" t="s">
        <v>319</v>
      </c>
      <c r="E256" s="81">
        <f>+IF(ISNUMBER(DATA!L115),DATA!L115,"n/a")</f>
        <v>466334</v>
      </c>
      <c r="F256" s="78">
        <f>+IF(ISNUMBER(DATA!M115),DATA!M115,"n/a")</f>
        <v>4.9000000000000002E-2</v>
      </c>
      <c r="G256" s="81">
        <f>+IF(ISNUMBER(DATA!V115),DATA!V115,"n/a")</f>
        <v>1498180</v>
      </c>
      <c r="H256" s="78">
        <f>+IF(ISNUMBER(DATA!W115),DATA!W115,"n/a")</f>
        <v>3.1E-2</v>
      </c>
      <c r="I256" s="81">
        <f>+IF(ISNUMBER(DATA!AF115),DATA!AF115,"n/a")</f>
        <v>3108354</v>
      </c>
      <c r="J256" s="78">
        <f>+IF(ISNUMBER(DATA!AG115),DATA!AG115,"n/a")</f>
        <v>3.2000000000000001E-2</v>
      </c>
      <c r="K256" s="81">
        <f>+IF(ISNUMBER(DATA!AP115),DATA!AP115,"n/a")</f>
        <v>6318314</v>
      </c>
      <c r="L256" s="78">
        <f>+IF(ISNUMBER(DATA!AQ115),DATA!AQ115,"n/a")</f>
        <v>2.1000000000000001E-2</v>
      </c>
      <c r="R256" s="67"/>
      <c r="S256" s="67"/>
      <c r="T256" s="67"/>
      <c r="U256" s="67"/>
      <c r="V256" s="67"/>
      <c r="W256" s="67"/>
      <c r="X256" s="67"/>
      <c r="Y256" s="67"/>
    </row>
    <row r="257" spans="1:25" x14ac:dyDescent="0.2">
      <c r="A257" s="76" t="s">
        <v>19</v>
      </c>
      <c r="B257" s="76" t="s">
        <v>21</v>
      </c>
      <c r="C257" s="67" t="s">
        <v>25</v>
      </c>
      <c r="D257" s="67" t="s">
        <v>320</v>
      </c>
      <c r="E257" s="81">
        <f>+IF(ISNUMBER(DATA!L116),DATA!L116,"n/a")</f>
        <v>300871</v>
      </c>
      <c r="F257" s="78">
        <f>+IF(ISNUMBER(DATA!M116),DATA!M116,"n/a")</f>
        <v>2.5000000000000001E-2</v>
      </c>
      <c r="G257" s="81">
        <f>+IF(ISNUMBER(DATA!V116),DATA!V116,"n/a")</f>
        <v>964006</v>
      </c>
      <c r="H257" s="78">
        <f>+IF(ISNUMBER(DATA!W116),DATA!W116,"n/a")</f>
        <v>4.1000000000000002E-2</v>
      </c>
      <c r="I257" s="81">
        <f>+IF(ISNUMBER(DATA!AF116),DATA!AF116,"n/a")</f>
        <v>1900589</v>
      </c>
      <c r="J257" s="78">
        <f>+IF(ISNUMBER(DATA!AG116),DATA!AG116,"n/a")</f>
        <v>1.4E-2</v>
      </c>
      <c r="K257" s="81">
        <f>+IF(ISNUMBER(DATA!AP116),DATA!AP116,"n/a")</f>
        <v>3984780</v>
      </c>
      <c r="L257" s="78">
        <f>+IF(ISNUMBER(DATA!AQ116),DATA!AQ116,"n/a")</f>
        <v>0.02</v>
      </c>
      <c r="R257" s="67"/>
      <c r="S257" s="67"/>
      <c r="T257" s="67"/>
      <c r="U257" s="67"/>
      <c r="V257" s="67"/>
      <c r="W257" s="67"/>
      <c r="X257" s="67"/>
      <c r="Y257" s="67"/>
    </row>
    <row r="258" spans="1:25" x14ac:dyDescent="0.2">
      <c r="A258" s="76" t="s">
        <v>19</v>
      </c>
      <c r="B258" s="76" t="s">
        <v>21</v>
      </c>
      <c r="C258" s="67" t="s">
        <v>25</v>
      </c>
      <c r="D258" s="67" t="s">
        <v>321</v>
      </c>
      <c r="E258" s="81">
        <f>+IF(ISNUMBER(DATA!L117),DATA!L117,"n/a")</f>
        <v>536083</v>
      </c>
      <c r="F258" s="78">
        <f>+IF(ISNUMBER(DATA!M117),DATA!M117,"n/a")</f>
        <v>-2.1000000000000001E-2</v>
      </c>
      <c r="G258" s="81">
        <f>+IF(ISNUMBER(DATA!V117),DATA!V117,"n/a")</f>
        <v>1706060</v>
      </c>
      <c r="H258" s="78">
        <f>+IF(ISNUMBER(DATA!W117),DATA!W117,"n/a")</f>
        <v>-3.5000000000000003E-2</v>
      </c>
      <c r="I258" s="81">
        <f>+IF(ISNUMBER(DATA!AF117),DATA!AF117,"n/a")</f>
        <v>3452735</v>
      </c>
      <c r="J258" s="78">
        <f>+IF(ISNUMBER(DATA!AG117),DATA!AG117,"n/a")</f>
        <v>1.2999999999999999E-2</v>
      </c>
      <c r="K258" s="81">
        <f>+IF(ISNUMBER(DATA!AP117),DATA!AP117,"n/a")</f>
        <v>7343598</v>
      </c>
      <c r="L258" s="78">
        <f>+IF(ISNUMBER(DATA!AQ117),DATA!AQ117,"n/a")</f>
        <v>1.6E-2</v>
      </c>
      <c r="R258" s="67"/>
      <c r="S258" s="67"/>
      <c r="T258" s="67"/>
      <c r="U258" s="67"/>
      <c r="V258" s="67"/>
      <c r="W258" s="67"/>
      <c r="X258" s="67"/>
      <c r="Y258" s="67"/>
    </row>
    <row r="259" spans="1:25" x14ac:dyDescent="0.2">
      <c r="A259" s="76" t="s">
        <v>19</v>
      </c>
      <c r="B259" s="76" t="s">
        <v>21</v>
      </c>
      <c r="C259" s="67" t="s">
        <v>25</v>
      </c>
      <c r="D259" s="67" t="s">
        <v>347</v>
      </c>
      <c r="E259" s="81">
        <f>+IF(ISNUMBER(DATA!L118),DATA!L118,"n/a")</f>
        <v>193567</v>
      </c>
      <c r="F259" s="78">
        <f>+IF(ISNUMBER(DATA!M118),DATA!M118,"n/a")</f>
        <v>1.0999999999999999E-2</v>
      </c>
      <c r="G259" s="81">
        <f>+IF(ISNUMBER(DATA!V118),DATA!V118,"n/a")</f>
        <v>606849</v>
      </c>
      <c r="H259" s="78">
        <f>+IF(ISNUMBER(DATA!W118),DATA!W118,"n/a")</f>
        <v>-9.2999999999999999E-2</v>
      </c>
      <c r="I259" s="81">
        <f>+IF(ISNUMBER(DATA!AF118),DATA!AF118,"n/a")</f>
        <v>1311547</v>
      </c>
      <c r="J259" s="78">
        <f>+IF(ISNUMBER(DATA!AG118),DATA!AG118,"n/a")</f>
        <v>-7.0999999999999994E-2</v>
      </c>
      <c r="K259" s="81">
        <f>+IF(ISNUMBER(DATA!AP118),DATA!AP118,"n/a")</f>
        <v>2697909</v>
      </c>
      <c r="L259" s="78">
        <f>+IF(ISNUMBER(DATA!AQ118),DATA!AQ118,"n/a")</f>
        <v>-4.4999999999999998E-2</v>
      </c>
      <c r="R259" s="67"/>
      <c r="S259" s="67"/>
      <c r="T259" s="67"/>
      <c r="U259" s="67"/>
      <c r="V259" s="67"/>
      <c r="W259" s="67"/>
      <c r="X259" s="67"/>
      <c r="Y259" s="67"/>
    </row>
    <row r="260" spans="1:25" x14ac:dyDescent="0.2">
      <c r="A260" s="76" t="s">
        <v>19</v>
      </c>
      <c r="B260" s="76" t="s">
        <v>21</v>
      </c>
      <c r="C260" s="67" t="s">
        <v>25</v>
      </c>
      <c r="D260" s="67" t="s">
        <v>348</v>
      </c>
      <c r="E260" s="81">
        <f>+IF(ISNUMBER(DATA!L119),DATA!L119,"n/a")</f>
        <v>400786</v>
      </c>
      <c r="F260" s="78">
        <f>+IF(ISNUMBER(DATA!M119),DATA!M119,"n/a")</f>
        <v>-4.2000000000000003E-2</v>
      </c>
      <c r="G260" s="81">
        <f>+IF(ISNUMBER(DATA!V119),DATA!V119,"n/a")</f>
        <v>1319191</v>
      </c>
      <c r="H260" s="78">
        <f>+IF(ISNUMBER(DATA!W119),DATA!W119,"n/a")</f>
        <v>-8.9999999999999993E-3</v>
      </c>
      <c r="I260" s="81">
        <f>+IF(ISNUMBER(DATA!AF119),DATA!AF119,"n/a")</f>
        <v>2770703</v>
      </c>
      <c r="J260" s="78">
        <f>+IF(ISNUMBER(DATA!AG119),DATA!AG119,"n/a")</f>
        <v>0.03</v>
      </c>
      <c r="K260" s="81">
        <f>+IF(ISNUMBER(DATA!AP119),DATA!AP119,"n/a")</f>
        <v>5655392</v>
      </c>
      <c r="L260" s="78">
        <f>+IF(ISNUMBER(DATA!AQ119),DATA!AQ119,"n/a")</f>
        <v>3.5999999999999997E-2</v>
      </c>
      <c r="R260" s="67"/>
      <c r="S260" s="67"/>
      <c r="T260" s="67"/>
      <c r="U260" s="67"/>
      <c r="V260" s="67"/>
      <c r="W260" s="67"/>
      <c r="X260" s="67"/>
      <c r="Y260" s="67"/>
    </row>
    <row r="261" spans="1:25" x14ac:dyDescent="0.2">
      <c r="A261" s="76"/>
      <c r="B261" s="76"/>
      <c r="E261" s="81"/>
      <c r="F261" s="78"/>
      <c r="G261" s="82"/>
      <c r="H261" s="78"/>
      <c r="I261" s="82"/>
      <c r="J261" s="83"/>
      <c r="K261" s="82"/>
      <c r="L261" s="78"/>
      <c r="R261" s="67"/>
      <c r="S261" s="67"/>
      <c r="T261" s="67"/>
      <c r="U261" s="67"/>
      <c r="V261" s="67"/>
      <c r="W261" s="67"/>
      <c r="X261" s="67"/>
      <c r="Y261" s="67"/>
    </row>
    <row r="262" spans="1:25" x14ac:dyDescent="0.2">
      <c r="A262" s="76" t="s">
        <v>19</v>
      </c>
      <c r="B262" s="76" t="s">
        <v>21</v>
      </c>
      <c r="C262" s="67" t="s">
        <v>10</v>
      </c>
      <c r="D262" s="67" t="s">
        <v>274</v>
      </c>
      <c r="E262" s="88">
        <f>+IF(ISNUMBER(DATA!N70),DATA!N70,"n/a")</f>
        <v>4.54</v>
      </c>
      <c r="F262" s="78">
        <f>+IF(ISNUMBER(DATA!O70),DATA!O70,"n/a")</f>
        <v>4.9000000000000002E-2</v>
      </c>
      <c r="G262" s="88">
        <f>+IF(ISNUMBER(DATA!X70),DATA!X70,"n/a")</f>
        <v>4.34</v>
      </c>
      <c r="H262" s="78">
        <f>+IF(ISNUMBER(DATA!Y70),DATA!Y70,"n/a")</f>
        <v>1.6E-2</v>
      </c>
      <c r="I262" s="88">
        <f>+IF(ISNUMBER(DATA!AH70),DATA!AH70,"n/a")</f>
        <v>4.29</v>
      </c>
      <c r="J262" s="78">
        <f>+IF(ISNUMBER(DATA!AI70),DATA!AI70,"n/a")</f>
        <v>-5.0000000000000001E-3</v>
      </c>
      <c r="K262" s="88">
        <f>+IF(ISNUMBER(DATA!AR70),DATA!AR70,"n/a")</f>
        <v>4.2699999999999996</v>
      </c>
      <c r="L262" s="78">
        <f>+IF(ISNUMBER(DATA!AS70),DATA!AS70,"n/a")</f>
        <v>4.0000000000000001E-3</v>
      </c>
      <c r="R262" s="67"/>
      <c r="S262" s="67"/>
      <c r="T262" s="67"/>
      <c r="U262" s="67"/>
      <c r="V262" s="67"/>
      <c r="W262" s="67"/>
      <c r="X262" s="67"/>
      <c r="Y262" s="67"/>
    </row>
    <row r="263" spans="1:25" x14ac:dyDescent="0.2">
      <c r="A263" s="76" t="s">
        <v>19</v>
      </c>
      <c r="B263" s="76" t="s">
        <v>21</v>
      </c>
      <c r="C263" s="67" t="s">
        <v>10</v>
      </c>
      <c r="D263" s="67" t="s">
        <v>275</v>
      </c>
      <c r="E263" s="88">
        <f>+IF(ISNUMBER(DATA!N71),DATA!N71,"n/a")</f>
        <v>4.08</v>
      </c>
      <c r="F263" s="78">
        <f>+IF(ISNUMBER(DATA!O71),DATA!O71,"n/a")</f>
        <v>-3.1E-2</v>
      </c>
      <c r="G263" s="88">
        <f>+IF(ISNUMBER(DATA!X71),DATA!X71,"n/a")</f>
        <v>4.1900000000000004</v>
      </c>
      <c r="H263" s="78">
        <f>+IF(ISNUMBER(DATA!Y71),DATA!Y71,"n/a")</f>
        <v>8.0000000000000002E-3</v>
      </c>
      <c r="I263" s="88">
        <f>+IF(ISNUMBER(DATA!AH71),DATA!AH71,"n/a")</f>
        <v>4.18</v>
      </c>
      <c r="J263" s="78">
        <f>+IF(ISNUMBER(DATA!AI71),DATA!AI71,"n/a")</f>
        <v>1E-3</v>
      </c>
      <c r="K263" s="88">
        <f>+IF(ISNUMBER(DATA!AR71),DATA!AR71,"n/a")</f>
        <v>4.1900000000000004</v>
      </c>
      <c r="L263" s="78">
        <f>+IF(ISNUMBER(DATA!AS71),DATA!AS71,"n/a")</f>
        <v>1.0999999999999999E-2</v>
      </c>
      <c r="R263" s="67"/>
      <c r="S263" s="67"/>
      <c r="T263" s="67"/>
      <c r="U263" s="67"/>
      <c r="V263" s="67"/>
      <c r="W263" s="67"/>
      <c r="X263" s="67"/>
      <c r="Y263" s="67"/>
    </row>
    <row r="264" spans="1:25" x14ac:dyDescent="0.2">
      <c r="A264" s="76" t="s">
        <v>19</v>
      </c>
      <c r="B264" s="76" t="s">
        <v>21</v>
      </c>
      <c r="C264" s="67" t="s">
        <v>10</v>
      </c>
      <c r="D264" s="67" t="s">
        <v>276</v>
      </c>
      <c r="E264" s="88">
        <f>+IF(ISNUMBER(DATA!N72),DATA!N72,"n/a")</f>
        <v>4.1500000000000004</v>
      </c>
      <c r="F264" s="78">
        <f>+IF(ISNUMBER(DATA!O72),DATA!O72,"n/a")</f>
        <v>1.9E-2</v>
      </c>
      <c r="G264" s="88">
        <f>+IF(ISNUMBER(DATA!X72),DATA!X72,"n/a")</f>
        <v>4.1399999999999997</v>
      </c>
      <c r="H264" s="78">
        <f>+IF(ISNUMBER(DATA!Y72),DATA!Y72,"n/a")</f>
        <v>1.9E-2</v>
      </c>
      <c r="I264" s="88">
        <f>+IF(ISNUMBER(DATA!AH72),DATA!AH72,"n/a")</f>
        <v>4.12</v>
      </c>
      <c r="J264" s="78">
        <f>+IF(ISNUMBER(DATA!AI72),DATA!AI72,"n/a")</f>
        <v>-2E-3</v>
      </c>
      <c r="K264" s="88">
        <f>+IF(ISNUMBER(DATA!AR72),DATA!AR72,"n/a")</f>
        <v>4.12</v>
      </c>
      <c r="L264" s="78">
        <f>+IF(ISNUMBER(DATA!AS72),DATA!AS72,"n/a")</f>
        <v>-6.0000000000000001E-3</v>
      </c>
      <c r="R264" s="67"/>
      <c r="S264" s="67"/>
      <c r="T264" s="67"/>
      <c r="U264" s="67"/>
      <c r="V264" s="67"/>
      <c r="W264" s="67"/>
      <c r="X264" s="67"/>
      <c r="Y264" s="67"/>
    </row>
    <row r="265" spans="1:25" x14ac:dyDescent="0.2">
      <c r="A265" s="76" t="s">
        <v>19</v>
      </c>
      <c r="B265" s="76" t="s">
        <v>21</v>
      </c>
      <c r="C265" s="67" t="s">
        <v>10</v>
      </c>
      <c r="D265" s="67" t="s">
        <v>277</v>
      </c>
      <c r="E265" s="88">
        <f>+IF(ISNUMBER(DATA!N73),DATA!N73,"n/a")</f>
        <v>4</v>
      </c>
      <c r="F265" s="78">
        <f>+IF(ISNUMBER(DATA!O73),DATA!O73,"n/a")</f>
        <v>-1.6E-2</v>
      </c>
      <c r="G265" s="88">
        <f>+IF(ISNUMBER(DATA!X73),DATA!X73,"n/a")</f>
        <v>4.05</v>
      </c>
      <c r="H265" s="78">
        <f>+IF(ISNUMBER(DATA!Y73),DATA!Y73,"n/a")</f>
        <v>3.0000000000000001E-3</v>
      </c>
      <c r="I265" s="88">
        <f>+IF(ISNUMBER(DATA!AH73),DATA!AH73,"n/a")</f>
        <v>4.0199999999999996</v>
      </c>
      <c r="J265" s="78">
        <f>+IF(ISNUMBER(DATA!AI73),DATA!AI73,"n/a")</f>
        <v>-0.01</v>
      </c>
      <c r="K265" s="88">
        <f>+IF(ISNUMBER(DATA!AR73),DATA!AR73,"n/a")</f>
        <v>4.03</v>
      </c>
      <c r="L265" s="78">
        <f>+IF(ISNUMBER(DATA!AS73),DATA!AS73,"n/a")</f>
        <v>-6.0000000000000001E-3</v>
      </c>
      <c r="R265" s="67"/>
      <c r="S265" s="67"/>
      <c r="T265" s="67"/>
      <c r="U265" s="67"/>
      <c r="V265" s="67"/>
      <c r="W265" s="67"/>
      <c r="X265" s="67"/>
      <c r="Y265" s="67"/>
    </row>
    <row r="266" spans="1:25" x14ac:dyDescent="0.2">
      <c r="A266" s="76" t="s">
        <v>19</v>
      </c>
      <c r="B266" s="76" t="s">
        <v>21</v>
      </c>
      <c r="C266" s="67" t="s">
        <v>10</v>
      </c>
      <c r="D266" s="67" t="s">
        <v>278</v>
      </c>
      <c r="E266" s="88">
        <f>+IF(ISNUMBER(DATA!N74),DATA!N74,"n/a")</f>
        <v>3.64</v>
      </c>
      <c r="F266" s="78">
        <f>+IF(ISNUMBER(DATA!O74),DATA!O74,"n/a")</f>
        <v>-3.2000000000000001E-2</v>
      </c>
      <c r="G266" s="88">
        <f>+IF(ISNUMBER(DATA!X74),DATA!X74,"n/a")</f>
        <v>3.71</v>
      </c>
      <c r="H266" s="78">
        <f>+IF(ISNUMBER(DATA!Y74),DATA!Y74,"n/a")</f>
        <v>-8.9999999999999993E-3</v>
      </c>
      <c r="I266" s="88">
        <f>+IF(ISNUMBER(DATA!AH74),DATA!AH74,"n/a")</f>
        <v>3.73</v>
      </c>
      <c r="J266" s="78">
        <f>+IF(ISNUMBER(DATA!AI74),DATA!AI74,"n/a")</f>
        <v>-1.4999999999999999E-2</v>
      </c>
      <c r="K266" s="88">
        <f>+IF(ISNUMBER(DATA!AR74),DATA!AR74,"n/a")</f>
        <v>3.73</v>
      </c>
      <c r="L266" s="78">
        <f>+IF(ISNUMBER(DATA!AS74),DATA!AS74,"n/a")</f>
        <v>-0.01</v>
      </c>
      <c r="R266" s="67"/>
      <c r="S266" s="67"/>
      <c r="T266" s="67"/>
      <c r="U266" s="67"/>
      <c r="V266" s="67"/>
      <c r="W266" s="67"/>
      <c r="X266" s="67"/>
      <c r="Y266" s="67"/>
    </row>
    <row r="267" spans="1:25" x14ac:dyDescent="0.2">
      <c r="A267" s="76" t="s">
        <v>19</v>
      </c>
      <c r="B267" s="76" t="s">
        <v>21</v>
      </c>
      <c r="C267" s="67" t="s">
        <v>10</v>
      </c>
      <c r="D267" s="67" t="s">
        <v>279</v>
      </c>
      <c r="E267" s="88">
        <f>+IF(ISNUMBER(DATA!N75),DATA!N75,"n/a")</f>
        <v>3.96</v>
      </c>
      <c r="F267" s="78">
        <f>+IF(ISNUMBER(DATA!O75),DATA!O75,"n/a")</f>
        <v>-2.1000000000000001E-2</v>
      </c>
      <c r="G267" s="88">
        <f>+IF(ISNUMBER(DATA!X75),DATA!X75,"n/a")</f>
        <v>3.94</v>
      </c>
      <c r="H267" s="78">
        <f>+IF(ISNUMBER(DATA!Y75),DATA!Y75,"n/a")</f>
        <v>-3.1E-2</v>
      </c>
      <c r="I267" s="88">
        <f>+IF(ISNUMBER(DATA!AH75),DATA!AH75,"n/a")</f>
        <v>3.95</v>
      </c>
      <c r="J267" s="78">
        <f>+IF(ISNUMBER(DATA!AI75),DATA!AI75,"n/a")</f>
        <v>-3.2000000000000001E-2</v>
      </c>
      <c r="K267" s="88">
        <f>+IF(ISNUMBER(DATA!AR75),DATA!AR75,"n/a")</f>
        <v>3.96</v>
      </c>
      <c r="L267" s="78">
        <f>+IF(ISNUMBER(DATA!AS75),DATA!AS75,"n/a")</f>
        <v>-1.7999999999999999E-2</v>
      </c>
      <c r="R267" s="67"/>
      <c r="S267" s="67"/>
      <c r="T267" s="67"/>
      <c r="U267" s="67"/>
      <c r="V267" s="67"/>
      <c r="W267" s="67"/>
      <c r="X267" s="67"/>
      <c r="Y267" s="67"/>
    </row>
    <row r="268" spans="1:25" x14ac:dyDescent="0.2">
      <c r="A268" s="76" t="s">
        <v>19</v>
      </c>
      <c r="B268" s="76" t="s">
        <v>21</v>
      </c>
      <c r="C268" s="67" t="s">
        <v>10</v>
      </c>
      <c r="D268" s="67" t="s">
        <v>280</v>
      </c>
      <c r="E268" s="88">
        <f>+IF(ISNUMBER(DATA!N76),DATA!N76,"n/a")</f>
        <v>3.93</v>
      </c>
      <c r="F268" s="78">
        <f>+IF(ISNUMBER(DATA!O76),DATA!O76,"n/a")</f>
        <v>5.1999999999999998E-2</v>
      </c>
      <c r="G268" s="88">
        <f>+IF(ISNUMBER(DATA!X76),DATA!X76,"n/a")</f>
        <v>3.99</v>
      </c>
      <c r="H268" s="78">
        <f>+IF(ISNUMBER(DATA!Y76),DATA!Y76,"n/a")</f>
        <v>1.4999999999999999E-2</v>
      </c>
      <c r="I268" s="88">
        <f>+IF(ISNUMBER(DATA!AH76),DATA!AH76,"n/a")</f>
        <v>4</v>
      </c>
      <c r="J268" s="78">
        <f>+IF(ISNUMBER(DATA!AI76),DATA!AI76,"n/a")</f>
        <v>4.0000000000000001E-3</v>
      </c>
      <c r="K268" s="88">
        <f>+IF(ISNUMBER(DATA!AR76),DATA!AR76,"n/a")</f>
        <v>3.98</v>
      </c>
      <c r="L268" s="78">
        <f>+IF(ISNUMBER(DATA!AS76),DATA!AS76,"n/a")</f>
        <v>-6.0000000000000001E-3</v>
      </c>
      <c r="R268" s="67"/>
      <c r="S268" s="67"/>
      <c r="T268" s="67"/>
      <c r="U268" s="67"/>
      <c r="V268" s="67"/>
      <c r="W268" s="67"/>
      <c r="X268" s="67"/>
      <c r="Y268" s="67"/>
    </row>
    <row r="269" spans="1:25" x14ac:dyDescent="0.2">
      <c r="A269" s="76" t="s">
        <v>19</v>
      </c>
      <c r="B269" s="76" t="s">
        <v>21</v>
      </c>
      <c r="C269" s="67" t="s">
        <v>10</v>
      </c>
      <c r="D269" s="67" t="s">
        <v>281</v>
      </c>
      <c r="E269" s="88">
        <f>+IF(ISNUMBER(DATA!N77),DATA!N77,"n/a")</f>
        <v>3.94</v>
      </c>
      <c r="F269" s="78">
        <f>+IF(ISNUMBER(DATA!O77),DATA!O77,"n/a")</f>
        <v>2E-3</v>
      </c>
      <c r="G269" s="88">
        <f>+IF(ISNUMBER(DATA!X77),DATA!X77,"n/a")</f>
        <v>3.97</v>
      </c>
      <c r="H269" s="78">
        <f>+IF(ISNUMBER(DATA!Y77),DATA!Y77,"n/a")</f>
        <v>1.2E-2</v>
      </c>
      <c r="I269" s="88">
        <f>+IF(ISNUMBER(DATA!AH77),DATA!AH77,"n/a")</f>
        <v>3.99</v>
      </c>
      <c r="J269" s="78">
        <f>+IF(ISNUMBER(DATA!AI77),DATA!AI77,"n/a")</f>
        <v>1.9E-2</v>
      </c>
      <c r="K269" s="88">
        <f>+IF(ISNUMBER(DATA!AR77),DATA!AR77,"n/a")</f>
        <v>3.97</v>
      </c>
      <c r="L269" s="78">
        <f>+IF(ISNUMBER(DATA!AS77),DATA!AS77,"n/a")</f>
        <v>2.4E-2</v>
      </c>
      <c r="R269" s="67"/>
      <c r="S269" s="67"/>
      <c r="T269" s="67"/>
      <c r="U269" s="67"/>
      <c r="V269" s="67"/>
      <c r="W269" s="67"/>
      <c r="X269" s="67"/>
      <c r="Y269" s="67"/>
    </row>
    <row r="270" spans="1:25" x14ac:dyDescent="0.2">
      <c r="A270" s="76" t="s">
        <v>19</v>
      </c>
      <c r="B270" s="76" t="s">
        <v>21</v>
      </c>
      <c r="C270" s="67" t="s">
        <v>10</v>
      </c>
      <c r="D270" s="67" t="s">
        <v>282</v>
      </c>
      <c r="E270" s="88">
        <f>+IF(ISNUMBER(DATA!N78),DATA!N78,"n/a")</f>
        <v>3.94</v>
      </c>
      <c r="F270" s="78">
        <f>+IF(ISNUMBER(DATA!O78),DATA!O78,"n/a")</f>
        <v>2.1999999999999999E-2</v>
      </c>
      <c r="G270" s="88">
        <f>+IF(ISNUMBER(DATA!X78),DATA!X78,"n/a")</f>
        <v>4.0199999999999996</v>
      </c>
      <c r="H270" s="78">
        <f>+IF(ISNUMBER(DATA!Y78),DATA!Y78,"n/a")</f>
        <v>6.4000000000000001E-2</v>
      </c>
      <c r="I270" s="88">
        <f>+IF(ISNUMBER(DATA!AH78),DATA!AH78,"n/a")</f>
        <v>4.04</v>
      </c>
      <c r="J270" s="78">
        <f>+IF(ISNUMBER(DATA!AI78),DATA!AI78,"n/a")</f>
        <v>6.5000000000000002E-2</v>
      </c>
      <c r="K270" s="88">
        <f>+IF(ISNUMBER(DATA!AR78),DATA!AR78,"n/a")</f>
        <v>3.91</v>
      </c>
      <c r="L270" s="78">
        <f>+IF(ISNUMBER(DATA!AS78),DATA!AS78,"n/a")</f>
        <v>3.5999999999999997E-2</v>
      </c>
      <c r="R270" s="67"/>
      <c r="S270" s="67"/>
      <c r="T270" s="67"/>
      <c r="U270" s="67"/>
      <c r="V270" s="67"/>
      <c r="W270" s="67"/>
      <c r="X270" s="67"/>
      <c r="Y270" s="67"/>
    </row>
    <row r="271" spans="1:25" x14ac:dyDescent="0.2">
      <c r="A271" s="76" t="s">
        <v>19</v>
      </c>
      <c r="B271" s="76" t="s">
        <v>21</v>
      </c>
      <c r="C271" s="67" t="s">
        <v>10</v>
      </c>
      <c r="D271" s="67" t="s">
        <v>283</v>
      </c>
      <c r="E271" s="88">
        <f>+IF(ISNUMBER(DATA!N79),DATA!N79,"n/a")</f>
        <v>4.4000000000000004</v>
      </c>
      <c r="F271" s="78">
        <f>+IF(ISNUMBER(DATA!O79),DATA!O79,"n/a")</f>
        <v>0.29299999999999998</v>
      </c>
      <c r="G271" s="88">
        <f>+IF(ISNUMBER(DATA!X79),DATA!X79,"n/a")</f>
        <v>4.47</v>
      </c>
      <c r="H271" s="78">
        <f>+IF(ISNUMBER(DATA!Y79),DATA!Y79,"n/a")</f>
        <v>0.11600000000000001</v>
      </c>
      <c r="I271" s="88">
        <f>+IF(ISNUMBER(DATA!AH79),DATA!AH79,"n/a")</f>
        <v>4.54</v>
      </c>
      <c r="J271" s="78">
        <f>+IF(ISNUMBER(DATA!AI79),DATA!AI79,"n/a")</f>
        <v>9.4E-2</v>
      </c>
      <c r="K271" s="88">
        <f>+IF(ISNUMBER(DATA!AR79),DATA!AR79,"n/a")</f>
        <v>4.4000000000000004</v>
      </c>
      <c r="L271" s="78">
        <f>+IF(ISNUMBER(DATA!AS79),DATA!AS79,"n/a")</f>
        <v>0.09</v>
      </c>
      <c r="R271" s="67"/>
      <c r="S271" s="67"/>
      <c r="T271" s="67"/>
      <c r="U271" s="67"/>
      <c r="V271" s="67"/>
      <c r="W271" s="67"/>
      <c r="X271" s="67"/>
      <c r="Y271" s="67"/>
    </row>
    <row r="272" spans="1:25" x14ac:dyDescent="0.2">
      <c r="A272" s="76" t="s">
        <v>19</v>
      </c>
      <c r="B272" s="76" t="s">
        <v>21</v>
      </c>
      <c r="C272" s="67" t="s">
        <v>10</v>
      </c>
      <c r="D272" s="67" t="s">
        <v>284</v>
      </c>
      <c r="E272" s="88">
        <f>+IF(ISNUMBER(DATA!N80),DATA!N80,"n/a")</f>
        <v>4.01</v>
      </c>
      <c r="F272" s="78">
        <f>+IF(ISNUMBER(DATA!O80),DATA!O80,"n/a")</f>
        <v>4.7E-2</v>
      </c>
      <c r="G272" s="88">
        <f>+IF(ISNUMBER(DATA!X80),DATA!X80,"n/a")</f>
        <v>4.13</v>
      </c>
      <c r="H272" s="78">
        <f>+IF(ISNUMBER(DATA!Y80),DATA!Y80,"n/a")</f>
        <v>0.06</v>
      </c>
      <c r="I272" s="88">
        <f>+IF(ISNUMBER(DATA!AH80),DATA!AH80,"n/a")</f>
        <v>4.1100000000000003</v>
      </c>
      <c r="J272" s="78">
        <f>+IF(ISNUMBER(DATA!AI80),DATA!AI80,"n/a")</f>
        <v>4.5999999999999999E-2</v>
      </c>
      <c r="K272" s="88">
        <f>+IF(ISNUMBER(DATA!AR80),DATA!AR80,"n/a")</f>
        <v>4.07</v>
      </c>
      <c r="L272" s="78">
        <f>+IF(ISNUMBER(DATA!AS80),DATA!AS80,"n/a")</f>
        <v>5.0999999999999997E-2</v>
      </c>
      <c r="R272" s="67"/>
      <c r="S272" s="67"/>
      <c r="T272" s="67"/>
      <c r="U272" s="67"/>
      <c r="V272" s="67"/>
      <c r="W272" s="67"/>
      <c r="X272" s="67"/>
      <c r="Y272" s="67"/>
    </row>
    <row r="273" spans="1:25" x14ac:dyDescent="0.2">
      <c r="A273" s="76" t="s">
        <v>19</v>
      </c>
      <c r="B273" s="76" t="s">
        <v>21</v>
      </c>
      <c r="C273" s="67" t="s">
        <v>10</v>
      </c>
      <c r="D273" s="67" t="s">
        <v>285</v>
      </c>
      <c r="E273" s="88">
        <f>+IF(ISNUMBER(DATA!N81),DATA!N81,"n/a")</f>
        <v>4.21</v>
      </c>
      <c r="F273" s="78">
        <f>+IF(ISNUMBER(DATA!O81),DATA!O81,"n/a")</f>
        <v>3.7999999999999999E-2</v>
      </c>
      <c r="G273" s="88">
        <f>+IF(ISNUMBER(DATA!X81),DATA!X81,"n/a")</f>
        <v>4.1500000000000004</v>
      </c>
      <c r="H273" s="78">
        <f>+IF(ISNUMBER(DATA!Y81),DATA!Y81,"n/a")</f>
        <v>0.02</v>
      </c>
      <c r="I273" s="88">
        <f>+IF(ISNUMBER(DATA!AH81),DATA!AH81,"n/a")</f>
        <v>4.12</v>
      </c>
      <c r="J273" s="78">
        <f>+IF(ISNUMBER(DATA!AI81),DATA!AI81,"n/a")</f>
        <v>8.0000000000000002E-3</v>
      </c>
      <c r="K273" s="88">
        <f>+IF(ISNUMBER(DATA!AR81),DATA!AR81,"n/a")</f>
        <v>4.1100000000000003</v>
      </c>
      <c r="L273" s="78">
        <f>+IF(ISNUMBER(DATA!AS81),DATA!AS81,"n/a")</f>
        <v>1.6E-2</v>
      </c>
      <c r="R273" s="67"/>
      <c r="S273" s="67"/>
      <c r="T273" s="67"/>
      <c r="U273" s="67"/>
      <c r="V273" s="67"/>
      <c r="W273" s="67"/>
      <c r="X273" s="67"/>
      <c r="Y273" s="67"/>
    </row>
    <row r="274" spans="1:25" x14ac:dyDescent="0.2">
      <c r="A274" s="76" t="s">
        <v>19</v>
      </c>
      <c r="B274" s="76" t="s">
        <v>21</v>
      </c>
      <c r="C274" s="67" t="s">
        <v>10</v>
      </c>
      <c r="D274" s="67" t="s">
        <v>286</v>
      </c>
      <c r="E274" s="88">
        <f>+IF(ISNUMBER(DATA!N82),DATA!N82,"n/a")</f>
        <v>4.22</v>
      </c>
      <c r="F274" s="78">
        <f>+IF(ISNUMBER(DATA!O82),DATA!O82,"n/a")</f>
        <v>3.4000000000000002E-2</v>
      </c>
      <c r="G274" s="88">
        <f>+IF(ISNUMBER(DATA!X82),DATA!X82,"n/a")</f>
        <v>4.0999999999999996</v>
      </c>
      <c r="H274" s="78">
        <f>+IF(ISNUMBER(DATA!Y82),DATA!Y82,"n/a")</f>
        <v>-5.0000000000000001E-3</v>
      </c>
      <c r="I274" s="88">
        <f>+IF(ISNUMBER(DATA!AH82),DATA!AH82,"n/a")</f>
        <v>4.03</v>
      </c>
      <c r="J274" s="78">
        <f>+IF(ISNUMBER(DATA!AI82),DATA!AI82,"n/a")</f>
        <v>1E-3</v>
      </c>
      <c r="K274" s="88">
        <f>+IF(ISNUMBER(DATA!AR82),DATA!AR82,"n/a")</f>
        <v>4.0199999999999996</v>
      </c>
      <c r="L274" s="78">
        <f>+IF(ISNUMBER(DATA!AS82),DATA!AS82,"n/a")</f>
        <v>1.2999999999999999E-2</v>
      </c>
      <c r="R274" s="67"/>
      <c r="S274" s="67"/>
      <c r="T274" s="67"/>
      <c r="U274" s="67"/>
      <c r="V274" s="67"/>
      <c r="W274" s="67"/>
      <c r="X274" s="67"/>
      <c r="Y274" s="67"/>
    </row>
    <row r="275" spans="1:25" x14ac:dyDescent="0.2">
      <c r="A275" s="76" t="s">
        <v>19</v>
      </c>
      <c r="B275" s="76" t="s">
        <v>21</v>
      </c>
      <c r="C275" s="67" t="s">
        <v>10</v>
      </c>
      <c r="D275" s="67" t="s">
        <v>287</v>
      </c>
      <c r="E275" s="88">
        <f>+IF(ISNUMBER(DATA!N83),DATA!N83,"n/a")</f>
        <v>3.67</v>
      </c>
      <c r="F275" s="78">
        <f>+IF(ISNUMBER(DATA!O83),DATA!O83,"n/a")</f>
        <v>-4.9000000000000002E-2</v>
      </c>
      <c r="G275" s="88">
        <f>+IF(ISNUMBER(DATA!X83),DATA!X83,"n/a")</f>
        <v>3.9</v>
      </c>
      <c r="H275" s="78">
        <f>+IF(ISNUMBER(DATA!Y83),DATA!Y83,"n/a")</f>
        <v>4.5999999999999999E-2</v>
      </c>
      <c r="I275" s="88">
        <f>+IF(ISNUMBER(DATA!AH83),DATA!AH83,"n/a")</f>
        <v>3.89</v>
      </c>
      <c r="J275" s="78">
        <f>+IF(ISNUMBER(DATA!AI83),DATA!AI83,"n/a")</f>
        <v>3.5000000000000003E-2</v>
      </c>
      <c r="K275" s="88">
        <f>+IF(ISNUMBER(DATA!AR83),DATA!AR83,"n/a")</f>
        <v>3.83</v>
      </c>
      <c r="L275" s="78">
        <f>+IF(ISNUMBER(DATA!AS83),DATA!AS83,"n/a")</f>
        <v>2.3E-2</v>
      </c>
      <c r="R275" s="67"/>
      <c r="S275" s="67"/>
      <c r="T275" s="67"/>
      <c r="U275" s="67"/>
      <c r="V275" s="67"/>
      <c r="W275" s="67"/>
      <c r="X275" s="67"/>
      <c r="Y275" s="67"/>
    </row>
    <row r="276" spans="1:25" x14ac:dyDescent="0.2">
      <c r="A276" s="76" t="s">
        <v>19</v>
      </c>
      <c r="B276" s="76" t="s">
        <v>21</v>
      </c>
      <c r="C276" s="67" t="s">
        <v>10</v>
      </c>
      <c r="D276" s="67" t="s">
        <v>288</v>
      </c>
      <c r="E276" s="88">
        <f>+IF(ISNUMBER(DATA!N84),DATA!N84,"n/a")</f>
        <v>3.18</v>
      </c>
      <c r="F276" s="78">
        <f>+IF(ISNUMBER(DATA!O84),DATA!O84,"n/a")</f>
        <v>-0.11</v>
      </c>
      <c r="G276" s="88">
        <f>+IF(ISNUMBER(DATA!X84),DATA!X84,"n/a")</f>
        <v>3.29</v>
      </c>
      <c r="H276" s="78">
        <f>+IF(ISNUMBER(DATA!Y84),DATA!Y84,"n/a")</f>
        <v>-2.5000000000000001E-2</v>
      </c>
      <c r="I276" s="88">
        <f>+IF(ISNUMBER(DATA!AH84),DATA!AH84,"n/a")</f>
        <v>3.5</v>
      </c>
      <c r="J276" s="78">
        <f>+IF(ISNUMBER(DATA!AI84),DATA!AI84,"n/a")</f>
        <v>2.4E-2</v>
      </c>
      <c r="K276" s="88">
        <f>+IF(ISNUMBER(DATA!AR84),DATA!AR84,"n/a")</f>
        <v>3.44</v>
      </c>
      <c r="L276" s="78">
        <f>+IF(ISNUMBER(DATA!AS84),DATA!AS84,"n/a")</f>
        <v>8.0000000000000002E-3</v>
      </c>
      <c r="R276" s="67"/>
      <c r="S276" s="67"/>
      <c r="T276" s="67"/>
      <c r="U276" s="67"/>
      <c r="V276" s="67"/>
      <c r="W276" s="67"/>
      <c r="X276" s="67"/>
      <c r="Y276" s="67"/>
    </row>
    <row r="277" spans="1:25" x14ac:dyDescent="0.2">
      <c r="A277" s="76" t="s">
        <v>19</v>
      </c>
      <c r="B277" s="76" t="s">
        <v>21</v>
      </c>
      <c r="C277" s="67" t="s">
        <v>10</v>
      </c>
      <c r="D277" s="67" t="s">
        <v>289</v>
      </c>
      <c r="E277" s="88">
        <f>+IF(ISNUMBER(DATA!N85),DATA!N85,"n/a")</f>
        <v>3.91</v>
      </c>
      <c r="F277" s="78">
        <f>+IF(ISNUMBER(DATA!O85),DATA!O85,"n/a")</f>
        <v>-1.7000000000000001E-2</v>
      </c>
      <c r="G277" s="88">
        <f>+IF(ISNUMBER(DATA!X85),DATA!X85,"n/a")</f>
        <v>3.89</v>
      </c>
      <c r="H277" s="78">
        <f>+IF(ISNUMBER(DATA!Y85),DATA!Y85,"n/a")</f>
        <v>-1.9E-2</v>
      </c>
      <c r="I277" s="88">
        <f>+IF(ISNUMBER(DATA!AH85),DATA!AH85,"n/a")</f>
        <v>3.91</v>
      </c>
      <c r="J277" s="78">
        <f>+IF(ISNUMBER(DATA!AI85),DATA!AI85,"n/a")</f>
        <v>-4.0000000000000001E-3</v>
      </c>
      <c r="K277" s="88">
        <f>+IF(ISNUMBER(DATA!AR85),DATA!AR85,"n/a")</f>
        <v>3.89</v>
      </c>
      <c r="L277" s="78">
        <f>+IF(ISNUMBER(DATA!AS85),DATA!AS85,"n/a")</f>
        <v>-1E-3</v>
      </c>
      <c r="R277" s="67"/>
      <c r="S277" s="67"/>
      <c r="T277" s="67"/>
      <c r="U277" s="67"/>
      <c r="V277" s="67"/>
      <c r="W277" s="67"/>
      <c r="X277" s="67"/>
      <c r="Y277" s="67"/>
    </row>
    <row r="278" spans="1:25" x14ac:dyDescent="0.2">
      <c r="A278" s="76" t="s">
        <v>19</v>
      </c>
      <c r="B278" s="76" t="s">
        <v>21</v>
      </c>
      <c r="C278" s="67" t="s">
        <v>10</v>
      </c>
      <c r="D278" s="67" t="s">
        <v>290</v>
      </c>
      <c r="E278" s="88">
        <f>+IF(ISNUMBER(DATA!N86),DATA!N86,"n/a")</f>
        <v>4</v>
      </c>
      <c r="F278" s="78">
        <f>+IF(ISNUMBER(DATA!O86),DATA!O86,"n/a")</f>
        <v>3.9E-2</v>
      </c>
      <c r="G278" s="88">
        <f>+IF(ISNUMBER(DATA!X86),DATA!X86,"n/a")</f>
        <v>3.93</v>
      </c>
      <c r="H278" s="78">
        <f>+IF(ISNUMBER(DATA!Y86),DATA!Y86,"n/a")</f>
        <v>0.02</v>
      </c>
      <c r="I278" s="88">
        <f>+IF(ISNUMBER(DATA!AH86),DATA!AH86,"n/a")</f>
        <v>3.93</v>
      </c>
      <c r="J278" s="78">
        <f>+IF(ISNUMBER(DATA!AI86),DATA!AI86,"n/a")</f>
        <v>6.0000000000000001E-3</v>
      </c>
      <c r="K278" s="88">
        <f>+IF(ISNUMBER(DATA!AR86),DATA!AR86,"n/a")</f>
        <v>3.89</v>
      </c>
      <c r="L278" s="78">
        <f>+IF(ISNUMBER(DATA!AS86),DATA!AS86,"n/a")</f>
        <v>3.0000000000000001E-3</v>
      </c>
      <c r="R278" s="67"/>
      <c r="S278" s="67"/>
      <c r="T278" s="67"/>
      <c r="U278" s="67"/>
      <c r="V278" s="67"/>
      <c r="W278" s="67"/>
      <c r="X278" s="67"/>
      <c r="Y278" s="67"/>
    </row>
    <row r="279" spans="1:25" x14ac:dyDescent="0.2">
      <c r="A279" s="76" t="s">
        <v>19</v>
      </c>
      <c r="B279" s="76" t="s">
        <v>21</v>
      </c>
      <c r="C279" s="67" t="s">
        <v>10</v>
      </c>
      <c r="D279" s="67" t="s">
        <v>291</v>
      </c>
      <c r="E279" s="88">
        <f>+IF(ISNUMBER(DATA!N87),DATA!N87,"n/a")</f>
        <v>4.1500000000000004</v>
      </c>
      <c r="F279" s="78">
        <f>+IF(ISNUMBER(DATA!O87),DATA!O87,"n/a")</f>
        <v>0.05</v>
      </c>
      <c r="G279" s="88">
        <f>+IF(ISNUMBER(DATA!X87),DATA!X87,"n/a")</f>
        <v>4.0999999999999996</v>
      </c>
      <c r="H279" s="78">
        <f>+IF(ISNUMBER(DATA!Y87),DATA!Y87,"n/a")</f>
        <v>2.5000000000000001E-2</v>
      </c>
      <c r="I279" s="88">
        <f>+IF(ISNUMBER(DATA!AH87),DATA!AH87,"n/a")</f>
        <v>4.03</v>
      </c>
      <c r="J279" s="78">
        <f>+IF(ISNUMBER(DATA!AI87),DATA!AI87,"n/a")</f>
        <v>8.0000000000000002E-3</v>
      </c>
      <c r="K279" s="88">
        <f>+IF(ISNUMBER(DATA!AR87),DATA!AR87,"n/a")</f>
        <v>4</v>
      </c>
      <c r="L279" s="78">
        <f>+IF(ISNUMBER(DATA!AS87),DATA!AS87,"n/a")</f>
        <v>0.01</v>
      </c>
      <c r="R279" s="67"/>
      <c r="S279" s="67"/>
      <c r="T279" s="67"/>
      <c r="U279" s="67"/>
      <c r="V279" s="67"/>
      <c r="W279" s="67"/>
      <c r="X279" s="67"/>
      <c r="Y279" s="67"/>
    </row>
    <row r="280" spans="1:25" x14ac:dyDescent="0.2">
      <c r="A280" s="76" t="s">
        <v>19</v>
      </c>
      <c r="B280" s="76" t="s">
        <v>21</v>
      </c>
      <c r="C280" s="67" t="s">
        <v>10</v>
      </c>
      <c r="D280" s="67" t="s">
        <v>292</v>
      </c>
      <c r="E280" s="88">
        <f>+IF(ISNUMBER(DATA!N88),DATA!N88,"n/a")</f>
        <v>3.94</v>
      </c>
      <c r="F280" s="78">
        <f>+IF(ISNUMBER(DATA!O88),DATA!O88,"n/a")</f>
        <v>-8.0000000000000002E-3</v>
      </c>
      <c r="G280" s="88">
        <f>+IF(ISNUMBER(DATA!X88),DATA!X88,"n/a")</f>
        <v>4.04</v>
      </c>
      <c r="H280" s="78">
        <f>+IF(ISNUMBER(DATA!Y88),DATA!Y88,"n/a")</f>
        <v>2.4E-2</v>
      </c>
      <c r="I280" s="88">
        <f>+IF(ISNUMBER(DATA!AH88),DATA!AH88,"n/a")</f>
        <v>4.07</v>
      </c>
      <c r="J280" s="78">
        <f>+IF(ISNUMBER(DATA!AI88),DATA!AI88,"n/a")</f>
        <v>3.1E-2</v>
      </c>
      <c r="K280" s="88">
        <f>+IF(ISNUMBER(DATA!AR88),DATA!AR88,"n/a")</f>
        <v>4.01</v>
      </c>
      <c r="L280" s="78">
        <f>+IF(ISNUMBER(DATA!AS88),DATA!AS88,"n/a")</f>
        <v>3.4000000000000002E-2</v>
      </c>
      <c r="R280" s="67"/>
      <c r="S280" s="67"/>
      <c r="T280" s="67"/>
      <c r="U280" s="67"/>
      <c r="V280" s="67"/>
      <c r="W280" s="67"/>
      <c r="X280" s="67"/>
      <c r="Y280" s="67"/>
    </row>
    <row r="281" spans="1:25" x14ac:dyDescent="0.2">
      <c r="A281" s="76" t="s">
        <v>19</v>
      </c>
      <c r="B281" s="76" t="s">
        <v>21</v>
      </c>
      <c r="C281" s="67" t="s">
        <v>10</v>
      </c>
      <c r="D281" s="67" t="s">
        <v>293</v>
      </c>
      <c r="E281" s="88">
        <f>+IF(ISNUMBER(DATA!N89),DATA!N89,"n/a")</f>
        <v>3.95</v>
      </c>
      <c r="F281" s="78">
        <f>+IF(ISNUMBER(DATA!O89),DATA!O89,"n/a")</f>
        <v>-8.9999999999999993E-3</v>
      </c>
      <c r="G281" s="88">
        <f>+IF(ISNUMBER(DATA!X89),DATA!X89,"n/a")</f>
        <v>4</v>
      </c>
      <c r="H281" s="78">
        <f>+IF(ISNUMBER(DATA!Y89),DATA!Y89,"n/a")</f>
        <v>0.01</v>
      </c>
      <c r="I281" s="88">
        <f>+IF(ISNUMBER(DATA!AH89),DATA!AH89,"n/a")</f>
        <v>3.95</v>
      </c>
      <c r="J281" s="78">
        <f>+IF(ISNUMBER(DATA!AI89),DATA!AI89,"n/a")</f>
        <v>-4.0000000000000001E-3</v>
      </c>
      <c r="K281" s="88">
        <f>+IF(ISNUMBER(DATA!AR89),DATA!AR89,"n/a")</f>
        <v>3.95</v>
      </c>
      <c r="L281" s="78">
        <f>+IF(ISNUMBER(DATA!AS89),DATA!AS89,"n/a")</f>
        <v>-6.0000000000000001E-3</v>
      </c>
      <c r="R281" s="67"/>
      <c r="S281" s="67"/>
      <c r="T281" s="67"/>
      <c r="U281" s="67"/>
      <c r="V281" s="67"/>
      <c r="W281" s="67"/>
      <c r="X281" s="67"/>
      <c r="Y281" s="67"/>
    </row>
    <row r="282" spans="1:25" x14ac:dyDescent="0.2">
      <c r="A282" s="76" t="s">
        <v>19</v>
      </c>
      <c r="B282" s="76" t="s">
        <v>21</v>
      </c>
      <c r="C282" s="67" t="s">
        <v>10</v>
      </c>
      <c r="D282" s="67" t="s">
        <v>294</v>
      </c>
      <c r="E282" s="88">
        <f>+IF(ISNUMBER(DATA!N90),DATA!N90,"n/a")</f>
        <v>4.43</v>
      </c>
      <c r="F282" s="78">
        <f>+IF(ISNUMBER(DATA!O90),DATA!O90,"n/a")</f>
        <v>-3.3000000000000002E-2</v>
      </c>
      <c r="G282" s="88">
        <f>+IF(ISNUMBER(DATA!X90),DATA!X90,"n/a")</f>
        <v>4.41</v>
      </c>
      <c r="H282" s="78">
        <f>+IF(ISNUMBER(DATA!Y90),DATA!Y90,"n/a")</f>
        <v>-5.0000000000000001E-3</v>
      </c>
      <c r="I282" s="88">
        <f>+IF(ISNUMBER(DATA!AH90),DATA!AH90,"n/a")</f>
        <v>4.3600000000000003</v>
      </c>
      <c r="J282" s="78">
        <f>+IF(ISNUMBER(DATA!AI90),DATA!AI90,"n/a")</f>
        <v>3.0000000000000001E-3</v>
      </c>
      <c r="K282" s="88">
        <f>+IF(ISNUMBER(DATA!AR90),DATA!AR90,"n/a")</f>
        <v>4.37</v>
      </c>
      <c r="L282" s="78">
        <f>+IF(ISNUMBER(DATA!AS90),DATA!AS90,"n/a")</f>
        <v>0.01</v>
      </c>
      <c r="R282" s="67"/>
      <c r="S282" s="67"/>
      <c r="T282" s="67"/>
      <c r="U282" s="67"/>
      <c r="V282" s="67"/>
      <c r="W282" s="67"/>
      <c r="X282" s="67"/>
      <c r="Y282" s="67"/>
    </row>
    <row r="283" spans="1:25" x14ac:dyDescent="0.2">
      <c r="A283" s="76" t="s">
        <v>19</v>
      </c>
      <c r="B283" s="76" t="s">
        <v>21</v>
      </c>
      <c r="C283" s="67" t="s">
        <v>10</v>
      </c>
      <c r="D283" s="67" t="s">
        <v>295</v>
      </c>
      <c r="E283" s="88">
        <f>+IF(ISNUMBER(DATA!N91),DATA!N91,"n/a")</f>
        <v>4.3099999999999996</v>
      </c>
      <c r="F283" s="78">
        <f>+IF(ISNUMBER(DATA!O91),DATA!O91,"n/a")</f>
        <v>-1E-3</v>
      </c>
      <c r="G283" s="88">
        <f>+IF(ISNUMBER(DATA!X91),DATA!X91,"n/a")</f>
        <v>4.3</v>
      </c>
      <c r="H283" s="78">
        <f>+IF(ISNUMBER(DATA!Y91),DATA!Y91,"n/a")</f>
        <v>-0.01</v>
      </c>
      <c r="I283" s="88">
        <f>+IF(ISNUMBER(DATA!AH91),DATA!AH91,"n/a")</f>
        <v>4.29</v>
      </c>
      <c r="J283" s="78">
        <f>+IF(ISNUMBER(DATA!AI91),DATA!AI91,"n/a")</f>
        <v>-2.5999999999999999E-2</v>
      </c>
      <c r="K283" s="88">
        <f>+IF(ISNUMBER(DATA!AR91),DATA!AR91,"n/a")</f>
        <v>4.32</v>
      </c>
      <c r="L283" s="78">
        <f>+IF(ISNUMBER(DATA!AS91),DATA!AS91,"n/a")</f>
        <v>-4.9000000000000002E-2</v>
      </c>
      <c r="R283" s="67"/>
      <c r="S283" s="67"/>
      <c r="T283" s="67"/>
      <c r="U283" s="67"/>
      <c r="V283" s="67"/>
      <c r="W283" s="67"/>
      <c r="X283" s="67"/>
      <c r="Y283" s="67"/>
    </row>
    <row r="284" spans="1:25" x14ac:dyDescent="0.2">
      <c r="A284" s="76" t="s">
        <v>19</v>
      </c>
      <c r="B284" s="76" t="s">
        <v>21</v>
      </c>
      <c r="C284" s="67" t="s">
        <v>10</v>
      </c>
      <c r="D284" s="67" t="s">
        <v>296</v>
      </c>
      <c r="E284" s="88">
        <f>+IF(ISNUMBER(DATA!N92),DATA!N92,"n/a")</f>
        <v>3.94</v>
      </c>
      <c r="F284" s="78">
        <f>+IF(ISNUMBER(DATA!O92),DATA!O92,"n/a")</f>
        <v>-3.7999999999999999E-2</v>
      </c>
      <c r="G284" s="88">
        <f>+IF(ISNUMBER(DATA!X92),DATA!X92,"n/a")</f>
        <v>4.03</v>
      </c>
      <c r="H284" s="78">
        <f>+IF(ISNUMBER(DATA!Y92),DATA!Y92,"n/a")</f>
        <v>2.1999999999999999E-2</v>
      </c>
      <c r="I284" s="88">
        <f>+IF(ISNUMBER(DATA!AH92),DATA!AH92,"n/a")</f>
        <v>4</v>
      </c>
      <c r="J284" s="78">
        <f>+IF(ISNUMBER(DATA!AI92),DATA!AI92,"n/a")</f>
        <v>1.6E-2</v>
      </c>
      <c r="K284" s="88">
        <f>+IF(ISNUMBER(DATA!AR92),DATA!AR92,"n/a")</f>
        <v>4.0599999999999996</v>
      </c>
      <c r="L284" s="78">
        <f>+IF(ISNUMBER(DATA!AS92),DATA!AS92,"n/a")</f>
        <v>4.1000000000000002E-2</v>
      </c>
      <c r="R284" s="67"/>
      <c r="S284" s="67"/>
      <c r="T284" s="67"/>
      <c r="U284" s="67"/>
      <c r="V284" s="67"/>
      <c r="W284" s="67"/>
      <c r="X284" s="67"/>
      <c r="Y284" s="67"/>
    </row>
    <row r="285" spans="1:25" x14ac:dyDescent="0.2">
      <c r="A285" s="76" t="s">
        <v>19</v>
      </c>
      <c r="B285" s="76" t="s">
        <v>21</v>
      </c>
      <c r="C285" s="67" t="s">
        <v>10</v>
      </c>
      <c r="D285" s="67" t="s">
        <v>297</v>
      </c>
      <c r="E285" s="88">
        <f>+IF(ISNUMBER(DATA!N93),DATA!N93,"n/a")</f>
        <v>4.09</v>
      </c>
      <c r="F285" s="78">
        <f>+IF(ISNUMBER(DATA!O93),DATA!O93,"n/a")</f>
        <v>-2.1999999999999999E-2</v>
      </c>
      <c r="G285" s="88">
        <f>+IF(ISNUMBER(DATA!X93),DATA!X93,"n/a")</f>
        <v>4.1500000000000004</v>
      </c>
      <c r="H285" s="78">
        <f>+IF(ISNUMBER(DATA!Y93),DATA!Y93,"n/a")</f>
        <v>5.0000000000000001E-3</v>
      </c>
      <c r="I285" s="88">
        <f>+IF(ISNUMBER(DATA!AH93),DATA!AH93,"n/a")</f>
        <v>4.0999999999999996</v>
      </c>
      <c r="J285" s="78">
        <f>+IF(ISNUMBER(DATA!AI93),DATA!AI93,"n/a")</f>
        <v>-8.0000000000000002E-3</v>
      </c>
      <c r="K285" s="88">
        <f>+IF(ISNUMBER(DATA!AR93),DATA!AR93,"n/a")</f>
        <v>4.1100000000000003</v>
      </c>
      <c r="L285" s="78">
        <f>+IF(ISNUMBER(DATA!AS93),DATA!AS93,"n/a")</f>
        <v>2E-3</v>
      </c>
      <c r="R285" s="67"/>
      <c r="S285" s="67"/>
      <c r="T285" s="67"/>
      <c r="U285" s="67"/>
      <c r="V285" s="67"/>
      <c r="W285" s="67"/>
      <c r="X285" s="67"/>
      <c r="Y285" s="67"/>
    </row>
    <row r="286" spans="1:25" x14ac:dyDescent="0.2">
      <c r="A286" s="76" t="s">
        <v>19</v>
      </c>
      <c r="B286" s="76" t="s">
        <v>21</v>
      </c>
      <c r="C286" s="67" t="s">
        <v>10</v>
      </c>
      <c r="D286" s="67" t="s">
        <v>298</v>
      </c>
      <c r="E286" s="88">
        <f>+IF(ISNUMBER(DATA!N94),DATA!N94,"n/a")</f>
        <v>3.46</v>
      </c>
      <c r="F286" s="78">
        <f>+IF(ISNUMBER(DATA!O94),DATA!O94,"n/a")</f>
        <v>-4.3999999999999997E-2</v>
      </c>
      <c r="G286" s="88">
        <f>+IF(ISNUMBER(DATA!X94),DATA!X94,"n/a")</f>
        <v>3.39</v>
      </c>
      <c r="H286" s="78">
        <f>+IF(ISNUMBER(DATA!Y94),DATA!Y94,"n/a")</f>
        <v>3.5000000000000003E-2</v>
      </c>
      <c r="I286" s="88">
        <f>+IF(ISNUMBER(DATA!AH94),DATA!AH94,"n/a")</f>
        <v>3.37</v>
      </c>
      <c r="J286" s="78">
        <f>+IF(ISNUMBER(DATA!AI94),DATA!AI94,"n/a")</f>
        <v>5.0000000000000001E-3</v>
      </c>
      <c r="K286" s="88">
        <f>+IF(ISNUMBER(DATA!AR94),DATA!AR94,"n/a")</f>
        <v>3.33</v>
      </c>
      <c r="L286" s="78">
        <f>+IF(ISNUMBER(DATA!AS94),DATA!AS94,"n/a")</f>
        <v>-2.1999999999999999E-2</v>
      </c>
      <c r="R286" s="67"/>
      <c r="S286" s="67"/>
      <c r="T286" s="67"/>
      <c r="U286" s="67"/>
      <c r="V286" s="67"/>
      <c r="W286" s="67"/>
      <c r="X286" s="67"/>
      <c r="Y286" s="67"/>
    </row>
    <row r="287" spans="1:25" x14ac:dyDescent="0.2">
      <c r="A287" s="76" t="s">
        <v>19</v>
      </c>
      <c r="B287" s="76" t="s">
        <v>21</v>
      </c>
      <c r="C287" s="67" t="s">
        <v>10</v>
      </c>
      <c r="D287" s="67" t="s">
        <v>299</v>
      </c>
      <c r="E287" s="88">
        <f>+IF(ISNUMBER(DATA!N95),DATA!N95,"n/a")</f>
        <v>3.7</v>
      </c>
      <c r="F287" s="78">
        <f>+IF(ISNUMBER(DATA!O95),DATA!O95,"n/a")</f>
        <v>3.2000000000000001E-2</v>
      </c>
      <c r="G287" s="88">
        <f>+IF(ISNUMBER(DATA!X95),DATA!X95,"n/a")</f>
        <v>3.65</v>
      </c>
      <c r="H287" s="78">
        <f>+IF(ISNUMBER(DATA!Y95),DATA!Y95,"n/a")</f>
        <v>5.8999999999999997E-2</v>
      </c>
      <c r="I287" s="88">
        <f>+IF(ISNUMBER(DATA!AH95),DATA!AH95,"n/a")</f>
        <v>3.59</v>
      </c>
      <c r="J287" s="78">
        <f>+IF(ISNUMBER(DATA!AI95),DATA!AI95,"n/a")</f>
        <v>2.9000000000000001E-2</v>
      </c>
      <c r="K287" s="88">
        <f>+IF(ISNUMBER(DATA!AR95),DATA!AR95,"n/a")</f>
        <v>3.51</v>
      </c>
      <c r="L287" s="78">
        <f>+IF(ISNUMBER(DATA!AS95),DATA!AS95,"n/a")</f>
        <v>-2.4E-2</v>
      </c>
      <c r="R287" s="67"/>
      <c r="S287" s="67"/>
      <c r="T287" s="67"/>
      <c r="U287" s="67"/>
      <c r="V287" s="67"/>
      <c r="W287" s="67"/>
      <c r="X287" s="67"/>
      <c r="Y287" s="67"/>
    </row>
    <row r="288" spans="1:25" x14ac:dyDescent="0.2">
      <c r="A288" s="76" t="s">
        <v>19</v>
      </c>
      <c r="B288" s="76" t="s">
        <v>21</v>
      </c>
      <c r="C288" s="67" t="s">
        <v>10</v>
      </c>
      <c r="D288" s="67" t="s">
        <v>300</v>
      </c>
      <c r="E288" s="88">
        <f>+IF(ISNUMBER(DATA!N96),DATA!N96,"n/a")</f>
        <v>4.09</v>
      </c>
      <c r="F288" s="78">
        <f>+IF(ISNUMBER(DATA!O96),DATA!O96,"n/a")</f>
        <v>-1.7000000000000001E-2</v>
      </c>
      <c r="G288" s="88">
        <f>+IF(ISNUMBER(DATA!X96),DATA!X96,"n/a")</f>
        <v>4.0999999999999996</v>
      </c>
      <c r="H288" s="78">
        <f>+IF(ISNUMBER(DATA!Y96),DATA!Y96,"n/a")</f>
        <v>-2E-3</v>
      </c>
      <c r="I288" s="88">
        <f>+IF(ISNUMBER(DATA!AH96),DATA!AH96,"n/a")</f>
        <v>4.08</v>
      </c>
      <c r="J288" s="78">
        <f>+IF(ISNUMBER(DATA!AI96),DATA!AI96,"n/a")</f>
        <v>-4.0000000000000001E-3</v>
      </c>
      <c r="K288" s="88">
        <f>+IF(ISNUMBER(DATA!AR96),DATA!AR96,"n/a")</f>
        <v>4.1500000000000004</v>
      </c>
      <c r="L288" s="78">
        <f>+IF(ISNUMBER(DATA!AS96),DATA!AS96,"n/a")</f>
        <v>2.1000000000000001E-2</v>
      </c>
      <c r="R288" s="67"/>
      <c r="S288" s="67"/>
      <c r="T288" s="67"/>
      <c r="U288" s="67"/>
      <c r="V288" s="67"/>
      <c r="W288" s="67"/>
      <c r="X288" s="67"/>
      <c r="Y288" s="67"/>
    </row>
    <row r="289" spans="1:25" x14ac:dyDescent="0.2">
      <c r="A289" s="76" t="s">
        <v>19</v>
      </c>
      <c r="B289" s="76" t="s">
        <v>21</v>
      </c>
      <c r="C289" s="67" t="s">
        <v>10</v>
      </c>
      <c r="D289" s="67" t="s">
        <v>301</v>
      </c>
      <c r="E289" s="88">
        <f>+IF(ISNUMBER(DATA!N97),DATA!N97,"n/a")</f>
        <v>3.88</v>
      </c>
      <c r="F289" s="78">
        <f>+IF(ISNUMBER(DATA!O97),DATA!O97,"n/a")</f>
        <v>-1.4E-2</v>
      </c>
      <c r="G289" s="88">
        <f>+IF(ISNUMBER(DATA!X97),DATA!X97,"n/a")</f>
        <v>3.9</v>
      </c>
      <c r="H289" s="78">
        <f>+IF(ISNUMBER(DATA!Y97),DATA!Y97,"n/a")</f>
        <v>-1.9E-2</v>
      </c>
      <c r="I289" s="88">
        <f>+IF(ISNUMBER(DATA!AH97),DATA!AH97,"n/a")</f>
        <v>3.84</v>
      </c>
      <c r="J289" s="78">
        <f>+IF(ISNUMBER(DATA!AI97),DATA!AI97,"n/a")</f>
        <v>-2.5000000000000001E-2</v>
      </c>
      <c r="K289" s="88">
        <f>+IF(ISNUMBER(DATA!AR97),DATA!AR97,"n/a")</f>
        <v>3.86</v>
      </c>
      <c r="L289" s="78">
        <f>+IF(ISNUMBER(DATA!AS97),DATA!AS97,"n/a")</f>
        <v>-1.6E-2</v>
      </c>
      <c r="R289" s="67"/>
      <c r="S289" s="67"/>
      <c r="T289" s="67"/>
      <c r="U289" s="67"/>
      <c r="V289" s="67"/>
      <c r="W289" s="67"/>
      <c r="X289" s="67"/>
      <c r="Y289" s="67"/>
    </row>
    <row r="290" spans="1:25" x14ac:dyDescent="0.2">
      <c r="A290" s="76" t="s">
        <v>19</v>
      </c>
      <c r="B290" s="76" t="s">
        <v>21</v>
      </c>
      <c r="C290" s="67" t="s">
        <v>10</v>
      </c>
      <c r="D290" s="67" t="s">
        <v>302</v>
      </c>
      <c r="E290" s="88">
        <f>+IF(ISNUMBER(DATA!N98),DATA!N98,"n/a")</f>
        <v>3.66</v>
      </c>
      <c r="F290" s="78">
        <f>+IF(ISNUMBER(DATA!O98),DATA!O98,"n/a")</f>
        <v>-0.114</v>
      </c>
      <c r="G290" s="88">
        <f>+IF(ISNUMBER(DATA!X98),DATA!X98,"n/a")</f>
        <v>3.59</v>
      </c>
      <c r="H290" s="78">
        <f>+IF(ISNUMBER(DATA!Y98),DATA!Y98,"n/a")</f>
        <v>-0.11600000000000001</v>
      </c>
      <c r="I290" s="88">
        <f>+IF(ISNUMBER(DATA!AH98),DATA!AH98,"n/a")</f>
        <v>3.6</v>
      </c>
      <c r="J290" s="78">
        <f>+IF(ISNUMBER(DATA!AI98),DATA!AI98,"n/a")</f>
        <v>-0.112</v>
      </c>
      <c r="K290" s="88">
        <f>+IF(ISNUMBER(DATA!AR98),DATA!AR98,"n/a")</f>
        <v>3.67</v>
      </c>
      <c r="L290" s="78">
        <f>+IF(ISNUMBER(DATA!AS98),DATA!AS98,"n/a")</f>
        <v>-4.8000000000000001E-2</v>
      </c>
      <c r="R290" s="67"/>
      <c r="S290" s="67"/>
      <c r="T290" s="67"/>
      <c r="U290" s="67"/>
      <c r="V290" s="67"/>
      <c r="W290" s="67"/>
      <c r="X290" s="67"/>
      <c r="Y290" s="67"/>
    </row>
    <row r="291" spans="1:25" x14ac:dyDescent="0.2">
      <c r="A291" s="76" t="s">
        <v>19</v>
      </c>
      <c r="B291" s="76" t="s">
        <v>21</v>
      </c>
      <c r="C291" s="67" t="s">
        <v>10</v>
      </c>
      <c r="D291" s="67" t="s">
        <v>303</v>
      </c>
      <c r="E291" s="88">
        <f>+IF(ISNUMBER(DATA!N99),DATA!N99,"n/a")</f>
        <v>3.85</v>
      </c>
      <c r="F291" s="78">
        <f>+IF(ISNUMBER(DATA!O99),DATA!O99,"n/a")</f>
        <v>-1.6E-2</v>
      </c>
      <c r="G291" s="88">
        <f>+IF(ISNUMBER(DATA!X99),DATA!X99,"n/a")</f>
        <v>3.93</v>
      </c>
      <c r="H291" s="78">
        <f>+IF(ISNUMBER(DATA!Y99),DATA!Y99,"n/a")</f>
        <v>-3.0000000000000001E-3</v>
      </c>
      <c r="I291" s="88">
        <f>+IF(ISNUMBER(DATA!AH99),DATA!AH99,"n/a")</f>
        <v>3.93</v>
      </c>
      <c r="J291" s="78">
        <f>+IF(ISNUMBER(DATA!AI99),DATA!AI99,"n/a")</f>
        <v>-2E-3</v>
      </c>
      <c r="K291" s="88">
        <f>+IF(ISNUMBER(DATA!AR99),DATA!AR99,"n/a")</f>
        <v>3.92</v>
      </c>
      <c r="L291" s="78">
        <f>+IF(ISNUMBER(DATA!AS99),DATA!AS99,"n/a")</f>
        <v>1E-3</v>
      </c>
      <c r="R291" s="67"/>
      <c r="S291" s="67"/>
      <c r="T291" s="67"/>
      <c r="U291" s="67"/>
      <c r="V291" s="67"/>
      <c r="W291" s="67"/>
      <c r="X291" s="67"/>
      <c r="Y291" s="67"/>
    </row>
    <row r="292" spans="1:25" x14ac:dyDescent="0.2">
      <c r="A292" s="76" t="s">
        <v>19</v>
      </c>
      <c r="B292" s="76" t="s">
        <v>21</v>
      </c>
      <c r="C292" s="67" t="s">
        <v>10</v>
      </c>
      <c r="D292" s="67" t="s">
        <v>304</v>
      </c>
      <c r="E292" s="88">
        <f>+IF(ISNUMBER(DATA!N100),DATA!N100,"n/a")</f>
        <v>4.1900000000000004</v>
      </c>
      <c r="F292" s="78">
        <f>+IF(ISNUMBER(DATA!O100),DATA!O100,"n/a")</f>
        <v>0.04</v>
      </c>
      <c r="G292" s="88">
        <f>+IF(ISNUMBER(DATA!X100),DATA!X100,"n/a")</f>
        <v>4.16</v>
      </c>
      <c r="H292" s="78">
        <f>+IF(ISNUMBER(DATA!Y100),DATA!Y100,"n/a")</f>
        <v>2.9000000000000001E-2</v>
      </c>
      <c r="I292" s="88">
        <f>+IF(ISNUMBER(DATA!AH100),DATA!AH100,"n/a")</f>
        <v>4.2300000000000004</v>
      </c>
      <c r="J292" s="78">
        <f>+IF(ISNUMBER(DATA!AI100),DATA!AI100,"n/a")</f>
        <v>0.05</v>
      </c>
      <c r="K292" s="88">
        <f>+IF(ISNUMBER(DATA!AR100),DATA!AR100,"n/a")</f>
        <v>4.18</v>
      </c>
      <c r="L292" s="78">
        <f>+IF(ISNUMBER(DATA!AS100),DATA!AS100,"n/a")</f>
        <v>3.4000000000000002E-2</v>
      </c>
      <c r="R292" s="67"/>
      <c r="S292" s="67"/>
      <c r="T292" s="67"/>
      <c r="U292" s="67"/>
      <c r="V292" s="67"/>
      <c r="W292" s="67"/>
      <c r="X292" s="67"/>
      <c r="Y292" s="67"/>
    </row>
    <row r="293" spans="1:25" x14ac:dyDescent="0.2">
      <c r="A293" s="76" t="s">
        <v>19</v>
      </c>
      <c r="B293" s="76" t="s">
        <v>21</v>
      </c>
      <c r="C293" s="67" t="s">
        <v>10</v>
      </c>
      <c r="D293" s="67" t="s">
        <v>305</v>
      </c>
      <c r="E293" s="88">
        <f>+IF(ISNUMBER(DATA!N101),DATA!N101,"n/a")</f>
        <v>3.98</v>
      </c>
      <c r="F293" s="78">
        <f>+IF(ISNUMBER(DATA!O101),DATA!O101,"n/a")</f>
        <v>-8.0000000000000002E-3</v>
      </c>
      <c r="G293" s="88">
        <f>+IF(ISNUMBER(DATA!X101),DATA!X101,"n/a")</f>
        <v>4.0199999999999996</v>
      </c>
      <c r="H293" s="78">
        <f>+IF(ISNUMBER(DATA!Y101),DATA!Y101,"n/a")</f>
        <v>8.9999999999999993E-3</v>
      </c>
      <c r="I293" s="88">
        <f>+IF(ISNUMBER(DATA!AH101),DATA!AH101,"n/a")</f>
        <v>3.97</v>
      </c>
      <c r="J293" s="78">
        <f>+IF(ISNUMBER(DATA!AI101),DATA!AI101,"n/a")</f>
        <v>-3.0000000000000001E-3</v>
      </c>
      <c r="K293" s="88">
        <f>+IF(ISNUMBER(DATA!AR101),DATA!AR101,"n/a")</f>
        <v>3.96</v>
      </c>
      <c r="L293" s="78">
        <f>+IF(ISNUMBER(DATA!AS101),DATA!AS101,"n/a")</f>
        <v>3.0000000000000001E-3</v>
      </c>
      <c r="R293" s="67"/>
      <c r="S293" s="67"/>
      <c r="T293" s="67"/>
      <c r="U293" s="67"/>
      <c r="V293" s="67"/>
      <c r="W293" s="67"/>
      <c r="X293" s="67"/>
      <c r="Y293" s="67"/>
    </row>
    <row r="294" spans="1:25" x14ac:dyDescent="0.2">
      <c r="A294" s="76" t="s">
        <v>19</v>
      </c>
      <c r="B294" s="76" t="s">
        <v>21</v>
      </c>
      <c r="C294" s="67" t="s">
        <v>10</v>
      </c>
      <c r="D294" s="67" t="s">
        <v>306</v>
      </c>
      <c r="E294" s="88">
        <f>+IF(ISNUMBER(DATA!N102),DATA!N102,"n/a")</f>
        <v>3.81</v>
      </c>
      <c r="F294" s="78">
        <f>+IF(ISNUMBER(DATA!O102),DATA!O102,"n/a")</f>
        <v>-5.0000000000000001E-3</v>
      </c>
      <c r="G294" s="88">
        <f>+IF(ISNUMBER(DATA!X102),DATA!X102,"n/a")</f>
        <v>3.88</v>
      </c>
      <c r="H294" s="78">
        <f>+IF(ISNUMBER(DATA!Y102),DATA!Y102,"n/a")</f>
        <v>1.7000000000000001E-2</v>
      </c>
      <c r="I294" s="88">
        <f>+IF(ISNUMBER(DATA!AH102),DATA!AH102,"n/a")</f>
        <v>3.89</v>
      </c>
      <c r="J294" s="78">
        <f>+IF(ISNUMBER(DATA!AI102),DATA!AI102,"n/a")</f>
        <v>2.8000000000000001E-2</v>
      </c>
      <c r="K294" s="88">
        <f>+IF(ISNUMBER(DATA!AR102),DATA!AR102,"n/a")</f>
        <v>3.85</v>
      </c>
      <c r="L294" s="78">
        <f>+IF(ISNUMBER(DATA!AS102),DATA!AS102,"n/a")</f>
        <v>3.4000000000000002E-2</v>
      </c>
      <c r="R294" s="67"/>
      <c r="S294" s="67"/>
      <c r="T294" s="67"/>
      <c r="U294" s="67"/>
      <c r="V294" s="67"/>
      <c r="W294" s="67"/>
      <c r="X294" s="67"/>
      <c r="Y294" s="67"/>
    </row>
    <row r="295" spans="1:25" x14ac:dyDescent="0.2">
      <c r="A295" s="76" t="s">
        <v>19</v>
      </c>
      <c r="B295" s="76" t="s">
        <v>21</v>
      </c>
      <c r="C295" s="67" t="s">
        <v>10</v>
      </c>
      <c r="D295" s="67" t="s">
        <v>307</v>
      </c>
      <c r="E295" s="88">
        <f>+IF(ISNUMBER(DATA!N103),DATA!N103,"n/a")</f>
        <v>3.85</v>
      </c>
      <c r="F295" s="78">
        <f>+IF(ISNUMBER(DATA!O103),DATA!O103,"n/a")</f>
        <v>-4.3999999999999997E-2</v>
      </c>
      <c r="G295" s="88">
        <f>+IF(ISNUMBER(DATA!X103),DATA!X103,"n/a")</f>
        <v>3.78</v>
      </c>
      <c r="H295" s="78">
        <f>+IF(ISNUMBER(DATA!Y103),DATA!Y103,"n/a")</f>
        <v>-6.2E-2</v>
      </c>
      <c r="I295" s="88">
        <f>+IF(ISNUMBER(DATA!AH103),DATA!AH103,"n/a")</f>
        <v>3.81</v>
      </c>
      <c r="J295" s="78">
        <f>+IF(ISNUMBER(DATA!AI103),DATA!AI103,"n/a")</f>
        <v>-5.0999999999999997E-2</v>
      </c>
      <c r="K295" s="88">
        <f>+IF(ISNUMBER(DATA!AR103),DATA!AR103,"n/a")</f>
        <v>3.84</v>
      </c>
      <c r="L295" s="78">
        <f>+IF(ISNUMBER(DATA!AS103),DATA!AS103,"n/a")</f>
        <v>-2.5000000000000001E-2</v>
      </c>
      <c r="R295" s="67"/>
      <c r="S295" s="67"/>
      <c r="T295" s="67"/>
      <c r="U295" s="67"/>
      <c r="V295" s="67"/>
      <c r="W295" s="67"/>
      <c r="X295" s="67"/>
      <c r="Y295" s="67"/>
    </row>
    <row r="296" spans="1:25" x14ac:dyDescent="0.2">
      <c r="A296" s="76" t="s">
        <v>19</v>
      </c>
      <c r="B296" s="76" t="s">
        <v>21</v>
      </c>
      <c r="C296" s="67" t="s">
        <v>10</v>
      </c>
      <c r="D296" s="67" t="s">
        <v>308</v>
      </c>
      <c r="E296" s="88">
        <f>+IF(ISNUMBER(DATA!N104),DATA!N104,"n/a")</f>
        <v>4.17</v>
      </c>
      <c r="F296" s="78">
        <f>+IF(ISNUMBER(DATA!O104),DATA!O104,"n/a")</f>
        <v>1.6E-2</v>
      </c>
      <c r="G296" s="88">
        <f>+IF(ISNUMBER(DATA!X104),DATA!X104,"n/a")</f>
        <v>4.13</v>
      </c>
      <c r="H296" s="78">
        <f>+IF(ISNUMBER(DATA!Y104),DATA!Y104,"n/a")</f>
        <v>1.9E-2</v>
      </c>
      <c r="I296" s="88">
        <f>+IF(ISNUMBER(DATA!AH104),DATA!AH104,"n/a")</f>
        <v>4.07</v>
      </c>
      <c r="J296" s="78">
        <f>+IF(ISNUMBER(DATA!AI104),DATA!AI104,"n/a")</f>
        <v>3.0000000000000001E-3</v>
      </c>
      <c r="K296" s="88">
        <f>+IF(ISNUMBER(DATA!AR104),DATA!AR104,"n/a")</f>
        <v>4.05</v>
      </c>
      <c r="L296" s="78">
        <f>+IF(ISNUMBER(DATA!AS104),DATA!AS104,"n/a")</f>
        <v>2.1999999999999999E-2</v>
      </c>
      <c r="R296" s="67"/>
      <c r="S296" s="67"/>
      <c r="T296" s="67"/>
      <c r="U296" s="67"/>
      <c r="V296" s="67"/>
      <c r="W296" s="67"/>
      <c r="X296" s="67"/>
      <c r="Y296" s="67"/>
    </row>
    <row r="297" spans="1:25" x14ac:dyDescent="0.2">
      <c r="A297" s="76" t="s">
        <v>19</v>
      </c>
      <c r="B297" s="76" t="s">
        <v>21</v>
      </c>
      <c r="C297" s="67" t="s">
        <v>10</v>
      </c>
      <c r="D297" s="67" t="s">
        <v>309</v>
      </c>
      <c r="E297" s="88">
        <f>+IF(ISNUMBER(DATA!N105),DATA!N105,"n/a")</f>
        <v>4.26</v>
      </c>
      <c r="F297" s="78">
        <f>+IF(ISNUMBER(DATA!O105),DATA!O105,"n/a")</f>
        <v>0.23799999999999999</v>
      </c>
      <c r="G297" s="88">
        <f>+IF(ISNUMBER(DATA!X105),DATA!X105,"n/a")</f>
        <v>4.3099999999999996</v>
      </c>
      <c r="H297" s="78">
        <f>+IF(ISNUMBER(DATA!Y105),DATA!Y105,"n/a")</f>
        <v>8.6999999999999994E-2</v>
      </c>
      <c r="I297" s="88">
        <f>+IF(ISNUMBER(DATA!AH105),DATA!AH105,"n/a")</f>
        <v>4.3899999999999997</v>
      </c>
      <c r="J297" s="78">
        <f>+IF(ISNUMBER(DATA!AI105),DATA!AI105,"n/a")</f>
        <v>7.3999999999999996E-2</v>
      </c>
      <c r="K297" s="88">
        <f>+IF(ISNUMBER(DATA!AR105),DATA!AR105,"n/a")</f>
        <v>4.28</v>
      </c>
      <c r="L297" s="78">
        <f>+IF(ISNUMBER(DATA!AS105),DATA!AS105,"n/a")</f>
        <v>4.7E-2</v>
      </c>
      <c r="R297" s="67"/>
      <c r="S297" s="67"/>
      <c r="T297" s="67"/>
      <c r="U297" s="67"/>
      <c r="V297" s="67"/>
      <c r="W297" s="67"/>
      <c r="X297" s="67"/>
      <c r="Y297" s="67"/>
    </row>
    <row r="298" spans="1:25" x14ac:dyDescent="0.2">
      <c r="A298" s="76" t="s">
        <v>19</v>
      </c>
      <c r="B298" s="76" t="s">
        <v>21</v>
      </c>
      <c r="C298" s="67" t="s">
        <v>10</v>
      </c>
      <c r="D298" s="67" t="s">
        <v>310</v>
      </c>
      <c r="E298" s="88">
        <f>+IF(ISNUMBER(DATA!N106),DATA!N106,"n/a")</f>
        <v>3.78</v>
      </c>
      <c r="F298" s="78">
        <f>+IF(ISNUMBER(DATA!O106),DATA!O106,"n/a")</f>
        <v>0.02</v>
      </c>
      <c r="G298" s="88">
        <f>+IF(ISNUMBER(DATA!X106),DATA!X106,"n/a")</f>
        <v>3.76</v>
      </c>
      <c r="H298" s="78">
        <f>+IF(ISNUMBER(DATA!Y106),DATA!Y106,"n/a")</f>
        <v>1E-3</v>
      </c>
      <c r="I298" s="88">
        <f>+IF(ISNUMBER(DATA!AH106),DATA!AH106,"n/a")</f>
        <v>3.75</v>
      </c>
      <c r="J298" s="78">
        <f>+IF(ISNUMBER(DATA!AI106),DATA!AI106,"n/a")</f>
        <v>-4.1000000000000002E-2</v>
      </c>
      <c r="K298" s="88">
        <f>+IF(ISNUMBER(DATA!AR106),DATA!AR106,"n/a")</f>
        <v>3.74</v>
      </c>
      <c r="L298" s="78">
        <f>+IF(ISNUMBER(DATA!AS106),DATA!AS106,"n/a")</f>
        <v>-0.06</v>
      </c>
      <c r="R298" s="67"/>
      <c r="S298" s="67"/>
      <c r="T298" s="67"/>
      <c r="U298" s="67"/>
      <c r="V298" s="67"/>
      <c r="W298" s="67"/>
      <c r="X298" s="67"/>
      <c r="Y298" s="67"/>
    </row>
    <row r="299" spans="1:25" x14ac:dyDescent="0.2">
      <c r="A299" s="76" t="s">
        <v>19</v>
      </c>
      <c r="B299" s="76" t="s">
        <v>21</v>
      </c>
      <c r="C299" s="67" t="s">
        <v>10</v>
      </c>
      <c r="D299" s="67" t="s">
        <v>311</v>
      </c>
      <c r="E299" s="88">
        <f>+IF(ISNUMBER(DATA!N107),DATA!N107,"n/a")</f>
        <v>4.01</v>
      </c>
      <c r="F299" s="78">
        <f>+IF(ISNUMBER(DATA!O107),DATA!O107,"n/a")</f>
        <v>5.0999999999999997E-2</v>
      </c>
      <c r="G299" s="88">
        <f>+IF(ISNUMBER(DATA!X107),DATA!X107,"n/a")</f>
        <v>4.0599999999999996</v>
      </c>
      <c r="H299" s="78">
        <f>+IF(ISNUMBER(DATA!Y107),DATA!Y107,"n/a")</f>
        <v>1.7000000000000001E-2</v>
      </c>
      <c r="I299" s="88">
        <f>+IF(ISNUMBER(DATA!AH107),DATA!AH107,"n/a")</f>
        <v>4.07</v>
      </c>
      <c r="J299" s="78">
        <f>+IF(ISNUMBER(DATA!AI107),DATA!AI107,"n/a")</f>
        <v>1.0999999999999999E-2</v>
      </c>
      <c r="K299" s="88">
        <f>+IF(ISNUMBER(DATA!AR107),DATA!AR107,"n/a")</f>
        <v>4.05</v>
      </c>
      <c r="L299" s="78">
        <f>+IF(ISNUMBER(DATA!AS107),DATA!AS107,"n/a")</f>
        <v>-6.0000000000000001E-3</v>
      </c>
      <c r="R299" s="67"/>
      <c r="S299" s="67"/>
      <c r="T299" s="67"/>
      <c r="U299" s="67"/>
      <c r="V299" s="67"/>
      <c r="W299" s="67"/>
      <c r="X299" s="67"/>
      <c r="Y299" s="67"/>
    </row>
    <row r="300" spans="1:25" x14ac:dyDescent="0.2">
      <c r="A300" s="76" t="s">
        <v>19</v>
      </c>
      <c r="B300" s="76" t="s">
        <v>21</v>
      </c>
      <c r="C300" s="67" t="s">
        <v>10</v>
      </c>
      <c r="D300" s="67" t="s">
        <v>312</v>
      </c>
      <c r="E300" s="88">
        <f>+IF(ISNUMBER(DATA!N108),DATA!N108,"n/a")</f>
        <v>4.21</v>
      </c>
      <c r="F300" s="78">
        <f>+IF(ISNUMBER(DATA!O108),DATA!O108,"n/a")</f>
        <v>6.6000000000000003E-2</v>
      </c>
      <c r="G300" s="88">
        <f>+IF(ISNUMBER(DATA!X108),DATA!X108,"n/a")</f>
        <v>4.2</v>
      </c>
      <c r="H300" s="78">
        <f>+IF(ISNUMBER(DATA!Y108),DATA!Y108,"n/a")</f>
        <v>0.04</v>
      </c>
      <c r="I300" s="88">
        <f>+IF(ISNUMBER(DATA!AH108),DATA!AH108,"n/a")</f>
        <v>4.1900000000000004</v>
      </c>
      <c r="J300" s="78">
        <f>+IF(ISNUMBER(DATA!AI108),DATA!AI108,"n/a")</f>
        <v>3.2000000000000001E-2</v>
      </c>
      <c r="K300" s="88">
        <f>+IF(ISNUMBER(DATA!AR108),DATA!AR108,"n/a")</f>
        <v>4.1399999999999997</v>
      </c>
      <c r="L300" s="78">
        <f>+IF(ISNUMBER(DATA!AS108),DATA!AS108,"n/a")</f>
        <v>5.0000000000000001E-3</v>
      </c>
      <c r="R300" s="67"/>
      <c r="S300" s="67"/>
      <c r="T300" s="67"/>
      <c r="U300" s="67"/>
      <c r="V300" s="67"/>
      <c r="W300" s="67"/>
      <c r="X300" s="67"/>
      <c r="Y300" s="67"/>
    </row>
    <row r="301" spans="1:25" x14ac:dyDescent="0.2">
      <c r="A301" s="76" t="s">
        <v>19</v>
      </c>
      <c r="B301" s="76" t="s">
        <v>21</v>
      </c>
      <c r="C301" s="67" t="s">
        <v>10</v>
      </c>
      <c r="D301" s="67" t="s">
        <v>313</v>
      </c>
      <c r="E301" s="88">
        <f>+IF(ISNUMBER(DATA!N109),DATA!N109,"n/a")</f>
        <v>4.29</v>
      </c>
      <c r="F301" s="78">
        <f>+IF(ISNUMBER(DATA!O109),DATA!O109,"n/a")</f>
        <v>3.9E-2</v>
      </c>
      <c r="G301" s="88">
        <f>+IF(ISNUMBER(DATA!X109),DATA!X109,"n/a")</f>
        <v>4.28</v>
      </c>
      <c r="H301" s="78">
        <f>+IF(ISNUMBER(DATA!Y109),DATA!Y109,"n/a")</f>
        <v>2.1999999999999999E-2</v>
      </c>
      <c r="I301" s="88">
        <f>+IF(ISNUMBER(DATA!AH109),DATA!AH109,"n/a")</f>
        <v>4.28</v>
      </c>
      <c r="J301" s="78">
        <f>+IF(ISNUMBER(DATA!AI109),DATA!AI109,"n/a")</f>
        <v>2.5000000000000001E-2</v>
      </c>
      <c r="K301" s="88">
        <f>+IF(ISNUMBER(DATA!AR109),DATA!AR109,"n/a")</f>
        <v>4.2</v>
      </c>
      <c r="L301" s="78">
        <f>+IF(ISNUMBER(DATA!AS109),DATA!AS109,"n/a")</f>
        <v>3.0000000000000001E-3</v>
      </c>
      <c r="R301" s="67"/>
      <c r="S301" s="67"/>
      <c r="T301" s="67"/>
      <c r="U301" s="67"/>
      <c r="V301" s="67"/>
      <c r="W301" s="67"/>
      <c r="X301" s="67"/>
      <c r="Y301" s="67"/>
    </row>
    <row r="302" spans="1:25" x14ac:dyDescent="0.2">
      <c r="A302" s="76" t="s">
        <v>19</v>
      </c>
      <c r="B302" s="76" t="s">
        <v>21</v>
      </c>
      <c r="C302" s="67" t="s">
        <v>10</v>
      </c>
      <c r="D302" s="67" t="s">
        <v>314</v>
      </c>
      <c r="E302" s="88">
        <f>+IF(ISNUMBER(DATA!N110),DATA!N110,"n/a")</f>
        <v>3.54</v>
      </c>
      <c r="F302" s="78">
        <f>+IF(ISNUMBER(DATA!O110),DATA!O110,"n/a")</f>
        <v>7.1999999999999995E-2</v>
      </c>
      <c r="G302" s="88">
        <f>+IF(ISNUMBER(DATA!X110),DATA!X110,"n/a")</f>
        <v>3.53</v>
      </c>
      <c r="H302" s="78">
        <f>+IF(ISNUMBER(DATA!Y110),DATA!Y110,"n/a")</f>
        <v>4.5999999999999999E-2</v>
      </c>
      <c r="I302" s="88">
        <f>+IF(ISNUMBER(DATA!AH110),DATA!AH110,"n/a")</f>
        <v>3.52</v>
      </c>
      <c r="J302" s="78">
        <f>+IF(ISNUMBER(DATA!AI110),DATA!AI110,"n/a")</f>
        <v>3.7999999999999999E-2</v>
      </c>
      <c r="K302" s="88">
        <f>+IF(ISNUMBER(DATA!AR110),DATA!AR110,"n/a")</f>
        <v>3.46</v>
      </c>
      <c r="L302" s="78">
        <f>+IF(ISNUMBER(DATA!AS110),DATA!AS110,"n/a")</f>
        <v>3.6999999999999998E-2</v>
      </c>
      <c r="R302" s="67"/>
      <c r="S302" s="67"/>
      <c r="T302" s="67"/>
      <c r="U302" s="67"/>
      <c r="V302" s="67"/>
      <c r="W302" s="67"/>
      <c r="X302" s="67"/>
      <c r="Y302" s="67"/>
    </row>
    <row r="303" spans="1:25" x14ac:dyDescent="0.2">
      <c r="A303" s="76" t="s">
        <v>19</v>
      </c>
      <c r="B303" s="76" t="s">
        <v>21</v>
      </c>
      <c r="C303" s="67" t="s">
        <v>10</v>
      </c>
      <c r="D303" s="67" t="s">
        <v>315</v>
      </c>
      <c r="E303" s="88">
        <f>+IF(ISNUMBER(DATA!N111),DATA!N111,"n/a")</f>
        <v>3.9</v>
      </c>
      <c r="F303" s="78">
        <f>+IF(ISNUMBER(DATA!O111),DATA!O111,"n/a")</f>
        <v>0.01</v>
      </c>
      <c r="G303" s="88">
        <f>+IF(ISNUMBER(DATA!X111),DATA!X111,"n/a")</f>
        <v>3.9</v>
      </c>
      <c r="H303" s="78">
        <f>+IF(ISNUMBER(DATA!Y111),DATA!Y111,"n/a")</f>
        <v>1.2999999999999999E-2</v>
      </c>
      <c r="I303" s="88">
        <f>+IF(ISNUMBER(DATA!AH111),DATA!AH111,"n/a")</f>
        <v>3.88</v>
      </c>
      <c r="J303" s="78">
        <f>+IF(ISNUMBER(DATA!AI111),DATA!AI111,"n/a")</f>
        <v>1.2999999999999999E-2</v>
      </c>
      <c r="K303" s="88">
        <f>+IF(ISNUMBER(DATA!AR111),DATA!AR111,"n/a")</f>
        <v>3.88</v>
      </c>
      <c r="L303" s="78">
        <f>+IF(ISNUMBER(DATA!AS111),DATA!AS111,"n/a")</f>
        <v>3.0000000000000001E-3</v>
      </c>
      <c r="R303" s="67"/>
      <c r="S303" s="67"/>
      <c r="T303" s="67"/>
      <c r="U303" s="67"/>
      <c r="V303" s="67"/>
      <c r="W303" s="67"/>
      <c r="X303" s="67"/>
      <c r="Y303" s="67"/>
    </row>
    <row r="304" spans="1:25" x14ac:dyDescent="0.2">
      <c r="A304" s="76" t="s">
        <v>19</v>
      </c>
      <c r="B304" s="76" t="s">
        <v>21</v>
      </c>
      <c r="C304" s="67" t="s">
        <v>10</v>
      </c>
      <c r="D304" s="67" t="s">
        <v>316</v>
      </c>
      <c r="E304" s="88">
        <f>+IF(ISNUMBER(DATA!N112),DATA!N112,"n/a")</f>
        <v>4.2699999999999996</v>
      </c>
      <c r="F304" s="78">
        <f>+IF(ISNUMBER(DATA!O112),DATA!O112,"n/a")</f>
        <v>5.0000000000000001E-3</v>
      </c>
      <c r="G304" s="88">
        <f>+IF(ISNUMBER(DATA!X112),DATA!X112,"n/a")</f>
        <v>4.24</v>
      </c>
      <c r="H304" s="78">
        <f>+IF(ISNUMBER(DATA!Y112),DATA!Y112,"n/a")</f>
        <v>-2.1999999999999999E-2</v>
      </c>
      <c r="I304" s="88">
        <f>+IF(ISNUMBER(DATA!AH112),DATA!AH112,"n/a")</f>
        <v>4.25</v>
      </c>
      <c r="J304" s="78">
        <f>+IF(ISNUMBER(DATA!AI112),DATA!AI112,"n/a")</f>
        <v>-4.5999999999999999E-2</v>
      </c>
      <c r="K304" s="88">
        <f>+IF(ISNUMBER(DATA!AR112),DATA!AR112,"n/a")</f>
        <v>4.3</v>
      </c>
      <c r="L304" s="78">
        <f>+IF(ISNUMBER(DATA!AS112),DATA!AS112,"n/a")</f>
        <v>-6.4000000000000001E-2</v>
      </c>
      <c r="R304" s="67"/>
      <c r="S304" s="67"/>
      <c r="T304" s="67"/>
      <c r="U304" s="67"/>
      <c r="V304" s="67"/>
      <c r="W304" s="67"/>
      <c r="X304" s="67"/>
      <c r="Y304" s="67"/>
    </row>
    <row r="305" spans="1:25" x14ac:dyDescent="0.2">
      <c r="A305" s="76" t="s">
        <v>19</v>
      </c>
      <c r="B305" s="76" t="s">
        <v>21</v>
      </c>
      <c r="C305" s="67" t="s">
        <v>10</v>
      </c>
      <c r="D305" s="67" t="s">
        <v>317</v>
      </c>
      <c r="E305" s="88">
        <f>+IF(ISNUMBER(DATA!N113),DATA!N113,"n/a")</f>
        <v>4.7</v>
      </c>
      <c r="F305" s="78">
        <f>+IF(ISNUMBER(DATA!O113),DATA!O113,"n/a")</f>
        <v>0.106</v>
      </c>
      <c r="G305" s="88">
        <f>+IF(ISNUMBER(DATA!X113),DATA!X113,"n/a")</f>
        <v>4.63</v>
      </c>
      <c r="H305" s="78">
        <f>+IF(ISNUMBER(DATA!Y113),DATA!Y113,"n/a")</f>
        <v>5.7000000000000002E-2</v>
      </c>
      <c r="I305" s="88">
        <f>+IF(ISNUMBER(DATA!AH113),DATA!AH113,"n/a")</f>
        <v>4.6100000000000003</v>
      </c>
      <c r="J305" s="78">
        <f>+IF(ISNUMBER(DATA!AI113),DATA!AI113,"n/a")</f>
        <v>3.7999999999999999E-2</v>
      </c>
      <c r="K305" s="88">
        <f>+IF(ISNUMBER(DATA!AR113),DATA!AR113,"n/a")</f>
        <v>4.59</v>
      </c>
      <c r="L305" s="78">
        <f>+IF(ISNUMBER(DATA!AS113),DATA!AS113,"n/a")</f>
        <v>3.5999999999999997E-2</v>
      </c>
      <c r="R305" s="67"/>
      <c r="S305" s="67"/>
      <c r="T305" s="67"/>
      <c r="U305" s="67"/>
      <c r="V305" s="67"/>
      <c r="W305" s="67"/>
      <c r="X305" s="67"/>
      <c r="Y305" s="67"/>
    </row>
    <row r="306" spans="1:25" x14ac:dyDescent="0.2">
      <c r="A306" s="76" t="s">
        <v>19</v>
      </c>
      <c r="B306" s="76" t="s">
        <v>21</v>
      </c>
      <c r="C306" s="67" t="s">
        <v>10</v>
      </c>
      <c r="D306" s="67" t="s">
        <v>318</v>
      </c>
      <c r="E306" s="88">
        <f>+IF(ISNUMBER(DATA!N114),DATA!N114,"n/a")</f>
        <v>3.98</v>
      </c>
      <c r="F306" s="78">
        <f>+IF(ISNUMBER(DATA!O114),DATA!O114,"n/a")</f>
        <v>7.0000000000000001E-3</v>
      </c>
      <c r="G306" s="88">
        <f>+IF(ISNUMBER(DATA!X114),DATA!X114,"n/a")</f>
        <v>3.97</v>
      </c>
      <c r="H306" s="78">
        <f>+IF(ISNUMBER(DATA!Y114),DATA!Y114,"n/a")</f>
        <v>0</v>
      </c>
      <c r="I306" s="88">
        <f>+IF(ISNUMBER(DATA!AH114),DATA!AH114,"n/a")</f>
        <v>3.94</v>
      </c>
      <c r="J306" s="78">
        <f>+IF(ISNUMBER(DATA!AI114),DATA!AI114,"n/a")</f>
        <v>-5.8999999999999997E-2</v>
      </c>
      <c r="K306" s="88">
        <f>+IF(ISNUMBER(DATA!AR114),DATA!AR114,"n/a")</f>
        <v>3.99</v>
      </c>
      <c r="L306" s="78">
        <f>+IF(ISNUMBER(DATA!AS114),DATA!AS114,"n/a")</f>
        <v>-7.4999999999999997E-2</v>
      </c>
      <c r="R306" s="67"/>
      <c r="S306" s="67"/>
      <c r="T306" s="67"/>
      <c r="U306" s="67"/>
      <c r="V306" s="67"/>
      <c r="W306" s="67"/>
      <c r="X306" s="67"/>
      <c r="Y306" s="67"/>
    </row>
    <row r="307" spans="1:25" x14ac:dyDescent="0.2">
      <c r="A307" s="76" t="s">
        <v>19</v>
      </c>
      <c r="B307" s="76" t="s">
        <v>21</v>
      </c>
      <c r="C307" s="67" t="s">
        <v>10</v>
      </c>
      <c r="D307" s="67" t="s">
        <v>319</v>
      </c>
      <c r="E307" s="88">
        <f>+IF(ISNUMBER(DATA!N115),DATA!N115,"n/a")</f>
        <v>4.07</v>
      </c>
      <c r="F307" s="78">
        <f>+IF(ISNUMBER(DATA!O115),DATA!O115,"n/a")</f>
        <v>-1.6E-2</v>
      </c>
      <c r="G307" s="88">
        <f>+IF(ISNUMBER(DATA!X115),DATA!X115,"n/a")</f>
        <v>4.1399999999999997</v>
      </c>
      <c r="H307" s="78">
        <f>+IF(ISNUMBER(DATA!Y115),DATA!Y115,"n/a")</f>
        <v>-5.0000000000000001E-3</v>
      </c>
      <c r="I307" s="88">
        <f>+IF(ISNUMBER(DATA!AH115),DATA!AH115,"n/a")</f>
        <v>4.12</v>
      </c>
      <c r="J307" s="78">
        <f>+IF(ISNUMBER(DATA!AI115),DATA!AI115,"n/a")</f>
        <v>-5.0000000000000001E-3</v>
      </c>
      <c r="K307" s="88">
        <f>+IF(ISNUMBER(DATA!AR115),DATA!AR115,"n/a")</f>
        <v>4.12</v>
      </c>
      <c r="L307" s="78">
        <f>+IF(ISNUMBER(DATA!AS115),DATA!AS115,"n/a")</f>
        <v>-1E-3</v>
      </c>
      <c r="R307" s="67"/>
      <c r="S307" s="67"/>
      <c r="T307" s="67"/>
      <c r="U307" s="67"/>
      <c r="V307" s="67"/>
      <c r="W307" s="67"/>
      <c r="X307" s="67"/>
      <c r="Y307" s="67"/>
    </row>
    <row r="308" spans="1:25" x14ac:dyDescent="0.2">
      <c r="A308" s="76" t="s">
        <v>19</v>
      </c>
      <c r="B308" s="76" t="s">
        <v>21</v>
      </c>
      <c r="C308" s="67" t="s">
        <v>10</v>
      </c>
      <c r="D308" s="67" t="s">
        <v>320</v>
      </c>
      <c r="E308" s="88">
        <f>+IF(ISNUMBER(DATA!N116),DATA!N116,"n/a")</f>
        <v>3.81</v>
      </c>
      <c r="F308" s="78">
        <f>+IF(ISNUMBER(DATA!O116),DATA!O116,"n/a")</f>
        <v>-4.0000000000000001E-3</v>
      </c>
      <c r="G308" s="88">
        <f>+IF(ISNUMBER(DATA!X116),DATA!X116,"n/a")</f>
        <v>3.81</v>
      </c>
      <c r="H308" s="78">
        <f>+IF(ISNUMBER(DATA!Y116),DATA!Y116,"n/a")</f>
        <v>-0.02</v>
      </c>
      <c r="I308" s="88">
        <f>+IF(ISNUMBER(DATA!AH116),DATA!AH116,"n/a")</f>
        <v>3.88</v>
      </c>
      <c r="J308" s="78">
        <f>+IF(ISNUMBER(DATA!AI116),DATA!AI116,"n/a")</f>
        <v>1.2E-2</v>
      </c>
      <c r="K308" s="88">
        <f>+IF(ISNUMBER(DATA!AR116),DATA!AR116,"n/a")</f>
        <v>3.86</v>
      </c>
      <c r="L308" s="78">
        <f>+IF(ISNUMBER(DATA!AS116),DATA!AS116,"n/a")</f>
        <v>2.4E-2</v>
      </c>
      <c r="R308" s="67"/>
      <c r="S308" s="67"/>
      <c r="T308" s="67"/>
      <c r="U308" s="67"/>
      <c r="V308" s="67"/>
      <c r="W308" s="67"/>
      <c r="X308" s="67"/>
      <c r="Y308" s="67"/>
    </row>
    <row r="309" spans="1:25" x14ac:dyDescent="0.2">
      <c r="A309" s="76" t="s">
        <v>19</v>
      </c>
      <c r="B309" s="76" t="s">
        <v>21</v>
      </c>
      <c r="C309" s="67" t="s">
        <v>10</v>
      </c>
      <c r="D309" s="67" t="s">
        <v>321</v>
      </c>
      <c r="E309" s="88">
        <f>+IF(ISNUMBER(DATA!N117),DATA!N117,"n/a")</f>
        <v>4</v>
      </c>
      <c r="F309" s="78">
        <f>+IF(ISNUMBER(DATA!O117),DATA!O117,"n/a")</f>
        <v>-1E-3</v>
      </c>
      <c r="G309" s="88">
        <f>+IF(ISNUMBER(DATA!X117),DATA!X117,"n/a")</f>
        <v>4.0199999999999996</v>
      </c>
      <c r="H309" s="78">
        <f>+IF(ISNUMBER(DATA!Y117),DATA!Y117,"n/a")</f>
        <v>8.0000000000000002E-3</v>
      </c>
      <c r="I309" s="88">
        <f>+IF(ISNUMBER(DATA!AH117),DATA!AH117,"n/a")</f>
        <v>3.98</v>
      </c>
      <c r="J309" s="78">
        <f>+IF(ISNUMBER(DATA!AI117),DATA!AI117,"n/a")</f>
        <v>-5.0000000000000001E-3</v>
      </c>
      <c r="K309" s="88">
        <f>+IF(ISNUMBER(DATA!AR117),DATA!AR117,"n/a")</f>
        <v>3.96</v>
      </c>
      <c r="L309" s="78">
        <f>+IF(ISNUMBER(DATA!AS117),DATA!AS117,"n/a")</f>
        <v>-2E-3</v>
      </c>
      <c r="R309" s="67"/>
      <c r="S309" s="67"/>
      <c r="T309" s="67"/>
      <c r="U309" s="67"/>
      <c r="V309" s="67"/>
      <c r="W309" s="67"/>
      <c r="X309" s="67"/>
      <c r="Y309" s="67"/>
    </row>
    <row r="310" spans="1:25" x14ac:dyDescent="0.2">
      <c r="A310" s="76" t="s">
        <v>19</v>
      </c>
      <c r="B310" s="76" t="s">
        <v>21</v>
      </c>
      <c r="C310" s="67" t="s">
        <v>10</v>
      </c>
      <c r="D310" s="67" t="s">
        <v>347</v>
      </c>
      <c r="E310" s="88">
        <f>+IF(ISNUMBER(DATA!N118),DATA!N118,"n/a")</f>
        <v>3.66</v>
      </c>
      <c r="F310" s="78">
        <f>+IF(ISNUMBER(DATA!O118),DATA!O118,"n/a")</f>
        <v>-4.1000000000000002E-2</v>
      </c>
      <c r="G310" s="88">
        <f>+IF(ISNUMBER(DATA!X118),DATA!X118,"n/a")</f>
        <v>3.87</v>
      </c>
      <c r="H310" s="78">
        <f>+IF(ISNUMBER(DATA!Y118),DATA!Y118,"n/a")</f>
        <v>4.5999999999999999E-2</v>
      </c>
      <c r="I310" s="88">
        <f>+IF(ISNUMBER(DATA!AH118),DATA!AH118,"n/a")</f>
        <v>3.85</v>
      </c>
      <c r="J310" s="78">
        <f>+IF(ISNUMBER(DATA!AI118),DATA!AI118,"n/a")</f>
        <v>3.5000000000000003E-2</v>
      </c>
      <c r="K310" s="88">
        <f>+IF(ISNUMBER(DATA!AR118),DATA!AR118,"n/a")</f>
        <v>3.82</v>
      </c>
      <c r="L310" s="78">
        <f>+IF(ISNUMBER(DATA!AS118),DATA!AS118,"n/a")</f>
        <v>3.7999999999999999E-2</v>
      </c>
      <c r="R310" s="67"/>
      <c r="S310" s="67"/>
      <c r="T310" s="67"/>
      <c r="U310" s="67"/>
      <c r="V310" s="67"/>
      <c r="W310" s="67"/>
      <c r="X310" s="67"/>
      <c r="Y310" s="67"/>
    </row>
    <row r="311" spans="1:25" x14ac:dyDescent="0.2">
      <c r="A311" s="76" t="s">
        <v>19</v>
      </c>
      <c r="B311" s="76" t="s">
        <v>21</v>
      </c>
      <c r="C311" s="67" t="s">
        <v>10</v>
      </c>
      <c r="D311" s="67" t="s">
        <v>348</v>
      </c>
      <c r="E311" s="88">
        <f>+IF(ISNUMBER(DATA!N119),DATA!N119,"n/a")</f>
        <v>3.39</v>
      </c>
      <c r="F311" s="78">
        <f>+IF(ISNUMBER(DATA!O119),DATA!O119,"n/a")</f>
        <v>8.9999999999999993E-3</v>
      </c>
      <c r="G311" s="88">
        <f>+IF(ISNUMBER(DATA!X119),DATA!X119,"n/a")</f>
        <v>3.37</v>
      </c>
      <c r="H311" s="78">
        <f>+IF(ISNUMBER(DATA!Y119),DATA!Y119,"n/a")</f>
        <v>-5.0000000000000001E-3</v>
      </c>
      <c r="I311" s="88">
        <f>+IF(ISNUMBER(DATA!AH119),DATA!AH119,"n/a")</f>
        <v>3.31</v>
      </c>
      <c r="J311" s="78">
        <f>+IF(ISNUMBER(DATA!AI119),DATA!AI119,"n/a")</f>
        <v>-1.4999999999999999E-2</v>
      </c>
      <c r="K311" s="88">
        <f>+IF(ISNUMBER(DATA!AR119),DATA!AR119,"n/a")</f>
        <v>3.31</v>
      </c>
      <c r="L311" s="78">
        <f>+IF(ISNUMBER(DATA!AS119),DATA!AS119,"n/a")</f>
        <v>-2.4E-2</v>
      </c>
      <c r="R311" s="67"/>
      <c r="S311" s="67"/>
      <c r="T311" s="67"/>
      <c r="U311" s="67"/>
      <c r="V311" s="67"/>
      <c r="W311" s="67"/>
      <c r="X311" s="67"/>
      <c r="Y311" s="67"/>
    </row>
    <row r="312" spans="1:25" x14ac:dyDescent="0.2">
      <c r="A312" s="76"/>
      <c r="B312" s="76"/>
      <c r="E312" s="89"/>
      <c r="F312" s="78"/>
      <c r="G312" s="90"/>
      <c r="H312" s="78"/>
      <c r="I312" s="90"/>
      <c r="J312" s="83"/>
      <c r="K312" s="90"/>
      <c r="L312" s="78"/>
      <c r="R312" s="67"/>
      <c r="S312" s="67"/>
      <c r="T312" s="67"/>
      <c r="U312" s="67"/>
      <c r="V312" s="67"/>
      <c r="W312" s="67"/>
      <c r="X312" s="67"/>
      <c r="Y312" s="67"/>
    </row>
    <row r="313" spans="1:25" x14ac:dyDescent="0.2">
      <c r="A313" s="76" t="s">
        <v>19</v>
      </c>
      <c r="B313" s="76" t="s">
        <v>21</v>
      </c>
      <c r="C313" s="67" t="s">
        <v>26</v>
      </c>
      <c r="D313" s="67" t="s">
        <v>274</v>
      </c>
      <c r="E313" s="88">
        <f>+IF(ISNUMBER(DATA!P70),DATA!P70,"n/a")</f>
        <v>2.67</v>
      </c>
      <c r="F313" s="78">
        <f>+IF(ISNUMBER(DATA!Q70),DATA!Q70,"n/a")</f>
        <v>3.2000000000000001E-2</v>
      </c>
      <c r="G313" s="88">
        <f>+IF(ISNUMBER(DATA!Z70),DATA!Z70,"n/a")</f>
        <v>2.58</v>
      </c>
      <c r="H313" s="78">
        <f>+IF(ISNUMBER(DATA!AA70),DATA!AA70,"n/a")</f>
        <v>8.9999999999999993E-3</v>
      </c>
      <c r="I313" s="88">
        <f>+IF(ISNUMBER(DATA!AJ70),DATA!AJ70,"n/a")</f>
        <v>2.57</v>
      </c>
      <c r="J313" s="78">
        <f>+IF(ISNUMBER(DATA!AK70),DATA!AK70,"n/a")</f>
        <v>-1.2E-2</v>
      </c>
      <c r="K313" s="88">
        <f>+IF(ISNUMBER(DATA!AT70),DATA!AT70,"n/a")</f>
        <v>2.59</v>
      </c>
      <c r="L313" s="78">
        <f>+IF(ISNUMBER(DATA!AU70),DATA!AU70,"n/a")</f>
        <v>1E-3</v>
      </c>
      <c r="R313" s="67"/>
      <c r="S313" s="67"/>
      <c r="T313" s="67"/>
      <c r="U313" s="67"/>
      <c r="V313" s="67"/>
      <c r="W313" s="67"/>
      <c r="X313" s="67"/>
      <c r="Y313" s="67"/>
    </row>
    <row r="314" spans="1:25" x14ac:dyDescent="0.2">
      <c r="A314" s="76" t="s">
        <v>19</v>
      </c>
      <c r="B314" s="76" t="s">
        <v>21</v>
      </c>
      <c r="C314" s="67" t="s">
        <v>26</v>
      </c>
      <c r="D314" s="67" t="s">
        <v>275</v>
      </c>
      <c r="E314" s="88">
        <f>+IF(ISNUMBER(DATA!P71),DATA!P71,"n/a")</f>
        <v>2.3199999999999998</v>
      </c>
      <c r="F314" s="78">
        <f>+IF(ISNUMBER(DATA!Q71),DATA!Q71,"n/a")</f>
        <v>-6.0000000000000001E-3</v>
      </c>
      <c r="G314" s="88">
        <f>+IF(ISNUMBER(DATA!Z71),DATA!Z71,"n/a")</f>
        <v>2.38</v>
      </c>
      <c r="H314" s="78">
        <f>+IF(ISNUMBER(DATA!AA71),DATA!AA71,"n/a")</f>
        <v>3.3000000000000002E-2</v>
      </c>
      <c r="I314" s="88">
        <f>+IF(ISNUMBER(DATA!AJ71),DATA!AJ71,"n/a")</f>
        <v>2.36</v>
      </c>
      <c r="J314" s="78">
        <f>+IF(ISNUMBER(DATA!AK71),DATA!AK71,"n/a")</f>
        <v>1.7000000000000001E-2</v>
      </c>
      <c r="K314" s="88">
        <f>+IF(ISNUMBER(DATA!AT71),DATA!AT71,"n/a")</f>
        <v>2.38</v>
      </c>
      <c r="L314" s="78">
        <f>+IF(ISNUMBER(DATA!AU71),DATA!AU71,"n/a")</f>
        <v>3.2000000000000001E-2</v>
      </c>
      <c r="R314" s="67"/>
      <c r="S314" s="67"/>
      <c r="T314" s="67"/>
      <c r="U314" s="67"/>
      <c r="V314" s="67"/>
      <c r="W314" s="67"/>
      <c r="X314" s="67"/>
      <c r="Y314" s="67"/>
    </row>
    <row r="315" spans="1:25" x14ac:dyDescent="0.2">
      <c r="A315" s="76" t="s">
        <v>19</v>
      </c>
      <c r="B315" s="76" t="s">
        <v>21</v>
      </c>
      <c r="C315" s="67" t="s">
        <v>26</v>
      </c>
      <c r="D315" s="67" t="s">
        <v>276</v>
      </c>
      <c r="E315" s="88">
        <f>+IF(ISNUMBER(DATA!P72),DATA!P72,"n/a")</f>
        <v>2.2799999999999998</v>
      </c>
      <c r="F315" s="78">
        <f>+IF(ISNUMBER(DATA!Q72),DATA!Q72,"n/a")</f>
        <v>5.5E-2</v>
      </c>
      <c r="G315" s="88">
        <f>+IF(ISNUMBER(DATA!Z72),DATA!Z72,"n/a")</f>
        <v>2.27</v>
      </c>
      <c r="H315" s="78">
        <f>+IF(ISNUMBER(DATA!AA72),DATA!AA72,"n/a")</f>
        <v>4.8000000000000001E-2</v>
      </c>
      <c r="I315" s="88">
        <f>+IF(ISNUMBER(DATA!AJ72),DATA!AJ72,"n/a")</f>
        <v>2.25</v>
      </c>
      <c r="J315" s="78">
        <f>+IF(ISNUMBER(DATA!AK72),DATA!AK72,"n/a")</f>
        <v>2.5000000000000001E-2</v>
      </c>
      <c r="K315" s="88">
        <f>+IF(ISNUMBER(DATA!AT72),DATA!AT72,"n/a")</f>
        <v>2.25</v>
      </c>
      <c r="L315" s="78">
        <f>+IF(ISNUMBER(DATA!AU72),DATA!AU72,"n/a")</f>
        <v>2.1999999999999999E-2</v>
      </c>
      <c r="R315" s="67"/>
      <c r="S315" s="67"/>
      <c r="T315" s="67"/>
      <c r="U315" s="67"/>
      <c r="V315" s="67"/>
      <c r="W315" s="67"/>
      <c r="X315" s="67"/>
      <c r="Y315" s="67"/>
    </row>
    <row r="316" spans="1:25" x14ac:dyDescent="0.2">
      <c r="A316" s="76" t="s">
        <v>19</v>
      </c>
      <c r="B316" s="76" t="s">
        <v>21</v>
      </c>
      <c r="C316" s="67" t="s">
        <v>26</v>
      </c>
      <c r="D316" s="67" t="s">
        <v>277</v>
      </c>
      <c r="E316" s="88">
        <f>+IF(ISNUMBER(DATA!P73),DATA!P73,"n/a")</f>
        <v>2.37</v>
      </c>
      <c r="F316" s="78">
        <f>+IF(ISNUMBER(DATA!Q73),DATA!Q73,"n/a")</f>
        <v>6.0000000000000001E-3</v>
      </c>
      <c r="G316" s="88">
        <f>+IF(ISNUMBER(DATA!Z73),DATA!Z73,"n/a")</f>
        <v>2.41</v>
      </c>
      <c r="H316" s="78">
        <f>+IF(ISNUMBER(DATA!AA73),DATA!AA73,"n/a")</f>
        <v>2.7E-2</v>
      </c>
      <c r="I316" s="88">
        <f>+IF(ISNUMBER(DATA!AJ73),DATA!AJ73,"n/a")</f>
        <v>2.38</v>
      </c>
      <c r="J316" s="78">
        <f>+IF(ISNUMBER(DATA!AK73),DATA!AK73,"n/a")</f>
        <v>1.4999999999999999E-2</v>
      </c>
      <c r="K316" s="88">
        <f>+IF(ISNUMBER(DATA!AT73),DATA!AT73,"n/a")</f>
        <v>2.38</v>
      </c>
      <c r="L316" s="78">
        <f>+IF(ISNUMBER(DATA!AU73),DATA!AU73,"n/a")</f>
        <v>2.9000000000000001E-2</v>
      </c>
      <c r="R316" s="67"/>
      <c r="S316" s="67"/>
      <c r="T316" s="67"/>
      <c r="U316" s="67"/>
      <c r="V316" s="67"/>
      <c r="W316" s="67"/>
      <c r="X316" s="67"/>
      <c r="Y316" s="67"/>
    </row>
    <row r="317" spans="1:25" x14ac:dyDescent="0.2">
      <c r="A317" s="76" t="s">
        <v>19</v>
      </c>
      <c r="B317" s="76" t="s">
        <v>21</v>
      </c>
      <c r="C317" s="67" t="s">
        <v>26</v>
      </c>
      <c r="D317" s="67" t="s">
        <v>278</v>
      </c>
      <c r="E317" s="88">
        <f>+IF(ISNUMBER(DATA!P74),DATA!P74,"n/a")</f>
        <v>2.1800000000000002</v>
      </c>
      <c r="F317" s="78">
        <f>+IF(ISNUMBER(DATA!Q74),DATA!Q74,"n/a")</f>
        <v>-3.2000000000000001E-2</v>
      </c>
      <c r="G317" s="88">
        <f>+IF(ISNUMBER(DATA!Z74),DATA!Z74,"n/a")</f>
        <v>2.2400000000000002</v>
      </c>
      <c r="H317" s="78">
        <f>+IF(ISNUMBER(DATA!AA74),DATA!AA74,"n/a")</f>
        <v>1E-3</v>
      </c>
      <c r="I317" s="88">
        <f>+IF(ISNUMBER(DATA!AJ74),DATA!AJ74,"n/a")</f>
        <v>2.25</v>
      </c>
      <c r="J317" s="78">
        <f>+IF(ISNUMBER(DATA!AK74),DATA!AK74,"n/a")</f>
        <v>-4.0000000000000001E-3</v>
      </c>
      <c r="K317" s="88">
        <f>+IF(ISNUMBER(DATA!AT74),DATA!AT74,"n/a")</f>
        <v>2.2799999999999998</v>
      </c>
      <c r="L317" s="78">
        <f>+IF(ISNUMBER(DATA!AU74),DATA!AU74,"n/a")</f>
        <v>6.0000000000000001E-3</v>
      </c>
      <c r="R317" s="67"/>
      <c r="S317" s="67"/>
      <c r="T317" s="67"/>
      <c r="U317" s="67"/>
      <c r="V317" s="67"/>
      <c r="W317" s="67"/>
      <c r="X317" s="67"/>
      <c r="Y317" s="67"/>
    </row>
    <row r="318" spans="1:25" x14ac:dyDescent="0.2">
      <c r="A318" s="76" t="s">
        <v>19</v>
      </c>
      <c r="B318" s="76" t="s">
        <v>21</v>
      </c>
      <c r="C318" s="67" t="s">
        <v>26</v>
      </c>
      <c r="D318" s="67" t="s">
        <v>279</v>
      </c>
      <c r="E318" s="88">
        <f>+IF(ISNUMBER(DATA!P75),DATA!P75,"n/a")</f>
        <v>2.36</v>
      </c>
      <c r="F318" s="78">
        <f>+IF(ISNUMBER(DATA!Q75),DATA!Q75,"n/a")</f>
        <v>-3.0000000000000001E-3</v>
      </c>
      <c r="G318" s="88">
        <f>+IF(ISNUMBER(DATA!Z75),DATA!Z75,"n/a")</f>
        <v>2.36</v>
      </c>
      <c r="H318" s="78">
        <f>+IF(ISNUMBER(DATA!AA75),DATA!AA75,"n/a")</f>
        <v>-0.02</v>
      </c>
      <c r="I318" s="88">
        <f>+IF(ISNUMBER(DATA!AJ75),DATA!AJ75,"n/a")</f>
        <v>2.38</v>
      </c>
      <c r="J318" s="78">
        <f>+IF(ISNUMBER(DATA!AK75),DATA!AK75,"n/a")</f>
        <v>-1.9E-2</v>
      </c>
      <c r="K318" s="88">
        <f>+IF(ISNUMBER(DATA!AT75),DATA!AT75,"n/a")</f>
        <v>2.4</v>
      </c>
      <c r="L318" s="78">
        <f>+IF(ISNUMBER(DATA!AU75),DATA!AU75,"n/a")</f>
        <v>6.0000000000000001E-3</v>
      </c>
      <c r="R318" s="67"/>
      <c r="S318" s="67"/>
      <c r="T318" s="67"/>
      <c r="U318" s="67"/>
      <c r="V318" s="67"/>
      <c r="W318" s="67"/>
      <c r="X318" s="67"/>
      <c r="Y318" s="67"/>
    </row>
    <row r="319" spans="1:25" x14ac:dyDescent="0.2">
      <c r="A319" s="76" t="s">
        <v>19</v>
      </c>
      <c r="B319" s="76" t="s">
        <v>21</v>
      </c>
      <c r="C319" s="67" t="s">
        <v>26</v>
      </c>
      <c r="D319" s="67" t="s">
        <v>280</v>
      </c>
      <c r="E319" s="88">
        <f>+IF(ISNUMBER(DATA!P76),DATA!P76,"n/a")</f>
        <v>2.21</v>
      </c>
      <c r="F319" s="78">
        <f>+IF(ISNUMBER(DATA!Q76),DATA!Q76,"n/a")</f>
        <v>8.3000000000000004E-2</v>
      </c>
      <c r="G319" s="88">
        <f>+IF(ISNUMBER(DATA!Z76),DATA!Z76,"n/a")</f>
        <v>2.25</v>
      </c>
      <c r="H319" s="78">
        <f>+IF(ISNUMBER(DATA!AA76),DATA!AA76,"n/a")</f>
        <v>3.4000000000000002E-2</v>
      </c>
      <c r="I319" s="88">
        <f>+IF(ISNUMBER(DATA!AJ76),DATA!AJ76,"n/a")</f>
        <v>2.2599999999999998</v>
      </c>
      <c r="J319" s="78">
        <f>+IF(ISNUMBER(DATA!AK76),DATA!AK76,"n/a")</f>
        <v>1.4E-2</v>
      </c>
      <c r="K319" s="88">
        <f>+IF(ISNUMBER(DATA!AT76),DATA!AT76,"n/a")</f>
        <v>2.25</v>
      </c>
      <c r="L319" s="78">
        <f>+IF(ISNUMBER(DATA!AU76),DATA!AU76,"n/a")</f>
        <v>-3.0000000000000001E-3</v>
      </c>
      <c r="R319" s="67"/>
      <c r="S319" s="67"/>
      <c r="T319" s="67"/>
      <c r="U319" s="67"/>
      <c r="V319" s="67"/>
      <c r="W319" s="67"/>
      <c r="X319" s="67"/>
      <c r="Y319" s="67"/>
    </row>
    <row r="320" spans="1:25" x14ac:dyDescent="0.2">
      <c r="A320" s="76" t="s">
        <v>19</v>
      </c>
      <c r="B320" s="76" t="s">
        <v>21</v>
      </c>
      <c r="C320" s="67" t="s">
        <v>26</v>
      </c>
      <c r="D320" s="67" t="s">
        <v>281</v>
      </c>
      <c r="E320" s="88">
        <f>+IF(ISNUMBER(DATA!P77),DATA!P77,"n/a")</f>
        <v>2.2999999999999998</v>
      </c>
      <c r="F320" s="78">
        <f>+IF(ISNUMBER(DATA!Q77),DATA!Q77,"n/a")</f>
        <v>-1E-3</v>
      </c>
      <c r="G320" s="88">
        <f>+IF(ISNUMBER(DATA!Z77),DATA!Z77,"n/a")</f>
        <v>2.33</v>
      </c>
      <c r="H320" s="78">
        <f>+IF(ISNUMBER(DATA!AA77),DATA!AA77,"n/a")</f>
        <v>1.6E-2</v>
      </c>
      <c r="I320" s="88">
        <f>+IF(ISNUMBER(DATA!AJ77),DATA!AJ77,"n/a")</f>
        <v>2.34</v>
      </c>
      <c r="J320" s="78">
        <f>+IF(ISNUMBER(DATA!AK77),DATA!AK77,"n/a")</f>
        <v>1.6E-2</v>
      </c>
      <c r="K320" s="88">
        <f>+IF(ISNUMBER(DATA!AT77),DATA!AT77,"n/a")</f>
        <v>2.33</v>
      </c>
      <c r="L320" s="78">
        <f>+IF(ISNUMBER(DATA!AU77),DATA!AU77,"n/a")</f>
        <v>1.6E-2</v>
      </c>
      <c r="R320" s="67"/>
      <c r="S320" s="67"/>
      <c r="T320" s="67"/>
      <c r="U320" s="67"/>
      <c r="V320" s="67"/>
      <c r="W320" s="67"/>
      <c r="X320" s="67"/>
      <c r="Y320" s="67"/>
    </row>
    <row r="321" spans="1:25" x14ac:dyDescent="0.2">
      <c r="A321" s="76" t="s">
        <v>19</v>
      </c>
      <c r="B321" s="76" t="s">
        <v>21</v>
      </c>
      <c r="C321" s="67" t="s">
        <v>26</v>
      </c>
      <c r="D321" s="67" t="s">
        <v>282</v>
      </c>
      <c r="E321" s="88">
        <f>+IF(ISNUMBER(DATA!P78),DATA!P78,"n/a")</f>
        <v>2.37</v>
      </c>
      <c r="F321" s="78">
        <f>+IF(ISNUMBER(DATA!Q78),DATA!Q78,"n/a")</f>
        <v>8.1000000000000003E-2</v>
      </c>
      <c r="G321" s="88">
        <f>+IF(ISNUMBER(DATA!Z78),DATA!Z78,"n/a")</f>
        <v>2.41</v>
      </c>
      <c r="H321" s="78">
        <f>+IF(ISNUMBER(DATA!AA78),DATA!AA78,"n/a")</f>
        <v>0.13100000000000001</v>
      </c>
      <c r="I321" s="88">
        <f>+IF(ISNUMBER(DATA!AJ78),DATA!AJ78,"n/a")</f>
        <v>2.42</v>
      </c>
      <c r="J321" s="78">
        <f>+IF(ISNUMBER(DATA!AK78),DATA!AK78,"n/a")</f>
        <v>0.126</v>
      </c>
      <c r="K321" s="88">
        <f>+IF(ISNUMBER(DATA!AT78),DATA!AT78,"n/a")</f>
        <v>2.36</v>
      </c>
      <c r="L321" s="78">
        <f>+IF(ISNUMBER(DATA!AU78),DATA!AU78,"n/a")</f>
        <v>0.106</v>
      </c>
      <c r="R321" s="67"/>
      <c r="S321" s="67"/>
      <c r="T321" s="67"/>
      <c r="U321" s="67"/>
      <c r="V321" s="67"/>
      <c r="W321" s="67"/>
      <c r="X321" s="67"/>
      <c r="Y321" s="67"/>
    </row>
    <row r="322" spans="1:25" x14ac:dyDescent="0.2">
      <c r="A322" s="76" t="s">
        <v>19</v>
      </c>
      <c r="B322" s="76" t="s">
        <v>21</v>
      </c>
      <c r="C322" s="67" t="s">
        <v>26</v>
      </c>
      <c r="D322" s="67" t="s">
        <v>283</v>
      </c>
      <c r="E322" s="88">
        <f>+IF(ISNUMBER(DATA!P79),DATA!P79,"n/a")</f>
        <v>2.36</v>
      </c>
      <c r="F322" s="78">
        <f>+IF(ISNUMBER(DATA!Q79),DATA!Q79,"n/a")</f>
        <v>0.32800000000000001</v>
      </c>
      <c r="G322" s="88">
        <f>+IF(ISNUMBER(DATA!Z79),DATA!Z79,"n/a")</f>
        <v>2.42</v>
      </c>
      <c r="H322" s="78">
        <f>+IF(ISNUMBER(DATA!AA79),DATA!AA79,"n/a")</f>
        <v>0.13200000000000001</v>
      </c>
      <c r="I322" s="88">
        <f>+IF(ISNUMBER(DATA!AJ79),DATA!AJ79,"n/a")</f>
        <v>2.48</v>
      </c>
      <c r="J322" s="78">
        <f>+IF(ISNUMBER(DATA!AK79),DATA!AK79,"n/a")</f>
        <v>0.114</v>
      </c>
      <c r="K322" s="88">
        <f>+IF(ISNUMBER(DATA!AT79),DATA!AT79,"n/a")</f>
        <v>2.41</v>
      </c>
      <c r="L322" s="78">
        <f>+IF(ISNUMBER(DATA!AU79),DATA!AU79,"n/a")</f>
        <v>0.10199999999999999</v>
      </c>
      <c r="R322" s="67"/>
      <c r="S322" s="67"/>
      <c r="T322" s="67"/>
      <c r="U322" s="67"/>
      <c r="V322" s="67"/>
      <c r="W322" s="67"/>
      <c r="X322" s="67"/>
      <c r="Y322" s="67"/>
    </row>
    <row r="323" spans="1:25" x14ac:dyDescent="0.2">
      <c r="A323" s="76" t="s">
        <v>19</v>
      </c>
      <c r="B323" s="76" t="s">
        <v>21</v>
      </c>
      <c r="C323" s="67" t="s">
        <v>26</v>
      </c>
      <c r="D323" s="67" t="s">
        <v>284</v>
      </c>
      <c r="E323" s="88">
        <f>+IF(ISNUMBER(DATA!P80),DATA!P80,"n/a")</f>
        <v>2.2599999999999998</v>
      </c>
      <c r="F323" s="78">
        <f>+IF(ISNUMBER(DATA!Q80),DATA!Q80,"n/a")</f>
        <v>7.8E-2</v>
      </c>
      <c r="G323" s="88">
        <f>+IF(ISNUMBER(DATA!Z80),DATA!Z80,"n/a")</f>
        <v>2.34</v>
      </c>
      <c r="H323" s="78">
        <f>+IF(ISNUMBER(DATA!AA80),DATA!AA80,"n/a")</f>
        <v>8.5999999999999993E-2</v>
      </c>
      <c r="I323" s="88">
        <f>+IF(ISNUMBER(DATA!AJ80),DATA!AJ80,"n/a")</f>
        <v>2.34</v>
      </c>
      <c r="J323" s="78">
        <f>+IF(ISNUMBER(DATA!AK80),DATA!AK80,"n/a")</f>
        <v>7.2999999999999995E-2</v>
      </c>
      <c r="K323" s="88">
        <f>+IF(ISNUMBER(DATA!AT80),DATA!AT80,"n/a")</f>
        <v>2.2999999999999998</v>
      </c>
      <c r="L323" s="78">
        <f>+IF(ISNUMBER(DATA!AU80),DATA!AU80,"n/a")</f>
        <v>7.0000000000000007E-2</v>
      </c>
      <c r="R323" s="67"/>
      <c r="S323" s="67"/>
      <c r="T323" s="67"/>
      <c r="U323" s="67"/>
      <c r="V323" s="67"/>
      <c r="W323" s="67"/>
      <c r="X323" s="67"/>
      <c r="Y323" s="67"/>
    </row>
    <row r="324" spans="1:25" x14ac:dyDescent="0.2">
      <c r="A324" s="76" t="s">
        <v>19</v>
      </c>
      <c r="B324" s="76" t="s">
        <v>21</v>
      </c>
      <c r="C324" s="67" t="s">
        <v>26</v>
      </c>
      <c r="D324" s="67" t="s">
        <v>285</v>
      </c>
      <c r="E324" s="88">
        <f>+IF(ISNUMBER(DATA!P81),DATA!P81,"n/a")</f>
        <v>2.5299999999999998</v>
      </c>
      <c r="F324" s="78">
        <f>+IF(ISNUMBER(DATA!Q81),DATA!Q81,"n/a")</f>
        <v>5.2999999999999999E-2</v>
      </c>
      <c r="G324" s="88">
        <f>+IF(ISNUMBER(DATA!Z81),DATA!Z81,"n/a")</f>
        <v>2.48</v>
      </c>
      <c r="H324" s="78">
        <f>+IF(ISNUMBER(DATA!AA81),DATA!AA81,"n/a")</f>
        <v>3.7999999999999999E-2</v>
      </c>
      <c r="I324" s="88">
        <f>+IF(ISNUMBER(DATA!AJ81),DATA!AJ81,"n/a")</f>
        <v>2.4700000000000002</v>
      </c>
      <c r="J324" s="78">
        <f>+IF(ISNUMBER(DATA!AK81),DATA!AK81,"n/a")</f>
        <v>2.5000000000000001E-2</v>
      </c>
      <c r="K324" s="88">
        <f>+IF(ISNUMBER(DATA!AT81),DATA!AT81,"n/a")</f>
        <v>2.4700000000000002</v>
      </c>
      <c r="L324" s="78">
        <f>+IF(ISNUMBER(DATA!AU81),DATA!AU81,"n/a")</f>
        <v>2.5000000000000001E-2</v>
      </c>
      <c r="R324" s="67"/>
      <c r="S324" s="67"/>
      <c r="T324" s="67"/>
      <c r="U324" s="67"/>
      <c r="V324" s="67"/>
      <c r="W324" s="67"/>
      <c r="X324" s="67"/>
      <c r="Y324" s="67"/>
    </row>
    <row r="325" spans="1:25" x14ac:dyDescent="0.2">
      <c r="A325" s="76" t="s">
        <v>19</v>
      </c>
      <c r="B325" s="76" t="s">
        <v>21</v>
      </c>
      <c r="C325" s="67" t="s">
        <v>26</v>
      </c>
      <c r="D325" s="67" t="s">
        <v>286</v>
      </c>
      <c r="E325" s="88">
        <f>+IF(ISNUMBER(DATA!P82),DATA!P82,"n/a")</f>
        <v>2.46</v>
      </c>
      <c r="F325" s="78">
        <f>+IF(ISNUMBER(DATA!Q82),DATA!Q82,"n/a")</f>
        <v>6.2E-2</v>
      </c>
      <c r="G325" s="88">
        <f>+IF(ISNUMBER(DATA!Z82),DATA!Z82,"n/a")</f>
        <v>2.44</v>
      </c>
      <c r="H325" s="78">
        <f>+IF(ISNUMBER(DATA!AA82),DATA!AA82,"n/a")</f>
        <v>3.4000000000000002E-2</v>
      </c>
      <c r="I325" s="88">
        <f>+IF(ISNUMBER(DATA!AJ82),DATA!AJ82,"n/a")</f>
        <v>2.39</v>
      </c>
      <c r="J325" s="78">
        <f>+IF(ISNUMBER(DATA!AK82),DATA!AK82,"n/a")</f>
        <v>3.4000000000000002E-2</v>
      </c>
      <c r="K325" s="88">
        <f>+IF(ISNUMBER(DATA!AT82),DATA!AT82,"n/a")</f>
        <v>2.34</v>
      </c>
      <c r="L325" s="78">
        <f>+IF(ISNUMBER(DATA!AU82),DATA!AU82,"n/a")</f>
        <v>2.4E-2</v>
      </c>
      <c r="R325" s="67"/>
      <c r="S325" s="67"/>
      <c r="T325" s="67"/>
      <c r="U325" s="67"/>
      <c r="V325" s="67"/>
      <c r="W325" s="67"/>
      <c r="X325" s="67"/>
      <c r="Y325" s="67"/>
    </row>
    <row r="326" spans="1:25" x14ac:dyDescent="0.2">
      <c r="A326" s="76" t="s">
        <v>19</v>
      </c>
      <c r="B326" s="76" t="s">
        <v>21</v>
      </c>
      <c r="C326" s="67" t="s">
        <v>26</v>
      </c>
      <c r="D326" s="67" t="s">
        <v>287</v>
      </c>
      <c r="E326" s="88">
        <f>+IF(ISNUMBER(DATA!P83),DATA!P83,"n/a")</f>
        <v>2.09</v>
      </c>
      <c r="F326" s="78">
        <f>+IF(ISNUMBER(DATA!Q83),DATA!Q83,"n/a")</f>
        <v>-3.2000000000000001E-2</v>
      </c>
      <c r="G326" s="88">
        <f>+IF(ISNUMBER(DATA!Z83),DATA!Z83,"n/a")</f>
        <v>2.2400000000000002</v>
      </c>
      <c r="H326" s="78">
        <f>+IF(ISNUMBER(DATA!AA83),DATA!AA83,"n/a")</f>
        <v>6.8000000000000005E-2</v>
      </c>
      <c r="I326" s="88">
        <f>+IF(ISNUMBER(DATA!AJ83),DATA!AJ83,"n/a")</f>
        <v>2.2400000000000002</v>
      </c>
      <c r="J326" s="78">
        <f>+IF(ISNUMBER(DATA!AK83),DATA!AK83,"n/a")</f>
        <v>5.8999999999999997E-2</v>
      </c>
      <c r="K326" s="88">
        <f>+IF(ISNUMBER(DATA!AT83),DATA!AT83,"n/a")</f>
        <v>2.1800000000000002</v>
      </c>
      <c r="L326" s="78">
        <f>+IF(ISNUMBER(DATA!AU83),DATA!AU83,"n/a")</f>
        <v>3.5999999999999997E-2</v>
      </c>
      <c r="R326" s="67"/>
      <c r="S326" s="67"/>
      <c r="T326" s="67"/>
      <c r="U326" s="67"/>
      <c r="V326" s="67"/>
      <c r="W326" s="67"/>
      <c r="X326" s="67"/>
      <c r="Y326" s="67"/>
    </row>
    <row r="327" spans="1:25" x14ac:dyDescent="0.2">
      <c r="A327" s="76" t="s">
        <v>19</v>
      </c>
      <c r="B327" s="76" t="s">
        <v>21</v>
      </c>
      <c r="C327" s="67" t="s">
        <v>26</v>
      </c>
      <c r="D327" s="67" t="s">
        <v>288</v>
      </c>
      <c r="E327" s="88">
        <f>+IF(ISNUMBER(DATA!P84),DATA!P84,"n/a")</f>
        <v>1.73</v>
      </c>
      <c r="F327" s="78">
        <f>+IF(ISNUMBER(DATA!Q84),DATA!Q84,"n/a")</f>
        <v>-9.6000000000000002E-2</v>
      </c>
      <c r="G327" s="88">
        <f>+IF(ISNUMBER(DATA!Z84),DATA!Z84,"n/a")</f>
        <v>1.8</v>
      </c>
      <c r="H327" s="78">
        <f>+IF(ISNUMBER(DATA!AA84),DATA!AA84,"n/a")</f>
        <v>-1.0999999999999999E-2</v>
      </c>
      <c r="I327" s="88">
        <f>+IF(ISNUMBER(DATA!AJ84),DATA!AJ84,"n/a")</f>
        <v>1.94</v>
      </c>
      <c r="J327" s="78">
        <f>+IF(ISNUMBER(DATA!AK84),DATA!AK84,"n/a")</f>
        <v>4.4999999999999998E-2</v>
      </c>
      <c r="K327" s="88">
        <f>+IF(ISNUMBER(DATA!AT84),DATA!AT84,"n/a")</f>
        <v>1.87</v>
      </c>
      <c r="L327" s="78">
        <f>+IF(ISNUMBER(DATA!AU84),DATA!AU84,"n/a")</f>
        <v>1.6E-2</v>
      </c>
      <c r="R327" s="67"/>
      <c r="S327" s="67"/>
      <c r="T327" s="67"/>
      <c r="U327" s="67"/>
      <c r="V327" s="67"/>
      <c r="W327" s="67"/>
      <c r="X327" s="67"/>
      <c r="Y327" s="67"/>
    </row>
    <row r="328" spans="1:25" x14ac:dyDescent="0.2">
      <c r="A328" s="76" t="s">
        <v>19</v>
      </c>
      <c r="B328" s="76" t="s">
        <v>21</v>
      </c>
      <c r="C328" s="67" t="s">
        <v>26</v>
      </c>
      <c r="D328" s="67" t="s">
        <v>289</v>
      </c>
      <c r="E328" s="88">
        <f>+IF(ISNUMBER(DATA!P85),DATA!P85,"n/a")</f>
        <v>2.2799999999999998</v>
      </c>
      <c r="F328" s="78">
        <f>+IF(ISNUMBER(DATA!Q85),DATA!Q85,"n/a")</f>
        <v>1.6E-2</v>
      </c>
      <c r="G328" s="88">
        <f>+IF(ISNUMBER(DATA!Z85),DATA!Z85,"n/a")</f>
        <v>2.2599999999999998</v>
      </c>
      <c r="H328" s="78">
        <f>+IF(ISNUMBER(DATA!AA85),DATA!AA85,"n/a")</f>
        <v>7.0000000000000001E-3</v>
      </c>
      <c r="I328" s="88">
        <f>+IF(ISNUMBER(DATA!AJ85),DATA!AJ85,"n/a")</f>
        <v>2.27</v>
      </c>
      <c r="J328" s="78">
        <f>+IF(ISNUMBER(DATA!AK85),DATA!AK85,"n/a")</f>
        <v>1.7000000000000001E-2</v>
      </c>
      <c r="K328" s="88">
        <f>+IF(ISNUMBER(DATA!AT85),DATA!AT85,"n/a")</f>
        <v>2.27</v>
      </c>
      <c r="L328" s="78">
        <f>+IF(ISNUMBER(DATA!AU85),DATA!AU85,"n/a")</f>
        <v>1.4E-2</v>
      </c>
      <c r="R328" s="67"/>
      <c r="S328" s="67"/>
      <c r="T328" s="67"/>
      <c r="U328" s="67"/>
      <c r="V328" s="67"/>
      <c r="W328" s="67"/>
      <c r="X328" s="67"/>
      <c r="Y328" s="67"/>
    </row>
    <row r="329" spans="1:25" x14ac:dyDescent="0.2">
      <c r="A329" s="76" t="s">
        <v>19</v>
      </c>
      <c r="B329" s="76" t="s">
        <v>21</v>
      </c>
      <c r="C329" s="67" t="s">
        <v>26</v>
      </c>
      <c r="D329" s="67" t="s">
        <v>290</v>
      </c>
      <c r="E329" s="88">
        <f>+IF(ISNUMBER(DATA!P86),DATA!P86,"n/a")</f>
        <v>2.3199999999999998</v>
      </c>
      <c r="F329" s="78">
        <f>+IF(ISNUMBER(DATA!Q86),DATA!Q86,"n/a")</f>
        <v>8.6999999999999994E-2</v>
      </c>
      <c r="G329" s="88">
        <f>+IF(ISNUMBER(DATA!Z86),DATA!Z86,"n/a")</f>
        <v>2.27</v>
      </c>
      <c r="H329" s="78">
        <f>+IF(ISNUMBER(DATA!AA86),DATA!AA86,"n/a")</f>
        <v>5.1999999999999998E-2</v>
      </c>
      <c r="I329" s="88">
        <f>+IF(ISNUMBER(DATA!AJ86),DATA!AJ86,"n/a")</f>
        <v>2.2400000000000002</v>
      </c>
      <c r="J329" s="78">
        <f>+IF(ISNUMBER(DATA!AK86),DATA!AK86,"n/a")</f>
        <v>2.1999999999999999E-2</v>
      </c>
      <c r="K329" s="88">
        <f>+IF(ISNUMBER(DATA!AT86),DATA!AT86,"n/a")</f>
        <v>2.25</v>
      </c>
      <c r="L329" s="78">
        <f>+IF(ISNUMBER(DATA!AU86),DATA!AU86,"n/a")</f>
        <v>0.02</v>
      </c>
      <c r="R329" s="67"/>
      <c r="S329" s="67"/>
      <c r="T329" s="67"/>
      <c r="U329" s="67"/>
      <c r="V329" s="67"/>
      <c r="W329" s="67"/>
      <c r="X329" s="67"/>
      <c r="Y329" s="67"/>
    </row>
    <row r="330" spans="1:25" x14ac:dyDescent="0.2">
      <c r="A330" s="76" t="s">
        <v>19</v>
      </c>
      <c r="B330" s="76" t="s">
        <v>21</v>
      </c>
      <c r="C330" s="67" t="s">
        <v>26</v>
      </c>
      <c r="D330" s="67" t="s">
        <v>291</v>
      </c>
      <c r="E330" s="88">
        <f>+IF(ISNUMBER(DATA!P87),DATA!P87,"n/a")</f>
        <v>2.5299999999999998</v>
      </c>
      <c r="F330" s="78">
        <f>+IF(ISNUMBER(DATA!Q87),DATA!Q87,"n/a")</f>
        <v>6.2E-2</v>
      </c>
      <c r="G330" s="88">
        <f>+IF(ISNUMBER(DATA!Z87),DATA!Z87,"n/a")</f>
        <v>2.4900000000000002</v>
      </c>
      <c r="H330" s="78">
        <f>+IF(ISNUMBER(DATA!AA87),DATA!AA87,"n/a")</f>
        <v>3.3000000000000002E-2</v>
      </c>
      <c r="I330" s="88">
        <f>+IF(ISNUMBER(DATA!AJ87),DATA!AJ87,"n/a")</f>
        <v>2.4700000000000002</v>
      </c>
      <c r="J330" s="78">
        <f>+IF(ISNUMBER(DATA!AK87),DATA!AK87,"n/a")</f>
        <v>1.2999999999999999E-2</v>
      </c>
      <c r="K330" s="88">
        <f>+IF(ISNUMBER(DATA!AT87),DATA!AT87,"n/a")</f>
        <v>2.4700000000000002</v>
      </c>
      <c r="L330" s="78">
        <f>+IF(ISNUMBER(DATA!AU87),DATA!AU87,"n/a")</f>
        <v>1.0999999999999999E-2</v>
      </c>
      <c r="R330" s="67"/>
      <c r="S330" s="67"/>
      <c r="T330" s="67"/>
      <c r="U330" s="67"/>
      <c r="V330" s="67"/>
      <c r="W330" s="67"/>
      <c r="X330" s="67"/>
      <c r="Y330" s="67"/>
    </row>
    <row r="331" spans="1:25" x14ac:dyDescent="0.2">
      <c r="A331" s="76" t="s">
        <v>19</v>
      </c>
      <c r="B331" s="76" t="s">
        <v>21</v>
      </c>
      <c r="C331" s="67" t="s">
        <v>26</v>
      </c>
      <c r="D331" s="67" t="s">
        <v>292</v>
      </c>
      <c r="E331" s="88">
        <f>+IF(ISNUMBER(DATA!P88),DATA!P88,"n/a")</f>
        <v>2.33</v>
      </c>
      <c r="F331" s="78">
        <f>+IF(ISNUMBER(DATA!Q88),DATA!Q88,"n/a")</f>
        <v>4.5999999999999999E-2</v>
      </c>
      <c r="G331" s="88">
        <f>+IF(ISNUMBER(DATA!Z88),DATA!Z88,"n/a")</f>
        <v>2.41</v>
      </c>
      <c r="H331" s="78">
        <f>+IF(ISNUMBER(DATA!AA88),DATA!AA88,"n/a")</f>
        <v>8.6999999999999994E-2</v>
      </c>
      <c r="I331" s="88">
        <f>+IF(ISNUMBER(DATA!AJ88),DATA!AJ88,"n/a")</f>
        <v>2.42</v>
      </c>
      <c r="J331" s="78">
        <f>+IF(ISNUMBER(DATA!AK88),DATA!AK88,"n/a")</f>
        <v>0.09</v>
      </c>
      <c r="K331" s="88">
        <f>+IF(ISNUMBER(DATA!AT88),DATA!AT88,"n/a")</f>
        <v>2.38</v>
      </c>
      <c r="L331" s="78">
        <f>+IF(ISNUMBER(DATA!AU88),DATA!AU88,"n/a")</f>
        <v>8.7999999999999995E-2</v>
      </c>
      <c r="R331" s="67"/>
      <c r="S331" s="67"/>
      <c r="T331" s="67"/>
      <c r="U331" s="67"/>
      <c r="V331" s="67"/>
      <c r="W331" s="67"/>
      <c r="X331" s="67"/>
      <c r="Y331" s="67"/>
    </row>
    <row r="332" spans="1:25" x14ac:dyDescent="0.2">
      <c r="A332" s="76" t="s">
        <v>19</v>
      </c>
      <c r="B332" s="76" t="s">
        <v>21</v>
      </c>
      <c r="C332" s="67" t="s">
        <v>26</v>
      </c>
      <c r="D332" s="67" t="s">
        <v>293</v>
      </c>
      <c r="E332" s="88">
        <f>+IF(ISNUMBER(DATA!P89),DATA!P89,"n/a")</f>
        <v>2.33</v>
      </c>
      <c r="F332" s="78">
        <f>+IF(ISNUMBER(DATA!Q89),DATA!Q89,"n/a")</f>
        <v>3.0000000000000001E-3</v>
      </c>
      <c r="G332" s="88">
        <f>+IF(ISNUMBER(DATA!Z89),DATA!Z89,"n/a")</f>
        <v>2.36</v>
      </c>
      <c r="H332" s="78">
        <f>+IF(ISNUMBER(DATA!AA89),DATA!AA89,"n/a")</f>
        <v>2.5999999999999999E-2</v>
      </c>
      <c r="I332" s="88">
        <f>+IF(ISNUMBER(DATA!AJ89),DATA!AJ89,"n/a")</f>
        <v>2.3199999999999998</v>
      </c>
      <c r="J332" s="78">
        <f>+IF(ISNUMBER(DATA!AK89),DATA!AK89,"n/a")</f>
        <v>5.0000000000000001E-3</v>
      </c>
      <c r="K332" s="88">
        <f>+IF(ISNUMBER(DATA!AT89),DATA!AT89,"n/a")</f>
        <v>2.33</v>
      </c>
      <c r="L332" s="78">
        <f>+IF(ISNUMBER(DATA!AU89),DATA!AU89,"n/a")</f>
        <v>2.1000000000000001E-2</v>
      </c>
      <c r="R332" s="67"/>
      <c r="S332" s="67"/>
      <c r="T332" s="67"/>
      <c r="U332" s="67"/>
      <c r="V332" s="67"/>
      <c r="W332" s="67"/>
      <c r="X332" s="67"/>
      <c r="Y332" s="67"/>
    </row>
    <row r="333" spans="1:25" x14ac:dyDescent="0.2">
      <c r="A333" s="76" t="s">
        <v>19</v>
      </c>
      <c r="B333" s="76" t="s">
        <v>21</v>
      </c>
      <c r="C333" s="67" t="s">
        <v>26</v>
      </c>
      <c r="D333" s="67" t="s">
        <v>294</v>
      </c>
      <c r="E333" s="88">
        <f>+IF(ISNUMBER(DATA!P90),DATA!P90,"n/a")</f>
        <v>2.46</v>
      </c>
      <c r="F333" s="78">
        <f>+IF(ISNUMBER(DATA!Q90),DATA!Q90,"n/a")</f>
        <v>-3.3000000000000002E-2</v>
      </c>
      <c r="G333" s="88">
        <f>+IF(ISNUMBER(DATA!Z90),DATA!Z90,"n/a")</f>
        <v>2.4500000000000002</v>
      </c>
      <c r="H333" s="78">
        <f>+IF(ISNUMBER(DATA!AA90),DATA!AA90,"n/a")</f>
        <v>-8.9999999999999993E-3</v>
      </c>
      <c r="I333" s="88">
        <f>+IF(ISNUMBER(DATA!AJ90),DATA!AJ90,"n/a")</f>
        <v>2.44</v>
      </c>
      <c r="J333" s="78">
        <f>+IF(ISNUMBER(DATA!AK90),DATA!AK90,"n/a")</f>
        <v>8.0000000000000002E-3</v>
      </c>
      <c r="K333" s="88">
        <f>+IF(ISNUMBER(DATA!AT90),DATA!AT90,"n/a")</f>
        <v>2.4500000000000002</v>
      </c>
      <c r="L333" s="78">
        <f>+IF(ISNUMBER(DATA!AU90),DATA!AU90,"n/a")</f>
        <v>1.9E-2</v>
      </c>
      <c r="R333" s="67"/>
      <c r="S333" s="67"/>
      <c r="T333" s="67"/>
      <c r="U333" s="67"/>
      <c r="V333" s="67"/>
      <c r="W333" s="67"/>
      <c r="X333" s="67"/>
      <c r="Y333" s="67"/>
    </row>
    <row r="334" spans="1:25" x14ac:dyDescent="0.2">
      <c r="A334" s="76" t="s">
        <v>19</v>
      </c>
      <c r="B334" s="76" t="s">
        <v>21</v>
      </c>
      <c r="C334" s="67" t="s">
        <v>26</v>
      </c>
      <c r="D334" s="67" t="s">
        <v>295</v>
      </c>
      <c r="E334" s="88">
        <f>+IF(ISNUMBER(DATA!P91),DATA!P91,"n/a")</f>
        <v>2.2799999999999998</v>
      </c>
      <c r="F334" s="78">
        <f>+IF(ISNUMBER(DATA!Q91),DATA!Q91,"n/a")</f>
        <v>-4.0000000000000001E-3</v>
      </c>
      <c r="G334" s="88">
        <f>+IF(ISNUMBER(DATA!Z91),DATA!Z91,"n/a")</f>
        <v>2.27</v>
      </c>
      <c r="H334" s="78">
        <f>+IF(ISNUMBER(DATA!AA91),DATA!AA91,"n/a")</f>
        <v>-0.01</v>
      </c>
      <c r="I334" s="88">
        <f>+IF(ISNUMBER(DATA!AJ91),DATA!AJ91,"n/a")</f>
        <v>2.27</v>
      </c>
      <c r="J334" s="78">
        <f>+IF(ISNUMBER(DATA!AK91),DATA!AK91,"n/a")</f>
        <v>-2.5000000000000001E-2</v>
      </c>
      <c r="K334" s="88">
        <f>+IF(ISNUMBER(DATA!AT91),DATA!AT91,"n/a")</f>
        <v>2.29</v>
      </c>
      <c r="L334" s="78">
        <f>+IF(ISNUMBER(DATA!AU91),DATA!AU91,"n/a")</f>
        <v>-5.2999999999999999E-2</v>
      </c>
      <c r="R334" s="67"/>
      <c r="S334" s="67"/>
      <c r="T334" s="67"/>
      <c r="U334" s="67"/>
      <c r="V334" s="67"/>
      <c r="W334" s="67"/>
      <c r="X334" s="67"/>
      <c r="Y334" s="67"/>
    </row>
    <row r="335" spans="1:25" x14ac:dyDescent="0.2">
      <c r="A335" s="76" t="s">
        <v>19</v>
      </c>
      <c r="B335" s="76" t="s">
        <v>21</v>
      </c>
      <c r="C335" s="67" t="s">
        <v>26</v>
      </c>
      <c r="D335" s="67" t="s">
        <v>296</v>
      </c>
      <c r="E335" s="88">
        <f>+IF(ISNUMBER(DATA!P92),DATA!P92,"n/a")</f>
        <v>2.39</v>
      </c>
      <c r="F335" s="78">
        <f>+IF(ISNUMBER(DATA!Q92),DATA!Q92,"n/a")</f>
        <v>-5.0000000000000001E-3</v>
      </c>
      <c r="G335" s="88">
        <f>+IF(ISNUMBER(DATA!Z92),DATA!Z92,"n/a")</f>
        <v>2.4900000000000002</v>
      </c>
      <c r="H335" s="78">
        <f>+IF(ISNUMBER(DATA!AA92),DATA!AA92,"n/a")</f>
        <v>7.8E-2</v>
      </c>
      <c r="I335" s="88">
        <f>+IF(ISNUMBER(DATA!AJ92),DATA!AJ92,"n/a")</f>
        <v>2.46</v>
      </c>
      <c r="J335" s="78">
        <f>+IF(ISNUMBER(DATA!AK92),DATA!AK92,"n/a")</f>
        <v>7.0999999999999994E-2</v>
      </c>
      <c r="K335" s="88">
        <f>+IF(ISNUMBER(DATA!AT92),DATA!AT92,"n/a")</f>
        <v>2.5099999999999998</v>
      </c>
      <c r="L335" s="78">
        <f>+IF(ISNUMBER(DATA!AU92),DATA!AU92,"n/a")</f>
        <v>0.10199999999999999</v>
      </c>
      <c r="R335" s="67"/>
      <c r="S335" s="67"/>
      <c r="T335" s="67"/>
      <c r="U335" s="67"/>
      <c r="V335" s="67"/>
      <c r="W335" s="67"/>
      <c r="X335" s="67"/>
      <c r="Y335" s="67"/>
    </row>
    <row r="336" spans="1:25" x14ac:dyDescent="0.2">
      <c r="A336" s="76" t="s">
        <v>19</v>
      </c>
      <c r="B336" s="76" t="s">
        <v>21</v>
      </c>
      <c r="C336" s="67" t="s">
        <v>26</v>
      </c>
      <c r="D336" s="67" t="s">
        <v>297</v>
      </c>
      <c r="E336" s="88">
        <f>+IF(ISNUMBER(DATA!P93),DATA!P93,"n/a")</f>
        <v>2.38</v>
      </c>
      <c r="F336" s="78">
        <f>+IF(ISNUMBER(DATA!Q93),DATA!Q93,"n/a")</f>
        <v>-1.4999999999999999E-2</v>
      </c>
      <c r="G336" s="88">
        <f>+IF(ISNUMBER(DATA!Z93),DATA!Z93,"n/a")</f>
        <v>2.41</v>
      </c>
      <c r="H336" s="78">
        <f>+IF(ISNUMBER(DATA!AA93),DATA!AA93,"n/a")</f>
        <v>1.6E-2</v>
      </c>
      <c r="I336" s="88">
        <f>+IF(ISNUMBER(DATA!AJ93),DATA!AJ93,"n/a")</f>
        <v>2.37</v>
      </c>
      <c r="J336" s="78">
        <f>+IF(ISNUMBER(DATA!AK93),DATA!AK93,"n/a")</f>
        <v>-4.0000000000000001E-3</v>
      </c>
      <c r="K336" s="88">
        <f>+IF(ISNUMBER(DATA!AT93),DATA!AT93,"n/a")</f>
        <v>2.39</v>
      </c>
      <c r="L336" s="78">
        <f>+IF(ISNUMBER(DATA!AU93),DATA!AU93,"n/a")</f>
        <v>1.7999999999999999E-2</v>
      </c>
      <c r="R336" s="67"/>
      <c r="S336" s="67"/>
      <c r="T336" s="67"/>
      <c r="U336" s="67"/>
      <c r="V336" s="67"/>
      <c r="W336" s="67"/>
      <c r="X336" s="67"/>
      <c r="Y336" s="67"/>
    </row>
    <row r="337" spans="1:25" x14ac:dyDescent="0.2">
      <c r="A337" s="76" t="s">
        <v>19</v>
      </c>
      <c r="B337" s="76" t="s">
        <v>21</v>
      </c>
      <c r="C337" s="67" t="s">
        <v>26</v>
      </c>
      <c r="D337" s="67" t="s">
        <v>298</v>
      </c>
      <c r="E337" s="88">
        <f>+IF(ISNUMBER(DATA!P94),DATA!P94,"n/a")</f>
        <v>1.99</v>
      </c>
      <c r="F337" s="78">
        <f>+IF(ISNUMBER(DATA!Q94),DATA!Q94,"n/a")</f>
        <v>-4.3999999999999997E-2</v>
      </c>
      <c r="G337" s="88">
        <f>+IF(ISNUMBER(DATA!Z94),DATA!Z94,"n/a")</f>
        <v>1.93</v>
      </c>
      <c r="H337" s="78">
        <f>+IF(ISNUMBER(DATA!AA94),DATA!AA94,"n/a")</f>
        <v>5.5E-2</v>
      </c>
      <c r="I337" s="88">
        <f>+IF(ISNUMBER(DATA!AJ94),DATA!AJ94,"n/a")</f>
        <v>1.96</v>
      </c>
      <c r="J337" s="78">
        <f>+IF(ISNUMBER(DATA!AK94),DATA!AK94,"n/a")</f>
        <v>0.04</v>
      </c>
      <c r="K337" s="88">
        <f>+IF(ISNUMBER(DATA!AT94),DATA!AT94,"n/a")</f>
        <v>1.91</v>
      </c>
      <c r="L337" s="78">
        <f>+IF(ISNUMBER(DATA!AU94),DATA!AU94,"n/a")</f>
        <v>-8.0000000000000002E-3</v>
      </c>
      <c r="R337" s="67"/>
      <c r="S337" s="67"/>
      <c r="T337" s="67"/>
      <c r="U337" s="67"/>
      <c r="V337" s="67"/>
      <c r="W337" s="67"/>
      <c r="X337" s="67"/>
      <c r="Y337" s="67"/>
    </row>
    <row r="338" spans="1:25" x14ac:dyDescent="0.2">
      <c r="A338" s="76" t="s">
        <v>19</v>
      </c>
      <c r="B338" s="76" t="s">
        <v>21</v>
      </c>
      <c r="C338" s="67" t="s">
        <v>26</v>
      </c>
      <c r="D338" s="67" t="s">
        <v>299</v>
      </c>
      <c r="E338" s="88">
        <f>+IF(ISNUMBER(DATA!P95),DATA!P95,"n/a")</f>
        <v>2.02</v>
      </c>
      <c r="F338" s="78">
        <f>+IF(ISNUMBER(DATA!Q95),DATA!Q95,"n/a")</f>
        <v>4.2000000000000003E-2</v>
      </c>
      <c r="G338" s="88">
        <f>+IF(ISNUMBER(DATA!Z95),DATA!Z95,"n/a")</f>
        <v>2</v>
      </c>
      <c r="H338" s="78">
        <f>+IF(ISNUMBER(DATA!AA95),DATA!AA95,"n/a")</f>
        <v>7.8E-2</v>
      </c>
      <c r="I338" s="88">
        <f>+IF(ISNUMBER(DATA!AJ95),DATA!AJ95,"n/a")</f>
        <v>1.98</v>
      </c>
      <c r="J338" s="78">
        <f>+IF(ISNUMBER(DATA!AK95),DATA!AK95,"n/a")</f>
        <v>4.7E-2</v>
      </c>
      <c r="K338" s="88">
        <f>+IF(ISNUMBER(DATA!AT95),DATA!AT95,"n/a")</f>
        <v>1.92</v>
      </c>
      <c r="L338" s="78">
        <f>+IF(ISNUMBER(DATA!AU95),DATA!AU95,"n/a")</f>
        <v>-1.4E-2</v>
      </c>
      <c r="R338" s="67"/>
      <c r="S338" s="67"/>
      <c r="T338" s="67"/>
      <c r="U338" s="67"/>
      <c r="V338" s="67"/>
      <c r="W338" s="67"/>
      <c r="X338" s="67"/>
      <c r="Y338" s="67"/>
    </row>
    <row r="339" spans="1:25" x14ac:dyDescent="0.2">
      <c r="A339" s="76" t="s">
        <v>19</v>
      </c>
      <c r="B339" s="76" t="s">
        <v>21</v>
      </c>
      <c r="C339" s="67" t="s">
        <v>26</v>
      </c>
      <c r="D339" s="67" t="s">
        <v>300</v>
      </c>
      <c r="E339" s="88">
        <f>+IF(ISNUMBER(DATA!P96),DATA!P96,"n/a")</f>
        <v>2.46</v>
      </c>
      <c r="F339" s="78">
        <f>+IF(ISNUMBER(DATA!Q96),DATA!Q96,"n/a")</f>
        <v>1.4E-2</v>
      </c>
      <c r="G339" s="88">
        <f>+IF(ISNUMBER(DATA!Z96),DATA!Z96,"n/a")</f>
        <v>2.4700000000000002</v>
      </c>
      <c r="H339" s="78">
        <f>+IF(ISNUMBER(DATA!AA96),DATA!AA96,"n/a")</f>
        <v>3.4000000000000002E-2</v>
      </c>
      <c r="I339" s="88">
        <f>+IF(ISNUMBER(DATA!AJ96),DATA!AJ96,"n/a")</f>
        <v>2.46</v>
      </c>
      <c r="J339" s="78">
        <f>+IF(ISNUMBER(DATA!AK96),DATA!AK96,"n/a")</f>
        <v>2.8000000000000001E-2</v>
      </c>
      <c r="K339" s="88">
        <f>+IF(ISNUMBER(DATA!AT96),DATA!AT96,"n/a")</f>
        <v>2.5099999999999998</v>
      </c>
      <c r="L339" s="78">
        <f>+IF(ISNUMBER(DATA!AU96),DATA!AU96,"n/a")</f>
        <v>0.06</v>
      </c>
      <c r="R339" s="67"/>
      <c r="S339" s="67"/>
      <c r="T339" s="67"/>
      <c r="U339" s="67"/>
      <c r="V339" s="67"/>
      <c r="W339" s="67"/>
      <c r="X339" s="67"/>
      <c r="Y339" s="67"/>
    </row>
    <row r="340" spans="1:25" x14ac:dyDescent="0.2">
      <c r="A340" s="76" t="s">
        <v>19</v>
      </c>
      <c r="B340" s="76" t="s">
        <v>21</v>
      </c>
      <c r="C340" s="67" t="s">
        <v>26</v>
      </c>
      <c r="D340" s="67" t="s">
        <v>301</v>
      </c>
      <c r="E340" s="88">
        <f>+IF(ISNUMBER(DATA!P97),DATA!P97,"n/a")</f>
        <v>2.5</v>
      </c>
      <c r="F340" s="78">
        <f>+IF(ISNUMBER(DATA!Q97),DATA!Q97,"n/a")</f>
        <v>2.7E-2</v>
      </c>
      <c r="G340" s="88">
        <f>+IF(ISNUMBER(DATA!Z97),DATA!Z97,"n/a")</f>
        <v>2.5099999999999998</v>
      </c>
      <c r="H340" s="78">
        <f>+IF(ISNUMBER(DATA!AA97),DATA!AA97,"n/a")</f>
        <v>3.1E-2</v>
      </c>
      <c r="I340" s="88">
        <f>+IF(ISNUMBER(DATA!AJ97),DATA!AJ97,"n/a")</f>
        <v>2.4900000000000002</v>
      </c>
      <c r="J340" s="78">
        <f>+IF(ISNUMBER(DATA!AK97),DATA!AK97,"n/a")</f>
        <v>2.5000000000000001E-2</v>
      </c>
      <c r="K340" s="88">
        <f>+IF(ISNUMBER(DATA!AT97),DATA!AT97,"n/a")</f>
        <v>2.48</v>
      </c>
      <c r="L340" s="78">
        <f>+IF(ISNUMBER(DATA!AU97),DATA!AU97,"n/a")</f>
        <v>3.5999999999999997E-2</v>
      </c>
      <c r="R340" s="67"/>
      <c r="S340" s="67"/>
      <c r="T340" s="67"/>
      <c r="U340" s="67"/>
      <c r="V340" s="67"/>
      <c r="W340" s="67"/>
      <c r="X340" s="67"/>
      <c r="Y340" s="67"/>
    </row>
    <row r="341" spans="1:25" x14ac:dyDescent="0.2">
      <c r="A341" s="76" t="s">
        <v>19</v>
      </c>
      <c r="B341" s="76" t="s">
        <v>21</v>
      </c>
      <c r="C341" s="67" t="s">
        <v>26</v>
      </c>
      <c r="D341" s="67" t="s">
        <v>302</v>
      </c>
      <c r="E341" s="88">
        <f>+IF(ISNUMBER(DATA!P98),DATA!P98,"n/a")</f>
        <v>2.4900000000000002</v>
      </c>
      <c r="F341" s="78">
        <f>+IF(ISNUMBER(DATA!Q98),DATA!Q98,"n/a")</f>
        <v>1E-3</v>
      </c>
      <c r="G341" s="88">
        <f>+IF(ISNUMBER(DATA!Z98),DATA!Z98,"n/a")</f>
        <v>2.4900000000000002</v>
      </c>
      <c r="H341" s="78">
        <f>+IF(ISNUMBER(DATA!AA98),DATA!AA98,"n/a")</f>
        <v>8.0000000000000002E-3</v>
      </c>
      <c r="I341" s="88">
        <f>+IF(ISNUMBER(DATA!AJ98),DATA!AJ98,"n/a")</f>
        <v>2.5</v>
      </c>
      <c r="J341" s="78">
        <f>+IF(ISNUMBER(DATA!AK98),DATA!AK98,"n/a")</f>
        <v>2E-3</v>
      </c>
      <c r="K341" s="88">
        <f>+IF(ISNUMBER(DATA!AT98),DATA!AT98,"n/a")</f>
        <v>2.58</v>
      </c>
      <c r="L341" s="78">
        <f>+IF(ISNUMBER(DATA!AU98),DATA!AU98,"n/a")</f>
        <v>1.2999999999999999E-2</v>
      </c>
      <c r="R341" s="67"/>
      <c r="S341" s="67"/>
      <c r="T341" s="67"/>
      <c r="U341" s="67"/>
      <c r="V341" s="67"/>
      <c r="W341" s="67"/>
      <c r="X341" s="67"/>
      <c r="Y341" s="67"/>
    </row>
    <row r="342" spans="1:25" x14ac:dyDescent="0.2">
      <c r="A342" s="76" t="s">
        <v>19</v>
      </c>
      <c r="B342" s="76" t="s">
        <v>21</v>
      </c>
      <c r="C342" s="67" t="s">
        <v>26</v>
      </c>
      <c r="D342" s="67" t="s">
        <v>303</v>
      </c>
      <c r="E342" s="88">
        <f>+IF(ISNUMBER(DATA!P99),DATA!P99,"n/a")</f>
        <v>2.2799999999999998</v>
      </c>
      <c r="F342" s="78">
        <f>+IF(ISNUMBER(DATA!Q99),DATA!Q99,"n/a")</f>
        <v>-3.4000000000000002E-2</v>
      </c>
      <c r="G342" s="88">
        <f>+IF(ISNUMBER(DATA!Z99),DATA!Z99,"n/a")</f>
        <v>2.35</v>
      </c>
      <c r="H342" s="78">
        <f>+IF(ISNUMBER(DATA!AA99),DATA!AA99,"n/a")</f>
        <v>-8.0000000000000002E-3</v>
      </c>
      <c r="I342" s="88">
        <f>+IF(ISNUMBER(DATA!AJ99),DATA!AJ99,"n/a")</f>
        <v>2.36</v>
      </c>
      <c r="J342" s="78">
        <f>+IF(ISNUMBER(DATA!AK99),DATA!AK99,"n/a")</f>
        <v>-2E-3</v>
      </c>
      <c r="K342" s="88">
        <f>+IF(ISNUMBER(DATA!AT99),DATA!AT99,"n/a")</f>
        <v>2.37</v>
      </c>
      <c r="L342" s="78">
        <f>+IF(ISNUMBER(DATA!AU99),DATA!AU99,"n/a")</f>
        <v>7.0000000000000001E-3</v>
      </c>
      <c r="R342" s="67"/>
      <c r="S342" s="67"/>
      <c r="T342" s="67"/>
      <c r="U342" s="67"/>
      <c r="V342" s="67"/>
      <c r="W342" s="67"/>
      <c r="X342" s="67"/>
      <c r="Y342" s="67"/>
    </row>
    <row r="343" spans="1:25" x14ac:dyDescent="0.2">
      <c r="A343" s="76" t="s">
        <v>19</v>
      </c>
      <c r="B343" s="76" t="s">
        <v>21</v>
      </c>
      <c r="C343" s="67" t="s">
        <v>26</v>
      </c>
      <c r="D343" s="67" t="s">
        <v>304</v>
      </c>
      <c r="E343" s="88">
        <f>+IF(ISNUMBER(DATA!P100),DATA!P100,"n/a")</f>
        <v>2.48</v>
      </c>
      <c r="F343" s="78">
        <f>+IF(ISNUMBER(DATA!Q100),DATA!Q100,"n/a")</f>
        <v>3.1E-2</v>
      </c>
      <c r="G343" s="88">
        <f>+IF(ISNUMBER(DATA!Z100),DATA!Z100,"n/a")</f>
        <v>2.48</v>
      </c>
      <c r="H343" s="78">
        <f>+IF(ISNUMBER(DATA!AA100),DATA!AA100,"n/a")</f>
        <v>4.1000000000000002E-2</v>
      </c>
      <c r="I343" s="88">
        <f>+IF(ISNUMBER(DATA!AJ100),DATA!AJ100,"n/a")</f>
        <v>2.5299999999999998</v>
      </c>
      <c r="J343" s="78">
        <f>+IF(ISNUMBER(DATA!AK100),DATA!AK100,"n/a")</f>
        <v>5.2999999999999999E-2</v>
      </c>
      <c r="K343" s="88">
        <f>+IF(ISNUMBER(DATA!AT100),DATA!AT100,"n/a")</f>
        <v>2.5299999999999998</v>
      </c>
      <c r="L343" s="78">
        <f>+IF(ISNUMBER(DATA!AU100),DATA!AU100,"n/a")</f>
        <v>5.1999999999999998E-2</v>
      </c>
      <c r="R343" s="67"/>
      <c r="S343" s="67"/>
      <c r="T343" s="67"/>
      <c r="U343" s="67"/>
      <c r="V343" s="67"/>
      <c r="W343" s="67"/>
      <c r="X343" s="67"/>
      <c r="Y343" s="67"/>
    </row>
    <row r="344" spans="1:25" x14ac:dyDescent="0.2">
      <c r="A344" s="76" t="s">
        <v>19</v>
      </c>
      <c r="B344" s="76" t="s">
        <v>21</v>
      </c>
      <c r="C344" s="67" t="s">
        <v>26</v>
      </c>
      <c r="D344" s="67" t="s">
        <v>305</v>
      </c>
      <c r="E344" s="88">
        <f>+IF(ISNUMBER(DATA!P101),DATA!P101,"n/a")</f>
        <v>2.37</v>
      </c>
      <c r="F344" s="78">
        <f>+IF(ISNUMBER(DATA!Q101),DATA!Q101,"n/a")</f>
        <v>1E-3</v>
      </c>
      <c r="G344" s="88">
        <f>+IF(ISNUMBER(DATA!Z101),DATA!Z101,"n/a")</f>
        <v>2.39</v>
      </c>
      <c r="H344" s="78">
        <f>+IF(ISNUMBER(DATA!AA101),DATA!AA101,"n/a")</f>
        <v>2.5999999999999999E-2</v>
      </c>
      <c r="I344" s="88">
        <f>+IF(ISNUMBER(DATA!AJ101),DATA!AJ101,"n/a")</f>
        <v>2.35</v>
      </c>
      <c r="J344" s="78">
        <f>+IF(ISNUMBER(DATA!AK101),DATA!AK101,"n/a")</f>
        <v>7.0000000000000001E-3</v>
      </c>
      <c r="K344" s="88">
        <f>+IF(ISNUMBER(DATA!AT101),DATA!AT101,"n/a")</f>
        <v>2.36</v>
      </c>
      <c r="L344" s="78">
        <f>+IF(ISNUMBER(DATA!AU101),DATA!AU101,"n/a")</f>
        <v>2.8000000000000001E-2</v>
      </c>
      <c r="R344" s="67"/>
      <c r="S344" s="67"/>
      <c r="T344" s="67"/>
      <c r="U344" s="67"/>
      <c r="V344" s="67"/>
      <c r="W344" s="67"/>
      <c r="X344" s="67"/>
      <c r="Y344" s="67"/>
    </row>
    <row r="345" spans="1:25" x14ac:dyDescent="0.2">
      <c r="A345" s="76" t="s">
        <v>19</v>
      </c>
      <c r="B345" s="76" t="s">
        <v>21</v>
      </c>
      <c r="C345" s="67" t="s">
        <v>26</v>
      </c>
      <c r="D345" s="67" t="s">
        <v>306</v>
      </c>
      <c r="E345" s="88">
        <f>+IF(ISNUMBER(DATA!P102),DATA!P102,"n/a")</f>
        <v>2.42</v>
      </c>
      <c r="F345" s="78">
        <f>+IF(ISNUMBER(DATA!Q102),DATA!Q102,"n/a")</f>
        <v>3.4000000000000002E-2</v>
      </c>
      <c r="G345" s="88">
        <f>+IF(ISNUMBER(DATA!Z102),DATA!Z102,"n/a")</f>
        <v>2.4900000000000002</v>
      </c>
      <c r="H345" s="78">
        <f>+IF(ISNUMBER(DATA!AA102),DATA!AA102,"n/a")</f>
        <v>7.0000000000000007E-2</v>
      </c>
      <c r="I345" s="88">
        <f>+IF(ISNUMBER(DATA!AJ102),DATA!AJ102,"n/a")</f>
        <v>2.5</v>
      </c>
      <c r="J345" s="78">
        <f>+IF(ISNUMBER(DATA!AK102),DATA!AK102,"n/a")</f>
        <v>8.1000000000000003E-2</v>
      </c>
      <c r="K345" s="88">
        <f>+IF(ISNUMBER(DATA!AT102),DATA!AT102,"n/a")</f>
        <v>2.4700000000000002</v>
      </c>
      <c r="L345" s="78">
        <f>+IF(ISNUMBER(DATA!AU102),DATA!AU102,"n/a")</f>
        <v>8.5000000000000006E-2</v>
      </c>
      <c r="R345" s="67"/>
      <c r="S345" s="67"/>
      <c r="T345" s="67"/>
      <c r="U345" s="67"/>
      <c r="V345" s="67"/>
      <c r="W345" s="67"/>
      <c r="X345" s="67"/>
      <c r="Y345" s="67"/>
    </row>
    <row r="346" spans="1:25" x14ac:dyDescent="0.2">
      <c r="A346" s="76" t="s">
        <v>19</v>
      </c>
      <c r="B346" s="76" t="s">
        <v>21</v>
      </c>
      <c r="C346" s="67" t="s">
        <v>26</v>
      </c>
      <c r="D346" s="67" t="s">
        <v>307</v>
      </c>
      <c r="E346" s="88">
        <f>+IF(ISNUMBER(DATA!P103),DATA!P103,"n/a")</f>
        <v>2.34</v>
      </c>
      <c r="F346" s="78">
        <f>+IF(ISNUMBER(DATA!Q103),DATA!Q103,"n/a")</f>
        <v>1.0999999999999999E-2</v>
      </c>
      <c r="G346" s="88">
        <f>+IF(ISNUMBER(DATA!Z103),DATA!Z103,"n/a")</f>
        <v>2.2999999999999998</v>
      </c>
      <c r="H346" s="78">
        <f>+IF(ISNUMBER(DATA!AA103),DATA!AA103,"n/a")</f>
        <v>-6.0000000000000001E-3</v>
      </c>
      <c r="I346" s="88">
        <f>+IF(ISNUMBER(DATA!AJ103),DATA!AJ103,"n/a")</f>
        <v>2.31</v>
      </c>
      <c r="J346" s="78">
        <f>+IF(ISNUMBER(DATA!AK103),DATA!AK103,"n/a")</f>
        <v>-2E-3</v>
      </c>
      <c r="K346" s="88">
        <f>+IF(ISNUMBER(DATA!AT103),DATA!AT103,"n/a")</f>
        <v>2.33</v>
      </c>
      <c r="L346" s="78">
        <f>+IF(ISNUMBER(DATA!AU103),DATA!AU103,"n/a")</f>
        <v>8.0000000000000002E-3</v>
      </c>
      <c r="R346" s="67"/>
      <c r="S346" s="67"/>
      <c r="T346" s="67"/>
      <c r="U346" s="67"/>
      <c r="V346" s="67"/>
      <c r="W346" s="67"/>
      <c r="X346" s="67"/>
      <c r="Y346" s="67"/>
    </row>
    <row r="347" spans="1:25" x14ac:dyDescent="0.2">
      <c r="A347" s="76" t="s">
        <v>19</v>
      </c>
      <c r="B347" s="76" t="s">
        <v>21</v>
      </c>
      <c r="C347" s="67" t="s">
        <v>26</v>
      </c>
      <c r="D347" s="67" t="s">
        <v>308</v>
      </c>
      <c r="E347" s="88">
        <f>+IF(ISNUMBER(DATA!P104),DATA!P104,"n/a")</f>
        <v>2.48</v>
      </c>
      <c r="F347" s="78">
        <f>+IF(ISNUMBER(DATA!Q104),DATA!Q104,"n/a")</f>
        <v>9.0999999999999998E-2</v>
      </c>
      <c r="G347" s="88">
        <f>+IF(ISNUMBER(DATA!Z104),DATA!Z104,"n/a")</f>
        <v>2.38</v>
      </c>
      <c r="H347" s="78">
        <f>+IF(ISNUMBER(DATA!AA104),DATA!AA104,"n/a")</f>
        <v>6.9000000000000006E-2</v>
      </c>
      <c r="I347" s="88">
        <f>+IF(ISNUMBER(DATA!AJ104),DATA!AJ104,"n/a")</f>
        <v>2.33</v>
      </c>
      <c r="J347" s="78">
        <f>+IF(ISNUMBER(DATA!AK104),DATA!AK104,"n/a")</f>
        <v>4.2000000000000003E-2</v>
      </c>
      <c r="K347" s="88">
        <f>+IF(ISNUMBER(DATA!AT104),DATA!AT104,"n/a")</f>
        <v>2.2999999999999998</v>
      </c>
      <c r="L347" s="78">
        <f>+IF(ISNUMBER(DATA!AU104),DATA!AU104,"n/a")</f>
        <v>4.2000000000000003E-2</v>
      </c>
      <c r="R347" s="67"/>
      <c r="S347" s="67"/>
      <c r="T347" s="67"/>
      <c r="U347" s="67"/>
      <c r="V347" s="67"/>
      <c r="W347" s="67"/>
      <c r="X347" s="67"/>
      <c r="Y347" s="67"/>
    </row>
    <row r="348" spans="1:25" x14ac:dyDescent="0.2">
      <c r="A348" s="76" t="s">
        <v>19</v>
      </c>
      <c r="B348" s="76" t="s">
        <v>21</v>
      </c>
      <c r="C348" s="67" t="s">
        <v>26</v>
      </c>
      <c r="D348" s="67" t="s">
        <v>309</v>
      </c>
      <c r="E348" s="88">
        <f>+IF(ISNUMBER(DATA!P105),DATA!P105,"n/a")</f>
        <v>2.34</v>
      </c>
      <c r="F348" s="78">
        <f>+IF(ISNUMBER(DATA!Q105),DATA!Q105,"n/a")</f>
        <v>0.28199999999999997</v>
      </c>
      <c r="G348" s="88">
        <f>+IF(ISNUMBER(DATA!Z105),DATA!Z105,"n/a")</f>
        <v>2.42</v>
      </c>
      <c r="H348" s="78">
        <f>+IF(ISNUMBER(DATA!AA105),DATA!AA105,"n/a")</f>
        <v>0.113</v>
      </c>
      <c r="I348" s="88">
        <f>+IF(ISNUMBER(DATA!AJ105),DATA!AJ105,"n/a")</f>
        <v>2.4900000000000002</v>
      </c>
      <c r="J348" s="78">
        <f>+IF(ISNUMBER(DATA!AK105),DATA!AK105,"n/a")</f>
        <v>0.10199999999999999</v>
      </c>
      <c r="K348" s="88">
        <f>+IF(ISNUMBER(DATA!AT105),DATA!AT105,"n/a")</f>
        <v>2.41</v>
      </c>
      <c r="L348" s="78">
        <f>+IF(ISNUMBER(DATA!AU105),DATA!AU105,"n/a")</f>
        <v>5.8999999999999997E-2</v>
      </c>
      <c r="R348" s="67"/>
      <c r="S348" s="67"/>
      <c r="T348" s="67"/>
      <c r="U348" s="67"/>
      <c r="V348" s="67"/>
      <c r="W348" s="67"/>
      <c r="X348" s="67"/>
      <c r="Y348" s="67"/>
    </row>
    <row r="349" spans="1:25" x14ac:dyDescent="0.2">
      <c r="A349" s="76" t="s">
        <v>19</v>
      </c>
      <c r="B349" s="76" t="s">
        <v>21</v>
      </c>
      <c r="C349" s="67" t="s">
        <v>26</v>
      </c>
      <c r="D349" s="67" t="s">
        <v>310</v>
      </c>
      <c r="E349" s="88">
        <f>+IF(ISNUMBER(DATA!P106),DATA!P106,"n/a")</f>
        <v>1.95</v>
      </c>
      <c r="F349" s="78">
        <f>+IF(ISNUMBER(DATA!Q106),DATA!Q106,"n/a")</f>
        <v>4.3999999999999997E-2</v>
      </c>
      <c r="G349" s="88">
        <f>+IF(ISNUMBER(DATA!Z106),DATA!Z106,"n/a")</f>
        <v>1.94</v>
      </c>
      <c r="H349" s="78">
        <f>+IF(ISNUMBER(DATA!AA106),DATA!AA106,"n/a")</f>
        <v>1.7999999999999999E-2</v>
      </c>
      <c r="I349" s="88">
        <f>+IF(ISNUMBER(DATA!AJ106),DATA!AJ106,"n/a")</f>
        <v>1.93</v>
      </c>
      <c r="J349" s="78">
        <f>+IF(ISNUMBER(DATA!AK106),DATA!AK106,"n/a")</f>
        <v>-3.5000000000000003E-2</v>
      </c>
      <c r="K349" s="88">
        <f>+IF(ISNUMBER(DATA!AT106),DATA!AT106,"n/a")</f>
        <v>1.91</v>
      </c>
      <c r="L349" s="78">
        <f>+IF(ISNUMBER(DATA!AU106),DATA!AU106,"n/a")</f>
        <v>-6.5000000000000002E-2</v>
      </c>
      <c r="R349" s="67"/>
      <c r="S349" s="67"/>
      <c r="T349" s="67"/>
      <c r="U349" s="67"/>
      <c r="V349" s="67"/>
      <c r="W349" s="67"/>
      <c r="X349" s="67"/>
      <c r="Y349" s="67"/>
    </row>
    <row r="350" spans="1:25" x14ac:dyDescent="0.2">
      <c r="A350" s="76" t="s">
        <v>19</v>
      </c>
      <c r="B350" s="76" t="s">
        <v>21</v>
      </c>
      <c r="C350" s="67" t="s">
        <v>26</v>
      </c>
      <c r="D350" s="67" t="s">
        <v>311</v>
      </c>
      <c r="E350" s="88">
        <f>+IF(ISNUMBER(DATA!P107),DATA!P107,"n/a")</f>
        <v>2.27</v>
      </c>
      <c r="F350" s="78">
        <f>+IF(ISNUMBER(DATA!Q107),DATA!Q107,"n/a")</f>
        <v>7.3999999999999996E-2</v>
      </c>
      <c r="G350" s="88">
        <f>+IF(ISNUMBER(DATA!Z107),DATA!Z107,"n/a")</f>
        <v>2.29</v>
      </c>
      <c r="H350" s="78">
        <f>+IF(ISNUMBER(DATA!AA107),DATA!AA107,"n/a")</f>
        <v>3.3000000000000002E-2</v>
      </c>
      <c r="I350" s="88">
        <f>+IF(ISNUMBER(DATA!AJ107),DATA!AJ107,"n/a")</f>
        <v>2.2999999999999998</v>
      </c>
      <c r="J350" s="78">
        <f>+IF(ISNUMBER(DATA!AK107),DATA!AK107,"n/a")</f>
        <v>2.4E-2</v>
      </c>
      <c r="K350" s="88">
        <f>+IF(ISNUMBER(DATA!AT107),DATA!AT107,"n/a")</f>
        <v>2.29</v>
      </c>
      <c r="L350" s="78">
        <f>+IF(ISNUMBER(DATA!AU107),DATA!AU107,"n/a")</f>
        <v>6.0000000000000001E-3</v>
      </c>
      <c r="R350" s="67"/>
      <c r="S350" s="67"/>
      <c r="T350" s="67"/>
      <c r="U350" s="67"/>
      <c r="V350" s="67"/>
      <c r="W350" s="67"/>
      <c r="X350" s="67"/>
      <c r="Y350" s="67"/>
    </row>
    <row r="351" spans="1:25" x14ac:dyDescent="0.2">
      <c r="A351" s="76" t="s">
        <v>19</v>
      </c>
      <c r="B351" s="76" t="s">
        <v>21</v>
      </c>
      <c r="C351" s="67" t="s">
        <v>26</v>
      </c>
      <c r="D351" s="67" t="s">
        <v>312</v>
      </c>
      <c r="E351" s="88">
        <f>+IF(ISNUMBER(DATA!P108),DATA!P108,"n/a")</f>
        <v>2.31</v>
      </c>
      <c r="F351" s="78">
        <f>+IF(ISNUMBER(DATA!Q108),DATA!Q108,"n/a")</f>
        <v>9.0999999999999998E-2</v>
      </c>
      <c r="G351" s="88">
        <f>+IF(ISNUMBER(DATA!Z108),DATA!Z108,"n/a")</f>
        <v>2.29</v>
      </c>
      <c r="H351" s="78">
        <f>+IF(ISNUMBER(DATA!AA108),DATA!AA108,"n/a")</f>
        <v>5.8000000000000003E-2</v>
      </c>
      <c r="I351" s="88">
        <f>+IF(ISNUMBER(DATA!AJ108),DATA!AJ108,"n/a")</f>
        <v>2.29</v>
      </c>
      <c r="J351" s="78">
        <f>+IF(ISNUMBER(DATA!AK108),DATA!AK108,"n/a")</f>
        <v>4.9000000000000002E-2</v>
      </c>
      <c r="K351" s="88">
        <f>+IF(ISNUMBER(DATA!AT108),DATA!AT108,"n/a")</f>
        <v>2.25</v>
      </c>
      <c r="L351" s="78">
        <f>+IF(ISNUMBER(DATA!AU108),DATA!AU108,"n/a")</f>
        <v>2.1000000000000001E-2</v>
      </c>
      <c r="R351" s="67"/>
      <c r="S351" s="67"/>
      <c r="T351" s="67"/>
      <c r="U351" s="67"/>
      <c r="V351" s="67"/>
      <c r="W351" s="67"/>
      <c r="X351" s="67"/>
      <c r="Y351" s="67"/>
    </row>
    <row r="352" spans="1:25" x14ac:dyDescent="0.2">
      <c r="A352" s="76" t="s">
        <v>19</v>
      </c>
      <c r="B352" s="76" t="s">
        <v>21</v>
      </c>
      <c r="C352" s="67" t="s">
        <v>26</v>
      </c>
      <c r="D352" s="67" t="s">
        <v>313</v>
      </c>
      <c r="E352" s="88">
        <f>+IF(ISNUMBER(DATA!P109),DATA!P109,"n/a")</f>
        <v>2.4</v>
      </c>
      <c r="F352" s="78">
        <f>+IF(ISNUMBER(DATA!Q109),DATA!Q109,"n/a")</f>
        <v>5.1999999999999998E-2</v>
      </c>
      <c r="G352" s="88">
        <f>+IF(ISNUMBER(DATA!Z109),DATA!Z109,"n/a")</f>
        <v>2.4</v>
      </c>
      <c r="H352" s="78">
        <f>+IF(ISNUMBER(DATA!AA109),DATA!AA109,"n/a")</f>
        <v>4.1000000000000002E-2</v>
      </c>
      <c r="I352" s="88">
        <f>+IF(ISNUMBER(DATA!AJ109),DATA!AJ109,"n/a")</f>
        <v>2.41</v>
      </c>
      <c r="J352" s="78">
        <f>+IF(ISNUMBER(DATA!AK109),DATA!AK109,"n/a")</f>
        <v>0.05</v>
      </c>
      <c r="K352" s="88">
        <f>+IF(ISNUMBER(DATA!AT109),DATA!AT109,"n/a")</f>
        <v>2.35</v>
      </c>
      <c r="L352" s="78">
        <f>+IF(ISNUMBER(DATA!AU109),DATA!AU109,"n/a")</f>
        <v>2.7E-2</v>
      </c>
      <c r="R352" s="67"/>
      <c r="S352" s="67"/>
      <c r="T352" s="67"/>
      <c r="U352" s="67"/>
      <c r="V352" s="67"/>
      <c r="W352" s="67"/>
      <c r="X352" s="67"/>
      <c r="Y352" s="67"/>
    </row>
    <row r="353" spans="1:25" x14ac:dyDescent="0.2">
      <c r="A353" s="76" t="s">
        <v>19</v>
      </c>
      <c r="B353" s="76" t="s">
        <v>21</v>
      </c>
      <c r="C353" s="67" t="s">
        <v>26</v>
      </c>
      <c r="D353" s="67" t="s">
        <v>314</v>
      </c>
      <c r="E353" s="88">
        <f>+IF(ISNUMBER(DATA!P110),DATA!P110,"n/a")</f>
        <v>2.77</v>
      </c>
      <c r="F353" s="78">
        <f>+IF(ISNUMBER(DATA!Q110),DATA!Q110,"n/a")</f>
        <v>0.1</v>
      </c>
      <c r="G353" s="88">
        <f>+IF(ISNUMBER(DATA!Z110),DATA!Z110,"n/a")</f>
        <v>2.74</v>
      </c>
      <c r="H353" s="78">
        <f>+IF(ISNUMBER(DATA!AA110),DATA!AA110,"n/a")</f>
        <v>5.0999999999999997E-2</v>
      </c>
      <c r="I353" s="88">
        <f>+IF(ISNUMBER(DATA!AJ110),DATA!AJ110,"n/a")</f>
        <v>2.71</v>
      </c>
      <c r="J353" s="78">
        <f>+IF(ISNUMBER(DATA!AK110),DATA!AK110,"n/a")</f>
        <v>0.04</v>
      </c>
      <c r="K353" s="88">
        <f>+IF(ISNUMBER(DATA!AT110),DATA!AT110,"n/a")</f>
        <v>2.67</v>
      </c>
      <c r="L353" s="78">
        <f>+IF(ISNUMBER(DATA!AU110),DATA!AU110,"n/a")</f>
        <v>3.7999999999999999E-2</v>
      </c>
      <c r="R353" s="67"/>
      <c r="S353" s="67"/>
      <c r="T353" s="67"/>
      <c r="U353" s="67"/>
      <c r="V353" s="67"/>
      <c r="W353" s="67"/>
      <c r="X353" s="67"/>
      <c r="Y353" s="67"/>
    </row>
    <row r="354" spans="1:25" x14ac:dyDescent="0.2">
      <c r="A354" s="76" t="s">
        <v>19</v>
      </c>
      <c r="B354" s="76" t="s">
        <v>21</v>
      </c>
      <c r="C354" s="67" t="s">
        <v>26</v>
      </c>
      <c r="D354" s="67" t="s">
        <v>315</v>
      </c>
      <c r="E354" s="88">
        <f>+IF(ISNUMBER(DATA!P111),DATA!P111,"n/a")</f>
        <v>2.36</v>
      </c>
      <c r="F354" s="78">
        <f>+IF(ISNUMBER(DATA!Q111),DATA!Q111,"n/a")</f>
        <v>7.0000000000000007E-2</v>
      </c>
      <c r="G354" s="88">
        <f>+IF(ISNUMBER(DATA!Z111),DATA!Z111,"n/a")</f>
        <v>2.37</v>
      </c>
      <c r="H354" s="78">
        <f>+IF(ISNUMBER(DATA!AA111),DATA!AA111,"n/a")</f>
        <v>7.6999999999999999E-2</v>
      </c>
      <c r="I354" s="88">
        <f>+IF(ISNUMBER(DATA!AJ111),DATA!AJ111,"n/a")</f>
        <v>2.35</v>
      </c>
      <c r="J354" s="78">
        <f>+IF(ISNUMBER(DATA!AK111),DATA!AK111,"n/a")</f>
        <v>7.4999999999999997E-2</v>
      </c>
      <c r="K354" s="88">
        <f>+IF(ISNUMBER(DATA!AT111),DATA!AT111,"n/a")</f>
        <v>2.34</v>
      </c>
      <c r="L354" s="78">
        <f>+IF(ISNUMBER(DATA!AU111),DATA!AU111,"n/a")</f>
        <v>7.2999999999999995E-2</v>
      </c>
      <c r="R354" s="67"/>
      <c r="S354" s="67"/>
      <c r="T354" s="67"/>
      <c r="U354" s="67"/>
      <c r="V354" s="67"/>
      <c r="W354" s="67"/>
      <c r="X354" s="67"/>
      <c r="Y354" s="67"/>
    </row>
    <row r="355" spans="1:25" x14ac:dyDescent="0.2">
      <c r="A355" s="76" t="s">
        <v>19</v>
      </c>
      <c r="B355" s="76" t="s">
        <v>21</v>
      </c>
      <c r="C355" s="67" t="s">
        <v>26</v>
      </c>
      <c r="D355" s="67" t="s">
        <v>316</v>
      </c>
      <c r="E355" s="88">
        <f>+IF(ISNUMBER(DATA!P112),DATA!P112,"n/a")</f>
        <v>2.2400000000000002</v>
      </c>
      <c r="F355" s="78">
        <f>+IF(ISNUMBER(DATA!Q112),DATA!Q112,"n/a")</f>
        <v>-1E-3</v>
      </c>
      <c r="G355" s="88">
        <f>+IF(ISNUMBER(DATA!Z112),DATA!Z112,"n/a")</f>
        <v>2.23</v>
      </c>
      <c r="H355" s="78">
        <f>+IF(ISNUMBER(DATA!AA112),DATA!AA112,"n/a")</f>
        <v>-2.8000000000000001E-2</v>
      </c>
      <c r="I355" s="88">
        <f>+IF(ISNUMBER(DATA!AJ112),DATA!AJ112,"n/a")</f>
        <v>2.23</v>
      </c>
      <c r="J355" s="78">
        <f>+IF(ISNUMBER(DATA!AK112),DATA!AK112,"n/a")</f>
        <v>-0.05</v>
      </c>
      <c r="K355" s="88">
        <f>+IF(ISNUMBER(DATA!AT112),DATA!AT112,"n/a")</f>
        <v>2.2599999999999998</v>
      </c>
      <c r="L355" s="78">
        <f>+IF(ISNUMBER(DATA!AU112),DATA!AU112,"n/a")</f>
        <v>-7.0999999999999994E-2</v>
      </c>
      <c r="R355" s="67"/>
      <c r="S355" s="67"/>
      <c r="T355" s="67"/>
      <c r="U355" s="67"/>
      <c r="V355" s="67"/>
      <c r="W355" s="67"/>
      <c r="X355" s="67"/>
      <c r="Y355" s="67"/>
    </row>
    <row r="356" spans="1:25" x14ac:dyDescent="0.2">
      <c r="A356" s="76" t="s">
        <v>19</v>
      </c>
      <c r="B356" s="76" t="s">
        <v>21</v>
      </c>
      <c r="C356" s="67" t="s">
        <v>26</v>
      </c>
      <c r="D356" s="67" t="s">
        <v>317</v>
      </c>
      <c r="E356" s="88">
        <f>+IF(ISNUMBER(DATA!P113),DATA!P113,"n/a")</f>
        <v>2.79</v>
      </c>
      <c r="F356" s="78">
        <f>+IF(ISNUMBER(DATA!Q113),DATA!Q113,"n/a")</f>
        <v>0.122</v>
      </c>
      <c r="G356" s="88">
        <f>+IF(ISNUMBER(DATA!Z113),DATA!Z113,"n/a")</f>
        <v>2.75</v>
      </c>
      <c r="H356" s="78">
        <f>+IF(ISNUMBER(DATA!AA113),DATA!AA113,"n/a")</f>
        <v>7.0999999999999994E-2</v>
      </c>
      <c r="I356" s="88">
        <f>+IF(ISNUMBER(DATA!AJ113),DATA!AJ113,"n/a")</f>
        <v>2.73</v>
      </c>
      <c r="J356" s="78">
        <f>+IF(ISNUMBER(DATA!AK113),DATA!AK113,"n/a")</f>
        <v>5.0999999999999997E-2</v>
      </c>
      <c r="K356" s="88">
        <f>+IF(ISNUMBER(DATA!AT113),DATA!AT113,"n/a")</f>
        <v>2.71</v>
      </c>
      <c r="L356" s="78">
        <f>+IF(ISNUMBER(DATA!AU113),DATA!AU113,"n/a")</f>
        <v>4.2000000000000003E-2</v>
      </c>
      <c r="R356" s="67"/>
      <c r="S356" s="67"/>
      <c r="T356" s="67"/>
      <c r="U356" s="67"/>
      <c r="V356" s="67"/>
      <c r="W356" s="67"/>
      <c r="X356" s="67"/>
      <c r="Y356" s="67"/>
    </row>
    <row r="357" spans="1:25" x14ac:dyDescent="0.2">
      <c r="A357" s="76" t="s">
        <v>19</v>
      </c>
      <c r="B357" s="76" t="s">
        <v>21</v>
      </c>
      <c r="C357" s="67" t="s">
        <v>26</v>
      </c>
      <c r="D357" s="67" t="s">
        <v>318</v>
      </c>
      <c r="E357" s="88">
        <f>+IF(ISNUMBER(DATA!P114),DATA!P114,"n/a")</f>
        <v>2.11</v>
      </c>
      <c r="F357" s="78">
        <f>+IF(ISNUMBER(DATA!Q114),DATA!Q114,"n/a")</f>
        <v>3.7999999999999999E-2</v>
      </c>
      <c r="G357" s="88">
        <f>+IF(ISNUMBER(DATA!Z114),DATA!Z114,"n/a")</f>
        <v>2.1</v>
      </c>
      <c r="H357" s="78">
        <f>+IF(ISNUMBER(DATA!AA114),DATA!AA114,"n/a")</f>
        <v>2.5999999999999999E-2</v>
      </c>
      <c r="I357" s="88">
        <f>+IF(ISNUMBER(DATA!AJ114),DATA!AJ114,"n/a")</f>
        <v>2.09</v>
      </c>
      <c r="J357" s="78">
        <f>+IF(ISNUMBER(DATA!AK114),DATA!AK114,"n/a")</f>
        <v>-0.03</v>
      </c>
      <c r="K357" s="88">
        <f>+IF(ISNUMBER(DATA!AT114),DATA!AT114,"n/a")</f>
        <v>2.09</v>
      </c>
      <c r="L357" s="78">
        <f>+IF(ISNUMBER(DATA!AU114),DATA!AU114,"n/a")</f>
        <v>-5.2999999999999999E-2</v>
      </c>
      <c r="R357" s="67"/>
      <c r="S357" s="67"/>
      <c r="T357" s="67"/>
      <c r="U357" s="67"/>
      <c r="V357" s="67"/>
      <c r="W357" s="67"/>
      <c r="X357" s="67"/>
      <c r="Y357" s="67"/>
    </row>
    <row r="358" spans="1:25" x14ac:dyDescent="0.2">
      <c r="A358" s="76" t="s">
        <v>19</v>
      </c>
      <c r="B358" s="76" t="s">
        <v>21</v>
      </c>
      <c r="C358" s="67" t="s">
        <v>26</v>
      </c>
      <c r="D358" s="67" t="s">
        <v>319</v>
      </c>
      <c r="E358" s="88">
        <f>+IF(ISNUMBER(DATA!P115),DATA!P115,"n/a")</f>
        <v>2.31</v>
      </c>
      <c r="F358" s="78">
        <f>+IF(ISNUMBER(DATA!Q115),DATA!Q115,"n/a")</f>
        <v>2.1000000000000001E-2</v>
      </c>
      <c r="G358" s="88">
        <f>+IF(ISNUMBER(DATA!Z115),DATA!Z115,"n/a")</f>
        <v>2.35</v>
      </c>
      <c r="H358" s="78">
        <f>+IF(ISNUMBER(DATA!AA115),DATA!AA115,"n/a")</f>
        <v>3.3000000000000002E-2</v>
      </c>
      <c r="I358" s="88">
        <f>+IF(ISNUMBER(DATA!AJ115),DATA!AJ115,"n/a")</f>
        <v>2.33</v>
      </c>
      <c r="J358" s="78">
        <f>+IF(ISNUMBER(DATA!AK115),DATA!AK115,"n/a")</f>
        <v>2.4E-2</v>
      </c>
      <c r="K358" s="88">
        <f>+IF(ISNUMBER(DATA!AT115),DATA!AT115,"n/a")</f>
        <v>2.33</v>
      </c>
      <c r="L358" s="78">
        <f>+IF(ISNUMBER(DATA!AU115),DATA!AU115,"n/a")</f>
        <v>2.1000000000000001E-2</v>
      </c>
      <c r="R358" s="67"/>
      <c r="S358" s="67"/>
      <c r="T358" s="67"/>
      <c r="U358" s="67"/>
      <c r="V358" s="67"/>
      <c r="W358" s="67"/>
      <c r="X358" s="67"/>
      <c r="Y358" s="67"/>
    </row>
    <row r="359" spans="1:25" x14ac:dyDescent="0.2">
      <c r="A359" s="76" t="s">
        <v>19</v>
      </c>
      <c r="B359" s="76" t="s">
        <v>21</v>
      </c>
      <c r="C359" s="67" t="s">
        <v>26</v>
      </c>
      <c r="D359" s="67" t="s">
        <v>320</v>
      </c>
      <c r="E359" s="88">
        <f>+IF(ISNUMBER(DATA!P116),DATA!P116,"n/a")</f>
        <v>2.4700000000000002</v>
      </c>
      <c r="F359" s="78">
        <f>+IF(ISNUMBER(DATA!Q116),DATA!Q116,"n/a")</f>
        <v>0</v>
      </c>
      <c r="G359" s="88">
        <f>+IF(ISNUMBER(DATA!Z116),DATA!Z116,"n/a")</f>
        <v>2.4700000000000002</v>
      </c>
      <c r="H359" s="78">
        <f>+IF(ISNUMBER(DATA!AA116),DATA!AA116,"n/a")</f>
        <v>-6.0000000000000001E-3</v>
      </c>
      <c r="I359" s="88">
        <f>+IF(ISNUMBER(DATA!AJ116),DATA!AJ116,"n/a")</f>
        <v>2.54</v>
      </c>
      <c r="J359" s="78">
        <f>+IF(ISNUMBER(DATA!AK116),DATA!AK116,"n/a")</f>
        <v>3.4000000000000002E-2</v>
      </c>
      <c r="K359" s="88">
        <f>+IF(ISNUMBER(DATA!AT116),DATA!AT116,"n/a")</f>
        <v>2.5099999999999998</v>
      </c>
      <c r="L359" s="78">
        <f>+IF(ISNUMBER(DATA!AU116),DATA!AU116,"n/a")</f>
        <v>3.2000000000000001E-2</v>
      </c>
      <c r="R359" s="67"/>
      <c r="S359" s="67"/>
      <c r="T359" s="67"/>
      <c r="U359" s="67"/>
      <c r="V359" s="67"/>
      <c r="W359" s="67"/>
      <c r="X359" s="67"/>
      <c r="Y359" s="67"/>
    </row>
    <row r="360" spans="1:25" x14ac:dyDescent="0.2">
      <c r="A360" s="76" t="s">
        <v>19</v>
      </c>
      <c r="B360" s="76" t="s">
        <v>21</v>
      </c>
      <c r="C360" s="67" t="s">
        <v>26</v>
      </c>
      <c r="D360" s="67" t="s">
        <v>321</v>
      </c>
      <c r="E360" s="88">
        <f>+IF(ISNUMBER(DATA!P117),DATA!P117,"n/a")</f>
        <v>2.35</v>
      </c>
      <c r="F360" s="78">
        <f>+IF(ISNUMBER(DATA!Q117),DATA!Q117,"n/a")</f>
        <v>0.01</v>
      </c>
      <c r="G360" s="88">
        <f>+IF(ISNUMBER(DATA!Z117),DATA!Z117,"n/a")</f>
        <v>2.36</v>
      </c>
      <c r="H360" s="78">
        <f>+IF(ISNUMBER(DATA!AA117),DATA!AA117,"n/a")</f>
        <v>2.7E-2</v>
      </c>
      <c r="I360" s="88">
        <f>+IF(ISNUMBER(DATA!AJ117),DATA!AJ117,"n/a")</f>
        <v>2.3199999999999998</v>
      </c>
      <c r="J360" s="78">
        <f>+IF(ISNUMBER(DATA!AK117),DATA!AK117,"n/a")</f>
        <v>8.9999999999999993E-3</v>
      </c>
      <c r="K360" s="88">
        <f>+IF(ISNUMBER(DATA!AT117),DATA!AT117,"n/a")</f>
        <v>2.33</v>
      </c>
      <c r="L360" s="78">
        <f>+IF(ISNUMBER(DATA!AU117),DATA!AU117,"n/a")</f>
        <v>2.3E-2</v>
      </c>
      <c r="R360" s="67"/>
      <c r="S360" s="67"/>
      <c r="T360" s="67"/>
      <c r="U360" s="67"/>
      <c r="V360" s="67"/>
      <c r="W360" s="67"/>
      <c r="X360" s="67"/>
      <c r="Y360" s="67"/>
    </row>
    <row r="361" spans="1:25" x14ac:dyDescent="0.2">
      <c r="A361" s="76" t="s">
        <v>19</v>
      </c>
      <c r="B361" s="76" t="s">
        <v>21</v>
      </c>
      <c r="C361" s="67" t="s">
        <v>26</v>
      </c>
      <c r="D361" s="67" t="s">
        <v>347</v>
      </c>
      <c r="E361" s="88">
        <f>+IF(ISNUMBER(DATA!P118),DATA!P118,"n/a")</f>
        <v>2.14</v>
      </c>
      <c r="F361" s="78">
        <f>+IF(ISNUMBER(DATA!Q118),DATA!Q118,"n/a")</f>
        <v>-4.0000000000000001E-3</v>
      </c>
      <c r="G361" s="88">
        <f>+IF(ISNUMBER(DATA!Z118),DATA!Z118,"n/a")</f>
        <v>2.27</v>
      </c>
      <c r="H361" s="78">
        <f>+IF(ISNUMBER(DATA!AA118),DATA!AA118,"n/a")</f>
        <v>9.5000000000000001E-2</v>
      </c>
      <c r="I361" s="88">
        <f>+IF(ISNUMBER(DATA!AJ118),DATA!AJ118,"n/a")</f>
        <v>2.2599999999999998</v>
      </c>
      <c r="J361" s="78">
        <f>+IF(ISNUMBER(DATA!AK118),DATA!AK118,"n/a")</f>
        <v>8.2000000000000003E-2</v>
      </c>
      <c r="K361" s="88">
        <f>+IF(ISNUMBER(DATA!AT118),DATA!AT118,"n/a")</f>
        <v>2.21</v>
      </c>
      <c r="L361" s="78">
        <f>+IF(ISNUMBER(DATA!AU118),DATA!AU118,"n/a")</f>
        <v>7.3999999999999996E-2</v>
      </c>
      <c r="R361" s="67"/>
      <c r="S361" s="67"/>
      <c r="T361" s="67"/>
      <c r="U361" s="67"/>
      <c r="V361" s="67"/>
      <c r="W361" s="67"/>
      <c r="X361" s="67"/>
      <c r="Y361" s="67"/>
    </row>
    <row r="362" spans="1:25" x14ac:dyDescent="0.2">
      <c r="A362" s="76" t="s">
        <v>19</v>
      </c>
      <c r="B362" s="76" t="s">
        <v>21</v>
      </c>
      <c r="C362" s="67" t="s">
        <v>26</v>
      </c>
      <c r="D362" s="67" t="s">
        <v>348</v>
      </c>
      <c r="E362" s="88">
        <f>+IF(ISNUMBER(DATA!P119),DATA!P119,"n/a")</f>
        <v>2.48</v>
      </c>
      <c r="F362" s="78">
        <f>+IF(ISNUMBER(DATA!Q119),DATA!Q119,"n/a")</f>
        <v>7.3999999999999996E-2</v>
      </c>
      <c r="G362" s="88">
        <f>+IF(ISNUMBER(DATA!Z119),DATA!Z119,"n/a")</f>
        <v>2.4300000000000002</v>
      </c>
      <c r="H362" s="78">
        <f>+IF(ISNUMBER(DATA!AA119),DATA!AA119,"n/a")</f>
        <v>5.0999999999999997E-2</v>
      </c>
      <c r="I362" s="88">
        <f>+IF(ISNUMBER(DATA!AJ119),DATA!AJ119,"n/a")</f>
        <v>2.39</v>
      </c>
      <c r="J362" s="78">
        <f>+IF(ISNUMBER(DATA!AK119),DATA!AK119,"n/a")</f>
        <v>3.6999999999999998E-2</v>
      </c>
      <c r="K362" s="88">
        <f>+IF(ISNUMBER(DATA!AT119),DATA!AT119,"n/a")</f>
        <v>2.38</v>
      </c>
      <c r="L362" s="78">
        <f>+IF(ISNUMBER(DATA!AU119),DATA!AU119,"n/a")</f>
        <v>3.1E-2</v>
      </c>
      <c r="R362" s="67"/>
      <c r="S362" s="67"/>
      <c r="T362" s="67"/>
      <c r="U362" s="67"/>
      <c r="V362" s="67"/>
      <c r="W362" s="67"/>
      <c r="X362" s="67"/>
      <c r="Y362" s="67"/>
    </row>
    <row r="363" spans="1:25" x14ac:dyDescent="0.2">
      <c r="A363" s="76"/>
      <c r="B363" s="76"/>
      <c r="E363" s="91"/>
      <c r="F363" s="78"/>
      <c r="G363" s="92"/>
      <c r="H363" s="78"/>
      <c r="I363" s="92"/>
      <c r="J363" s="83"/>
      <c r="K363" s="92"/>
      <c r="L363" s="78"/>
      <c r="R363" s="67"/>
      <c r="S363" s="67"/>
      <c r="T363" s="67"/>
      <c r="U363" s="67"/>
      <c r="V363" s="67"/>
      <c r="W363" s="67"/>
      <c r="X363" s="67"/>
      <c r="Y363" s="67"/>
    </row>
    <row r="364" spans="1:25" x14ac:dyDescent="0.2">
      <c r="A364" s="76" t="s">
        <v>19</v>
      </c>
      <c r="B364" s="67" t="s">
        <v>12</v>
      </c>
      <c r="C364" s="67" t="s">
        <v>0</v>
      </c>
      <c r="D364" s="67" t="s">
        <v>274</v>
      </c>
      <c r="E364" s="77">
        <f>+IF(ISNUMBER(DATA!H310),DATA!H310,"n/a")</f>
        <v>373273</v>
      </c>
      <c r="F364" s="78">
        <f>+IF(ISNUMBER(DATA!I310),DATA!I310,"n/a")</f>
        <v>0.158</v>
      </c>
      <c r="G364" s="77">
        <f>+IF(ISNUMBER(DATA!R310),DATA!R310,"n/a")</f>
        <v>1054501</v>
      </c>
      <c r="H364" s="78">
        <f>+IF(ISNUMBER(DATA!S310),DATA!S310,"n/a")</f>
        <v>7.9000000000000001E-2</v>
      </c>
      <c r="I364" s="77">
        <f>+IF(ISNUMBER(DATA!AB310),DATA!AB310,"n/a")</f>
        <v>2158695</v>
      </c>
      <c r="J364" s="78">
        <f>+IF(ISNUMBER(DATA!AC310),DATA!AC310,"n/a")</f>
        <v>5.8999999999999997E-2</v>
      </c>
      <c r="K364" s="77">
        <f>+IF(ISNUMBER(DATA!AL310),DATA!AL310,"n/a")</f>
        <v>4525554</v>
      </c>
      <c r="L364" s="78">
        <f>+IF(ISNUMBER(DATA!AM310),DATA!AM310,"n/a")</f>
        <v>3.9E-2</v>
      </c>
      <c r="R364" s="67"/>
      <c r="S364" s="67"/>
      <c r="T364" s="67"/>
      <c r="U364" s="67"/>
      <c r="V364" s="67"/>
      <c r="W364" s="67"/>
      <c r="X364" s="67"/>
      <c r="Y364" s="67"/>
    </row>
    <row r="365" spans="1:25" x14ac:dyDescent="0.2">
      <c r="A365" s="76" t="s">
        <v>19</v>
      </c>
      <c r="B365" s="67" t="s">
        <v>12</v>
      </c>
      <c r="C365" s="67" t="s">
        <v>0</v>
      </c>
      <c r="D365" s="67" t="s">
        <v>275</v>
      </c>
      <c r="E365" s="77">
        <f>+IF(ISNUMBER(DATA!H311),DATA!H311,"n/a")</f>
        <v>722942</v>
      </c>
      <c r="F365" s="78">
        <f>+IF(ISNUMBER(DATA!I311),DATA!I311,"n/a")</f>
        <v>-5.6000000000000001E-2</v>
      </c>
      <c r="G365" s="77">
        <f>+IF(ISNUMBER(DATA!R311),DATA!R311,"n/a")</f>
        <v>2382544</v>
      </c>
      <c r="H365" s="78">
        <f>+IF(ISNUMBER(DATA!S311),DATA!S311,"n/a")</f>
        <v>-8.9999999999999993E-3</v>
      </c>
      <c r="I365" s="77">
        <f>+IF(ISNUMBER(DATA!AB311),DATA!AB311,"n/a")</f>
        <v>4820688</v>
      </c>
      <c r="J365" s="78">
        <f>+IF(ISNUMBER(DATA!AC311),DATA!AC311,"n/a")</f>
        <v>0.01</v>
      </c>
      <c r="K365" s="77">
        <f>+IF(ISNUMBER(DATA!AL311),DATA!AL311,"n/a")</f>
        <v>9637184</v>
      </c>
      <c r="L365" s="78">
        <f>+IF(ISNUMBER(DATA!AM311),DATA!AM311,"n/a")</f>
        <v>-2.4E-2</v>
      </c>
      <c r="R365" s="67"/>
      <c r="S365" s="67"/>
      <c r="T365" s="67"/>
      <c r="U365" s="67"/>
      <c r="V365" s="67"/>
      <c r="W365" s="67"/>
      <c r="X365" s="67"/>
      <c r="Y365" s="67"/>
    </row>
    <row r="366" spans="1:25" x14ac:dyDescent="0.2">
      <c r="A366" s="76" t="s">
        <v>19</v>
      </c>
      <c r="B366" s="67" t="s">
        <v>12</v>
      </c>
      <c r="C366" s="67" t="s">
        <v>0</v>
      </c>
      <c r="D366" s="67" t="s">
        <v>276</v>
      </c>
      <c r="E366" s="77">
        <f>+IF(ISNUMBER(DATA!H312),DATA!H312,"n/a")</f>
        <v>1220367</v>
      </c>
      <c r="F366" s="78">
        <f>+IF(ISNUMBER(DATA!I312),DATA!I312,"n/a")</f>
        <v>-8.2000000000000003E-2</v>
      </c>
      <c r="G366" s="77">
        <f>+IF(ISNUMBER(DATA!R312),DATA!R312,"n/a")</f>
        <v>3791286</v>
      </c>
      <c r="H366" s="78">
        <f>+IF(ISNUMBER(DATA!S312),DATA!S312,"n/a")</f>
        <v>-6.2E-2</v>
      </c>
      <c r="I366" s="77">
        <f>+IF(ISNUMBER(DATA!AB312),DATA!AB312,"n/a")</f>
        <v>7747389</v>
      </c>
      <c r="J366" s="78">
        <f>+IF(ISNUMBER(DATA!AC312),DATA!AC312,"n/a")</f>
        <v>-0.04</v>
      </c>
      <c r="K366" s="77">
        <f>+IF(ISNUMBER(DATA!AL312),DATA!AL312,"n/a")</f>
        <v>16341306</v>
      </c>
      <c r="L366" s="78">
        <f>+IF(ISNUMBER(DATA!AM312),DATA!AM312,"n/a")</f>
        <v>-2.8000000000000001E-2</v>
      </c>
      <c r="R366" s="67"/>
      <c r="S366" s="67"/>
      <c r="T366" s="67"/>
      <c r="U366" s="67"/>
      <c r="V366" s="67"/>
      <c r="W366" s="67"/>
      <c r="X366" s="67"/>
      <c r="Y366" s="67"/>
    </row>
    <row r="367" spans="1:25" x14ac:dyDescent="0.2">
      <c r="A367" s="76" t="s">
        <v>19</v>
      </c>
      <c r="B367" s="67" t="s">
        <v>12</v>
      </c>
      <c r="C367" s="67" t="s">
        <v>0</v>
      </c>
      <c r="D367" s="67" t="s">
        <v>277</v>
      </c>
      <c r="E367" s="77">
        <f>+IF(ISNUMBER(DATA!H313),DATA!H313,"n/a")</f>
        <v>443215</v>
      </c>
      <c r="F367" s="78">
        <f>+IF(ISNUMBER(DATA!I313),DATA!I313,"n/a")</f>
        <v>-4.7E-2</v>
      </c>
      <c r="G367" s="77">
        <f>+IF(ISNUMBER(DATA!R313),DATA!R313,"n/a")</f>
        <v>1434802</v>
      </c>
      <c r="H367" s="78">
        <f>+IF(ISNUMBER(DATA!S313),DATA!S313,"n/a")</f>
        <v>-1.7000000000000001E-2</v>
      </c>
      <c r="I367" s="77">
        <f>+IF(ISNUMBER(DATA!AB313),DATA!AB313,"n/a")</f>
        <v>2950120</v>
      </c>
      <c r="J367" s="78">
        <f>+IF(ISNUMBER(DATA!AC313),DATA!AC313,"n/a")</f>
        <v>-2E-3</v>
      </c>
      <c r="K367" s="77">
        <f>+IF(ISNUMBER(DATA!AL313),DATA!AL313,"n/a")</f>
        <v>6018288</v>
      </c>
      <c r="L367" s="78">
        <f>+IF(ISNUMBER(DATA!AM313),DATA!AM313,"n/a")</f>
        <v>-1.2E-2</v>
      </c>
      <c r="R367" s="67"/>
      <c r="S367" s="67"/>
      <c r="T367" s="67"/>
      <c r="U367" s="67"/>
      <c r="V367" s="67"/>
      <c r="W367" s="67"/>
      <c r="X367" s="67"/>
      <c r="Y367" s="67"/>
    </row>
    <row r="368" spans="1:25" x14ac:dyDescent="0.2">
      <c r="A368" s="76" t="s">
        <v>19</v>
      </c>
      <c r="B368" s="67" t="s">
        <v>12</v>
      </c>
      <c r="C368" s="67" t="s">
        <v>0</v>
      </c>
      <c r="D368" s="67" t="s">
        <v>278</v>
      </c>
      <c r="E368" s="77">
        <f>+IF(ISNUMBER(DATA!H314),DATA!H314,"n/a")</f>
        <v>1243868</v>
      </c>
      <c r="F368" s="78">
        <f>+IF(ISNUMBER(DATA!I314),DATA!I314,"n/a")</f>
        <v>3.2000000000000001E-2</v>
      </c>
      <c r="G368" s="77">
        <f>+IF(ISNUMBER(DATA!R314),DATA!R314,"n/a")</f>
        <v>3800916</v>
      </c>
      <c r="H368" s="78">
        <f>+IF(ISNUMBER(DATA!S314),DATA!S314,"n/a")</f>
        <v>4.2999999999999997E-2</v>
      </c>
      <c r="I368" s="77">
        <f>+IF(ISNUMBER(DATA!AB314),DATA!AB314,"n/a")</f>
        <v>7771592</v>
      </c>
      <c r="J368" s="78">
        <f>+IF(ISNUMBER(DATA!AC314),DATA!AC314,"n/a")</f>
        <v>3.1E-2</v>
      </c>
      <c r="K368" s="77">
        <f>+IF(ISNUMBER(DATA!AL314),DATA!AL314,"n/a")</f>
        <v>16518589</v>
      </c>
      <c r="L368" s="78">
        <f>+IF(ISNUMBER(DATA!AM314),DATA!AM314,"n/a")</f>
        <v>1.0999999999999999E-2</v>
      </c>
      <c r="R368" s="67"/>
      <c r="S368" s="67"/>
      <c r="T368" s="67"/>
      <c r="U368" s="67"/>
      <c r="V368" s="67"/>
      <c r="W368" s="67"/>
      <c r="X368" s="67"/>
      <c r="Y368" s="67"/>
    </row>
    <row r="369" spans="1:25" x14ac:dyDescent="0.2">
      <c r="A369" s="76" t="s">
        <v>19</v>
      </c>
      <c r="B369" s="67" t="s">
        <v>12</v>
      </c>
      <c r="C369" s="67" t="s">
        <v>0</v>
      </c>
      <c r="D369" s="67" t="s">
        <v>279</v>
      </c>
      <c r="E369" s="77">
        <f>+IF(ISNUMBER(DATA!H315),DATA!H315,"n/a")</f>
        <v>479856</v>
      </c>
      <c r="F369" s="78">
        <f>+IF(ISNUMBER(DATA!I315),DATA!I315,"n/a")</f>
        <v>-1.4999999999999999E-2</v>
      </c>
      <c r="G369" s="77">
        <f>+IF(ISNUMBER(DATA!R315),DATA!R315,"n/a")</f>
        <v>1523207</v>
      </c>
      <c r="H369" s="78">
        <f>+IF(ISNUMBER(DATA!S315),DATA!S315,"n/a")</f>
        <v>1.6E-2</v>
      </c>
      <c r="I369" s="77">
        <f>+IF(ISNUMBER(DATA!AB315),DATA!AB315,"n/a")</f>
        <v>3211485</v>
      </c>
      <c r="J369" s="78">
        <f>+IF(ISNUMBER(DATA!AC315),DATA!AC315,"n/a")</f>
        <v>2.5999999999999999E-2</v>
      </c>
      <c r="K369" s="77">
        <f>+IF(ISNUMBER(DATA!AL315),DATA!AL315,"n/a")</f>
        <v>6856581</v>
      </c>
      <c r="L369" s="78">
        <f>+IF(ISNUMBER(DATA!AM315),DATA!AM315,"n/a")</f>
        <v>1.2E-2</v>
      </c>
      <c r="R369" s="67"/>
      <c r="S369" s="67"/>
      <c r="T369" s="67"/>
      <c r="U369" s="67"/>
      <c r="V369" s="67"/>
      <c r="W369" s="67"/>
      <c r="X369" s="67"/>
      <c r="Y369" s="67"/>
    </row>
    <row r="370" spans="1:25" x14ac:dyDescent="0.2">
      <c r="A370" s="76" t="s">
        <v>19</v>
      </c>
      <c r="B370" s="67" t="s">
        <v>12</v>
      </c>
      <c r="C370" s="67" t="s">
        <v>0</v>
      </c>
      <c r="D370" s="67" t="s">
        <v>280</v>
      </c>
      <c r="E370" s="77">
        <f>+IF(ISNUMBER(DATA!H316),DATA!H316,"n/a")</f>
        <v>319704</v>
      </c>
      <c r="F370" s="78">
        <f>+IF(ISNUMBER(DATA!I316),DATA!I316,"n/a")</f>
        <v>-7.3999999999999996E-2</v>
      </c>
      <c r="G370" s="77">
        <f>+IF(ISNUMBER(DATA!R316),DATA!R316,"n/a")</f>
        <v>1025017</v>
      </c>
      <c r="H370" s="78">
        <f>+IF(ISNUMBER(DATA!S316),DATA!S316,"n/a")</f>
        <v>-7.0999999999999994E-2</v>
      </c>
      <c r="I370" s="77">
        <f>+IF(ISNUMBER(DATA!AB316),DATA!AB316,"n/a")</f>
        <v>2124503</v>
      </c>
      <c r="J370" s="78">
        <f>+IF(ISNUMBER(DATA!AC316),DATA!AC316,"n/a")</f>
        <v>-6.8000000000000005E-2</v>
      </c>
      <c r="K370" s="77">
        <f>+IF(ISNUMBER(DATA!AL316),DATA!AL316,"n/a")</f>
        <v>4501383</v>
      </c>
      <c r="L370" s="78">
        <f>+IF(ISNUMBER(DATA!AM316),DATA!AM316,"n/a")</f>
        <v>-6.9000000000000006E-2</v>
      </c>
      <c r="R370" s="67"/>
      <c r="S370" s="67"/>
      <c r="T370" s="67"/>
      <c r="U370" s="67"/>
      <c r="V370" s="67"/>
      <c r="W370" s="67"/>
      <c r="X370" s="67"/>
      <c r="Y370" s="67"/>
    </row>
    <row r="371" spans="1:25" x14ac:dyDescent="0.2">
      <c r="A371" s="76" t="s">
        <v>19</v>
      </c>
      <c r="B371" s="67" t="s">
        <v>12</v>
      </c>
      <c r="C371" s="67" t="s">
        <v>0</v>
      </c>
      <c r="D371" s="67" t="s">
        <v>281</v>
      </c>
      <c r="E371" s="77">
        <f>+IF(ISNUMBER(DATA!H317),DATA!H317,"n/a")</f>
        <v>1181288</v>
      </c>
      <c r="F371" s="78">
        <f>+IF(ISNUMBER(DATA!I317),DATA!I317,"n/a")</f>
        <v>-2.3E-2</v>
      </c>
      <c r="G371" s="77">
        <f>+IF(ISNUMBER(DATA!R317),DATA!R317,"n/a")</f>
        <v>3768789</v>
      </c>
      <c r="H371" s="78">
        <f>+IF(ISNUMBER(DATA!S317),DATA!S317,"n/a")</f>
        <v>3.4000000000000002E-2</v>
      </c>
      <c r="I371" s="77">
        <f>+IF(ISNUMBER(DATA!AB317),DATA!AB317,"n/a")</f>
        <v>7649363</v>
      </c>
      <c r="J371" s="78">
        <f>+IF(ISNUMBER(DATA!AC317),DATA!AC317,"n/a")</f>
        <v>2.4E-2</v>
      </c>
      <c r="K371" s="77">
        <f>+IF(ISNUMBER(DATA!AL317),DATA!AL317,"n/a")</f>
        <v>15634730</v>
      </c>
      <c r="L371" s="78">
        <f>+IF(ISNUMBER(DATA!AM317),DATA!AM317,"n/a")</f>
        <v>-1.2999999999999999E-2</v>
      </c>
      <c r="R371" s="67"/>
      <c r="S371" s="67"/>
      <c r="T371" s="67"/>
      <c r="U371" s="67"/>
      <c r="V371" s="67"/>
      <c r="W371" s="67"/>
      <c r="X371" s="67"/>
      <c r="Y371" s="67"/>
    </row>
    <row r="372" spans="1:25" x14ac:dyDescent="0.2">
      <c r="A372" s="76" t="s">
        <v>19</v>
      </c>
      <c r="B372" s="67" t="s">
        <v>12</v>
      </c>
      <c r="C372" s="67" t="s">
        <v>0</v>
      </c>
      <c r="D372" s="67" t="s">
        <v>282</v>
      </c>
      <c r="E372" s="77">
        <f>+IF(ISNUMBER(DATA!H318),DATA!H318,"n/a")</f>
        <v>486963</v>
      </c>
      <c r="F372" s="78">
        <f>+IF(ISNUMBER(DATA!I318),DATA!I318,"n/a")</f>
        <v>4.5999999999999999E-2</v>
      </c>
      <c r="G372" s="77">
        <f>+IF(ISNUMBER(DATA!R318),DATA!R318,"n/a")</f>
        <v>1606134</v>
      </c>
      <c r="H372" s="78">
        <f>+IF(ISNUMBER(DATA!S318),DATA!S318,"n/a")</f>
        <v>1.4E-2</v>
      </c>
      <c r="I372" s="77">
        <f>+IF(ISNUMBER(DATA!AB318),DATA!AB318,"n/a")</f>
        <v>3324677</v>
      </c>
      <c r="J372" s="78">
        <f>+IF(ISNUMBER(DATA!AC318),DATA!AC318,"n/a")</f>
        <v>2.5000000000000001E-2</v>
      </c>
      <c r="K372" s="77">
        <f>+IF(ISNUMBER(DATA!AL318),DATA!AL318,"n/a")</f>
        <v>6212616</v>
      </c>
      <c r="L372" s="78">
        <f>+IF(ISNUMBER(DATA!AM318),DATA!AM318,"n/a")</f>
        <v>-4.2000000000000003E-2</v>
      </c>
      <c r="R372" s="67"/>
      <c r="S372" s="67"/>
      <c r="T372" s="67"/>
      <c r="U372" s="67"/>
      <c r="V372" s="67"/>
      <c r="W372" s="67"/>
      <c r="X372" s="67"/>
      <c r="Y372" s="67"/>
    </row>
    <row r="373" spans="1:25" x14ac:dyDescent="0.2">
      <c r="A373" s="76" t="s">
        <v>19</v>
      </c>
      <c r="B373" s="67" t="s">
        <v>12</v>
      </c>
      <c r="C373" s="67" t="s">
        <v>0</v>
      </c>
      <c r="D373" s="67" t="s">
        <v>283</v>
      </c>
      <c r="E373" s="77">
        <f>+IF(ISNUMBER(DATA!H319),DATA!H319,"n/a")</f>
        <v>377613</v>
      </c>
      <c r="F373" s="78">
        <f>+IF(ISNUMBER(DATA!I319),DATA!I319,"n/a")</f>
        <v>-0.127</v>
      </c>
      <c r="G373" s="77">
        <f>+IF(ISNUMBER(DATA!R319),DATA!R319,"n/a")</f>
        <v>1224837</v>
      </c>
      <c r="H373" s="78">
        <f>+IF(ISNUMBER(DATA!S319),DATA!S319,"n/a")</f>
        <v>-6.6000000000000003E-2</v>
      </c>
      <c r="I373" s="77">
        <f>+IF(ISNUMBER(DATA!AB319),DATA!AB319,"n/a")</f>
        <v>2564870</v>
      </c>
      <c r="J373" s="78">
        <f>+IF(ISNUMBER(DATA!AC319),DATA!AC319,"n/a")</f>
        <v>-5.1999999999999998E-2</v>
      </c>
      <c r="K373" s="77">
        <f>+IF(ISNUMBER(DATA!AL319),DATA!AL319,"n/a")</f>
        <v>5306553</v>
      </c>
      <c r="L373" s="78">
        <f>+IF(ISNUMBER(DATA!AM319),DATA!AM319,"n/a")</f>
        <v>2.5000000000000001E-2</v>
      </c>
      <c r="R373" s="67"/>
      <c r="S373" s="67"/>
      <c r="T373" s="67"/>
      <c r="U373" s="67"/>
      <c r="V373" s="67"/>
      <c r="W373" s="67"/>
      <c r="X373" s="67"/>
      <c r="Y373" s="67"/>
    </row>
    <row r="374" spans="1:25" x14ac:dyDescent="0.2">
      <c r="A374" s="76" t="s">
        <v>19</v>
      </c>
      <c r="B374" s="67" t="s">
        <v>12</v>
      </c>
      <c r="C374" s="67" t="s">
        <v>0</v>
      </c>
      <c r="D374" s="67" t="s">
        <v>284</v>
      </c>
      <c r="E374" s="77">
        <f>+IF(ISNUMBER(DATA!H320),DATA!H320,"n/a")</f>
        <v>352380</v>
      </c>
      <c r="F374" s="78">
        <f>+IF(ISNUMBER(DATA!I320),DATA!I320,"n/a")</f>
        <v>-4.2000000000000003E-2</v>
      </c>
      <c r="G374" s="77">
        <f>+IF(ISNUMBER(DATA!R320),DATA!R320,"n/a")</f>
        <v>1148710</v>
      </c>
      <c r="H374" s="78">
        <f>+IF(ISNUMBER(DATA!S320),DATA!S320,"n/a")</f>
        <v>-5.7000000000000002E-2</v>
      </c>
      <c r="I374" s="77">
        <f>+IF(ISNUMBER(DATA!AB320),DATA!AB320,"n/a")</f>
        <v>2416071</v>
      </c>
      <c r="J374" s="78">
        <f>+IF(ISNUMBER(DATA!AC320),DATA!AC320,"n/a")</f>
        <v>-4.1000000000000002E-2</v>
      </c>
      <c r="K374" s="77">
        <f>+IF(ISNUMBER(DATA!AL320),DATA!AL320,"n/a")</f>
        <v>4978772</v>
      </c>
      <c r="L374" s="78">
        <f>+IF(ISNUMBER(DATA!AM320),DATA!AM320,"n/a")</f>
        <v>-3.0000000000000001E-3</v>
      </c>
      <c r="R374" s="67"/>
      <c r="S374" s="67"/>
      <c r="T374" s="67"/>
      <c r="U374" s="67"/>
      <c r="V374" s="67"/>
      <c r="W374" s="67"/>
      <c r="X374" s="67"/>
      <c r="Y374" s="67"/>
    </row>
    <row r="375" spans="1:25" x14ac:dyDescent="0.2">
      <c r="A375" s="76" t="s">
        <v>19</v>
      </c>
      <c r="B375" s="67" t="s">
        <v>12</v>
      </c>
      <c r="C375" s="67" t="s">
        <v>0</v>
      </c>
      <c r="D375" s="67" t="s">
        <v>285</v>
      </c>
      <c r="E375" s="77">
        <f>+IF(ISNUMBER(DATA!H321),DATA!H321,"n/a")</f>
        <v>888718</v>
      </c>
      <c r="F375" s="78">
        <f>+IF(ISNUMBER(DATA!I321),DATA!I321,"n/a")</f>
        <v>-7.8E-2</v>
      </c>
      <c r="G375" s="77">
        <f>+IF(ISNUMBER(DATA!R321),DATA!R321,"n/a")</f>
        <v>2811561</v>
      </c>
      <c r="H375" s="78">
        <f>+IF(ISNUMBER(DATA!S321),DATA!S321,"n/a")</f>
        <v>-8.6999999999999994E-2</v>
      </c>
      <c r="I375" s="77">
        <f>+IF(ISNUMBER(DATA!AB321),DATA!AB321,"n/a")</f>
        <v>5717887</v>
      </c>
      <c r="J375" s="78">
        <f>+IF(ISNUMBER(DATA!AC321),DATA!AC321,"n/a")</f>
        <v>-7.0999999999999994E-2</v>
      </c>
      <c r="K375" s="77">
        <f>+IF(ISNUMBER(DATA!AL321),DATA!AL321,"n/a")</f>
        <v>11785206</v>
      </c>
      <c r="L375" s="78">
        <f>+IF(ISNUMBER(DATA!AM321),DATA!AM321,"n/a")</f>
        <v>-7.8E-2</v>
      </c>
      <c r="R375" s="67"/>
      <c r="S375" s="67"/>
      <c r="T375" s="67"/>
      <c r="U375" s="67"/>
      <c r="V375" s="67"/>
      <c r="W375" s="67"/>
      <c r="X375" s="67"/>
      <c r="Y375" s="67"/>
    </row>
    <row r="376" spans="1:25" x14ac:dyDescent="0.2">
      <c r="A376" s="76" t="s">
        <v>19</v>
      </c>
      <c r="B376" s="67" t="s">
        <v>12</v>
      </c>
      <c r="C376" s="67" t="s">
        <v>0</v>
      </c>
      <c r="D376" s="67" t="s">
        <v>286</v>
      </c>
      <c r="E376" s="77">
        <f>+IF(ISNUMBER(DATA!H322),DATA!H322,"n/a")</f>
        <v>852468</v>
      </c>
      <c r="F376" s="78">
        <f>+IF(ISNUMBER(DATA!I322),DATA!I322,"n/a")</f>
        <v>-9.0999999999999998E-2</v>
      </c>
      <c r="G376" s="77">
        <f>+IF(ISNUMBER(DATA!R322),DATA!R322,"n/a")</f>
        <v>2730859</v>
      </c>
      <c r="H376" s="78">
        <f>+IF(ISNUMBER(DATA!S322),DATA!S322,"n/a")</f>
        <v>-0.08</v>
      </c>
      <c r="I376" s="77">
        <f>+IF(ISNUMBER(DATA!AB322),DATA!AB322,"n/a")</f>
        <v>5657930</v>
      </c>
      <c r="J376" s="78">
        <f>+IF(ISNUMBER(DATA!AC322),DATA!AC322,"n/a")</f>
        <v>-3.9E-2</v>
      </c>
      <c r="K376" s="77">
        <f>+IF(ISNUMBER(DATA!AL322),DATA!AL322,"n/a")</f>
        <v>11632922</v>
      </c>
      <c r="L376" s="78">
        <f>+IF(ISNUMBER(DATA!AM322),DATA!AM322,"n/a")</f>
        <v>-4.4999999999999998E-2</v>
      </c>
      <c r="R376" s="67"/>
      <c r="S376" s="67"/>
      <c r="T376" s="67"/>
      <c r="U376" s="67"/>
      <c r="V376" s="67"/>
      <c r="W376" s="67"/>
      <c r="X376" s="67"/>
      <c r="Y376" s="67"/>
    </row>
    <row r="377" spans="1:25" x14ac:dyDescent="0.2">
      <c r="A377" s="76" t="s">
        <v>19</v>
      </c>
      <c r="B377" s="67" t="s">
        <v>12</v>
      </c>
      <c r="C377" s="67" t="s">
        <v>0</v>
      </c>
      <c r="D377" s="67" t="s">
        <v>287</v>
      </c>
      <c r="E377" s="77">
        <f>+IF(ISNUMBER(DATA!H323),DATA!H323,"n/a")</f>
        <v>826319</v>
      </c>
      <c r="F377" s="78">
        <f>+IF(ISNUMBER(DATA!I323),DATA!I323,"n/a")</f>
        <v>0</v>
      </c>
      <c r="G377" s="77">
        <f>+IF(ISNUMBER(DATA!R323),DATA!R323,"n/a")</f>
        <v>2731034</v>
      </c>
      <c r="H377" s="78">
        <f>+IF(ISNUMBER(DATA!S323),DATA!S323,"n/a")</f>
        <v>2.1000000000000001E-2</v>
      </c>
      <c r="I377" s="77">
        <f>+IF(ISNUMBER(DATA!AB323),DATA!AB323,"n/a")</f>
        <v>5716717</v>
      </c>
      <c r="J377" s="78">
        <f>+IF(ISNUMBER(DATA!AC323),DATA!AC323,"n/a")</f>
        <v>2.7E-2</v>
      </c>
      <c r="K377" s="77">
        <f>+IF(ISNUMBER(DATA!AL323),DATA!AL323,"n/a")</f>
        <v>11477999</v>
      </c>
      <c r="L377" s="78">
        <f>+IF(ISNUMBER(DATA!AM323),DATA!AM323,"n/a")</f>
        <v>1.7999999999999999E-2</v>
      </c>
      <c r="R377" s="67"/>
      <c r="S377" s="67"/>
      <c r="T377" s="67"/>
      <c r="U377" s="67"/>
      <c r="V377" s="67"/>
      <c r="W377" s="67"/>
      <c r="X377" s="67"/>
      <c r="Y377" s="67"/>
    </row>
    <row r="378" spans="1:25" x14ac:dyDescent="0.2">
      <c r="A378" s="76" t="s">
        <v>19</v>
      </c>
      <c r="B378" s="67" t="s">
        <v>12</v>
      </c>
      <c r="C378" s="67" t="s">
        <v>0</v>
      </c>
      <c r="D378" s="67" t="s">
        <v>288</v>
      </c>
      <c r="E378" s="77">
        <f>+IF(ISNUMBER(DATA!H324),DATA!H324,"n/a")</f>
        <v>358060</v>
      </c>
      <c r="F378" s="78">
        <f>+IF(ISNUMBER(DATA!I324),DATA!I324,"n/a")</f>
        <v>-4.5999999999999999E-2</v>
      </c>
      <c r="G378" s="77">
        <f>+IF(ISNUMBER(DATA!R324),DATA!R324,"n/a")</f>
        <v>1226701</v>
      </c>
      <c r="H378" s="78">
        <f>+IF(ISNUMBER(DATA!S324),DATA!S324,"n/a")</f>
        <v>-2.7E-2</v>
      </c>
      <c r="I378" s="77">
        <f>+IF(ISNUMBER(DATA!AB324),DATA!AB324,"n/a")</f>
        <v>2672820</v>
      </c>
      <c r="J378" s="78">
        <f>+IF(ISNUMBER(DATA!AC324),DATA!AC324,"n/a")</f>
        <v>-7.0000000000000001E-3</v>
      </c>
      <c r="K378" s="77">
        <f>+IF(ISNUMBER(DATA!AL324),DATA!AL324,"n/a")</f>
        <v>5416231</v>
      </c>
      <c r="L378" s="78">
        <f>+IF(ISNUMBER(DATA!AM324),DATA!AM324,"n/a")</f>
        <v>-4.0000000000000001E-3</v>
      </c>
      <c r="R378" s="67"/>
      <c r="S378" s="67"/>
      <c r="T378" s="67"/>
      <c r="U378" s="67"/>
      <c r="V378" s="67"/>
      <c r="W378" s="67"/>
      <c r="X378" s="67"/>
      <c r="Y378" s="67"/>
    </row>
    <row r="379" spans="1:25" x14ac:dyDescent="0.2">
      <c r="A379" s="76" t="s">
        <v>19</v>
      </c>
      <c r="B379" s="67" t="s">
        <v>12</v>
      </c>
      <c r="C379" s="67" t="s">
        <v>0</v>
      </c>
      <c r="D379" s="67" t="s">
        <v>289</v>
      </c>
      <c r="E379" s="77">
        <f>+IF(ISNUMBER(DATA!H325),DATA!H325,"n/a")</f>
        <v>570725</v>
      </c>
      <c r="F379" s="78">
        <f>+IF(ISNUMBER(DATA!I325),DATA!I325,"n/a")</f>
        <v>-8.0000000000000002E-3</v>
      </c>
      <c r="G379" s="77">
        <f>+IF(ISNUMBER(DATA!R325),DATA!R325,"n/a")</f>
        <v>1863823</v>
      </c>
      <c r="H379" s="78">
        <f>+IF(ISNUMBER(DATA!S325),DATA!S325,"n/a")</f>
        <v>1.4E-2</v>
      </c>
      <c r="I379" s="77">
        <f>+IF(ISNUMBER(DATA!AB325),DATA!AB325,"n/a")</f>
        <v>3909054</v>
      </c>
      <c r="J379" s="78">
        <f>+IF(ISNUMBER(DATA!AC325),DATA!AC325,"n/a")</f>
        <v>4.0000000000000001E-3</v>
      </c>
      <c r="K379" s="77">
        <f>+IF(ISNUMBER(DATA!AL325),DATA!AL325,"n/a")</f>
        <v>8009105</v>
      </c>
      <c r="L379" s="78">
        <f>+IF(ISNUMBER(DATA!AM325),DATA!AM325,"n/a")</f>
        <v>-4.4999999999999998E-2</v>
      </c>
      <c r="R379" s="67"/>
      <c r="S379" s="67"/>
      <c r="T379" s="67"/>
      <c r="U379" s="67"/>
      <c r="V379" s="67"/>
      <c r="W379" s="67"/>
      <c r="X379" s="67"/>
      <c r="Y379" s="67"/>
    </row>
    <row r="380" spans="1:25" x14ac:dyDescent="0.2">
      <c r="A380" s="76" t="s">
        <v>19</v>
      </c>
      <c r="B380" s="67" t="s">
        <v>12</v>
      </c>
      <c r="C380" s="67" t="s">
        <v>0</v>
      </c>
      <c r="D380" s="67" t="s">
        <v>290</v>
      </c>
      <c r="E380" s="77">
        <f>+IF(ISNUMBER(DATA!H326),DATA!H326,"n/a")</f>
        <v>652675</v>
      </c>
      <c r="F380" s="78">
        <f>+IF(ISNUMBER(DATA!I326),DATA!I326,"n/a")</f>
        <v>-4.8000000000000001E-2</v>
      </c>
      <c r="G380" s="77">
        <f>+IF(ISNUMBER(DATA!R326),DATA!R326,"n/a")</f>
        <v>2102012</v>
      </c>
      <c r="H380" s="78">
        <f>+IF(ISNUMBER(DATA!S326),DATA!S326,"n/a")</f>
        <v>5.0999999999999997E-2</v>
      </c>
      <c r="I380" s="77">
        <f>+IF(ISNUMBER(DATA!AB326),DATA!AB326,"n/a")</f>
        <v>4347599</v>
      </c>
      <c r="J380" s="78">
        <f>+IF(ISNUMBER(DATA!AC326),DATA!AC326,"n/a")</f>
        <v>2.4E-2</v>
      </c>
      <c r="K380" s="77">
        <f>+IF(ISNUMBER(DATA!AL326),DATA!AL326,"n/a")</f>
        <v>9329670</v>
      </c>
      <c r="L380" s="78">
        <f>+IF(ISNUMBER(DATA!AM326),DATA!AM326,"n/a")</f>
        <v>-6.0000000000000001E-3</v>
      </c>
      <c r="R380" s="67"/>
      <c r="S380" s="67"/>
      <c r="T380" s="67"/>
      <c r="U380" s="67"/>
      <c r="V380" s="67"/>
      <c r="W380" s="67"/>
      <c r="X380" s="67"/>
      <c r="Y380" s="67"/>
    </row>
    <row r="381" spans="1:25" x14ac:dyDescent="0.2">
      <c r="A381" s="76" t="s">
        <v>19</v>
      </c>
      <c r="B381" s="67" t="s">
        <v>12</v>
      </c>
      <c r="C381" s="67" t="s">
        <v>0</v>
      </c>
      <c r="D381" s="67" t="s">
        <v>291</v>
      </c>
      <c r="E381" s="77">
        <f>+IF(ISNUMBER(DATA!H327),DATA!H327,"n/a")</f>
        <v>793007</v>
      </c>
      <c r="F381" s="78">
        <f>+IF(ISNUMBER(DATA!I327),DATA!I327,"n/a")</f>
        <v>-2.1999999999999999E-2</v>
      </c>
      <c r="G381" s="77">
        <f>+IF(ISNUMBER(DATA!R327),DATA!R327,"n/a")</f>
        <v>2491116</v>
      </c>
      <c r="H381" s="78">
        <f>+IF(ISNUMBER(DATA!S327),DATA!S327,"n/a")</f>
        <v>-4.8000000000000001E-2</v>
      </c>
      <c r="I381" s="77">
        <f>+IF(ISNUMBER(DATA!AB327),DATA!AB327,"n/a")</f>
        <v>4980180</v>
      </c>
      <c r="J381" s="78">
        <f>+IF(ISNUMBER(DATA!AC327),DATA!AC327,"n/a")</f>
        <v>-4.8000000000000001E-2</v>
      </c>
      <c r="K381" s="77">
        <f>+IF(ISNUMBER(DATA!AL327),DATA!AL327,"n/a")</f>
        <v>10157551</v>
      </c>
      <c r="L381" s="78">
        <f>+IF(ISNUMBER(DATA!AM327),DATA!AM327,"n/a")</f>
        <v>-0.05</v>
      </c>
      <c r="R381" s="67"/>
      <c r="S381" s="67"/>
      <c r="T381" s="67"/>
      <c r="U381" s="67"/>
      <c r="V381" s="67"/>
      <c r="W381" s="67"/>
      <c r="X381" s="67"/>
      <c r="Y381" s="67"/>
    </row>
    <row r="382" spans="1:25" x14ac:dyDescent="0.2">
      <c r="A382" s="76" t="s">
        <v>19</v>
      </c>
      <c r="B382" s="67" t="s">
        <v>12</v>
      </c>
      <c r="C382" s="67" t="s">
        <v>0</v>
      </c>
      <c r="D382" s="67" t="s">
        <v>292</v>
      </c>
      <c r="E382" s="77">
        <f>+IF(ISNUMBER(DATA!H328),DATA!H328,"n/a")</f>
        <v>330430</v>
      </c>
      <c r="F382" s="78">
        <f>+IF(ISNUMBER(DATA!I328),DATA!I328,"n/a")</f>
        <v>-7.0000000000000001E-3</v>
      </c>
      <c r="G382" s="77">
        <f>+IF(ISNUMBER(DATA!R328),DATA!R328,"n/a")</f>
        <v>1121673</v>
      </c>
      <c r="H382" s="78">
        <f>+IF(ISNUMBER(DATA!S328),DATA!S328,"n/a")</f>
        <v>1E-3</v>
      </c>
      <c r="I382" s="77">
        <f>+IF(ISNUMBER(DATA!AB328),DATA!AB328,"n/a")</f>
        <v>2331222</v>
      </c>
      <c r="J382" s="78">
        <f>+IF(ISNUMBER(DATA!AC328),DATA!AC328,"n/a")</f>
        <v>2E-3</v>
      </c>
      <c r="K382" s="77">
        <f>+IF(ISNUMBER(DATA!AL328),DATA!AL328,"n/a")</f>
        <v>4554565</v>
      </c>
      <c r="L382" s="78">
        <f>+IF(ISNUMBER(DATA!AM328),DATA!AM328,"n/a")</f>
        <v>-3.1E-2</v>
      </c>
      <c r="R382" s="67"/>
      <c r="S382" s="67"/>
      <c r="T382" s="67"/>
      <c r="U382" s="67"/>
      <c r="V382" s="67"/>
      <c r="W382" s="67"/>
      <c r="X382" s="67"/>
      <c r="Y382" s="67"/>
    </row>
    <row r="383" spans="1:25" x14ac:dyDescent="0.2">
      <c r="A383" s="76" t="s">
        <v>19</v>
      </c>
      <c r="B383" s="67" t="s">
        <v>12</v>
      </c>
      <c r="C383" s="67" t="s">
        <v>0</v>
      </c>
      <c r="D383" s="67" t="s">
        <v>293</v>
      </c>
      <c r="E383" s="77">
        <f>+IF(ISNUMBER(DATA!H329),DATA!H329,"n/a")</f>
        <v>314782</v>
      </c>
      <c r="F383" s="78">
        <f>+IF(ISNUMBER(DATA!I329),DATA!I329,"n/a")</f>
        <v>-6.3E-2</v>
      </c>
      <c r="G383" s="77">
        <f>+IF(ISNUMBER(DATA!R329),DATA!R329,"n/a")</f>
        <v>969789</v>
      </c>
      <c r="H383" s="78">
        <f>+IF(ISNUMBER(DATA!S329),DATA!S329,"n/a")</f>
        <v>-3.5000000000000003E-2</v>
      </c>
      <c r="I383" s="77">
        <f>+IF(ISNUMBER(DATA!AB329),DATA!AB329,"n/a")</f>
        <v>1941319</v>
      </c>
      <c r="J383" s="78">
        <f>+IF(ISNUMBER(DATA!AC329),DATA!AC329,"n/a")</f>
        <v>-7.0000000000000001E-3</v>
      </c>
      <c r="K383" s="77">
        <f>+IF(ISNUMBER(DATA!AL329),DATA!AL329,"n/a")</f>
        <v>4068551</v>
      </c>
      <c r="L383" s="78">
        <f>+IF(ISNUMBER(DATA!AM329),DATA!AM329,"n/a")</f>
        <v>1.0999999999999999E-2</v>
      </c>
      <c r="R383" s="67"/>
      <c r="S383" s="67"/>
      <c r="T383" s="67"/>
      <c r="U383" s="67"/>
      <c r="V383" s="67"/>
      <c r="W383" s="67"/>
      <c r="X383" s="67"/>
      <c r="Y383" s="67"/>
    </row>
    <row r="384" spans="1:25" x14ac:dyDescent="0.2">
      <c r="A384" s="76" t="s">
        <v>19</v>
      </c>
      <c r="B384" s="67" t="s">
        <v>12</v>
      </c>
      <c r="C384" s="67" t="s">
        <v>0</v>
      </c>
      <c r="D384" s="67" t="s">
        <v>294</v>
      </c>
      <c r="E384" s="77">
        <f>+IF(ISNUMBER(DATA!H330),DATA!H330,"n/a")</f>
        <v>319181</v>
      </c>
      <c r="F384" s="78">
        <f>+IF(ISNUMBER(DATA!I330),DATA!I330,"n/a")</f>
        <v>9.2999999999999999E-2</v>
      </c>
      <c r="G384" s="77">
        <f>+IF(ISNUMBER(DATA!R330),DATA!R330,"n/a")</f>
        <v>1021791</v>
      </c>
      <c r="H384" s="78">
        <f>+IF(ISNUMBER(DATA!S330),DATA!S330,"n/a")</f>
        <v>8.5000000000000006E-2</v>
      </c>
      <c r="I384" s="77">
        <f>+IF(ISNUMBER(DATA!AB330),DATA!AB330,"n/a")</f>
        <v>2034324</v>
      </c>
      <c r="J384" s="78">
        <f>+IF(ISNUMBER(DATA!AC330),DATA!AC330,"n/a")</f>
        <v>5.6000000000000001E-2</v>
      </c>
      <c r="K384" s="77">
        <f>+IF(ISNUMBER(DATA!AL330),DATA!AL330,"n/a")</f>
        <v>4199631</v>
      </c>
      <c r="L384" s="78">
        <f>+IF(ISNUMBER(DATA!AM330),DATA!AM330,"n/a")</f>
        <v>0.04</v>
      </c>
      <c r="R384" s="67"/>
      <c r="S384" s="67"/>
      <c r="T384" s="67"/>
      <c r="U384" s="67"/>
      <c r="V384" s="67"/>
      <c r="W384" s="67"/>
      <c r="X384" s="67"/>
      <c r="Y384" s="67"/>
    </row>
    <row r="385" spans="1:25" x14ac:dyDescent="0.2">
      <c r="A385" s="76" t="s">
        <v>19</v>
      </c>
      <c r="B385" s="67" t="s">
        <v>12</v>
      </c>
      <c r="C385" s="67" t="s">
        <v>0</v>
      </c>
      <c r="D385" s="67" t="s">
        <v>295</v>
      </c>
      <c r="E385" s="77">
        <f>+IF(ISNUMBER(DATA!H331),DATA!H331,"n/a")</f>
        <v>2371385</v>
      </c>
      <c r="F385" s="78">
        <f>+IF(ISNUMBER(DATA!I331),DATA!I331,"n/a")</f>
        <v>3.6999999999999998E-2</v>
      </c>
      <c r="G385" s="77">
        <f>+IF(ISNUMBER(DATA!R331),DATA!R331,"n/a")</f>
        <v>7476266</v>
      </c>
      <c r="H385" s="78">
        <f>+IF(ISNUMBER(DATA!S331),DATA!S331,"n/a")</f>
        <v>3.9E-2</v>
      </c>
      <c r="I385" s="77">
        <f>+IF(ISNUMBER(DATA!AB331),DATA!AB331,"n/a")</f>
        <v>15027841</v>
      </c>
      <c r="J385" s="78">
        <f>+IF(ISNUMBER(DATA!AC331),DATA!AC331,"n/a")</f>
        <v>1.9E-2</v>
      </c>
      <c r="K385" s="77">
        <f>+IF(ISNUMBER(DATA!AL331),DATA!AL331,"n/a")</f>
        <v>31391922</v>
      </c>
      <c r="L385" s="78">
        <f>+IF(ISNUMBER(DATA!AM331),DATA!AM331,"n/a")</f>
        <v>3.0000000000000001E-3</v>
      </c>
      <c r="R385" s="67"/>
      <c r="S385" s="67"/>
      <c r="T385" s="67"/>
      <c r="U385" s="67"/>
      <c r="V385" s="67"/>
      <c r="W385" s="67"/>
      <c r="X385" s="67"/>
      <c r="Y385" s="67"/>
    </row>
    <row r="386" spans="1:25" x14ac:dyDescent="0.2">
      <c r="A386" s="76" t="s">
        <v>19</v>
      </c>
      <c r="B386" s="67" t="s">
        <v>12</v>
      </c>
      <c r="C386" s="67" t="s">
        <v>0</v>
      </c>
      <c r="D386" s="67" t="s">
        <v>296</v>
      </c>
      <c r="E386" s="77">
        <f>+IF(ISNUMBER(DATA!H332),DATA!H332,"n/a")</f>
        <v>166727</v>
      </c>
      <c r="F386" s="78">
        <f>+IF(ISNUMBER(DATA!I332),DATA!I332,"n/a")</f>
        <v>1.4E-2</v>
      </c>
      <c r="G386" s="77">
        <f>+IF(ISNUMBER(DATA!R332),DATA!R332,"n/a")</f>
        <v>568914</v>
      </c>
      <c r="H386" s="78">
        <f>+IF(ISNUMBER(DATA!S332),DATA!S332,"n/a")</f>
        <v>2.1999999999999999E-2</v>
      </c>
      <c r="I386" s="77">
        <f>+IF(ISNUMBER(DATA!AB332),DATA!AB332,"n/a")</f>
        <v>1195160</v>
      </c>
      <c r="J386" s="78">
        <f>+IF(ISNUMBER(DATA!AC332),DATA!AC332,"n/a")</f>
        <v>2.5999999999999999E-2</v>
      </c>
      <c r="K386" s="77">
        <f>+IF(ISNUMBER(DATA!AL332),DATA!AL332,"n/a")</f>
        <v>2316804</v>
      </c>
      <c r="L386" s="78">
        <f>+IF(ISNUMBER(DATA!AM332),DATA!AM332,"n/a")</f>
        <v>-1.4E-2</v>
      </c>
      <c r="R386" s="67"/>
      <c r="S386" s="67"/>
      <c r="T386" s="67"/>
      <c r="U386" s="67"/>
      <c r="V386" s="67"/>
      <c r="W386" s="67"/>
      <c r="X386" s="67"/>
      <c r="Y386" s="67"/>
    </row>
    <row r="387" spans="1:25" x14ac:dyDescent="0.2">
      <c r="A387" s="76" t="s">
        <v>19</v>
      </c>
      <c r="B387" s="67" t="s">
        <v>12</v>
      </c>
      <c r="C387" s="67" t="s">
        <v>0</v>
      </c>
      <c r="D387" s="67" t="s">
        <v>297</v>
      </c>
      <c r="E387" s="77">
        <f>+IF(ISNUMBER(DATA!H333),DATA!H333,"n/a")</f>
        <v>935140</v>
      </c>
      <c r="F387" s="78">
        <f>+IF(ISNUMBER(DATA!I333),DATA!I333,"n/a")</f>
        <v>-5.8999999999999997E-2</v>
      </c>
      <c r="G387" s="77">
        <f>+IF(ISNUMBER(DATA!R333),DATA!R333,"n/a")</f>
        <v>2932663</v>
      </c>
      <c r="H387" s="78">
        <f>+IF(ISNUMBER(DATA!S333),DATA!S333,"n/a")</f>
        <v>-0.01</v>
      </c>
      <c r="I387" s="77">
        <f>+IF(ISNUMBER(DATA!AB333),DATA!AB333,"n/a")</f>
        <v>5784585</v>
      </c>
      <c r="J387" s="78">
        <f>+IF(ISNUMBER(DATA!AC333),DATA!AC333,"n/a")</f>
        <v>1.4999999999999999E-2</v>
      </c>
      <c r="K387" s="77">
        <f>+IF(ISNUMBER(DATA!AL333),DATA!AL333,"n/a")</f>
        <v>12341549</v>
      </c>
      <c r="L387" s="78">
        <f>+IF(ISNUMBER(DATA!AM333),DATA!AM333,"n/a")</f>
        <v>1.7000000000000001E-2</v>
      </c>
      <c r="R387" s="67"/>
      <c r="S387" s="67"/>
      <c r="T387" s="67"/>
      <c r="U387" s="67"/>
      <c r="V387" s="67"/>
      <c r="W387" s="67"/>
      <c r="X387" s="67"/>
      <c r="Y387" s="67"/>
    </row>
    <row r="388" spans="1:25" x14ac:dyDescent="0.2">
      <c r="A388" s="76" t="s">
        <v>19</v>
      </c>
      <c r="B388" s="67" t="s">
        <v>12</v>
      </c>
      <c r="C388" s="67" t="s">
        <v>0</v>
      </c>
      <c r="D388" s="67" t="s">
        <v>298</v>
      </c>
      <c r="E388" s="77">
        <f>+IF(ISNUMBER(DATA!H334),DATA!H334,"n/a")</f>
        <v>540056</v>
      </c>
      <c r="F388" s="78">
        <f>+IF(ISNUMBER(DATA!I334),DATA!I334,"n/a")</f>
        <v>-1.7000000000000001E-2</v>
      </c>
      <c r="G388" s="77">
        <f>+IF(ISNUMBER(DATA!R334),DATA!R334,"n/a")</f>
        <v>1799471</v>
      </c>
      <c r="H388" s="78">
        <f>+IF(ISNUMBER(DATA!S334),DATA!S334,"n/a")</f>
        <v>2.1999999999999999E-2</v>
      </c>
      <c r="I388" s="77">
        <f>+IF(ISNUMBER(DATA!AB334),DATA!AB334,"n/a")</f>
        <v>3809978</v>
      </c>
      <c r="J388" s="78">
        <f>+IF(ISNUMBER(DATA!AC334),DATA!AC334,"n/a")</f>
        <v>0.28899999999999998</v>
      </c>
      <c r="K388" s="77">
        <f>+IF(ISNUMBER(DATA!AL334),DATA!AL334,"n/a")</f>
        <v>7861673</v>
      </c>
      <c r="L388" s="78">
        <f>+IF(ISNUMBER(DATA!AM334),DATA!AM334,"n/a")</f>
        <v>0.14599999999999999</v>
      </c>
      <c r="R388" s="67"/>
      <c r="S388" s="67"/>
      <c r="T388" s="67"/>
      <c r="U388" s="67"/>
      <c r="V388" s="67"/>
      <c r="W388" s="67"/>
      <c r="X388" s="67"/>
      <c r="Y388" s="67"/>
    </row>
    <row r="389" spans="1:25" x14ac:dyDescent="0.2">
      <c r="A389" s="76" t="s">
        <v>19</v>
      </c>
      <c r="B389" s="67" t="s">
        <v>12</v>
      </c>
      <c r="C389" s="67" t="s">
        <v>0</v>
      </c>
      <c r="D389" s="67" t="s">
        <v>299</v>
      </c>
      <c r="E389" s="77">
        <f>+IF(ISNUMBER(DATA!H335),DATA!H335,"n/a")</f>
        <v>517361</v>
      </c>
      <c r="F389" s="78">
        <f>+IF(ISNUMBER(DATA!I335),DATA!I335,"n/a")</f>
        <v>-3.5000000000000003E-2</v>
      </c>
      <c r="G389" s="77">
        <f>+IF(ISNUMBER(DATA!R335),DATA!R335,"n/a")</f>
        <v>1799187</v>
      </c>
      <c r="H389" s="78">
        <f>+IF(ISNUMBER(DATA!S335),DATA!S335,"n/a")</f>
        <v>-0.01</v>
      </c>
      <c r="I389" s="77">
        <f>+IF(ISNUMBER(DATA!AB335),DATA!AB335,"n/a")</f>
        <v>3807657</v>
      </c>
      <c r="J389" s="78">
        <f>+IF(ISNUMBER(DATA!AC335),DATA!AC335,"n/a")</f>
        <v>8.2000000000000003E-2</v>
      </c>
      <c r="K389" s="77">
        <f>+IF(ISNUMBER(DATA!AL335),DATA!AL335,"n/a")</f>
        <v>7923383</v>
      </c>
      <c r="L389" s="78">
        <f>+IF(ISNUMBER(DATA!AM335),DATA!AM335,"n/a")</f>
        <v>3.2000000000000001E-2</v>
      </c>
      <c r="R389" s="67"/>
      <c r="S389" s="67"/>
      <c r="T389" s="67"/>
      <c r="U389" s="67"/>
      <c r="V389" s="67"/>
      <c r="W389" s="67"/>
      <c r="X389" s="67"/>
      <c r="Y389" s="67"/>
    </row>
    <row r="390" spans="1:25" x14ac:dyDescent="0.2">
      <c r="A390" s="76" t="s">
        <v>19</v>
      </c>
      <c r="B390" s="67" t="s">
        <v>12</v>
      </c>
      <c r="C390" s="67" t="s">
        <v>0</v>
      </c>
      <c r="D390" s="67" t="s">
        <v>300</v>
      </c>
      <c r="E390" s="77">
        <f>+IF(ISNUMBER(DATA!H336),DATA!H336,"n/a")</f>
        <v>229643</v>
      </c>
      <c r="F390" s="78">
        <f>+IF(ISNUMBER(DATA!I336),DATA!I336,"n/a")</f>
        <v>-1.7999999999999999E-2</v>
      </c>
      <c r="G390" s="77">
        <f>+IF(ISNUMBER(DATA!R336),DATA!R336,"n/a")</f>
        <v>766006</v>
      </c>
      <c r="H390" s="78">
        <f>+IF(ISNUMBER(DATA!S336),DATA!S336,"n/a")</f>
        <v>-3.0000000000000001E-3</v>
      </c>
      <c r="I390" s="77">
        <f>+IF(ISNUMBER(DATA!AB336),DATA!AB336,"n/a")</f>
        <v>1568048</v>
      </c>
      <c r="J390" s="78">
        <f>+IF(ISNUMBER(DATA!AC336),DATA!AC336,"n/a")</f>
        <v>-8.0000000000000002E-3</v>
      </c>
      <c r="K390" s="77">
        <f>+IF(ISNUMBER(DATA!AL336),DATA!AL336,"n/a")</f>
        <v>3137526</v>
      </c>
      <c r="L390" s="78">
        <f>+IF(ISNUMBER(DATA!AM336),DATA!AM336,"n/a")</f>
        <v>-3.5000000000000003E-2</v>
      </c>
      <c r="R390" s="67"/>
      <c r="S390" s="67"/>
      <c r="T390" s="67"/>
      <c r="U390" s="67"/>
      <c r="V390" s="67"/>
      <c r="W390" s="67"/>
      <c r="X390" s="67"/>
      <c r="Y390" s="67"/>
    </row>
    <row r="391" spans="1:25" x14ac:dyDescent="0.2">
      <c r="A391" s="76" t="s">
        <v>19</v>
      </c>
      <c r="B391" s="67" t="s">
        <v>12</v>
      </c>
      <c r="C391" s="67" t="s">
        <v>0</v>
      </c>
      <c r="D391" s="67" t="s">
        <v>301</v>
      </c>
      <c r="E391" s="77">
        <f>+IF(ISNUMBER(DATA!H337),DATA!H337,"n/a")</f>
        <v>455448</v>
      </c>
      <c r="F391" s="78">
        <f>+IF(ISNUMBER(DATA!I337),DATA!I337,"n/a")</f>
        <v>-3.4000000000000002E-2</v>
      </c>
      <c r="G391" s="77">
        <f>+IF(ISNUMBER(DATA!R337),DATA!R337,"n/a")</f>
        <v>1526635</v>
      </c>
      <c r="H391" s="78">
        <f>+IF(ISNUMBER(DATA!S337),DATA!S337,"n/a")</f>
        <v>0.02</v>
      </c>
      <c r="I391" s="77">
        <f>+IF(ISNUMBER(DATA!AB337),DATA!AB337,"n/a")</f>
        <v>3382537</v>
      </c>
      <c r="J391" s="78">
        <f>+IF(ISNUMBER(DATA!AC337),DATA!AC337,"n/a")</f>
        <v>2.3E-2</v>
      </c>
      <c r="K391" s="77">
        <f>+IF(ISNUMBER(DATA!AL337),DATA!AL337,"n/a")</f>
        <v>6691745</v>
      </c>
      <c r="L391" s="78">
        <f>+IF(ISNUMBER(DATA!AM337),DATA!AM337,"n/a")</f>
        <v>3.3000000000000002E-2</v>
      </c>
      <c r="R391" s="67"/>
      <c r="S391" s="67"/>
      <c r="T391" s="67"/>
      <c r="U391" s="67"/>
      <c r="V391" s="67"/>
      <c r="W391" s="67"/>
      <c r="X391" s="67"/>
      <c r="Y391" s="67"/>
    </row>
    <row r="392" spans="1:25" x14ac:dyDescent="0.2">
      <c r="A392" s="76" t="s">
        <v>19</v>
      </c>
      <c r="B392" s="67" t="s">
        <v>12</v>
      </c>
      <c r="C392" s="67" t="s">
        <v>0</v>
      </c>
      <c r="D392" s="67" t="s">
        <v>302</v>
      </c>
      <c r="E392" s="77">
        <f>+IF(ISNUMBER(DATA!H338),DATA!H338,"n/a")</f>
        <v>2510817</v>
      </c>
      <c r="F392" s="78">
        <f>+IF(ISNUMBER(DATA!I338),DATA!I338,"n/a")</f>
        <v>-2.5000000000000001E-2</v>
      </c>
      <c r="G392" s="77">
        <f>+IF(ISNUMBER(DATA!R338),DATA!R338,"n/a")</f>
        <v>7690315</v>
      </c>
      <c r="H392" s="78">
        <f>+IF(ISNUMBER(DATA!S338),DATA!S338,"n/a")</f>
        <v>6.0000000000000001E-3</v>
      </c>
      <c r="I392" s="77">
        <f>+IF(ISNUMBER(DATA!AB338),DATA!AB338,"n/a")</f>
        <v>15830091</v>
      </c>
      <c r="J392" s="78">
        <f>+IF(ISNUMBER(DATA!AC338),DATA!AC338,"n/a")</f>
        <v>-0.01</v>
      </c>
      <c r="K392" s="77">
        <f>+IF(ISNUMBER(DATA!AL338),DATA!AL338,"n/a")</f>
        <v>35285591</v>
      </c>
      <c r="L392" s="78">
        <f>+IF(ISNUMBER(DATA!AM338),DATA!AM338,"n/a")</f>
        <v>-3.5000000000000003E-2</v>
      </c>
      <c r="R392" s="67"/>
      <c r="S392" s="67"/>
      <c r="T392" s="67"/>
      <c r="U392" s="67"/>
      <c r="V392" s="67"/>
      <c r="W392" s="67"/>
      <c r="X392" s="67"/>
      <c r="Y392" s="67"/>
    </row>
    <row r="393" spans="1:25" x14ac:dyDescent="0.2">
      <c r="A393" s="76" t="s">
        <v>19</v>
      </c>
      <c r="B393" s="67" t="s">
        <v>12</v>
      </c>
      <c r="C393" s="67" t="s">
        <v>0</v>
      </c>
      <c r="D393" s="67" t="s">
        <v>303</v>
      </c>
      <c r="E393" s="77">
        <f>+IF(ISNUMBER(DATA!H339),DATA!H339,"n/a")</f>
        <v>1176165</v>
      </c>
      <c r="F393" s="78">
        <f>+IF(ISNUMBER(DATA!I339),DATA!I339,"n/a")</f>
        <v>5.8999999999999997E-2</v>
      </c>
      <c r="G393" s="77">
        <f>+IF(ISNUMBER(DATA!R339),DATA!R339,"n/a")</f>
        <v>3836735</v>
      </c>
      <c r="H393" s="78">
        <f>+IF(ISNUMBER(DATA!S339),DATA!S339,"n/a")</f>
        <v>4.3999999999999997E-2</v>
      </c>
      <c r="I393" s="77">
        <f>+IF(ISNUMBER(DATA!AB339),DATA!AB339,"n/a")</f>
        <v>7987873</v>
      </c>
      <c r="J393" s="78">
        <f>+IF(ISNUMBER(DATA!AC339),DATA!AC339,"n/a")</f>
        <v>3.5999999999999997E-2</v>
      </c>
      <c r="K393" s="77">
        <f>+IF(ISNUMBER(DATA!AL339),DATA!AL339,"n/a")</f>
        <v>16532304</v>
      </c>
      <c r="L393" s="78">
        <f>+IF(ISNUMBER(DATA!AM339),DATA!AM339,"n/a")</f>
        <v>3.7999999999999999E-2</v>
      </c>
      <c r="R393" s="67"/>
      <c r="S393" s="67"/>
      <c r="T393" s="67"/>
      <c r="U393" s="67"/>
      <c r="V393" s="67"/>
      <c r="W393" s="67"/>
      <c r="X393" s="67"/>
      <c r="Y393" s="67"/>
    </row>
    <row r="394" spans="1:25" x14ac:dyDescent="0.2">
      <c r="A394" s="76" t="s">
        <v>19</v>
      </c>
      <c r="B394" s="67" t="s">
        <v>12</v>
      </c>
      <c r="C394" s="67" t="s">
        <v>0</v>
      </c>
      <c r="D394" s="67" t="s">
        <v>304</v>
      </c>
      <c r="E394" s="77">
        <f>+IF(ISNUMBER(DATA!H340),DATA!H340,"n/a")</f>
        <v>185744</v>
      </c>
      <c r="F394" s="78">
        <f>+IF(ISNUMBER(DATA!I340),DATA!I340,"n/a")</f>
        <v>7.0000000000000001E-3</v>
      </c>
      <c r="G394" s="77">
        <f>+IF(ISNUMBER(DATA!R340),DATA!R340,"n/a")</f>
        <v>610925</v>
      </c>
      <c r="H394" s="78">
        <f>+IF(ISNUMBER(DATA!S340),DATA!S340,"n/a")</f>
        <v>4.0000000000000001E-3</v>
      </c>
      <c r="I394" s="77">
        <f>+IF(ISNUMBER(DATA!AB340),DATA!AB340,"n/a")</f>
        <v>1235236</v>
      </c>
      <c r="J394" s="78">
        <f>+IF(ISNUMBER(DATA!AC340),DATA!AC340,"n/a")</f>
        <v>2E-3</v>
      </c>
      <c r="K394" s="77">
        <f>+IF(ISNUMBER(DATA!AL340),DATA!AL340,"n/a")</f>
        <v>2331059</v>
      </c>
      <c r="L394" s="78">
        <f>+IF(ISNUMBER(DATA!AM340),DATA!AM340,"n/a")</f>
        <v>-4.2000000000000003E-2</v>
      </c>
      <c r="R394" s="67"/>
      <c r="S394" s="67"/>
      <c r="T394" s="67"/>
      <c r="U394" s="67"/>
      <c r="V394" s="67"/>
      <c r="W394" s="67"/>
      <c r="X394" s="67"/>
      <c r="Y394" s="67"/>
    </row>
    <row r="395" spans="1:25" x14ac:dyDescent="0.2">
      <c r="A395" s="76" t="s">
        <v>19</v>
      </c>
      <c r="B395" s="67" t="s">
        <v>12</v>
      </c>
      <c r="C395" s="67" t="s">
        <v>0</v>
      </c>
      <c r="D395" s="67" t="s">
        <v>305</v>
      </c>
      <c r="E395" s="77">
        <f>+IF(ISNUMBER(DATA!H341),DATA!H341,"n/a")</f>
        <v>594372</v>
      </c>
      <c r="F395" s="78">
        <f>+IF(ISNUMBER(DATA!I341),DATA!I341,"n/a")</f>
        <v>-6.0999999999999999E-2</v>
      </c>
      <c r="G395" s="77">
        <f>+IF(ISNUMBER(DATA!R341),DATA!R341,"n/a")</f>
        <v>1871022</v>
      </c>
      <c r="H395" s="78">
        <f>+IF(ISNUMBER(DATA!S341),DATA!S341,"n/a")</f>
        <v>-2.9000000000000001E-2</v>
      </c>
      <c r="I395" s="77">
        <f>+IF(ISNUMBER(DATA!AB341),DATA!AB341,"n/a")</f>
        <v>3754625</v>
      </c>
      <c r="J395" s="78">
        <f>+IF(ISNUMBER(DATA!AC341),DATA!AC341,"n/a")</f>
        <v>-0.01</v>
      </c>
      <c r="K395" s="77">
        <f>+IF(ISNUMBER(DATA!AL341),DATA!AL341,"n/a")</f>
        <v>8016580</v>
      </c>
      <c r="L395" s="78">
        <f>+IF(ISNUMBER(DATA!AM341),DATA!AM341,"n/a")</f>
        <v>0</v>
      </c>
      <c r="R395" s="67"/>
      <c r="S395" s="67"/>
      <c r="T395" s="67"/>
      <c r="U395" s="67"/>
      <c r="V395" s="67"/>
      <c r="W395" s="67"/>
      <c r="X395" s="67"/>
      <c r="Y395" s="67"/>
    </row>
    <row r="396" spans="1:25" x14ac:dyDescent="0.2">
      <c r="A396" s="76" t="s">
        <v>19</v>
      </c>
      <c r="B396" s="67" t="s">
        <v>12</v>
      </c>
      <c r="C396" s="67" t="s">
        <v>0</v>
      </c>
      <c r="D396" s="67" t="s">
        <v>306</v>
      </c>
      <c r="E396" s="77">
        <f>+IF(ISNUMBER(DATA!H342),DATA!H342,"n/a")</f>
        <v>316099</v>
      </c>
      <c r="F396" s="78">
        <f>+IF(ISNUMBER(DATA!I342),DATA!I342,"n/a")</f>
        <v>-0.03</v>
      </c>
      <c r="G396" s="77">
        <f>+IF(ISNUMBER(DATA!R342),DATA!R342,"n/a")</f>
        <v>1064991</v>
      </c>
      <c r="H396" s="78">
        <f>+IF(ISNUMBER(DATA!S342),DATA!S342,"n/a")</f>
        <v>0</v>
      </c>
      <c r="I396" s="77">
        <f>+IF(ISNUMBER(DATA!AB342),DATA!AB342,"n/a")</f>
        <v>2228179</v>
      </c>
      <c r="J396" s="78">
        <f>+IF(ISNUMBER(DATA!AC342),DATA!AC342,"n/a")</f>
        <v>3.0000000000000001E-3</v>
      </c>
      <c r="K396" s="77">
        <f>+IF(ISNUMBER(DATA!AL342),DATA!AL342,"n/a")</f>
        <v>4399393</v>
      </c>
      <c r="L396" s="78">
        <f>+IF(ISNUMBER(DATA!AM342),DATA!AM342,"n/a")</f>
        <v>-2.3E-2</v>
      </c>
      <c r="R396" s="67"/>
      <c r="S396" s="67"/>
      <c r="T396" s="67"/>
      <c r="U396" s="67"/>
      <c r="V396" s="67"/>
      <c r="W396" s="67"/>
      <c r="X396" s="67"/>
      <c r="Y396" s="67"/>
    </row>
    <row r="397" spans="1:25" x14ac:dyDescent="0.2">
      <c r="A397" s="76" t="s">
        <v>19</v>
      </c>
      <c r="B397" s="67" t="s">
        <v>12</v>
      </c>
      <c r="C397" s="67" t="s">
        <v>0</v>
      </c>
      <c r="D397" s="67" t="s">
        <v>307</v>
      </c>
      <c r="E397" s="77">
        <f>+IF(ISNUMBER(DATA!H343),DATA!H343,"n/a")</f>
        <v>987610</v>
      </c>
      <c r="F397" s="78">
        <f>+IF(ISNUMBER(DATA!I343),DATA!I343,"n/a")</f>
        <v>-8.4000000000000005E-2</v>
      </c>
      <c r="G397" s="77">
        <f>+IF(ISNUMBER(DATA!R343),DATA!R343,"n/a")</f>
        <v>3007382</v>
      </c>
      <c r="H397" s="78">
        <f>+IF(ISNUMBER(DATA!S343),DATA!S343,"n/a")</f>
        <v>-0.06</v>
      </c>
      <c r="I397" s="77">
        <f>+IF(ISNUMBER(DATA!AB343),DATA!AB343,"n/a")</f>
        <v>6264673</v>
      </c>
      <c r="J397" s="78">
        <f>+IF(ISNUMBER(DATA!AC343),DATA!AC343,"n/a")</f>
        <v>-5.6000000000000001E-2</v>
      </c>
      <c r="K397" s="77">
        <f>+IF(ISNUMBER(DATA!AL343),DATA!AL343,"n/a")</f>
        <v>13700017</v>
      </c>
      <c r="L397" s="78">
        <f>+IF(ISNUMBER(DATA!AM343),DATA!AM343,"n/a")</f>
        <v>-0.06</v>
      </c>
      <c r="R397" s="67"/>
      <c r="S397" s="67"/>
      <c r="T397" s="67"/>
      <c r="U397" s="67"/>
      <c r="V397" s="67"/>
      <c r="W397" s="67"/>
      <c r="X397" s="67"/>
      <c r="Y397" s="67"/>
    </row>
    <row r="398" spans="1:25" x14ac:dyDescent="0.2">
      <c r="A398" s="76" t="s">
        <v>19</v>
      </c>
      <c r="B398" s="67" t="s">
        <v>12</v>
      </c>
      <c r="C398" s="67" t="s">
        <v>0</v>
      </c>
      <c r="D398" s="67" t="s">
        <v>308</v>
      </c>
      <c r="E398" s="77">
        <f>+IF(ISNUMBER(DATA!H344),DATA!H344,"n/a")</f>
        <v>925895</v>
      </c>
      <c r="F398" s="78">
        <f>+IF(ISNUMBER(DATA!I344),DATA!I344,"n/a")</f>
        <v>3.6999999999999998E-2</v>
      </c>
      <c r="G398" s="77">
        <f>+IF(ISNUMBER(DATA!R344),DATA!R344,"n/a")</f>
        <v>2946422</v>
      </c>
      <c r="H398" s="78">
        <f>+IF(ISNUMBER(DATA!S344),DATA!S344,"n/a")</f>
        <v>4.9000000000000002E-2</v>
      </c>
      <c r="I398" s="77">
        <f>+IF(ISNUMBER(DATA!AB344),DATA!AB344,"n/a")</f>
        <v>5794616</v>
      </c>
      <c r="J398" s="78">
        <f>+IF(ISNUMBER(DATA!AC344),DATA!AC344,"n/a")</f>
        <v>5.3999999999999999E-2</v>
      </c>
      <c r="K398" s="77">
        <f>+IF(ISNUMBER(DATA!AL344),DATA!AL344,"n/a")</f>
        <v>12333569</v>
      </c>
      <c r="L398" s="78">
        <f>+IF(ISNUMBER(DATA!AM344),DATA!AM344,"n/a")</f>
        <v>2.8000000000000001E-2</v>
      </c>
      <c r="R398" s="67"/>
      <c r="S398" s="67"/>
      <c r="T398" s="67"/>
      <c r="U398" s="67"/>
      <c r="V398" s="67"/>
      <c r="W398" s="67"/>
      <c r="X398" s="67"/>
      <c r="Y398" s="67"/>
    </row>
    <row r="399" spans="1:25" x14ac:dyDescent="0.2">
      <c r="A399" s="76" t="s">
        <v>19</v>
      </c>
      <c r="B399" s="67" t="s">
        <v>12</v>
      </c>
      <c r="C399" s="67" t="s">
        <v>0</v>
      </c>
      <c r="D399" s="67" t="s">
        <v>309</v>
      </c>
      <c r="E399" s="77">
        <f>+IF(ISNUMBER(DATA!H345),DATA!H345,"n/a")</f>
        <v>605800</v>
      </c>
      <c r="F399" s="78">
        <f>+IF(ISNUMBER(DATA!I345),DATA!I345,"n/a")</f>
        <v>-0.11700000000000001</v>
      </c>
      <c r="G399" s="77">
        <f>+IF(ISNUMBER(DATA!R345),DATA!R345,"n/a")</f>
        <v>1921011</v>
      </c>
      <c r="H399" s="78">
        <f>+IF(ISNUMBER(DATA!S345),DATA!S345,"n/a")</f>
        <v>-5.3999999999999999E-2</v>
      </c>
      <c r="I399" s="77">
        <f>+IF(ISNUMBER(DATA!AB345),DATA!AB345,"n/a")</f>
        <v>4027161</v>
      </c>
      <c r="J399" s="78">
        <f>+IF(ISNUMBER(DATA!AC345),DATA!AC345,"n/a")</f>
        <v>-4.7E-2</v>
      </c>
      <c r="K399" s="77">
        <f>+IF(ISNUMBER(DATA!AL345),DATA!AL345,"n/a")</f>
        <v>8571211</v>
      </c>
      <c r="L399" s="78">
        <f>+IF(ISNUMBER(DATA!AM345),DATA!AM345,"n/a")</f>
        <v>1.2999999999999999E-2</v>
      </c>
      <c r="R399" s="67"/>
      <c r="S399" s="67"/>
      <c r="T399" s="67"/>
      <c r="U399" s="67"/>
      <c r="V399" s="67"/>
      <c r="W399" s="67"/>
      <c r="X399" s="67"/>
      <c r="Y399" s="67"/>
    </row>
    <row r="400" spans="1:25" x14ac:dyDescent="0.2">
      <c r="A400" s="76" t="s">
        <v>19</v>
      </c>
      <c r="B400" s="67" t="s">
        <v>12</v>
      </c>
      <c r="C400" s="67" t="s">
        <v>0</v>
      </c>
      <c r="D400" s="67" t="s">
        <v>310</v>
      </c>
      <c r="E400" s="77">
        <f>+IF(ISNUMBER(DATA!H346),DATA!H346,"n/a")</f>
        <v>611205</v>
      </c>
      <c r="F400" s="78">
        <f>+IF(ISNUMBER(DATA!I346),DATA!I346,"n/a")</f>
        <v>0.107</v>
      </c>
      <c r="G400" s="77">
        <f>+IF(ISNUMBER(DATA!R346),DATA!R346,"n/a")</f>
        <v>1906987</v>
      </c>
      <c r="H400" s="78">
        <f>+IF(ISNUMBER(DATA!S346),DATA!S346,"n/a")</f>
        <v>9.0999999999999998E-2</v>
      </c>
      <c r="I400" s="77">
        <f>+IF(ISNUMBER(DATA!AB346),DATA!AB346,"n/a")</f>
        <v>3898502</v>
      </c>
      <c r="J400" s="78">
        <f>+IF(ISNUMBER(DATA!AC346),DATA!AC346,"n/a")</f>
        <v>3.1E-2</v>
      </c>
      <c r="K400" s="77">
        <f>+IF(ISNUMBER(DATA!AL346),DATA!AL346,"n/a")</f>
        <v>7877130</v>
      </c>
      <c r="L400" s="78">
        <f>+IF(ISNUMBER(DATA!AM346),DATA!AM346,"n/a")</f>
        <v>1.9E-2</v>
      </c>
      <c r="R400" s="67"/>
      <c r="S400" s="67"/>
      <c r="T400" s="67"/>
      <c r="U400" s="67"/>
      <c r="V400" s="67"/>
      <c r="W400" s="67"/>
      <c r="X400" s="67"/>
      <c r="Y400" s="67"/>
    </row>
    <row r="401" spans="1:25" x14ac:dyDescent="0.2">
      <c r="A401" s="76" t="s">
        <v>19</v>
      </c>
      <c r="B401" s="67" t="s">
        <v>12</v>
      </c>
      <c r="C401" s="67" t="s">
        <v>0</v>
      </c>
      <c r="D401" s="67" t="s">
        <v>311</v>
      </c>
      <c r="E401" s="77">
        <f>+IF(ISNUMBER(DATA!H347),DATA!H347,"n/a")</f>
        <v>448081</v>
      </c>
      <c r="F401" s="78">
        <f>+IF(ISNUMBER(DATA!I347),DATA!I347,"n/a")</f>
        <v>-0.11899999999999999</v>
      </c>
      <c r="G401" s="77">
        <f>+IF(ISNUMBER(DATA!R347),DATA!R347,"n/a")</f>
        <v>1438753</v>
      </c>
      <c r="H401" s="78">
        <f>+IF(ISNUMBER(DATA!S347),DATA!S347,"n/a")</f>
        <v>-0.104</v>
      </c>
      <c r="I401" s="77">
        <f>+IF(ISNUMBER(DATA!AB347),DATA!AB347,"n/a")</f>
        <v>2942512</v>
      </c>
      <c r="J401" s="78">
        <f>+IF(ISNUMBER(DATA!AC347),DATA!AC347,"n/a")</f>
        <v>-8.5999999999999993E-2</v>
      </c>
      <c r="K401" s="77">
        <f>+IF(ISNUMBER(DATA!AL347),DATA!AL347,"n/a")</f>
        <v>6342569</v>
      </c>
      <c r="L401" s="78">
        <f>+IF(ISNUMBER(DATA!AM347),DATA!AM347,"n/a")</f>
        <v>-6.7000000000000004E-2</v>
      </c>
      <c r="R401" s="67"/>
      <c r="S401" s="67"/>
      <c r="T401" s="67"/>
      <c r="U401" s="67"/>
      <c r="V401" s="67"/>
      <c r="W401" s="67"/>
      <c r="X401" s="67"/>
      <c r="Y401" s="67"/>
    </row>
    <row r="402" spans="1:25" x14ac:dyDescent="0.2">
      <c r="A402" s="76" t="s">
        <v>19</v>
      </c>
      <c r="B402" s="67" t="s">
        <v>12</v>
      </c>
      <c r="C402" s="67" t="s">
        <v>0</v>
      </c>
      <c r="D402" s="67" t="s">
        <v>312</v>
      </c>
      <c r="E402" s="77">
        <f>+IF(ISNUMBER(DATA!H348),DATA!H348,"n/a")</f>
        <v>403576</v>
      </c>
      <c r="F402" s="78">
        <f>+IF(ISNUMBER(DATA!I348),DATA!I348,"n/a")</f>
        <v>-0.107</v>
      </c>
      <c r="G402" s="77">
        <f>+IF(ISNUMBER(DATA!R348),DATA!R348,"n/a")</f>
        <v>1317561</v>
      </c>
      <c r="H402" s="78">
        <f>+IF(ISNUMBER(DATA!S348),DATA!S348,"n/a")</f>
        <v>-8.4000000000000005E-2</v>
      </c>
      <c r="I402" s="77">
        <f>+IF(ISNUMBER(DATA!AB348),DATA!AB348,"n/a")</f>
        <v>2743187</v>
      </c>
      <c r="J402" s="78">
        <f>+IF(ISNUMBER(DATA!AC348),DATA!AC348,"n/a")</f>
        <v>-7.1999999999999995E-2</v>
      </c>
      <c r="K402" s="77">
        <f>+IF(ISNUMBER(DATA!AL348),DATA!AL348,"n/a")</f>
        <v>5803386</v>
      </c>
      <c r="L402" s="78">
        <f>+IF(ISNUMBER(DATA!AM348),DATA!AM348,"n/a")</f>
        <v>-6.0999999999999999E-2</v>
      </c>
      <c r="R402" s="67"/>
      <c r="S402" s="67"/>
      <c r="T402" s="67"/>
      <c r="U402" s="67"/>
      <c r="V402" s="67"/>
      <c r="W402" s="67"/>
      <c r="X402" s="67"/>
      <c r="Y402" s="67"/>
    </row>
    <row r="403" spans="1:25" x14ac:dyDescent="0.2">
      <c r="A403" s="76" t="s">
        <v>19</v>
      </c>
      <c r="B403" s="67" t="s">
        <v>12</v>
      </c>
      <c r="C403" s="67" t="s">
        <v>0</v>
      </c>
      <c r="D403" s="67" t="s">
        <v>313</v>
      </c>
      <c r="E403" s="77">
        <f>+IF(ISNUMBER(DATA!H349),DATA!H349,"n/a")</f>
        <v>313232</v>
      </c>
      <c r="F403" s="78">
        <f>+IF(ISNUMBER(DATA!I349),DATA!I349,"n/a")</f>
        <v>-7.4999999999999997E-2</v>
      </c>
      <c r="G403" s="77">
        <f>+IF(ISNUMBER(DATA!R349),DATA!R349,"n/a")</f>
        <v>1055504</v>
      </c>
      <c r="H403" s="78">
        <f>+IF(ISNUMBER(DATA!S349),DATA!S349,"n/a")</f>
        <v>-6.2E-2</v>
      </c>
      <c r="I403" s="77">
        <f>+IF(ISNUMBER(DATA!AB349),DATA!AB349,"n/a")</f>
        <v>2245707</v>
      </c>
      <c r="J403" s="78">
        <f>+IF(ISNUMBER(DATA!AC349),DATA!AC349,"n/a")</f>
        <v>-3.3000000000000002E-2</v>
      </c>
      <c r="K403" s="77">
        <f>+IF(ISNUMBER(DATA!AL349),DATA!AL349,"n/a")</f>
        <v>4609255</v>
      </c>
      <c r="L403" s="78">
        <f>+IF(ISNUMBER(DATA!AM349),DATA!AM349,"n/a")</f>
        <v>-2.9000000000000001E-2</v>
      </c>
      <c r="R403" s="67"/>
      <c r="S403" s="67"/>
      <c r="T403" s="67"/>
      <c r="U403" s="67"/>
      <c r="V403" s="67"/>
      <c r="W403" s="67"/>
      <c r="X403" s="67"/>
      <c r="Y403" s="67"/>
    </row>
    <row r="404" spans="1:25" x14ac:dyDescent="0.2">
      <c r="A404" s="76" t="s">
        <v>19</v>
      </c>
      <c r="B404" s="67" t="s">
        <v>12</v>
      </c>
      <c r="C404" s="67" t="s">
        <v>0</v>
      </c>
      <c r="D404" s="67" t="s">
        <v>314</v>
      </c>
      <c r="E404" s="77">
        <f>+IF(ISNUMBER(DATA!H350),DATA!H350,"n/a")</f>
        <v>643759</v>
      </c>
      <c r="F404" s="78">
        <f>+IF(ISNUMBER(DATA!I350),DATA!I350,"n/a")</f>
        <v>8.1000000000000003E-2</v>
      </c>
      <c r="G404" s="77">
        <f>+IF(ISNUMBER(DATA!R350),DATA!R350,"n/a")</f>
        <v>2031682</v>
      </c>
      <c r="H404" s="78">
        <f>+IF(ISNUMBER(DATA!S350),DATA!S350,"n/a")</f>
        <v>5.8000000000000003E-2</v>
      </c>
      <c r="I404" s="77">
        <f>+IF(ISNUMBER(DATA!AB350),DATA!AB350,"n/a")</f>
        <v>4081600</v>
      </c>
      <c r="J404" s="78">
        <f>+IF(ISNUMBER(DATA!AC350),DATA!AC350,"n/a")</f>
        <v>4.9000000000000002E-2</v>
      </c>
      <c r="K404" s="77">
        <f>+IF(ISNUMBER(DATA!AL350),DATA!AL350,"n/a")</f>
        <v>8639928</v>
      </c>
      <c r="L404" s="78">
        <f>+IF(ISNUMBER(DATA!AM350),DATA!AM350,"n/a")</f>
        <v>5.8000000000000003E-2</v>
      </c>
      <c r="R404" s="67"/>
      <c r="S404" s="67"/>
      <c r="T404" s="67"/>
      <c r="U404" s="67"/>
      <c r="V404" s="67"/>
      <c r="W404" s="67"/>
      <c r="X404" s="67"/>
      <c r="Y404" s="67"/>
    </row>
    <row r="405" spans="1:25" x14ac:dyDescent="0.2">
      <c r="A405" s="76" t="s">
        <v>19</v>
      </c>
      <c r="B405" s="67" t="s">
        <v>12</v>
      </c>
      <c r="C405" s="67" t="s">
        <v>0</v>
      </c>
      <c r="D405" s="67" t="s">
        <v>315</v>
      </c>
      <c r="E405" s="77">
        <f>+IF(ISNUMBER(DATA!H351),DATA!H351,"n/a")</f>
        <v>368435</v>
      </c>
      <c r="F405" s="78">
        <f>+IF(ISNUMBER(DATA!I351),DATA!I351,"n/a")</f>
        <v>-2E-3</v>
      </c>
      <c r="G405" s="77">
        <f>+IF(ISNUMBER(DATA!R351),DATA!R351,"n/a")</f>
        <v>1157387</v>
      </c>
      <c r="H405" s="78">
        <f>+IF(ISNUMBER(DATA!S351),DATA!S351,"n/a")</f>
        <v>-1.2E-2</v>
      </c>
      <c r="I405" s="77">
        <f>+IF(ISNUMBER(DATA!AB351),DATA!AB351,"n/a")</f>
        <v>2397492</v>
      </c>
      <c r="J405" s="78">
        <f>+IF(ISNUMBER(DATA!AC351),DATA!AC351,"n/a")</f>
        <v>5.0000000000000001E-3</v>
      </c>
      <c r="K405" s="77">
        <f>+IF(ISNUMBER(DATA!AL351),DATA!AL351,"n/a")</f>
        <v>4843637</v>
      </c>
      <c r="L405" s="78">
        <f>+IF(ISNUMBER(DATA!AM351),DATA!AM351,"n/a")</f>
        <v>1.4E-2</v>
      </c>
      <c r="R405" s="67"/>
      <c r="S405" s="67"/>
      <c r="T405" s="67"/>
      <c r="U405" s="67"/>
      <c r="V405" s="67"/>
      <c r="W405" s="67"/>
      <c r="X405" s="67"/>
      <c r="Y405" s="67"/>
    </row>
    <row r="406" spans="1:25" x14ac:dyDescent="0.2">
      <c r="A406" s="76" t="s">
        <v>19</v>
      </c>
      <c r="B406" s="67" t="s">
        <v>12</v>
      </c>
      <c r="C406" s="67" t="s">
        <v>0</v>
      </c>
      <c r="D406" s="67" t="s">
        <v>316</v>
      </c>
      <c r="E406" s="77">
        <f>+IF(ISNUMBER(DATA!H352),DATA!H352,"n/a")</f>
        <v>535182</v>
      </c>
      <c r="F406" s="78">
        <f>+IF(ISNUMBER(DATA!I352),DATA!I352,"n/a")</f>
        <v>2.5000000000000001E-2</v>
      </c>
      <c r="G406" s="77">
        <f>+IF(ISNUMBER(DATA!R352),DATA!R352,"n/a")</f>
        <v>1691866</v>
      </c>
      <c r="H406" s="78">
        <f>+IF(ISNUMBER(DATA!S352),DATA!S352,"n/a")</f>
        <v>6.0000000000000001E-3</v>
      </c>
      <c r="I406" s="77">
        <f>+IF(ISNUMBER(DATA!AB352),DATA!AB352,"n/a")</f>
        <v>3412145</v>
      </c>
      <c r="J406" s="78">
        <f>+IF(ISNUMBER(DATA!AC352),DATA!AC352,"n/a")</f>
        <v>-2.5000000000000001E-2</v>
      </c>
      <c r="K406" s="77">
        <f>+IF(ISNUMBER(DATA!AL352),DATA!AL352,"n/a")</f>
        <v>7250154</v>
      </c>
      <c r="L406" s="78">
        <f>+IF(ISNUMBER(DATA!AM352),DATA!AM352,"n/a")</f>
        <v>-2.5000000000000001E-2</v>
      </c>
      <c r="R406" s="67"/>
      <c r="S406" s="67"/>
      <c r="T406" s="67"/>
      <c r="U406" s="67"/>
      <c r="V406" s="67"/>
      <c r="W406" s="67"/>
      <c r="X406" s="67"/>
      <c r="Y406" s="67"/>
    </row>
    <row r="407" spans="1:25" x14ac:dyDescent="0.2">
      <c r="A407" s="76" t="s">
        <v>19</v>
      </c>
      <c r="B407" s="67" t="s">
        <v>12</v>
      </c>
      <c r="C407" s="67" t="s">
        <v>0</v>
      </c>
      <c r="D407" s="67" t="s">
        <v>317</v>
      </c>
      <c r="E407" s="77">
        <f>+IF(ISNUMBER(DATA!H353),DATA!H353,"n/a")</f>
        <v>1487685</v>
      </c>
      <c r="F407" s="78">
        <f>+IF(ISNUMBER(DATA!I353),DATA!I353,"n/a")</f>
        <v>6.4000000000000001E-2</v>
      </c>
      <c r="G407" s="77">
        <f>+IF(ISNUMBER(DATA!R353),DATA!R353,"n/a")</f>
        <v>4687175</v>
      </c>
      <c r="H407" s="78">
        <f>+IF(ISNUMBER(DATA!S353),DATA!S353,"n/a")</f>
        <v>6.0999999999999999E-2</v>
      </c>
      <c r="I407" s="77">
        <f>+IF(ISNUMBER(DATA!AB353),DATA!AB353,"n/a")</f>
        <v>9371697</v>
      </c>
      <c r="J407" s="78">
        <f>+IF(ISNUMBER(DATA!AC353),DATA!AC353,"n/a")</f>
        <v>5.7000000000000002E-2</v>
      </c>
      <c r="K407" s="77">
        <f>+IF(ISNUMBER(DATA!AL353),DATA!AL353,"n/a")</f>
        <v>19712432</v>
      </c>
      <c r="L407" s="78">
        <f>+IF(ISNUMBER(DATA!AM353),DATA!AM353,"n/a")</f>
        <v>6.4000000000000001E-2</v>
      </c>
      <c r="R407" s="67"/>
      <c r="S407" s="67"/>
      <c r="T407" s="67"/>
      <c r="U407" s="67"/>
      <c r="V407" s="67"/>
      <c r="W407" s="67"/>
      <c r="X407" s="67"/>
      <c r="Y407" s="67"/>
    </row>
    <row r="408" spans="1:25" x14ac:dyDescent="0.2">
      <c r="A408" s="76" t="s">
        <v>19</v>
      </c>
      <c r="B408" s="67" t="s">
        <v>12</v>
      </c>
      <c r="C408" s="67" t="s">
        <v>0</v>
      </c>
      <c r="D408" s="67" t="s">
        <v>318</v>
      </c>
      <c r="E408" s="77">
        <f>+IF(ISNUMBER(DATA!H354),DATA!H354,"n/a")</f>
        <v>806853</v>
      </c>
      <c r="F408" s="78">
        <f>+IF(ISNUMBER(DATA!I354),DATA!I354,"n/a")</f>
        <v>2.1999999999999999E-2</v>
      </c>
      <c r="G408" s="77">
        <f>+IF(ISNUMBER(DATA!R354),DATA!R354,"n/a")</f>
        <v>2526833</v>
      </c>
      <c r="H408" s="78">
        <f>+IF(ISNUMBER(DATA!S354),DATA!S354,"n/a")</f>
        <v>1.2E-2</v>
      </c>
      <c r="I408" s="77">
        <f>+IF(ISNUMBER(DATA!AB354),DATA!AB354,"n/a")</f>
        <v>5177903</v>
      </c>
      <c r="J408" s="78">
        <f>+IF(ISNUMBER(DATA!AC354),DATA!AC354,"n/a")</f>
        <v>-5.2999999999999999E-2</v>
      </c>
      <c r="K408" s="77">
        <f>+IF(ISNUMBER(DATA!AL354),DATA!AL354,"n/a")</f>
        <v>10967372</v>
      </c>
      <c r="L408" s="78">
        <f>+IF(ISNUMBER(DATA!AM354),DATA!AM354,"n/a")</f>
        <v>-0.04</v>
      </c>
      <c r="R408" s="67"/>
      <c r="S408" s="67"/>
      <c r="T408" s="67"/>
      <c r="U408" s="67"/>
      <c r="V408" s="67"/>
      <c r="W408" s="67"/>
      <c r="X408" s="67"/>
      <c r="Y408" s="67"/>
    </row>
    <row r="409" spans="1:25" x14ac:dyDescent="0.2">
      <c r="A409" s="76" t="s">
        <v>19</v>
      </c>
      <c r="B409" s="67" t="s">
        <v>12</v>
      </c>
      <c r="C409" s="67" t="s">
        <v>0</v>
      </c>
      <c r="D409" s="67" t="s">
        <v>319</v>
      </c>
      <c r="E409" s="77">
        <f>+IF(ISNUMBER(DATA!H355),DATA!H355,"n/a")</f>
        <v>670770</v>
      </c>
      <c r="F409" s="78">
        <f>+IF(ISNUMBER(DATA!I355),DATA!I355,"n/a")</f>
        <v>2.9000000000000001E-2</v>
      </c>
      <c r="G409" s="77">
        <f>+IF(ISNUMBER(DATA!R355),DATA!R355,"n/a")</f>
        <v>2163807</v>
      </c>
      <c r="H409" s="78">
        <f>+IF(ISNUMBER(DATA!S355),DATA!S355,"n/a")</f>
        <v>3.7999999999999999E-2</v>
      </c>
      <c r="I409" s="77">
        <f>+IF(ISNUMBER(DATA!AB355),DATA!AB355,"n/a")</f>
        <v>4443764</v>
      </c>
      <c r="J409" s="78">
        <f>+IF(ISNUMBER(DATA!AC355),DATA!AC355,"n/a")</f>
        <v>8.9999999999999993E-3</v>
      </c>
      <c r="K409" s="77">
        <f>+IF(ISNUMBER(DATA!AL355),DATA!AL355,"n/a")</f>
        <v>9107302</v>
      </c>
      <c r="L409" s="78">
        <f>+IF(ISNUMBER(DATA!AM355),DATA!AM355,"n/a")</f>
        <v>-0.02</v>
      </c>
      <c r="R409" s="67"/>
      <c r="S409" s="67"/>
      <c r="T409" s="67"/>
      <c r="U409" s="67"/>
      <c r="V409" s="67"/>
      <c r="W409" s="67"/>
      <c r="X409" s="67"/>
      <c r="Y409" s="67"/>
    </row>
    <row r="410" spans="1:25" x14ac:dyDescent="0.2">
      <c r="A410" s="76" t="s">
        <v>19</v>
      </c>
      <c r="B410" s="67" t="s">
        <v>12</v>
      </c>
      <c r="C410" s="67" t="s">
        <v>0</v>
      </c>
      <c r="D410" s="67" t="s">
        <v>320</v>
      </c>
      <c r="E410" s="77">
        <f>+IF(ISNUMBER(DATA!H356),DATA!H356,"n/a")</f>
        <v>488621</v>
      </c>
      <c r="F410" s="78">
        <f>+IF(ISNUMBER(DATA!I356),DATA!I356,"n/a")</f>
        <v>-4.2000000000000003E-2</v>
      </c>
      <c r="G410" s="77">
        <f>+IF(ISNUMBER(DATA!R356),DATA!R356,"n/a")</f>
        <v>1594291</v>
      </c>
      <c r="H410" s="78">
        <f>+IF(ISNUMBER(DATA!S356),DATA!S356,"n/a")</f>
        <v>-1.2E-2</v>
      </c>
      <c r="I410" s="77">
        <f>+IF(ISNUMBER(DATA!AB356),DATA!AB356,"n/a")</f>
        <v>3211550</v>
      </c>
      <c r="J410" s="78">
        <f>+IF(ISNUMBER(DATA!AC356),DATA!AC356,"n/a")</f>
        <v>8.0000000000000002E-3</v>
      </c>
      <c r="K410" s="77">
        <f>+IF(ISNUMBER(DATA!AL356),DATA!AL356,"n/a")</f>
        <v>6750679</v>
      </c>
      <c r="L410" s="78">
        <f>+IF(ISNUMBER(DATA!AM356),DATA!AM356,"n/a")</f>
        <v>2E-3</v>
      </c>
      <c r="R410" s="67"/>
      <c r="S410" s="67"/>
      <c r="T410" s="67"/>
      <c r="U410" s="67"/>
      <c r="V410" s="67"/>
      <c r="W410" s="67"/>
      <c r="X410" s="67"/>
      <c r="Y410" s="67"/>
    </row>
    <row r="411" spans="1:25" x14ac:dyDescent="0.2">
      <c r="A411" s="76" t="s">
        <v>19</v>
      </c>
      <c r="B411" s="67" t="s">
        <v>12</v>
      </c>
      <c r="C411" s="67" t="s">
        <v>0</v>
      </c>
      <c r="D411" s="67" t="s">
        <v>321</v>
      </c>
      <c r="E411" s="77">
        <f>+IF(ISNUMBER(DATA!H357),DATA!H357,"n/a")</f>
        <v>760140</v>
      </c>
      <c r="F411" s="78">
        <f>+IF(ISNUMBER(DATA!I357),DATA!I357,"n/a")</f>
        <v>-8.4000000000000005E-2</v>
      </c>
      <c r="G411" s="77">
        <f>+IF(ISNUMBER(DATA!R357),DATA!R357,"n/a")</f>
        <v>2374624</v>
      </c>
      <c r="H411" s="78">
        <f>+IF(ISNUMBER(DATA!S357),DATA!S357,"n/a")</f>
        <v>-5.7000000000000002E-2</v>
      </c>
      <c r="I411" s="77">
        <f>+IF(ISNUMBER(DATA!AB357),DATA!AB357,"n/a")</f>
        <v>4726595</v>
      </c>
      <c r="J411" s="78">
        <f>+IF(ISNUMBER(DATA!AC357),DATA!AC357,"n/a")</f>
        <v>-2.8000000000000001E-2</v>
      </c>
      <c r="K411" s="77">
        <f>+IF(ISNUMBER(DATA!AL357),DATA!AL357,"n/a")</f>
        <v>10275830</v>
      </c>
      <c r="L411" s="78">
        <f>+IF(ISNUMBER(DATA!AM357),DATA!AM357,"n/a")</f>
        <v>-1.0999999999999999E-2</v>
      </c>
      <c r="R411" s="67"/>
      <c r="S411" s="67"/>
      <c r="T411" s="67"/>
      <c r="U411" s="67"/>
      <c r="V411" s="67"/>
      <c r="W411" s="67"/>
      <c r="X411" s="67"/>
      <c r="Y411" s="67"/>
    </row>
    <row r="412" spans="1:25" x14ac:dyDescent="0.2">
      <c r="A412" s="76" t="s">
        <v>19</v>
      </c>
      <c r="B412" s="67" t="s">
        <v>12</v>
      </c>
      <c r="C412" s="67" t="s">
        <v>0</v>
      </c>
      <c r="D412" s="67" t="s">
        <v>347</v>
      </c>
      <c r="E412" s="77">
        <f>+IF(ISNUMBER(DATA!H358),DATA!H358,"n/a")</f>
        <v>281494</v>
      </c>
      <c r="F412" s="78">
        <f>+IF(ISNUMBER(DATA!I358),DATA!I358,"n/a")</f>
        <v>-6.5000000000000002E-2</v>
      </c>
      <c r="G412" s="77">
        <f>+IF(ISNUMBER(DATA!R358),DATA!R358,"n/a")</f>
        <v>957794</v>
      </c>
      <c r="H412" s="78">
        <f>+IF(ISNUMBER(DATA!S358),DATA!S358,"n/a")</f>
        <v>-0.06</v>
      </c>
      <c r="I412" s="77">
        <f>+IF(ISNUMBER(DATA!AB358),DATA!AB358,"n/a")</f>
        <v>2064101</v>
      </c>
      <c r="J412" s="78">
        <f>+IF(ISNUMBER(DATA!AC358),DATA!AC358,"n/a")</f>
        <v>-4.5999999999999999E-2</v>
      </c>
      <c r="K412" s="77">
        <f>+IF(ISNUMBER(DATA!AL358),DATA!AL358,"n/a")</f>
        <v>4215364</v>
      </c>
      <c r="L412" s="78">
        <f>+IF(ISNUMBER(DATA!AM358),DATA!AM358,"n/a")</f>
        <v>-2.5000000000000001E-2</v>
      </c>
      <c r="R412" s="67"/>
      <c r="S412" s="67"/>
      <c r="T412" s="67"/>
      <c r="U412" s="67"/>
      <c r="V412" s="67"/>
      <c r="W412" s="67"/>
      <c r="X412" s="67"/>
      <c r="Y412" s="67"/>
    </row>
    <row r="413" spans="1:25" x14ac:dyDescent="0.2">
      <c r="A413" s="76" t="s">
        <v>19</v>
      </c>
      <c r="B413" s="67" t="s">
        <v>12</v>
      </c>
      <c r="C413" s="67" t="s">
        <v>0</v>
      </c>
      <c r="D413" s="67" t="s">
        <v>348</v>
      </c>
      <c r="E413" s="77">
        <f>+IF(ISNUMBER(DATA!H359),DATA!H359,"n/a")</f>
        <v>637147</v>
      </c>
      <c r="F413" s="78">
        <f>+IF(ISNUMBER(DATA!I359),DATA!I359,"n/a")</f>
        <v>-8.0000000000000002E-3</v>
      </c>
      <c r="G413" s="77">
        <f>+IF(ISNUMBER(DATA!R359),DATA!R359,"n/a")</f>
        <v>2078152</v>
      </c>
      <c r="H413" s="78">
        <f>+IF(ISNUMBER(DATA!S359),DATA!S359,"n/a")</f>
        <v>7.0000000000000001E-3</v>
      </c>
      <c r="I413" s="77">
        <f>+IF(ISNUMBER(DATA!AB359),DATA!AB359,"n/a")</f>
        <v>4301491</v>
      </c>
      <c r="J413" s="78">
        <f>+IF(ISNUMBER(DATA!AC359),DATA!AC359,"n/a")</f>
        <v>2.1000000000000001E-2</v>
      </c>
      <c r="K413" s="77">
        <f>+IF(ISNUMBER(DATA!AL359),DATA!AL359,"n/a")</f>
        <v>8863885</v>
      </c>
      <c r="L413" s="78">
        <f>+IF(ISNUMBER(DATA!AM359),DATA!AM359,"n/a")</f>
        <v>8.9999999999999993E-3</v>
      </c>
      <c r="R413" s="67"/>
      <c r="S413" s="67"/>
      <c r="T413" s="67"/>
      <c r="U413" s="67"/>
      <c r="V413" s="67"/>
      <c r="W413" s="67"/>
      <c r="X413" s="67"/>
      <c r="Y413" s="67"/>
    </row>
    <row r="414" spans="1:25" x14ac:dyDescent="0.2">
      <c r="A414" s="76"/>
      <c r="E414" s="81"/>
      <c r="F414" s="78"/>
      <c r="G414" s="82"/>
      <c r="H414" s="78"/>
      <c r="I414" s="82"/>
      <c r="J414" s="83"/>
      <c r="K414" s="82"/>
      <c r="L414" s="78"/>
      <c r="R414" s="67"/>
      <c r="S414" s="67"/>
      <c r="T414" s="67"/>
      <c r="U414" s="67"/>
      <c r="V414" s="67"/>
      <c r="W414" s="67"/>
      <c r="X414" s="67"/>
      <c r="Y414" s="67"/>
    </row>
    <row r="415" spans="1:25" x14ac:dyDescent="0.2">
      <c r="A415" s="76" t="s">
        <v>19</v>
      </c>
      <c r="B415" s="67" t="s">
        <v>12</v>
      </c>
      <c r="C415" s="67" t="s">
        <v>9</v>
      </c>
      <c r="D415" s="67" t="s">
        <v>274</v>
      </c>
      <c r="E415" s="87">
        <f>+IF(ISNUMBER(DATA!J310),DATA!J310,"n/a")</f>
        <v>84492</v>
      </c>
      <c r="F415" s="78">
        <f>+IF(ISNUMBER(DATA!K310),DATA!K310,"n/a")</f>
        <v>6.3E-2</v>
      </c>
      <c r="G415" s="87">
        <f>+IF(ISNUMBER(DATA!T310),DATA!T310,"n/a")</f>
        <v>255928</v>
      </c>
      <c r="H415" s="78">
        <f>+IF(ISNUMBER(DATA!U310),DATA!U310,"n/a")</f>
        <v>0.04</v>
      </c>
      <c r="I415" s="87">
        <f>+IF(ISNUMBER(DATA!AD310),DATA!AD310,"n/a")</f>
        <v>530900</v>
      </c>
      <c r="J415" s="78">
        <f>+IF(ISNUMBER(DATA!AE310),DATA!AE310,"n/a")</f>
        <v>4.5999999999999999E-2</v>
      </c>
      <c r="K415" s="87">
        <f>+IF(ISNUMBER(DATA!AN310),DATA!AN310,"n/a")</f>
        <v>1129682</v>
      </c>
      <c r="L415" s="78">
        <f>+IF(ISNUMBER(DATA!AO310),DATA!AO310,"n/a")</f>
        <v>2.1999999999999999E-2</v>
      </c>
      <c r="R415" s="67"/>
      <c r="S415" s="67"/>
      <c r="T415" s="67"/>
      <c r="U415" s="67"/>
      <c r="V415" s="67"/>
      <c r="W415" s="67"/>
      <c r="X415" s="67"/>
      <c r="Y415" s="67"/>
    </row>
    <row r="416" spans="1:25" x14ac:dyDescent="0.2">
      <c r="A416" s="76" t="s">
        <v>19</v>
      </c>
      <c r="B416" s="67" t="s">
        <v>12</v>
      </c>
      <c r="C416" s="67" t="s">
        <v>9</v>
      </c>
      <c r="D416" s="67" t="s">
        <v>275</v>
      </c>
      <c r="E416" s="87">
        <f>+IF(ISNUMBER(DATA!J311),DATA!J311,"n/a")</f>
        <v>201098</v>
      </c>
      <c r="F416" s="78">
        <f>+IF(ISNUMBER(DATA!K311),DATA!K311,"n/a")</f>
        <v>-2.7E-2</v>
      </c>
      <c r="G416" s="87">
        <f>+IF(ISNUMBER(DATA!T311),DATA!T311,"n/a")</f>
        <v>640187</v>
      </c>
      <c r="H416" s="78">
        <f>+IF(ISNUMBER(DATA!U311),DATA!U311,"n/a")</f>
        <v>-8.9999999999999993E-3</v>
      </c>
      <c r="I416" s="87">
        <f>+IF(ISNUMBER(DATA!AD311),DATA!AD311,"n/a")</f>
        <v>1292904</v>
      </c>
      <c r="J416" s="78">
        <f>+IF(ISNUMBER(DATA!AE311),DATA!AE311,"n/a")</f>
        <v>8.0000000000000002E-3</v>
      </c>
      <c r="K416" s="87">
        <f>+IF(ISNUMBER(DATA!AN311),DATA!AN311,"n/a")</f>
        <v>2570336</v>
      </c>
      <c r="L416" s="78">
        <f>+IF(ISNUMBER(DATA!AO311),DATA!AO311,"n/a")</f>
        <v>-3.4000000000000002E-2</v>
      </c>
      <c r="R416" s="67"/>
      <c r="S416" s="67"/>
      <c r="T416" s="67"/>
      <c r="U416" s="67"/>
      <c r="V416" s="67"/>
      <c r="W416" s="67"/>
      <c r="X416" s="67"/>
      <c r="Y416" s="67"/>
    </row>
    <row r="417" spans="1:25" x14ac:dyDescent="0.2">
      <c r="A417" s="76" t="s">
        <v>19</v>
      </c>
      <c r="B417" s="67" t="s">
        <v>12</v>
      </c>
      <c r="C417" s="67" t="s">
        <v>9</v>
      </c>
      <c r="D417" s="67" t="s">
        <v>276</v>
      </c>
      <c r="E417" s="87">
        <f>+IF(ISNUMBER(DATA!J312),DATA!J312,"n/a")</f>
        <v>326893</v>
      </c>
      <c r="F417" s="78">
        <f>+IF(ISNUMBER(DATA!K312),DATA!K312,"n/a")</f>
        <v>-8.8999999999999996E-2</v>
      </c>
      <c r="G417" s="87">
        <f>+IF(ISNUMBER(DATA!T312),DATA!T312,"n/a")</f>
        <v>1029096</v>
      </c>
      <c r="H417" s="78">
        <f>+IF(ISNUMBER(DATA!U312),DATA!U312,"n/a")</f>
        <v>-0.06</v>
      </c>
      <c r="I417" s="87">
        <f>+IF(ISNUMBER(DATA!AD312),DATA!AD312,"n/a")</f>
        <v>2119814</v>
      </c>
      <c r="J417" s="78">
        <f>+IF(ISNUMBER(DATA!AE312),DATA!AE312,"n/a")</f>
        <v>-1.0999999999999999E-2</v>
      </c>
      <c r="K417" s="87">
        <f>+IF(ISNUMBER(DATA!AN312),DATA!AN312,"n/a")</f>
        <v>4456100</v>
      </c>
      <c r="L417" s="78">
        <f>+IF(ISNUMBER(DATA!AO312),DATA!AO312,"n/a")</f>
        <v>-4.0000000000000001E-3</v>
      </c>
      <c r="R417" s="67"/>
      <c r="S417" s="67"/>
      <c r="T417" s="67"/>
      <c r="U417" s="67"/>
      <c r="V417" s="67"/>
      <c r="W417" s="67"/>
      <c r="X417" s="67"/>
      <c r="Y417" s="67"/>
    </row>
    <row r="418" spans="1:25" x14ac:dyDescent="0.2">
      <c r="A418" s="76" t="s">
        <v>19</v>
      </c>
      <c r="B418" s="67" t="s">
        <v>12</v>
      </c>
      <c r="C418" s="67" t="s">
        <v>9</v>
      </c>
      <c r="D418" s="67" t="s">
        <v>277</v>
      </c>
      <c r="E418" s="87">
        <f>+IF(ISNUMBER(DATA!J313),DATA!J313,"n/a")</f>
        <v>121581</v>
      </c>
      <c r="F418" s="78">
        <f>+IF(ISNUMBER(DATA!K313),DATA!K313,"n/a")</f>
        <v>-0.06</v>
      </c>
      <c r="G418" s="87">
        <f>+IF(ISNUMBER(DATA!T313),DATA!T313,"n/a")</f>
        <v>388161</v>
      </c>
      <c r="H418" s="78">
        <f>+IF(ISNUMBER(DATA!U313),DATA!U313,"n/a")</f>
        <v>-3.5000000000000003E-2</v>
      </c>
      <c r="I418" s="87">
        <f>+IF(ISNUMBER(DATA!AD313),DATA!AD313,"n/a")</f>
        <v>804460</v>
      </c>
      <c r="J418" s="78">
        <f>+IF(ISNUMBER(DATA!AE313),DATA!AE313,"n/a")</f>
        <v>-1.4E-2</v>
      </c>
      <c r="K418" s="87">
        <f>+IF(ISNUMBER(DATA!AN313),DATA!AN313,"n/a")</f>
        <v>1635706</v>
      </c>
      <c r="L418" s="78">
        <f>+IF(ISNUMBER(DATA!AO313),DATA!AO313,"n/a")</f>
        <v>-2.9000000000000001E-2</v>
      </c>
      <c r="R418" s="67"/>
      <c r="S418" s="67"/>
      <c r="T418" s="67"/>
      <c r="U418" s="67"/>
      <c r="V418" s="67"/>
      <c r="W418" s="67"/>
      <c r="X418" s="67"/>
      <c r="Y418" s="67"/>
    </row>
    <row r="419" spans="1:25" x14ac:dyDescent="0.2">
      <c r="A419" s="76" t="s">
        <v>19</v>
      </c>
      <c r="B419" s="67" t="s">
        <v>12</v>
      </c>
      <c r="C419" s="67" t="s">
        <v>9</v>
      </c>
      <c r="D419" s="67" t="s">
        <v>278</v>
      </c>
      <c r="E419" s="87">
        <f>+IF(ISNUMBER(DATA!J314),DATA!J314,"n/a")</f>
        <v>372509</v>
      </c>
      <c r="F419" s="78">
        <f>+IF(ISNUMBER(DATA!K314),DATA!K314,"n/a")</f>
        <v>7.1999999999999995E-2</v>
      </c>
      <c r="G419" s="87">
        <f>+IF(ISNUMBER(DATA!T314),DATA!T314,"n/a")</f>
        <v>1123720</v>
      </c>
      <c r="H419" s="78">
        <f>+IF(ISNUMBER(DATA!U314),DATA!U314,"n/a")</f>
        <v>5.5E-2</v>
      </c>
      <c r="I419" s="87">
        <f>+IF(ISNUMBER(DATA!AD314),DATA!AD314,"n/a")</f>
        <v>2298125</v>
      </c>
      <c r="J419" s="78">
        <f>+IF(ISNUMBER(DATA!AE314),DATA!AE314,"n/a")</f>
        <v>5.6000000000000001E-2</v>
      </c>
      <c r="K419" s="87">
        <f>+IF(ISNUMBER(DATA!AN314),DATA!AN314,"n/a")</f>
        <v>4839339</v>
      </c>
      <c r="L419" s="78">
        <f>+IF(ISNUMBER(DATA!AO314),DATA!AO314,"n/a")</f>
        <v>2.5000000000000001E-2</v>
      </c>
      <c r="R419" s="67"/>
      <c r="S419" s="67"/>
      <c r="T419" s="67"/>
      <c r="U419" s="67"/>
      <c r="V419" s="67"/>
      <c r="W419" s="67"/>
      <c r="X419" s="67"/>
      <c r="Y419" s="67"/>
    </row>
    <row r="420" spans="1:25" x14ac:dyDescent="0.2">
      <c r="A420" s="76" t="s">
        <v>19</v>
      </c>
      <c r="B420" s="67" t="s">
        <v>12</v>
      </c>
      <c r="C420" s="67" t="s">
        <v>9</v>
      </c>
      <c r="D420" s="67" t="s">
        <v>279</v>
      </c>
      <c r="E420" s="87">
        <f>+IF(ISNUMBER(DATA!J315),DATA!J315,"n/a")</f>
        <v>129550</v>
      </c>
      <c r="F420" s="78">
        <f>+IF(ISNUMBER(DATA!K315),DATA!K315,"n/a")</f>
        <v>-2.5999999999999999E-2</v>
      </c>
      <c r="G420" s="87">
        <f>+IF(ISNUMBER(DATA!T315),DATA!T315,"n/a")</f>
        <v>424383</v>
      </c>
      <c r="H420" s="78">
        <f>+IF(ISNUMBER(DATA!U315),DATA!U315,"n/a")</f>
        <v>3.5000000000000003E-2</v>
      </c>
      <c r="I420" s="87">
        <f>+IF(ISNUMBER(DATA!AD315),DATA!AD315,"n/a")</f>
        <v>901430</v>
      </c>
      <c r="J420" s="78">
        <f>+IF(ISNUMBER(DATA!AE315),DATA!AE315,"n/a")</f>
        <v>5.8999999999999997E-2</v>
      </c>
      <c r="K420" s="87">
        <f>+IF(ISNUMBER(DATA!AN315),DATA!AN315,"n/a")</f>
        <v>1918779</v>
      </c>
      <c r="L420" s="78">
        <f>+IF(ISNUMBER(DATA!AO315),DATA!AO315,"n/a")</f>
        <v>3.1E-2</v>
      </c>
      <c r="R420" s="67"/>
      <c r="S420" s="67"/>
      <c r="T420" s="67"/>
      <c r="U420" s="67"/>
      <c r="V420" s="67"/>
      <c r="W420" s="67"/>
      <c r="X420" s="67"/>
      <c r="Y420" s="67"/>
    </row>
    <row r="421" spans="1:25" x14ac:dyDescent="0.2">
      <c r="A421" s="76" t="s">
        <v>19</v>
      </c>
      <c r="B421" s="67" t="s">
        <v>12</v>
      </c>
      <c r="C421" s="67" t="s">
        <v>9</v>
      </c>
      <c r="D421" s="67" t="s">
        <v>280</v>
      </c>
      <c r="E421" s="87">
        <f>+IF(ISNUMBER(DATA!J316),DATA!J316,"n/a")</f>
        <v>93768</v>
      </c>
      <c r="F421" s="78">
        <f>+IF(ISNUMBER(DATA!K316),DATA!K316,"n/a")</f>
        <v>-0.115</v>
      </c>
      <c r="G421" s="87">
        <f>+IF(ISNUMBER(DATA!T316),DATA!T316,"n/a")</f>
        <v>295130</v>
      </c>
      <c r="H421" s="78">
        <f>+IF(ISNUMBER(DATA!U316),DATA!U316,"n/a")</f>
        <v>-7.3999999999999996E-2</v>
      </c>
      <c r="I421" s="87">
        <f>+IF(ISNUMBER(DATA!AD316),DATA!AD316,"n/a")</f>
        <v>610895</v>
      </c>
      <c r="J421" s="78">
        <f>+IF(ISNUMBER(DATA!AE316),DATA!AE316,"n/a")</f>
        <v>-6.2E-2</v>
      </c>
      <c r="K421" s="87">
        <f>+IF(ISNUMBER(DATA!AN316),DATA!AN316,"n/a")</f>
        <v>1297380</v>
      </c>
      <c r="L421" s="78">
        <f>+IF(ISNUMBER(DATA!AO316),DATA!AO316,"n/a")</f>
        <v>-4.8000000000000001E-2</v>
      </c>
      <c r="R421" s="67"/>
      <c r="S421" s="67"/>
      <c r="T421" s="67"/>
      <c r="U421" s="67"/>
      <c r="V421" s="67"/>
      <c r="W421" s="67"/>
      <c r="X421" s="67"/>
      <c r="Y421" s="67"/>
    </row>
    <row r="422" spans="1:25" x14ac:dyDescent="0.2">
      <c r="A422" s="76" t="s">
        <v>19</v>
      </c>
      <c r="B422" s="67" t="s">
        <v>12</v>
      </c>
      <c r="C422" s="67" t="s">
        <v>9</v>
      </c>
      <c r="D422" s="67" t="s">
        <v>281</v>
      </c>
      <c r="E422" s="87">
        <f>+IF(ISNUMBER(DATA!J317),DATA!J317,"n/a")</f>
        <v>329966</v>
      </c>
      <c r="F422" s="78">
        <f>+IF(ISNUMBER(DATA!K317),DATA!K317,"n/a")</f>
        <v>-2.1000000000000001E-2</v>
      </c>
      <c r="G422" s="87">
        <f>+IF(ISNUMBER(DATA!T317),DATA!T317,"n/a")</f>
        <v>1054107</v>
      </c>
      <c r="H422" s="78">
        <f>+IF(ISNUMBER(DATA!U317),DATA!U317,"n/a")</f>
        <v>3.5999999999999997E-2</v>
      </c>
      <c r="I422" s="87">
        <f>+IF(ISNUMBER(DATA!AD317),DATA!AD317,"n/a")</f>
        <v>2137251</v>
      </c>
      <c r="J422" s="78">
        <f>+IF(ISNUMBER(DATA!AE317),DATA!AE317,"n/a")</f>
        <v>1.9E-2</v>
      </c>
      <c r="K422" s="87">
        <f>+IF(ISNUMBER(DATA!AN317),DATA!AN317,"n/a")</f>
        <v>4384939</v>
      </c>
      <c r="L422" s="78">
        <f>+IF(ISNUMBER(DATA!AO317),DATA!AO317,"n/a")</f>
        <v>-0.02</v>
      </c>
      <c r="R422" s="67"/>
      <c r="S422" s="67"/>
      <c r="T422" s="67"/>
      <c r="U422" s="67"/>
      <c r="V422" s="67"/>
      <c r="W422" s="67"/>
      <c r="X422" s="67"/>
      <c r="Y422" s="67"/>
    </row>
    <row r="423" spans="1:25" x14ac:dyDescent="0.2">
      <c r="A423" s="76" t="s">
        <v>19</v>
      </c>
      <c r="B423" s="67" t="s">
        <v>12</v>
      </c>
      <c r="C423" s="67" t="s">
        <v>9</v>
      </c>
      <c r="D423" s="67" t="s">
        <v>282</v>
      </c>
      <c r="E423" s="87">
        <f>+IF(ISNUMBER(DATA!J318),DATA!J318,"n/a")</f>
        <v>136252</v>
      </c>
      <c r="F423" s="78">
        <f>+IF(ISNUMBER(DATA!K318),DATA!K318,"n/a")</f>
        <v>4.2000000000000003E-2</v>
      </c>
      <c r="G423" s="87">
        <f>+IF(ISNUMBER(DATA!T318),DATA!T318,"n/a")</f>
        <v>445568</v>
      </c>
      <c r="H423" s="78">
        <f>+IF(ISNUMBER(DATA!U318),DATA!U318,"n/a")</f>
        <v>-8.0000000000000002E-3</v>
      </c>
      <c r="I423" s="87">
        <f>+IF(ISNUMBER(DATA!AD318),DATA!AD318,"n/a")</f>
        <v>915856</v>
      </c>
      <c r="J423" s="78">
        <f>+IF(ISNUMBER(DATA!AE318),DATA!AE318,"n/a")</f>
        <v>-3.0000000000000001E-3</v>
      </c>
      <c r="K423" s="87">
        <f>+IF(ISNUMBER(DATA!AN318),DATA!AN318,"n/a")</f>
        <v>1762415</v>
      </c>
      <c r="L423" s="78">
        <f>+IF(ISNUMBER(DATA!AO318),DATA!AO318,"n/a")</f>
        <v>-4.2000000000000003E-2</v>
      </c>
      <c r="R423" s="67"/>
      <c r="S423" s="67"/>
      <c r="T423" s="67"/>
      <c r="U423" s="67"/>
      <c r="V423" s="67"/>
      <c r="W423" s="67"/>
      <c r="X423" s="67"/>
      <c r="Y423" s="67"/>
    </row>
    <row r="424" spans="1:25" x14ac:dyDescent="0.2">
      <c r="A424" s="76" t="s">
        <v>19</v>
      </c>
      <c r="B424" s="67" t="s">
        <v>12</v>
      </c>
      <c r="C424" s="67" t="s">
        <v>9</v>
      </c>
      <c r="D424" s="67" t="s">
        <v>283</v>
      </c>
      <c r="E424" s="87">
        <f>+IF(ISNUMBER(DATA!J319),DATA!J319,"n/a")</f>
        <v>94920</v>
      </c>
      <c r="F424" s="78">
        <f>+IF(ISNUMBER(DATA!K319),DATA!K319,"n/a")</f>
        <v>-0.35099999999999998</v>
      </c>
      <c r="G424" s="87">
        <f>+IF(ISNUMBER(DATA!T319),DATA!T319,"n/a")</f>
        <v>303804</v>
      </c>
      <c r="H424" s="78">
        <f>+IF(ISNUMBER(DATA!U319),DATA!U319,"n/a")</f>
        <v>-0.17699999999999999</v>
      </c>
      <c r="I424" s="87">
        <f>+IF(ISNUMBER(DATA!AD319),DATA!AD319,"n/a")</f>
        <v>626527</v>
      </c>
      <c r="J424" s="78">
        <f>+IF(ISNUMBER(DATA!AE319),DATA!AE319,"n/a")</f>
        <v>-0.14399999999999999</v>
      </c>
      <c r="K424" s="87">
        <f>+IF(ISNUMBER(DATA!AN319),DATA!AN319,"n/a")</f>
        <v>1336404</v>
      </c>
      <c r="L424" s="78">
        <f>+IF(ISNUMBER(DATA!AO319),DATA!AO319,"n/a")</f>
        <v>-7.5999999999999998E-2</v>
      </c>
      <c r="R424" s="67"/>
      <c r="S424" s="67"/>
      <c r="T424" s="67"/>
      <c r="U424" s="67"/>
      <c r="V424" s="67"/>
      <c r="W424" s="67"/>
      <c r="X424" s="67"/>
      <c r="Y424" s="67"/>
    </row>
    <row r="425" spans="1:25" x14ac:dyDescent="0.2">
      <c r="A425" s="76" t="s">
        <v>19</v>
      </c>
      <c r="B425" s="67" t="s">
        <v>12</v>
      </c>
      <c r="C425" s="67" t="s">
        <v>9</v>
      </c>
      <c r="D425" s="67" t="s">
        <v>284</v>
      </c>
      <c r="E425" s="87">
        <f>+IF(ISNUMBER(DATA!J320),DATA!J320,"n/a")</f>
        <v>96527</v>
      </c>
      <c r="F425" s="78">
        <f>+IF(ISNUMBER(DATA!K320),DATA!K320,"n/a")</f>
        <v>-8.8999999999999996E-2</v>
      </c>
      <c r="G425" s="87">
        <f>+IF(ISNUMBER(DATA!T320),DATA!T320,"n/a")</f>
        <v>308229</v>
      </c>
      <c r="H425" s="78">
        <f>+IF(ISNUMBER(DATA!U320),DATA!U320,"n/a")</f>
        <v>-8.7999999999999995E-2</v>
      </c>
      <c r="I425" s="87">
        <f>+IF(ISNUMBER(DATA!AD320),DATA!AD320,"n/a")</f>
        <v>646625</v>
      </c>
      <c r="J425" s="78">
        <f>+IF(ISNUMBER(DATA!AE320),DATA!AE320,"n/a")</f>
        <v>-6.9000000000000006E-2</v>
      </c>
      <c r="K425" s="87">
        <f>+IF(ISNUMBER(DATA!AN320),DATA!AN320,"n/a")</f>
        <v>1337874</v>
      </c>
      <c r="L425" s="78">
        <f>+IF(ISNUMBER(DATA!AO320),DATA!AO320,"n/a")</f>
        <v>-4.4999999999999998E-2</v>
      </c>
      <c r="R425" s="67"/>
      <c r="S425" s="67"/>
      <c r="T425" s="67"/>
      <c r="U425" s="67"/>
      <c r="V425" s="67"/>
      <c r="W425" s="67"/>
      <c r="X425" s="67"/>
      <c r="Y425" s="67"/>
    </row>
    <row r="426" spans="1:25" x14ac:dyDescent="0.2">
      <c r="A426" s="76" t="s">
        <v>19</v>
      </c>
      <c r="B426" s="67" t="s">
        <v>12</v>
      </c>
      <c r="C426" s="67" t="s">
        <v>9</v>
      </c>
      <c r="D426" s="67" t="s">
        <v>285</v>
      </c>
      <c r="E426" s="87">
        <f>+IF(ISNUMBER(DATA!J321),DATA!J321,"n/a")</f>
        <v>232710</v>
      </c>
      <c r="F426" s="78">
        <f>+IF(ISNUMBER(DATA!K321),DATA!K321,"n/a")</f>
        <v>-0.11799999999999999</v>
      </c>
      <c r="G426" s="87">
        <f>+IF(ISNUMBER(DATA!T321),DATA!T321,"n/a")</f>
        <v>749705</v>
      </c>
      <c r="H426" s="78">
        <f>+IF(ISNUMBER(DATA!U321),DATA!U321,"n/a")</f>
        <v>-0.11</v>
      </c>
      <c r="I426" s="87">
        <f>+IF(ISNUMBER(DATA!AD321),DATA!AD321,"n/a")</f>
        <v>1539580</v>
      </c>
      <c r="J426" s="78">
        <f>+IF(ISNUMBER(DATA!AE321),DATA!AE321,"n/a")</f>
        <v>-8.1000000000000003E-2</v>
      </c>
      <c r="K426" s="87">
        <f>+IF(ISNUMBER(DATA!AN321),DATA!AN321,"n/a")</f>
        <v>3168713</v>
      </c>
      <c r="L426" s="78">
        <f>+IF(ISNUMBER(DATA!AO321),DATA!AO321,"n/a")</f>
        <v>-9.7000000000000003E-2</v>
      </c>
      <c r="R426" s="67"/>
      <c r="S426" s="67"/>
      <c r="T426" s="67"/>
      <c r="U426" s="67"/>
      <c r="V426" s="67"/>
      <c r="W426" s="67"/>
      <c r="X426" s="67"/>
      <c r="Y426" s="67"/>
    </row>
    <row r="427" spans="1:25" x14ac:dyDescent="0.2">
      <c r="A427" s="76" t="s">
        <v>19</v>
      </c>
      <c r="B427" s="67" t="s">
        <v>12</v>
      </c>
      <c r="C427" s="67" t="s">
        <v>9</v>
      </c>
      <c r="D427" s="67" t="s">
        <v>286</v>
      </c>
      <c r="E427" s="87">
        <f>+IF(ISNUMBER(DATA!J322),DATA!J322,"n/a")</f>
        <v>227945</v>
      </c>
      <c r="F427" s="78">
        <f>+IF(ISNUMBER(DATA!K322),DATA!K322,"n/a")</f>
        <v>-6.6000000000000003E-2</v>
      </c>
      <c r="G427" s="87">
        <f>+IF(ISNUMBER(DATA!T322),DATA!T322,"n/a")</f>
        <v>740348</v>
      </c>
      <c r="H427" s="78">
        <f>+IF(ISNUMBER(DATA!U322),DATA!U322,"n/a")</f>
        <v>-3.1E-2</v>
      </c>
      <c r="I427" s="87">
        <f>+IF(ISNUMBER(DATA!AD322),DATA!AD322,"n/a")</f>
        <v>1548553</v>
      </c>
      <c r="J427" s="78">
        <f>+IF(ISNUMBER(DATA!AE322),DATA!AE322,"n/a")</f>
        <v>-2E-3</v>
      </c>
      <c r="K427" s="87">
        <f>+IF(ISNUMBER(DATA!AN322),DATA!AN322,"n/a")</f>
        <v>3152678</v>
      </c>
      <c r="L427" s="78">
        <f>+IF(ISNUMBER(DATA!AO322),DATA!AO322,"n/a")</f>
        <v>-4.1000000000000002E-2</v>
      </c>
      <c r="R427" s="67"/>
      <c r="S427" s="67"/>
      <c r="T427" s="67"/>
      <c r="U427" s="67"/>
      <c r="V427" s="67"/>
      <c r="W427" s="67"/>
      <c r="X427" s="67"/>
      <c r="Y427" s="67"/>
    </row>
    <row r="428" spans="1:25" x14ac:dyDescent="0.2">
      <c r="A428" s="76" t="s">
        <v>19</v>
      </c>
      <c r="B428" s="67" t="s">
        <v>12</v>
      </c>
      <c r="C428" s="67" t="s">
        <v>9</v>
      </c>
      <c r="D428" s="67" t="s">
        <v>287</v>
      </c>
      <c r="E428" s="87">
        <f>+IF(ISNUMBER(DATA!J323),DATA!J323,"n/a")</f>
        <v>233567</v>
      </c>
      <c r="F428" s="78">
        <f>+IF(ISNUMBER(DATA!K323),DATA!K323,"n/a")</f>
        <v>4.7E-2</v>
      </c>
      <c r="G428" s="87">
        <f>+IF(ISNUMBER(DATA!T323),DATA!T323,"n/a")</f>
        <v>738761</v>
      </c>
      <c r="H428" s="78">
        <f>+IF(ISNUMBER(DATA!U323),DATA!U323,"n/a")</f>
        <v>3.0000000000000001E-3</v>
      </c>
      <c r="I428" s="87">
        <f>+IF(ISNUMBER(DATA!AD323),DATA!AD323,"n/a")</f>
        <v>1544974</v>
      </c>
      <c r="J428" s="78">
        <f>+IF(ISNUMBER(DATA!AE323),DATA!AE323,"n/a")</f>
        <v>1.2E-2</v>
      </c>
      <c r="K428" s="87">
        <f>+IF(ISNUMBER(DATA!AN323),DATA!AN323,"n/a")</f>
        <v>3138847</v>
      </c>
      <c r="L428" s="78">
        <f>+IF(ISNUMBER(DATA!AO323),DATA!AO323,"n/a")</f>
        <v>1.2999999999999999E-2</v>
      </c>
      <c r="R428" s="67"/>
      <c r="S428" s="67"/>
      <c r="T428" s="67"/>
      <c r="U428" s="67"/>
      <c r="V428" s="67"/>
      <c r="W428" s="67"/>
      <c r="X428" s="67"/>
      <c r="Y428" s="67"/>
    </row>
    <row r="429" spans="1:25" x14ac:dyDescent="0.2">
      <c r="A429" s="76" t="s">
        <v>19</v>
      </c>
      <c r="B429" s="67" t="s">
        <v>12</v>
      </c>
      <c r="C429" s="67" t="s">
        <v>9</v>
      </c>
      <c r="D429" s="67" t="s">
        <v>288</v>
      </c>
      <c r="E429" s="87">
        <f>+IF(ISNUMBER(DATA!J324),DATA!J324,"n/a")</f>
        <v>109135</v>
      </c>
      <c r="F429" s="78">
        <f>+IF(ISNUMBER(DATA!K324),DATA!K324,"n/a")</f>
        <v>3.3000000000000002E-2</v>
      </c>
      <c r="G429" s="87">
        <f>+IF(ISNUMBER(DATA!T324),DATA!T324,"n/a")</f>
        <v>367033</v>
      </c>
      <c r="H429" s="78">
        <f>+IF(ISNUMBER(DATA!U324),DATA!U324,"n/a")</f>
        <v>4.0000000000000001E-3</v>
      </c>
      <c r="I429" s="87">
        <f>+IF(ISNUMBER(DATA!AD324),DATA!AD324,"n/a")</f>
        <v>758444</v>
      </c>
      <c r="J429" s="78">
        <f>+IF(ISNUMBER(DATA!AE324),DATA!AE324,"n/a")</f>
        <v>-1.2999999999999999E-2</v>
      </c>
      <c r="K429" s="87">
        <f>+IF(ISNUMBER(DATA!AN324),DATA!AN324,"n/a")</f>
        <v>1589193</v>
      </c>
      <c r="L429" s="78">
        <f>+IF(ISNUMBER(DATA!AO324),DATA!AO324,"n/a")</f>
        <v>1.7999999999999999E-2</v>
      </c>
      <c r="R429" s="67"/>
      <c r="S429" s="67"/>
      <c r="T429" s="67"/>
      <c r="U429" s="67"/>
      <c r="V429" s="67"/>
      <c r="W429" s="67"/>
      <c r="X429" s="67"/>
      <c r="Y429" s="67"/>
    </row>
    <row r="430" spans="1:25" x14ac:dyDescent="0.2">
      <c r="A430" s="76" t="s">
        <v>19</v>
      </c>
      <c r="B430" s="67" t="s">
        <v>12</v>
      </c>
      <c r="C430" s="67" t="s">
        <v>9</v>
      </c>
      <c r="D430" s="67" t="s">
        <v>289</v>
      </c>
      <c r="E430" s="87">
        <f>+IF(ISNUMBER(DATA!J325),DATA!J325,"n/a")</f>
        <v>153515</v>
      </c>
      <c r="F430" s="78">
        <f>+IF(ISNUMBER(DATA!K325),DATA!K325,"n/a")</f>
        <v>-8.0000000000000002E-3</v>
      </c>
      <c r="G430" s="87">
        <f>+IF(ISNUMBER(DATA!T325),DATA!T325,"n/a")</f>
        <v>518529</v>
      </c>
      <c r="H430" s="78">
        <f>+IF(ISNUMBER(DATA!U325),DATA!U325,"n/a")</f>
        <v>3.3000000000000002E-2</v>
      </c>
      <c r="I430" s="87">
        <f>+IF(ISNUMBER(DATA!AD325),DATA!AD325,"n/a")</f>
        <v>1084098</v>
      </c>
      <c r="J430" s="78">
        <f>+IF(ISNUMBER(DATA!AE325),DATA!AE325,"n/a")</f>
        <v>8.9999999999999993E-3</v>
      </c>
      <c r="K430" s="87">
        <f>+IF(ISNUMBER(DATA!AN325),DATA!AN325,"n/a")</f>
        <v>2227512</v>
      </c>
      <c r="L430" s="78">
        <f>+IF(ISNUMBER(DATA!AO325),DATA!AO325,"n/a")</f>
        <v>-4.1000000000000002E-2</v>
      </c>
      <c r="R430" s="67"/>
      <c r="S430" s="67"/>
      <c r="T430" s="67"/>
      <c r="U430" s="67"/>
      <c r="V430" s="67"/>
      <c r="W430" s="67"/>
      <c r="X430" s="67"/>
      <c r="Y430" s="67"/>
    </row>
    <row r="431" spans="1:25" x14ac:dyDescent="0.2">
      <c r="A431" s="76" t="s">
        <v>19</v>
      </c>
      <c r="B431" s="67" t="s">
        <v>12</v>
      </c>
      <c r="C431" s="67" t="s">
        <v>9</v>
      </c>
      <c r="D431" s="67" t="s">
        <v>290</v>
      </c>
      <c r="E431" s="87">
        <f>+IF(ISNUMBER(DATA!J326),DATA!J326,"n/a")</f>
        <v>172011</v>
      </c>
      <c r="F431" s="78">
        <f>+IF(ISNUMBER(DATA!K326),DATA!K326,"n/a")</f>
        <v>-0.105</v>
      </c>
      <c r="G431" s="87">
        <f>+IF(ISNUMBER(DATA!T326),DATA!T326,"n/a")</f>
        <v>580319</v>
      </c>
      <c r="H431" s="78">
        <f>+IF(ISNUMBER(DATA!U326),DATA!U326,"n/a")</f>
        <v>1.9E-2</v>
      </c>
      <c r="I431" s="87">
        <f>+IF(ISNUMBER(DATA!AD326),DATA!AD326,"n/a")</f>
        <v>1211523</v>
      </c>
      <c r="J431" s="78">
        <f>+IF(ISNUMBER(DATA!AE326),DATA!AE326,"n/a")</f>
        <v>2.9000000000000001E-2</v>
      </c>
      <c r="K431" s="87">
        <f>+IF(ISNUMBER(DATA!AN326),DATA!AN326,"n/a")</f>
        <v>2615020</v>
      </c>
      <c r="L431" s="78">
        <f>+IF(ISNUMBER(DATA!AO326),DATA!AO326,"n/a")</f>
        <v>0</v>
      </c>
      <c r="R431" s="67"/>
      <c r="S431" s="67"/>
      <c r="T431" s="67"/>
      <c r="U431" s="67"/>
      <c r="V431" s="67"/>
      <c r="W431" s="67"/>
      <c r="X431" s="67"/>
      <c r="Y431" s="67"/>
    </row>
    <row r="432" spans="1:25" x14ac:dyDescent="0.2">
      <c r="A432" s="76" t="s">
        <v>19</v>
      </c>
      <c r="B432" s="67" t="s">
        <v>12</v>
      </c>
      <c r="C432" s="67" t="s">
        <v>9</v>
      </c>
      <c r="D432" s="67" t="s">
        <v>291</v>
      </c>
      <c r="E432" s="87">
        <f>+IF(ISNUMBER(DATA!J327),DATA!J327,"n/a")</f>
        <v>212915</v>
      </c>
      <c r="F432" s="78">
        <f>+IF(ISNUMBER(DATA!K327),DATA!K327,"n/a")</f>
        <v>-7.6999999999999999E-2</v>
      </c>
      <c r="G432" s="87">
        <f>+IF(ISNUMBER(DATA!T327),DATA!T327,"n/a")</f>
        <v>680069</v>
      </c>
      <c r="H432" s="78">
        <f>+IF(ISNUMBER(DATA!U327),DATA!U327,"n/a")</f>
        <v>-0.08</v>
      </c>
      <c r="I432" s="87">
        <f>+IF(ISNUMBER(DATA!AD327),DATA!AD327,"n/a")</f>
        <v>1390528</v>
      </c>
      <c r="J432" s="78">
        <f>+IF(ISNUMBER(DATA!AE327),DATA!AE327,"n/a")</f>
        <v>-0.06</v>
      </c>
      <c r="K432" s="87">
        <f>+IF(ISNUMBER(DATA!AN327),DATA!AN327,"n/a")</f>
        <v>2846099</v>
      </c>
      <c r="L432" s="78">
        <f>+IF(ISNUMBER(DATA!AO327),DATA!AO327,"n/a")</f>
        <v>-6.2E-2</v>
      </c>
      <c r="R432" s="67"/>
      <c r="S432" s="67"/>
      <c r="T432" s="67"/>
      <c r="U432" s="67"/>
      <c r="V432" s="67"/>
      <c r="W432" s="67"/>
      <c r="X432" s="67"/>
      <c r="Y432" s="67"/>
    </row>
    <row r="433" spans="1:25" x14ac:dyDescent="0.2">
      <c r="A433" s="76" t="s">
        <v>19</v>
      </c>
      <c r="B433" s="67" t="s">
        <v>12</v>
      </c>
      <c r="C433" s="67" t="s">
        <v>9</v>
      </c>
      <c r="D433" s="67" t="s">
        <v>292</v>
      </c>
      <c r="E433" s="87">
        <f>+IF(ISNUMBER(DATA!J328),DATA!J328,"n/a")</f>
        <v>90876</v>
      </c>
      <c r="F433" s="78">
        <f>+IF(ISNUMBER(DATA!K328),DATA!K328,"n/a")</f>
        <v>5.0000000000000001E-3</v>
      </c>
      <c r="G433" s="87">
        <f>+IF(ISNUMBER(DATA!T328),DATA!T328,"n/a")</f>
        <v>304060</v>
      </c>
      <c r="H433" s="78">
        <f>+IF(ISNUMBER(DATA!U328),DATA!U328,"n/a")</f>
        <v>6.0000000000000001E-3</v>
      </c>
      <c r="I433" s="87">
        <f>+IF(ISNUMBER(DATA!AD328),DATA!AD328,"n/a")</f>
        <v>631011</v>
      </c>
      <c r="J433" s="78">
        <f>+IF(ISNUMBER(DATA!AE328),DATA!AE328,"n/a")</f>
        <v>2E-3</v>
      </c>
      <c r="K433" s="87">
        <f>+IF(ISNUMBER(DATA!AN328),DATA!AN328,"n/a")</f>
        <v>1238629</v>
      </c>
      <c r="L433" s="78">
        <f>+IF(ISNUMBER(DATA!AO328),DATA!AO328,"n/a")</f>
        <v>-4.4999999999999998E-2</v>
      </c>
      <c r="R433" s="67"/>
      <c r="S433" s="67"/>
      <c r="T433" s="67"/>
      <c r="U433" s="67"/>
      <c r="V433" s="67"/>
      <c r="W433" s="67"/>
      <c r="X433" s="67"/>
      <c r="Y433" s="67"/>
    </row>
    <row r="434" spans="1:25" x14ac:dyDescent="0.2">
      <c r="A434" s="76" t="s">
        <v>19</v>
      </c>
      <c r="B434" s="67" t="s">
        <v>12</v>
      </c>
      <c r="C434" s="67" t="s">
        <v>9</v>
      </c>
      <c r="D434" s="67" t="s">
        <v>293</v>
      </c>
      <c r="E434" s="87">
        <f>+IF(ISNUMBER(DATA!J329),DATA!J329,"n/a")</f>
        <v>87824</v>
      </c>
      <c r="F434" s="78">
        <f>+IF(ISNUMBER(DATA!K329),DATA!K329,"n/a")</f>
        <v>-8.3000000000000004E-2</v>
      </c>
      <c r="G434" s="87">
        <f>+IF(ISNUMBER(DATA!T329),DATA!T329,"n/a")</f>
        <v>267216</v>
      </c>
      <c r="H434" s="78">
        <f>+IF(ISNUMBER(DATA!U329),DATA!U329,"n/a")</f>
        <v>-5.5E-2</v>
      </c>
      <c r="I434" s="87">
        <f>+IF(ISNUMBER(DATA!AD329),DATA!AD329,"n/a")</f>
        <v>542918</v>
      </c>
      <c r="J434" s="78">
        <f>+IF(ISNUMBER(DATA!AE329),DATA!AE329,"n/a")</f>
        <v>-1.4999999999999999E-2</v>
      </c>
      <c r="K434" s="87">
        <f>+IF(ISNUMBER(DATA!AN329),DATA!AN329,"n/a")</f>
        <v>1134304</v>
      </c>
      <c r="L434" s="78">
        <f>+IF(ISNUMBER(DATA!AO329),DATA!AO329,"n/a")</f>
        <v>1E-3</v>
      </c>
      <c r="R434" s="67"/>
      <c r="S434" s="67"/>
      <c r="T434" s="67"/>
      <c r="U434" s="67"/>
      <c r="V434" s="67"/>
      <c r="W434" s="67"/>
      <c r="X434" s="67"/>
      <c r="Y434" s="67"/>
    </row>
    <row r="435" spans="1:25" x14ac:dyDescent="0.2">
      <c r="A435" s="76" t="s">
        <v>19</v>
      </c>
      <c r="B435" s="67" t="s">
        <v>12</v>
      </c>
      <c r="C435" s="67" t="s">
        <v>9</v>
      </c>
      <c r="D435" s="67" t="s">
        <v>294</v>
      </c>
      <c r="E435" s="87">
        <f>+IF(ISNUMBER(DATA!J330),DATA!J330,"n/a")</f>
        <v>82991</v>
      </c>
      <c r="F435" s="78">
        <f>+IF(ISNUMBER(DATA!K330),DATA!K330,"n/a")</f>
        <v>0.13200000000000001</v>
      </c>
      <c r="G435" s="87">
        <f>+IF(ISNUMBER(DATA!T330),DATA!T330,"n/a")</f>
        <v>266834</v>
      </c>
      <c r="H435" s="78">
        <f>+IF(ISNUMBER(DATA!U330),DATA!U330,"n/a")</f>
        <v>9.0999999999999998E-2</v>
      </c>
      <c r="I435" s="87">
        <f>+IF(ISNUMBER(DATA!AD330),DATA!AD330,"n/a")</f>
        <v>534211</v>
      </c>
      <c r="J435" s="78">
        <f>+IF(ISNUMBER(DATA!AE330),DATA!AE330,"n/a")</f>
        <v>4.8000000000000001E-2</v>
      </c>
      <c r="K435" s="87">
        <f>+IF(ISNUMBER(DATA!AN330),DATA!AN330,"n/a")</f>
        <v>1098803</v>
      </c>
      <c r="L435" s="78">
        <f>+IF(ISNUMBER(DATA!AO330),DATA!AO330,"n/a")</f>
        <v>0.03</v>
      </c>
      <c r="R435" s="67"/>
      <c r="S435" s="67"/>
      <c r="T435" s="67"/>
      <c r="U435" s="67"/>
      <c r="V435" s="67"/>
      <c r="W435" s="67"/>
      <c r="X435" s="67"/>
      <c r="Y435" s="67"/>
    </row>
    <row r="436" spans="1:25" x14ac:dyDescent="0.2">
      <c r="A436" s="76" t="s">
        <v>19</v>
      </c>
      <c r="B436" s="67" t="s">
        <v>12</v>
      </c>
      <c r="C436" s="67" t="s">
        <v>9</v>
      </c>
      <c r="D436" s="67" t="s">
        <v>295</v>
      </c>
      <c r="E436" s="87">
        <f>+IF(ISNUMBER(DATA!J331),DATA!J331,"n/a")</f>
        <v>600184</v>
      </c>
      <c r="F436" s="78">
        <f>+IF(ISNUMBER(DATA!K331),DATA!K331,"n/a")</f>
        <v>4.1000000000000002E-2</v>
      </c>
      <c r="G436" s="87">
        <f>+IF(ISNUMBER(DATA!T331),DATA!T331,"n/a")</f>
        <v>1901359</v>
      </c>
      <c r="H436" s="78">
        <f>+IF(ISNUMBER(DATA!U331),DATA!U331,"n/a")</f>
        <v>5.6000000000000001E-2</v>
      </c>
      <c r="I436" s="87">
        <f>+IF(ISNUMBER(DATA!AD331),DATA!AD331,"n/a")</f>
        <v>3828671</v>
      </c>
      <c r="J436" s="78">
        <f>+IF(ISNUMBER(DATA!AE331),DATA!AE331,"n/a")</f>
        <v>5.6000000000000001E-2</v>
      </c>
      <c r="K436" s="87">
        <f>+IF(ISNUMBER(DATA!AN331),DATA!AN331,"n/a")</f>
        <v>7930000</v>
      </c>
      <c r="L436" s="78">
        <f>+IF(ISNUMBER(DATA!AO331),DATA!AO331,"n/a")</f>
        <v>7.1999999999999995E-2</v>
      </c>
      <c r="R436" s="67"/>
      <c r="S436" s="67"/>
      <c r="T436" s="67"/>
      <c r="U436" s="67"/>
      <c r="V436" s="67"/>
      <c r="W436" s="67"/>
      <c r="X436" s="67"/>
      <c r="Y436" s="67"/>
    </row>
    <row r="437" spans="1:25" x14ac:dyDescent="0.2">
      <c r="A437" s="76" t="s">
        <v>19</v>
      </c>
      <c r="B437" s="67" t="s">
        <v>12</v>
      </c>
      <c r="C437" s="67" t="s">
        <v>9</v>
      </c>
      <c r="D437" s="67" t="s">
        <v>296</v>
      </c>
      <c r="E437" s="87">
        <f>+IF(ISNUMBER(DATA!J332),DATA!J332,"n/a")</f>
        <v>46044</v>
      </c>
      <c r="F437" s="78">
        <f>+IF(ISNUMBER(DATA!K332),DATA!K332,"n/a")</f>
        <v>2.9000000000000001E-2</v>
      </c>
      <c r="G437" s="87">
        <f>+IF(ISNUMBER(DATA!T332),DATA!T332,"n/a")</f>
        <v>155245</v>
      </c>
      <c r="H437" s="78">
        <f>+IF(ISNUMBER(DATA!U332),DATA!U332,"n/a")</f>
        <v>1.2E-2</v>
      </c>
      <c r="I437" s="87">
        <f>+IF(ISNUMBER(DATA!AD332),DATA!AD332,"n/a")</f>
        <v>330847</v>
      </c>
      <c r="J437" s="78">
        <f>+IF(ISNUMBER(DATA!AE332),DATA!AE332,"n/a")</f>
        <v>2.8000000000000001E-2</v>
      </c>
      <c r="K437" s="87">
        <f>+IF(ISNUMBER(DATA!AN332),DATA!AN332,"n/a")</f>
        <v>641882</v>
      </c>
      <c r="L437" s="78">
        <f>+IF(ISNUMBER(DATA!AO332),DATA!AO332,"n/a")</f>
        <v>-0.02</v>
      </c>
      <c r="R437" s="67"/>
      <c r="S437" s="67"/>
      <c r="T437" s="67"/>
      <c r="U437" s="67"/>
      <c r="V437" s="67"/>
      <c r="W437" s="67"/>
      <c r="X437" s="67"/>
      <c r="Y437" s="67"/>
    </row>
    <row r="438" spans="1:25" x14ac:dyDescent="0.2">
      <c r="A438" s="76" t="s">
        <v>19</v>
      </c>
      <c r="B438" s="67" t="s">
        <v>12</v>
      </c>
      <c r="C438" s="67" t="s">
        <v>9</v>
      </c>
      <c r="D438" s="67" t="s">
        <v>297</v>
      </c>
      <c r="E438" s="87">
        <f>+IF(ISNUMBER(DATA!J333),DATA!J333,"n/a")</f>
        <v>255504</v>
      </c>
      <c r="F438" s="78">
        <f>+IF(ISNUMBER(DATA!K333),DATA!K333,"n/a")</f>
        <v>-7.0999999999999994E-2</v>
      </c>
      <c r="G438" s="87">
        <f>+IF(ISNUMBER(DATA!T333),DATA!T333,"n/a")</f>
        <v>791420</v>
      </c>
      <c r="H438" s="78">
        <f>+IF(ISNUMBER(DATA!U333),DATA!U333,"n/a")</f>
        <v>-2.5999999999999999E-2</v>
      </c>
      <c r="I438" s="87">
        <f>+IF(ISNUMBER(DATA!AD333),DATA!AD333,"n/a")</f>
        <v>1584505</v>
      </c>
      <c r="J438" s="78">
        <f>+IF(ISNUMBER(DATA!AE333),DATA!AE333,"n/a")</f>
        <v>1.2E-2</v>
      </c>
      <c r="K438" s="87">
        <f>+IF(ISNUMBER(DATA!AN333),DATA!AN333,"n/a")</f>
        <v>3374061</v>
      </c>
      <c r="L438" s="78">
        <f>+IF(ISNUMBER(DATA!AO333),DATA!AO333,"n/a")</f>
        <v>6.0000000000000001E-3</v>
      </c>
      <c r="R438" s="67"/>
      <c r="S438" s="67"/>
      <c r="T438" s="67"/>
      <c r="U438" s="67"/>
      <c r="V438" s="67"/>
      <c r="W438" s="67"/>
      <c r="X438" s="67"/>
      <c r="Y438" s="67"/>
    </row>
    <row r="439" spans="1:25" x14ac:dyDescent="0.2">
      <c r="A439" s="76" t="s">
        <v>19</v>
      </c>
      <c r="B439" s="67" t="s">
        <v>12</v>
      </c>
      <c r="C439" s="67" t="s">
        <v>9</v>
      </c>
      <c r="D439" s="67" t="s">
        <v>298</v>
      </c>
      <c r="E439" s="87">
        <f>+IF(ISNUMBER(DATA!J334),DATA!J334,"n/a")</f>
        <v>166977</v>
      </c>
      <c r="F439" s="78">
        <f>+IF(ISNUMBER(DATA!K334),DATA!K334,"n/a")</f>
        <v>0.02</v>
      </c>
      <c r="G439" s="87">
        <f>+IF(ISNUMBER(DATA!T334),DATA!T334,"n/a")</f>
        <v>579497</v>
      </c>
      <c r="H439" s="78">
        <f>+IF(ISNUMBER(DATA!U334),DATA!U334,"n/a")</f>
        <v>-1.2999999999999999E-2</v>
      </c>
      <c r="I439" s="87">
        <f>+IF(ISNUMBER(DATA!AD334),DATA!AD334,"n/a")</f>
        <v>1238655</v>
      </c>
      <c r="J439" s="78">
        <f>+IF(ISNUMBER(DATA!AE334),DATA!AE334,"n/a")</f>
        <v>0.28299999999999997</v>
      </c>
      <c r="K439" s="87">
        <f>+IF(ISNUMBER(DATA!AN334),DATA!AN334,"n/a")</f>
        <v>2593232</v>
      </c>
      <c r="L439" s="78">
        <f>+IF(ISNUMBER(DATA!AO334),DATA!AO334,"n/a")</f>
        <v>0.17699999999999999</v>
      </c>
      <c r="R439" s="67"/>
      <c r="S439" s="67"/>
      <c r="T439" s="67"/>
      <c r="U439" s="67"/>
      <c r="V439" s="67"/>
      <c r="W439" s="67"/>
      <c r="X439" s="67"/>
      <c r="Y439" s="67"/>
    </row>
    <row r="440" spans="1:25" x14ac:dyDescent="0.2">
      <c r="A440" s="76" t="s">
        <v>19</v>
      </c>
      <c r="B440" s="67" t="s">
        <v>12</v>
      </c>
      <c r="C440" s="67" t="s">
        <v>9</v>
      </c>
      <c r="D440" s="67" t="s">
        <v>299</v>
      </c>
      <c r="E440" s="87">
        <f>+IF(ISNUMBER(DATA!J335),DATA!J335,"n/a")</f>
        <v>153414</v>
      </c>
      <c r="F440" s="78">
        <f>+IF(ISNUMBER(DATA!K335),DATA!K335,"n/a")</f>
        <v>-2.4E-2</v>
      </c>
      <c r="G440" s="87">
        <f>+IF(ISNUMBER(DATA!T335),DATA!T335,"n/a")</f>
        <v>547249</v>
      </c>
      <c r="H440" s="78">
        <f>+IF(ISNUMBER(DATA!U335),DATA!U335,"n/a")</f>
        <v>-0.05</v>
      </c>
      <c r="I440" s="87">
        <f>+IF(ISNUMBER(DATA!AD335),DATA!AD335,"n/a")</f>
        <v>1181970</v>
      </c>
      <c r="J440" s="78">
        <f>+IF(ISNUMBER(DATA!AE335),DATA!AE335,"n/a")</f>
        <v>6.9000000000000006E-2</v>
      </c>
      <c r="K440" s="87">
        <f>+IF(ISNUMBER(DATA!AN335),DATA!AN335,"n/a")</f>
        <v>2511018</v>
      </c>
      <c r="L440" s="78">
        <f>+IF(ISNUMBER(DATA!AO335),DATA!AO335,"n/a")</f>
        <v>7.3999999999999996E-2</v>
      </c>
      <c r="R440" s="67"/>
      <c r="S440" s="67"/>
      <c r="T440" s="67"/>
      <c r="U440" s="67"/>
      <c r="V440" s="67"/>
      <c r="W440" s="67"/>
      <c r="X440" s="67"/>
      <c r="Y440" s="67"/>
    </row>
    <row r="441" spans="1:25" x14ac:dyDescent="0.2">
      <c r="A441" s="76" t="s">
        <v>19</v>
      </c>
      <c r="B441" s="67" t="s">
        <v>12</v>
      </c>
      <c r="C441" s="67" t="s">
        <v>9</v>
      </c>
      <c r="D441" s="67" t="s">
        <v>300</v>
      </c>
      <c r="E441" s="87">
        <f>+IF(ISNUMBER(DATA!J336),DATA!J336,"n/a")</f>
        <v>63821</v>
      </c>
      <c r="F441" s="78">
        <f>+IF(ISNUMBER(DATA!K336),DATA!K336,"n/a")</f>
        <v>-1.6E-2</v>
      </c>
      <c r="G441" s="87">
        <f>+IF(ISNUMBER(DATA!T336),DATA!T336,"n/a")</f>
        <v>212417</v>
      </c>
      <c r="H441" s="78">
        <f>+IF(ISNUMBER(DATA!U336),DATA!U336,"n/a")</f>
        <v>5.0000000000000001E-3</v>
      </c>
      <c r="I441" s="87">
        <f>+IF(ISNUMBER(DATA!AD336),DATA!AD336,"n/a")</f>
        <v>438372</v>
      </c>
      <c r="J441" s="78">
        <f>+IF(ISNUMBER(DATA!AE336),DATA!AE336,"n/a")</f>
        <v>8.0000000000000002E-3</v>
      </c>
      <c r="K441" s="87">
        <f>+IF(ISNUMBER(DATA!AN336),DATA!AN336,"n/a")</f>
        <v>871735</v>
      </c>
      <c r="L441" s="78">
        <f>+IF(ISNUMBER(DATA!AO336),DATA!AO336,"n/a")</f>
        <v>-0.03</v>
      </c>
      <c r="R441" s="67"/>
      <c r="S441" s="67"/>
      <c r="T441" s="67"/>
      <c r="U441" s="67"/>
      <c r="V441" s="67"/>
      <c r="W441" s="67"/>
      <c r="X441" s="67"/>
      <c r="Y441" s="67"/>
    </row>
    <row r="442" spans="1:25" x14ac:dyDescent="0.2">
      <c r="A442" s="76" t="s">
        <v>19</v>
      </c>
      <c r="B442" s="67" t="s">
        <v>12</v>
      </c>
      <c r="C442" s="67" t="s">
        <v>9</v>
      </c>
      <c r="D442" s="67" t="s">
        <v>301</v>
      </c>
      <c r="E442" s="87">
        <f>+IF(ISNUMBER(DATA!J337),DATA!J337,"n/a")</f>
        <v>125911</v>
      </c>
      <c r="F442" s="78">
        <f>+IF(ISNUMBER(DATA!K337),DATA!K337,"n/a")</f>
        <v>-4.9000000000000002E-2</v>
      </c>
      <c r="G442" s="87">
        <f>+IF(ISNUMBER(DATA!T337),DATA!T337,"n/a")</f>
        <v>419293</v>
      </c>
      <c r="H442" s="78">
        <f>+IF(ISNUMBER(DATA!U337),DATA!U337,"n/a")</f>
        <v>8.9999999999999993E-3</v>
      </c>
      <c r="I442" s="87">
        <f>+IF(ISNUMBER(DATA!AD337),DATA!AD337,"n/a")</f>
        <v>943614</v>
      </c>
      <c r="J442" s="78">
        <f>+IF(ISNUMBER(DATA!AE337),DATA!AE337,"n/a")</f>
        <v>1.7999999999999999E-2</v>
      </c>
      <c r="K442" s="87">
        <f>+IF(ISNUMBER(DATA!AN337),DATA!AN337,"n/a")</f>
        <v>1864501</v>
      </c>
      <c r="L442" s="78">
        <f>+IF(ISNUMBER(DATA!AO337),DATA!AO337,"n/a")</f>
        <v>2.7E-2</v>
      </c>
      <c r="R442" s="67"/>
      <c r="S442" s="67"/>
      <c r="T442" s="67"/>
      <c r="U442" s="67"/>
      <c r="V442" s="67"/>
      <c r="W442" s="67"/>
      <c r="X442" s="67"/>
      <c r="Y442" s="67"/>
    </row>
    <row r="443" spans="1:25" x14ac:dyDescent="0.2">
      <c r="A443" s="76" t="s">
        <v>19</v>
      </c>
      <c r="B443" s="67" t="s">
        <v>12</v>
      </c>
      <c r="C443" s="67" t="s">
        <v>9</v>
      </c>
      <c r="D443" s="67" t="s">
        <v>302</v>
      </c>
      <c r="E443" s="87">
        <f>+IF(ISNUMBER(DATA!J338),DATA!J338,"n/a")</f>
        <v>715432</v>
      </c>
      <c r="F443" s="78">
        <f>+IF(ISNUMBER(DATA!K338),DATA!K338,"n/a")</f>
        <v>9.9000000000000005E-2</v>
      </c>
      <c r="G443" s="87">
        <f>+IF(ISNUMBER(DATA!T338),DATA!T338,"n/a")</f>
        <v>2224099</v>
      </c>
      <c r="H443" s="78">
        <f>+IF(ISNUMBER(DATA!U338),DATA!U338,"n/a")</f>
        <v>0.13200000000000001</v>
      </c>
      <c r="I443" s="87">
        <f>+IF(ISNUMBER(DATA!AD338),DATA!AD338,"n/a")</f>
        <v>4552877</v>
      </c>
      <c r="J443" s="78">
        <f>+IF(ISNUMBER(DATA!AE338),DATA!AE338,"n/a")</f>
        <v>0.108</v>
      </c>
      <c r="K443" s="87">
        <f>+IF(ISNUMBER(DATA!AN338),DATA!AN338,"n/a")</f>
        <v>10174200</v>
      </c>
      <c r="L443" s="78">
        <f>+IF(ISNUMBER(DATA!AO338),DATA!AO338,"n/a")</f>
        <v>8.9999999999999993E-3</v>
      </c>
      <c r="R443" s="67"/>
      <c r="S443" s="67"/>
      <c r="T443" s="67"/>
      <c r="U443" s="67"/>
      <c r="V443" s="67"/>
      <c r="W443" s="67"/>
      <c r="X443" s="67"/>
      <c r="Y443" s="67"/>
    </row>
    <row r="444" spans="1:25" x14ac:dyDescent="0.2">
      <c r="A444" s="76" t="s">
        <v>19</v>
      </c>
      <c r="B444" s="67" t="s">
        <v>12</v>
      </c>
      <c r="C444" s="67" t="s">
        <v>9</v>
      </c>
      <c r="D444" s="67" t="s">
        <v>303</v>
      </c>
      <c r="E444" s="87">
        <f>+IF(ISNUMBER(DATA!J339),DATA!J339,"n/a")</f>
        <v>336526</v>
      </c>
      <c r="F444" s="78">
        <f>+IF(ISNUMBER(DATA!K339),DATA!K339,"n/a")</f>
        <v>8.2000000000000003E-2</v>
      </c>
      <c r="G444" s="87">
        <f>+IF(ISNUMBER(DATA!T339),DATA!T339,"n/a")</f>
        <v>1069680</v>
      </c>
      <c r="H444" s="78">
        <f>+IF(ISNUMBER(DATA!U339),DATA!U339,"n/a")</f>
        <v>4.9000000000000002E-2</v>
      </c>
      <c r="I444" s="87">
        <f>+IF(ISNUMBER(DATA!AD339),DATA!AD339,"n/a")</f>
        <v>2223463</v>
      </c>
      <c r="J444" s="78">
        <f>+IF(ISNUMBER(DATA!AE339),DATA!AE339,"n/a")</f>
        <v>4.1000000000000002E-2</v>
      </c>
      <c r="K444" s="87">
        <f>+IF(ISNUMBER(DATA!AN339),DATA!AN339,"n/a")</f>
        <v>4615901</v>
      </c>
      <c r="L444" s="78">
        <f>+IF(ISNUMBER(DATA!AO339),DATA!AO339,"n/a")</f>
        <v>3.6999999999999998E-2</v>
      </c>
      <c r="R444" s="67"/>
      <c r="S444" s="67"/>
      <c r="T444" s="67"/>
      <c r="U444" s="67"/>
      <c r="V444" s="67"/>
      <c r="W444" s="67"/>
      <c r="X444" s="67"/>
      <c r="Y444" s="67"/>
    </row>
    <row r="445" spans="1:25" x14ac:dyDescent="0.2">
      <c r="A445" s="76" t="s">
        <v>19</v>
      </c>
      <c r="B445" s="67" t="s">
        <v>12</v>
      </c>
      <c r="C445" s="67" t="s">
        <v>9</v>
      </c>
      <c r="D445" s="67" t="s">
        <v>304</v>
      </c>
      <c r="E445" s="87">
        <f>+IF(ISNUMBER(DATA!J340),DATA!J340,"n/a")</f>
        <v>49601</v>
      </c>
      <c r="F445" s="78">
        <f>+IF(ISNUMBER(DATA!K340),DATA!K340,"n/a")</f>
        <v>-1E-3</v>
      </c>
      <c r="G445" s="87">
        <f>+IF(ISNUMBER(DATA!T340),DATA!T340,"n/a")</f>
        <v>164762</v>
      </c>
      <c r="H445" s="78">
        <f>+IF(ISNUMBER(DATA!U340),DATA!U340,"n/a")</f>
        <v>8.0000000000000002E-3</v>
      </c>
      <c r="I445" s="87">
        <f>+IF(ISNUMBER(DATA!AD340),DATA!AD340,"n/a")</f>
        <v>331899</v>
      </c>
      <c r="J445" s="78">
        <f>+IF(ISNUMBER(DATA!AE340),DATA!AE340,"n/a")</f>
        <v>-3.0000000000000001E-3</v>
      </c>
      <c r="K445" s="87">
        <f>+IF(ISNUMBER(DATA!AN340),DATA!AN340,"n/a")</f>
        <v>626612</v>
      </c>
      <c r="L445" s="78">
        <f>+IF(ISNUMBER(DATA!AO340),DATA!AO340,"n/a")</f>
        <v>-4.5999999999999999E-2</v>
      </c>
      <c r="R445" s="67"/>
      <c r="S445" s="67"/>
      <c r="T445" s="67"/>
      <c r="U445" s="67"/>
      <c r="V445" s="67"/>
      <c r="W445" s="67"/>
      <c r="X445" s="67"/>
      <c r="Y445" s="67"/>
    </row>
    <row r="446" spans="1:25" x14ac:dyDescent="0.2">
      <c r="A446" s="76" t="s">
        <v>19</v>
      </c>
      <c r="B446" s="67" t="s">
        <v>12</v>
      </c>
      <c r="C446" s="67" t="s">
        <v>9</v>
      </c>
      <c r="D446" s="67" t="s">
        <v>305</v>
      </c>
      <c r="E446" s="87">
        <f>+IF(ISNUMBER(DATA!J341),DATA!J341,"n/a")</f>
        <v>165837</v>
      </c>
      <c r="F446" s="78">
        <f>+IF(ISNUMBER(DATA!K341),DATA!K341,"n/a")</f>
        <v>-8.1000000000000003E-2</v>
      </c>
      <c r="G446" s="87">
        <f>+IF(ISNUMBER(DATA!T341),DATA!T341,"n/a")</f>
        <v>517351</v>
      </c>
      <c r="H446" s="78">
        <f>+IF(ISNUMBER(DATA!U341),DATA!U341,"n/a")</f>
        <v>-5.0999999999999997E-2</v>
      </c>
      <c r="I446" s="87">
        <f>+IF(ISNUMBER(DATA!AD341),DATA!AD341,"n/a")</f>
        <v>1053924</v>
      </c>
      <c r="J446" s="78">
        <f>+IF(ISNUMBER(DATA!AE341),DATA!AE341,"n/a")</f>
        <v>-2.1999999999999999E-2</v>
      </c>
      <c r="K446" s="87">
        <f>+IF(ISNUMBER(DATA!AN341),DATA!AN341,"n/a")</f>
        <v>2250324</v>
      </c>
      <c r="L446" s="78">
        <f>+IF(ISNUMBER(DATA!AO341),DATA!AO341,"n/a")</f>
        <v>-1.4999999999999999E-2</v>
      </c>
      <c r="R446" s="67"/>
      <c r="S446" s="67"/>
      <c r="T446" s="67"/>
      <c r="U446" s="67"/>
      <c r="V446" s="67"/>
      <c r="W446" s="67"/>
      <c r="X446" s="67"/>
      <c r="Y446" s="67"/>
    </row>
    <row r="447" spans="1:25" x14ac:dyDescent="0.2">
      <c r="A447" s="76" t="s">
        <v>19</v>
      </c>
      <c r="B447" s="67" t="s">
        <v>12</v>
      </c>
      <c r="C447" s="67" t="s">
        <v>9</v>
      </c>
      <c r="D447" s="67" t="s">
        <v>306</v>
      </c>
      <c r="E447" s="87">
        <f>+IF(ISNUMBER(DATA!J342),DATA!J342,"n/a")</f>
        <v>90241</v>
      </c>
      <c r="F447" s="78">
        <f>+IF(ISNUMBER(DATA!K342),DATA!K342,"n/a")</f>
        <v>-1.7999999999999999E-2</v>
      </c>
      <c r="G447" s="87">
        <f>+IF(ISNUMBER(DATA!T342),DATA!T342,"n/a")</f>
        <v>300451</v>
      </c>
      <c r="H447" s="78">
        <f>+IF(ISNUMBER(DATA!U342),DATA!U342,"n/a")</f>
        <v>1.0999999999999999E-2</v>
      </c>
      <c r="I447" s="87">
        <f>+IF(ISNUMBER(DATA!AD342),DATA!AD342,"n/a")</f>
        <v>625562</v>
      </c>
      <c r="J447" s="78">
        <f>+IF(ISNUMBER(DATA!AE342),DATA!AE342,"n/a")</f>
        <v>-2E-3</v>
      </c>
      <c r="K447" s="87">
        <f>+IF(ISNUMBER(DATA!AN342),DATA!AN342,"n/a")</f>
        <v>1245756</v>
      </c>
      <c r="L447" s="78">
        <f>+IF(ISNUMBER(DATA!AO342),DATA!AO342,"n/a")</f>
        <v>-3.5999999999999997E-2</v>
      </c>
      <c r="R447" s="67"/>
      <c r="S447" s="67"/>
      <c r="T447" s="67"/>
      <c r="U447" s="67"/>
      <c r="V447" s="67"/>
      <c r="W447" s="67"/>
      <c r="X447" s="67"/>
      <c r="Y447" s="67"/>
    </row>
    <row r="448" spans="1:25" x14ac:dyDescent="0.2">
      <c r="A448" s="76" t="s">
        <v>19</v>
      </c>
      <c r="B448" s="67" t="s">
        <v>12</v>
      </c>
      <c r="C448" s="67" t="s">
        <v>9</v>
      </c>
      <c r="D448" s="67" t="s">
        <v>307</v>
      </c>
      <c r="E448" s="87">
        <f>+IF(ISNUMBER(DATA!J343),DATA!J343,"n/a")</f>
        <v>272999</v>
      </c>
      <c r="F448" s="78">
        <f>+IF(ISNUMBER(DATA!K343),DATA!K343,"n/a")</f>
        <v>-3.5999999999999997E-2</v>
      </c>
      <c r="G448" s="87">
        <f>+IF(ISNUMBER(DATA!T343),DATA!T343,"n/a")</f>
        <v>843860</v>
      </c>
      <c r="H448" s="78">
        <f>+IF(ISNUMBER(DATA!U343),DATA!U343,"n/a")</f>
        <v>-1E-3</v>
      </c>
      <c r="I448" s="87">
        <f>+IF(ISNUMBER(DATA!AD343),DATA!AD343,"n/a")</f>
        <v>1756383</v>
      </c>
      <c r="J448" s="78">
        <f>+IF(ISNUMBER(DATA!AE343),DATA!AE343,"n/a")</f>
        <v>-5.0000000000000001E-3</v>
      </c>
      <c r="K448" s="87">
        <f>+IF(ISNUMBER(DATA!AN343),DATA!AN343,"n/a")</f>
        <v>3833810</v>
      </c>
      <c r="L448" s="78">
        <f>+IF(ISNUMBER(DATA!AO343),DATA!AO343,"n/a")</f>
        <v>-3.6999999999999998E-2</v>
      </c>
      <c r="R448" s="67"/>
      <c r="S448" s="67"/>
      <c r="T448" s="67"/>
      <c r="U448" s="67"/>
      <c r="V448" s="67"/>
      <c r="W448" s="67"/>
      <c r="X448" s="67"/>
      <c r="Y448" s="67"/>
    </row>
    <row r="449" spans="1:25" x14ac:dyDescent="0.2">
      <c r="A449" s="76" t="s">
        <v>19</v>
      </c>
      <c r="B449" s="67" t="s">
        <v>12</v>
      </c>
      <c r="C449" s="67" t="s">
        <v>9</v>
      </c>
      <c r="D449" s="67" t="s">
        <v>308</v>
      </c>
      <c r="E449" s="87">
        <f>+IF(ISNUMBER(DATA!J344),DATA!J344,"n/a")</f>
        <v>238339</v>
      </c>
      <c r="F449" s="78">
        <f>+IF(ISNUMBER(DATA!K344),DATA!K344,"n/a")</f>
        <v>4.9000000000000002E-2</v>
      </c>
      <c r="G449" s="87">
        <f>+IF(ISNUMBER(DATA!T344),DATA!T344,"n/a")</f>
        <v>748089</v>
      </c>
      <c r="H449" s="78">
        <f>+IF(ISNUMBER(DATA!U344),DATA!U344,"n/a")</f>
        <v>3.7999999999999999E-2</v>
      </c>
      <c r="I449" s="87">
        <f>+IF(ISNUMBER(DATA!AD344),DATA!AD344,"n/a")</f>
        <v>1476968</v>
      </c>
      <c r="J449" s="78">
        <f>+IF(ISNUMBER(DATA!AE344),DATA!AE344,"n/a")</f>
        <v>5.5E-2</v>
      </c>
      <c r="K449" s="87">
        <f>+IF(ISNUMBER(DATA!AN344),DATA!AN344,"n/a")</f>
        <v>3157496</v>
      </c>
      <c r="L449" s="78">
        <f>+IF(ISNUMBER(DATA!AO344),DATA!AO344,"n/a")</f>
        <v>-1.7000000000000001E-2</v>
      </c>
      <c r="R449" s="67"/>
      <c r="S449" s="67"/>
      <c r="T449" s="67"/>
      <c r="U449" s="67"/>
      <c r="V449" s="67"/>
      <c r="W449" s="67"/>
      <c r="X449" s="67"/>
      <c r="Y449" s="67"/>
    </row>
    <row r="450" spans="1:25" x14ac:dyDescent="0.2">
      <c r="A450" s="76" t="s">
        <v>19</v>
      </c>
      <c r="B450" s="67" t="s">
        <v>12</v>
      </c>
      <c r="C450" s="67" t="s">
        <v>9</v>
      </c>
      <c r="D450" s="67" t="s">
        <v>309</v>
      </c>
      <c r="E450" s="87">
        <f>+IF(ISNUMBER(DATA!J345),DATA!J345,"n/a")</f>
        <v>160810</v>
      </c>
      <c r="F450" s="78">
        <f>+IF(ISNUMBER(DATA!K345),DATA!K345,"n/a")</f>
        <v>-0.314</v>
      </c>
      <c r="G450" s="87">
        <f>+IF(ISNUMBER(DATA!T345),DATA!T345,"n/a")</f>
        <v>503156</v>
      </c>
      <c r="H450" s="78">
        <f>+IF(ISNUMBER(DATA!U345),DATA!U345,"n/a")</f>
        <v>-0.14699999999999999</v>
      </c>
      <c r="I450" s="87">
        <f>+IF(ISNUMBER(DATA!AD345),DATA!AD345,"n/a")</f>
        <v>1039122</v>
      </c>
      <c r="J450" s="78">
        <f>+IF(ISNUMBER(DATA!AE345),DATA!AE345,"n/a")</f>
        <v>-0.122</v>
      </c>
      <c r="K450" s="87">
        <f>+IF(ISNUMBER(DATA!AN345),DATA!AN345,"n/a")</f>
        <v>2269450</v>
      </c>
      <c r="L450" s="78">
        <f>+IF(ISNUMBER(DATA!AO345),DATA!AO345,"n/a")</f>
        <v>-4.2999999999999997E-2</v>
      </c>
      <c r="R450" s="67"/>
      <c r="S450" s="67"/>
      <c r="T450" s="67"/>
      <c r="U450" s="67"/>
      <c r="V450" s="67"/>
      <c r="W450" s="67"/>
      <c r="X450" s="67"/>
      <c r="Y450" s="67"/>
    </row>
    <row r="451" spans="1:25" x14ac:dyDescent="0.2">
      <c r="A451" s="76" t="s">
        <v>19</v>
      </c>
      <c r="B451" s="67" t="s">
        <v>12</v>
      </c>
      <c r="C451" s="67" t="s">
        <v>9</v>
      </c>
      <c r="D451" s="67" t="s">
        <v>310</v>
      </c>
      <c r="E451" s="87">
        <f>+IF(ISNUMBER(DATA!J346),DATA!J346,"n/a")</f>
        <v>174195</v>
      </c>
      <c r="F451" s="78">
        <f>+IF(ISNUMBER(DATA!K346),DATA!K346,"n/a")</f>
        <v>0.107</v>
      </c>
      <c r="G451" s="87">
        <f>+IF(ISNUMBER(DATA!T346),DATA!T346,"n/a")</f>
        <v>546361</v>
      </c>
      <c r="H451" s="78">
        <f>+IF(ISNUMBER(DATA!U346),DATA!U346,"n/a")</f>
        <v>0.1</v>
      </c>
      <c r="I451" s="87">
        <f>+IF(ISNUMBER(DATA!AD346),DATA!AD346,"n/a")</f>
        <v>1122241</v>
      </c>
      <c r="J451" s="78">
        <f>+IF(ISNUMBER(DATA!AE346),DATA!AE346,"n/a")</f>
        <v>6.8000000000000005E-2</v>
      </c>
      <c r="K451" s="87">
        <f>+IF(ISNUMBER(DATA!AN346),DATA!AN346,"n/a")</f>
        <v>2259896</v>
      </c>
      <c r="L451" s="78">
        <f>+IF(ISNUMBER(DATA!AO346),DATA!AO346,"n/a")</f>
        <v>0.06</v>
      </c>
      <c r="R451" s="67"/>
      <c r="S451" s="67"/>
      <c r="T451" s="67"/>
      <c r="U451" s="67"/>
      <c r="V451" s="67"/>
      <c r="W451" s="67"/>
      <c r="X451" s="67"/>
      <c r="Y451" s="67"/>
    </row>
    <row r="452" spans="1:25" x14ac:dyDescent="0.2">
      <c r="A452" s="76" t="s">
        <v>19</v>
      </c>
      <c r="B452" s="67" t="s">
        <v>12</v>
      </c>
      <c r="C452" s="67" t="s">
        <v>9</v>
      </c>
      <c r="D452" s="67" t="s">
        <v>311</v>
      </c>
      <c r="E452" s="87">
        <f>+IF(ISNUMBER(DATA!J347),DATA!J347,"n/a")</f>
        <v>128126</v>
      </c>
      <c r="F452" s="78">
        <f>+IF(ISNUMBER(DATA!K347),DATA!K347,"n/a")</f>
        <v>-0.16500000000000001</v>
      </c>
      <c r="G452" s="87">
        <f>+IF(ISNUMBER(DATA!T347),DATA!T347,"n/a")</f>
        <v>405763</v>
      </c>
      <c r="H452" s="78">
        <f>+IF(ISNUMBER(DATA!U347),DATA!U347,"n/a")</f>
        <v>-0.114</v>
      </c>
      <c r="I452" s="87">
        <f>+IF(ISNUMBER(DATA!AD347),DATA!AD347,"n/a")</f>
        <v>828076</v>
      </c>
      <c r="J452" s="78">
        <f>+IF(ISNUMBER(DATA!AE347),DATA!AE347,"n/a")</f>
        <v>-9.0999999999999998E-2</v>
      </c>
      <c r="K452" s="87">
        <f>+IF(ISNUMBER(DATA!AN347),DATA!AN347,"n/a")</f>
        <v>1795547</v>
      </c>
      <c r="L452" s="78">
        <f>+IF(ISNUMBER(DATA!AO347),DATA!AO347,"n/a")</f>
        <v>-5.1999999999999998E-2</v>
      </c>
      <c r="R452" s="67"/>
      <c r="S452" s="67"/>
      <c r="T452" s="67"/>
      <c r="U452" s="67"/>
      <c r="V452" s="67"/>
      <c r="W452" s="67"/>
      <c r="X452" s="67"/>
      <c r="Y452" s="67"/>
    </row>
    <row r="453" spans="1:25" x14ac:dyDescent="0.2">
      <c r="A453" s="76" t="s">
        <v>19</v>
      </c>
      <c r="B453" s="67" t="s">
        <v>12</v>
      </c>
      <c r="C453" s="67" t="s">
        <v>9</v>
      </c>
      <c r="D453" s="67" t="s">
        <v>312</v>
      </c>
      <c r="E453" s="87">
        <f>+IF(ISNUMBER(DATA!J348),DATA!J348,"n/a")</f>
        <v>107308</v>
      </c>
      <c r="F453" s="78">
        <f>+IF(ISNUMBER(DATA!K348),DATA!K348,"n/a")</f>
        <v>-0.16300000000000001</v>
      </c>
      <c r="G453" s="87">
        <f>+IF(ISNUMBER(DATA!T348),DATA!T348,"n/a")</f>
        <v>353543</v>
      </c>
      <c r="H453" s="78">
        <f>+IF(ISNUMBER(DATA!U348),DATA!U348,"n/a")</f>
        <v>-0.109</v>
      </c>
      <c r="I453" s="87">
        <f>+IF(ISNUMBER(DATA!AD348),DATA!AD348,"n/a")</f>
        <v>739886</v>
      </c>
      <c r="J453" s="78">
        <f>+IF(ISNUMBER(DATA!AE348),DATA!AE348,"n/a")</f>
        <v>-8.8999999999999996E-2</v>
      </c>
      <c r="K453" s="87">
        <f>+IF(ISNUMBER(DATA!AN348),DATA!AN348,"n/a")</f>
        <v>1575831</v>
      </c>
      <c r="L453" s="78">
        <f>+IF(ISNUMBER(DATA!AO348),DATA!AO348,"n/a")</f>
        <v>-6.2E-2</v>
      </c>
      <c r="R453" s="67"/>
      <c r="S453" s="67"/>
      <c r="T453" s="67"/>
      <c r="U453" s="67"/>
      <c r="V453" s="67"/>
      <c r="W453" s="67"/>
      <c r="X453" s="67"/>
      <c r="Y453" s="67"/>
    </row>
    <row r="454" spans="1:25" x14ac:dyDescent="0.2">
      <c r="A454" s="76" t="s">
        <v>19</v>
      </c>
      <c r="B454" s="67" t="s">
        <v>12</v>
      </c>
      <c r="C454" s="67" t="s">
        <v>9</v>
      </c>
      <c r="D454" s="67" t="s">
        <v>313</v>
      </c>
      <c r="E454" s="87">
        <f>+IF(ISNUMBER(DATA!J349),DATA!J349,"n/a")</f>
        <v>81988</v>
      </c>
      <c r="F454" s="78">
        <f>+IF(ISNUMBER(DATA!K349),DATA!K349,"n/a")</f>
        <v>-0.105</v>
      </c>
      <c r="G454" s="87">
        <f>+IF(ISNUMBER(DATA!T349),DATA!T349,"n/a")</f>
        <v>277588</v>
      </c>
      <c r="H454" s="78">
        <f>+IF(ISNUMBER(DATA!U349),DATA!U349,"n/a")</f>
        <v>-7.1999999999999995E-2</v>
      </c>
      <c r="I454" s="87">
        <f>+IF(ISNUMBER(DATA!AD349),DATA!AD349,"n/a")</f>
        <v>592470</v>
      </c>
      <c r="J454" s="78">
        <f>+IF(ISNUMBER(DATA!AE349),DATA!AE349,"n/a")</f>
        <v>-4.7E-2</v>
      </c>
      <c r="K454" s="87">
        <f>+IF(ISNUMBER(DATA!AN349),DATA!AN349,"n/a")</f>
        <v>1236343</v>
      </c>
      <c r="L454" s="78">
        <f>+IF(ISNUMBER(DATA!AO349),DATA!AO349,"n/a")</f>
        <v>-2.5999999999999999E-2</v>
      </c>
      <c r="R454" s="67"/>
      <c r="S454" s="67"/>
      <c r="T454" s="67"/>
      <c r="U454" s="67"/>
      <c r="V454" s="67"/>
      <c r="W454" s="67"/>
      <c r="X454" s="67"/>
      <c r="Y454" s="67"/>
    </row>
    <row r="455" spans="1:25" x14ac:dyDescent="0.2">
      <c r="A455" s="76" t="s">
        <v>19</v>
      </c>
      <c r="B455" s="67" t="s">
        <v>12</v>
      </c>
      <c r="C455" s="67" t="s">
        <v>9</v>
      </c>
      <c r="D455" s="67" t="s">
        <v>314</v>
      </c>
      <c r="E455" s="87">
        <f>+IF(ISNUMBER(DATA!J350),DATA!J350,"n/a")</f>
        <v>212427</v>
      </c>
      <c r="F455" s="78">
        <f>+IF(ISNUMBER(DATA!K350),DATA!K350,"n/a")</f>
        <v>1.4999999999999999E-2</v>
      </c>
      <c r="G455" s="87">
        <f>+IF(ISNUMBER(DATA!T350),DATA!T350,"n/a")</f>
        <v>671626</v>
      </c>
      <c r="H455" s="78">
        <f>+IF(ISNUMBER(DATA!U350),DATA!U350,"n/a")</f>
        <v>1.4999999999999999E-2</v>
      </c>
      <c r="I455" s="87">
        <f>+IF(ISNUMBER(DATA!AD350),DATA!AD350,"n/a")</f>
        <v>1354163</v>
      </c>
      <c r="J455" s="78">
        <f>+IF(ISNUMBER(DATA!AE350),DATA!AE350,"n/a")</f>
        <v>1.9E-2</v>
      </c>
      <c r="K455" s="87">
        <f>+IF(ISNUMBER(DATA!AN350),DATA!AN350,"n/a")</f>
        <v>2904217</v>
      </c>
      <c r="L455" s="78">
        <f>+IF(ISNUMBER(DATA!AO350),DATA!AO350,"n/a")</f>
        <v>2.5999999999999999E-2</v>
      </c>
      <c r="R455" s="67"/>
      <c r="S455" s="67"/>
      <c r="T455" s="67"/>
      <c r="U455" s="67"/>
      <c r="V455" s="67"/>
      <c r="W455" s="67"/>
      <c r="X455" s="67"/>
      <c r="Y455" s="67"/>
    </row>
    <row r="456" spans="1:25" x14ac:dyDescent="0.2">
      <c r="A456" s="76" t="s">
        <v>19</v>
      </c>
      <c r="B456" s="67" t="s">
        <v>12</v>
      </c>
      <c r="C456" s="67" t="s">
        <v>9</v>
      </c>
      <c r="D456" s="67" t="s">
        <v>315</v>
      </c>
      <c r="E456" s="87">
        <f>+IF(ISNUMBER(DATA!J351),DATA!J351,"n/a")</f>
        <v>101275</v>
      </c>
      <c r="F456" s="78">
        <f>+IF(ISNUMBER(DATA!K351),DATA!K351,"n/a")</f>
        <v>-2E-3</v>
      </c>
      <c r="G456" s="87">
        <f>+IF(ISNUMBER(DATA!T351),DATA!T351,"n/a")</f>
        <v>320402</v>
      </c>
      <c r="H456" s="78">
        <f>+IF(ISNUMBER(DATA!U351),DATA!U351,"n/a")</f>
        <v>-1.0999999999999999E-2</v>
      </c>
      <c r="I456" s="87">
        <f>+IF(ISNUMBER(DATA!AD351),DATA!AD351,"n/a")</f>
        <v>668040</v>
      </c>
      <c r="J456" s="78">
        <f>+IF(ISNUMBER(DATA!AE351),DATA!AE351,"n/a")</f>
        <v>1E-3</v>
      </c>
      <c r="K456" s="87">
        <f>+IF(ISNUMBER(DATA!AN351),DATA!AN351,"n/a")</f>
        <v>1339971</v>
      </c>
      <c r="L456" s="78">
        <f>+IF(ISNUMBER(DATA!AO351),DATA!AO351,"n/a")</f>
        <v>1.4999999999999999E-2</v>
      </c>
      <c r="R456" s="67"/>
      <c r="S456" s="67"/>
      <c r="T456" s="67"/>
      <c r="U456" s="67"/>
      <c r="V456" s="67"/>
      <c r="W456" s="67"/>
      <c r="X456" s="67"/>
      <c r="Y456" s="67"/>
    </row>
    <row r="457" spans="1:25" x14ac:dyDescent="0.2">
      <c r="A457" s="76" t="s">
        <v>19</v>
      </c>
      <c r="B457" s="67" t="s">
        <v>12</v>
      </c>
      <c r="C457" s="67" t="s">
        <v>9</v>
      </c>
      <c r="D457" s="67" t="s">
        <v>316</v>
      </c>
      <c r="E457" s="87">
        <f>+IF(ISNUMBER(DATA!J352),DATA!J352,"n/a")</f>
        <v>136257</v>
      </c>
      <c r="F457" s="78">
        <f>+IF(ISNUMBER(DATA!K352),DATA!K352,"n/a")</f>
        <v>1.4999999999999999E-2</v>
      </c>
      <c r="G457" s="87">
        <f>+IF(ISNUMBER(DATA!T352),DATA!T352,"n/a")</f>
        <v>432971</v>
      </c>
      <c r="H457" s="78">
        <f>+IF(ISNUMBER(DATA!U352),DATA!U352,"n/a")</f>
        <v>2.9000000000000001E-2</v>
      </c>
      <c r="I457" s="87">
        <f>+IF(ISNUMBER(DATA!AD352),DATA!AD352,"n/a")</f>
        <v>872441</v>
      </c>
      <c r="J457" s="78">
        <f>+IF(ISNUMBER(DATA!AE352),DATA!AE352,"n/a")</f>
        <v>2.9000000000000001E-2</v>
      </c>
      <c r="K457" s="87">
        <f>+IF(ISNUMBER(DATA!AN352),DATA!AN352,"n/a")</f>
        <v>1834273</v>
      </c>
      <c r="L457" s="78">
        <f>+IF(ISNUMBER(DATA!AO352),DATA!AO352,"n/a")</f>
        <v>0.06</v>
      </c>
      <c r="R457" s="67"/>
      <c r="S457" s="67"/>
      <c r="T457" s="67"/>
      <c r="U457" s="67"/>
      <c r="V457" s="67"/>
      <c r="W457" s="67"/>
      <c r="X457" s="67"/>
      <c r="Y457" s="67"/>
    </row>
    <row r="458" spans="1:25" x14ac:dyDescent="0.2">
      <c r="A458" s="76" t="s">
        <v>19</v>
      </c>
      <c r="B458" s="67" t="s">
        <v>12</v>
      </c>
      <c r="C458" s="67" t="s">
        <v>9</v>
      </c>
      <c r="D458" s="67" t="s">
        <v>317</v>
      </c>
      <c r="E458" s="87">
        <f>+IF(ISNUMBER(DATA!J353),DATA!J353,"n/a")</f>
        <v>346838</v>
      </c>
      <c r="F458" s="78">
        <f>+IF(ISNUMBER(DATA!K353),DATA!K353,"n/a")</f>
        <v>-3.7999999999999999E-2</v>
      </c>
      <c r="G458" s="87">
        <f>+IF(ISNUMBER(DATA!T353),DATA!T353,"n/a")</f>
        <v>1111271</v>
      </c>
      <c r="H458" s="78">
        <f>+IF(ISNUMBER(DATA!U353),DATA!U353,"n/a")</f>
        <v>1.2999999999999999E-2</v>
      </c>
      <c r="I458" s="87">
        <f>+IF(ISNUMBER(DATA!AD353),DATA!AD353,"n/a")</f>
        <v>2252370</v>
      </c>
      <c r="J458" s="78">
        <f>+IF(ISNUMBER(DATA!AE353),DATA!AE353,"n/a")</f>
        <v>3.7999999999999999E-2</v>
      </c>
      <c r="K458" s="87">
        <f>+IF(ISNUMBER(DATA!AN353),DATA!AN353,"n/a")</f>
        <v>4746727</v>
      </c>
      <c r="L458" s="78">
        <f>+IF(ISNUMBER(DATA!AO353),DATA!AO353,"n/a")</f>
        <v>4.2000000000000003E-2</v>
      </c>
      <c r="R458" s="67"/>
      <c r="S458" s="67"/>
      <c r="T458" s="67"/>
      <c r="U458" s="67"/>
      <c r="V458" s="67"/>
      <c r="W458" s="67"/>
      <c r="X458" s="67"/>
      <c r="Y458" s="67"/>
    </row>
    <row r="459" spans="1:25" x14ac:dyDescent="0.2">
      <c r="A459" s="76" t="s">
        <v>19</v>
      </c>
      <c r="B459" s="67" t="s">
        <v>12</v>
      </c>
      <c r="C459" s="67" t="s">
        <v>9</v>
      </c>
      <c r="D459" s="67" t="s">
        <v>318</v>
      </c>
      <c r="E459" s="87">
        <f>+IF(ISNUMBER(DATA!J354),DATA!J354,"n/a")</f>
        <v>227175</v>
      </c>
      <c r="F459" s="78">
        <f>+IF(ISNUMBER(DATA!K354),DATA!K354,"n/a")</f>
        <v>5.6000000000000001E-2</v>
      </c>
      <c r="G459" s="87">
        <f>+IF(ISNUMBER(DATA!T354),DATA!T354,"n/a")</f>
        <v>710437</v>
      </c>
      <c r="H459" s="78">
        <f>+IF(ISNUMBER(DATA!U354),DATA!U354,"n/a")</f>
        <v>4.4999999999999998E-2</v>
      </c>
      <c r="I459" s="87">
        <f>+IF(ISNUMBER(DATA!AD354),DATA!AD354,"n/a")</f>
        <v>1463232</v>
      </c>
      <c r="J459" s="78">
        <f>+IF(ISNUMBER(DATA!AE354),DATA!AE354,"n/a")</f>
        <v>4.9000000000000002E-2</v>
      </c>
      <c r="K459" s="87">
        <f>+IF(ISNUMBER(DATA!AN354),DATA!AN354,"n/a")</f>
        <v>3020969</v>
      </c>
      <c r="L459" s="78">
        <f>+IF(ISNUMBER(DATA!AO354),DATA!AO354,"n/a")</f>
        <v>7.1999999999999995E-2</v>
      </c>
      <c r="R459" s="67"/>
      <c r="S459" s="67"/>
      <c r="T459" s="67"/>
      <c r="U459" s="67"/>
      <c r="V459" s="67"/>
      <c r="W459" s="67"/>
      <c r="X459" s="67"/>
      <c r="Y459" s="67"/>
    </row>
    <row r="460" spans="1:25" x14ac:dyDescent="0.2">
      <c r="A460" s="76" t="s">
        <v>19</v>
      </c>
      <c r="B460" s="67" t="s">
        <v>12</v>
      </c>
      <c r="C460" s="67" t="s">
        <v>9</v>
      </c>
      <c r="D460" s="67" t="s">
        <v>319</v>
      </c>
      <c r="E460" s="87">
        <f>+IF(ISNUMBER(DATA!J355),DATA!J355,"n/a")</f>
        <v>185839</v>
      </c>
      <c r="F460" s="78">
        <f>+IF(ISNUMBER(DATA!K355),DATA!K355,"n/a")</f>
        <v>3.6999999999999998E-2</v>
      </c>
      <c r="G460" s="87">
        <f>+IF(ISNUMBER(DATA!T355),DATA!T355,"n/a")</f>
        <v>590073</v>
      </c>
      <c r="H460" s="78">
        <f>+IF(ISNUMBER(DATA!U355),DATA!U355,"n/a")</f>
        <v>4.7E-2</v>
      </c>
      <c r="I460" s="87">
        <f>+IF(ISNUMBER(DATA!AD355),DATA!AD355,"n/a")</f>
        <v>1217029</v>
      </c>
      <c r="J460" s="78">
        <f>+IF(ISNUMBER(DATA!AE355),DATA!AE355,"n/a")</f>
        <v>1.4999999999999999E-2</v>
      </c>
      <c r="K460" s="87">
        <f>+IF(ISNUMBER(DATA!AN355),DATA!AN355,"n/a")</f>
        <v>2482476</v>
      </c>
      <c r="L460" s="78">
        <f>+IF(ISNUMBER(DATA!AO355),DATA!AO355,"n/a")</f>
        <v>-1.7999999999999999E-2</v>
      </c>
      <c r="R460" s="67"/>
      <c r="S460" s="67"/>
      <c r="T460" s="67"/>
      <c r="U460" s="67"/>
      <c r="V460" s="67"/>
      <c r="W460" s="67"/>
      <c r="X460" s="67"/>
      <c r="Y460" s="67"/>
    </row>
    <row r="461" spans="1:25" x14ac:dyDescent="0.2">
      <c r="A461" s="76" t="s">
        <v>19</v>
      </c>
      <c r="B461" s="67" t="s">
        <v>12</v>
      </c>
      <c r="C461" s="67" t="s">
        <v>9</v>
      </c>
      <c r="D461" s="67" t="s">
        <v>320</v>
      </c>
      <c r="E461" s="87">
        <f>+IF(ISNUMBER(DATA!J356),DATA!J356,"n/a")</f>
        <v>149169</v>
      </c>
      <c r="F461" s="78">
        <f>+IF(ISNUMBER(DATA!K356),DATA!K356,"n/a")</f>
        <v>-2.5999999999999999E-2</v>
      </c>
      <c r="G461" s="87">
        <f>+IF(ISNUMBER(DATA!T356),DATA!T356,"n/a")</f>
        <v>484970</v>
      </c>
      <c r="H461" s="78">
        <f>+IF(ISNUMBER(DATA!U356),DATA!U356,"n/a")</f>
        <v>2.4E-2</v>
      </c>
      <c r="I461" s="87">
        <f>+IF(ISNUMBER(DATA!AD356),DATA!AD356,"n/a")</f>
        <v>955259</v>
      </c>
      <c r="J461" s="78">
        <f>+IF(ISNUMBER(DATA!AE356),DATA!AE356,"n/a")</f>
        <v>0.01</v>
      </c>
      <c r="K461" s="87">
        <f>+IF(ISNUMBER(DATA!AN356),DATA!AN356,"n/a")</f>
        <v>2014079</v>
      </c>
      <c r="L461" s="78">
        <f>+IF(ISNUMBER(DATA!AO356),DATA!AO356,"n/a")</f>
        <v>-4.0000000000000001E-3</v>
      </c>
      <c r="R461" s="67"/>
      <c r="S461" s="67"/>
      <c r="T461" s="67"/>
      <c r="U461" s="67"/>
      <c r="V461" s="67"/>
      <c r="W461" s="67"/>
      <c r="X461" s="67"/>
      <c r="Y461" s="67"/>
    </row>
    <row r="462" spans="1:25" x14ac:dyDescent="0.2">
      <c r="A462" s="76" t="s">
        <v>19</v>
      </c>
      <c r="B462" s="67" t="s">
        <v>12</v>
      </c>
      <c r="C462" s="67" t="s">
        <v>9</v>
      </c>
      <c r="D462" s="67" t="s">
        <v>321</v>
      </c>
      <c r="E462" s="87">
        <f>+IF(ISNUMBER(DATA!J357),DATA!J357,"n/a")</f>
        <v>212258</v>
      </c>
      <c r="F462" s="78">
        <f>+IF(ISNUMBER(DATA!K357),DATA!K357,"n/a")</f>
        <v>-0.107</v>
      </c>
      <c r="G462" s="87">
        <f>+IF(ISNUMBER(DATA!T357),DATA!T357,"n/a")</f>
        <v>662672</v>
      </c>
      <c r="H462" s="78">
        <f>+IF(ISNUMBER(DATA!U357),DATA!U357,"n/a")</f>
        <v>-6.7000000000000004E-2</v>
      </c>
      <c r="I462" s="87">
        <f>+IF(ISNUMBER(DATA!AD357),DATA!AD357,"n/a")</f>
        <v>1334617</v>
      </c>
      <c r="J462" s="78">
        <f>+IF(ISNUMBER(DATA!AE357),DATA!AE357,"n/a")</f>
        <v>-0.03</v>
      </c>
      <c r="K462" s="87">
        <f>+IF(ISNUMBER(DATA!AN357),DATA!AN357,"n/a")</f>
        <v>2899661</v>
      </c>
      <c r="L462" s="78">
        <f>+IF(ISNUMBER(DATA!AO357),DATA!AO357,"n/a")</f>
        <v>-1.4999999999999999E-2</v>
      </c>
      <c r="R462" s="67"/>
      <c r="S462" s="67"/>
      <c r="T462" s="67"/>
      <c r="U462" s="67"/>
      <c r="V462" s="67"/>
      <c r="W462" s="67"/>
      <c r="X462" s="67"/>
      <c r="Y462" s="67"/>
    </row>
    <row r="463" spans="1:25" x14ac:dyDescent="0.2">
      <c r="A463" s="76" t="s">
        <v>19</v>
      </c>
      <c r="B463" s="67" t="s">
        <v>12</v>
      </c>
      <c r="C463" s="67" t="s">
        <v>9</v>
      </c>
      <c r="D463" s="67" t="s">
        <v>347</v>
      </c>
      <c r="E463" s="87">
        <f>+IF(ISNUMBER(DATA!J358),DATA!J358,"n/a")</f>
        <v>80123</v>
      </c>
      <c r="F463" s="78">
        <f>+IF(ISNUMBER(DATA!K358),DATA!K358,"n/a")</f>
        <v>-2.8000000000000001E-2</v>
      </c>
      <c r="G463" s="87">
        <f>+IF(ISNUMBER(DATA!T358),DATA!T358,"n/a")</f>
        <v>262075</v>
      </c>
      <c r="H463" s="78">
        <f>+IF(ISNUMBER(DATA!U358),DATA!U358,"n/a")</f>
        <v>-7.8E-2</v>
      </c>
      <c r="I463" s="87">
        <f>+IF(ISNUMBER(DATA!AD358),DATA!AD358,"n/a")</f>
        <v>564514</v>
      </c>
      <c r="J463" s="78">
        <f>+IF(ISNUMBER(DATA!AE358),DATA!AE358,"n/a")</f>
        <v>-6.3E-2</v>
      </c>
      <c r="K463" s="87">
        <f>+IF(ISNUMBER(DATA!AN358),DATA!AN358,"n/a")</f>
        <v>1154127</v>
      </c>
      <c r="L463" s="78">
        <f>+IF(ISNUMBER(DATA!AO358),DATA!AO358,"n/a")</f>
        <v>-5.0999999999999997E-2</v>
      </c>
      <c r="R463" s="67"/>
      <c r="S463" s="67"/>
      <c r="T463" s="67"/>
      <c r="U463" s="67"/>
      <c r="V463" s="67"/>
      <c r="W463" s="67"/>
      <c r="X463" s="67"/>
      <c r="Y463" s="67"/>
    </row>
    <row r="464" spans="1:25" x14ac:dyDescent="0.2">
      <c r="A464" s="76" t="s">
        <v>19</v>
      </c>
      <c r="B464" s="67" t="s">
        <v>12</v>
      </c>
      <c r="C464" s="67" t="s">
        <v>9</v>
      </c>
      <c r="D464" s="67" t="s">
        <v>348</v>
      </c>
      <c r="E464" s="87">
        <f>+IF(ISNUMBER(DATA!J359),DATA!J359,"n/a")</f>
        <v>166640</v>
      </c>
      <c r="F464" s="78">
        <f>+IF(ISNUMBER(DATA!K359),DATA!K359,"n/a")</f>
        <v>-6.0000000000000001E-3</v>
      </c>
      <c r="G464" s="87">
        <f>+IF(ISNUMBER(DATA!T359),DATA!T359,"n/a")</f>
        <v>544731</v>
      </c>
      <c r="H464" s="78">
        <f>+IF(ISNUMBER(DATA!U359),DATA!U359,"n/a")</f>
        <v>1.2999999999999999E-2</v>
      </c>
      <c r="I464" s="87">
        <f>+IF(ISNUMBER(DATA!AD359),DATA!AD359,"n/a")</f>
        <v>1132200</v>
      </c>
      <c r="J464" s="78">
        <f>+IF(ISNUMBER(DATA!AE359),DATA!AE359,"n/a")</f>
        <v>3.9E-2</v>
      </c>
      <c r="K464" s="87">
        <f>+IF(ISNUMBER(DATA!AN359),DATA!AN359,"n/a")</f>
        <v>2318058</v>
      </c>
      <c r="L464" s="78">
        <f>+IF(ISNUMBER(DATA!AO359),DATA!AO359,"n/a")</f>
        <v>-7.5999999999999998E-2</v>
      </c>
      <c r="R464" s="67"/>
      <c r="S464" s="67"/>
      <c r="T464" s="67"/>
      <c r="U464" s="67"/>
      <c r="V464" s="67"/>
      <c r="W464" s="67"/>
      <c r="X464" s="67"/>
      <c r="Y464" s="67"/>
    </row>
    <row r="465" spans="1:25" x14ac:dyDescent="0.2">
      <c r="A465" s="76"/>
      <c r="E465" s="87"/>
      <c r="F465" s="78"/>
      <c r="G465" s="87"/>
      <c r="H465" s="78"/>
      <c r="I465" s="87"/>
      <c r="J465" s="83"/>
      <c r="K465" s="87"/>
      <c r="L465" s="78"/>
      <c r="R465" s="67"/>
      <c r="S465" s="67"/>
      <c r="T465" s="67"/>
      <c r="U465" s="67"/>
      <c r="V465" s="67"/>
      <c r="W465" s="67"/>
      <c r="X465" s="67"/>
      <c r="Y465" s="67"/>
    </row>
    <row r="466" spans="1:25" x14ac:dyDescent="0.2">
      <c r="A466" s="76" t="s">
        <v>19</v>
      </c>
      <c r="B466" s="67" t="s">
        <v>12</v>
      </c>
      <c r="C466" s="67" t="s">
        <v>25</v>
      </c>
      <c r="D466" s="67" t="s">
        <v>274</v>
      </c>
      <c r="E466" s="87">
        <f>+IF(ISNUMBER(DATA!L310),DATA!L310,"n/a")</f>
        <v>141906</v>
      </c>
      <c r="F466" s="78">
        <f>+IF(ISNUMBER(DATA!M310),DATA!M310,"n/a")</f>
        <v>9.0999999999999998E-2</v>
      </c>
      <c r="G466" s="87">
        <f>+IF(ISNUMBER(DATA!V310),DATA!V310,"n/a")</f>
        <v>425958</v>
      </c>
      <c r="H466" s="78">
        <f>+IF(ISNUMBER(DATA!W310),DATA!W310,"n/a")</f>
        <v>5.8999999999999997E-2</v>
      </c>
      <c r="I466" s="87">
        <f>+IF(ISNUMBER(DATA!AF310),DATA!AF310,"n/a")</f>
        <v>881830</v>
      </c>
      <c r="J466" s="78">
        <f>+IF(ISNUMBER(DATA!AG310),DATA!AG310,"n/a")</f>
        <v>6.6000000000000003E-2</v>
      </c>
      <c r="K466" s="87">
        <f>+IF(ISNUMBER(DATA!AP310),DATA!AP310,"n/a")</f>
        <v>1823893</v>
      </c>
      <c r="L466" s="78">
        <f>+IF(ISNUMBER(DATA!AQ310),DATA!AQ310,"n/a")</f>
        <v>3.7999999999999999E-2</v>
      </c>
      <c r="R466" s="67"/>
      <c r="S466" s="67"/>
      <c r="T466" s="67"/>
      <c r="U466" s="67"/>
      <c r="V466" s="67"/>
      <c r="W466" s="67"/>
      <c r="X466" s="67"/>
      <c r="Y466" s="67"/>
    </row>
    <row r="467" spans="1:25" x14ac:dyDescent="0.2">
      <c r="A467" s="76" t="s">
        <v>19</v>
      </c>
      <c r="B467" s="67" t="s">
        <v>12</v>
      </c>
      <c r="C467" s="67" t="s">
        <v>25</v>
      </c>
      <c r="D467" s="67" t="s">
        <v>275</v>
      </c>
      <c r="E467" s="87">
        <f>+IF(ISNUMBER(DATA!L311),DATA!L311,"n/a")</f>
        <v>329026</v>
      </c>
      <c r="F467" s="78">
        <f>+IF(ISNUMBER(DATA!M311),DATA!M311,"n/a")</f>
        <v>-5.8000000000000003E-2</v>
      </c>
      <c r="G467" s="87">
        <f>+IF(ISNUMBER(DATA!V311),DATA!V311,"n/a")</f>
        <v>1040417</v>
      </c>
      <c r="H467" s="78">
        <f>+IF(ISNUMBER(DATA!W311),DATA!W311,"n/a")</f>
        <v>-4.5999999999999999E-2</v>
      </c>
      <c r="I467" s="87">
        <f>+IF(ISNUMBER(DATA!AF311),DATA!AF311,"n/a")</f>
        <v>2128351</v>
      </c>
      <c r="J467" s="78">
        <f>+IF(ISNUMBER(DATA!AG311),DATA!AG311,"n/a")</f>
        <v>-1.2E-2</v>
      </c>
      <c r="K467" s="87">
        <f>+IF(ISNUMBER(DATA!AP311),DATA!AP311,"n/a")</f>
        <v>4194371</v>
      </c>
      <c r="L467" s="78">
        <f>+IF(ISNUMBER(DATA!AQ311),DATA!AQ311,"n/a")</f>
        <v>-0.06</v>
      </c>
      <c r="R467" s="67"/>
      <c r="S467" s="67"/>
      <c r="T467" s="67"/>
      <c r="U467" s="67"/>
      <c r="V467" s="67"/>
      <c r="W467" s="67"/>
      <c r="X467" s="67"/>
      <c r="Y467" s="67"/>
    </row>
    <row r="468" spans="1:25" x14ac:dyDescent="0.2">
      <c r="A468" s="76" t="s">
        <v>19</v>
      </c>
      <c r="B468" s="67" t="s">
        <v>12</v>
      </c>
      <c r="C468" s="67" t="s">
        <v>25</v>
      </c>
      <c r="D468" s="67" t="s">
        <v>276</v>
      </c>
      <c r="E468" s="87">
        <f>+IF(ISNUMBER(DATA!L312),DATA!L312,"n/a")</f>
        <v>575440</v>
      </c>
      <c r="F468" s="78">
        <f>+IF(ISNUMBER(DATA!M312),DATA!M312,"n/a")</f>
        <v>-0.121</v>
      </c>
      <c r="G468" s="87">
        <f>+IF(ISNUMBER(DATA!V312),DATA!V312,"n/a")</f>
        <v>1804078</v>
      </c>
      <c r="H468" s="78">
        <f>+IF(ISNUMBER(DATA!W312),DATA!W312,"n/a")</f>
        <v>-9.1999999999999998E-2</v>
      </c>
      <c r="I468" s="87">
        <f>+IF(ISNUMBER(DATA!AF312),DATA!AF312,"n/a")</f>
        <v>3731331</v>
      </c>
      <c r="J468" s="78">
        <f>+IF(ISNUMBER(DATA!AG312),DATA!AG312,"n/a")</f>
        <v>-3.6999999999999998E-2</v>
      </c>
      <c r="K468" s="87">
        <f>+IF(ISNUMBER(DATA!AP312),DATA!AP312,"n/a")</f>
        <v>7816319</v>
      </c>
      <c r="L468" s="78">
        <f>+IF(ISNUMBER(DATA!AQ312),DATA!AQ312,"n/a")</f>
        <v>-0.03</v>
      </c>
      <c r="R468" s="67"/>
      <c r="S468" s="67"/>
      <c r="T468" s="67"/>
      <c r="U468" s="67"/>
      <c r="V468" s="67"/>
      <c r="W468" s="67"/>
      <c r="X468" s="67"/>
      <c r="Y468" s="67"/>
    </row>
    <row r="469" spans="1:25" x14ac:dyDescent="0.2">
      <c r="A469" s="76" t="s">
        <v>19</v>
      </c>
      <c r="B469" s="67" t="s">
        <v>12</v>
      </c>
      <c r="C469" s="67" t="s">
        <v>25</v>
      </c>
      <c r="D469" s="67" t="s">
        <v>277</v>
      </c>
      <c r="E469" s="87">
        <f>+IF(ISNUMBER(DATA!L313),DATA!L313,"n/a")</f>
        <v>196048</v>
      </c>
      <c r="F469" s="78">
        <f>+IF(ISNUMBER(DATA!M313),DATA!M313,"n/a")</f>
        <v>-7.1999999999999995E-2</v>
      </c>
      <c r="G469" s="87">
        <f>+IF(ISNUMBER(DATA!V313),DATA!V313,"n/a")</f>
        <v>621850</v>
      </c>
      <c r="H469" s="78">
        <f>+IF(ISNUMBER(DATA!W313),DATA!W313,"n/a")</f>
        <v>-5.2999999999999999E-2</v>
      </c>
      <c r="I469" s="87">
        <f>+IF(ISNUMBER(DATA!AF313),DATA!AF313,"n/a")</f>
        <v>1301703</v>
      </c>
      <c r="J469" s="78">
        <f>+IF(ISNUMBER(DATA!AG313),DATA!AG313,"n/a")</f>
        <v>-0.02</v>
      </c>
      <c r="K469" s="87">
        <f>+IF(ISNUMBER(DATA!AP313),DATA!AP313,"n/a")</f>
        <v>2633333</v>
      </c>
      <c r="L469" s="78">
        <f>+IF(ISNUMBER(DATA!AQ313),DATA!AQ313,"n/a")</f>
        <v>-4.1000000000000002E-2</v>
      </c>
      <c r="R469" s="67"/>
      <c r="S469" s="67"/>
      <c r="T469" s="67"/>
      <c r="U469" s="67"/>
      <c r="V469" s="67"/>
      <c r="W469" s="67"/>
      <c r="X469" s="67"/>
      <c r="Y469" s="67"/>
    </row>
    <row r="470" spans="1:25" x14ac:dyDescent="0.2">
      <c r="A470" s="76" t="s">
        <v>19</v>
      </c>
      <c r="B470" s="67" t="s">
        <v>12</v>
      </c>
      <c r="C470" s="67" t="s">
        <v>25</v>
      </c>
      <c r="D470" s="67" t="s">
        <v>278</v>
      </c>
      <c r="E470" s="87">
        <f>+IF(ISNUMBER(DATA!L314),DATA!L314,"n/a")</f>
        <v>620130</v>
      </c>
      <c r="F470" s="78">
        <f>+IF(ISNUMBER(DATA!M314),DATA!M314,"n/a")</f>
        <v>8.6999999999999994E-2</v>
      </c>
      <c r="G470" s="87">
        <f>+IF(ISNUMBER(DATA!V314),DATA!V314,"n/a")</f>
        <v>1853872</v>
      </c>
      <c r="H470" s="78">
        <f>+IF(ISNUMBER(DATA!W314),DATA!W314,"n/a")</f>
        <v>5.1999999999999998E-2</v>
      </c>
      <c r="I470" s="87">
        <f>+IF(ISNUMBER(DATA!AF314),DATA!AF314,"n/a")</f>
        <v>3779856</v>
      </c>
      <c r="J470" s="78">
        <f>+IF(ISNUMBER(DATA!AG314),DATA!AG314,"n/a")</f>
        <v>5.5E-2</v>
      </c>
      <c r="K470" s="87">
        <f>+IF(ISNUMBER(DATA!AP314),DATA!AP314,"n/a")</f>
        <v>7832073</v>
      </c>
      <c r="L470" s="78">
        <f>+IF(ISNUMBER(DATA!AQ314),DATA!AQ314,"n/a")</f>
        <v>2.1999999999999999E-2</v>
      </c>
      <c r="R470" s="67"/>
      <c r="S470" s="67"/>
      <c r="T470" s="67"/>
      <c r="U470" s="67"/>
      <c r="V470" s="67"/>
      <c r="W470" s="67"/>
      <c r="X470" s="67"/>
      <c r="Y470" s="67"/>
    </row>
    <row r="471" spans="1:25" x14ac:dyDescent="0.2">
      <c r="A471" s="76" t="s">
        <v>19</v>
      </c>
      <c r="B471" s="67" t="s">
        <v>12</v>
      </c>
      <c r="C471" s="67" t="s">
        <v>25</v>
      </c>
      <c r="D471" s="67" t="s">
        <v>279</v>
      </c>
      <c r="E471" s="87">
        <f>+IF(ISNUMBER(DATA!L315),DATA!L315,"n/a")</f>
        <v>209873</v>
      </c>
      <c r="F471" s="78">
        <f>+IF(ISNUMBER(DATA!M315),DATA!M315,"n/a")</f>
        <v>-7.0000000000000001E-3</v>
      </c>
      <c r="G471" s="87">
        <f>+IF(ISNUMBER(DATA!V315),DATA!V315,"n/a")</f>
        <v>675226</v>
      </c>
      <c r="H471" s="78">
        <f>+IF(ISNUMBER(DATA!W315),DATA!W315,"n/a")</f>
        <v>5.7000000000000002E-2</v>
      </c>
      <c r="I471" s="87">
        <f>+IF(ISNUMBER(DATA!AF315),DATA!AF315,"n/a")</f>
        <v>1417497</v>
      </c>
      <c r="J471" s="78">
        <f>+IF(ISNUMBER(DATA!AG315),DATA!AG315,"n/a")</f>
        <v>7.3999999999999996E-2</v>
      </c>
      <c r="K471" s="87">
        <f>+IF(ISNUMBER(DATA!AP315),DATA!AP315,"n/a")</f>
        <v>2936698</v>
      </c>
      <c r="L471" s="78">
        <f>+IF(ISNUMBER(DATA!AQ315),DATA!AQ315,"n/a")</f>
        <v>1.4999999999999999E-2</v>
      </c>
      <c r="R471" s="67"/>
      <c r="S471" s="67"/>
      <c r="T471" s="67"/>
      <c r="U471" s="67"/>
      <c r="V471" s="67"/>
      <c r="W471" s="67"/>
      <c r="X471" s="67"/>
      <c r="Y471" s="67"/>
    </row>
    <row r="472" spans="1:25" x14ac:dyDescent="0.2">
      <c r="A472" s="76" t="s">
        <v>19</v>
      </c>
      <c r="B472" s="67" t="s">
        <v>12</v>
      </c>
      <c r="C472" s="67" t="s">
        <v>25</v>
      </c>
      <c r="D472" s="67" t="s">
        <v>280</v>
      </c>
      <c r="E472" s="87">
        <f>+IF(ISNUMBER(DATA!L316),DATA!L316,"n/a")</f>
        <v>159464</v>
      </c>
      <c r="F472" s="78">
        <f>+IF(ISNUMBER(DATA!M316),DATA!M316,"n/a")</f>
        <v>-0.158</v>
      </c>
      <c r="G472" s="87">
        <f>+IF(ISNUMBER(DATA!V316),DATA!V316,"n/a")</f>
        <v>498279</v>
      </c>
      <c r="H472" s="78">
        <f>+IF(ISNUMBER(DATA!W316),DATA!W316,"n/a")</f>
        <v>-0.105</v>
      </c>
      <c r="I472" s="87">
        <f>+IF(ISNUMBER(DATA!AF316),DATA!AF316,"n/a")</f>
        <v>1027829</v>
      </c>
      <c r="J472" s="78">
        <f>+IF(ISNUMBER(DATA!AG316),DATA!AG316,"n/a")</f>
        <v>-8.3000000000000004E-2</v>
      </c>
      <c r="K472" s="87">
        <f>+IF(ISNUMBER(DATA!AP316),DATA!AP316,"n/a")</f>
        <v>2196207</v>
      </c>
      <c r="L472" s="78">
        <f>+IF(ISNUMBER(DATA!AQ316),DATA!AQ316,"n/a")</f>
        <v>-5.1999999999999998E-2</v>
      </c>
      <c r="R472" s="67"/>
      <c r="S472" s="67"/>
      <c r="T472" s="67"/>
      <c r="U472" s="67"/>
      <c r="V472" s="67"/>
      <c r="W472" s="67"/>
      <c r="X472" s="67"/>
      <c r="Y472" s="67"/>
    </row>
    <row r="473" spans="1:25" x14ac:dyDescent="0.2">
      <c r="A473" s="76" t="s">
        <v>19</v>
      </c>
      <c r="B473" s="67" t="s">
        <v>12</v>
      </c>
      <c r="C473" s="67" t="s">
        <v>25</v>
      </c>
      <c r="D473" s="67" t="s">
        <v>281</v>
      </c>
      <c r="E473" s="87">
        <f>+IF(ISNUMBER(DATA!L317),DATA!L317,"n/a")</f>
        <v>540592</v>
      </c>
      <c r="F473" s="78">
        <f>+IF(ISNUMBER(DATA!M317),DATA!M317,"n/a")</f>
        <v>-1.2999999999999999E-2</v>
      </c>
      <c r="G473" s="87">
        <f>+IF(ISNUMBER(DATA!V317),DATA!V317,"n/a")</f>
        <v>1705962</v>
      </c>
      <c r="H473" s="78">
        <f>+IF(ISNUMBER(DATA!W317),DATA!W317,"n/a")</f>
        <v>3.6999999999999998E-2</v>
      </c>
      <c r="I473" s="87">
        <f>+IF(ISNUMBER(DATA!AF317),DATA!AF317,"n/a")</f>
        <v>3457831</v>
      </c>
      <c r="J473" s="78">
        <f>+IF(ISNUMBER(DATA!AG317),DATA!AG317,"n/a")</f>
        <v>2.5000000000000001E-2</v>
      </c>
      <c r="K473" s="87">
        <f>+IF(ISNUMBER(DATA!AP317),DATA!AP317,"n/a")</f>
        <v>7142388</v>
      </c>
      <c r="L473" s="78">
        <f>+IF(ISNUMBER(DATA!AQ317),DATA!AQ317,"n/a")</f>
        <v>-8.9999999999999993E-3</v>
      </c>
      <c r="R473" s="67"/>
      <c r="S473" s="67"/>
      <c r="T473" s="67"/>
      <c r="U473" s="67"/>
      <c r="V473" s="67"/>
      <c r="W473" s="67"/>
      <c r="X473" s="67"/>
      <c r="Y473" s="67"/>
    </row>
    <row r="474" spans="1:25" x14ac:dyDescent="0.2">
      <c r="A474" s="76" t="s">
        <v>19</v>
      </c>
      <c r="B474" s="67" t="s">
        <v>12</v>
      </c>
      <c r="C474" s="67" t="s">
        <v>25</v>
      </c>
      <c r="D474" s="67" t="s">
        <v>282</v>
      </c>
      <c r="E474" s="87">
        <f>+IF(ISNUMBER(DATA!L318),DATA!L318,"n/a")</f>
        <v>215499</v>
      </c>
      <c r="F474" s="78">
        <f>+IF(ISNUMBER(DATA!M318),DATA!M318,"n/a")</f>
        <v>-2.3E-2</v>
      </c>
      <c r="G474" s="87">
        <f>+IF(ISNUMBER(DATA!V318),DATA!V318,"n/a")</f>
        <v>701599</v>
      </c>
      <c r="H474" s="78">
        <f>+IF(ISNUMBER(DATA!W318),DATA!W318,"n/a")</f>
        <v>-8.5000000000000006E-2</v>
      </c>
      <c r="I474" s="87">
        <f>+IF(ISNUMBER(DATA!AF318),DATA!AF318,"n/a")</f>
        <v>1449537</v>
      </c>
      <c r="J474" s="78">
        <f>+IF(ISNUMBER(DATA!AG318),DATA!AG318,"n/a")</f>
        <v>-7.0999999999999994E-2</v>
      </c>
      <c r="K474" s="87">
        <f>+IF(ISNUMBER(DATA!AP318),DATA!AP318,"n/a")</f>
        <v>2746411</v>
      </c>
      <c r="L474" s="78">
        <f>+IF(ISNUMBER(DATA!AQ318),DATA!AQ318,"n/a")</f>
        <v>-0.121</v>
      </c>
      <c r="R474" s="67"/>
      <c r="S474" s="67"/>
      <c r="T474" s="67"/>
      <c r="U474" s="67"/>
      <c r="V474" s="67"/>
      <c r="W474" s="67"/>
      <c r="X474" s="67"/>
      <c r="Y474" s="67"/>
    </row>
    <row r="475" spans="1:25" x14ac:dyDescent="0.2">
      <c r="A475" s="76" t="s">
        <v>19</v>
      </c>
      <c r="B475" s="67" t="s">
        <v>12</v>
      </c>
      <c r="C475" s="67" t="s">
        <v>25</v>
      </c>
      <c r="D475" s="67" t="s">
        <v>283</v>
      </c>
      <c r="E475" s="87">
        <f>+IF(ISNUMBER(DATA!L319),DATA!L319,"n/a")</f>
        <v>173239</v>
      </c>
      <c r="F475" s="78">
        <f>+IF(ISNUMBER(DATA!M319),DATA!M319,"n/a")</f>
        <v>-0.376</v>
      </c>
      <c r="G475" s="87">
        <f>+IF(ISNUMBER(DATA!V319),DATA!V319,"n/a")</f>
        <v>546701</v>
      </c>
      <c r="H475" s="78">
        <f>+IF(ISNUMBER(DATA!W319),DATA!W319,"n/a")</f>
        <v>-0.193</v>
      </c>
      <c r="I475" s="87">
        <f>+IF(ISNUMBER(DATA!AF319),DATA!AF319,"n/a")</f>
        <v>1112987</v>
      </c>
      <c r="J475" s="78">
        <f>+IF(ISNUMBER(DATA!AG319),DATA!AG319,"n/a")</f>
        <v>-0.159</v>
      </c>
      <c r="K475" s="87">
        <f>+IF(ISNUMBER(DATA!AP319),DATA!AP319,"n/a")</f>
        <v>2382485</v>
      </c>
      <c r="L475" s="78">
        <f>+IF(ISNUMBER(DATA!AQ319),DATA!AQ319,"n/a")</f>
        <v>-8.1000000000000003E-2</v>
      </c>
      <c r="R475" s="67"/>
      <c r="S475" s="67"/>
      <c r="T475" s="67"/>
      <c r="U475" s="67"/>
      <c r="V475" s="67"/>
      <c r="W475" s="67"/>
      <c r="X475" s="67"/>
      <c r="Y475" s="67"/>
    </row>
    <row r="476" spans="1:25" x14ac:dyDescent="0.2">
      <c r="A476" s="76" t="s">
        <v>19</v>
      </c>
      <c r="B476" s="67" t="s">
        <v>12</v>
      </c>
      <c r="C476" s="67" t="s">
        <v>25</v>
      </c>
      <c r="D476" s="67" t="s">
        <v>284</v>
      </c>
      <c r="E476" s="87">
        <f>+IF(ISNUMBER(DATA!L320),DATA!L320,"n/a")</f>
        <v>163652</v>
      </c>
      <c r="F476" s="78">
        <f>+IF(ISNUMBER(DATA!M320),DATA!M320,"n/a")</f>
        <v>-0.128</v>
      </c>
      <c r="G476" s="87">
        <f>+IF(ISNUMBER(DATA!V320),DATA!V320,"n/a")</f>
        <v>516515</v>
      </c>
      <c r="H476" s="78">
        <f>+IF(ISNUMBER(DATA!W320),DATA!W320,"n/a")</f>
        <v>-0.124</v>
      </c>
      <c r="I476" s="87">
        <f>+IF(ISNUMBER(DATA!AF320),DATA!AF320,"n/a")</f>
        <v>1081330</v>
      </c>
      <c r="J476" s="78">
        <f>+IF(ISNUMBER(DATA!AG320),DATA!AG320,"n/a")</f>
        <v>-0.10299999999999999</v>
      </c>
      <c r="K476" s="87">
        <f>+IF(ISNUMBER(DATA!AP320),DATA!AP320,"n/a")</f>
        <v>2270811</v>
      </c>
      <c r="L476" s="78">
        <f>+IF(ISNUMBER(DATA!AQ320),DATA!AQ320,"n/a")</f>
        <v>-6.5000000000000002E-2</v>
      </c>
      <c r="R476" s="67"/>
      <c r="S476" s="67"/>
      <c r="T476" s="67"/>
      <c r="U476" s="67"/>
      <c r="V476" s="67"/>
      <c r="W476" s="67"/>
      <c r="X476" s="67"/>
      <c r="Y476" s="67"/>
    </row>
    <row r="477" spans="1:25" x14ac:dyDescent="0.2">
      <c r="A477" s="76" t="s">
        <v>19</v>
      </c>
      <c r="B477" s="67" t="s">
        <v>12</v>
      </c>
      <c r="C477" s="67" t="s">
        <v>25</v>
      </c>
      <c r="D477" s="67" t="s">
        <v>285</v>
      </c>
      <c r="E477" s="87">
        <f>+IF(ISNUMBER(DATA!L321),DATA!L321,"n/a")</f>
        <v>380857</v>
      </c>
      <c r="F477" s="78">
        <f>+IF(ISNUMBER(DATA!M321),DATA!M321,"n/a")</f>
        <v>-0.115</v>
      </c>
      <c r="G477" s="87">
        <f>+IF(ISNUMBER(DATA!V321),DATA!V321,"n/a")</f>
        <v>1233846</v>
      </c>
      <c r="H477" s="78">
        <f>+IF(ISNUMBER(DATA!W321),DATA!W321,"n/a")</f>
        <v>-0.104</v>
      </c>
      <c r="I477" s="87">
        <f>+IF(ISNUMBER(DATA!AF321),DATA!AF321,"n/a")</f>
        <v>2526541</v>
      </c>
      <c r="J477" s="78">
        <f>+IF(ISNUMBER(DATA!AG321),DATA!AG321,"n/a")</f>
        <v>-7.3999999999999996E-2</v>
      </c>
      <c r="K477" s="87">
        <f>+IF(ISNUMBER(DATA!AP321),DATA!AP321,"n/a")</f>
        <v>5185479</v>
      </c>
      <c r="L477" s="78">
        <f>+IF(ISNUMBER(DATA!AQ321),DATA!AQ321,"n/a")</f>
        <v>-8.3000000000000004E-2</v>
      </c>
      <c r="R477" s="67"/>
      <c r="S477" s="67"/>
      <c r="T477" s="67"/>
      <c r="U477" s="67"/>
      <c r="V477" s="67"/>
      <c r="W477" s="67"/>
      <c r="X477" s="67"/>
      <c r="Y477" s="67"/>
    </row>
    <row r="478" spans="1:25" x14ac:dyDescent="0.2">
      <c r="A478" s="76" t="s">
        <v>19</v>
      </c>
      <c r="B478" s="67" t="s">
        <v>12</v>
      </c>
      <c r="C478" s="67" t="s">
        <v>25</v>
      </c>
      <c r="D478" s="67" t="s">
        <v>286</v>
      </c>
      <c r="E478" s="87">
        <f>+IF(ISNUMBER(DATA!L322),DATA!L322,"n/a")</f>
        <v>373797</v>
      </c>
      <c r="F478" s="78">
        <f>+IF(ISNUMBER(DATA!M322),DATA!M322,"n/a")</f>
        <v>-0.129</v>
      </c>
      <c r="G478" s="87">
        <f>+IF(ISNUMBER(DATA!V322),DATA!V322,"n/a")</f>
        <v>1215566</v>
      </c>
      <c r="H478" s="78">
        <f>+IF(ISNUMBER(DATA!W322),DATA!W322,"n/a")</f>
        <v>-8.6999999999999994E-2</v>
      </c>
      <c r="I478" s="87">
        <f>+IF(ISNUMBER(DATA!AF322),DATA!AF322,"n/a")</f>
        <v>2568376</v>
      </c>
      <c r="J478" s="78">
        <f>+IF(ISNUMBER(DATA!AG322),DATA!AG322,"n/a")</f>
        <v>-5.0999999999999997E-2</v>
      </c>
      <c r="K478" s="87">
        <f>+IF(ISNUMBER(DATA!AP322),DATA!AP322,"n/a")</f>
        <v>5367730</v>
      </c>
      <c r="L478" s="78">
        <f>+IF(ISNUMBER(DATA!AQ322),DATA!AQ322,"n/a")</f>
        <v>-0.05</v>
      </c>
      <c r="R478" s="67"/>
      <c r="S478" s="67"/>
      <c r="T478" s="67"/>
      <c r="U478" s="67"/>
      <c r="V478" s="67"/>
      <c r="W478" s="67"/>
      <c r="X478" s="67"/>
      <c r="Y478" s="67"/>
    </row>
    <row r="479" spans="1:25" x14ac:dyDescent="0.2">
      <c r="A479" s="76" t="s">
        <v>19</v>
      </c>
      <c r="B479" s="67" t="s">
        <v>12</v>
      </c>
      <c r="C479" s="67" t="s">
        <v>25</v>
      </c>
      <c r="D479" s="67" t="s">
        <v>287</v>
      </c>
      <c r="E479" s="87">
        <f>+IF(ISNUMBER(DATA!L323),DATA!L323,"n/a")</f>
        <v>399324</v>
      </c>
      <c r="F479" s="78">
        <f>+IF(ISNUMBER(DATA!M323),DATA!M323,"n/a")</f>
        <v>2.4E-2</v>
      </c>
      <c r="G479" s="87">
        <f>+IF(ISNUMBER(DATA!V323),DATA!V323,"n/a")</f>
        <v>1244728</v>
      </c>
      <c r="H479" s="78">
        <f>+IF(ISNUMBER(DATA!W323),DATA!W323,"n/a")</f>
        <v>-2.5999999999999999E-2</v>
      </c>
      <c r="I479" s="87">
        <f>+IF(ISNUMBER(DATA!AF323),DATA!AF323,"n/a")</f>
        <v>2603078</v>
      </c>
      <c r="J479" s="78">
        <f>+IF(ISNUMBER(DATA!AG323),DATA!AG323,"n/a")</f>
        <v>-1.6E-2</v>
      </c>
      <c r="K479" s="87">
        <f>+IF(ISNUMBER(DATA!AP323),DATA!AP323,"n/a")</f>
        <v>5371675</v>
      </c>
      <c r="L479" s="78">
        <f>+IF(ISNUMBER(DATA!AQ323),DATA!AQ323,"n/a")</f>
        <v>1E-3</v>
      </c>
      <c r="R479" s="67"/>
      <c r="S479" s="67"/>
      <c r="T479" s="67"/>
      <c r="U479" s="67"/>
      <c r="V479" s="67"/>
      <c r="W479" s="67"/>
      <c r="X479" s="67"/>
      <c r="Y479" s="67"/>
    </row>
    <row r="480" spans="1:25" x14ac:dyDescent="0.2">
      <c r="A480" s="76" t="s">
        <v>19</v>
      </c>
      <c r="B480" s="67" t="s">
        <v>12</v>
      </c>
      <c r="C480" s="67" t="s">
        <v>25</v>
      </c>
      <c r="D480" s="67" t="s">
        <v>288</v>
      </c>
      <c r="E480" s="87">
        <f>+IF(ISNUMBER(DATA!L324),DATA!L324,"n/a")</f>
        <v>202008</v>
      </c>
      <c r="F480" s="78">
        <f>+IF(ISNUMBER(DATA!M324),DATA!M324,"n/a")</f>
        <v>2.3E-2</v>
      </c>
      <c r="G480" s="87">
        <f>+IF(ISNUMBER(DATA!V324),DATA!V324,"n/a")</f>
        <v>669827</v>
      </c>
      <c r="H480" s="78">
        <f>+IF(ISNUMBER(DATA!W324),DATA!W324,"n/a")</f>
        <v>-1.4999999999999999E-2</v>
      </c>
      <c r="I480" s="87">
        <f>+IF(ISNUMBER(DATA!AF324),DATA!AF324,"n/a")</f>
        <v>1361739</v>
      </c>
      <c r="J480" s="78">
        <f>+IF(ISNUMBER(DATA!AG324),DATA!AG324,"n/a")</f>
        <v>-4.2000000000000003E-2</v>
      </c>
      <c r="K480" s="87">
        <f>+IF(ISNUMBER(DATA!AP324),DATA!AP324,"n/a")</f>
        <v>2940246</v>
      </c>
      <c r="L480" s="78">
        <f>+IF(ISNUMBER(DATA!AQ324),DATA!AQ324,"n/a")</f>
        <v>1.2999999999999999E-2</v>
      </c>
      <c r="R480" s="67"/>
      <c r="S480" s="67"/>
      <c r="T480" s="67"/>
      <c r="U480" s="67"/>
      <c r="V480" s="67"/>
      <c r="W480" s="67"/>
      <c r="X480" s="67"/>
      <c r="Y480" s="67"/>
    </row>
    <row r="481" spans="1:25" x14ac:dyDescent="0.2">
      <c r="A481" s="76" t="s">
        <v>19</v>
      </c>
      <c r="B481" s="67" t="s">
        <v>12</v>
      </c>
      <c r="C481" s="67" t="s">
        <v>25</v>
      </c>
      <c r="D481" s="67" t="s">
        <v>289</v>
      </c>
      <c r="E481" s="87">
        <f>+IF(ISNUMBER(DATA!L325),DATA!L325,"n/a")</f>
        <v>257199</v>
      </c>
      <c r="F481" s="78">
        <f>+IF(ISNUMBER(DATA!M325),DATA!M325,"n/a")</f>
        <v>-2.5999999999999999E-2</v>
      </c>
      <c r="G481" s="87">
        <f>+IF(ISNUMBER(DATA!V325),DATA!V325,"n/a")</f>
        <v>867944</v>
      </c>
      <c r="H481" s="78">
        <f>+IF(ISNUMBER(DATA!W325),DATA!W325,"n/a")</f>
        <v>0.02</v>
      </c>
      <c r="I481" s="87">
        <f>+IF(ISNUMBER(DATA!AF325),DATA!AF325,"n/a")</f>
        <v>1820383</v>
      </c>
      <c r="J481" s="78">
        <f>+IF(ISNUMBER(DATA!AG325),DATA!AG325,"n/a")</f>
        <v>1E-3</v>
      </c>
      <c r="K481" s="87">
        <f>+IF(ISNUMBER(DATA!AP325),DATA!AP325,"n/a")</f>
        <v>3671145</v>
      </c>
      <c r="L481" s="78">
        <f>+IF(ISNUMBER(DATA!AQ325),DATA!AQ325,"n/a")</f>
        <v>-0.04</v>
      </c>
      <c r="R481" s="67"/>
      <c r="S481" s="67"/>
      <c r="T481" s="67"/>
      <c r="U481" s="67"/>
      <c r="V481" s="67"/>
      <c r="W481" s="67"/>
      <c r="X481" s="67"/>
      <c r="Y481" s="67"/>
    </row>
    <row r="482" spans="1:25" x14ac:dyDescent="0.2">
      <c r="A482" s="76" t="s">
        <v>19</v>
      </c>
      <c r="B482" s="67" t="s">
        <v>12</v>
      </c>
      <c r="C482" s="67" t="s">
        <v>25</v>
      </c>
      <c r="D482" s="67" t="s">
        <v>290</v>
      </c>
      <c r="E482" s="87">
        <f>+IF(ISNUMBER(DATA!L326),DATA!L326,"n/a")</f>
        <v>297032</v>
      </c>
      <c r="F482" s="78">
        <f>+IF(ISNUMBER(DATA!M326),DATA!M326,"n/a")</f>
        <v>-0.13100000000000001</v>
      </c>
      <c r="G482" s="87">
        <f>+IF(ISNUMBER(DATA!V326),DATA!V326,"n/a")</f>
        <v>1001933</v>
      </c>
      <c r="H482" s="78">
        <f>+IF(ISNUMBER(DATA!W326),DATA!W326,"n/a")</f>
        <v>2E-3</v>
      </c>
      <c r="I482" s="87">
        <f>+IF(ISNUMBER(DATA!AF326),DATA!AF326,"n/a")</f>
        <v>2108928</v>
      </c>
      <c r="J482" s="78">
        <f>+IF(ISNUMBER(DATA!AG326),DATA!AG326,"n/a")</f>
        <v>2.7E-2</v>
      </c>
      <c r="K482" s="87">
        <f>+IF(ISNUMBER(DATA!AP326),DATA!AP326,"n/a")</f>
        <v>4388919</v>
      </c>
      <c r="L482" s="78">
        <f>+IF(ISNUMBER(DATA!AQ326),DATA!AQ326,"n/a")</f>
        <v>-1.2E-2</v>
      </c>
      <c r="R482" s="67"/>
      <c r="S482" s="67"/>
      <c r="T482" s="67"/>
      <c r="U482" s="67"/>
      <c r="V482" s="67"/>
      <c r="W482" s="67"/>
      <c r="X482" s="67"/>
      <c r="Y482" s="67"/>
    </row>
    <row r="483" spans="1:25" x14ac:dyDescent="0.2">
      <c r="A483" s="76" t="s">
        <v>19</v>
      </c>
      <c r="B483" s="67" t="s">
        <v>12</v>
      </c>
      <c r="C483" s="67" t="s">
        <v>25</v>
      </c>
      <c r="D483" s="67" t="s">
        <v>291</v>
      </c>
      <c r="E483" s="87">
        <f>+IF(ISNUMBER(DATA!L327),DATA!L327,"n/a")</f>
        <v>338586</v>
      </c>
      <c r="F483" s="78">
        <f>+IF(ISNUMBER(DATA!M327),DATA!M327,"n/a")</f>
        <v>-7.5999999999999998E-2</v>
      </c>
      <c r="G483" s="87">
        <f>+IF(ISNUMBER(DATA!V327),DATA!V327,"n/a")</f>
        <v>1086500</v>
      </c>
      <c r="H483" s="78">
        <f>+IF(ISNUMBER(DATA!W327),DATA!W327,"n/a")</f>
        <v>-6.9000000000000006E-2</v>
      </c>
      <c r="I483" s="87">
        <f>+IF(ISNUMBER(DATA!AF327),DATA!AF327,"n/a")</f>
        <v>2197734</v>
      </c>
      <c r="J483" s="78">
        <f>+IF(ISNUMBER(DATA!AG327),DATA!AG327,"n/a")</f>
        <v>-0.05</v>
      </c>
      <c r="K483" s="87">
        <f>+IF(ISNUMBER(DATA!AP327),DATA!AP327,"n/a")</f>
        <v>4449716</v>
      </c>
      <c r="L483" s="78">
        <f>+IF(ISNUMBER(DATA!AQ327),DATA!AQ327,"n/a")</f>
        <v>-5.7000000000000002E-2</v>
      </c>
      <c r="R483" s="67"/>
      <c r="S483" s="67"/>
      <c r="T483" s="67"/>
      <c r="U483" s="67"/>
      <c r="V483" s="67"/>
      <c r="W483" s="67"/>
      <c r="X483" s="67"/>
      <c r="Y483" s="67"/>
    </row>
    <row r="484" spans="1:25" x14ac:dyDescent="0.2">
      <c r="A484" s="76" t="s">
        <v>19</v>
      </c>
      <c r="B484" s="67" t="s">
        <v>12</v>
      </c>
      <c r="C484" s="67" t="s">
        <v>25</v>
      </c>
      <c r="D484" s="67" t="s">
        <v>292</v>
      </c>
      <c r="E484" s="87">
        <f>+IF(ISNUMBER(DATA!L328),DATA!L328,"n/a")</f>
        <v>148087</v>
      </c>
      <c r="F484" s="78">
        <f>+IF(ISNUMBER(DATA!M328),DATA!M328,"n/a")</f>
        <v>-5.7000000000000002E-2</v>
      </c>
      <c r="G484" s="87">
        <f>+IF(ISNUMBER(DATA!V328),DATA!V328,"n/a")</f>
        <v>489260</v>
      </c>
      <c r="H484" s="78">
        <f>+IF(ISNUMBER(DATA!W328),DATA!W328,"n/a")</f>
        <v>-6.6000000000000003E-2</v>
      </c>
      <c r="I484" s="87">
        <f>+IF(ISNUMBER(DATA!AF328),DATA!AF328,"n/a")</f>
        <v>1021684</v>
      </c>
      <c r="J484" s="78">
        <f>+IF(ISNUMBER(DATA!AG328),DATA!AG328,"n/a")</f>
        <v>-5.8999999999999997E-2</v>
      </c>
      <c r="K484" s="87">
        <f>+IF(ISNUMBER(DATA!AP328),DATA!AP328,"n/a")</f>
        <v>2019550</v>
      </c>
      <c r="L484" s="78">
        <f>+IF(ISNUMBER(DATA!AQ328),DATA!AQ328,"n/a")</f>
        <v>-9.7000000000000003E-2</v>
      </c>
      <c r="R484" s="67"/>
      <c r="S484" s="67"/>
      <c r="T484" s="67"/>
      <c r="U484" s="67"/>
      <c r="V484" s="67"/>
      <c r="W484" s="67"/>
      <c r="X484" s="67"/>
      <c r="Y484" s="67"/>
    </row>
    <row r="485" spans="1:25" x14ac:dyDescent="0.2">
      <c r="A485" s="76" t="s">
        <v>19</v>
      </c>
      <c r="B485" s="67" t="s">
        <v>12</v>
      </c>
      <c r="C485" s="67" t="s">
        <v>25</v>
      </c>
      <c r="D485" s="67" t="s">
        <v>293</v>
      </c>
      <c r="E485" s="87">
        <f>+IF(ISNUMBER(DATA!L329),DATA!L329,"n/a")</f>
        <v>139652</v>
      </c>
      <c r="F485" s="78">
        <f>+IF(ISNUMBER(DATA!M329),DATA!M329,"n/a")</f>
        <v>-0.10100000000000001</v>
      </c>
      <c r="G485" s="87">
        <f>+IF(ISNUMBER(DATA!V329),DATA!V329,"n/a")</f>
        <v>423084</v>
      </c>
      <c r="H485" s="78">
        <f>+IF(ISNUMBER(DATA!W329),DATA!W329,"n/a")</f>
        <v>-7.0999999999999994E-2</v>
      </c>
      <c r="I485" s="87">
        <f>+IF(ISNUMBER(DATA!AF329),DATA!AF329,"n/a")</f>
        <v>871315</v>
      </c>
      <c r="J485" s="78">
        <f>+IF(ISNUMBER(DATA!AG329),DATA!AG329,"n/a")</f>
        <v>-1.4999999999999999E-2</v>
      </c>
      <c r="K485" s="87">
        <f>+IF(ISNUMBER(DATA!AP329),DATA!AP329,"n/a")</f>
        <v>1802223</v>
      </c>
      <c r="L485" s="78">
        <f>+IF(ISNUMBER(DATA!AQ329),DATA!AQ329,"n/a")</f>
        <v>-1.4E-2</v>
      </c>
      <c r="R485" s="67"/>
      <c r="S485" s="67"/>
      <c r="T485" s="67"/>
      <c r="U485" s="67"/>
      <c r="V485" s="67"/>
      <c r="W485" s="67"/>
      <c r="X485" s="67"/>
      <c r="Y485" s="67"/>
    </row>
    <row r="486" spans="1:25" x14ac:dyDescent="0.2">
      <c r="A486" s="76" t="s">
        <v>19</v>
      </c>
      <c r="B486" s="67" t="s">
        <v>12</v>
      </c>
      <c r="C486" s="67" t="s">
        <v>25</v>
      </c>
      <c r="D486" s="67" t="s">
        <v>294</v>
      </c>
      <c r="E486" s="87">
        <f>+IF(ISNUMBER(DATA!L330),DATA!L330,"n/a")</f>
        <v>143934</v>
      </c>
      <c r="F486" s="78">
        <f>+IF(ISNUMBER(DATA!M330),DATA!M330,"n/a")</f>
        <v>0.13500000000000001</v>
      </c>
      <c r="G486" s="87">
        <f>+IF(ISNUMBER(DATA!V330),DATA!V330,"n/a")</f>
        <v>455661</v>
      </c>
      <c r="H486" s="78">
        <f>+IF(ISNUMBER(DATA!W330),DATA!W330,"n/a")</f>
        <v>8.3000000000000004E-2</v>
      </c>
      <c r="I486" s="87">
        <f>+IF(ISNUMBER(DATA!AF330),DATA!AF330,"n/a")</f>
        <v>905206</v>
      </c>
      <c r="J486" s="78">
        <f>+IF(ISNUMBER(DATA!AG330),DATA!AG330,"n/a")</f>
        <v>2.3E-2</v>
      </c>
      <c r="K486" s="87">
        <f>+IF(ISNUMBER(DATA!AP330),DATA!AP330,"n/a")</f>
        <v>1887400</v>
      </c>
      <c r="L486" s="78">
        <f>+IF(ISNUMBER(DATA!AQ330),DATA!AQ330,"n/a")</f>
        <v>1.2E-2</v>
      </c>
      <c r="R486" s="67"/>
      <c r="S486" s="67"/>
      <c r="T486" s="67"/>
      <c r="U486" s="67"/>
      <c r="V486" s="67"/>
      <c r="W486" s="67"/>
      <c r="X486" s="67"/>
      <c r="Y486" s="67"/>
    </row>
    <row r="487" spans="1:25" x14ac:dyDescent="0.2">
      <c r="A487" s="76" t="s">
        <v>19</v>
      </c>
      <c r="B487" s="67" t="s">
        <v>12</v>
      </c>
      <c r="C487" s="67" t="s">
        <v>25</v>
      </c>
      <c r="D487" s="67" t="s">
        <v>295</v>
      </c>
      <c r="E487" s="87">
        <f>+IF(ISNUMBER(DATA!L331),DATA!L331,"n/a")</f>
        <v>1104324</v>
      </c>
      <c r="F487" s="78">
        <f>+IF(ISNUMBER(DATA!M331),DATA!M331,"n/a")</f>
        <v>4.3999999999999997E-2</v>
      </c>
      <c r="G487" s="87">
        <f>+IF(ISNUMBER(DATA!V331),DATA!V331,"n/a")</f>
        <v>3486714</v>
      </c>
      <c r="H487" s="78">
        <f>+IF(ISNUMBER(DATA!W331),DATA!W331,"n/a")</f>
        <v>5.6000000000000001E-2</v>
      </c>
      <c r="I487" s="87">
        <f>+IF(ISNUMBER(DATA!AF331),DATA!AF331,"n/a")</f>
        <v>7009114</v>
      </c>
      <c r="J487" s="78">
        <f>+IF(ISNUMBER(DATA!AG331),DATA!AG331,"n/a")</f>
        <v>5.3999999999999999E-2</v>
      </c>
      <c r="K487" s="87">
        <f>+IF(ISNUMBER(DATA!AP331),DATA!AP331,"n/a")</f>
        <v>14533010</v>
      </c>
      <c r="L487" s="78">
        <f>+IF(ISNUMBER(DATA!AQ331),DATA!AQ331,"n/a")</f>
        <v>7.9000000000000001E-2</v>
      </c>
      <c r="R487" s="67"/>
      <c r="S487" s="67"/>
      <c r="T487" s="67"/>
      <c r="U487" s="67"/>
      <c r="V487" s="67"/>
      <c r="W487" s="67"/>
      <c r="X487" s="67"/>
      <c r="Y487" s="67"/>
    </row>
    <row r="488" spans="1:25" x14ac:dyDescent="0.2">
      <c r="A488" s="76" t="s">
        <v>19</v>
      </c>
      <c r="B488" s="67" t="s">
        <v>12</v>
      </c>
      <c r="C488" s="67" t="s">
        <v>25</v>
      </c>
      <c r="D488" s="67" t="s">
        <v>296</v>
      </c>
      <c r="E488" s="87">
        <f>+IF(ISNUMBER(DATA!L332),DATA!L332,"n/a")</f>
        <v>71456</v>
      </c>
      <c r="F488" s="78">
        <f>+IF(ISNUMBER(DATA!M332),DATA!M332,"n/a")</f>
        <v>-1.2E-2</v>
      </c>
      <c r="G488" s="87">
        <f>+IF(ISNUMBER(DATA!V332),DATA!V332,"n/a")</f>
        <v>237122</v>
      </c>
      <c r="H488" s="78">
        <f>+IF(ISNUMBER(DATA!W332),DATA!W332,"n/a")</f>
        <v>-4.9000000000000002E-2</v>
      </c>
      <c r="I488" s="87">
        <f>+IF(ISNUMBER(DATA!AF332),DATA!AF332,"n/a")</f>
        <v>511096</v>
      </c>
      <c r="J488" s="78">
        <f>+IF(ISNUMBER(DATA!AG332),DATA!AG332,"n/a")</f>
        <v>-2.5000000000000001E-2</v>
      </c>
      <c r="K488" s="87">
        <f>+IF(ISNUMBER(DATA!AP332),DATA!AP332,"n/a")</f>
        <v>990169</v>
      </c>
      <c r="L488" s="78">
        <f>+IF(ISNUMBER(DATA!AQ332),DATA!AQ332,"n/a")</f>
        <v>-7.1999999999999995E-2</v>
      </c>
      <c r="R488" s="67"/>
      <c r="S488" s="67"/>
      <c r="T488" s="67"/>
      <c r="U488" s="67"/>
      <c r="V488" s="67"/>
      <c r="W488" s="67"/>
      <c r="X488" s="67"/>
      <c r="Y488" s="67"/>
    </row>
    <row r="489" spans="1:25" x14ac:dyDescent="0.2">
      <c r="A489" s="76" t="s">
        <v>19</v>
      </c>
      <c r="B489" s="67" t="s">
        <v>12</v>
      </c>
      <c r="C489" s="67" t="s">
        <v>25</v>
      </c>
      <c r="D489" s="67" t="s">
        <v>297</v>
      </c>
      <c r="E489" s="87">
        <f>+IF(ISNUMBER(DATA!L333),DATA!L333,"n/a")</f>
        <v>404589</v>
      </c>
      <c r="F489" s="78">
        <f>+IF(ISNUMBER(DATA!M333),DATA!M333,"n/a")</f>
        <v>-8.3000000000000004E-2</v>
      </c>
      <c r="G489" s="87">
        <f>+IF(ISNUMBER(DATA!V333),DATA!V333,"n/a")</f>
        <v>1245886</v>
      </c>
      <c r="H489" s="78">
        <f>+IF(ISNUMBER(DATA!W333),DATA!W333,"n/a")</f>
        <v>-3.5000000000000003E-2</v>
      </c>
      <c r="I489" s="87">
        <f>+IF(ISNUMBER(DATA!AF333),DATA!AF333,"n/a")</f>
        <v>2525352</v>
      </c>
      <c r="J489" s="78">
        <f>+IF(ISNUMBER(DATA!AG333),DATA!AG333,"n/a")</f>
        <v>1.9E-2</v>
      </c>
      <c r="K489" s="87">
        <f>+IF(ISNUMBER(DATA!AP333),DATA!AP333,"n/a")</f>
        <v>5286533</v>
      </c>
      <c r="L489" s="78">
        <f>+IF(ISNUMBER(DATA!AQ333),DATA!AQ333,"n/a")</f>
        <v>-6.0000000000000001E-3</v>
      </c>
      <c r="R489" s="67"/>
      <c r="S489" s="67"/>
      <c r="T489" s="67"/>
      <c r="U489" s="67"/>
      <c r="V489" s="67"/>
      <c r="W489" s="67"/>
      <c r="X489" s="67"/>
      <c r="Y489" s="67"/>
    </row>
    <row r="490" spans="1:25" x14ac:dyDescent="0.2">
      <c r="A490" s="76" t="s">
        <v>19</v>
      </c>
      <c r="B490" s="67" t="s">
        <v>12</v>
      </c>
      <c r="C490" s="67" t="s">
        <v>25</v>
      </c>
      <c r="D490" s="67" t="s">
        <v>298</v>
      </c>
      <c r="E490" s="87">
        <f>+IF(ISNUMBER(DATA!L334),DATA!L334,"n/a")</f>
        <v>271701</v>
      </c>
      <c r="F490" s="78">
        <f>+IF(ISNUMBER(DATA!M334),DATA!M334,"n/a")</f>
        <v>-8.0000000000000002E-3</v>
      </c>
      <c r="G490" s="87">
        <f>+IF(ISNUMBER(DATA!V334),DATA!V334,"n/a")</f>
        <v>968352</v>
      </c>
      <c r="H490" s="78">
        <f>+IF(ISNUMBER(DATA!W334),DATA!W334,"n/a")</f>
        <v>-0.05</v>
      </c>
      <c r="I490" s="87">
        <f>+IF(ISNUMBER(DATA!AF334),DATA!AF334,"n/a")</f>
        <v>2039449</v>
      </c>
      <c r="J490" s="78">
        <f>+IF(ISNUMBER(DATA!AG334),DATA!AG334,"n/a")</f>
        <v>0.223</v>
      </c>
      <c r="K490" s="87">
        <f>+IF(ISNUMBER(DATA!AP334),DATA!AP334,"n/a")</f>
        <v>4331125</v>
      </c>
      <c r="L490" s="78">
        <f>+IF(ISNUMBER(DATA!AQ334),DATA!AQ334,"n/a")</f>
        <v>0.158</v>
      </c>
      <c r="R490" s="67"/>
      <c r="S490" s="67"/>
      <c r="T490" s="67"/>
      <c r="U490" s="67"/>
      <c r="V490" s="67"/>
      <c r="W490" s="67"/>
      <c r="X490" s="67"/>
      <c r="Y490" s="67"/>
    </row>
    <row r="491" spans="1:25" x14ac:dyDescent="0.2">
      <c r="A491" s="76" t="s">
        <v>19</v>
      </c>
      <c r="B491" s="67" t="s">
        <v>12</v>
      </c>
      <c r="C491" s="67" t="s">
        <v>25</v>
      </c>
      <c r="D491" s="67" t="s">
        <v>299</v>
      </c>
      <c r="E491" s="87">
        <f>+IF(ISNUMBER(DATA!L335),DATA!L335,"n/a")</f>
        <v>271395</v>
      </c>
      <c r="F491" s="78">
        <f>+IF(ISNUMBER(DATA!M335),DATA!M335,"n/a")</f>
        <v>-3.5000000000000003E-2</v>
      </c>
      <c r="G491" s="87">
        <f>+IF(ISNUMBER(DATA!V335),DATA!V335,"n/a")</f>
        <v>969672</v>
      </c>
      <c r="H491" s="78">
        <f>+IF(ISNUMBER(DATA!W335),DATA!W335,"n/a")</f>
        <v>-6.9000000000000006E-2</v>
      </c>
      <c r="I491" s="87">
        <f>+IF(ISNUMBER(DATA!AF335),DATA!AF335,"n/a")</f>
        <v>2085493</v>
      </c>
      <c r="J491" s="78">
        <f>+IF(ISNUMBER(DATA!AG335),DATA!AG335,"n/a")</f>
        <v>4.5999999999999999E-2</v>
      </c>
      <c r="K491" s="87">
        <f>+IF(ISNUMBER(DATA!AP335),DATA!AP335,"n/a")</f>
        <v>4489457</v>
      </c>
      <c r="L491" s="78">
        <f>+IF(ISNUMBER(DATA!AQ335),DATA!AQ335,"n/a")</f>
        <v>6.8000000000000005E-2</v>
      </c>
      <c r="R491" s="67"/>
      <c r="S491" s="67"/>
      <c r="T491" s="67"/>
      <c r="U491" s="67"/>
      <c r="V491" s="67"/>
      <c r="W491" s="67"/>
      <c r="X491" s="67"/>
      <c r="Y491" s="67"/>
    </row>
    <row r="492" spans="1:25" x14ac:dyDescent="0.2">
      <c r="A492" s="76" t="s">
        <v>19</v>
      </c>
      <c r="B492" s="67" t="s">
        <v>12</v>
      </c>
      <c r="C492" s="67" t="s">
        <v>25</v>
      </c>
      <c r="D492" s="67" t="s">
        <v>300</v>
      </c>
      <c r="E492" s="87">
        <f>+IF(ISNUMBER(DATA!L336),DATA!L336,"n/a")</f>
        <v>98255</v>
      </c>
      <c r="F492" s="78">
        <f>+IF(ISNUMBER(DATA!M336),DATA!M336,"n/a")</f>
        <v>-5.2999999999999999E-2</v>
      </c>
      <c r="G492" s="87">
        <f>+IF(ISNUMBER(DATA!V336),DATA!V336,"n/a")</f>
        <v>324583</v>
      </c>
      <c r="H492" s="78">
        <f>+IF(ISNUMBER(DATA!W336),DATA!W336,"n/a")</f>
        <v>-3.5000000000000003E-2</v>
      </c>
      <c r="I492" s="87">
        <f>+IF(ISNUMBER(DATA!AF336),DATA!AF336,"n/a")</f>
        <v>675920</v>
      </c>
      <c r="J492" s="78">
        <f>+IF(ISNUMBER(DATA!AG336),DATA!AG336,"n/a")</f>
        <v>-2.4E-2</v>
      </c>
      <c r="K492" s="87">
        <f>+IF(ISNUMBER(DATA!AP336),DATA!AP336,"n/a")</f>
        <v>1337558</v>
      </c>
      <c r="L492" s="78">
        <f>+IF(ISNUMBER(DATA!AQ336),DATA!AQ336,"n/a")</f>
        <v>-6.6000000000000003E-2</v>
      </c>
      <c r="R492" s="67"/>
      <c r="S492" s="67"/>
      <c r="T492" s="67"/>
      <c r="U492" s="67"/>
      <c r="V492" s="67"/>
      <c r="W492" s="67"/>
      <c r="X492" s="67"/>
      <c r="Y492" s="67"/>
    </row>
    <row r="493" spans="1:25" x14ac:dyDescent="0.2">
      <c r="A493" s="76" t="s">
        <v>19</v>
      </c>
      <c r="B493" s="67" t="s">
        <v>12</v>
      </c>
      <c r="C493" s="67" t="s">
        <v>25</v>
      </c>
      <c r="D493" s="67" t="s">
        <v>301</v>
      </c>
      <c r="E493" s="87">
        <f>+IF(ISNUMBER(DATA!L337),DATA!L337,"n/a")</f>
        <v>193681</v>
      </c>
      <c r="F493" s="78">
        <f>+IF(ISNUMBER(DATA!M337),DATA!M337,"n/a")</f>
        <v>-7.3999999999999996E-2</v>
      </c>
      <c r="G493" s="87">
        <f>+IF(ISNUMBER(DATA!V337),DATA!V337,"n/a")</f>
        <v>636797</v>
      </c>
      <c r="H493" s="78">
        <f>+IF(ISNUMBER(DATA!W337),DATA!W337,"n/a")</f>
        <v>-0.03</v>
      </c>
      <c r="I493" s="87">
        <f>+IF(ISNUMBER(DATA!AF337),DATA!AF337,"n/a")</f>
        <v>1424564</v>
      </c>
      <c r="J493" s="78">
        <f>+IF(ISNUMBER(DATA!AG337),DATA!AG337,"n/a")</f>
        <v>-0.01</v>
      </c>
      <c r="K493" s="87">
        <f>+IF(ISNUMBER(DATA!AP337),DATA!AP337,"n/a")</f>
        <v>2841151</v>
      </c>
      <c r="L493" s="78">
        <f>+IF(ISNUMBER(DATA!AQ337),DATA!AQ337,"n/a")</f>
        <v>-2E-3</v>
      </c>
      <c r="R493" s="67"/>
      <c r="S493" s="67"/>
      <c r="T493" s="67"/>
      <c r="U493" s="67"/>
      <c r="V493" s="67"/>
      <c r="W493" s="67"/>
      <c r="X493" s="67"/>
      <c r="Y493" s="67"/>
    </row>
    <row r="494" spans="1:25" x14ac:dyDescent="0.2">
      <c r="A494" s="76" t="s">
        <v>19</v>
      </c>
      <c r="B494" s="67" t="s">
        <v>12</v>
      </c>
      <c r="C494" s="67" t="s">
        <v>25</v>
      </c>
      <c r="D494" s="67" t="s">
        <v>302</v>
      </c>
      <c r="E494" s="87">
        <f>+IF(ISNUMBER(DATA!L338),DATA!L338,"n/a")</f>
        <v>1076768</v>
      </c>
      <c r="F494" s="78">
        <f>+IF(ISNUMBER(DATA!M338),DATA!M338,"n/a")</f>
        <v>-1.6E-2</v>
      </c>
      <c r="G494" s="87">
        <f>+IF(ISNUMBER(DATA!V338),DATA!V338,"n/a")</f>
        <v>3344455</v>
      </c>
      <c r="H494" s="78">
        <f>+IF(ISNUMBER(DATA!W338),DATA!W338,"n/a")</f>
        <v>8.9999999999999993E-3</v>
      </c>
      <c r="I494" s="87">
        <f>+IF(ISNUMBER(DATA!AF338),DATA!AF338,"n/a")</f>
        <v>6828542</v>
      </c>
      <c r="J494" s="78">
        <f>+IF(ISNUMBER(DATA!AG338),DATA!AG338,"n/a")</f>
        <v>-2E-3</v>
      </c>
      <c r="K494" s="87">
        <f>+IF(ISNUMBER(DATA!AP338),DATA!AP338,"n/a")</f>
        <v>14372867</v>
      </c>
      <c r="L494" s="78">
        <f>+IF(ISNUMBER(DATA!AQ338),DATA!AQ338,"n/a")</f>
        <v>-4.2000000000000003E-2</v>
      </c>
      <c r="R494" s="67"/>
      <c r="S494" s="67"/>
      <c r="T494" s="67"/>
      <c r="U494" s="67"/>
      <c r="V494" s="67"/>
      <c r="W494" s="67"/>
      <c r="X494" s="67"/>
      <c r="Y494" s="67"/>
    </row>
    <row r="495" spans="1:25" x14ac:dyDescent="0.2">
      <c r="A495" s="76" t="s">
        <v>19</v>
      </c>
      <c r="B495" s="67" t="s">
        <v>12</v>
      </c>
      <c r="C495" s="67" t="s">
        <v>25</v>
      </c>
      <c r="D495" s="67" t="s">
        <v>303</v>
      </c>
      <c r="E495" s="87">
        <f>+IF(ISNUMBER(DATA!L339),DATA!L339,"n/a")</f>
        <v>561269</v>
      </c>
      <c r="F495" s="78">
        <f>+IF(ISNUMBER(DATA!M339),DATA!M339,"n/a")</f>
        <v>0.106</v>
      </c>
      <c r="G495" s="87">
        <f>+IF(ISNUMBER(DATA!V339),DATA!V339,"n/a")</f>
        <v>1771808</v>
      </c>
      <c r="H495" s="78">
        <f>+IF(ISNUMBER(DATA!W339),DATA!W339,"n/a")</f>
        <v>5.6000000000000001E-2</v>
      </c>
      <c r="I495" s="87">
        <f>+IF(ISNUMBER(DATA!AF339),DATA!AF339,"n/a")</f>
        <v>3664457</v>
      </c>
      <c r="J495" s="78">
        <f>+IF(ISNUMBER(DATA!AG339),DATA!AG339,"n/a")</f>
        <v>4.2999999999999997E-2</v>
      </c>
      <c r="K495" s="87">
        <f>+IF(ISNUMBER(DATA!AP339),DATA!AP339,"n/a")</f>
        <v>7546775</v>
      </c>
      <c r="L495" s="78">
        <f>+IF(ISNUMBER(DATA!AQ339),DATA!AQ339,"n/a")</f>
        <v>3.7999999999999999E-2</v>
      </c>
      <c r="R495" s="67"/>
      <c r="S495" s="67"/>
      <c r="T495" s="67"/>
      <c r="U495" s="67"/>
      <c r="V495" s="67"/>
      <c r="W495" s="67"/>
      <c r="X495" s="67"/>
      <c r="Y495" s="67"/>
    </row>
    <row r="496" spans="1:25" x14ac:dyDescent="0.2">
      <c r="A496" s="76" t="s">
        <v>19</v>
      </c>
      <c r="B496" s="67" t="s">
        <v>12</v>
      </c>
      <c r="C496" s="67" t="s">
        <v>25</v>
      </c>
      <c r="D496" s="67" t="s">
        <v>304</v>
      </c>
      <c r="E496" s="87">
        <f>+IF(ISNUMBER(DATA!L340),DATA!L340,"n/a")</f>
        <v>80487</v>
      </c>
      <c r="F496" s="78">
        <f>+IF(ISNUMBER(DATA!M340),DATA!M340,"n/a")</f>
        <v>-0.01</v>
      </c>
      <c r="G496" s="87">
        <f>+IF(ISNUMBER(DATA!V340),DATA!V340,"n/a")</f>
        <v>263514</v>
      </c>
      <c r="H496" s="78">
        <f>+IF(ISNUMBER(DATA!W340),DATA!W340,"n/a")</f>
        <v>-2.1999999999999999E-2</v>
      </c>
      <c r="I496" s="87">
        <f>+IF(ISNUMBER(DATA!AF340),DATA!AF340,"n/a")</f>
        <v>529353</v>
      </c>
      <c r="J496" s="78">
        <f>+IF(ISNUMBER(DATA!AG340),DATA!AG340,"n/a")</f>
        <v>-2.5999999999999999E-2</v>
      </c>
      <c r="K496" s="87">
        <f>+IF(ISNUMBER(DATA!AP340),DATA!AP340,"n/a")</f>
        <v>992402</v>
      </c>
      <c r="L496" s="78">
        <f>+IF(ISNUMBER(DATA!AQ340),DATA!AQ340,"n/a")</f>
        <v>-7.5999999999999998E-2</v>
      </c>
      <c r="R496" s="67"/>
      <c r="S496" s="67"/>
      <c r="T496" s="67"/>
      <c r="U496" s="67"/>
      <c r="V496" s="67"/>
      <c r="W496" s="67"/>
      <c r="X496" s="67"/>
      <c r="Y496" s="67"/>
    </row>
    <row r="497" spans="1:25" x14ac:dyDescent="0.2">
      <c r="A497" s="76" t="s">
        <v>19</v>
      </c>
      <c r="B497" s="67" t="s">
        <v>12</v>
      </c>
      <c r="C497" s="67" t="s">
        <v>25</v>
      </c>
      <c r="D497" s="67" t="s">
        <v>305</v>
      </c>
      <c r="E497" s="87">
        <f>+IF(ISNUMBER(DATA!L341),DATA!L341,"n/a")</f>
        <v>259261</v>
      </c>
      <c r="F497" s="78">
        <f>+IF(ISNUMBER(DATA!M341),DATA!M341,"n/a")</f>
        <v>-9.8000000000000004E-2</v>
      </c>
      <c r="G497" s="87">
        <f>+IF(ISNUMBER(DATA!V341),DATA!V341,"n/a")</f>
        <v>804541</v>
      </c>
      <c r="H497" s="78">
        <f>+IF(ISNUMBER(DATA!W341),DATA!W341,"n/a")</f>
        <v>-6.4000000000000001E-2</v>
      </c>
      <c r="I497" s="87">
        <f>+IF(ISNUMBER(DATA!AF341),DATA!AF341,"n/a")</f>
        <v>1657526</v>
      </c>
      <c r="J497" s="78">
        <f>+IF(ISNUMBER(DATA!AG341),DATA!AG341,"n/a")</f>
        <v>-0.02</v>
      </c>
      <c r="K497" s="87">
        <f>+IF(ISNUMBER(DATA!AP341),DATA!AP341,"n/a")</f>
        <v>3488793</v>
      </c>
      <c r="L497" s="78">
        <f>+IF(ISNUMBER(DATA!AQ341),DATA!AQ341,"n/a")</f>
        <v>-3.2000000000000001E-2</v>
      </c>
      <c r="R497" s="67"/>
      <c r="S497" s="67"/>
      <c r="T497" s="67"/>
      <c r="U497" s="67"/>
      <c r="V497" s="67"/>
      <c r="W497" s="67"/>
      <c r="X497" s="67"/>
      <c r="Y497" s="67"/>
    </row>
    <row r="498" spans="1:25" x14ac:dyDescent="0.2">
      <c r="A498" s="76" t="s">
        <v>19</v>
      </c>
      <c r="B498" s="67" t="s">
        <v>12</v>
      </c>
      <c r="C498" s="67" t="s">
        <v>25</v>
      </c>
      <c r="D498" s="67" t="s">
        <v>306</v>
      </c>
      <c r="E498" s="87">
        <f>+IF(ISNUMBER(DATA!L342),DATA!L342,"n/a")</f>
        <v>136005</v>
      </c>
      <c r="F498" s="78">
        <f>+IF(ISNUMBER(DATA!M342),DATA!M342,"n/a")</f>
        <v>-6.0999999999999999E-2</v>
      </c>
      <c r="G498" s="87">
        <f>+IF(ISNUMBER(DATA!V342),DATA!V342,"n/a")</f>
        <v>446687</v>
      </c>
      <c r="H498" s="78">
        <f>+IF(ISNUMBER(DATA!W342),DATA!W342,"n/a")</f>
        <v>-4.5999999999999999E-2</v>
      </c>
      <c r="I498" s="87">
        <f>+IF(ISNUMBER(DATA!AF342),DATA!AF342,"n/a")</f>
        <v>925315</v>
      </c>
      <c r="J498" s="78">
        <f>+IF(ISNUMBER(DATA!AG342),DATA!AG342,"n/a")</f>
        <v>-0.06</v>
      </c>
      <c r="K498" s="87">
        <f>+IF(ISNUMBER(DATA!AP342),DATA!AP342,"n/a")</f>
        <v>1852064</v>
      </c>
      <c r="L498" s="78">
        <f>+IF(ISNUMBER(DATA!AQ342),DATA!AQ342,"n/a")</f>
        <v>-8.6999999999999994E-2</v>
      </c>
      <c r="R498" s="67"/>
      <c r="S498" s="67"/>
      <c r="T498" s="67"/>
      <c r="U498" s="67"/>
      <c r="V498" s="67"/>
      <c r="W498" s="67"/>
      <c r="X498" s="67"/>
      <c r="Y498" s="67"/>
    </row>
    <row r="499" spans="1:25" x14ac:dyDescent="0.2">
      <c r="A499" s="76" t="s">
        <v>19</v>
      </c>
      <c r="B499" s="67" t="s">
        <v>12</v>
      </c>
      <c r="C499" s="67" t="s">
        <v>25</v>
      </c>
      <c r="D499" s="67" t="s">
        <v>307</v>
      </c>
      <c r="E499" s="87">
        <f>+IF(ISNUMBER(DATA!L343),DATA!L343,"n/a")</f>
        <v>454156</v>
      </c>
      <c r="F499" s="78">
        <f>+IF(ISNUMBER(DATA!M343),DATA!M343,"n/a")</f>
        <v>-8.2000000000000003E-2</v>
      </c>
      <c r="G499" s="87">
        <f>+IF(ISNUMBER(DATA!V343),DATA!V343,"n/a")</f>
        <v>1401588</v>
      </c>
      <c r="H499" s="78">
        <f>+IF(ISNUMBER(DATA!W343),DATA!W343,"n/a")</f>
        <v>-4.7E-2</v>
      </c>
      <c r="I499" s="87">
        <f>+IF(ISNUMBER(DATA!AF343),DATA!AF343,"n/a")</f>
        <v>2917251</v>
      </c>
      <c r="J499" s="78">
        <f>+IF(ISNUMBER(DATA!AG343),DATA!AG343,"n/a")</f>
        <v>-4.8000000000000001E-2</v>
      </c>
      <c r="K499" s="87">
        <f>+IF(ISNUMBER(DATA!AP343),DATA!AP343,"n/a")</f>
        <v>6265093</v>
      </c>
      <c r="L499" s="78">
        <f>+IF(ISNUMBER(DATA!AQ343),DATA!AQ343,"n/a")</f>
        <v>-6.5000000000000002E-2</v>
      </c>
      <c r="R499" s="67"/>
      <c r="S499" s="67"/>
      <c r="T499" s="67"/>
      <c r="U499" s="67"/>
      <c r="V499" s="67"/>
      <c r="W499" s="67"/>
      <c r="X499" s="67"/>
      <c r="Y499" s="67"/>
    </row>
    <row r="500" spans="1:25" x14ac:dyDescent="0.2">
      <c r="A500" s="76" t="s">
        <v>19</v>
      </c>
      <c r="B500" s="67" t="s">
        <v>12</v>
      </c>
      <c r="C500" s="67" t="s">
        <v>25</v>
      </c>
      <c r="D500" s="67" t="s">
        <v>308</v>
      </c>
      <c r="E500" s="87">
        <f>+IF(ISNUMBER(DATA!L344),DATA!L344,"n/a")</f>
        <v>410848</v>
      </c>
      <c r="F500" s="78">
        <f>+IF(ISNUMBER(DATA!M344),DATA!M344,"n/a")</f>
        <v>-2.5000000000000001E-2</v>
      </c>
      <c r="G500" s="87">
        <f>+IF(ISNUMBER(DATA!V344),DATA!V344,"n/a")</f>
        <v>1340126</v>
      </c>
      <c r="H500" s="78">
        <f>+IF(ISNUMBER(DATA!W344),DATA!W344,"n/a")</f>
        <v>-3.0000000000000001E-3</v>
      </c>
      <c r="I500" s="87">
        <f>+IF(ISNUMBER(DATA!AF344),DATA!AF344,"n/a")</f>
        <v>2680041</v>
      </c>
      <c r="J500" s="78">
        <f>+IF(ISNUMBER(DATA!AG344),DATA!AG344,"n/a")</f>
        <v>2.5000000000000001E-2</v>
      </c>
      <c r="K500" s="87">
        <f>+IF(ISNUMBER(DATA!AP344),DATA!AP344,"n/a")</f>
        <v>5793498</v>
      </c>
      <c r="L500" s="78">
        <f>+IF(ISNUMBER(DATA!AQ344),DATA!AQ344,"n/a")</f>
        <v>6.0000000000000001E-3</v>
      </c>
      <c r="R500" s="67"/>
      <c r="S500" s="67"/>
      <c r="T500" s="67"/>
      <c r="U500" s="67"/>
      <c r="V500" s="67"/>
      <c r="W500" s="67"/>
      <c r="X500" s="67"/>
      <c r="Y500" s="67"/>
    </row>
    <row r="501" spans="1:25" x14ac:dyDescent="0.2">
      <c r="A501" s="76" t="s">
        <v>19</v>
      </c>
      <c r="B501" s="67" t="s">
        <v>12</v>
      </c>
      <c r="C501" s="67" t="s">
        <v>25</v>
      </c>
      <c r="D501" s="67" t="s">
        <v>309</v>
      </c>
      <c r="E501" s="87">
        <f>+IF(ISNUMBER(DATA!L345),DATA!L345,"n/a")</f>
        <v>283803</v>
      </c>
      <c r="F501" s="78">
        <f>+IF(ISNUMBER(DATA!M345),DATA!M345,"n/a")</f>
        <v>-0.34699999999999998</v>
      </c>
      <c r="G501" s="87">
        <f>+IF(ISNUMBER(DATA!V345),DATA!V345,"n/a")</f>
        <v>868964</v>
      </c>
      <c r="H501" s="78">
        <f>+IF(ISNUMBER(DATA!W345),DATA!W345,"n/a")</f>
        <v>-0.17299999999999999</v>
      </c>
      <c r="I501" s="87">
        <f>+IF(ISNUMBER(DATA!AF345),DATA!AF345,"n/a")</f>
        <v>1766488</v>
      </c>
      <c r="J501" s="78">
        <f>+IF(ISNUMBER(DATA!AG345),DATA!AG345,"n/a")</f>
        <v>-0.14899999999999999</v>
      </c>
      <c r="K501" s="87">
        <f>+IF(ISNUMBER(DATA!AP345),DATA!AP345,"n/a")</f>
        <v>3886677</v>
      </c>
      <c r="L501" s="78">
        <f>+IF(ISNUMBER(DATA!AQ345),DATA!AQ345,"n/a")</f>
        <v>-0.05</v>
      </c>
      <c r="R501" s="67"/>
      <c r="S501" s="67"/>
      <c r="T501" s="67"/>
      <c r="U501" s="67"/>
      <c r="V501" s="67"/>
      <c r="W501" s="67"/>
      <c r="X501" s="67"/>
      <c r="Y501" s="67"/>
    </row>
    <row r="502" spans="1:25" x14ac:dyDescent="0.2">
      <c r="A502" s="76" t="s">
        <v>19</v>
      </c>
      <c r="B502" s="67" t="s">
        <v>12</v>
      </c>
      <c r="C502" s="67" t="s">
        <v>25</v>
      </c>
      <c r="D502" s="67" t="s">
        <v>310</v>
      </c>
      <c r="E502" s="87">
        <f>+IF(ISNUMBER(DATA!L346),DATA!L346,"n/a")</f>
        <v>319848</v>
      </c>
      <c r="F502" s="78">
        <f>+IF(ISNUMBER(DATA!M346),DATA!M346,"n/a")</f>
        <v>6.4000000000000001E-2</v>
      </c>
      <c r="G502" s="87">
        <f>+IF(ISNUMBER(DATA!V346),DATA!V346,"n/a")</f>
        <v>1007915</v>
      </c>
      <c r="H502" s="78">
        <f>+IF(ISNUMBER(DATA!W346),DATA!W346,"n/a")</f>
        <v>6.2E-2</v>
      </c>
      <c r="I502" s="87">
        <f>+IF(ISNUMBER(DATA!AF346),DATA!AF346,"n/a")</f>
        <v>2070009</v>
      </c>
      <c r="J502" s="78">
        <f>+IF(ISNUMBER(DATA!AG346),DATA!AG346,"n/a")</f>
        <v>3.2000000000000001E-2</v>
      </c>
      <c r="K502" s="87">
        <f>+IF(ISNUMBER(DATA!AP346),DATA!AP346,"n/a")</f>
        <v>4223851</v>
      </c>
      <c r="L502" s="78">
        <f>+IF(ISNUMBER(DATA!AQ346),DATA!AQ346,"n/a")</f>
        <v>3.7999999999999999E-2</v>
      </c>
      <c r="R502" s="67"/>
      <c r="S502" s="67"/>
      <c r="T502" s="67"/>
      <c r="U502" s="67"/>
      <c r="V502" s="67"/>
      <c r="W502" s="67"/>
      <c r="X502" s="67"/>
      <c r="Y502" s="67"/>
    </row>
    <row r="503" spans="1:25" x14ac:dyDescent="0.2">
      <c r="A503" s="76" t="s">
        <v>19</v>
      </c>
      <c r="B503" s="67" t="s">
        <v>12</v>
      </c>
      <c r="C503" s="67" t="s">
        <v>25</v>
      </c>
      <c r="D503" s="67" t="s">
        <v>311</v>
      </c>
      <c r="E503" s="87">
        <f>+IF(ISNUMBER(DATA!L347),DATA!L347,"n/a")</f>
        <v>218961</v>
      </c>
      <c r="F503" s="78">
        <f>+IF(ISNUMBER(DATA!M347),DATA!M347,"n/a")</f>
        <v>-0.19</v>
      </c>
      <c r="G503" s="87">
        <f>+IF(ISNUMBER(DATA!V347),DATA!V347,"n/a")</f>
        <v>692805</v>
      </c>
      <c r="H503" s="78">
        <f>+IF(ISNUMBER(DATA!W347),DATA!W347,"n/a")</f>
        <v>-0.13200000000000001</v>
      </c>
      <c r="I503" s="87">
        <f>+IF(ISNUMBER(DATA!AF347),DATA!AF347,"n/a")</f>
        <v>1409808</v>
      </c>
      <c r="J503" s="78">
        <f>+IF(ISNUMBER(DATA!AG347),DATA!AG347,"n/a")</f>
        <v>-0.105</v>
      </c>
      <c r="K503" s="87">
        <f>+IF(ISNUMBER(DATA!AP347),DATA!AP347,"n/a")</f>
        <v>3055175</v>
      </c>
      <c r="L503" s="78">
        <f>+IF(ISNUMBER(DATA!AQ347),DATA!AQ347,"n/a")</f>
        <v>-0.06</v>
      </c>
      <c r="R503" s="67"/>
      <c r="S503" s="67"/>
      <c r="T503" s="67"/>
      <c r="U503" s="67"/>
      <c r="V503" s="67"/>
      <c r="W503" s="67"/>
      <c r="X503" s="67"/>
      <c r="Y503" s="67"/>
    </row>
    <row r="504" spans="1:25" x14ac:dyDescent="0.2">
      <c r="A504" s="76" t="s">
        <v>19</v>
      </c>
      <c r="B504" s="67" t="s">
        <v>12</v>
      </c>
      <c r="C504" s="67" t="s">
        <v>25</v>
      </c>
      <c r="D504" s="67" t="s">
        <v>312</v>
      </c>
      <c r="E504" s="87">
        <f>+IF(ISNUMBER(DATA!L348),DATA!L348,"n/a")</f>
        <v>189420</v>
      </c>
      <c r="F504" s="78">
        <f>+IF(ISNUMBER(DATA!M348),DATA!M348,"n/a")</f>
        <v>-0.188</v>
      </c>
      <c r="G504" s="87">
        <f>+IF(ISNUMBER(DATA!V348),DATA!V348,"n/a")</f>
        <v>625097</v>
      </c>
      <c r="H504" s="78">
        <f>+IF(ISNUMBER(DATA!W348),DATA!W348,"n/a")</f>
        <v>-0.129</v>
      </c>
      <c r="I504" s="87">
        <f>+IF(ISNUMBER(DATA!AF348),DATA!AF348,"n/a")</f>
        <v>1305833</v>
      </c>
      <c r="J504" s="78">
        <f>+IF(ISNUMBER(DATA!AG348),DATA!AG348,"n/a")</f>
        <v>-0.109</v>
      </c>
      <c r="K504" s="87">
        <f>+IF(ISNUMBER(DATA!AP348),DATA!AP348,"n/a")</f>
        <v>2803419</v>
      </c>
      <c r="L504" s="78">
        <f>+IF(ISNUMBER(DATA!AQ348),DATA!AQ348,"n/a")</f>
        <v>-7.1999999999999995E-2</v>
      </c>
      <c r="R504" s="67"/>
      <c r="S504" s="67"/>
      <c r="T504" s="67"/>
      <c r="U504" s="67"/>
      <c r="V504" s="67"/>
      <c r="W504" s="67"/>
      <c r="X504" s="67"/>
      <c r="Y504" s="67"/>
    </row>
    <row r="505" spans="1:25" x14ac:dyDescent="0.2">
      <c r="A505" s="76" t="s">
        <v>19</v>
      </c>
      <c r="B505" s="67" t="s">
        <v>12</v>
      </c>
      <c r="C505" s="67" t="s">
        <v>25</v>
      </c>
      <c r="D505" s="67" t="s">
        <v>313</v>
      </c>
      <c r="E505" s="87">
        <f>+IF(ISNUMBER(DATA!L349),DATA!L349,"n/a")</f>
        <v>142420</v>
      </c>
      <c r="F505" s="78">
        <f>+IF(ISNUMBER(DATA!M349),DATA!M349,"n/a")</f>
        <v>-0.121</v>
      </c>
      <c r="G505" s="87">
        <f>+IF(ISNUMBER(DATA!V349),DATA!V349,"n/a")</f>
        <v>481888</v>
      </c>
      <c r="H505" s="78">
        <f>+IF(ISNUMBER(DATA!W349),DATA!W349,"n/a")</f>
        <v>-0.09</v>
      </c>
      <c r="I505" s="87">
        <f>+IF(ISNUMBER(DATA!AF349),DATA!AF349,"n/a")</f>
        <v>1025282</v>
      </c>
      <c r="J505" s="78">
        <f>+IF(ISNUMBER(DATA!AG349),DATA!AG349,"n/a")</f>
        <v>-7.1999999999999995E-2</v>
      </c>
      <c r="K505" s="87">
        <f>+IF(ISNUMBER(DATA!AP349),DATA!AP349,"n/a")</f>
        <v>2154442</v>
      </c>
      <c r="L505" s="78">
        <f>+IF(ISNUMBER(DATA!AQ349),DATA!AQ349,"n/a")</f>
        <v>-4.1000000000000002E-2</v>
      </c>
      <c r="R505" s="67"/>
      <c r="S505" s="67"/>
      <c r="T505" s="67"/>
      <c r="U505" s="67"/>
      <c r="V505" s="67"/>
      <c r="W505" s="67"/>
      <c r="X505" s="67"/>
      <c r="Y505" s="67"/>
    </row>
    <row r="506" spans="1:25" x14ac:dyDescent="0.2">
      <c r="A506" s="76" t="s">
        <v>19</v>
      </c>
      <c r="B506" s="67" t="s">
        <v>12</v>
      </c>
      <c r="C506" s="67" t="s">
        <v>25</v>
      </c>
      <c r="D506" s="67" t="s">
        <v>314</v>
      </c>
      <c r="E506" s="87">
        <f>+IF(ISNUMBER(DATA!L350),DATA!L350,"n/a")</f>
        <v>234612</v>
      </c>
      <c r="F506" s="78">
        <f>+IF(ISNUMBER(DATA!M350),DATA!M350,"n/a")</f>
        <v>-2.5000000000000001E-2</v>
      </c>
      <c r="G506" s="87">
        <f>+IF(ISNUMBER(DATA!V350),DATA!V350,"n/a")</f>
        <v>749886</v>
      </c>
      <c r="H506" s="78">
        <f>+IF(ISNUMBER(DATA!W350),DATA!W350,"n/a")</f>
        <v>8.0000000000000002E-3</v>
      </c>
      <c r="I506" s="87">
        <f>+IF(ISNUMBER(DATA!AF350),DATA!AF350,"n/a")</f>
        <v>1532272</v>
      </c>
      <c r="J506" s="78">
        <f>+IF(ISNUMBER(DATA!AG350),DATA!AG350,"n/a")</f>
        <v>2.4E-2</v>
      </c>
      <c r="K506" s="87">
        <f>+IF(ISNUMBER(DATA!AP350),DATA!AP350,"n/a")</f>
        <v>3292918</v>
      </c>
      <c r="L506" s="78">
        <f>+IF(ISNUMBER(DATA!AQ350),DATA!AQ350,"n/a")</f>
        <v>3.4000000000000002E-2</v>
      </c>
      <c r="R506" s="67"/>
      <c r="S506" s="67"/>
      <c r="T506" s="67"/>
      <c r="U506" s="67"/>
      <c r="V506" s="67"/>
      <c r="W506" s="67"/>
      <c r="X506" s="67"/>
      <c r="Y506" s="67"/>
    </row>
    <row r="507" spans="1:25" x14ac:dyDescent="0.2">
      <c r="A507" s="76" t="s">
        <v>19</v>
      </c>
      <c r="B507" s="67" t="s">
        <v>12</v>
      </c>
      <c r="C507" s="67" t="s">
        <v>25</v>
      </c>
      <c r="D507" s="67" t="s">
        <v>315</v>
      </c>
      <c r="E507" s="87">
        <f>+IF(ISNUMBER(DATA!L351),DATA!L351,"n/a")</f>
        <v>163757</v>
      </c>
      <c r="F507" s="78">
        <f>+IF(ISNUMBER(DATA!M351),DATA!M351,"n/a")</f>
        <v>-7.1999999999999995E-2</v>
      </c>
      <c r="G507" s="87">
        <f>+IF(ISNUMBER(DATA!V351),DATA!V351,"n/a")</f>
        <v>513081</v>
      </c>
      <c r="H507" s="78">
        <f>+IF(ISNUMBER(DATA!W351),DATA!W351,"n/a")</f>
        <v>-8.5999999999999993E-2</v>
      </c>
      <c r="I507" s="87">
        <f>+IF(ISNUMBER(DATA!AF351),DATA!AF351,"n/a")</f>
        <v>1076506</v>
      </c>
      <c r="J507" s="78">
        <f>+IF(ISNUMBER(DATA!AG351),DATA!AG351,"n/a")</f>
        <v>-6.8000000000000005E-2</v>
      </c>
      <c r="K507" s="87">
        <f>+IF(ISNUMBER(DATA!AP351),DATA!AP351,"n/a")</f>
        <v>2193285</v>
      </c>
      <c r="L507" s="78">
        <f>+IF(ISNUMBER(DATA!AQ351),DATA!AQ351,"n/a")</f>
        <v>-5.3999999999999999E-2</v>
      </c>
      <c r="R507" s="67"/>
      <c r="S507" s="67"/>
      <c r="T507" s="67"/>
      <c r="U507" s="67"/>
      <c r="V507" s="67"/>
      <c r="W507" s="67"/>
      <c r="X507" s="67"/>
      <c r="Y507" s="67"/>
    </row>
    <row r="508" spans="1:25" x14ac:dyDescent="0.2">
      <c r="A508" s="76" t="s">
        <v>19</v>
      </c>
      <c r="B508" s="67" t="s">
        <v>12</v>
      </c>
      <c r="C508" s="67" t="s">
        <v>25</v>
      </c>
      <c r="D508" s="67" t="s">
        <v>316</v>
      </c>
      <c r="E508" s="87">
        <f>+IF(ISNUMBER(DATA!L352),DATA!L352,"n/a")</f>
        <v>254648</v>
      </c>
      <c r="F508" s="78">
        <f>+IF(ISNUMBER(DATA!M352),DATA!M352,"n/a")</f>
        <v>2.3E-2</v>
      </c>
      <c r="G508" s="87">
        <f>+IF(ISNUMBER(DATA!V352),DATA!V352,"n/a")</f>
        <v>807384</v>
      </c>
      <c r="H508" s="78">
        <f>+IF(ISNUMBER(DATA!W352),DATA!W352,"n/a")</f>
        <v>3.7999999999999999E-2</v>
      </c>
      <c r="I508" s="87">
        <f>+IF(ISNUMBER(DATA!AF352),DATA!AF352,"n/a")</f>
        <v>1622221</v>
      </c>
      <c r="J508" s="78">
        <f>+IF(ISNUMBER(DATA!AG352),DATA!AG352,"n/a")</f>
        <v>3.5999999999999997E-2</v>
      </c>
      <c r="K508" s="87">
        <f>+IF(ISNUMBER(DATA!AP352),DATA!AP352,"n/a")</f>
        <v>3408296</v>
      </c>
      <c r="L508" s="78">
        <f>+IF(ISNUMBER(DATA!AQ352),DATA!AQ352,"n/a")</f>
        <v>7.3999999999999996E-2</v>
      </c>
      <c r="R508" s="67"/>
      <c r="S508" s="67"/>
      <c r="T508" s="67"/>
      <c r="U508" s="67"/>
      <c r="V508" s="67"/>
      <c r="W508" s="67"/>
      <c r="X508" s="67"/>
      <c r="Y508" s="67"/>
    </row>
    <row r="509" spans="1:25" x14ac:dyDescent="0.2">
      <c r="A509" s="76" t="s">
        <v>19</v>
      </c>
      <c r="B509" s="67" t="s">
        <v>12</v>
      </c>
      <c r="C509" s="67" t="s">
        <v>25</v>
      </c>
      <c r="D509" s="67" t="s">
        <v>317</v>
      </c>
      <c r="E509" s="87">
        <f>+IF(ISNUMBER(DATA!L353),DATA!L353,"n/a")</f>
        <v>555453</v>
      </c>
      <c r="F509" s="78">
        <f>+IF(ISNUMBER(DATA!M353),DATA!M353,"n/a")</f>
        <v>-6.4000000000000001E-2</v>
      </c>
      <c r="G509" s="87">
        <f>+IF(ISNUMBER(DATA!V353),DATA!V353,"n/a")</f>
        <v>1781596</v>
      </c>
      <c r="H509" s="78">
        <f>+IF(ISNUMBER(DATA!W353),DATA!W353,"n/a")</f>
        <v>-1.0999999999999999E-2</v>
      </c>
      <c r="I509" s="87">
        <f>+IF(ISNUMBER(DATA!AF353),DATA!AF353,"n/a")</f>
        <v>3627617</v>
      </c>
      <c r="J509" s="78">
        <f>+IF(ISNUMBER(DATA!AG353),DATA!AG353,"n/a")</f>
        <v>2.1000000000000001E-2</v>
      </c>
      <c r="K509" s="87">
        <f>+IF(ISNUMBER(DATA!AP353),DATA!AP353,"n/a")</f>
        <v>7682089</v>
      </c>
      <c r="L509" s="78">
        <f>+IF(ISNUMBER(DATA!AQ353),DATA!AQ353,"n/a")</f>
        <v>3.5000000000000003E-2</v>
      </c>
      <c r="R509" s="67"/>
      <c r="S509" s="67"/>
      <c r="T509" s="67"/>
      <c r="U509" s="67"/>
      <c r="V509" s="67"/>
      <c r="W509" s="67"/>
      <c r="X509" s="67"/>
      <c r="Y509" s="67"/>
    </row>
    <row r="510" spans="1:25" x14ac:dyDescent="0.2">
      <c r="A510" s="76" t="s">
        <v>19</v>
      </c>
      <c r="B510" s="67" t="s">
        <v>12</v>
      </c>
      <c r="C510" s="67" t="s">
        <v>25</v>
      </c>
      <c r="D510" s="67" t="s">
        <v>318</v>
      </c>
      <c r="E510" s="87">
        <f>+IF(ISNUMBER(DATA!L354),DATA!L354,"n/a")</f>
        <v>405765</v>
      </c>
      <c r="F510" s="78">
        <f>+IF(ISNUMBER(DATA!M354),DATA!M354,"n/a")</f>
        <v>2E-3</v>
      </c>
      <c r="G510" s="87">
        <f>+IF(ISNUMBER(DATA!V354),DATA!V354,"n/a")</f>
        <v>1275201</v>
      </c>
      <c r="H510" s="78">
        <f>+IF(ISNUMBER(DATA!W354),DATA!W354,"n/a")</f>
        <v>-1E-3</v>
      </c>
      <c r="I510" s="87">
        <f>+IF(ISNUMBER(DATA!AF354),DATA!AF354,"n/a")</f>
        <v>2628562</v>
      </c>
      <c r="J510" s="78">
        <f>+IF(ISNUMBER(DATA!AG354),DATA!AG354,"n/a")</f>
        <v>1E-3</v>
      </c>
      <c r="K510" s="87">
        <f>+IF(ISNUMBER(DATA!AP354),DATA!AP354,"n/a")</f>
        <v>5527931</v>
      </c>
      <c r="L510" s="78">
        <f>+IF(ISNUMBER(DATA!AQ354),DATA!AQ354,"n/a")</f>
        <v>3.7999999999999999E-2</v>
      </c>
      <c r="R510" s="67"/>
      <c r="S510" s="67"/>
      <c r="T510" s="67"/>
      <c r="U510" s="67"/>
      <c r="V510" s="67"/>
      <c r="W510" s="67"/>
      <c r="X510" s="67"/>
      <c r="Y510" s="67"/>
    </row>
    <row r="511" spans="1:25" x14ac:dyDescent="0.2">
      <c r="A511" s="76" t="s">
        <v>19</v>
      </c>
      <c r="B511" s="67" t="s">
        <v>12</v>
      </c>
      <c r="C511" s="67" t="s">
        <v>25</v>
      </c>
      <c r="D511" s="67" t="s">
        <v>319</v>
      </c>
      <c r="E511" s="87">
        <f>+IF(ISNUMBER(DATA!L355),DATA!L355,"n/a")</f>
        <v>307888</v>
      </c>
      <c r="F511" s="78">
        <f>+IF(ISNUMBER(DATA!M355),DATA!M355,"n/a")</f>
        <v>-1.4999999999999999E-2</v>
      </c>
      <c r="G511" s="87">
        <f>+IF(ISNUMBER(DATA!V355),DATA!V355,"n/a")</f>
        <v>968283</v>
      </c>
      <c r="H511" s="78">
        <f>+IF(ISNUMBER(DATA!W355),DATA!W355,"n/a")</f>
        <v>-6.0000000000000001E-3</v>
      </c>
      <c r="I511" s="87">
        <f>+IF(ISNUMBER(DATA!AF355),DATA!AF355,"n/a")</f>
        <v>2011496</v>
      </c>
      <c r="J511" s="78">
        <f>+IF(ISNUMBER(DATA!AG355),DATA!AG355,"n/a")</f>
        <v>-2.3E-2</v>
      </c>
      <c r="K511" s="87">
        <f>+IF(ISNUMBER(DATA!AP355),DATA!AP355,"n/a")</f>
        <v>4127743</v>
      </c>
      <c r="L511" s="78">
        <f>+IF(ISNUMBER(DATA!AQ355),DATA!AQ355,"n/a")</f>
        <v>-3.9E-2</v>
      </c>
      <c r="R511" s="67"/>
      <c r="S511" s="67"/>
      <c r="T511" s="67"/>
      <c r="U511" s="67"/>
      <c r="V511" s="67"/>
      <c r="W511" s="67"/>
      <c r="X511" s="67"/>
      <c r="Y511" s="67"/>
    </row>
    <row r="512" spans="1:25" x14ac:dyDescent="0.2">
      <c r="A512" s="76" t="s">
        <v>19</v>
      </c>
      <c r="B512" s="67" t="s">
        <v>12</v>
      </c>
      <c r="C512" s="67" t="s">
        <v>25</v>
      </c>
      <c r="D512" s="67" t="s">
        <v>320</v>
      </c>
      <c r="E512" s="87">
        <f>+IF(ISNUMBER(DATA!L356),DATA!L356,"n/a")</f>
        <v>218303</v>
      </c>
      <c r="F512" s="78">
        <f>+IF(ISNUMBER(DATA!M356),DATA!M356,"n/a")</f>
        <v>-2.4E-2</v>
      </c>
      <c r="G512" s="87">
        <f>+IF(ISNUMBER(DATA!V356),DATA!V356,"n/a")</f>
        <v>707592</v>
      </c>
      <c r="H512" s="78">
        <f>+IF(ISNUMBER(DATA!W356),DATA!W356,"n/a")</f>
        <v>1.4E-2</v>
      </c>
      <c r="I512" s="87">
        <f>+IF(ISNUMBER(DATA!AF356),DATA!AF356,"n/a")</f>
        <v>1372577</v>
      </c>
      <c r="J512" s="78">
        <f>+IF(ISNUMBER(DATA!AG356),DATA!AG356,"n/a")</f>
        <v>-1.4999999999999999E-2</v>
      </c>
      <c r="K512" s="87">
        <f>+IF(ISNUMBER(DATA!AP356),DATA!AP356,"n/a")</f>
        <v>2930468</v>
      </c>
      <c r="L512" s="78">
        <f>+IF(ISNUMBER(DATA!AQ356),DATA!AQ356,"n/a")</f>
        <v>-8.0000000000000002E-3</v>
      </c>
      <c r="R512" s="67"/>
      <c r="S512" s="67"/>
      <c r="T512" s="67"/>
      <c r="U512" s="67"/>
      <c r="V512" s="67"/>
      <c r="W512" s="67"/>
      <c r="X512" s="67"/>
      <c r="Y512" s="67"/>
    </row>
    <row r="513" spans="1:25" x14ac:dyDescent="0.2">
      <c r="A513" s="76" t="s">
        <v>19</v>
      </c>
      <c r="B513" s="67" t="s">
        <v>12</v>
      </c>
      <c r="C513" s="67" t="s">
        <v>25</v>
      </c>
      <c r="D513" s="67" t="s">
        <v>321</v>
      </c>
      <c r="E513" s="87">
        <f>+IF(ISNUMBER(DATA!L357),DATA!L357,"n/a")</f>
        <v>334226</v>
      </c>
      <c r="F513" s="78">
        <f>+IF(ISNUMBER(DATA!M357),DATA!M357,"n/a")</f>
        <v>-0.125</v>
      </c>
      <c r="G513" s="87">
        <f>+IF(ISNUMBER(DATA!V357),DATA!V357,"n/a")</f>
        <v>1035732</v>
      </c>
      <c r="H513" s="78">
        <f>+IF(ISNUMBER(DATA!W357),DATA!W357,"n/a")</f>
        <v>-8.6999999999999994E-2</v>
      </c>
      <c r="I513" s="87">
        <f>+IF(ISNUMBER(DATA!AF357),DATA!AF357,"n/a")</f>
        <v>2113930</v>
      </c>
      <c r="J513" s="78">
        <f>+IF(ISNUMBER(DATA!AG357),DATA!AG357,"n/a")</f>
        <v>-3.5999999999999997E-2</v>
      </c>
      <c r="K513" s="87">
        <f>+IF(ISNUMBER(DATA!AP357),DATA!AP357,"n/a")</f>
        <v>4541856</v>
      </c>
      <c r="L513" s="78">
        <f>+IF(ISNUMBER(DATA!AQ357),DATA!AQ357,"n/a")</f>
        <v>-3.5000000000000003E-2</v>
      </c>
      <c r="R513" s="67"/>
      <c r="S513" s="67"/>
      <c r="T513" s="67"/>
      <c r="U513" s="67"/>
      <c r="V513" s="67"/>
      <c r="W513" s="67"/>
      <c r="X513" s="67"/>
      <c r="Y513" s="67"/>
    </row>
    <row r="514" spans="1:25" x14ac:dyDescent="0.2">
      <c r="A514" s="76" t="s">
        <v>19</v>
      </c>
      <c r="B514" s="67" t="s">
        <v>12</v>
      </c>
      <c r="C514" s="67" t="s">
        <v>25</v>
      </c>
      <c r="D514" s="67" t="s">
        <v>347</v>
      </c>
      <c r="E514" s="87">
        <f>+IF(ISNUMBER(DATA!L358),DATA!L358,"n/a")</f>
        <v>134811</v>
      </c>
      <c r="F514" s="78">
        <f>+IF(ISNUMBER(DATA!M358),DATA!M358,"n/a")</f>
        <v>-7.0000000000000007E-2</v>
      </c>
      <c r="G514" s="87">
        <f>+IF(ISNUMBER(DATA!V358),DATA!V358,"n/a")</f>
        <v>434893</v>
      </c>
      <c r="H514" s="78">
        <f>+IF(ISNUMBER(DATA!W358),DATA!W358,"n/a")</f>
        <v>-0.129</v>
      </c>
      <c r="I514" s="87">
        <f>+IF(ISNUMBER(DATA!AF358),DATA!AF358,"n/a")</f>
        <v>940323</v>
      </c>
      <c r="J514" s="78">
        <f>+IF(ISNUMBER(DATA!AG358),DATA!AG358,"n/a")</f>
        <v>-0.109</v>
      </c>
      <c r="K514" s="87">
        <f>+IF(ISNUMBER(DATA!AP358),DATA!AP358,"n/a")</f>
        <v>1961930</v>
      </c>
      <c r="L514" s="78">
        <f>+IF(ISNUMBER(DATA!AQ358),DATA!AQ358,"n/a")</f>
        <v>-7.9000000000000001E-2</v>
      </c>
      <c r="R514" s="67"/>
      <c r="S514" s="67"/>
      <c r="T514" s="67"/>
      <c r="U514" s="67"/>
      <c r="V514" s="67"/>
      <c r="W514" s="67"/>
      <c r="X514" s="67"/>
      <c r="Y514" s="67"/>
    </row>
    <row r="515" spans="1:25" x14ac:dyDescent="0.2">
      <c r="A515" s="76" t="s">
        <v>19</v>
      </c>
      <c r="B515" s="67" t="s">
        <v>12</v>
      </c>
      <c r="C515" s="67" t="s">
        <v>25</v>
      </c>
      <c r="D515" s="67" t="s">
        <v>348</v>
      </c>
      <c r="E515" s="87">
        <f>+IF(ISNUMBER(DATA!L359),DATA!L359,"n/a")</f>
        <v>273354</v>
      </c>
      <c r="F515" s="78">
        <f>+IF(ISNUMBER(DATA!M359),DATA!M359,"n/a")</f>
        <v>-4.5999999999999999E-2</v>
      </c>
      <c r="G515" s="87">
        <f>+IF(ISNUMBER(DATA!V359),DATA!V359,"n/a")</f>
        <v>906635</v>
      </c>
      <c r="H515" s="78">
        <f>+IF(ISNUMBER(DATA!W359),DATA!W359,"n/a")</f>
        <v>-1.0999999999999999E-2</v>
      </c>
      <c r="I515" s="87">
        <f>+IF(ISNUMBER(DATA!AF359),DATA!AF359,"n/a")</f>
        <v>1900491</v>
      </c>
      <c r="J515" s="78">
        <f>+IF(ISNUMBER(DATA!AG359),DATA!AG359,"n/a")</f>
        <v>1.6E-2</v>
      </c>
      <c r="K515" s="87">
        <f>+IF(ISNUMBER(DATA!AP359),DATA!AP359,"n/a")</f>
        <v>3917976</v>
      </c>
      <c r="L515" s="78">
        <f>+IF(ISNUMBER(DATA!AQ359),DATA!AQ359,"n/a")</f>
        <v>1.2E-2</v>
      </c>
      <c r="R515" s="67"/>
      <c r="S515" s="67"/>
      <c r="T515" s="67"/>
      <c r="U515" s="67"/>
      <c r="V515" s="67"/>
      <c r="W515" s="67"/>
      <c r="X515" s="67"/>
      <c r="Y515" s="67"/>
    </row>
    <row r="516" spans="1:25" x14ac:dyDescent="0.2">
      <c r="A516" s="76"/>
      <c r="E516" s="81"/>
      <c r="F516" s="78"/>
      <c r="G516" s="82"/>
      <c r="H516" s="78"/>
      <c r="I516" s="82"/>
      <c r="J516" s="83"/>
      <c r="K516" s="82"/>
      <c r="L516" s="78"/>
      <c r="R516" s="67"/>
      <c r="S516" s="67"/>
      <c r="T516" s="67"/>
      <c r="U516" s="67"/>
      <c r="V516" s="67"/>
      <c r="W516" s="67"/>
      <c r="X516" s="67"/>
      <c r="Y516" s="67"/>
    </row>
    <row r="517" spans="1:25" x14ac:dyDescent="0.2">
      <c r="A517" s="76" t="s">
        <v>19</v>
      </c>
      <c r="B517" s="67" t="s">
        <v>12</v>
      </c>
      <c r="C517" s="67" t="s">
        <v>10</v>
      </c>
      <c r="D517" s="67" t="s">
        <v>274</v>
      </c>
      <c r="E517" s="88">
        <f>+IF(ISNUMBER(DATA!N310),DATA!N310,"n/a")</f>
        <v>4.42</v>
      </c>
      <c r="F517" s="78">
        <f>+IF(ISNUMBER(DATA!O310),DATA!O310,"n/a")</f>
        <v>8.8999999999999996E-2</v>
      </c>
      <c r="G517" s="88">
        <f>+IF(ISNUMBER(DATA!X310),DATA!X310,"n/a")</f>
        <v>4.12</v>
      </c>
      <c r="H517" s="78">
        <f>+IF(ISNUMBER(DATA!Y310),DATA!Y310,"n/a")</f>
        <v>3.7999999999999999E-2</v>
      </c>
      <c r="I517" s="88">
        <f>+IF(ISNUMBER(DATA!AH310),DATA!AH310,"n/a")</f>
        <v>4.07</v>
      </c>
      <c r="J517" s="78">
        <f>+IF(ISNUMBER(DATA!AI310),DATA!AI310,"n/a")</f>
        <v>1.2E-2</v>
      </c>
      <c r="K517" s="88">
        <f>+IF(ISNUMBER(DATA!AR310),DATA!AR310,"n/a")</f>
        <v>4.01</v>
      </c>
      <c r="L517" s="78">
        <f>+IF(ISNUMBER(DATA!AS310),DATA!AS310,"n/a")</f>
        <v>1.7000000000000001E-2</v>
      </c>
      <c r="R517" s="67"/>
      <c r="S517" s="67"/>
      <c r="T517" s="67"/>
      <c r="U517" s="67"/>
      <c r="V517" s="67"/>
      <c r="W517" s="67"/>
      <c r="X517" s="67"/>
      <c r="Y517" s="67"/>
    </row>
    <row r="518" spans="1:25" x14ac:dyDescent="0.2">
      <c r="A518" s="76" t="s">
        <v>19</v>
      </c>
      <c r="B518" s="67" t="s">
        <v>12</v>
      </c>
      <c r="C518" s="67" t="s">
        <v>10</v>
      </c>
      <c r="D518" s="67" t="s">
        <v>275</v>
      </c>
      <c r="E518" s="88">
        <f>+IF(ISNUMBER(DATA!N311),DATA!N311,"n/a")</f>
        <v>3.59</v>
      </c>
      <c r="F518" s="78">
        <f>+IF(ISNUMBER(DATA!O311),DATA!O311,"n/a")</f>
        <v>-3.1E-2</v>
      </c>
      <c r="G518" s="88">
        <f>+IF(ISNUMBER(DATA!X311),DATA!X311,"n/a")</f>
        <v>3.72</v>
      </c>
      <c r="H518" s="78">
        <f>+IF(ISNUMBER(DATA!Y311),DATA!Y311,"n/a")</f>
        <v>0</v>
      </c>
      <c r="I518" s="88">
        <f>+IF(ISNUMBER(DATA!AH311),DATA!AH311,"n/a")</f>
        <v>3.73</v>
      </c>
      <c r="J518" s="78">
        <f>+IF(ISNUMBER(DATA!AI311),DATA!AI311,"n/a")</f>
        <v>1E-3</v>
      </c>
      <c r="K518" s="88">
        <f>+IF(ISNUMBER(DATA!AR311),DATA!AR311,"n/a")</f>
        <v>3.75</v>
      </c>
      <c r="L518" s="78">
        <f>+IF(ISNUMBER(DATA!AS311),DATA!AS311,"n/a")</f>
        <v>0.01</v>
      </c>
      <c r="R518" s="67"/>
      <c r="S518" s="67"/>
      <c r="T518" s="67"/>
      <c r="U518" s="67"/>
      <c r="V518" s="67"/>
      <c r="W518" s="67"/>
      <c r="X518" s="67"/>
      <c r="Y518" s="67"/>
    </row>
    <row r="519" spans="1:25" x14ac:dyDescent="0.2">
      <c r="A519" s="76" t="s">
        <v>19</v>
      </c>
      <c r="B519" s="67" t="s">
        <v>12</v>
      </c>
      <c r="C519" s="67" t="s">
        <v>10</v>
      </c>
      <c r="D519" s="67" t="s">
        <v>276</v>
      </c>
      <c r="E519" s="88">
        <f>+IF(ISNUMBER(DATA!N312),DATA!N312,"n/a")</f>
        <v>3.73</v>
      </c>
      <c r="F519" s="78">
        <f>+IF(ISNUMBER(DATA!O312),DATA!O312,"n/a")</f>
        <v>8.0000000000000002E-3</v>
      </c>
      <c r="G519" s="88">
        <f>+IF(ISNUMBER(DATA!X312),DATA!X312,"n/a")</f>
        <v>3.68</v>
      </c>
      <c r="H519" s="78">
        <f>+IF(ISNUMBER(DATA!Y312),DATA!Y312,"n/a")</f>
        <v>-2E-3</v>
      </c>
      <c r="I519" s="88">
        <f>+IF(ISNUMBER(DATA!AH312),DATA!AH312,"n/a")</f>
        <v>3.65</v>
      </c>
      <c r="J519" s="78">
        <f>+IF(ISNUMBER(DATA!AI312),DATA!AI312,"n/a")</f>
        <v>-2.9000000000000001E-2</v>
      </c>
      <c r="K519" s="88">
        <f>+IF(ISNUMBER(DATA!AR312),DATA!AR312,"n/a")</f>
        <v>3.67</v>
      </c>
      <c r="L519" s="78">
        <f>+IF(ISNUMBER(DATA!AS312),DATA!AS312,"n/a")</f>
        <v>-2.4E-2</v>
      </c>
      <c r="R519" s="67"/>
      <c r="S519" s="67"/>
      <c r="T519" s="67"/>
      <c r="U519" s="67"/>
      <c r="V519" s="67"/>
      <c r="W519" s="67"/>
      <c r="X519" s="67"/>
      <c r="Y519" s="67"/>
    </row>
    <row r="520" spans="1:25" x14ac:dyDescent="0.2">
      <c r="A520" s="76" t="s">
        <v>19</v>
      </c>
      <c r="B520" s="67" t="s">
        <v>12</v>
      </c>
      <c r="C520" s="67" t="s">
        <v>10</v>
      </c>
      <c r="D520" s="67" t="s">
        <v>277</v>
      </c>
      <c r="E520" s="88">
        <f>+IF(ISNUMBER(DATA!N313),DATA!N313,"n/a")</f>
        <v>3.65</v>
      </c>
      <c r="F520" s="78">
        <f>+IF(ISNUMBER(DATA!O313),DATA!O313,"n/a")</f>
        <v>1.4E-2</v>
      </c>
      <c r="G520" s="88">
        <f>+IF(ISNUMBER(DATA!X313),DATA!X313,"n/a")</f>
        <v>3.7</v>
      </c>
      <c r="H520" s="78">
        <f>+IF(ISNUMBER(DATA!Y313),DATA!Y313,"n/a")</f>
        <v>1.9E-2</v>
      </c>
      <c r="I520" s="88">
        <f>+IF(ISNUMBER(DATA!AH313),DATA!AH313,"n/a")</f>
        <v>3.67</v>
      </c>
      <c r="J520" s="78">
        <f>+IF(ISNUMBER(DATA!AI313),DATA!AI313,"n/a")</f>
        <v>1.2999999999999999E-2</v>
      </c>
      <c r="K520" s="88">
        <f>+IF(ISNUMBER(DATA!AR313),DATA!AR313,"n/a")</f>
        <v>3.68</v>
      </c>
      <c r="L520" s="78">
        <f>+IF(ISNUMBER(DATA!AS313),DATA!AS313,"n/a")</f>
        <v>1.7000000000000001E-2</v>
      </c>
      <c r="R520" s="67"/>
      <c r="S520" s="67"/>
      <c r="T520" s="67"/>
      <c r="U520" s="67"/>
      <c r="V520" s="67"/>
      <c r="W520" s="67"/>
      <c r="X520" s="67"/>
      <c r="Y520" s="67"/>
    </row>
    <row r="521" spans="1:25" x14ac:dyDescent="0.2">
      <c r="A521" s="76" t="s">
        <v>19</v>
      </c>
      <c r="B521" s="67" t="s">
        <v>12</v>
      </c>
      <c r="C521" s="67" t="s">
        <v>10</v>
      </c>
      <c r="D521" s="67" t="s">
        <v>278</v>
      </c>
      <c r="E521" s="88">
        <f>+IF(ISNUMBER(DATA!N314),DATA!N314,"n/a")</f>
        <v>3.34</v>
      </c>
      <c r="F521" s="78">
        <f>+IF(ISNUMBER(DATA!O314),DATA!O314,"n/a")</f>
        <v>-3.6999999999999998E-2</v>
      </c>
      <c r="G521" s="88">
        <f>+IF(ISNUMBER(DATA!X314),DATA!X314,"n/a")</f>
        <v>3.38</v>
      </c>
      <c r="H521" s="78">
        <f>+IF(ISNUMBER(DATA!Y314),DATA!Y314,"n/a")</f>
        <v>-1.0999999999999999E-2</v>
      </c>
      <c r="I521" s="88">
        <f>+IF(ISNUMBER(DATA!AH314),DATA!AH314,"n/a")</f>
        <v>3.38</v>
      </c>
      <c r="J521" s="78">
        <f>+IF(ISNUMBER(DATA!AI314),DATA!AI314,"n/a")</f>
        <v>-2.3E-2</v>
      </c>
      <c r="K521" s="88">
        <f>+IF(ISNUMBER(DATA!AR314),DATA!AR314,"n/a")</f>
        <v>3.41</v>
      </c>
      <c r="L521" s="78">
        <f>+IF(ISNUMBER(DATA!AS314),DATA!AS314,"n/a")</f>
        <v>-1.4E-2</v>
      </c>
      <c r="R521" s="67"/>
      <c r="S521" s="67"/>
      <c r="T521" s="67"/>
      <c r="U521" s="67"/>
      <c r="V521" s="67"/>
      <c r="W521" s="67"/>
      <c r="X521" s="67"/>
      <c r="Y521" s="67"/>
    </row>
    <row r="522" spans="1:25" x14ac:dyDescent="0.2">
      <c r="A522" s="76" t="s">
        <v>19</v>
      </c>
      <c r="B522" s="67" t="s">
        <v>12</v>
      </c>
      <c r="C522" s="67" t="s">
        <v>10</v>
      </c>
      <c r="D522" s="67" t="s">
        <v>279</v>
      </c>
      <c r="E522" s="88">
        <f>+IF(ISNUMBER(DATA!N315),DATA!N315,"n/a")</f>
        <v>3.7</v>
      </c>
      <c r="F522" s="78">
        <f>+IF(ISNUMBER(DATA!O315),DATA!O315,"n/a")</f>
        <v>1.0999999999999999E-2</v>
      </c>
      <c r="G522" s="88">
        <f>+IF(ISNUMBER(DATA!X315),DATA!X315,"n/a")</f>
        <v>3.59</v>
      </c>
      <c r="H522" s="78">
        <f>+IF(ISNUMBER(DATA!Y315),DATA!Y315,"n/a")</f>
        <v>-1.7999999999999999E-2</v>
      </c>
      <c r="I522" s="88">
        <f>+IF(ISNUMBER(DATA!AH315),DATA!AH315,"n/a")</f>
        <v>3.56</v>
      </c>
      <c r="J522" s="78">
        <f>+IF(ISNUMBER(DATA!AI315),DATA!AI315,"n/a")</f>
        <v>-3.2000000000000001E-2</v>
      </c>
      <c r="K522" s="88">
        <f>+IF(ISNUMBER(DATA!AR315),DATA!AR315,"n/a")</f>
        <v>3.57</v>
      </c>
      <c r="L522" s="78">
        <f>+IF(ISNUMBER(DATA!AS315),DATA!AS315,"n/a")</f>
        <v>-1.7999999999999999E-2</v>
      </c>
      <c r="R522" s="67"/>
      <c r="S522" s="67"/>
      <c r="T522" s="67"/>
      <c r="U522" s="67"/>
      <c r="V522" s="67"/>
      <c r="W522" s="67"/>
      <c r="X522" s="67"/>
      <c r="Y522" s="67"/>
    </row>
    <row r="523" spans="1:25" x14ac:dyDescent="0.2">
      <c r="A523" s="76" t="s">
        <v>19</v>
      </c>
      <c r="B523" s="67" t="s">
        <v>12</v>
      </c>
      <c r="C523" s="67" t="s">
        <v>10</v>
      </c>
      <c r="D523" s="67" t="s">
        <v>280</v>
      </c>
      <c r="E523" s="88">
        <f>+IF(ISNUMBER(DATA!N316),DATA!N316,"n/a")</f>
        <v>3.41</v>
      </c>
      <c r="F523" s="78">
        <f>+IF(ISNUMBER(DATA!O316),DATA!O316,"n/a")</f>
        <v>4.5999999999999999E-2</v>
      </c>
      <c r="G523" s="88">
        <f>+IF(ISNUMBER(DATA!X316),DATA!X316,"n/a")</f>
        <v>3.47</v>
      </c>
      <c r="H523" s="78">
        <f>+IF(ISNUMBER(DATA!Y316),DATA!Y316,"n/a")</f>
        <v>3.0000000000000001E-3</v>
      </c>
      <c r="I523" s="88">
        <f>+IF(ISNUMBER(DATA!AH316),DATA!AH316,"n/a")</f>
        <v>3.48</v>
      </c>
      <c r="J523" s="78">
        <f>+IF(ISNUMBER(DATA!AI316),DATA!AI316,"n/a")</f>
        <v>-7.0000000000000001E-3</v>
      </c>
      <c r="K523" s="88">
        <f>+IF(ISNUMBER(DATA!AR316),DATA!AR316,"n/a")</f>
        <v>3.47</v>
      </c>
      <c r="L523" s="78">
        <f>+IF(ISNUMBER(DATA!AS316),DATA!AS316,"n/a")</f>
        <v>-2.1999999999999999E-2</v>
      </c>
      <c r="R523" s="67"/>
      <c r="S523" s="67"/>
      <c r="T523" s="67"/>
      <c r="U523" s="67"/>
      <c r="V523" s="67"/>
      <c r="W523" s="67"/>
      <c r="X523" s="67"/>
      <c r="Y523" s="67"/>
    </row>
    <row r="524" spans="1:25" x14ac:dyDescent="0.2">
      <c r="A524" s="76" t="s">
        <v>19</v>
      </c>
      <c r="B524" s="67" t="s">
        <v>12</v>
      </c>
      <c r="C524" s="67" t="s">
        <v>10</v>
      </c>
      <c r="D524" s="67" t="s">
        <v>281</v>
      </c>
      <c r="E524" s="88">
        <f>+IF(ISNUMBER(DATA!N317),DATA!N317,"n/a")</f>
        <v>3.58</v>
      </c>
      <c r="F524" s="78">
        <f>+IF(ISNUMBER(DATA!O317),DATA!O317,"n/a")</f>
        <v>-2E-3</v>
      </c>
      <c r="G524" s="88">
        <f>+IF(ISNUMBER(DATA!X317),DATA!X317,"n/a")</f>
        <v>3.58</v>
      </c>
      <c r="H524" s="78">
        <f>+IF(ISNUMBER(DATA!Y317),DATA!Y317,"n/a")</f>
        <v>-2E-3</v>
      </c>
      <c r="I524" s="88">
        <f>+IF(ISNUMBER(DATA!AH317),DATA!AH317,"n/a")</f>
        <v>3.58</v>
      </c>
      <c r="J524" s="78">
        <f>+IF(ISNUMBER(DATA!AI317),DATA!AI317,"n/a")</f>
        <v>5.0000000000000001E-3</v>
      </c>
      <c r="K524" s="88">
        <f>+IF(ISNUMBER(DATA!AR317),DATA!AR317,"n/a")</f>
        <v>3.57</v>
      </c>
      <c r="L524" s="78">
        <f>+IF(ISNUMBER(DATA!AS317),DATA!AS317,"n/a")</f>
        <v>7.0000000000000001E-3</v>
      </c>
      <c r="R524" s="67"/>
      <c r="S524" s="67"/>
      <c r="T524" s="67"/>
      <c r="U524" s="67"/>
      <c r="V524" s="67"/>
      <c r="W524" s="67"/>
      <c r="X524" s="67"/>
      <c r="Y524" s="67"/>
    </row>
    <row r="525" spans="1:25" x14ac:dyDescent="0.2">
      <c r="A525" s="76" t="s">
        <v>19</v>
      </c>
      <c r="B525" s="67" t="s">
        <v>12</v>
      </c>
      <c r="C525" s="67" t="s">
        <v>10</v>
      </c>
      <c r="D525" s="67" t="s">
        <v>282</v>
      </c>
      <c r="E525" s="88">
        <f>+IF(ISNUMBER(DATA!N318),DATA!N318,"n/a")</f>
        <v>3.57</v>
      </c>
      <c r="F525" s="78">
        <f>+IF(ISNUMBER(DATA!O318),DATA!O318,"n/a")</f>
        <v>4.0000000000000001E-3</v>
      </c>
      <c r="G525" s="88">
        <f>+IF(ISNUMBER(DATA!X318),DATA!X318,"n/a")</f>
        <v>3.6</v>
      </c>
      <c r="H525" s="78">
        <f>+IF(ISNUMBER(DATA!Y318),DATA!Y318,"n/a")</f>
        <v>2.3E-2</v>
      </c>
      <c r="I525" s="88">
        <f>+IF(ISNUMBER(DATA!AH318),DATA!AH318,"n/a")</f>
        <v>3.63</v>
      </c>
      <c r="J525" s="78">
        <f>+IF(ISNUMBER(DATA!AI318),DATA!AI318,"n/a")</f>
        <v>2.7E-2</v>
      </c>
      <c r="K525" s="88">
        <f>+IF(ISNUMBER(DATA!AR318),DATA!AR318,"n/a")</f>
        <v>3.53</v>
      </c>
      <c r="L525" s="78">
        <f>+IF(ISNUMBER(DATA!AS318),DATA!AS318,"n/a")</f>
        <v>1E-3</v>
      </c>
      <c r="R525" s="67"/>
      <c r="S525" s="67"/>
      <c r="T525" s="67"/>
      <c r="U525" s="67"/>
      <c r="V525" s="67"/>
      <c r="W525" s="67"/>
      <c r="X525" s="67"/>
      <c r="Y525" s="67"/>
    </row>
    <row r="526" spans="1:25" x14ac:dyDescent="0.2">
      <c r="A526" s="76" t="s">
        <v>19</v>
      </c>
      <c r="B526" s="67" t="s">
        <v>12</v>
      </c>
      <c r="C526" s="67" t="s">
        <v>10</v>
      </c>
      <c r="D526" s="67" t="s">
        <v>283</v>
      </c>
      <c r="E526" s="88">
        <f>+IF(ISNUMBER(DATA!N319),DATA!N319,"n/a")</f>
        <v>3.98</v>
      </c>
      <c r="F526" s="78">
        <f>+IF(ISNUMBER(DATA!O319),DATA!O319,"n/a")</f>
        <v>0.34599999999999997</v>
      </c>
      <c r="G526" s="88">
        <f>+IF(ISNUMBER(DATA!X319),DATA!X319,"n/a")</f>
        <v>4.03</v>
      </c>
      <c r="H526" s="78">
        <f>+IF(ISNUMBER(DATA!Y319),DATA!Y319,"n/a")</f>
        <v>0.13500000000000001</v>
      </c>
      <c r="I526" s="88">
        <f>+IF(ISNUMBER(DATA!AH319),DATA!AH319,"n/a")</f>
        <v>4.09</v>
      </c>
      <c r="J526" s="78">
        <f>+IF(ISNUMBER(DATA!AI319),DATA!AI319,"n/a")</f>
        <v>0.107</v>
      </c>
      <c r="K526" s="88">
        <f>+IF(ISNUMBER(DATA!AR319),DATA!AR319,"n/a")</f>
        <v>3.97</v>
      </c>
      <c r="L526" s="78">
        <f>+IF(ISNUMBER(DATA!AS319),DATA!AS319,"n/a")</f>
        <v>0.109</v>
      </c>
      <c r="R526" s="67"/>
      <c r="S526" s="67"/>
      <c r="T526" s="67"/>
      <c r="U526" s="67"/>
      <c r="V526" s="67"/>
      <c r="W526" s="67"/>
      <c r="X526" s="67"/>
      <c r="Y526" s="67"/>
    </row>
    <row r="527" spans="1:25" x14ac:dyDescent="0.2">
      <c r="A527" s="76" t="s">
        <v>19</v>
      </c>
      <c r="B527" s="67" t="s">
        <v>12</v>
      </c>
      <c r="C527" s="67" t="s">
        <v>10</v>
      </c>
      <c r="D527" s="67" t="s">
        <v>284</v>
      </c>
      <c r="E527" s="88">
        <f>+IF(ISNUMBER(DATA!N320),DATA!N320,"n/a")</f>
        <v>3.65</v>
      </c>
      <c r="F527" s="78">
        <f>+IF(ISNUMBER(DATA!O320),DATA!O320,"n/a")</f>
        <v>5.1999999999999998E-2</v>
      </c>
      <c r="G527" s="88">
        <f>+IF(ISNUMBER(DATA!X320),DATA!X320,"n/a")</f>
        <v>3.73</v>
      </c>
      <c r="H527" s="78">
        <f>+IF(ISNUMBER(DATA!Y320),DATA!Y320,"n/a")</f>
        <v>3.4000000000000002E-2</v>
      </c>
      <c r="I527" s="88">
        <f>+IF(ISNUMBER(DATA!AH320),DATA!AH320,"n/a")</f>
        <v>3.74</v>
      </c>
      <c r="J527" s="78">
        <f>+IF(ISNUMBER(DATA!AI320),DATA!AI320,"n/a")</f>
        <v>0.03</v>
      </c>
      <c r="K527" s="88">
        <f>+IF(ISNUMBER(DATA!AR320),DATA!AR320,"n/a")</f>
        <v>3.72</v>
      </c>
      <c r="L527" s="78">
        <f>+IF(ISNUMBER(DATA!AS320),DATA!AS320,"n/a")</f>
        <v>4.3999999999999997E-2</v>
      </c>
      <c r="R527" s="67"/>
      <c r="S527" s="67"/>
      <c r="T527" s="67"/>
      <c r="U527" s="67"/>
      <c r="V527" s="67"/>
      <c r="W527" s="67"/>
      <c r="X527" s="67"/>
      <c r="Y527" s="67"/>
    </row>
    <row r="528" spans="1:25" x14ac:dyDescent="0.2">
      <c r="A528" s="76" t="s">
        <v>19</v>
      </c>
      <c r="B528" s="67" t="s">
        <v>12</v>
      </c>
      <c r="C528" s="67" t="s">
        <v>10</v>
      </c>
      <c r="D528" s="67" t="s">
        <v>285</v>
      </c>
      <c r="E528" s="88">
        <f>+IF(ISNUMBER(DATA!N321),DATA!N321,"n/a")</f>
        <v>3.82</v>
      </c>
      <c r="F528" s="78">
        <f>+IF(ISNUMBER(DATA!O321),DATA!O321,"n/a")</f>
        <v>4.4999999999999998E-2</v>
      </c>
      <c r="G528" s="88">
        <f>+IF(ISNUMBER(DATA!X321),DATA!X321,"n/a")</f>
        <v>3.75</v>
      </c>
      <c r="H528" s="78">
        <f>+IF(ISNUMBER(DATA!Y321),DATA!Y321,"n/a")</f>
        <v>2.5999999999999999E-2</v>
      </c>
      <c r="I528" s="88">
        <f>+IF(ISNUMBER(DATA!AH321),DATA!AH321,"n/a")</f>
        <v>3.71</v>
      </c>
      <c r="J528" s="78">
        <f>+IF(ISNUMBER(DATA!AI321),DATA!AI321,"n/a")</f>
        <v>1.0999999999999999E-2</v>
      </c>
      <c r="K528" s="88">
        <f>+IF(ISNUMBER(DATA!AR321),DATA!AR321,"n/a")</f>
        <v>3.72</v>
      </c>
      <c r="L528" s="78">
        <f>+IF(ISNUMBER(DATA!AS321),DATA!AS321,"n/a")</f>
        <v>2.1000000000000001E-2</v>
      </c>
      <c r="R528" s="67"/>
      <c r="S528" s="67"/>
      <c r="T528" s="67"/>
      <c r="U528" s="67"/>
      <c r="V528" s="67"/>
      <c r="W528" s="67"/>
      <c r="X528" s="67"/>
      <c r="Y528" s="67"/>
    </row>
    <row r="529" spans="1:25" x14ac:dyDescent="0.2">
      <c r="A529" s="76" t="s">
        <v>19</v>
      </c>
      <c r="B529" s="67" t="s">
        <v>12</v>
      </c>
      <c r="C529" s="67" t="s">
        <v>10</v>
      </c>
      <c r="D529" s="67" t="s">
        <v>286</v>
      </c>
      <c r="E529" s="88">
        <f>+IF(ISNUMBER(DATA!N322),DATA!N322,"n/a")</f>
        <v>3.74</v>
      </c>
      <c r="F529" s="78">
        <f>+IF(ISNUMBER(DATA!O322),DATA!O322,"n/a")</f>
        <v>-2.7E-2</v>
      </c>
      <c r="G529" s="88">
        <f>+IF(ISNUMBER(DATA!X322),DATA!X322,"n/a")</f>
        <v>3.69</v>
      </c>
      <c r="H529" s="78">
        <f>+IF(ISNUMBER(DATA!Y322),DATA!Y322,"n/a")</f>
        <v>-0.05</v>
      </c>
      <c r="I529" s="88">
        <f>+IF(ISNUMBER(DATA!AH322),DATA!AH322,"n/a")</f>
        <v>3.65</v>
      </c>
      <c r="J529" s="78">
        <f>+IF(ISNUMBER(DATA!AI322),DATA!AI322,"n/a")</f>
        <v>-3.6999999999999998E-2</v>
      </c>
      <c r="K529" s="88">
        <f>+IF(ISNUMBER(DATA!AR322),DATA!AR322,"n/a")</f>
        <v>3.69</v>
      </c>
      <c r="L529" s="78">
        <f>+IF(ISNUMBER(DATA!AS322),DATA!AS322,"n/a")</f>
        <v>-4.0000000000000001E-3</v>
      </c>
      <c r="R529" s="67"/>
      <c r="S529" s="67"/>
      <c r="T529" s="67"/>
      <c r="U529" s="67"/>
      <c r="V529" s="67"/>
      <c r="W529" s="67"/>
      <c r="X529" s="67"/>
      <c r="Y529" s="67"/>
    </row>
    <row r="530" spans="1:25" x14ac:dyDescent="0.2">
      <c r="A530" s="76" t="s">
        <v>19</v>
      </c>
      <c r="B530" s="67" t="s">
        <v>12</v>
      </c>
      <c r="C530" s="67" t="s">
        <v>10</v>
      </c>
      <c r="D530" s="67" t="s">
        <v>287</v>
      </c>
      <c r="E530" s="88">
        <f>+IF(ISNUMBER(DATA!N323),DATA!N323,"n/a")</f>
        <v>3.54</v>
      </c>
      <c r="F530" s="78">
        <f>+IF(ISNUMBER(DATA!O323),DATA!O323,"n/a")</f>
        <v>-4.4999999999999998E-2</v>
      </c>
      <c r="G530" s="88">
        <f>+IF(ISNUMBER(DATA!X323),DATA!X323,"n/a")</f>
        <v>3.7</v>
      </c>
      <c r="H530" s="78">
        <f>+IF(ISNUMBER(DATA!Y323),DATA!Y323,"n/a")</f>
        <v>1.7999999999999999E-2</v>
      </c>
      <c r="I530" s="88">
        <f>+IF(ISNUMBER(DATA!AH323),DATA!AH323,"n/a")</f>
        <v>3.7</v>
      </c>
      <c r="J530" s="78">
        <f>+IF(ISNUMBER(DATA!AI323),DATA!AI323,"n/a")</f>
        <v>1.4999999999999999E-2</v>
      </c>
      <c r="K530" s="88">
        <f>+IF(ISNUMBER(DATA!AR323),DATA!AR323,"n/a")</f>
        <v>3.66</v>
      </c>
      <c r="L530" s="78">
        <f>+IF(ISNUMBER(DATA!AS323),DATA!AS323,"n/a")</f>
        <v>5.0000000000000001E-3</v>
      </c>
      <c r="R530" s="67"/>
      <c r="S530" s="67"/>
      <c r="T530" s="67"/>
      <c r="U530" s="67"/>
      <c r="V530" s="67"/>
      <c r="W530" s="67"/>
      <c r="X530" s="67"/>
      <c r="Y530" s="67"/>
    </row>
    <row r="531" spans="1:25" x14ac:dyDescent="0.2">
      <c r="A531" s="76" t="s">
        <v>19</v>
      </c>
      <c r="B531" s="67" t="s">
        <v>12</v>
      </c>
      <c r="C531" s="67" t="s">
        <v>10</v>
      </c>
      <c r="D531" s="67" t="s">
        <v>288</v>
      </c>
      <c r="E531" s="88">
        <f>+IF(ISNUMBER(DATA!N324),DATA!N324,"n/a")</f>
        <v>3.28</v>
      </c>
      <c r="F531" s="78">
        <f>+IF(ISNUMBER(DATA!O324),DATA!O324,"n/a")</f>
        <v>-7.6999999999999999E-2</v>
      </c>
      <c r="G531" s="88">
        <f>+IF(ISNUMBER(DATA!X324),DATA!X324,"n/a")</f>
        <v>3.34</v>
      </c>
      <c r="H531" s="78">
        <f>+IF(ISNUMBER(DATA!Y324),DATA!Y324,"n/a")</f>
        <v>-3.2000000000000001E-2</v>
      </c>
      <c r="I531" s="88">
        <f>+IF(ISNUMBER(DATA!AH324),DATA!AH324,"n/a")</f>
        <v>3.52</v>
      </c>
      <c r="J531" s="78">
        <f>+IF(ISNUMBER(DATA!AI324),DATA!AI324,"n/a")</f>
        <v>7.0000000000000001E-3</v>
      </c>
      <c r="K531" s="88">
        <f>+IF(ISNUMBER(DATA!AR324),DATA!AR324,"n/a")</f>
        <v>3.41</v>
      </c>
      <c r="L531" s="78">
        <f>+IF(ISNUMBER(DATA!AS324),DATA!AS324,"n/a")</f>
        <v>-2.1999999999999999E-2</v>
      </c>
      <c r="R531" s="67"/>
      <c r="S531" s="67"/>
      <c r="T531" s="67"/>
      <c r="U531" s="67"/>
      <c r="V531" s="67"/>
      <c r="W531" s="67"/>
      <c r="X531" s="67"/>
      <c r="Y531" s="67"/>
    </row>
    <row r="532" spans="1:25" x14ac:dyDescent="0.2">
      <c r="A532" s="76" t="s">
        <v>19</v>
      </c>
      <c r="B532" s="67" t="s">
        <v>12</v>
      </c>
      <c r="C532" s="67" t="s">
        <v>10</v>
      </c>
      <c r="D532" s="67" t="s">
        <v>289</v>
      </c>
      <c r="E532" s="88">
        <f>+IF(ISNUMBER(DATA!N325),DATA!N325,"n/a")</f>
        <v>3.72</v>
      </c>
      <c r="F532" s="78">
        <f>+IF(ISNUMBER(DATA!O325),DATA!O325,"n/a")</f>
        <v>0</v>
      </c>
      <c r="G532" s="88">
        <f>+IF(ISNUMBER(DATA!X325),DATA!X325,"n/a")</f>
        <v>3.59</v>
      </c>
      <c r="H532" s="78">
        <f>+IF(ISNUMBER(DATA!Y325),DATA!Y325,"n/a")</f>
        <v>-1.7999999999999999E-2</v>
      </c>
      <c r="I532" s="88">
        <f>+IF(ISNUMBER(DATA!AH325),DATA!AH325,"n/a")</f>
        <v>3.61</v>
      </c>
      <c r="J532" s="78">
        <f>+IF(ISNUMBER(DATA!AI325),DATA!AI325,"n/a")</f>
        <v>-5.0000000000000001E-3</v>
      </c>
      <c r="K532" s="88">
        <f>+IF(ISNUMBER(DATA!AR325),DATA!AR325,"n/a")</f>
        <v>3.6</v>
      </c>
      <c r="L532" s="78">
        <f>+IF(ISNUMBER(DATA!AS325),DATA!AS325,"n/a")</f>
        <v>-4.0000000000000001E-3</v>
      </c>
      <c r="R532" s="67"/>
      <c r="S532" s="67"/>
      <c r="T532" s="67"/>
      <c r="U532" s="67"/>
      <c r="V532" s="67"/>
      <c r="W532" s="67"/>
      <c r="X532" s="67"/>
      <c r="Y532" s="67"/>
    </row>
    <row r="533" spans="1:25" x14ac:dyDescent="0.2">
      <c r="A533" s="76" t="s">
        <v>19</v>
      </c>
      <c r="B533" s="67" t="s">
        <v>12</v>
      </c>
      <c r="C533" s="67" t="s">
        <v>10</v>
      </c>
      <c r="D533" s="67" t="s">
        <v>290</v>
      </c>
      <c r="E533" s="88">
        <f>+IF(ISNUMBER(DATA!N326),DATA!N326,"n/a")</f>
        <v>3.79</v>
      </c>
      <c r="F533" s="78">
        <f>+IF(ISNUMBER(DATA!O326),DATA!O326,"n/a")</f>
        <v>6.4000000000000001E-2</v>
      </c>
      <c r="G533" s="88">
        <f>+IF(ISNUMBER(DATA!X326),DATA!X326,"n/a")</f>
        <v>3.62</v>
      </c>
      <c r="H533" s="78">
        <f>+IF(ISNUMBER(DATA!Y326),DATA!Y326,"n/a")</f>
        <v>3.1E-2</v>
      </c>
      <c r="I533" s="88">
        <f>+IF(ISNUMBER(DATA!AH326),DATA!AH326,"n/a")</f>
        <v>3.59</v>
      </c>
      <c r="J533" s="78">
        <f>+IF(ISNUMBER(DATA!AI326),DATA!AI326,"n/a")</f>
        <v>-5.0000000000000001E-3</v>
      </c>
      <c r="K533" s="88">
        <f>+IF(ISNUMBER(DATA!AR326),DATA!AR326,"n/a")</f>
        <v>3.57</v>
      </c>
      <c r="L533" s="78">
        <f>+IF(ISNUMBER(DATA!AS326),DATA!AS326,"n/a")</f>
        <v>-7.0000000000000001E-3</v>
      </c>
      <c r="R533" s="67"/>
      <c r="S533" s="67"/>
      <c r="T533" s="67"/>
      <c r="U533" s="67"/>
      <c r="V533" s="67"/>
      <c r="W533" s="67"/>
      <c r="X533" s="67"/>
      <c r="Y533" s="67"/>
    </row>
    <row r="534" spans="1:25" x14ac:dyDescent="0.2">
      <c r="A534" s="76" t="s">
        <v>19</v>
      </c>
      <c r="B534" s="67" t="s">
        <v>12</v>
      </c>
      <c r="C534" s="67" t="s">
        <v>10</v>
      </c>
      <c r="D534" s="67" t="s">
        <v>291</v>
      </c>
      <c r="E534" s="88">
        <f>+IF(ISNUMBER(DATA!N327),DATA!N327,"n/a")</f>
        <v>3.72</v>
      </c>
      <c r="F534" s="78">
        <f>+IF(ISNUMBER(DATA!O327),DATA!O327,"n/a")</f>
        <v>0.06</v>
      </c>
      <c r="G534" s="88">
        <f>+IF(ISNUMBER(DATA!X327),DATA!X327,"n/a")</f>
        <v>3.66</v>
      </c>
      <c r="H534" s="78">
        <f>+IF(ISNUMBER(DATA!Y327),DATA!Y327,"n/a")</f>
        <v>3.5000000000000003E-2</v>
      </c>
      <c r="I534" s="88">
        <f>+IF(ISNUMBER(DATA!AH327),DATA!AH327,"n/a")</f>
        <v>3.58</v>
      </c>
      <c r="J534" s="78">
        <f>+IF(ISNUMBER(DATA!AI327),DATA!AI327,"n/a")</f>
        <v>1.2999999999999999E-2</v>
      </c>
      <c r="K534" s="88">
        <f>+IF(ISNUMBER(DATA!AR327),DATA!AR327,"n/a")</f>
        <v>3.57</v>
      </c>
      <c r="L534" s="78">
        <f>+IF(ISNUMBER(DATA!AS327),DATA!AS327,"n/a")</f>
        <v>1.2999999999999999E-2</v>
      </c>
      <c r="R534" s="67"/>
      <c r="S534" s="67"/>
      <c r="T534" s="67"/>
      <c r="U534" s="67"/>
      <c r="V534" s="67"/>
      <c r="W534" s="67"/>
      <c r="X534" s="67"/>
      <c r="Y534" s="67"/>
    </row>
    <row r="535" spans="1:25" x14ac:dyDescent="0.2">
      <c r="A535" s="76" t="s">
        <v>19</v>
      </c>
      <c r="B535" s="67" t="s">
        <v>12</v>
      </c>
      <c r="C535" s="67" t="s">
        <v>10</v>
      </c>
      <c r="D535" s="67" t="s">
        <v>292</v>
      </c>
      <c r="E535" s="88">
        <f>+IF(ISNUMBER(DATA!N328),DATA!N328,"n/a")</f>
        <v>3.64</v>
      </c>
      <c r="F535" s="78">
        <f>+IF(ISNUMBER(DATA!O328),DATA!O328,"n/a")</f>
        <v>-1.2E-2</v>
      </c>
      <c r="G535" s="88">
        <f>+IF(ISNUMBER(DATA!X328),DATA!X328,"n/a")</f>
        <v>3.69</v>
      </c>
      <c r="H535" s="78">
        <f>+IF(ISNUMBER(DATA!Y328),DATA!Y328,"n/a")</f>
        <v>-5.0000000000000001E-3</v>
      </c>
      <c r="I535" s="88">
        <f>+IF(ISNUMBER(DATA!AH328),DATA!AH328,"n/a")</f>
        <v>3.69</v>
      </c>
      <c r="J535" s="78">
        <f>+IF(ISNUMBER(DATA!AI328),DATA!AI328,"n/a")</f>
        <v>0</v>
      </c>
      <c r="K535" s="88">
        <f>+IF(ISNUMBER(DATA!AR328),DATA!AR328,"n/a")</f>
        <v>3.68</v>
      </c>
      <c r="L535" s="78">
        <f>+IF(ISNUMBER(DATA!AS328),DATA!AS328,"n/a")</f>
        <v>1.4999999999999999E-2</v>
      </c>
      <c r="R535" s="67"/>
      <c r="S535" s="67"/>
      <c r="T535" s="67"/>
      <c r="U535" s="67"/>
      <c r="V535" s="67"/>
      <c r="W535" s="67"/>
      <c r="X535" s="67"/>
      <c r="Y535" s="67"/>
    </row>
    <row r="536" spans="1:25" x14ac:dyDescent="0.2">
      <c r="A536" s="76" t="s">
        <v>19</v>
      </c>
      <c r="B536" s="67" t="s">
        <v>12</v>
      </c>
      <c r="C536" s="67" t="s">
        <v>10</v>
      </c>
      <c r="D536" s="67" t="s">
        <v>293</v>
      </c>
      <c r="E536" s="88">
        <f>+IF(ISNUMBER(DATA!N329),DATA!N329,"n/a")</f>
        <v>3.58</v>
      </c>
      <c r="F536" s="78">
        <f>+IF(ISNUMBER(DATA!O329),DATA!O329,"n/a")</f>
        <v>2.1999999999999999E-2</v>
      </c>
      <c r="G536" s="88">
        <f>+IF(ISNUMBER(DATA!X329),DATA!X329,"n/a")</f>
        <v>3.63</v>
      </c>
      <c r="H536" s="78">
        <f>+IF(ISNUMBER(DATA!Y329),DATA!Y329,"n/a")</f>
        <v>2.1000000000000001E-2</v>
      </c>
      <c r="I536" s="88">
        <f>+IF(ISNUMBER(DATA!AH329),DATA!AH329,"n/a")</f>
        <v>3.58</v>
      </c>
      <c r="J536" s="78">
        <f>+IF(ISNUMBER(DATA!AI329),DATA!AI329,"n/a")</f>
        <v>8.0000000000000002E-3</v>
      </c>
      <c r="K536" s="88">
        <f>+IF(ISNUMBER(DATA!AR329),DATA!AR329,"n/a")</f>
        <v>3.59</v>
      </c>
      <c r="L536" s="78">
        <f>+IF(ISNUMBER(DATA!AS329),DATA!AS329,"n/a")</f>
        <v>0.01</v>
      </c>
      <c r="R536" s="67"/>
      <c r="S536" s="67"/>
      <c r="T536" s="67"/>
      <c r="U536" s="67"/>
      <c r="V536" s="67"/>
      <c r="W536" s="67"/>
      <c r="X536" s="67"/>
      <c r="Y536" s="67"/>
    </row>
    <row r="537" spans="1:25" x14ac:dyDescent="0.2">
      <c r="A537" s="76" t="s">
        <v>19</v>
      </c>
      <c r="B537" s="67" t="s">
        <v>12</v>
      </c>
      <c r="C537" s="67" t="s">
        <v>10</v>
      </c>
      <c r="D537" s="67" t="s">
        <v>294</v>
      </c>
      <c r="E537" s="88">
        <f>+IF(ISNUMBER(DATA!N330),DATA!N330,"n/a")</f>
        <v>3.85</v>
      </c>
      <c r="F537" s="78">
        <f>+IF(ISNUMBER(DATA!O330),DATA!O330,"n/a")</f>
        <v>-3.5000000000000003E-2</v>
      </c>
      <c r="G537" s="88">
        <f>+IF(ISNUMBER(DATA!X330),DATA!X330,"n/a")</f>
        <v>3.83</v>
      </c>
      <c r="H537" s="78">
        <f>+IF(ISNUMBER(DATA!Y330),DATA!Y330,"n/a")</f>
        <v>-6.0000000000000001E-3</v>
      </c>
      <c r="I537" s="88">
        <f>+IF(ISNUMBER(DATA!AH330),DATA!AH330,"n/a")</f>
        <v>3.81</v>
      </c>
      <c r="J537" s="78">
        <f>+IF(ISNUMBER(DATA!AI330),DATA!AI330,"n/a")</f>
        <v>7.0000000000000001E-3</v>
      </c>
      <c r="K537" s="88">
        <f>+IF(ISNUMBER(DATA!AR330),DATA!AR330,"n/a")</f>
        <v>3.82</v>
      </c>
      <c r="L537" s="78">
        <f>+IF(ISNUMBER(DATA!AS330),DATA!AS330,"n/a")</f>
        <v>0.01</v>
      </c>
      <c r="R537" s="67"/>
      <c r="S537" s="67"/>
      <c r="T537" s="67"/>
      <c r="U537" s="67"/>
      <c r="V537" s="67"/>
      <c r="W537" s="67"/>
      <c r="X537" s="67"/>
      <c r="Y537" s="67"/>
    </row>
    <row r="538" spans="1:25" x14ac:dyDescent="0.2">
      <c r="A538" s="76" t="s">
        <v>19</v>
      </c>
      <c r="B538" s="67" t="s">
        <v>12</v>
      </c>
      <c r="C538" s="67" t="s">
        <v>10</v>
      </c>
      <c r="D538" s="67" t="s">
        <v>295</v>
      </c>
      <c r="E538" s="88">
        <f>+IF(ISNUMBER(DATA!N331),DATA!N331,"n/a")</f>
        <v>3.95</v>
      </c>
      <c r="F538" s="78">
        <f>+IF(ISNUMBER(DATA!O331),DATA!O331,"n/a")</f>
        <v>-4.0000000000000001E-3</v>
      </c>
      <c r="G538" s="88">
        <f>+IF(ISNUMBER(DATA!X331),DATA!X331,"n/a")</f>
        <v>3.93</v>
      </c>
      <c r="H538" s="78">
        <f>+IF(ISNUMBER(DATA!Y331),DATA!Y331,"n/a")</f>
        <v>-1.6E-2</v>
      </c>
      <c r="I538" s="88">
        <f>+IF(ISNUMBER(DATA!AH331),DATA!AH331,"n/a")</f>
        <v>3.93</v>
      </c>
      <c r="J538" s="78">
        <f>+IF(ISNUMBER(DATA!AI331),DATA!AI331,"n/a")</f>
        <v>-3.5000000000000003E-2</v>
      </c>
      <c r="K538" s="88">
        <f>+IF(ISNUMBER(DATA!AR331),DATA!AR331,"n/a")</f>
        <v>3.96</v>
      </c>
      <c r="L538" s="78">
        <f>+IF(ISNUMBER(DATA!AS331),DATA!AS331,"n/a")</f>
        <v>-6.4000000000000001E-2</v>
      </c>
      <c r="R538" s="67"/>
      <c r="S538" s="67"/>
      <c r="T538" s="67"/>
      <c r="U538" s="67"/>
      <c r="V538" s="67"/>
      <c r="W538" s="67"/>
      <c r="X538" s="67"/>
      <c r="Y538" s="67"/>
    </row>
    <row r="539" spans="1:25" x14ac:dyDescent="0.2">
      <c r="A539" s="76" t="s">
        <v>19</v>
      </c>
      <c r="B539" s="67" t="s">
        <v>12</v>
      </c>
      <c r="C539" s="67" t="s">
        <v>10</v>
      </c>
      <c r="D539" s="67" t="s">
        <v>296</v>
      </c>
      <c r="E539" s="88">
        <f>+IF(ISNUMBER(DATA!N332),DATA!N332,"n/a")</f>
        <v>3.62</v>
      </c>
      <c r="F539" s="78">
        <f>+IF(ISNUMBER(DATA!O332),DATA!O332,"n/a")</f>
        <v>-1.4999999999999999E-2</v>
      </c>
      <c r="G539" s="88">
        <f>+IF(ISNUMBER(DATA!X332),DATA!X332,"n/a")</f>
        <v>3.66</v>
      </c>
      <c r="H539" s="78">
        <f>+IF(ISNUMBER(DATA!Y332),DATA!Y332,"n/a")</f>
        <v>0.01</v>
      </c>
      <c r="I539" s="88">
        <f>+IF(ISNUMBER(DATA!AH332),DATA!AH332,"n/a")</f>
        <v>3.61</v>
      </c>
      <c r="J539" s="78">
        <f>+IF(ISNUMBER(DATA!AI332),DATA!AI332,"n/a")</f>
        <v>-2E-3</v>
      </c>
      <c r="K539" s="88">
        <f>+IF(ISNUMBER(DATA!AR332),DATA!AR332,"n/a")</f>
        <v>3.61</v>
      </c>
      <c r="L539" s="78">
        <f>+IF(ISNUMBER(DATA!AS332),DATA!AS332,"n/a")</f>
        <v>5.0000000000000001E-3</v>
      </c>
      <c r="R539" s="67"/>
      <c r="S539" s="67"/>
      <c r="T539" s="67"/>
      <c r="U539" s="67"/>
      <c r="V539" s="67"/>
      <c r="W539" s="67"/>
      <c r="X539" s="67"/>
      <c r="Y539" s="67"/>
    </row>
    <row r="540" spans="1:25" x14ac:dyDescent="0.2">
      <c r="A540" s="76" t="s">
        <v>19</v>
      </c>
      <c r="B540" s="67" t="s">
        <v>12</v>
      </c>
      <c r="C540" s="67" t="s">
        <v>10</v>
      </c>
      <c r="D540" s="67" t="s">
        <v>297</v>
      </c>
      <c r="E540" s="88">
        <f>+IF(ISNUMBER(DATA!N333),DATA!N333,"n/a")</f>
        <v>3.66</v>
      </c>
      <c r="F540" s="78">
        <f>+IF(ISNUMBER(DATA!O333),DATA!O333,"n/a")</f>
        <v>1.2E-2</v>
      </c>
      <c r="G540" s="88">
        <f>+IF(ISNUMBER(DATA!X333),DATA!X333,"n/a")</f>
        <v>3.71</v>
      </c>
      <c r="H540" s="78">
        <f>+IF(ISNUMBER(DATA!Y333),DATA!Y333,"n/a")</f>
        <v>1.7000000000000001E-2</v>
      </c>
      <c r="I540" s="88">
        <f>+IF(ISNUMBER(DATA!AH333),DATA!AH333,"n/a")</f>
        <v>3.65</v>
      </c>
      <c r="J540" s="78">
        <f>+IF(ISNUMBER(DATA!AI333),DATA!AI333,"n/a")</f>
        <v>3.0000000000000001E-3</v>
      </c>
      <c r="K540" s="88">
        <f>+IF(ISNUMBER(DATA!AR333),DATA!AR333,"n/a")</f>
        <v>3.66</v>
      </c>
      <c r="L540" s="78">
        <f>+IF(ISNUMBER(DATA!AS333),DATA!AS333,"n/a")</f>
        <v>0.01</v>
      </c>
      <c r="R540" s="67"/>
      <c r="S540" s="67"/>
      <c r="T540" s="67"/>
      <c r="U540" s="67"/>
      <c r="V540" s="67"/>
      <c r="W540" s="67"/>
      <c r="X540" s="67"/>
      <c r="Y540" s="67"/>
    </row>
    <row r="541" spans="1:25" x14ac:dyDescent="0.2">
      <c r="A541" s="76" t="s">
        <v>19</v>
      </c>
      <c r="B541" s="67" t="s">
        <v>12</v>
      </c>
      <c r="C541" s="67" t="s">
        <v>10</v>
      </c>
      <c r="D541" s="67" t="s">
        <v>298</v>
      </c>
      <c r="E541" s="88">
        <f>+IF(ISNUMBER(DATA!N334),DATA!N334,"n/a")</f>
        <v>3.23</v>
      </c>
      <c r="F541" s="78">
        <f>+IF(ISNUMBER(DATA!O334),DATA!O334,"n/a")</f>
        <v>-3.6999999999999998E-2</v>
      </c>
      <c r="G541" s="88">
        <f>+IF(ISNUMBER(DATA!X334),DATA!X334,"n/a")</f>
        <v>3.11</v>
      </c>
      <c r="H541" s="78">
        <f>+IF(ISNUMBER(DATA!Y334),DATA!Y334,"n/a")</f>
        <v>3.5000000000000003E-2</v>
      </c>
      <c r="I541" s="88">
        <f>+IF(ISNUMBER(DATA!AH334),DATA!AH334,"n/a")</f>
        <v>3.08</v>
      </c>
      <c r="J541" s="78">
        <f>+IF(ISNUMBER(DATA!AI334),DATA!AI334,"n/a")</f>
        <v>5.0000000000000001E-3</v>
      </c>
      <c r="K541" s="88">
        <f>+IF(ISNUMBER(DATA!AR334),DATA!AR334,"n/a")</f>
        <v>3.03</v>
      </c>
      <c r="L541" s="78">
        <f>+IF(ISNUMBER(DATA!AS334),DATA!AS334,"n/a")</f>
        <v>-2.5999999999999999E-2</v>
      </c>
      <c r="R541" s="67"/>
      <c r="S541" s="67"/>
      <c r="T541" s="67"/>
      <c r="U541" s="67"/>
      <c r="V541" s="67"/>
      <c r="W541" s="67"/>
      <c r="X541" s="67"/>
      <c r="Y541" s="67"/>
    </row>
    <row r="542" spans="1:25" x14ac:dyDescent="0.2">
      <c r="A542" s="76" t="s">
        <v>19</v>
      </c>
      <c r="B542" s="67" t="s">
        <v>12</v>
      </c>
      <c r="C542" s="67" t="s">
        <v>10</v>
      </c>
      <c r="D542" s="67" t="s">
        <v>299</v>
      </c>
      <c r="E542" s="88">
        <f>+IF(ISNUMBER(DATA!N335),DATA!N335,"n/a")</f>
        <v>3.37</v>
      </c>
      <c r="F542" s="78">
        <f>+IF(ISNUMBER(DATA!O335),DATA!O335,"n/a")</f>
        <v>-1.0999999999999999E-2</v>
      </c>
      <c r="G542" s="88">
        <f>+IF(ISNUMBER(DATA!X335),DATA!X335,"n/a")</f>
        <v>3.29</v>
      </c>
      <c r="H542" s="78">
        <f>+IF(ISNUMBER(DATA!Y335),DATA!Y335,"n/a")</f>
        <v>4.2000000000000003E-2</v>
      </c>
      <c r="I542" s="88">
        <f>+IF(ISNUMBER(DATA!AH335),DATA!AH335,"n/a")</f>
        <v>3.22</v>
      </c>
      <c r="J542" s="78">
        <f>+IF(ISNUMBER(DATA!AI335),DATA!AI335,"n/a")</f>
        <v>1.2E-2</v>
      </c>
      <c r="K542" s="88">
        <f>+IF(ISNUMBER(DATA!AR335),DATA!AR335,"n/a")</f>
        <v>3.16</v>
      </c>
      <c r="L542" s="78">
        <f>+IF(ISNUMBER(DATA!AS335),DATA!AS335,"n/a")</f>
        <v>-3.9E-2</v>
      </c>
      <c r="R542" s="67"/>
      <c r="S542" s="67"/>
      <c r="T542" s="67"/>
      <c r="U542" s="67"/>
      <c r="V542" s="67"/>
      <c r="W542" s="67"/>
      <c r="X542" s="67"/>
      <c r="Y542" s="67"/>
    </row>
    <row r="543" spans="1:25" x14ac:dyDescent="0.2">
      <c r="A543" s="76" t="s">
        <v>19</v>
      </c>
      <c r="B543" s="67" t="s">
        <v>12</v>
      </c>
      <c r="C543" s="67" t="s">
        <v>10</v>
      </c>
      <c r="D543" s="67" t="s">
        <v>300</v>
      </c>
      <c r="E543" s="88">
        <f>+IF(ISNUMBER(DATA!N336),DATA!N336,"n/a")</f>
        <v>3.6</v>
      </c>
      <c r="F543" s="78">
        <f>+IF(ISNUMBER(DATA!O336),DATA!O336,"n/a")</f>
        <v>-2E-3</v>
      </c>
      <c r="G543" s="88">
        <f>+IF(ISNUMBER(DATA!X336),DATA!X336,"n/a")</f>
        <v>3.61</v>
      </c>
      <c r="H543" s="78">
        <f>+IF(ISNUMBER(DATA!Y336),DATA!Y336,"n/a")</f>
        <v>-8.0000000000000002E-3</v>
      </c>
      <c r="I543" s="88">
        <f>+IF(ISNUMBER(DATA!AH336),DATA!AH336,"n/a")</f>
        <v>3.58</v>
      </c>
      <c r="J543" s="78">
        <f>+IF(ISNUMBER(DATA!AI336),DATA!AI336,"n/a")</f>
        <v>-1.6E-2</v>
      </c>
      <c r="K543" s="88">
        <f>+IF(ISNUMBER(DATA!AR336),DATA!AR336,"n/a")</f>
        <v>3.6</v>
      </c>
      <c r="L543" s="78">
        <f>+IF(ISNUMBER(DATA!AS336),DATA!AS336,"n/a")</f>
        <v>-6.0000000000000001E-3</v>
      </c>
      <c r="R543" s="67"/>
      <c r="S543" s="67"/>
      <c r="T543" s="67"/>
      <c r="U543" s="67"/>
      <c r="V543" s="67"/>
      <c r="W543" s="67"/>
      <c r="X543" s="67"/>
      <c r="Y543" s="67"/>
    </row>
    <row r="544" spans="1:25" x14ac:dyDescent="0.2">
      <c r="A544" s="76" t="s">
        <v>19</v>
      </c>
      <c r="B544" s="67" t="s">
        <v>12</v>
      </c>
      <c r="C544" s="67" t="s">
        <v>10</v>
      </c>
      <c r="D544" s="67" t="s">
        <v>301</v>
      </c>
      <c r="E544" s="88">
        <f>+IF(ISNUMBER(DATA!N337),DATA!N337,"n/a")</f>
        <v>3.62</v>
      </c>
      <c r="F544" s="78">
        <f>+IF(ISNUMBER(DATA!O337),DATA!O337,"n/a")</f>
        <v>1.7000000000000001E-2</v>
      </c>
      <c r="G544" s="88">
        <f>+IF(ISNUMBER(DATA!X337),DATA!X337,"n/a")</f>
        <v>3.64</v>
      </c>
      <c r="H544" s="78">
        <f>+IF(ISNUMBER(DATA!Y337),DATA!Y337,"n/a")</f>
        <v>1.0999999999999999E-2</v>
      </c>
      <c r="I544" s="88">
        <f>+IF(ISNUMBER(DATA!AH337),DATA!AH337,"n/a")</f>
        <v>3.58</v>
      </c>
      <c r="J544" s="78">
        <f>+IF(ISNUMBER(DATA!AI337),DATA!AI337,"n/a")</f>
        <v>4.0000000000000001E-3</v>
      </c>
      <c r="K544" s="88">
        <f>+IF(ISNUMBER(DATA!AR337),DATA!AR337,"n/a")</f>
        <v>3.59</v>
      </c>
      <c r="L544" s="78">
        <f>+IF(ISNUMBER(DATA!AS337),DATA!AS337,"n/a")</f>
        <v>6.0000000000000001E-3</v>
      </c>
      <c r="R544" s="67"/>
      <c r="S544" s="67"/>
      <c r="T544" s="67"/>
      <c r="U544" s="67"/>
      <c r="V544" s="67"/>
      <c r="W544" s="67"/>
      <c r="X544" s="67"/>
      <c r="Y544" s="67"/>
    </row>
    <row r="545" spans="1:25" x14ac:dyDescent="0.2">
      <c r="A545" s="76" t="s">
        <v>19</v>
      </c>
      <c r="B545" s="67" t="s">
        <v>12</v>
      </c>
      <c r="C545" s="67" t="s">
        <v>10</v>
      </c>
      <c r="D545" s="67" t="s">
        <v>302</v>
      </c>
      <c r="E545" s="88">
        <f>+IF(ISNUMBER(DATA!N338),DATA!N338,"n/a")</f>
        <v>3.51</v>
      </c>
      <c r="F545" s="78">
        <f>+IF(ISNUMBER(DATA!O338),DATA!O338,"n/a")</f>
        <v>-0.113</v>
      </c>
      <c r="G545" s="88">
        <f>+IF(ISNUMBER(DATA!X338),DATA!X338,"n/a")</f>
        <v>3.46</v>
      </c>
      <c r="H545" s="78">
        <f>+IF(ISNUMBER(DATA!Y338),DATA!Y338,"n/a")</f>
        <v>-0.111</v>
      </c>
      <c r="I545" s="88">
        <f>+IF(ISNUMBER(DATA!AH338),DATA!AH338,"n/a")</f>
        <v>3.48</v>
      </c>
      <c r="J545" s="78">
        <f>+IF(ISNUMBER(DATA!AI338),DATA!AI338,"n/a")</f>
        <v>-0.106</v>
      </c>
      <c r="K545" s="88">
        <f>+IF(ISNUMBER(DATA!AR338),DATA!AR338,"n/a")</f>
        <v>3.47</v>
      </c>
      <c r="L545" s="78">
        <f>+IF(ISNUMBER(DATA!AS338),DATA!AS338,"n/a")</f>
        <v>-4.3999999999999997E-2</v>
      </c>
      <c r="R545" s="67"/>
      <c r="S545" s="67"/>
      <c r="T545" s="67"/>
      <c r="U545" s="67"/>
      <c r="V545" s="67"/>
      <c r="W545" s="67"/>
      <c r="X545" s="67"/>
      <c r="Y545" s="67"/>
    </row>
    <row r="546" spans="1:25" x14ac:dyDescent="0.2">
      <c r="A546" s="76" t="s">
        <v>19</v>
      </c>
      <c r="B546" s="67" t="s">
        <v>12</v>
      </c>
      <c r="C546" s="67" t="s">
        <v>10</v>
      </c>
      <c r="D546" s="67" t="s">
        <v>303</v>
      </c>
      <c r="E546" s="88">
        <f>+IF(ISNUMBER(DATA!N339),DATA!N339,"n/a")</f>
        <v>3.5</v>
      </c>
      <c r="F546" s="78">
        <f>+IF(ISNUMBER(DATA!O339),DATA!O339,"n/a")</f>
        <v>-2.1000000000000001E-2</v>
      </c>
      <c r="G546" s="88">
        <f>+IF(ISNUMBER(DATA!X339),DATA!X339,"n/a")</f>
        <v>3.59</v>
      </c>
      <c r="H546" s="78">
        <f>+IF(ISNUMBER(DATA!Y339),DATA!Y339,"n/a")</f>
        <v>-5.0000000000000001E-3</v>
      </c>
      <c r="I546" s="88">
        <f>+IF(ISNUMBER(DATA!AH339),DATA!AH339,"n/a")</f>
        <v>3.59</v>
      </c>
      <c r="J546" s="78">
        <f>+IF(ISNUMBER(DATA!AI339),DATA!AI339,"n/a")</f>
        <v>-5.0000000000000001E-3</v>
      </c>
      <c r="K546" s="88">
        <f>+IF(ISNUMBER(DATA!AR339),DATA!AR339,"n/a")</f>
        <v>3.58</v>
      </c>
      <c r="L546" s="78">
        <f>+IF(ISNUMBER(DATA!AS339),DATA!AS339,"n/a")</f>
        <v>1E-3</v>
      </c>
      <c r="R546" s="67"/>
      <c r="S546" s="67"/>
      <c r="T546" s="67"/>
      <c r="U546" s="67"/>
      <c r="V546" s="67"/>
      <c r="W546" s="67"/>
      <c r="X546" s="67"/>
      <c r="Y546" s="67"/>
    </row>
    <row r="547" spans="1:25" x14ac:dyDescent="0.2">
      <c r="A547" s="76" t="s">
        <v>19</v>
      </c>
      <c r="B547" s="67" t="s">
        <v>12</v>
      </c>
      <c r="C547" s="67" t="s">
        <v>10</v>
      </c>
      <c r="D547" s="67" t="s">
        <v>304</v>
      </c>
      <c r="E547" s="88">
        <f>+IF(ISNUMBER(DATA!N340),DATA!N340,"n/a")</f>
        <v>3.74</v>
      </c>
      <c r="F547" s="78">
        <f>+IF(ISNUMBER(DATA!O340),DATA!O340,"n/a")</f>
        <v>7.0000000000000001E-3</v>
      </c>
      <c r="G547" s="88">
        <f>+IF(ISNUMBER(DATA!X340),DATA!X340,"n/a")</f>
        <v>3.71</v>
      </c>
      <c r="H547" s="78">
        <f>+IF(ISNUMBER(DATA!Y340),DATA!Y340,"n/a")</f>
        <v>-3.0000000000000001E-3</v>
      </c>
      <c r="I547" s="88">
        <f>+IF(ISNUMBER(DATA!AH340),DATA!AH340,"n/a")</f>
        <v>3.72</v>
      </c>
      <c r="J547" s="78">
        <f>+IF(ISNUMBER(DATA!AI340),DATA!AI340,"n/a")</f>
        <v>5.0000000000000001E-3</v>
      </c>
      <c r="K547" s="88">
        <f>+IF(ISNUMBER(DATA!AR340),DATA!AR340,"n/a")</f>
        <v>3.72</v>
      </c>
      <c r="L547" s="78">
        <f>+IF(ISNUMBER(DATA!AS340),DATA!AS340,"n/a")</f>
        <v>4.0000000000000001E-3</v>
      </c>
      <c r="R547" s="67"/>
      <c r="S547" s="67"/>
      <c r="T547" s="67"/>
      <c r="U547" s="67"/>
      <c r="V547" s="67"/>
      <c r="W547" s="67"/>
      <c r="X547" s="67"/>
      <c r="Y547" s="67"/>
    </row>
    <row r="548" spans="1:25" x14ac:dyDescent="0.2">
      <c r="A548" s="76" t="s">
        <v>19</v>
      </c>
      <c r="B548" s="67" t="s">
        <v>12</v>
      </c>
      <c r="C548" s="67" t="s">
        <v>10</v>
      </c>
      <c r="D548" s="67" t="s">
        <v>305</v>
      </c>
      <c r="E548" s="88">
        <f>+IF(ISNUMBER(DATA!N341),DATA!N341,"n/a")</f>
        <v>3.58</v>
      </c>
      <c r="F548" s="78">
        <f>+IF(ISNUMBER(DATA!O341),DATA!O341,"n/a")</f>
        <v>2.1999999999999999E-2</v>
      </c>
      <c r="G548" s="88">
        <f>+IF(ISNUMBER(DATA!X341),DATA!X341,"n/a")</f>
        <v>3.62</v>
      </c>
      <c r="H548" s="78">
        <f>+IF(ISNUMBER(DATA!Y341),DATA!Y341,"n/a")</f>
        <v>2.3E-2</v>
      </c>
      <c r="I548" s="88">
        <f>+IF(ISNUMBER(DATA!AH341),DATA!AH341,"n/a")</f>
        <v>3.56</v>
      </c>
      <c r="J548" s="78">
        <f>+IF(ISNUMBER(DATA!AI341),DATA!AI341,"n/a")</f>
        <v>1.2E-2</v>
      </c>
      <c r="K548" s="88">
        <f>+IF(ISNUMBER(DATA!AR341),DATA!AR341,"n/a")</f>
        <v>3.56</v>
      </c>
      <c r="L548" s="78">
        <f>+IF(ISNUMBER(DATA!AS341),DATA!AS341,"n/a")</f>
        <v>1.4999999999999999E-2</v>
      </c>
      <c r="R548" s="67"/>
      <c r="S548" s="67"/>
      <c r="T548" s="67"/>
      <c r="U548" s="67"/>
      <c r="V548" s="67"/>
      <c r="W548" s="67"/>
      <c r="X548" s="67"/>
      <c r="Y548" s="67"/>
    </row>
    <row r="549" spans="1:25" x14ac:dyDescent="0.2">
      <c r="A549" s="76" t="s">
        <v>19</v>
      </c>
      <c r="B549" s="67" t="s">
        <v>12</v>
      </c>
      <c r="C549" s="67" t="s">
        <v>10</v>
      </c>
      <c r="D549" s="67" t="s">
        <v>306</v>
      </c>
      <c r="E549" s="88">
        <f>+IF(ISNUMBER(DATA!N342),DATA!N342,"n/a")</f>
        <v>3.5</v>
      </c>
      <c r="F549" s="78">
        <f>+IF(ISNUMBER(DATA!O342),DATA!O342,"n/a")</f>
        <v>-1.2E-2</v>
      </c>
      <c r="G549" s="88">
        <f>+IF(ISNUMBER(DATA!X342),DATA!X342,"n/a")</f>
        <v>3.54</v>
      </c>
      <c r="H549" s="78">
        <f>+IF(ISNUMBER(DATA!Y342),DATA!Y342,"n/a")</f>
        <v>-0.01</v>
      </c>
      <c r="I549" s="88">
        <f>+IF(ISNUMBER(DATA!AH342),DATA!AH342,"n/a")</f>
        <v>3.56</v>
      </c>
      <c r="J549" s="78">
        <f>+IF(ISNUMBER(DATA!AI342),DATA!AI342,"n/a")</f>
        <v>5.0000000000000001E-3</v>
      </c>
      <c r="K549" s="88">
        <f>+IF(ISNUMBER(DATA!AR342),DATA!AR342,"n/a")</f>
        <v>3.53</v>
      </c>
      <c r="L549" s="78">
        <f>+IF(ISNUMBER(DATA!AS342),DATA!AS342,"n/a")</f>
        <v>1.4E-2</v>
      </c>
      <c r="R549" s="67"/>
      <c r="S549" s="67"/>
      <c r="T549" s="67"/>
      <c r="U549" s="67"/>
      <c r="V549" s="67"/>
      <c r="W549" s="67"/>
      <c r="X549" s="67"/>
      <c r="Y549" s="67"/>
    </row>
    <row r="550" spans="1:25" x14ac:dyDescent="0.2">
      <c r="A550" s="76" t="s">
        <v>19</v>
      </c>
      <c r="B550" s="67" t="s">
        <v>12</v>
      </c>
      <c r="C550" s="67" t="s">
        <v>10</v>
      </c>
      <c r="D550" s="67" t="s">
        <v>307</v>
      </c>
      <c r="E550" s="88">
        <f>+IF(ISNUMBER(DATA!N343),DATA!N343,"n/a")</f>
        <v>3.62</v>
      </c>
      <c r="F550" s="78">
        <f>+IF(ISNUMBER(DATA!O343),DATA!O343,"n/a")</f>
        <v>-0.05</v>
      </c>
      <c r="G550" s="88">
        <f>+IF(ISNUMBER(DATA!X343),DATA!X343,"n/a")</f>
        <v>3.56</v>
      </c>
      <c r="H550" s="78">
        <f>+IF(ISNUMBER(DATA!Y343),DATA!Y343,"n/a")</f>
        <v>-5.8999999999999997E-2</v>
      </c>
      <c r="I550" s="88">
        <f>+IF(ISNUMBER(DATA!AH343),DATA!AH343,"n/a")</f>
        <v>3.57</v>
      </c>
      <c r="J550" s="78">
        <f>+IF(ISNUMBER(DATA!AI343),DATA!AI343,"n/a")</f>
        <v>-5.0999999999999997E-2</v>
      </c>
      <c r="K550" s="88">
        <f>+IF(ISNUMBER(DATA!AR343),DATA!AR343,"n/a")</f>
        <v>3.57</v>
      </c>
      <c r="L550" s="78">
        <f>+IF(ISNUMBER(DATA!AS343),DATA!AS343,"n/a")</f>
        <v>-2.4E-2</v>
      </c>
      <c r="R550" s="67"/>
      <c r="S550" s="67"/>
      <c r="T550" s="67"/>
      <c r="U550" s="67"/>
      <c r="V550" s="67"/>
      <c r="W550" s="67"/>
      <c r="X550" s="67"/>
      <c r="Y550" s="67"/>
    </row>
    <row r="551" spans="1:25" x14ac:dyDescent="0.2">
      <c r="A551" s="76" t="s">
        <v>19</v>
      </c>
      <c r="B551" s="67" t="s">
        <v>12</v>
      </c>
      <c r="C551" s="67" t="s">
        <v>10</v>
      </c>
      <c r="D551" s="67" t="s">
        <v>308</v>
      </c>
      <c r="E551" s="88">
        <f>+IF(ISNUMBER(DATA!N344),DATA!N344,"n/a")</f>
        <v>3.88</v>
      </c>
      <c r="F551" s="78">
        <f>+IF(ISNUMBER(DATA!O344),DATA!O344,"n/a")</f>
        <v>-1.0999999999999999E-2</v>
      </c>
      <c r="G551" s="88">
        <f>+IF(ISNUMBER(DATA!X344),DATA!X344,"n/a")</f>
        <v>3.94</v>
      </c>
      <c r="H551" s="78">
        <f>+IF(ISNUMBER(DATA!Y344),DATA!Y344,"n/a")</f>
        <v>1.0999999999999999E-2</v>
      </c>
      <c r="I551" s="88">
        <f>+IF(ISNUMBER(DATA!AH344),DATA!AH344,"n/a")</f>
        <v>3.92</v>
      </c>
      <c r="J551" s="78">
        <f>+IF(ISNUMBER(DATA!AI344),DATA!AI344,"n/a")</f>
        <v>0</v>
      </c>
      <c r="K551" s="88">
        <f>+IF(ISNUMBER(DATA!AR344),DATA!AR344,"n/a")</f>
        <v>3.91</v>
      </c>
      <c r="L551" s="78">
        <f>+IF(ISNUMBER(DATA!AS344),DATA!AS344,"n/a")</f>
        <v>4.5999999999999999E-2</v>
      </c>
      <c r="R551" s="67"/>
      <c r="S551" s="67"/>
      <c r="T551" s="67"/>
      <c r="U551" s="67"/>
      <c r="V551" s="67"/>
      <c r="W551" s="67"/>
      <c r="X551" s="67"/>
      <c r="Y551" s="67"/>
    </row>
    <row r="552" spans="1:25" x14ac:dyDescent="0.2">
      <c r="A552" s="76" t="s">
        <v>19</v>
      </c>
      <c r="B552" s="67" t="s">
        <v>12</v>
      </c>
      <c r="C552" s="67" t="s">
        <v>10</v>
      </c>
      <c r="D552" s="67" t="s">
        <v>309</v>
      </c>
      <c r="E552" s="88">
        <f>+IF(ISNUMBER(DATA!N345),DATA!N345,"n/a")</f>
        <v>3.77</v>
      </c>
      <c r="F552" s="78">
        <f>+IF(ISNUMBER(DATA!O345),DATA!O345,"n/a")</f>
        <v>0.28699999999999998</v>
      </c>
      <c r="G552" s="88">
        <f>+IF(ISNUMBER(DATA!X345),DATA!X345,"n/a")</f>
        <v>3.82</v>
      </c>
      <c r="H552" s="78">
        <f>+IF(ISNUMBER(DATA!Y345),DATA!Y345,"n/a")</f>
        <v>0.109</v>
      </c>
      <c r="I552" s="88">
        <f>+IF(ISNUMBER(DATA!AH345),DATA!AH345,"n/a")</f>
        <v>3.88</v>
      </c>
      <c r="J552" s="78">
        <f>+IF(ISNUMBER(DATA!AI345),DATA!AI345,"n/a")</f>
        <v>8.5999999999999993E-2</v>
      </c>
      <c r="K552" s="88">
        <f>+IF(ISNUMBER(DATA!AR345),DATA!AR345,"n/a")</f>
        <v>3.78</v>
      </c>
      <c r="L552" s="78">
        <f>+IF(ISNUMBER(DATA!AS345),DATA!AS345,"n/a")</f>
        <v>5.8999999999999997E-2</v>
      </c>
      <c r="R552" s="67"/>
      <c r="S552" s="67"/>
      <c r="T552" s="67"/>
      <c r="U552" s="67"/>
      <c r="V552" s="67"/>
      <c r="W552" s="67"/>
      <c r="X552" s="67"/>
      <c r="Y552" s="67"/>
    </row>
    <row r="553" spans="1:25" x14ac:dyDescent="0.2">
      <c r="A553" s="76" t="s">
        <v>19</v>
      </c>
      <c r="B553" s="67" t="s">
        <v>12</v>
      </c>
      <c r="C553" s="67" t="s">
        <v>10</v>
      </c>
      <c r="D553" s="67" t="s">
        <v>310</v>
      </c>
      <c r="E553" s="88">
        <f>+IF(ISNUMBER(DATA!N346),DATA!N346,"n/a")</f>
        <v>3.51</v>
      </c>
      <c r="F553" s="78">
        <f>+IF(ISNUMBER(DATA!O346),DATA!O346,"n/a")</f>
        <v>0</v>
      </c>
      <c r="G553" s="88">
        <f>+IF(ISNUMBER(DATA!X346),DATA!X346,"n/a")</f>
        <v>3.49</v>
      </c>
      <c r="H553" s="78">
        <f>+IF(ISNUMBER(DATA!Y346),DATA!Y346,"n/a")</f>
        <v>-8.0000000000000002E-3</v>
      </c>
      <c r="I553" s="88">
        <f>+IF(ISNUMBER(DATA!AH346),DATA!AH346,"n/a")</f>
        <v>3.47</v>
      </c>
      <c r="J553" s="78">
        <f>+IF(ISNUMBER(DATA!AI346),DATA!AI346,"n/a")</f>
        <v>-3.5000000000000003E-2</v>
      </c>
      <c r="K553" s="88">
        <f>+IF(ISNUMBER(DATA!AR346),DATA!AR346,"n/a")</f>
        <v>3.49</v>
      </c>
      <c r="L553" s="78">
        <f>+IF(ISNUMBER(DATA!AS346),DATA!AS346,"n/a")</f>
        <v>-3.9E-2</v>
      </c>
      <c r="R553" s="67"/>
      <c r="S553" s="67"/>
      <c r="T553" s="67"/>
      <c r="U553" s="67"/>
      <c r="V553" s="67"/>
      <c r="W553" s="67"/>
      <c r="X553" s="67"/>
      <c r="Y553" s="67"/>
    </row>
    <row r="554" spans="1:25" x14ac:dyDescent="0.2">
      <c r="A554" s="76" t="s">
        <v>19</v>
      </c>
      <c r="B554" s="67" t="s">
        <v>12</v>
      </c>
      <c r="C554" s="67" t="s">
        <v>10</v>
      </c>
      <c r="D554" s="67" t="s">
        <v>311</v>
      </c>
      <c r="E554" s="88">
        <f>+IF(ISNUMBER(DATA!N347),DATA!N347,"n/a")</f>
        <v>3.5</v>
      </c>
      <c r="F554" s="78">
        <f>+IF(ISNUMBER(DATA!O347),DATA!O347,"n/a")</f>
        <v>5.3999999999999999E-2</v>
      </c>
      <c r="G554" s="88">
        <f>+IF(ISNUMBER(DATA!X347),DATA!X347,"n/a")</f>
        <v>3.55</v>
      </c>
      <c r="H554" s="78">
        <f>+IF(ISNUMBER(DATA!Y347),DATA!Y347,"n/a")</f>
        <v>1.0999999999999999E-2</v>
      </c>
      <c r="I554" s="88">
        <f>+IF(ISNUMBER(DATA!AH347),DATA!AH347,"n/a")</f>
        <v>3.55</v>
      </c>
      <c r="J554" s="78">
        <f>+IF(ISNUMBER(DATA!AI347),DATA!AI347,"n/a")</f>
        <v>5.0000000000000001E-3</v>
      </c>
      <c r="K554" s="88">
        <f>+IF(ISNUMBER(DATA!AR347),DATA!AR347,"n/a")</f>
        <v>3.53</v>
      </c>
      <c r="L554" s="78">
        <f>+IF(ISNUMBER(DATA!AS347),DATA!AS347,"n/a")</f>
        <v>-1.4999999999999999E-2</v>
      </c>
      <c r="R554" s="67"/>
      <c r="S554" s="67"/>
      <c r="T554" s="67"/>
      <c r="U554" s="67"/>
      <c r="V554" s="67"/>
      <c r="W554" s="67"/>
      <c r="X554" s="67"/>
      <c r="Y554" s="67"/>
    </row>
    <row r="555" spans="1:25" x14ac:dyDescent="0.2">
      <c r="A555" s="76" t="s">
        <v>19</v>
      </c>
      <c r="B555" s="67" t="s">
        <v>12</v>
      </c>
      <c r="C555" s="67" t="s">
        <v>10</v>
      </c>
      <c r="D555" s="67" t="s">
        <v>312</v>
      </c>
      <c r="E555" s="88">
        <f>+IF(ISNUMBER(DATA!N348),DATA!N348,"n/a")</f>
        <v>3.76</v>
      </c>
      <c r="F555" s="78">
        <f>+IF(ISNUMBER(DATA!O348),DATA!O348,"n/a")</f>
        <v>6.6000000000000003E-2</v>
      </c>
      <c r="G555" s="88">
        <f>+IF(ISNUMBER(DATA!X348),DATA!X348,"n/a")</f>
        <v>3.73</v>
      </c>
      <c r="H555" s="78">
        <f>+IF(ISNUMBER(DATA!Y348),DATA!Y348,"n/a")</f>
        <v>2.8000000000000001E-2</v>
      </c>
      <c r="I555" s="88">
        <f>+IF(ISNUMBER(DATA!AH348),DATA!AH348,"n/a")</f>
        <v>3.71</v>
      </c>
      <c r="J555" s="78">
        <f>+IF(ISNUMBER(DATA!AI348),DATA!AI348,"n/a")</f>
        <v>1.7999999999999999E-2</v>
      </c>
      <c r="K555" s="88">
        <f>+IF(ISNUMBER(DATA!AR348),DATA!AR348,"n/a")</f>
        <v>3.68</v>
      </c>
      <c r="L555" s="78">
        <f>+IF(ISNUMBER(DATA!AS348),DATA!AS348,"n/a")</f>
        <v>1E-3</v>
      </c>
      <c r="R555" s="67"/>
      <c r="S555" s="67"/>
      <c r="T555" s="67"/>
      <c r="U555" s="67"/>
      <c r="V555" s="67"/>
      <c r="W555" s="67"/>
      <c r="X555" s="67"/>
      <c r="Y555" s="67"/>
    </row>
    <row r="556" spans="1:25" x14ac:dyDescent="0.2">
      <c r="A556" s="76" t="s">
        <v>19</v>
      </c>
      <c r="B556" s="67" t="s">
        <v>12</v>
      </c>
      <c r="C556" s="67" t="s">
        <v>10</v>
      </c>
      <c r="D556" s="67" t="s">
        <v>313</v>
      </c>
      <c r="E556" s="88">
        <f>+IF(ISNUMBER(DATA!N349),DATA!N349,"n/a")</f>
        <v>3.82</v>
      </c>
      <c r="F556" s="78">
        <f>+IF(ISNUMBER(DATA!O349),DATA!O349,"n/a")</f>
        <v>3.3000000000000002E-2</v>
      </c>
      <c r="G556" s="88">
        <f>+IF(ISNUMBER(DATA!X349),DATA!X349,"n/a")</f>
        <v>3.8</v>
      </c>
      <c r="H556" s="78">
        <f>+IF(ISNUMBER(DATA!Y349),DATA!Y349,"n/a")</f>
        <v>1.0999999999999999E-2</v>
      </c>
      <c r="I556" s="88">
        <f>+IF(ISNUMBER(DATA!AH349),DATA!AH349,"n/a")</f>
        <v>3.79</v>
      </c>
      <c r="J556" s="78">
        <f>+IF(ISNUMBER(DATA!AI349),DATA!AI349,"n/a")</f>
        <v>1.4E-2</v>
      </c>
      <c r="K556" s="88">
        <f>+IF(ISNUMBER(DATA!AR349),DATA!AR349,"n/a")</f>
        <v>3.73</v>
      </c>
      <c r="L556" s="78">
        <f>+IF(ISNUMBER(DATA!AS349),DATA!AS349,"n/a")</f>
        <v>-3.0000000000000001E-3</v>
      </c>
      <c r="R556" s="67"/>
      <c r="S556" s="67"/>
      <c r="T556" s="67"/>
      <c r="U556" s="67"/>
      <c r="V556" s="67"/>
      <c r="W556" s="67"/>
      <c r="X556" s="67"/>
      <c r="Y556" s="67"/>
    </row>
    <row r="557" spans="1:25" x14ac:dyDescent="0.2">
      <c r="A557" s="76" t="s">
        <v>19</v>
      </c>
      <c r="B557" s="67" t="s">
        <v>12</v>
      </c>
      <c r="C557" s="67" t="s">
        <v>10</v>
      </c>
      <c r="D557" s="67" t="s">
        <v>314</v>
      </c>
      <c r="E557" s="88">
        <f>+IF(ISNUMBER(DATA!N350),DATA!N350,"n/a")</f>
        <v>3.03</v>
      </c>
      <c r="F557" s="78">
        <f>+IF(ISNUMBER(DATA!O350),DATA!O350,"n/a")</f>
        <v>6.6000000000000003E-2</v>
      </c>
      <c r="G557" s="88">
        <f>+IF(ISNUMBER(DATA!X350),DATA!X350,"n/a")</f>
        <v>3.03</v>
      </c>
      <c r="H557" s="78">
        <f>+IF(ISNUMBER(DATA!Y350),DATA!Y350,"n/a")</f>
        <v>4.2999999999999997E-2</v>
      </c>
      <c r="I557" s="88">
        <f>+IF(ISNUMBER(DATA!AH350),DATA!AH350,"n/a")</f>
        <v>3.01</v>
      </c>
      <c r="J557" s="78">
        <f>+IF(ISNUMBER(DATA!AI350),DATA!AI350,"n/a")</f>
        <v>2.9000000000000001E-2</v>
      </c>
      <c r="K557" s="88">
        <f>+IF(ISNUMBER(DATA!AR350),DATA!AR350,"n/a")</f>
        <v>2.97</v>
      </c>
      <c r="L557" s="78">
        <f>+IF(ISNUMBER(DATA!AS350),DATA!AS350,"n/a")</f>
        <v>3.1E-2</v>
      </c>
      <c r="R557" s="67"/>
      <c r="S557" s="67"/>
      <c r="T557" s="67"/>
      <c r="U557" s="67"/>
      <c r="V557" s="67"/>
      <c r="W557" s="67"/>
      <c r="X557" s="67"/>
      <c r="Y557" s="67"/>
    </row>
    <row r="558" spans="1:25" x14ac:dyDescent="0.2">
      <c r="A558" s="76" t="s">
        <v>19</v>
      </c>
      <c r="B558" s="67" t="s">
        <v>12</v>
      </c>
      <c r="C558" s="67" t="s">
        <v>10</v>
      </c>
      <c r="D558" s="67" t="s">
        <v>315</v>
      </c>
      <c r="E558" s="88">
        <f>+IF(ISNUMBER(DATA!N351),DATA!N351,"n/a")</f>
        <v>3.64</v>
      </c>
      <c r="F558" s="78">
        <f>+IF(ISNUMBER(DATA!O351),DATA!O351,"n/a")</f>
        <v>0</v>
      </c>
      <c r="G558" s="88">
        <f>+IF(ISNUMBER(DATA!X351),DATA!X351,"n/a")</f>
        <v>3.61</v>
      </c>
      <c r="H558" s="78">
        <f>+IF(ISNUMBER(DATA!Y351),DATA!Y351,"n/a")</f>
        <v>0</v>
      </c>
      <c r="I558" s="88">
        <f>+IF(ISNUMBER(DATA!AH351),DATA!AH351,"n/a")</f>
        <v>3.59</v>
      </c>
      <c r="J558" s="78">
        <f>+IF(ISNUMBER(DATA!AI351),DATA!AI351,"n/a")</f>
        <v>4.0000000000000001E-3</v>
      </c>
      <c r="K558" s="88">
        <f>+IF(ISNUMBER(DATA!AR351),DATA!AR351,"n/a")</f>
        <v>3.61</v>
      </c>
      <c r="L558" s="78">
        <f>+IF(ISNUMBER(DATA!AS351),DATA!AS351,"n/a")</f>
        <v>-1E-3</v>
      </c>
      <c r="R558" s="67"/>
      <c r="S558" s="67"/>
      <c r="T558" s="67"/>
      <c r="U558" s="67"/>
      <c r="V558" s="67"/>
      <c r="W558" s="67"/>
      <c r="X558" s="67"/>
      <c r="Y558" s="67"/>
    </row>
    <row r="559" spans="1:25" x14ac:dyDescent="0.2">
      <c r="A559" s="76" t="s">
        <v>19</v>
      </c>
      <c r="B559" s="67" t="s">
        <v>12</v>
      </c>
      <c r="C559" s="67" t="s">
        <v>10</v>
      </c>
      <c r="D559" s="67" t="s">
        <v>316</v>
      </c>
      <c r="E559" s="88">
        <f>+IF(ISNUMBER(DATA!N352),DATA!N352,"n/a")</f>
        <v>3.93</v>
      </c>
      <c r="F559" s="78">
        <f>+IF(ISNUMBER(DATA!O352),DATA!O352,"n/a")</f>
        <v>0.01</v>
      </c>
      <c r="G559" s="88">
        <f>+IF(ISNUMBER(DATA!X352),DATA!X352,"n/a")</f>
        <v>3.91</v>
      </c>
      <c r="H559" s="78">
        <f>+IF(ISNUMBER(DATA!Y352),DATA!Y352,"n/a")</f>
        <v>-2.1999999999999999E-2</v>
      </c>
      <c r="I559" s="88">
        <f>+IF(ISNUMBER(DATA!AH352),DATA!AH352,"n/a")</f>
        <v>3.91</v>
      </c>
      <c r="J559" s="78">
        <f>+IF(ISNUMBER(DATA!AI352),DATA!AI352,"n/a")</f>
        <v>-5.1999999999999998E-2</v>
      </c>
      <c r="K559" s="88">
        <f>+IF(ISNUMBER(DATA!AR352),DATA!AR352,"n/a")</f>
        <v>3.95</v>
      </c>
      <c r="L559" s="78">
        <f>+IF(ISNUMBER(DATA!AS352),DATA!AS352,"n/a")</f>
        <v>-0.08</v>
      </c>
      <c r="R559" s="67"/>
      <c r="S559" s="67"/>
      <c r="T559" s="67"/>
      <c r="U559" s="67"/>
      <c r="V559" s="67"/>
      <c r="W559" s="67"/>
      <c r="X559" s="67"/>
      <c r="Y559" s="67"/>
    </row>
    <row r="560" spans="1:25" x14ac:dyDescent="0.2">
      <c r="A560" s="76" t="s">
        <v>19</v>
      </c>
      <c r="B560" s="67" t="s">
        <v>12</v>
      </c>
      <c r="C560" s="67" t="s">
        <v>10</v>
      </c>
      <c r="D560" s="67" t="s">
        <v>317</v>
      </c>
      <c r="E560" s="88">
        <f>+IF(ISNUMBER(DATA!N353),DATA!N353,"n/a")</f>
        <v>4.29</v>
      </c>
      <c r="F560" s="78">
        <f>+IF(ISNUMBER(DATA!O353),DATA!O353,"n/a")</f>
        <v>0.106</v>
      </c>
      <c r="G560" s="88">
        <f>+IF(ISNUMBER(DATA!X353),DATA!X353,"n/a")</f>
        <v>4.22</v>
      </c>
      <c r="H560" s="78">
        <f>+IF(ISNUMBER(DATA!Y353),DATA!Y353,"n/a")</f>
        <v>4.7E-2</v>
      </c>
      <c r="I560" s="88">
        <f>+IF(ISNUMBER(DATA!AH353),DATA!AH353,"n/a")</f>
        <v>4.16</v>
      </c>
      <c r="J560" s="78">
        <f>+IF(ISNUMBER(DATA!AI353),DATA!AI353,"n/a")</f>
        <v>1.9E-2</v>
      </c>
      <c r="K560" s="88">
        <f>+IF(ISNUMBER(DATA!AR353),DATA!AR353,"n/a")</f>
        <v>4.1500000000000004</v>
      </c>
      <c r="L560" s="78">
        <f>+IF(ISNUMBER(DATA!AS353),DATA!AS353,"n/a")</f>
        <v>2.1000000000000001E-2</v>
      </c>
      <c r="R560" s="67"/>
      <c r="S560" s="67"/>
      <c r="T560" s="67"/>
      <c r="U560" s="67"/>
      <c r="V560" s="67"/>
      <c r="W560" s="67"/>
      <c r="X560" s="67"/>
      <c r="Y560" s="67"/>
    </row>
    <row r="561" spans="1:25" x14ac:dyDescent="0.2">
      <c r="A561" s="76" t="s">
        <v>19</v>
      </c>
      <c r="B561" s="67" t="s">
        <v>12</v>
      </c>
      <c r="C561" s="67" t="s">
        <v>10</v>
      </c>
      <c r="D561" s="67" t="s">
        <v>318</v>
      </c>
      <c r="E561" s="88">
        <f>+IF(ISNUMBER(DATA!N354),DATA!N354,"n/a")</f>
        <v>3.55</v>
      </c>
      <c r="F561" s="78">
        <f>+IF(ISNUMBER(DATA!O354),DATA!O354,"n/a")</f>
        <v>-3.2000000000000001E-2</v>
      </c>
      <c r="G561" s="88">
        <f>+IF(ISNUMBER(DATA!X354),DATA!X354,"n/a")</f>
        <v>3.56</v>
      </c>
      <c r="H561" s="78">
        <f>+IF(ISNUMBER(DATA!Y354),DATA!Y354,"n/a")</f>
        <v>-3.1E-2</v>
      </c>
      <c r="I561" s="88">
        <f>+IF(ISNUMBER(DATA!AH354),DATA!AH354,"n/a")</f>
        <v>3.54</v>
      </c>
      <c r="J561" s="78">
        <f>+IF(ISNUMBER(DATA!AI354),DATA!AI354,"n/a")</f>
        <v>-9.8000000000000004E-2</v>
      </c>
      <c r="K561" s="88">
        <f>+IF(ISNUMBER(DATA!AR354),DATA!AR354,"n/a")</f>
        <v>3.63</v>
      </c>
      <c r="L561" s="78">
        <f>+IF(ISNUMBER(DATA!AS354),DATA!AS354,"n/a")</f>
        <v>-0.105</v>
      </c>
      <c r="R561" s="67"/>
      <c r="S561" s="67"/>
      <c r="T561" s="67"/>
      <c r="U561" s="67"/>
      <c r="V561" s="67"/>
      <c r="W561" s="67"/>
      <c r="X561" s="67"/>
      <c r="Y561" s="67"/>
    </row>
    <row r="562" spans="1:25" x14ac:dyDescent="0.2">
      <c r="A562" s="76" t="s">
        <v>19</v>
      </c>
      <c r="B562" s="67" t="s">
        <v>12</v>
      </c>
      <c r="C562" s="67" t="s">
        <v>10</v>
      </c>
      <c r="D562" s="67" t="s">
        <v>319</v>
      </c>
      <c r="E562" s="88">
        <f>+IF(ISNUMBER(DATA!N355),DATA!N355,"n/a")</f>
        <v>3.61</v>
      </c>
      <c r="F562" s="78">
        <f>+IF(ISNUMBER(DATA!O355),DATA!O355,"n/a")</f>
        <v>-7.0000000000000001E-3</v>
      </c>
      <c r="G562" s="88">
        <f>+IF(ISNUMBER(DATA!X355),DATA!X355,"n/a")</f>
        <v>3.67</v>
      </c>
      <c r="H562" s="78">
        <f>+IF(ISNUMBER(DATA!Y355),DATA!Y355,"n/a")</f>
        <v>-8.9999999999999993E-3</v>
      </c>
      <c r="I562" s="88">
        <f>+IF(ISNUMBER(DATA!AH355),DATA!AH355,"n/a")</f>
        <v>3.65</v>
      </c>
      <c r="J562" s="78">
        <f>+IF(ISNUMBER(DATA!AI355),DATA!AI355,"n/a")</f>
        <v>-6.0000000000000001E-3</v>
      </c>
      <c r="K562" s="88">
        <f>+IF(ISNUMBER(DATA!AR355),DATA!AR355,"n/a")</f>
        <v>3.67</v>
      </c>
      <c r="L562" s="78">
        <f>+IF(ISNUMBER(DATA!AS355),DATA!AS355,"n/a")</f>
        <v>-2E-3</v>
      </c>
      <c r="R562" s="67"/>
      <c r="S562" s="67"/>
      <c r="T562" s="67"/>
      <c r="U562" s="67"/>
      <c r="V562" s="67"/>
      <c r="W562" s="67"/>
      <c r="X562" s="67"/>
      <c r="Y562" s="67"/>
    </row>
    <row r="563" spans="1:25" x14ac:dyDescent="0.2">
      <c r="A563" s="76" t="s">
        <v>19</v>
      </c>
      <c r="B563" s="67" t="s">
        <v>12</v>
      </c>
      <c r="C563" s="67" t="s">
        <v>10</v>
      </c>
      <c r="D563" s="67" t="s">
        <v>320</v>
      </c>
      <c r="E563" s="88">
        <f>+IF(ISNUMBER(DATA!N356),DATA!N356,"n/a")</f>
        <v>3.28</v>
      </c>
      <c r="F563" s="78">
        <f>+IF(ISNUMBER(DATA!O356),DATA!O356,"n/a")</f>
        <v>-1.6E-2</v>
      </c>
      <c r="G563" s="88">
        <f>+IF(ISNUMBER(DATA!X356),DATA!X356,"n/a")</f>
        <v>3.29</v>
      </c>
      <c r="H563" s="78">
        <f>+IF(ISNUMBER(DATA!Y356),DATA!Y356,"n/a")</f>
        <v>-3.5000000000000003E-2</v>
      </c>
      <c r="I563" s="88">
        <f>+IF(ISNUMBER(DATA!AH356),DATA!AH356,"n/a")</f>
        <v>3.36</v>
      </c>
      <c r="J563" s="78">
        <f>+IF(ISNUMBER(DATA!AI356),DATA!AI356,"n/a")</f>
        <v>-2E-3</v>
      </c>
      <c r="K563" s="88">
        <f>+IF(ISNUMBER(DATA!AR356),DATA!AR356,"n/a")</f>
        <v>3.35</v>
      </c>
      <c r="L563" s="78">
        <f>+IF(ISNUMBER(DATA!AS356),DATA!AS356,"n/a")</f>
        <v>6.0000000000000001E-3</v>
      </c>
      <c r="R563" s="67"/>
      <c r="S563" s="67"/>
      <c r="T563" s="67"/>
      <c r="U563" s="67"/>
      <c r="V563" s="67"/>
      <c r="W563" s="67"/>
      <c r="X563" s="67"/>
      <c r="Y563" s="67"/>
    </row>
    <row r="564" spans="1:25" x14ac:dyDescent="0.2">
      <c r="A564" s="76" t="s">
        <v>19</v>
      </c>
      <c r="B564" s="67" t="s">
        <v>12</v>
      </c>
      <c r="C564" s="67" t="s">
        <v>10</v>
      </c>
      <c r="D564" s="67" t="s">
        <v>321</v>
      </c>
      <c r="E564" s="88">
        <f>+IF(ISNUMBER(DATA!N357),DATA!N357,"n/a")</f>
        <v>3.58</v>
      </c>
      <c r="F564" s="78">
        <f>+IF(ISNUMBER(DATA!O357),DATA!O357,"n/a")</f>
        <v>2.5000000000000001E-2</v>
      </c>
      <c r="G564" s="88">
        <f>+IF(ISNUMBER(DATA!X357),DATA!X357,"n/a")</f>
        <v>3.58</v>
      </c>
      <c r="H564" s="78">
        <f>+IF(ISNUMBER(DATA!Y357),DATA!Y357,"n/a")</f>
        <v>1.0999999999999999E-2</v>
      </c>
      <c r="I564" s="88">
        <f>+IF(ISNUMBER(DATA!AH357),DATA!AH357,"n/a")</f>
        <v>3.54</v>
      </c>
      <c r="J564" s="78">
        <f>+IF(ISNUMBER(DATA!AI357),DATA!AI357,"n/a")</f>
        <v>2E-3</v>
      </c>
      <c r="K564" s="88">
        <f>+IF(ISNUMBER(DATA!AR357),DATA!AR357,"n/a")</f>
        <v>3.54</v>
      </c>
      <c r="L564" s="78">
        <f>+IF(ISNUMBER(DATA!AS357),DATA!AS357,"n/a")</f>
        <v>5.0000000000000001E-3</v>
      </c>
      <c r="R564" s="67"/>
      <c r="S564" s="67"/>
      <c r="T564" s="67"/>
      <c r="U564" s="67"/>
      <c r="V564" s="67"/>
      <c r="W564" s="67"/>
      <c r="X564" s="67"/>
      <c r="Y564" s="67"/>
    </row>
    <row r="565" spans="1:25" x14ac:dyDescent="0.2">
      <c r="A565" s="76" t="s">
        <v>19</v>
      </c>
      <c r="B565" s="67" t="s">
        <v>12</v>
      </c>
      <c r="C565" s="67" t="s">
        <v>10</v>
      </c>
      <c r="D565" s="67" t="s">
        <v>347</v>
      </c>
      <c r="E565" s="88">
        <f>+IF(ISNUMBER(DATA!N358),DATA!N358,"n/a")</f>
        <v>3.51</v>
      </c>
      <c r="F565" s="78">
        <f>+IF(ISNUMBER(DATA!O358),DATA!O358,"n/a")</f>
        <v>-3.7999999999999999E-2</v>
      </c>
      <c r="G565" s="88">
        <f>+IF(ISNUMBER(DATA!X358),DATA!X358,"n/a")</f>
        <v>3.65</v>
      </c>
      <c r="H565" s="78">
        <f>+IF(ISNUMBER(DATA!Y358),DATA!Y358,"n/a")</f>
        <v>0.02</v>
      </c>
      <c r="I565" s="88">
        <f>+IF(ISNUMBER(DATA!AH358),DATA!AH358,"n/a")</f>
        <v>3.66</v>
      </c>
      <c r="J565" s="78">
        <f>+IF(ISNUMBER(DATA!AI358),DATA!AI358,"n/a")</f>
        <v>1.7999999999999999E-2</v>
      </c>
      <c r="K565" s="88">
        <f>+IF(ISNUMBER(DATA!AR358),DATA!AR358,"n/a")</f>
        <v>3.65</v>
      </c>
      <c r="L565" s="78">
        <f>+IF(ISNUMBER(DATA!AS358),DATA!AS358,"n/a")</f>
        <v>2.7E-2</v>
      </c>
      <c r="R565" s="67"/>
      <c r="S565" s="67"/>
      <c r="T565" s="67"/>
      <c r="U565" s="67"/>
      <c r="V565" s="67"/>
      <c r="W565" s="67"/>
      <c r="X565" s="67"/>
      <c r="Y565" s="67"/>
    </row>
    <row r="566" spans="1:25" x14ac:dyDescent="0.2">
      <c r="A566" s="76" t="s">
        <v>19</v>
      </c>
      <c r="B566" s="67" t="s">
        <v>12</v>
      </c>
      <c r="C566" s="67" t="s">
        <v>10</v>
      </c>
      <c r="D566" s="67" t="s">
        <v>348</v>
      </c>
      <c r="E566" s="88">
        <f>+IF(ISNUMBER(DATA!N359),DATA!N359,"n/a")</f>
        <v>3.82</v>
      </c>
      <c r="F566" s="78">
        <f>+IF(ISNUMBER(DATA!O359),DATA!O359,"n/a")</f>
        <v>-2E-3</v>
      </c>
      <c r="G566" s="88">
        <f>+IF(ISNUMBER(DATA!X359),DATA!X359,"n/a")</f>
        <v>3.82</v>
      </c>
      <c r="H566" s="78">
        <f>+IF(ISNUMBER(DATA!Y359),DATA!Y359,"n/a")</f>
        <v>-6.0000000000000001E-3</v>
      </c>
      <c r="I566" s="88">
        <f>+IF(ISNUMBER(DATA!AH359),DATA!AH359,"n/a")</f>
        <v>3.8</v>
      </c>
      <c r="J566" s="78">
        <f>+IF(ISNUMBER(DATA!AI359),DATA!AI359,"n/a")</f>
        <v>-1.7000000000000001E-2</v>
      </c>
      <c r="K566" s="88">
        <f>+IF(ISNUMBER(DATA!AR359),DATA!AR359,"n/a")</f>
        <v>3.82</v>
      </c>
      <c r="L566" s="78">
        <f>+IF(ISNUMBER(DATA!AS359),DATA!AS359,"n/a")</f>
        <v>9.1999999999999998E-2</v>
      </c>
      <c r="R566" s="67"/>
      <c r="S566" s="67"/>
      <c r="T566" s="67"/>
      <c r="U566" s="67"/>
      <c r="V566" s="67"/>
      <c r="W566" s="67"/>
      <c r="X566" s="67"/>
      <c r="Y566" s="67"/>
    </row>
    <row r="567" spans="1:25" x14ac:dyDescent="0.2">
      <c r="A567" s="76"/>
      <c r="E567" s="81"/>
      <c r="F567" s="78"/>
      <c r="G567" s="82"/>
      <c r="H567" s="78"/>
      <c r="I567" s="82"/>
      <c r="J567" s="83"/>
      <c r="K567" s="82"/>
      <c r="L567" s="78"/>
      <c r="R567" s="67"/>
      <c r="S567" s="67"/>
      <c r="T567" s="67"/>
      <c r="U567" s="67"/>
      <c r="V567" s="67"/>
      <c r="W567" s="67"/>
      <c r="X567" s="67"/>
      <c r="Y567" s="67"/>
    </row>
    <row r="568" spans="1:25" x14ac:dyDescent="0.2">
      <c r="A568" s="76" t="s">
        <v>19</v>
      </c>
      <c r="B568" s="67" t="s">
        <v>12</v>
      </c>
      <c r="C568" s="67" t="s">
        <v>26</v>
      </c>
      <c r="D568" s="67" t="s">
        <v>274</v>
      </c>
      <c r="E568" s="88">
        <f>+IF(ISNUMBER(DATA!P310),DATA!P310,"n/a")</f>
        <v>2.63</v>
      </c>
      <c r="F568" s="78">
        <f>+IF(ISNUMBER(DATA!Q310),DATA!Q310,"n/a")</f>
        <v>6.0999999999999999E-2</v>
      </c>
      <c r="G568" s="88">
        <f>+IF(ISNUMBER(DATA!Z310),DATA!Z310,"n/a")</f>
        <v>2.48</v>
      </c>
      <c r="H568" s="78">
        <f>+IF(ISNUMBER(DATA!AA310),DATA!AA310,"n/a")</f>
        <v>1.9E-2</v>
      </c>
      <c r="I568" s="88">
        <f>+IF(ISNUMBER(DATA!AJ310),DATA!AJ310,"n/a")</f>
        <v>2.4500000000000002</v>
      </c>
      <c r="J568" s="78">
        <f>+IF(ISNUMBER(DATA!AK310),DATA!AK310,"n/a")</f>
        <v>-7.0000000000000001E-3</v>
      </c>
      <c r="K568" s="88">
        <f>+IF(ISNUMBER(DATA!AT310),DATA!AT310,"n/a")</f>
        <v>2.48</v>
      </c>
      <c r="L568" s="78">
        <f>+IF(ISNUMBER(DATA!AU310),DATA!AU310,"n/a")</f>
        <v>1E-3</v>
      </c>
      <c r="R568" s="67"/>
      <c r="S568" s="67"/>
      <c r="T568" s="67"/>
      <c r="U568" s="67"/>
      <c r="V568" s="67"/>
      <c r="W568" s="67"/>
      <c r="X568" s="67"/>
      <c r="Y568" s="67"/>
    </row>
    <row r="569" spans="1:25" x14ac:dyDescent="0.2">
      <c r="A569" s="76" t="s">
        <v>19</v>
      </c>
      <c r="B569" s="67" t="s">
        <v>12</v>
      </c>
      <c r="C569" s="67" t="s">
        <v>26</v>
      </c>
      <c r="D569" s="67" t="s">
        <v>275</v>
      </c>
      <c r="E569" s="88">
        <f>+IF(ISNUMBER(DATA!P311),DATA!P311,"n/a")</f>
        <v>2.2000000000000002</v>
      </c>
      <c r="F569" s="78">
        <f>+IF(ISNUMBER(DATA!Q311),DATA!Q311,"n/a")</f>
        <v>1E-3</v>
      </c>
      <c r="G569" s="88">
        <f>+IF(ISNUMBER(DATA!Z311),DATA!Z311,"n/a")</f>
        <v>2.29</v>
      </c>
      <c r="H569" s="78">
        <f>+IF(ISNUMBER(DATA!AA311),DATA!AA311,"n/a")</f>
        <v>3.9E-2</v>
      </c>
      <c r="I569" s="88">
        <f>+IF(ISNUMBER(DATA!AJ311),DATA!AJ311,"n/a")</f>
        <v>2.2599999999999998</v>
      </c>
      <c r="J569" s="78">
        <f>+IF(ISNUMBER(DATA!AK311),DATA!AK311,"n/a")</f>
        <v>2.1999999999999999E-2</v>
      </c>
      <c r="K569" s="88">
        <f>+IF(ISNUMBER(DATA!AT311),DATA!AT311,"n/a")</f>
        <v>2.2999999999999998</v>
      </c>
      <c r="L569" s="78">
        <f>+IF(ISNUMBER(DATA!AU311),DATA!AU311,"n/a")</f>
        <v>3.7999999999999999E-2</v>
      </c>
      <c r="R569" s="67"/>
      <c r="S569" s="67"/>
      <c r="T569" s="67"/>
      <c r="U569" s="67"/>
      <c r="V569" s="67"/>
      <c r="W569" s="67"/>
      <c r="X569" s="67"/>
      <c r="Y569" s="67"/>
    </row>
    <row r="570" spans="1:25" x14ac:dyDescent="0.2">
      <c r="A570" s="76" t="s">
        <v>19</v>
      </c>
      <c r="B570" s="67" t="s">
        <v>12</v>
      </c>
      <c r="C570" s="67" t="s">
        <v>26</v>
      </c>
      <c r="D570" s="67" t="s">
        <v>276</v>
      </c>
      <c r="E570" s="88">
        <f>+IF(ISNUMBER(DATA!P312),DATA!P312,"n/a")</f>
        <v>2.12</v>
      </c>
      <c r="F570" s="78">
        <f>+IF(ISNUMBER(DATA!Q312),DATA!Q312,"n/a")</f>
        <v>4.3999999999999997E-2</v>
      </c>
      <c r="G570" s="88">
        <f>+IF(ISNUMBER(DATA!Z312),DATA!Z312,"n/a")</f>
        <v>2.1</v>
      </c>
      <c r="H570" s="78">
        <f>+IF(ISNUMBER(DATA!AA312),DATA!AA312,"n/a")</f>
        <v>3.3000000000000002E-2</v>
      </c>
      <c r="I570" s="88">
        <f>+IF(ISNUMBER(DATA!AJ312),DATA!AJ312,"n/a")</f>
        <v>2.08</v>
      </c>
      <c r="J570" s="78">
        <f>+IF(ISNUMBER(DATA!AK312),DATA!AK312,"n/a")</f>
        <v>-3.0000000000000001E-3</v>
      </c>
      <c r="K570" s="88">
        <f>+IF(ISNUMBER(DATA!AT312),DATA!AT312,"n/a")</f>
        <v>2.09</v>
      </c>
      <c r="L570" s="78">
        <f>+IF(ISNUMBER(DATA!AU312),DATA!AU312,"n/a")</f>
        <v>2E-3</v>
      </c>
      <c r="R570" s="67"/>
      <c r="S570" s="67"/>
      <c r="T570" s="67"/>
      <c r="U570" s="67"/>
      <c r="V570" s="67"/>
      <c r="W570" s="67"/>
      <c r="X570" s="67"/>
      <c r="Y570" s="67"/>
    </row>
    <row r="571" spans="1:25" x14ac:dyDescent="0.2">
      <c r="A571" s="76" t="s">
        <v>19</v>
      </c>
      <c r="B571" s="67" t="s">
        <v>12</v>
      </c>
      <c r="C571" s="67" t="s">
        <v>26</v>
      </c>
      <c r="D571" s="67" t="s">
        <v>277</v>
      </c>
      <c r="E571" s="88">
        <f>+IF(ISNUMBER(DATA!P313),DATA!P313,"n/a")</f>
        <v>2.2599999999999998</v>
      </c>
      <c r="F571" s="78">
        <f>+IF(ISNUMBER(DATA!Q313),DATA!Q313,"n/a")</f>
        <v>2.7E-2</v>
      </c>
      <c r="G571" s="88">
        <f>+IF(ISNUMBER(DATA!Z313),DATA!Z313,"n/a")</f>
        <v>2.31</v>
      </c>
      <c r="H571" s="78">
        <f>+IF(ISNUMBER(DATA!AA313),DATA!AA313,"n/a")</f>
        <v>3.7999999999999999E-2</v>
      </c>
      <c r="I571" s="88">
        <f>+IF(ISNUMBER(DATA!AJ313),DATA!AJ313,"n/a")</f>
        <v>2.27</v>
      </c>
      <c r="J571" s="78">
        <f>+IF(ISNUMBER(DATA!AK313),DATA!AK313,"n/a")</f>
        <v>1.9E-2</v>
      </c>
      <c r="K571" s="88">
        <f>+IF(ISNUMBER(DATA!AT313),DATA!AT313,"n/a")</f>
        <v>2.29</v>
      </c>
      <c r="L571" s="78">
        <f>+IF(ISNUMBER(DATA!AU313),DATA!AU313,"n/a")</f>
        <v>0.03</v>
      </c>
      <c r="R571" s="67"/>
      <c r="S571" s="67"/>
      <c r="T571" s="67"/>
      <c r="U571" s="67"/>
      <c r="V571" s="67"/>
      <c r="W571" s="67"/>
      <c r="X571" s="67"/>
      <c r="Y571" s="67"/>
    </row>
    <row r="572" spans="1:25" x14ac:dyDescent="0.2">
      <c r="A572" s="76" t="s">
        <v>19</v>
      </c>
      <c r="B572" s="67" t="s">
        <v>12</v>
      </c>
      <c r="C572" s="67" t="s">
        <v>26</v>
      </c>
      <c r="D572" s="67" t="s">
        <v>278</v>
      </c>
      <c r="E572" s="88">
        <f>+IF(ISNUMBER(DATA!P314),DATA!P314,"n/a")</f>
        <v>2.0099999999999998</v>
      </c>
      <c r="F572" s="78">
        <f>+IF(ISNUMBER(DATA!Q314),DATA!Q314,"n/a")</f>
        <v>-5.0999999999999997E-2</v>
      </c>
      <c r="G572" s="88">
        <f>+IF(ISNUMBER(DATA!Z314),DATA!Z314,"n/a")</f>
        <v>2.0499999999999998</v>
      </c>
      <c r="H572" s="78">
        <f>+IF(ISNUMBER(DATA!AA314),DATA!AA314,"n/a")</f>
        <v>-8.0000000000000002E-3</v>
      </c>
      <c r="I572" s="88">
        <f>+IF(ISNUMBER(DATA!AJ314),DATA!AJ314,"n/a")</f>
        <v>2.06</v>
      </c>
      <c r="J572" s="78">
        <f>+IF(ISNUMBER(DATA!AK314),DATA!AK314,"n/a")</f>
        <v>-2.3E-2</v>
      </c>
      <c r="K572" s="88">
        <f>+IF(ISNUMBER(DATA!AT314),DATA!AT314,"n/a")</f>
        <v>2.11</v>
      </c>
      <c r="L572" s="78">
        <f>+IF(ISNUMBER(DATA!AU314),DATA!AU314,"n/a")</f>
        <v>-0.01</v>
      </c>
      <c r="R572" s="67"/>
      <c r="S572" s="67"/>
      <c r="T572" s="67"/>
      <c r="U572" s="67"/>
      <c r="V572" s="67"/>
      <c r="W572" s="67"/>
      <c r="X572" s="67"/>
      <c r="Y572" s="67"/>
    </row>
    <row r="573" spans="1:25" x14ac:dyDescent="0.2">
      <c r="A573" s="76" t="s">
        <v>19</v>
      </c>
      <c r="B573" s="67" t="s">
        <v>12</v>
      </c>
      <c r="C573" s="67" t="s">
        <v>26</v>
      </c>
      <c r="D573" s="67" t="s">
        <v>279</v>
      </c>
      <c r="E573" s="88">
        <f>+IF(ISNUMBER(DATA!P315),DATA!P315,"n/a")</f>
        <v>2.29</v>
      </c>
      <c r="F573" s="78">
        <f>+IF(ISNUMBER(DATA!Q315),DATA!Q315,"n/a")</f>
        <v>-8.0000000000000002E-3</v>
      </c>
      <c r="G573" s="88">
        <f>+IF(ISNUMBER(DATA!Z315),DATA!Z315,"n/a")</f>
        <v>2.2599999999999998</v>
      </c>
      <c r="H573" s="78">
        <f>+IF(ISNUMBER(DATA!AA315),DATA!AA315,"n/a")</f>
        <v>-3.9E-2</v>
      </c>
      <c r="I573" s="88">
        <f>+IF(ISNUMBER(DATA!AJ315),DATA!AJ315,"n/a")</f>
        <v>2.27</v>
      </c>
      <c r="J573" s="78">
        <f>+IF(ISNUMBER(DATA!AK315),DATA!AK315,"n/a")</f>
        <v>-4.3999999999999997E-2</v>
      </c>
      <c r="K573" s="88">
        <f>+IF(ISNUMBER(DATA!AT315),DATA!AT315,"n/a")</f>
        <v>2.33</v>
      </c>
      <c r="L573" s="78">
        <f>+IF(ISNUMBER(DATA!AU315),DATA!AU315,"n/a")</f>
        <v>-3.0000000000000001E-3</v>
      </c>
      <c r="R573" s="67"/>
      <c r="S573" s="67"/>
      <c r="T573" s="67"/>
      <c r="U573" s="67"/>
      <c r="V573" s="67"/>
      <c r="W573" s="67"/>
      <c r="X573" s="67"/>
      <c r="Y573" s="67"/>
    </row>
    <row r="574" spans="1:25" x14ac:dyDescent="0.2">
      <c r="A574" s="76" t="s">
        <v>19</v>
      </c>
      <c r="B574" s="67" t="s">
        <v>12</v>
      </c>
      <c r="C574" s="67" t="s">
        <v>26</v>
      </c>
      <c r="D574" s="67" t="s">
        <v>280</v>
      </c>
      <c r="E574" s="88">
        <f>+IF(ISNUMBER(DATA!P316),DATA!P316,"n/a")</f>
        <v>2</v>
      </c>
      <c r="F574" s="78">
        <f>+IF(ISNUMBER(DATA!Q316),DATA!Q316,"n/a")</f>
        <v>9.9000000000000005E-2</v>
      </c>
      <c r="G574" s="88">
        <f>+IF(ISNUMBER(DATA!Z316),DATA!Z316,"n/a")</f>
        <v>2.06</v>
      </c>
      <c r="H574" s="78">
        <f>+IF(ISNUMBER(DATA!AA316),DATA!AA316,"n/a")</f>
        <v>3.9E-2</v>
      </c>
      <c r="I574" s="88">
        <f>+IF(ISNUMBER(DATA!AJ316),DATA!AJ316,"n/a")</f>
        <v>2.0699999999999998</v>
      </c>
      <c r="J574" s="78">
        <f>+IF(ISNUMBER(DATA!AK316),DATA!AK316,"n/a")</f>
        <v>1.6E-2</v>
      </c>
      <c r="K574" s="88">
        <f>+IF(ISNUMBER(DATA!AT316),DATA!AT316,"n/a")</f>
        <v>2.0499999999999998</v>
      </c>
      <c r="L574" s="78">
        <f>+IF(ISNUMBER(DATA!AU316),DATA!AU316,"n/a")</f>
        <v>-1.7000000000000001E-2</v>
      </c>
      <c r="R574" s="67"/>
      <c r="S574" s="67"/>
      <c r="T574" s="67"/>
      <c r="U574" s="67"/>
      <c r="V574" s="67"/>
      <c r="W574" s="67"/>
      <c r="X574" s="67"/>
      <c r="Y574" s="67"/>
    </row>
    <row r="575" spans="1:25" x14ac:dyDescent="0.2">
      <c r="A575" s="76" t="s">
        <v>19</v>
      </c>
      <c r="B575" s="67" t="s">
        <v>12</v>
      </c>
      <c r="C575" s="67" t="s">
        <v>26</v>
      </c>
      <c r="D575" s="67" t="s">
        <v>281</v>
      </c>
      <c r="E575" s="88">
        <f>+IF(ISNUMBER(DATA!P317),DATA!P317,"n/a")</f>
        <v>2.19</v>
      </c>
      <c r="F575" s="78">
        <f>+IF(ISNUMBER(DATA!Q317),DATA!Q317,"n/a")</f>
        <v>-0.01</v>
      </c>
      <c r="G575" s="88">
        <f>+IF(ISNUMBER(DATA!Z317),DATA!Z317,"n/a")</f>
        <v>2.21</v>
      </c>
      <c r="H575" s="78">
        <f>+IF(ISNUMBER(DATA!AA317),DATA!AA317,"n/a")</f>
        <v>-3.0000000000000001E-3</v>
      </c>
      <c r="I575" s="88">
        <f>+IF(ISNUMBER(DATA!AJ317),DATA!AJ317,"n/a")</f>
        <v>2.21</v>
      </c>
      <c r="J575" s="78">
        <f>+IF(ISNUMBER(DATA!AK317),DATA!AK317,"n/a")</f>
        <v>-1E-3</v>
      </c>
      <c r="K575" s="88">
        <f>+IF(ISNUMBER(DATA!AT317),DATA!AT317,"n/a")</f>
        <v>2.19</v>
      </c>
      <c r="L575" s="78">
        <f>+IF(ISNUMBER(DATA!AU317),DATA!AU317,"n/a")</f>
        <v>-5.0000000000000001E-3</v>
      </c>
      <c r="R575" s="67"/>
      <c r="S575" s="67"/>
      <c r="T575" s="67"/>
      <c r="U575" s="67"/>
      <c r="V575" s="67"/>
      <c r="W575" s="67"/>
      <c r="X575" s="67"/>
      <c r="Y575" s="67"/>
    </row>
    <row r="576" spans="1:25" x14ac:dyDescent="0.2">
      <c r="A576" s="76" t="s">
        <v>19</v>
      </c>
      <c r="B576" s="67" t="s">
        <v>12</v>
      </c>
      <c r="C576" s="67" t="s">
        <v>26</v>
      </c>
      <c r="D576" s="67" t="s">
        <v>282</v>
      </c>
      <c r="E576" s="88">
        <f>+IF(ISNUMBER(DATA!P318),DATA!P318,"n/a")</f>
        <v>2.2599999999999998</v>
      </c>
      <c r="F576" s="78">
        <f>+IF(ISNUMBER(DATA!Q318),DATA!Q318,"n/a")</f>
        <v>7.0999999999999994E-2</v>
      </c>
      <c r="G576" s="88">
        <f>+IF(ISNUMBER(DATA!Z318),DATA!Z318,"n/a")</f>
        <v>2.29</v>
      </c>
      <c r="H576" s="78">
        <f>+IF(ISNUMBER(DATA!AA318),DATA!AA318,"n/a")</f>
        <v>0.108</v>
      </c>
      <c r="I576" s="88">
        <f>+IF(ISNUMBER(DATA!AJ318),DATA!AJ318,"n/a")</f>
        <v>2.29</v>
      </c>
      <c r="J576" s="78">
        <f>+IF(ISNUMBER(DATA!AK318),DATA!AK318,"n/a")</f>
        <v>0.10299999999999999</v>
      </c>
      <c r="K576" s="88">
        <f>+IF(ISNUMBER(DATA!AT318),DATA!AT318,"n/a")</f>
        <v>2.2599999999999998</v>
      </c>
      <c r="L576" s="78">
        <f>+IF(ISNUMBER(DATA!AU318),DATA!AU318,"n/a")</f>
        <v>0.09</v>
      </c>
      <c r="R576" s="67"/>
      <c r="S576" s="67"/>
      <c r="T576" s="67"/>
      <c r="U576" s="67"/>
      <c r="V576" s="67"/>
      <c r="W576" s="67"/>
      <c r="X576" s="67"/>
      <c r="Y576" s="67"/>
    </row>
    <row r="577" spans="1:25" x14ac:dyDescent="0.2">
      <c r="A577" s="76" t="s">
        <v>19</v>
      </c>
      <c r="B577" s="67" t="s">
        <v>12</v>
      </c>
      <c r="C577" s="67" t="s">
        <v>26</v>
      </c>
      <c r="D577" s="67" t="s">
        <v>283</v>
      </c>
      <c r="E577" s="88">
        <f>+IF(ISNUMBER(DATA!P319),DATA!P319,"n/a")</f>
        <v>2.1800000000000002</v>
      </c>
      <c r="F577" s="78">
        <f>+IF(ISNUMBER(DATA!Q319),DATA!Q319,"n/a")</f>
        <v>0.4</v>
      </c>
      <c r="G577" s="88">
        <f>+IF(ISNUMBER(DATA!Z319),DATA!Z319,"n/a")</f>
        <v>2.2400000000000002</v>
      </c>
      <c r="H577" s="78">
        <f>+IF(ISNUMBER(DATA!AA319),DATA!AA319,"n/a")</f>
        <v>0.157</v>
      </c>
      <c r="I577" s="88">
        <f>+IF(ISNUMBER(DATA!AJ319),DATA!AJ319,"n/a")</f>
        <v>2.2999999999999998</v>
      </c>
      <c r="J577" s="78">
        <f>+IF(ISNUMBER(DATA!AK319),DATA!AK319,"n/a")</f>
        <v>0.127</v>
      </c>
      <c r="K577" s="88">
        <f>+IF(ISNUMBER(DATA!AT319),DATA!AT319,"n/a")</f>
        <v>2.23</v>
      </c>
      <c r="L577" s="78">
        <f>+IF(ISNUMBER(DATA!AU319),DATA!AU319,"n/a")</f>
        <v>0.115</v>
      </c>
      <c r="R577" s="67"/>
      <c r="S577" s="67"/>
      <c r="T577" s="67"/>
      <c r="U577" s="67"/>
      <c r="V577" s="67"/>
      <c r="W577" s="67"/>
      <c r="X577" s="67"/>
      <c r="Y577" s="67"/>
    </row>
    <row r="578" spans="1:25" x14ac:dyDescent="0.2">
      <c r="A578" s="76" t="s">
        <v>19</v>
      </c>
      <c r="B578" s="67" t="s">
        <v>12</v>
      </c>
      <c r="C578" s="67" t="s">
        <v>26</v>
      </c>
      <c r="D578" s="67" t="s">
        <v>284</v>
      </c>
      <c r="E578" s="88">
        <f>+IF(ISNUMBER(DATA!P320),DATA!P320,"n/a")</f>
        <v>2.15</v>
      </c>
      <c r="F578" s="78">
        <f>+IF(ISNUMBER(DATA!Q320),DATA!Q320,"n/a")</f>
        <v>9.9000000000000005E-2</v>
      </c>
      <c r="G578" s="88">
        <f>+IF(ISNUMBER(DATA!Z320),DATA!Z320,"n/a")</f>
        <v>2.2200000000000002</v>
      </c>
      <c r="H578" s="78">
        <f>+IF(ISNUMBER(DATA!AA320),DATA!AA320,"n/a")</f>
        <v>7.6999999999999999E-2</v>
      </c>
      <c r="I578" s="88">
        <f>+IF(ISNUMBER(DATA!AJ320),DATA!AJ320,"n/a")</f>
        <v>2.23</v>
      </c>
      <c r="J578" s="78">
        <f>+IF(ISNUMBER(DATA!AK320),DATA!AK320,"n/a")</f>
        <v>6.9000000000000006E-2</v>
      </c>
      <c r="K578" s="88">
        <f>+IF(ISNUMBER(DATA!AT320),DATA!AT320,"n/a")</f>
        <v>2.19</v>
      </c>
      <c r="L578" s="78">
        <f>+IF(ISNUMBER(DATA!AU320),DATA!AU320,"n/a")</f>
        <v>6.7000000000000004E-2</v>
      </c>
      <c r="R578" s="67"/>
      <c r="S578" s="67"/>
      <c r="T578" s="67"/>
      <c r="U578" s="67"/>
      <c r="V578" s="67"/>
      <c r="W578" s="67"/>
      <c r="X578" s="67"/>
      <c r="Y578" s="67"/>
    </row>
    <row r="579" spans="1:25" x14ac:dyDescent="0.2">
      <c r="A579" s="76" t="s">
        <v>19</v>
      </c>
      <c r="B579" s="67" t="s">
        <v>12</v>
      </c>
      <c r="C579" s="67" t="s">
        <v>26</v>
      </c>
      <c r="D579" s="67" t="s">
        <v>285</v>
      </c>
      <c r="E579" s="88">
        <f>+IF(ISNUMBER(DATA!P321),DATA!P321,"n/a")</f>
        <v>2.33</v>
      </c>
      <c r="F579" s="78">
        <f>+IF(ISNUMBER(DATA!Q321),DATA!Q321,"n/a")</f>
        <v>4.1000000000000002E-2</v>
      </c>
      <c r="G579" s="88">
        <f>+IF(ISNUMBER(DATA!Z321),DATA!Z321,"n/a")</f>
        <v>2.2799999999999998</v>
      </c>
      <c r="H579" s="78">
        <f>+IF(ISNUMBER(DATA!AA321),DATA!AA321,"n/a")</f>
        <v>1.9E-2</v>
      </c>
      <c r="I579" s="88">
        <f>+IF(ISNUMBER(DATA!AJ321),DATA!AJ321,"n/a")</f>
        <v>2.2599999999999998</v>
      </c>
      <c r="J579" s="78">
        <f>+IF(ISNUMBER(DATA!AK321),DATA!AK321,"n/a")</f>
        <v>2E-3</v>
      </c>
      <c r="K579" s="88">
        <f>+IF(ISNUMBER(DATA!AT321),DATA!AT321,"n/a")</f>
        <v>2.27</v>
      </c>
      <c r="L579" s="78">
        <f>+IF(ISNUMBER(DATA!AU321),DATA!AU321,"n/a")</f>
        <v>6.0000000000000001E-3</v>
      </c>
      <c r="R579" s="67"/>
      <c r="S579" s="67"/>
      <c r="T579" s="67"/>
      <c r="U579" s="67"/>
      <c r="V579" s="67"/>
      <c r="W579" s="67"/>
      <c r="X579" s="67"/>
      <c r="Y579" s="67"/>
    </row>
    <row r="580" spans="1:25" x14ac:dyDescent="0.2">
      <c r="A580" s="76" t="s">
        <v>19</v>
      </c>
      <c r="B580" s="67" t="s">
        <v>12</v>
      </c>
      <c r="C580" s="67" t="s">
        <v>26</v>
      </c>
      <c r="D580" s="67" t="s">
        <v>286</v>
      </c>
      <c r="E580" s="88">
        <f>+IF(ISNUMBER(DATA!P322),DATA!P322,"n/a")</f>
        <v>2.2799999999999998</v>
      </c>
      <c r="F580" s="78">
        <f>+IF(ISNUMBER(DATA!Q322),DATA!Q322,"n/a")</f>
        <v>4.3999999999999997E-2</v>
      </c>
      <c r="G580" s="88">
        <f>+IF(ISNUMBER(DATA!Z322),DATA!Z322,"n/a")</f>
        <v>2.25</v>
      </c>
      <c r="H580" s="78">
        <f>+IF(ISNUMBER(DATA!AA322),DATA!AA322,"n/a")</f>
        <v>8.0000000000000002E-3</v>
      </c>
      <c r="I580" s="88">
        <f>+IF(ISNUMBER(DATA!AJ322),DATA!AJ322,"n/a")</f>
        <v>2.2000000000000002</v>
      </c>
      <c r="J580" s="78">
        <f>+IF(ISNUMBER(DATA!AK322),DATA!AK322,"n/a")</f>
        <v>1.2E-2</v>
      </c>
      <c r="K580" s="88">
        <f>+IF(ISNUMBER(DATA!AT322),DATA!AT322,"n/a")</f>
        <v>2.17</v>
      </c>
      <c r="L580" s="78">
        <f>+IF(ISNUMBER(DATA!AU322),DATA!AU322,"n/a")</f>
        <v>6.0000000000000001E-3</v>
      </c>
      <c r="R580" s="67"/>
      <c r="S580" s="67"/>
      <c r="T580" s="67"/>
      <c r="U580" s="67"/>
      <c r="V580" s="67"/>
      <c r="W580" s="67"/>
      <c r="X580" s="67"/>
      <c r="Y580" s="67"/>
    </row>
    <row r="581" spans="1:25" x14ac:dyDescent="0.2">
      <c r="A581" s="76" t="s">
        <v>19</v>
      </c>
      <c r="B581" s="67" t="s">
        <v>12</v>
      </c>
      <c r="C581" s="67" t="s">
        <v>26</v>
      </c>
      <c r="D581" s="67" t="s">
        <v>287</v>
      </c>
      <c r="E581" s="88">
        <f>+IF(ISNUMBER(DATA!P323),DATA!P323,"n/a")</f>
        <v>2.0699999999999998</v>
      </c>
      <c r="F581" s="78">
        <f>+IF(ISNUMBER(DATA!Q323),DATA!Q323,"n/a")</f>
        <v>-2.4E-2</v>
      </c>
      <c r="G581" s="88">
        <f>+IF(ISNUMBER(DATA!Z323),DATA!Z323,"n/a")</f>
        <v>2.19</v>
      </c>
      <c r="H581" s="78">
        <f>+IF(ISNUMBER(DATA!AA323),DATA!AA323,"n/a")</f>
        <v>4.8000000000000001E-2</v>
      </c>
      <c r="I581" s="88">
        <f>+IF(ISNUMBER(DATA!AJ323),DATA!AJ323,"n/a")</f>
        <v>2.2000000000000002</v>
      </c>
      <c r="J581" s="78">
        <f>+IF(ISNUMBER(DATA!AK323),DATA!AK323,"n/a")</f>
        <v>4.3999999999999997E-2</v>
      </c>
      <c r="K581" s="88">
        <f>+IF(ISNUMBER(DATA!AT323),DATA!AT323,"n/a")</f>
        <v>2.14</v>
      </c>
      <c r="L581" s="78">
        <f>+IF(ISNUMBER(DATA!AU323),DATA!AU323,"n/a")</f>
        <v>1.7000000000000001E-2</v>
      </c>
      <c r="R581" s="67"/>
      <c r="S581" s="67"/>
      <c r="T581" s="67"/>
      <c r="U581" s="67"/>
      <c r="V581" s="67"/>
      <c r="W581" s="67"/>
      <c r="X581" s="67"/>
      <c r="Y581" s="67"/>
    </row>
    <row r="582" spans="1:25" x14ac:dyDescent="0.2">
      <c r="A582" s="76" t="s">
        <v>19</v>
      </c>
      <c r="B582" s="67" t="s">
        <v>12</v>
      </c>
      <c r="C582" s="67" t="s">
        <v>26</v>
      </c>
      <c r="D582" s="67" t="s">
        <v>288</v>
      </c>
      <c r="E582" s="88">
        <f>+IF(ISNUMBER(DATA!P324),DATA!P324,"n/a")</f>
        <v>1.77</v>
      </c>
      <c r="F582" s="78">
        <f>+IF(ISNUMBER(DATA!Q324),DATA!Q324,"n/a")</f>
        <v>-6.8000000000000005E-2</v>
      </c>
      <c r="G582" s="88">
        <f>+IF(ISNUMBER(DATA!Z324),DATA!Z324,"n/a")</f>
        <v>1.83</v>
      </c>
      <c r="H582" s="78">
        <f>+IF(ISNUMBER(DATA!AA324),DATA!AA324,"n/a")</f>
        <v>-1.2E-2</v>
      </c>
      <c r="I582" s="88">
        <f>+IF(ISNUMBER(DATA!AJ324),DATA!AJ324,"n/a")</f>
        <v>1.96</v>
      </c>
      <c r="J582" s="78">
        <f>+IF(ISNUMBER(DATA!AK324),DATA!AK324,"n/a")</f>
        <v>3.6999999999999998E-2</v>
      </c>
      <c r="K582" s="88">
        <f>+IF(ISNUMBER(DATA!AT324),DATA!AT324,"n/a")</f>
        <v>1.84</v>
      </c>
      <c r="L582" s="78">
        <f>+IF(ISNUMBER(DATA!AU324),DATA!AU324,"n/a")</f>
        <v>-1.7000000000000001E-2</v>
      </c>
      <c r="R582" s="67"/>
      <c r="S582" s="67"/>
      <c r="T582" s="67"/>
      <c r="U582" s="67"/>
      <c r="V582" s="67"/>
      <c r="W582" s="67"/>
      <c r="X582" s="67"/>
      <c r="Y582" s="67"/>
    </row>
    <row r="583" spans="1:25" x14ac:dyDescent="0.2">
      <c r="A583" s="76" t="s">
        <v>19</v>
      </c>
      <c r="B583" s="67" t="s">
        <v>12</v>
      </c>
      <c r="C583" s="67" t="s">
        <v>26</v>
      </c>
      <c r="D583" s="67" t="s">
        <v>289</v>
      </c>
      <c r="E583" s="88">
        <f>+IF(ISNUMBER(DATA!P325),DATA!P325,"n/a")</f>
        <v>2.2200000000000002</v>
      </c>
      <c r="F583" s="78">
        <f>+IF(ISNUMBER(DATA!Q325),DATA!Q325,"n/a")</f>
        <v>1.7999999999999999E-2</v>
      </c>
      <c r="G583" s="88">
        <f>+IF(ISNUMBER(DATA!Z325),DATA!Z325,"n/a")</f>
        <v>2.15</v>
      </c>
      <c r="H583" s="78">
        <f>+IF(ISNUMBER(DATA!AA325),DATA!AA325,"n/a")</f>
        <v>-5.0000000000000001E-3</v>
      </c>
      <c r="I583" s="88">
        <f>+IF(ISNUMBER(DATA!AJ325),DATA!AJ325,"n/a")</f>
        <v>2.15</v>
      </c>
      <c r="J583" s="78">
        <f>+IF(ISNUMBER(DATA!AK325),DATA!AK325,"n/a")</f>
        <v>3.0000000000000001E-3</v>
      </c>
      <c r="K583" s="88">
        <f>+IF(ISNUMBER(DATA!AT325),DATA!AT325,"n/a")</f>
        <v>2.1800000000000002</v>
      </c>
      <c r="L583" s="78">
        <f>+IF(ISNUMBER(DATA!AU325),DATA!AU325,"n/a")</f>
        <v>-6.0000000000000001E-3</v>
      </c>
      <c r="R583" s="67"/>
      <c r="S583" s="67"/>
      <c r="T583" s="67"/>
      <c r="U583" s="67"/>
      <c r="V583" s="67"/>
      <c r="W583" s="67"/>
      <c r="X583" s="67"/>
      <c r="Y583" s="67"/>
    </row>
    <row r="584" spans="1:25" x14ac:dyDescent="0.2">
      <c r="A584" s="76" t="s">
        <v>19</v>
      </c>
      <c r="B584" s="67" t="s">
        <v>12</v>
      </c>
      <c r="C584" s="67" t="s">
        <v>26</v>
      </c>
      <c r="D584" s="67" t="s">
        <v>290</v>
      </c>
      <c r="E584" s="88">
        <f>+IF(ISNUMBER(DATA!P326),DATA!P326,"n/a")</f>
        <v>2.2000000000000002</v>
      </c>
      <c r="F584" s="78">
        <f>+IF(ISNUMBER(DATA!Q326),DATA!Q326,"n/a")</f>
        <v>9.6000000000000002E-2</v>
      </c>
      <c r="G584" s="88">
        <f>+IF(ISNUMBER(DATA!Z326),DATA!Z326,"n/a")</f>
        <v>2.1</v>
      </c>
      <c r="H584" s="78">
        <f>+IF(ISNUMBER(DATA!AA326),DATA!AA326,"n/a")</f>
        <v>4.9000000000000002E-2</v>
      </c>
      <c r="I584" s="88">
        <f>+IF(ISNUMBER(DATA!AJ326),DATA!AJ326,"n/a")</f>
        <v>2.06</v>
      </c>
      <c r="J584" s="78">
        <f>+IF(ISNUMBER(DATA!AK326),DATA!AK326,"n/a")</f>
        <v>-3.0000000000000001E-3</v>
      </c>
      <c r="K584" s="88">
        <f>+IF(ISNUMBER(DATA!AT326),DATA!AT326,"n/a")</f>
        <v>2.13</v>
      </c>
      <c r="L584" s="78">
        <f>+IF(ISNUMBER(DATA!AU326),DATA!AU326,"n/a")</f>
        <v>6.0000000000000001E-3</v>
      </c>
      <c r="R584" s="67"/>
      <c r="S584" s="67"/>
      <c r="T584" s="67"/>
      <c r="U584" s="67"/>
      <c r="V584" s="67"/>
      <c r="W584" s="67"/>
      <c r="X584" s="67"/>
      <c r="Y584" s="67"/>
    </row>
    <row r="585" spans="1:25" x14ac:dyDescent="0.2">
      <c r="A585" s="76" t="s">
        <v>19</v>
      </c>
      <c r="B585" s="67" t="s">
        <v>12</v>
      </c>
      <c r="C585" s="67" t="s">
        <v>26</v>
      </c>
      <c r="D585" s="67" t="s">
        <v>291</v>
      </c>
      <c r="E585" s="88">
        <f>+IF(ISNUMBER(DATA!P327),DATA!P327,"n/a")</f>
        <v>2.34</v>
      </c>
      <c r="F585" s="78">
        <f>+IF(ISNUMBER(DATA!Q327),DATA!Q327,"n/a")</f>
        <v>5.8999999999999997E-2</v>
      </c>
      <c r="G585" s="88">
        <f>+IF(ISNUMBER(DATA!Z327),DATA!Z327,"n/a")</f>
        <v>2.29</v>
      </c>
      <c r="H585" s="78">
        <f>+IF(ISNUMBER(DATA!AA327),DATA!AA327,"n/a")</f>
        <v>2.3E-2</v>
      </c>
      <c r="I585" s="88">
        <f>+IF(ISNUMBER(DATA!AJ327),DATA!AJ327,"n/a")</f>
        <v>2.27</v>
      </c>
      <c r="J585" s="78">
        <f>+IF(ISNUMBER(DATA!AK327),DATA!AK327,"n/a")</f>
        <v>2E-3</v>
      </c>
      <c r="K585" s="88">
        <f>+IF(ISNUMBER(DATA!AT327),DATA!AT327,"n/a")</f>
        <v>2.2799999999999998</v>
      </c>
      <c r="L585" s="78">
        <f>+IF(ISNUMBER(DATA!AU327),DATA!AU327,"n/a")</f>
        <v>8.0000000000000002E-3</v>
      </c>
      <c r="R585" s="67"/>
      <c r="S585" s="67"/>
      <c r="T585" s="67"/>
      <c r="U585" s="67"/>
      <c r="V585" s="67"/>
      <c r="W585" s="67"/>
      <c r="X585" s="67"/>
      <c r="Y585" s="67"/>
    </row>
    <row r="586" spans="1:25" x14ac:dyDescent="0.2">
      <c r="A586" s="76" t="s">
        <v>19</v>
      </c>
      <c r="B586" s="67" t="s">
        <v>12</v>
      </c>
      <c r="C586" s="67" t="s">
        <v>26</v>
      </c>
      <c r="D586" s="67" t="s">
        <v>292</v>
      </c>
      <c r="E586" s="88">
        <f>+IF(ISNUMBER(DATA!P328),DATA!P328,"n/a")</f>
        <v>2.23</v>
      </c>
      <c r="F586" s="78">
        <f>+IF(ISNUMBER(DATA!Q328),DATA!Q328,"n/a")</f>
        <v>5.2999999999999999E-2</v>
      </c>
      <c r="G586" s="88">
        <f>+IF(ISNUMBER(DATA!Z328),DATA!Z328,"n/a")</f>
        <v>2.29</v>
      </c>
      <c r="H586" s="78">
        <f>+IF(ISNUMBER(DATA!AA328),DATA!AA328,"n/a")</f>
        <v>7.0999999999999994E-2</v>
      </c>
      <c r="I586" s="88">
        <f>+IF(ISNUMBER(DATA!AJ328),DATA!AJ328,"n/a")</f>
        <v>2.2799999999999998</v>
      </c>
      <c r="J586" s="78">
        <f>+IF(ISNUMBER(DATA!AK328),DATA!AK328,"n/a")</f>
        <v>6.5000000000000002E-2</v>
      </c>
      <c r="K586" s="88">
        <f>+IF(ISNUMBER(DATA!AT328),DATA!AT328,"n/a")</f>
        <v>2.2599999999999998</v>
      </c>
      <c r="L586" s="78">
        <f>+IF(ISNUMBER(DATA!AU328),DATA!AU328,"n/a")</f>
        <v>7.2999999999999995E-2</v>
      </c>
      <c r="R586" s="67"/>
      <c r="S586" s="67"/>
      <c r="T586" s="67"/>
      <c r="U586" s="67"/>
      <c r="V586" s="67"/>
      <c r="W586" s="67"/>
      <c r="X586" s="67"/>
      <c r="Y586" s="67"/>
    </row>
    <row r="587" spans="1:25" x14ac:dyDescent="0.2">
      <c r="A587" s="76" t="s">
        <v>19</v>
      </c>
      <c r="B587" s="67" t="s">
        <v>12</v>
      </c>
      <c r="C587" s="67" t="s">
        <v>26</v>
      </c>
      <c r="D587" s="67" t="s">
        <v>293</v>
      </c>
      <c r="E587" s="88">
        <f>+IF(ISNUMBER(DATA!P329),DATA!P329,"n/a")</f>
        <v>2.25</v>
      </c>
      <c r="F587" s="78">
        <f>+IF(ISNUMBER(DATA!Q329),DATA!Q329,"n/a")</f>
        <v>4.2000000000000003E-2</v>
      </c>
      <c r="G587" s="88">
        <f>+IF(ISNUMBER(DATA!Z329),DATA!Z329,"n/a")</f>
        <v>2.29</v>
      </c>
      <c r="H587" s="78">
        <f>+IF(ISNUMBER(DATA!AA329),DATA!AA329,"n/a")</f>
        <v>3.9E-2</v>
      </c>
      <c r="I587" s="88">
        <f>+IF(ISNUMBER(DATA!AJ329),DATA!AJ329,"n/a")</f>
        <v>2.23</v>
      </c>
      <c r="J587" s="78">
        <f>+IF(ISNUMBER(DATA!AK329),DATA!AK329,"n/a")</f>
        <v>8.9999999999999993E-3</v>
      </c>
      <c r="K587" s="88">
        <f>+IF(ISNUMBER(DATA!AT329),DATA!AT329,"n/a")</f>
        <v>2.2599999999999998</v>
      </c>
      <c r="L587" s="78">
        <f>+IF(ISNUMBER(DATA!AU329),DATA!AU329,"n/a")</f>
        <v>2.5000000000000001E-2</v>
      </c>
      <c r="R587" s="67"/>
      <c r="S587" s="67"/>
      <c r="T587" s="67"/>
      <c r="U587" s="67"/>
      <c r="V587" s="67"/>
      <c r="W587" s="67"/>
      <c r="X587" s="67"/>
      <c r="Y587" s="67"/>
    </row>
    <row r="588" spans="1:25" x14ac:dyDescent="0.2">
      <c r="A588" s="76" t="s">
        <v>19</v>
      </c>
      <c r="B588" s="67" t="s">
        <v>12</v>
      </c>
      <c r="C588" s="67" t="s">
        <v>26</v>
      </c>
      <c r="D588" s="67" t="s">
        <v>294</v>
      </c>
      <c r="E588" s="88">
        <f>+IF(ISNUMBER(DATA!P330),DATA!P330,"n/a")</f>
        <v>2.2200000000000002</v>
      </c>
      <c r="F588" s="78">
        <f>+IF(ISNUMBER(DATA!Q330),DATA!Q330,"n/a")</f>
        <v>-3.6999999999999998E-2</v>
      </c>
      <c r="G588" s="88">
        <f>+IF(ISNUMBER(DATA!Z330),DATA!Z330,"n/a")</f>
        <v>2.2400000000000002</v>
      </c>
      <c r="H588" s="78">
        <f>+IF(ISNUMBER(DATA!AA330),DATA!AA330,"n/a")</f>
        <v>2E-3</v>
      </c>
      <c r="I588" s="88">
        <f>+IF(ISNUMBER(DATA!AJ330),DATA!AJ330,"n/a")</f>
        <v>2.25</v>
      </c>
      <c r="J588" s="78">
        <f>+IF(ISNUMBER(DATA!AK330),DATA!AK330,"n/a")</f>
        <v>3.2000000000000001E-2</v>
      </c>
      <c r="K588" s="88">
        <f>+IF(ISNUMBER(DATA!AT330),DATA!AT330,"n/a")</f>
        <v>2.23</v>
      </c>
      <c r="L588" s="78">
        <f>+IF(ISNUMBER(DATA!AU330),DATA!AU330,"n/a")</f>
        <v>2.8000000000000001E-2</v>
      </c>
      <c r="R588" s="67"/>
      <c r="S588" s="67"/>
      <c r="T588" s="67"/>
      <c r="U588" s="67"/>
      <c r="V588" s="67"/>
      <c r="W588" s="67"/>
      <c r="X588" s="67"/>
      <c r="Y588" s="67"/>
    </row>
    <row r="589" spans="1:25" x14ac:dyDescent="0.2">
      <c r="A589" s="76" t="s">
        <v>19</v>
      </c>
      <c r="B589" s="67" t="s">
        <v>12</v>
      </c>
      <c r="C589" s="67" t="s">
        <v>26</v>
      </c>
      <c r="D589" s="67" t="s">
        <v>295</v>
      </c>
      <c r="E589" s="88">
        <f>+IF(ISNUMBER(DATA!P331),DATA!P331,"n/a")</f>
        <v>2.15</v>
      </c>
      <c r="F589" s="78">
        <f>+IF(ISNUMBER(DATA!Q331),DATA!Q331,"n/a")</f>
        <v>-7.0000000000000001E-3</v>
      </c>
      <c r="G589" s="88">
        <f>+IF(ISNUMBER(DATA!Z331),DATA!Z331,"n/a")</f>
        <v>2.14</v>
      </c>
      <c r="H589" s="78">
        <f>+IF(ISNUMBER(DATA!AA331),DATA!AA331,"n/a")</f>
        <v>-1.6E-2</v>
      </c>
      <c r="I589" s="88">
        <f>+IF(ISNUMBER(DATA!AJ331),DATA!AJ331,"n/a")</f>
        <v>2.14</v>
      </c>
      <c r="J589" s="78">
        <f>+IF(ISNUMBER(DATA!AK331),DATA!AK331,"n/a")</f>
        <v>-3.3000000000000002E-2</v>
      </c>
      <c r="K589" s="88">
        <f>+IF(ISNUMBER(DATA!AT331),DATA!AT331,"n/a")</f>
        <v>2.16</v>
      </c>
      <c r="L589" s="78">
        <f>+IF(ISNUMBER(DATA!AU331),DATA!AU331,"n/a")</f>
        <v>-7.0999999999999994E-2</v>
      </c>
      <c r="R589" s="67"/>
      <c r="S589" s="67"/>
      <c r="T589" s="67"/>
      <c r="U589" s="67"/>
      <c r="V589" s="67"/>
      <c r="W589" s="67"/>
      <c r="X589" s="67"/>
      <c r="Y589" s="67"/>
    </row>
    <row r="590" spans="1:25" x14ac:dyDescent="0.2">
      <c r="A590" s="76" t="s">
        <v>19</v>
      </c>
      <c r="B590" s="67" t="s">
        <v>12</v>
      </c>
      <c r="C590" s="67" t="s">
        <v>26</v>
      </c>
      <c r="D590" s="67" t="s">
        <v>296</v>
      </c>
      <c r="E590" s="88">
        <f>+IF(ISNUMBER(DATA!P332),DATA!P332,"n/a")</f>
        <v>2.33</v>
      </c>
      <c r="F590" s="78">
        <f>+IF(ISNUMBER(DATA!Q332),DATA!Q332,"n/a")</f>
        <v>2.5999999999999999E-2</v>
      </c>
      <c r="G590" s="88">
        <f>+IF(ISNUMBER(DATA!Z332),DATA!Z332,"n/a")</f>
        <v>2.4</v>
      </c>
      <c r="H590" s="78">
        <f>+IF(ISNUMBER(DATA!AA332),DATA!AA332,"n/a")</f>
        <v>7.3999999999999996E-2</v>
      </c>
      <c r="I590" s="88">
        <f>+IF(ISNUMBER(DATA!AJ332),DATA!AJ332,"n/a")</f>
        <v>2.34</v>
      </c>
      <c r="J590" s="78">
        <f>+IF(ISNUMBER(DATA!AK332),DATA!AK332,"n/a")</f>
        <v>5.1999999999999998E-2</v>
      </c>
      <c r="K590" s="88">
        <f>+IF(ISNUMBER(DATA!AT332),DATA!AT332,"n/a")</f>
        <v>2.34</v>
      </c>
      <c r="L590" s="78">
        <f>+IF(ISNUMBER(DATA!AU332),DATA!AU332,"n/a")</f>
        <v>6.3E-2</v>
      </c>
      <c r="R590" s="67"/>
      <c r="S590" s="67"/>
      <c r="T590" s="67"/>
      <c r="U590" s="67"/>
      <c r="V590" s="67"/>
      <c r="W590" s="67"/>
      <c r="X590" s="67"/>
      <c r="Y590" s="67"/>
    </row>
    <row r="591" spans="1:25" x14ac:dyDescent="0.2">
      <c r="A591" s="76" t="s">
        <v>19</v>
      </c>
      <c r="B591" s="67" t="s">
        <v>12</v>
      </c>
      <c r="C591" s="67" t="s">
        <v>26</v>
      </c>
      <c r="D591" s="67" t="s">
        <v>297</v>
      </c>
      <c r="E591" s="88">
        <f>+IF(ISNUMBER(DATA!P333),DATA!P333,"n/a")</f>
        <v>2.31</v>
      </c>
      <c r="F591" s="78">
        <f>+IF(ISNUMBER(DATA!Q333),DATA!Q333,"n/a")</f>
        <v>2.5000000000000001E-2</v>
      </c>
      <c r="G591" s="88">
        <f>+IF(ISNUMBER(DATA!Z333),DATA!Z333,"n/a")</f>
        <v>2.35</v>
      </c>
      <c r="H591" s="78">
        <f>+IF(ISNUMBER(DATA!AA333),DATA!AA333,"n/a")</f>
        <v>2.5999999999999999E-2</v>
      </c>
      <c r="I591" s="88">
        <f>+IF(ISNUMBER(DATA!AJ333),DATA!AJ333,"n/a")</f>
        <v>2.29</v>
      </c>
      <c r="J591" s="78">
        <f>+IF(ISNUMBER(DATA!AK333),DATA!AK333,"n/a")</f>
        <v>-3.0000000000000001E-3</v>
      </c>
      <c r="K591" s="88">
        <f>+IF(ISNUMBER(DATA!AT333),DATA!AT333,"n/a")</f>
        <v>2.33</v>
      </c>
      <c r="L591" s="78">
        <f>+IF(ISNUMBER(DATA!AU333),DATA!AU333,"n/a")</f>
        <v>2.3E-2</v>
      </c>
      <c r="R591" s="67"/>
      <c r="S591" s="67"/>
      <c r="T591" s="67"/>
      <c r="U591" s="67"/>
      <c r="V591" s="67"/>
      <c r="W591" s="67"/>
      <c r="X591" s="67"/>
      <c r="Y591" s="67"/>
    </row>
    <row r="592" spans="1:25" x14ac:dyDescent="0.2">
      <c r="A592" s="76" t="s">
        <v>19</v>
      </c>
      <c r="B592" s="67" t="s">
        <v>12</v>
      </c>
      <c r="C592" s="67" t="s">
        <v>26</v>
      </c>
      <c r="D592" s="67" t="s">
        <v>298</v>
      </c>
      <c r="E592" s="88">
        <f>+IF(ISNUMBER(DATA!P334),DATA!P334,"n/a")</f>
        <v>1.99</v>
      </c>
      <c r="F592" s="78">
        <f>+IF(ISNUMBER(DATA!Q334),DATA!Q334,"n/a")</f>
        <v>-0.01</v>
      </c>
      <c r="G592" s="88">
        <f>+IF(ISNUMBER(DATA!Z334),DATA!Z334,"n/a")</f>
        <v>1.86</v>
      </c>
      <c r="H592" s="78">
        <f>+IF(ISNUMBER(DATA!AA334),DATA!AA334,"n/a")</f>
        <v>7.5999999999999998E-2</v>
      </c>
      <c r="I592" s="88">
        <f>+IF(ISNUMBER(DATA!AJ334),DATA!AJ334,"n/a")</f>
        <v>1.87</v>
      </c>
      <c r="J592" s="78">
        <f>+IF(ISNUMBER(DATA!AK334),DATA!AK334,"n/a")</f>
        <v>5.3999999999999999E-2</v>
      </c>
      <c r="K592" s="88">
        <f>+IF(ISNUMBER(DATA!AT334),DATA!AT334,"n/a")</f>
        <v>1.82</v>
      </c>
      <c r="L592" s="78">
        <f>+IF(ISNUMBER(DATA!AU334),DATA!AU334,"n/a")</f>
        <v>-1.0999999999999999E-2</v>
      </c>
      <c r="R592" s="67"/>
      <c r="S592" s="67"/>
      <c r="T592" s="67"/>
      <c r="U592" s="67"/>
      <c r="V592" s="67"/>
      <c r="W592" s="67"/>
      <c r="X592" s="67"/>
      <c r="Y592" s="67"/>
    </row>
    <row r="593" spans="1:25" x14ac:dyDescent="0.2">
      <c r="A593" s="76" t="s">
        <v>19</v>
      </c>
      <c r="B593" s="67" t="s">
        <v>12</v>
      </c>
      <c r="C593" s="67" t="s">
        <v>26</v>
      </c>
      <c r="D593" s="67" t="s">
        <v>299</v>
      </c>
      <c r="E593" s="88">
        <f>+IF(ISNUMBER(DATA!P335),DATA!P335,"n/a")</f>
        <v>1.91</v>
      </c>
      <c r="F593" s="78">
        <f>+IF(ISNUMBER(DATA!Q335),DATA!Q335,"n/a")</f>
        <v>0</v>
      </c>
      <c r="G593" s="88">
        <f>+IF(ISNUMBER(DATA!Z335),DATA!Z335,"n/a")</f>
        <v>1.86</v>
      </c>
      <c r="H593" s="78">
        <f>+IF(ISNUMBER(DATA!AA335),DATA!AA335,"n/a")</f>
        <v>6.4000000000000001E-2</v>
      </c>
      <c r="I593" s="88">
        <f>+IF(ISNUMBER(DATA!AJ335),DATA!AJ335,"n/a")</f>
        <v>1.83</v>
      </c>
      <c r="J593" s="78">
        <f>+IF(ISNUMBER(DATA!AK335),DATA!AK335,"n/a")</f>
        <v>3.4000000000000002E-2</v>
      </c>
      <c r="K593" s="88">
        <f>+IF(ISNUMBER(DATA!AT335),DATA!AT335,"n/a")</f>
        <v>1.76</v>
      </c>
      <c r="L593" s="78">
        <f>+IF(ISNUMBER(DATA!AU335),DATA!AU335,"n/a")</f>
        <v>-3.4000000000000002E-2</v>
      </c>
      <c r="R593" s="67"/>
      <c r="S593" s="67"/>
      <c r="T593" s="67"/>
      <c r="U593" s="67"/>
      <c r="V593" s="67"/>
      <c r="W593" s="67"/>
      <c r="X593" s="67"/>
      <c r="Y593" s="67"/>
    </row>
    <row r="594" spans="1:25" x14ac:dyDescent="0.2">
      <c r="A594" s="76" t="s">
        <v>19</v>
      </c>
      <c r="B594" s="67" t="s">
        <v>12</v>
      </c>
      <c r="C594" s="67" t="s">
        <v>26</v>
      </c>
      <c r="D594" s="67" t="s">
        <v>300</v>
      </c>
      <c r="E594" s="88">
        <f>+IF(ISNUMBER(DATA!P336),DATA!P336,"n/a")</f>
        <v>2.34</v>
      </c>
      <c r="F594" s="78">
        <f>+IF(ISNUMBER(DATA!Q336),DATA!Q336,"n/a")</f>
        <v>3.6999999999999998E-2</v>
      </c>
      <c r="G594" s="88">
        <f>+IF(ISNUMBER(DATA!Z336),DATA!Z336,"n/a")</f>
        <v>2.36</v>
      </c>
      <c r="H594" s="78">
        <f>+IF(ISNUMBER(DATA!AA336),DATA!AA336,"n/a")</f>
        <v>3.4000000000000002E-2</v>
      </c>
      <c r="I594" s="88">
        <f>+IF(ISNUMBER(DATA!AJ336),DATA!AJ336,"n/a")</f>
        <v>2.3199999999999998</v>
      </c>
      <c r="J594" s="78">
        <f>+IF(ISNUMBER(DATA!AK336),DATA!AK336,"n/a")</f>
        <v>1.6E-2</v>
      </c>
      <c r="K594" s="88">
        <f>+IF(ISNUMBER(DATA!AT336),DATA!AT336,"n/a")</f>
        <v>2.35</v>
      </c>
      <c r="L594" s="78">
        <f>+IF(ISNUMBER(DATA!AU336),DATA!AU336,"n/a")</f>
        <v>3.3000000000000002E-2</v>
      </c>
      <c r="R594" s="67"/>
      <c r="S594" s="67"/>
      <c r="T594" s="67"/>
      <c r="U594" s="67"/>
      <c r="V594" s="67"/>
      <c r="W594" s="67"/>
      <c r="X594" s="67"/>
      <c r="Y594" s="67"/>
    </row>
    <row r="595" spans="1:25" x14ac:dyDescent="0.2">
      <c r="A595" s="76" t="s">
        <v>19</v>
      </c>
      <c r="B595" s="67" t="s">
        <v>12</v>
      </c>
      <c r="C595" s="67" t="s">
        <v>26</v>
      </c>
      <c r="D595" s="67" t="s">
        <v>301</v>
      </c>
      <c r="E595" s="88">
        <f>+IF(ISNUMBER(DATA!P337),DATA!P337,"n/a")</f>
        <v>2.35</v>
      </c>
      <c r="F595" s="78">
        <f>+IF(ISNUMBER(DATA!Q337),DATA!Q337,"n/a")</f>
        <v>4.2999999999999997E-2</v>
      </c>
      <c r="G595" s="88">
        <f>+IF(ISNUMBER(DATA!Z337),DATA!Z337,"n/a")</f>
        <v>2.4</v>
      </c>
      <c r="H595" s="78">
        <f>+IF(ISNUMBER(DATA!AA337),DATA!AA337,"n/a")</f>
        <v>5.0999999999999997E-2</v>
      </c>
      <c r="I595" s="88">
        <f>+IF(ISNUMBER(DATA!AJ337),DATA!AJ337,"n/a")</f>
        <v>2.37</v>
      </c>
      <c r="J595" s="78">
        <f>+IF(ISNUMBER(DATA!AK337),DATA!AK337,"n/a")</f>
        <v>3.3000000000000002E-2</v>
      </c>
      <c r="K595" s="88">
        <f>+IF(ISNUMBER(DATA!AT337),DATA!AT337,"n/a")</f>
        <v>2.36</v>
      </c>
      <c r="L595" s="78">
        <f>+IF(ISNUMBER(DATA!AU337),DATA!AU337,"n/a")</f>
        <v>3.5999999999999997E-2</v>
      </c>
      <c r="R595" s="67"/>
      <c r="S595" s="67"/>
      <c r="T595" s="67"/>
      <c r="U595" s="67"/>
      <c r="V595" s="67"/>
      <c r="W595" s="67"/>
      <c r="X595" s="67"/>
      <c r="Y595" s="67"/>
    </row>
    <row r="596" spans="1:25" x14ac:dyDescent="0.2">
      <c r="A596" s="76" t="s">
        <v>19</v>
      </c>
      <c r="B596" s="67" t="s">
        <v>12</v>
      </c>
      <c r="C596" s="67" t="s">
        <v>26</v>
      </c>
      <c r="D596" s="67" t="s">
        <v>302</v>
      </c>
      <c r="E596" s="88">
        <f>+IF(ISNUMBER(DATA!P338),DATA!P338,"n/a")</f>
        <v>2.33</v>
      </c>
      <c r="F596" s="78">
        <f>+IF(ISNUMBER(DATA!Q338),DATA!Q338,"n/a")</f>
        <v>-8.9999999999999993E-3</v>
      </c>
      <c r="G596" s="88">
        <f>+IF(ISNUMBER(DATA!Z338),DATA!Z338,"n/a")</f>
        <v>2.2999999999999998</v>
      </c>
      <c r="H596" s="78">
        <f>+IF(ISNUMBER(DATA!AA338),DATA!AA338,"n/a")</f>
        <v>-2E-3</v>
      </c>
      <c r="I596" s="88">
        <f>+IF(ISNUMBER(DATA!AJ338),DATA!AJ338,"n/a")</f>
        <v>2.3199999999999998</v>
      </c>
      <c r="J596" s="78">
        <f>+IF(ISNUMBER(DATA!AK338),DATA!AK338,"n/a")</f>
        <v>-7.0000000000000001E-3</v>
      </c>
      <c r="K596" s="88">
        <f>+IF(ISNUMBER(DATA!AT338),DATA!AT338,"n/a")</f>
        <v>2.46</v>
      </c>
      <c r="L596" s="78">
        <f>+IF(ISNUMBER(DATA!AU338),DATA!AU338,"n/a")</f>
        <v>7.0000000000000001E-3</v>
      </c>
      <c r="R596" s="67"/>
      <c r="S596" s="67"/>
      <c r="T596" s="67"/>
      <c r="U596" s="67"/>
      <c r="V596" s="67"/>
      <c r="W596" s="67"/>
      <c r="X596" s="67"/>
      <c r="Y596" s="67"/>
    </row>
    <row r="597" spans="1:25" x14ac:dyDescent="0.2">
      <c r="A597" s="76" t="s">
        <v>19</v>
      </c>
      <c r="B597" s="67" t="s">
        <v>12</v>
      </c>
      <c r="C597" s="67" t="s">
        <v>26</v>
      </c>
      <c r="D597" s="67" t="s">
        <v>303</v>
      </c>
      <c r="E597" s="88">
        <f>+IF(ISNUMBER(DATA!P339),DATA!P339,"n/a")</f>
        <v>2.1</v>
      </c>
      <c r="F597" s="78">
        <f>+IF(ISNUMBER(DATA!Q339),DATA!Q339,"n/a")</f>
        <v>-4.2000000000000003E-2</v>
      </c>
      <c r="G597" s="88">
        <f>+IF(ISNUMBER(DATA!Z339),DATA!Z339,"n/a")</f>
        <v>2.17</v>
      </c>
      <c r="H597" s="78">
        <f>+IF(ISNUMBER(DATA!AA339),DATA!AA339,"n/a")</f>
        <v>-1.2E-2</v>
      </c>
      <c r="I597" s="88">
        <f>+IF(ISNUMBER(DATA!AJ339),DATA!AJ339,"n/a")</f>
        <v>2.1800000000000002</v>
      </c>
      <c r="J597" s="78">
        <f>+IF(ISNUMBER(DATA!AK339),DATA!AK339,"n/a")</f>
        <v>-7.0000000000000001E-3</v>
      </c>
      <c r="K597" s="88">
        <f>+IF(ISNUMBER(DATA!AT339),DATA!AT339,"n/a")</f>
        <v>2.19</v>
      </c>
      <c r="L597" s="78">
        <f>+IF(ISNUMBER(DATA!AU339),DATA!AU339,"n/a")</f>
        <v>0</v>
      </c>
      <c r="R597" s="67"/>
      <c r="S597" s="67"/>
      <c r="T597" s="67"/>
      <c r="U597" s="67"/>
      <c r="V597" s="67"/>
      <c r="W597" s="67"/>
      <c r="X597" s="67"/>
      <c r="Y597" s="67"/>
    </row>
    <row r="598" spans="1:25" x14ac:dyDescent="0.2">
      <c r="A598" s="76" t="s">
        <v>19</v>
      </c>
      <c r="B598" s="67" t="s">
        <v>12</v>
      </c>
      <c r="C598" s="67" t="s">
        <v>26</v>
      </c>
      <c r="D598" s="67" t="s">
        <v>304</v>
      </c>
      <c r="E598" s="88">
        <f>+IF(ISNUMBER(DATA!P340),DATA!P340,"n/a")</f>
        <v>2.31</v>
      </c>
      <c r="F598" s="78">
        <f>+IF(ISNUMBER(DATA!Q340),DATA!Q340,"n/a")</f>
        <v>1.7000000000000001E-2</v>
      </c>
      <c r="G598" s="88">
        <f>+IF(ISNUMBER(DATA!Z340),DATA!Z340,"n/a")</f>
        <v>2.3199999999999998</v>
      </c>
      <c r="H598" s="78">
        <f>+IF(ISNUMBER(DATA!AA340),DATA!AA340,"n/a")</f>
        <v>2.7E-2</v>
      </c>
      <c r="I598" s="88">
        <f>+IF(ISNUMBER(DATA!AJ340),DATA!AJ340,"n/a")</f>
        <v>2.33</v>
      </c>
      <c r="J598" s="78">
        <f>+IF(ISNUMBER(DATA!AK340),DATA!AK340,"n/a")</f>
        <v>2.9000000000000001E-2</v>
      </c>
      <c r="K598" s="88">
        <f>+IF(ISNUMBER(DATA!AT340),DATA!AT340,"n/a")</f>
        <v>2.35</v>
      </c>
      <c r="L598" s="78">
        <f>+IF(ISNUMBER(DATA!AU340),DATA!AU340,"n/a")</f>
        <v>3.5999999999999997E-2</v>
      </c>
      <c r="R598" s="67"/>
      <c r="S598" s="67"/>
      <c r="T598" s="67"/>
      <c r="U598" s="67"/>
      <c r="V598" s="67"/>
      <c r="W598" s="67"/>
      <c r="X598" s="67"/>
      <c r="Y598" s="67"/>
    </row>
    <row r="599" spans="1:25" x14ac:dyDescent="0.2">
      <c r="A599" s="76" t="s">
        <v>19</v>
      </c>
      <c r="B599" s="67" t="s">
        <v>12</v>
      </c>
      <c r="C599" s="67" t="s">
        <v>26</v>
      </c>
      <c r="D599" s="67" t="s">
        <v>305</v>
      </c>
      <c r="E599" s="88">
        <f>+IF(ISNUMBER(DATA!P341),DATA!P341,"n/a")</f>
        <v>2.29</v>
      </c>
      <c r="F599" s="78">
        <f>+IF(ISNUMBER(DATA!Q341),DATA!Q341,"n/a")</f>
        <v>4.1000000000000002E-2</v>
      </c>
      <c r="G599" s="88">
        <f>+IF(ISNUMBER(DATA!Z341),DATA!Z341,"n/a")</f>
        <v>2.33</v>
      </c>
      <c r="H599" s="78">
        <f>+IF(ISNUMBER(DATA!AA341),DATA!AA341,"n/a")</f>
        <v>3.6999999999999998E-2</v>
      </c>
      <c r="I599" s="88">
        <f>+IF(ISNUMBER(DATA!AJ341),DATA!AJ341,"n/a")</f>
        <v>2.27</v>
      </c>
      <c r="J599" s="78">
        <f>+IF(ISNUMBER(DATA!AK341),DATA!AK341,"n/a")</f>
        <v>0.01</v>
      </c>
      <c r="K599" s="88">
        <f>+IF(ISNUMBER(DATA!AT341),DATA!AT341,"n/a")</f>
        <v>2.2999999999999998</v>
      </c>
      <c r="L599" s="78">
        <f>+IF(ISNUMBER(DATA!AU341),DATA!AU341,"n/a")</f>
        <v>3.3000000000000002E-2</v>
      </c>
      <c r="R599" s="67"/>
      <c r="S599" s="67"/>
      <c r="T599" s="67"/>
      <c r="U599" s="67"/>
      <c r="V599" s="67"/>
      <c r="W599" s="67"/>
      <c r="X599" s="67"/>
      <c r="Y599" s="67"/>
    </row>
    <row r="600" spans="1:25" x14ac:dyDescent="0.2">
      <c r="A600" s="76" t="s">
        <v>19</v>
      </c>
      <c r="B600" s="67" t="s">
        <v>12</v>
      </c>
      <c r="C600" s="67" t="s">
        <v>26</v>
      </c>
      <c r="D600" s="67" t="s">
        <v>306</v>
      </c>
      <c r="E600" s="88">
        <f>+IF(ISNUMBER(DATA!P342),DATA!P342,"n/a")</f>
        <v>2.3199999999999998</v>
      </c>
      <c r="F600" s="78">
        <f>+IF(ISNUMBER(DATA!Q342),DATA!Q342,"n/a")</f>
        <v>3.3000000000000002E-2</v>
      </c>
      <c r="G600" s="88">
        <f>+IF(ISNUMBER(DATA!Z342),DATA!Z342,"n/a")</f>
        <v>2.38</v>
      </c>
      <c r="H600" s="78">
        <f>+IF(ISNUMBER(DATA!AA342),DATA!AA342,"n/a")</f>
        <v>4.9000000000000002E-2</v>
      </c>
      <c r="I600" s="88">
        <f>+IF(ISNUMBER(DATA!AJ342),DATA!AJ342,"n/a")</f>
        <v>2.41</v>
      </c>
      <c r="J600" s="78">
        <f>+IF(ISNUMBER(DATA!AK342),DATA!AK342,"n/a")</f>
        <v>6.7000000000000004E-2</v>
      </c>
      <c r="K600" s="88">
        <f>+IF(ISNUMBER(DATA!AT342),DATA!AT342,"n/a")</f>
        <v>2.38</v>
      </c>
      <c r="L600" s="78">
        <f>+IF(ISNUMBER(DATA!AU342),DATA!AU342,"n/a")</f>
        <v>7.0000000000000007E-2</v>
      </c>
      <c r="R600" s="67"/>
      <c r="S600" s="67"/>
      <c r="T600" s="67"/>
      <c r="U600" s="67"/>
      <c r="V600" s="67"/>
      <c r="W600" s="67"/>
      <c r="X600" s="67"/>
      <c r="Y600" s="67"/>
    </row>
    <row r="601" spans="1:25" x14ac:dyDescent="0.2">
      <c r="A601" s="76" t="s">
        <v>19</v>
      </c>
      <c r="B601" s="67" t="s">
        <v>12</v>
      </c>
      <c r="C601" s="67" t="s">
        <v>26</v>
      </c>
      <c r="D601" s="67" t="s">
        <v>307</v>
      </c>
      <c r="E601" s="88">
        <f>+IF(ISNUMBER(DATA!P343),DATA!P343,"n/a")</f>
        <v>2.17</v>
      </c>
      <c r="F601" s="78">
        <f>+IF(ISNUMBER(DATA!Q343),DATA!Q343,"n/a")</f>
        <v>-3.0000000000000001E-3</v>
      </c>
      <c r="G601" s="88">
        <f>+IF(ISNUMBER(DATA!Z343),DATA!Z343,"n/a")</f>
        <v>2.15</v>
      </c>
      <c r="H601" s="78">
        <f>+IF(ISNUMBER(DATA!AA343),DATA!AA343,"n/a")</f>
        <v>-1.4E-2</v>
      </c>
      <c r="I601" s="88">
        <f>+IF(ISNUMBER(DATA!AJ343),DATA!AJ343,"n/a")</f>
        <v>2.15</v>
      </c>
      <c r="J601" s="78">
        <f>+IF(ISNUMBER(DATA!AK343),DATA!AK343,"n/a")</f>
        <v>-8.0000000000000002E-3</v>
      </c>
      <c r="K601" s="88">
        <f>+IF(ISNUMBER(DATA!AT343),DATA!AT343,"n/a")</f>
        <v>2.19</v>
      </c>
      <c r="L601" s="78">
        <f>+IF(ISNUMBER(DATA!AU343),DATA!AU343,"n/a")</f>
        <v>4.0000000000000001E-3</v>
      </c>
      <c r="R601" s="67"/>
      <c r="S601" s="67"/>
      <c r="T601" s="67"/>
      <c r="U601" s="67"/>
      <c r="V601" s="67"/>
      <c r="W601" s="67"/>
      <c r="X601" s="67"/>
      <c r="Y601" s="67"/>
    </row>
    <row r="602" spans="1:25" x14ac:dyDescent="0.2">
      <c r="A602" s="76" t="s">
        <v>19</v>
      </c>
      <c r="B602" s="67" t="s">
        <v>12</v>
      </c>
      <c r="C602" s="67" t="s">
        <v>26</v>
      </c>
      <c r="D602" s="67" t="s">
        <v>308</v>
      </c>
      <c r="E602" s="88">
        <f>+IF(ISNUMBER(DATA!P344),DATA!P344,"n/a")</f>
        <v>2.25</v>
      </c>
      <c r="F602" s="78">
        <f>+IF(ISNUMBER(DATA!Q344),DATA!Q344,"n/a")</f>
        <v>6.4000000000000001E-2</v>
      </c>
      <c r="G602" s="88">
        <f>+IF(ISNUMBER(DATA!Z344),DATA!Z344,"n/a")</f>
        <v>2.2000000000000002</v>
      </c>
      <c r="H602" s="78">
        <f>+IF(ISNUMBER(DATA!AA344),DATA!AA344,"n/a")</f>
        <v>5.2999999999999999E-2</v>
      </c>
      <c r="I602" s="88">
        <f>+IF(ISNUMBER(DATA!AJ344),DATA!AJ344,"n/a")</f>
        <v>2.16</v>
      </c>
      <c r="J602" s="78">
        <f>+IF(ISNUMBER(DATA!AK344),DATA!AK344,"n/a")</f>
        <v>2.9000000000000001E-2</v>
      </c>
      <c r="K602" s="88">
        <f>+IF(ISNUMBER(DATA!AT344),DATA!AT344,"n/a")</f>
        <v>2.13</v>
      </c>
      <c r="L602" s="78">
        <f>+IF(ISNUMBER(DATA!AU344),DATA!AU344,"n/a")</f>
        <v>2.1999999999999999E-2</v>
      </c>
      <c r="R602" s="67"/>
      <c r="S602" s="67"/>
      <c r="T602" s="67"/>
      <c r="U602" s="67"/>
      <c r="V602" s="67"/>
      <c r="W602" s="67"/>
      <c r="X602" s="67"/>
      <c r="Y602" s="67"/>
    </row>
    <row r="603" spans="1:25" x14ac:dyDescent="0.2">
      <c r="A603" s="76" t="s">
        <v>19</v>
      </c>
      <c r="B603" s="67" t="s">
        <v>12</v>
      </c>
      <c r="C603" s="67" t="s">
        <v>26</v>
      </c>
      <c r="D603" s="67" t="s">
        <v>309</v>
      </c>
      <c r="E603" s="88">
        <f>+IF(ISNUMBER(DATA!P345),DATA!P345,"n/a")</f>
        <v>2.13</v>
      </c>
      <c r="F603" s="78">
        <f>+IF(ISNUMBER(DATA!Q345),DATA!Q345,"n/a")</f>
        <v>0.35299999999999998</v>
      </c>
      <c r="G603" s="88">
        <f>+IF(ISNUMBER(DATA!Z345),DATA!Z345,"n/a")</f>
        <v>2.21</v>
      </c>
      <c r="H603" s="78">
        <f>+IF(ISNUMBER(DATA!AA345),DATA!AA345,"n/a")</f>
        <v>0.14299999999999999</v>
      </c>
      <c r="I603" s="88">
        <f>+IF(ISNUMBER(DATA!AJ345),DATA!AJ345,"n/a")</f>
        <v>2.2799999999999998</v>
      </c>
      <c r="J603" s="78">
        <f>+IF(ISNUMBER(DATA!AK345),DATA!AK345,"n/a")</f>
        <v>0.12</v>
      </c>
      <c r="K603" s="88">
        <f>+IF(ISNUMBER(DATA!AT345),DATA!AT345,"n/a")</f>
        <v>2.21</v>
      </c>
      <c r="L603" s="78">
        <f>+IF(ISNUMBER(DATA!AU345),DATA!AU345,"n/a")</f>
        <v>6.6000000000000003E-2</v>
      </c>
      <c r="R603" s="67"/>
      <c r="S603" s="67"/>
      <c r="T603" s="67"/>
      <c r="U603" s="67"/>
      <c r="V603" s="67"/>
      <c r="W603" s="67"/>
      <c r="X603" s="67"/>
      <c r="Y603" s="67"/>
    </row>
    <row r="604" spans="1:25" x14ac:dyDescent="0.2">
      <c r="A604" s="76" t="s">
        <v>19</v>
      </c>
      <c r="B604" s="67" t="s">
        <v>12</v>
      </c>
      <c r="C604" s="67" t="s">
        <v>26</v>
      </c>
      <c r="D604" s="67" t="s">
        <v>310</v>
      </c>
      <c r="E604" s="88">
        <f>+IF(ISNUMBER(DATA!P346),DATA!P346,"n/a")</f>
        <v>1.91</v>
      </c>
      <c r="F604" s="78">
        <f>+IF(ISNUMBER(DATA!Q346),DATA!Q346,"n/a")</f>
        <v>0.04</v>
      </c>
      <c r="G604" s="88">
        <f>+IF(ISNUMBER(DATA!Z346),DATA!Z346,"n/a")</f>
        <v>1.89</v>
      </c>
      <c r="H604" s="78">
        <f>+IF(ISNUMBER(DATA!AA346),DATA!AA346,"n/a")</f>
        <v>2.7E-2</v>
      </c>
      <c r="I604" s="88">
        <f>+IF(ISNUMBER(DATA!AJ346),DATA!AJ346,"n/a")</f>
        <v>1.88</v>
      </c>
      <c r="J604" s="78">
        <f>+IF(ISNUMBER(DATA!AK346),DATA!AK346,"n/a")</f>
        <v>-1E-3</v>
      </c>
      <c r="K604" s="88">
        <f>+IF(ISNUMBER(DATA!AT346),DATA!AT346,"n/a")</f>
        <v>1.86</v>
      </c>
      <c r="L604" s="78">
        <f>+IF(ISNUMBER(DATA!AU346),DATA!AU346,"n/a")</f>
        <v>-1.7999999999999999E-2</v>
      </c>
      <c r="R604" s="67"/>
      <c r="S604" s="67"/>
      <c r="T604" s="67"/>
      <c r="U604" s="67"/>
      <c r="V604" s="67"/>
      <c r="W604" s="67"/>
      <c r="X604" s="67"/>
      <c r="Y604" s="67"/>
    </row>
    <row r="605" spans="1:25" x14ac:dyDescent="0.2">
      <c r="A605" s="76" t="s">
        <v>19</v>
      </c>
      <c r="B605" s="67" t="s">
        <v>12</v>
      </c>
      <c r="C605" s="67" t="s">
        <v>26</v>
      </c>
      <c r="D605" s="67" t="s">
        <v>311</v>
      </c>
      <c r="E605" s="88">
        <f>+IF(ISNUMBER(DATA!P347),DATA!P347,"n/a")</f>
        <v>2.0499999999999998</v>
      </c>
      <c r="F605" s="78">
        <f>+IF(ISNUMBER(DATA!Q347),DATA!Q347,"n/a")</f>
        <v>8.6999999999999994E-2</v>
      </c>
      <c r="G605" s="88">
        <f>+IF(ISNUMBER(DATA!Z347),DATA!Z347,"n/a")</f>
        <v>2.08</v>
      </c>
      <c r="H605" s="78">
        <f>+IF(ISNUMBER(DATA!AA347),DATA!AA347,"n/a")</f>
        <v>3.2000000000000001E-2</v>
      </c>
      <c r="I605" s="88">
        <f>+IF(ISNUMBER(DATA!AJ347),DATA!AJ347,"n/a")</f>
        <v>2.09</v>
      </c>
      <c r="J605" s="78">
        <f>+IF(ISNUMBER(DATA!AK347),DATA!AK347,"n/a")</f>
        <v>2.1999999999999999E-2</v>
      </c>
      <c r="K605" s="88">
        <f>+IF(ISNUMBER(DATA!AT347),DATA!AT347,"n/a")</f>
        <v>2.08</v>
      </c>
      <c r="L605" s="78">
        <f>+IF(ISNUMBER(DATA!AU347),DATA!AU347,"n/a")</f>
        <v>-8.0000000000000002E-3</v>
      </c>
      <c r="R605" s="67"/>
      <c r="S605" s="67"/>
      <c r="T605" s="67"/>
      <c r="U605" s="67"/>
      <c r="V605" s="67"/>
      <c r="W605" s="67"/>
      <c r="X605" s="67"/>
      <c r="Y605" s="67"/>
    </row>
    <row r="606" spans="1:25" x14ac:dyDescent="0.2">
      <c r="A606" s="76" t="s">
        <v>19</v>
      </c>
      <c r="B606" s="67" t="s">
        <v>12</v>
      </c>
      <c r="C606" s="67" t="s">
        <v>26</v>
      </c>
      <c r="D606" s="67" t="s">
        <v>312</v>
      </c>
      <c r="E606" s="88">
        <f>+IF(ISNUMBER(DATA!P348),DATA!P348,"n/a")</f>
        <v>2.13</v>
      </c>
      <c r="F606" s="78">
        <f>+IF(ISNUMBER(DATA!Q348),DATA!Q348,"n/a")</f>
        <v>0.1</v>
      </c>
      <c r="G606" s="88">
        <f>+IF(ISNUMBER(DATA!Z348),DATA!Z348,"n/a")</f>
        <v>2.11</v>
      </c>
      <c r="H606" s="78">
        <f>+IF(ISNUMBER(DATA!AA348),DATA!AA348,"n/a")</f>
        <v>5.0999999999999997E-2</v>
      </c>
      <c r="I606" s="88">
        <f>+IF(ISNUMBER(DATA!AJ348),DATA!AJ348,"n/a")</f>
        <v>2.1</v>
      </c>
      <c r="J606" s="78">
        <f>+IF(ISNUMBER(DATA!AK348),DATA!AK348,"n/a")</f>
        <v>4.2000000000000003E-2</v>
      </c>
      <c r="K606" s="88">
        <f>+IF(ISNUMBER(DATA!AT348),DATA!AT348,"n/a")</f>
        <v>2.0699999999999998</v>
      </c>
      <c r="L606" s="78">
        <f>+IF(ISNUMBER(DATA!AU348),DATA!AU348,"n/a")</f>
        <v>1.0999999999999999E-2</v>
      </c>
      <c r="R606" s="67"/>
      <c r="S606" s="67"/>
      <c r="T606" s="67"/>
      <c r="U606" s="67"/>
      <c r="V606" s="67"/>
      <c r="W606" s="67"/>
      <c r="X606" s="67"/>
      <c r="Y606" s="67"/>
    </row>
    <row r="607" spans="1:25" x14ac:dyDescent="0.2">
      <c r="A607" s="76" t="s">
        <v>19</v>
      </c>
      <c r="B607" s="67" t="s">
        <v>12</v>
      </c>
      <c r="C607" s="67" t="s">
        <v>26</v>
      </c>
      <c r="D607" s="67" t="s">
        <v>313</v>
      </c>
      <c r="E607" s="88">
        <f>+IF(ISNUMBER(DATA!P349),DATA!P349,"n/a")</f>
        <v>2.2000000000000002</v>
      </c>
      <c r="F607" s="78">
        <f>+IF(ISNUMBER(DATA!Q349),DATA!Q349,"n/a")</f>
        <v>5.0999999999999997E-2</v>
      </c>
      <c r="G607" s="88">
        <f>+IF(ISNUMBER(DATA!Z349),DATA!Z349,"n/a")</f>
        <v>2.19</v>
      </c>
      <c r="H607" s="78">
        <f>+IF(ISNUMBER(DATA!AA349),DATA!AA349,"n/a")</f>
        <v>3.1E-2</v>
      </c>
      <c r="I607" s="88">
        <f>+IF(ISNUMBER(DATA!AJ349),DATA!AJ349,"n/a")</f>
        <v>2.19</v>
      </c>
      <c r="J607" s="78">
        <f>+IF(ISNUMBER(DATA!AK349),DATA!AK349,"n/a")</f>
        <v>4.1000000000000002E-2</v>
      </c>
      <c r="K607" s="88">
        <f>+IF(ISNUMBER(DATA!AT349),DATA!AT349,"n/a")</f>
        <v>2.14</v>
      </c>
      <c r="L607" s="78">
        <f>+IF(ISNUMBER(DATA!AU349),DATA!AU349,"n/a")</f>
        <v>1.2999999999999999E-2</v>
      </c>
      <c r="R607" s="67"/>
      <c r="S607" s="67"/>
      <c r="T607" s="67"/>
      <c r="U607" s="67"/>
      <c r="V607" s="67"/>
      <c r="W607" s="67"/>
      <c r="X607" s="67"/>
      <c r="Y607" s="67"/>
    </row>
    <row r="608" spans="1:25" x14ac:dyDescent="0.2">
      <c r="A608" s="76" t="s">
        <v>19</v>
      </c>
      <c r="B608" s="67" t="s">
        <v>12</v>
      </c>
      <c r="C608" s="67" t="s">
        <v>26</v>
      </c>
      <c r="D608" s="67" t="s">
        <v>314</v>
      </c>
      <c r="E608" s="88">
        <f>+IF(ISNUMBER(DATA!P350),DATA!P350,"n/a")</f>
        <v>2.74</v>
      </c>
      <c r="F608" s="78">
        <f>+IF(ISNUMBER(DATA!Q350),DATA!Q350,"n/a")</f>
        <v>0.109</v>
      </c>
      <c r="G608" s="88">
        <f>+IF(ISNUMBER(DATA!Z350),DATA!Z350,"n/a")</f>
        <v>2.71</v>
      </c>
      <c r="H608" s="78">
        <f>+IF(ISNUMBER(DATA!AA350),DATA!AA350,"n/a")</f>
        <v>0.05</v>
      </c>
      <c r="I608" s="88">
        <f>+IF(ISNUMBER(DATA!AJ350),DATA!AJ350,"n/a")</f>
        <v>2.66</v>
      </c>
      <c r="J608" s="78">
        <f>+IF(ISNUMBER(DATA!AK350),DATA!AK350,"n/a")</f>
        <v>2.4E-2</v>
      </c>
      <c r="K608" s="88">
        <f>+IF(ISNUMBER(DATA!AT350),DATA!AT350,"n/a")</f>
        <v>2.62</v>
      </c>
      <c r="L608" s="78">
        <f>+IF(ISNUMBER(DATA!AU350),DATA!AU350,"n/a")</f>
        <v>2.4E-2</v>
      </c>
      <c r="R608" s="67"/>
      <c r="S608" s="67"/>
      <c r="T608" s="67"/>
      <c r="U608" s="67"/>
      <c r="V608" s="67"/>
      <c r="W608" s="67"/>
      <c r="X608" s="67"/>
      <c r="Y608" s="67"/>
    </row>
    <row r="609" spans="1:25" x14ac:dyDescent="0.2">
      <c r="A609" s="76" t="s">
        <v>19</v>
      </c>
      <c r="B609" s="67" t="s">
        <v>12</v>
      </c>
      <c r="C609" s="67" t="s">
        <v>26</v>
      </c>
      <c r="D609" s="67" t="s">
        <v>315</v>
      </c>
      <c r="E609" s="88">
        <f>+IF(ISNUMBER(DATA!P351),DATA!P351,"n/a")</f>
        <v>2.25</v>
      </c>
      <c r="F609" s="78">
        <f>+IF(ISNUMBER(DATA!Q351),DATA!Q351,"n/a")</f>
        <v>7.5999999999999998E-2</v>
      </c>
      <c r="G609" s="88">
        <f>+IF(ISNUMBER(DATA!Z351),DATA!Z351,"n/a")</f>
        <v>2.2599999999999998</v>
      </c>
      <c r="H609" s="78">
        <f>+IF(ISNUMBER(DATA!AA351),DATA!AA351,"n/a")</f>
        <v>8.1000000000000003E-2</v>
      </c>
      <c r="I609" s="88">
        <f>+IF(ISNUMBER(DATA!AJ351),DATA!AJ351,"n/a")</f>
        <v>2.23</v>
      </c>
      <c r="J609" s="78">
        <f>+IF(ISNUMBER(DATA!AK351),DATA!AK351,"n/a")</f>
        <v>7.8E-2</v>
      </c>
      <c r="K609" s="88">
        <f>+IF(ISNUMBER(DATA!AT351),DATA!AT351,"n/a")</f>
        <v>2.21</v>
      </c>
      <c r="L609" s="78">
        <f>+IF(ISNUMBER(DATA!AU351),DATA!AU351,"n/a")</f>
        <v>7.1999999999999995E-2</v>
      </c>
      <c r="R609" s="67"/>
      <c r="S609" s="67"/>
      <c r="T609" s="67"/>
      <c r="U609" s="67"/>
      <c r="V609" s="67"/>
      <c r="W609" s="67"/>
      <c r="X609" s="67"/>
      <c r="Y609" s="67"/>
    </row>
    <row r="610" spans="1:25" x14ac:dyDescent="0.2">
      <c r="A610" s="76" t="s">
        <v>19</v>
      </c>
      <c r="B610" s="67" t="s">
        <v>12</v>
      </c>
      <c r="C610" s="67" t="s">
        <v>26</v>
      </c>
      <c r="D610" s="67" t="s">
        <v>316</v>
      </c>
      <c r="E610" s="88">
        <f>+IF(ISNUMBER(DATA!P352),DATA!P352,"n/a")</f>
        <v>2.1</v>
      </c>
      <c r="F610" s="78">
        <f>+IF(ISNUMBER(DATA!Q352),DATA!Q352,"n/a")</f>
        <v>2E-3</v>
      </c>
      <c r="G610" s="88">
        <f>+IF(ISNUMBER(DATA!Z352),DATA!Z352,"n/a")</f>
        <v>2.1</v>
      </c>
      <c r="H610" s="78">
        <f>+IF(ISNUMBER(DATA!AA352),DATA!AA352,"n/a")</f>
        <v>-3.1E-2</v>
      </c>
      <c r="I610" s="88">
        <f>+IF(ISNUMBER(DATA!AJ352),DATA!AJ352,"n/a")</f>
        <v>2.1</v>
      </c>
      <c r="J610" s="78">
        <f>+IF(ISNUMBER(DATA!AK352),DATA!AK352,"n/a")</f>
        <v>-5.8999999999999997E-2</v>
      </c>
      <c r="K610" s="88">
        <f>+IF(ISNUMBER(DATA!AT352),DATA!AT352,"n/a")</f>
        <v>2.13</v>
      </c>
      <c r="L610" s="78">
        <f>+IF(ISNUMBER(DATA!AU352),DATA!AU352,"n/a")</f>
        <v>-9.1999999999999998E-2</v>
      </c>
      <c r="R610" s="67"/>
      <c r="S610" s="67"/>
      <c r="T610" s="67"/>
      <c r="U610" s="67"/>
      <c r="V610" s="67"/>
      <c r="W610" s="67"/>
      <c r="X610" s="67"/>
      <c r="Y610" s="67"/>
    </row>
    <row r="611" spans="1:25" x14ac:dyDescent="0.2">
      <c r="A611" s="76" t="s">
        <v>19</v>
      </c>
      <c r="B611" s="67" t="s">
        <v>12</v>
      </c>
      <c r="C611" s="67" t="s">
        <v>26</v>
      </c>
      <c r="D611" s="67" t="s">
        <v>317</v>
      </c>
      <c r="E611" s="88">
        <f>+IF(ISNUMBER(DATA!P353),DATA!P353,"n/a")</f>
        <v>2.68</v>
      </c>
      <c r="F611" s="78">
        <f>+IF(ISNUMBER(DATA!Q353),DATA!Q353,"n/a")</f>
        <v>0.13700000000000001</v>
      </c>
      <c r="G611" s="88">
        <f>+IF(ISNUMBER(DATA!Z353),DATA!Z353,"n/a")</f>
        <v>2.63</v>
      </c>
      <c r="H611" s="78">
        <f>+IF(ISNUMBER(DATA!AA353),DATA!AA353,"n/a")</f>
        <v>7.2999999999999995E-2</v>
      </c>
      <c r="I611" s="88">
        <f>+IF(ISNUMBER(DATA!AJ353),DATA!AJ353,"n/a")</f>
        <v>2.58</v>
      </c>
      <c r="J611" s="78">
        <f>+IF(ISNUMBER(DATA!AK353),DATA!AK353,"n/a")</f>
        <v>3.5000000000000003E-2</v>
      </c>
      <c r="K611" s="88">
        <f>+IF(ISNUMBER(DATA!AT353),DATA!AT353,"n/a")</f>
        <v>2.57</v>
      </c>
      <c r="L611" s="78">
        <f>+IF(ISNUMBER(DATA!AU353),DATA!AU353,"n/a")</f>
        <v>2.9000000000000001E-2</v>
      </c>
      <c r="R611" s="67"/>
      <c r="S611" s="67"/>
      <c r="T611" s="67"/>
      <c r="U611" s="67"/>
      <c r="V611" s="67"/>
      <c r="W611" s="67"/>
      <c r="X611" s="67"/>
      <c r="Y611" s="67"/>
    </row>
    <row r="612" spans="1:25" x14ac:dyDescent="0.2">
      <c r="A612" s="76" t="s">
        <v>19</v>
      </c>
      <c r="B612" s="67" t="s">
        <v>12</v>
      </c>
      <c r="C612" s="67" t="s">
        <v>26</v>
      </c>
      <c r="D612" s="67" t="s">
        <v>318</v>
      </c>
      <c r="E612" s="88">
        <f>+IF(ISNUMBER(DATA!P354),DATA!P354,"n/a")</f>
        <v>1.99</v>
      </c>
      <c r="F612" s="78">
        <f>+IF(ISNUMBER(DATA!Q354),DATA!Q354,"n/a")</f>
        <v>0.02</v>
      </c>
      <c r="G612" s="88">
        <f>+IF(ISNUMBER(DATA!Z354),DATA!Z354,"n/a")</f>
        <v>1.98</v>
      </c>
      <c r="H612" s="78">
        <f>+IF(ISNUMBER(DATA!AA354),DATA!AA354,"n/a")</f>
        <v>1.2999999999999999E-2</v>
      </c>
      <c r="I612" s="88">
        <f>+IF(ISNUMBER(DATA!AJ354),DATA!AJ354,"n/a")</f>
        <v>1.97</v>
      </c>
      <c r="J612" s="78">
        <f>+IF(ISNUMBER(DATA!AK354),DATA!AK354,"n/a")</f>
        <v>-5.3999999999999999E-2</v>
      </c>
      <c r="K612" s="88">
        <f>+IF(ISNUMBER(DATA!AT354),DATA!AT354,"n/a")</f>
        <v>1.98</v>
      </c>
      <c r="L612" s="78">
        <f>+IF(ISNUMBER(DATA!AU354),DATA!AU354,"n/a")</f>
        <v>-7.4999999999999997E-2</v>
      </c>
      <c r="R612" s="67"/>
      <c r="S612" s="67"/>
      <c r="T612" s="67"/>
      <c r="U612" s="67"/>
      <c r="V612" s="67"/>
      <c r="W612" s="67"/>
      <c r="X612" s="67"/>
      <c r="Y612" s="67"/>
    </row>
    <row r="613" spans="1:25" x14ac:dyDescent="0.2">
      <c r="A613" s="76" t="s">
        <v>19</v>
      </c>
      <c r="B613" s="67" t="s">
        <v>12</v>
      </c>
      <c r="C613" s="67" t="s">
        <v>26</v>
      </c>
      <c r="D613" s="67" t="s">
        <v>319</v>
      </c>
      <c r="E613" s="88">
        <f>+IF(ISNUMBER(DATA!P355),DATA!P355,"n/a")</f>
        <v>2.1800000000000002</v>
      </c>
      <c r="F613" s="78">
        <f>+IF(ISNUMBER(DATA!Q355),DATA!Q355,"n/a")</f>
        <v>4.4999999999999998E-2</v>
      </c>
      <c r="G613" s="88">
        <f>+IF(ISNUMBER(DATA!Z355),DATA!Z355,"n/a")</f>
        <v>2.23</v>
      </c>
      <c r="H613" s="78">
        <f>+IF(ISNUMBER(DATA!AA355),DATA!AA355,"n/a")</f>
        <v>4.3999999999999997E-2</v>
      </c>
      <c r="I613" s="88">
        <f>+IF(ISNUMBER(DATA!AJ355),DATA!AJ355,"n/a")</f>
        <v>2.21</v>
      </c>
      <c r="J613" s="78">
        <f>+IF(ISNUMBER(DATA!AK355),DATA!AK355,"n/a")</f>
        <v>3.2000000000000001E-2</v>
      </c>
      <c r="K613" s="88">
        <f>+IF(ISNUMBER(DATA!AT355),DATA!AT355,"n/a")</f>
        <v>2.21</v>
      </c>
      <c r="L613" s="78">
        <f>+IF(ISNUMBER(DATA!AU355),DATA!AU355,"n/a")</f>
        <v>0.02</v>
      </c>
      <c r="R613" s="67"/>
      <c r="S613" s="67"/>
      <c r="T613" s="67"/>
      <c r="U613" s="67"/>
      <c r="V613" s="67"/>
      <c r="W613" s="67"/>
      <c r="X613" s="67"/>
      <c r="Y613" s="67"/>
    </row>
    <row r="614" spans="1:25" x14ac:dyDescent="0.2">
      <c r="A614" s="76" t="s">
        <v>19</v>
      </c>
      <c r="B614" s="67" t="s">
        <v>12</v>
      </c>
      <c r="C614" s="67" t="s">
        <v>26</v>
      </c>
      <c r="D614" s="67" t="s">
        <v>320</v>
      </c>
      <c r="E614" s="88">
        <f>+IF(ISNUMBER(DATA!P356),DATA!P356,"n/a")</f>
        <v>2.2400000000000002</v>
      </c>
      <c r="F614" s="78">
        <f>+IF(ISNUMBER(DATA!Q356),DATA!Q356,"n/a")</f>
        <v>-1.7999999999999999E-2</v>
      </c>
      <c r="G614" s="88">
        <f>+IF(ISNUMBER(DATA!Z356),DATA!Z356,"n/a")</f>
        <v>2.25</v>
      </c>
      <c r="H614" s="78">
        <f>+IF(ISNUMBER(DATA!AA356),DATA!AA356,"n/a")</f>
        <v>-2.5999999999999999E-2</v>
      </c>
      <c r="I614" s="88">
        <f>+IF(ISNUMBER(DATA!AJ356),DATA!AJ356,"n/a")</f>
        <v>2.34</v>
      </c>
      <c r="J614" s="78">
        <f>+IF(ISNUMBER(DATA!AK356),DATA!AK356,"n/a")</f>
        <v>2.3E-2</v>
      </c>
      <c r="K614" s="88">
        <f>+IF(ISNUMBER(DATA!AT356),DATA!AT356,"n/a")</f>
        <v>2.2999999999999998</v>
      </c>
      <c r="L614" s="78">
        <f>+IF(ISNUMBER(DATA!AU356),DATA!AU356,"n/a")</f>
        <v>0.01</v>
      </c>
      <c r="R614" s="67"/>
      <c r="S614" s="67"/>
      <c r="T614" s="67"/>
      <c r="U614" s="67"/>
      <c r="V614" s="67"/>
      <c r="W614" s="67"/>
      <c r="X614" s="67"/>
      <c r="Y614" s="67"/>
    </row>
    <row r="615" spans="1:25" x14ac:dyDescent="0.2">
      <c r="A615" s="76" t="s">
        <v>19</v>
      </c>
      <c r="B615" s="67" t="s">
        <v>12</v>
      </c>
      <c r="C615" s="67" t="s">
        <v>26</v>
      </c>
      <c r="D615" s="67" t="s">
        <v>321</v>
      </c>
      <c r="E615" s="88">
        <f>+IF(ISNUMBER(DATA!P357),DATA!P357,"n/a")</f>
        <v>2.27</v>
      </c>
      <c r="F615" s="78">
        <f>+IF(ISNUMBER(DATA!Q357),DATA!Q357,"n/a")</f>
        <v>4.7E-2</v>
      </c>
      <c r="G615" s="88">
        <f>+IF(ISNUMBER(DATA!Z357),DATA!Z357,"n/a")</f>
        <v>2.29</v>
      </c>
      <c r="H615" s="78">
        <f>+IF(ISNUMBER(DATA!AA357),DATA!AA357,"n/a")</f>
        <v>3.3000000000000002E-2</v>
      </c>
      <c r="I615" s="88">
        <f>+IF(ISNUMBER(DATA!AJ357),DATA!AJ357,"n/a")</f>
        <v>2.2400000000000002</v>
      </c>
      <c r="J615" s="78">
        <f>+IF(ISNUMBER(DATA!AK357),DATA!AK357,"n/a")</f>
        <v>8.0000000000000002E-3</v>
      </c>
      <c r="K615" s="88">
        <f>+IF(ISNUMBER(DATA!AT357),DATA!AT357,"n/a")</f>
        <v>2.2599999999999998</v>
      </c>
      <c r="L615" s="78">
        <f>+IF(ISNUMBER(DATA!AU357),DATA!AU357,"n/a")</f>
        <v>2.5000000000000001E-2</v>
      </c>
      <c r="R615" s="67"/>
      <c r="S615" s="67"/>
      <c r="T615" s="67"/>
      <c r="U615" s="67"/>
      <c r="V615" s="67"/>
      <c r="W615" s="67"/>
      <c r="X615" s="67"/>
      <c r="Y615" s="67"/>
    </row>
    <row r="616" spans="1:25" x14ac:dyDescent="0.2">
      <c r="A616" s="76" t="s">
        <v>19</v>
      </c>
      <c r="B616" s="67" t="s">
        <v>12</v>
      </c>
      <c r="C616" s="67" t="s">
        <v>26</v>
      </c>
      <c r="D616" s="67" t="s">
        <v>347</v>
      </c>
      <c r="E616" s="88">
        <f>+IF(ISNUMBER(DATA!P358),DATA!P358,"n/a")</f>
        <v>2.09</v>
      </c>
      <c r="F616" s="78">
        <f>+IF(ISNUMBER(DATA!Q358),DATA!Q358,"n/a")</f>
        <v>6.0000000000000001E-3</v>
      </c>
      <c r="G616" s="88">
        <f>+IF(ISNUMBER(DATA!Z358),DATA!Z358,"n/a")</f>
        <v>2.2000000000000002</v>
      </c>
      <c r="H616" s="78">
        <f>+IF(ISNUMBER(DATA!AA358),DATA!AA358,"n/a")</f>
        <v>0.08</v>
      </c>
      <c r="I616" s="88">
        <f>+IF(ISNUMBER(DATA!AJ358),DATA!AJ358,"n/a")</f>
        <v>2.2000000000000002</v>
      </c>
      <c r="J616" s="78">
        <f>+IF(ISNUMBER(DATA!AK358),DATA!AK358,"n/a")</f>
        <v>7.0000000000000007E-2</v>
      </c>
      <c r="K616" s="88">
        <f>+IF(ISNUMBER(DATA!AT358),DATA!AT358,"n/a")</f>
        <v>2.15</v>
      </c>
      <c r="L616" s="78">
        <f>+IF(ISNUMBER(DATA!AU358),DATA!AU358,"n/a")</f>
        <v>5.8999999999999997E-2</v>
      </c>
      <c r="R616" s="67"/>
      <c r="S616" s="67"/>
      <c r="T616" s="67"/>
      <c r="U616" s="67"/>
      <c r="V616" s="67"/>
      <c r="W616" s="67"/>
      <c r="X616" s="67"/>
      <c r="Y616" s="67"/>
    </row>
    <row r="617" spans="1:25" x14ac:dyDescent="0.2">
      <c r="A617" s="76" t="s">
        <v>19</v>
      </c>
      <c r="B617" s="67" t="s">
        <v>12</v>
      </c>
      <c r="C617" s="67" t="s">
        <v>26</v>
      </c>
      <c r="D617" s="67" t="s">
        <v>348</v>
      </c>
      <c r="E617" s="88">
        <f>+IF(ISNUMBER(DATA!P359),DATA!P359,"n/a")</f>
        <v>2.33</v>
      </c>
      <c r="F617" s="78">
        <f>+IF(ISNUMBER(DATA!Q359),DATA!Q359,"n/a")</f>
        <v>0.04</v>
      </c>
      <c r="G617" s="88">
        <f>+IF(ISNUMBER(DATA!Z359),DATA!Z359,"n/a")</f>
        <v>2.29</v>
      </c>
      <c r="H617" s="78">
        <f>+IF(ISNUMBER(DATA!AA359),DATA!AA359,"n/a")</f>
        <v>1.7999999999999999E-2</v>
      </c>
      <c r="I617" s="88">
        <f>+IF(ISNUMBER(DATA!AJ359),DATA!AJ359,"n/a")</f>
        <v>2.2599999999999998</v>
      </c>
      <c r="J617" s="78">
        <f>+IF(ISNUMBER(DATA!AK359),DATA!AK359,"n/a")</f>
        <v>5.0000000000000001E-3</v>
      </c>
      <c r="K617" s="88">
        <f>+IF(ISNUMBER(DATA!AT359),DATA!AT359,"n/a")</f>
        <v>2.2599999999999998</v>
      </c>
      <c r="L617" s="78">
        <f>+IF(ISNUMBER(DATA!AU359),DATA!AU359,"n/a")</f>
        <v>-3.0000000000000001E-3</v>
      </c>
      <c r="R617" s="67"/>
      <c r="S617" s="67"/>
      <c r="T617" s="67"/>
      <c r="U617" s="67"/>
      <c r="V617" s="67"/>
      <c r="W617" s="67"/>
      <c r="X617" s="67"/>
      <c r="Y617" s="67"/>
    </row>
    <row r="618" spans="1:25" x14ac:dyDescent="0.2">
      <c r="A618" s="76"/>
      <c r="E618" s="81"/>
      <c r="F618" s="78"/>
      <c r="G618" s="82"/>
      <c r="H618" s="78"/>
      <c r="I618" s="82"/>
      <c r="J618" s="83"/>
      <c r="K618" s="82"/>
      <c r="L618" s="78"/>
      <c r="R618" s="67"/>
      <c r="S618" s="67"/>
      <c r="T618" s="67"/>
      <c r="U618" s="67"/>
      <c r="V618" s="67"/>
      <c r="W618" s="67"/>
      <c r="X618" s="67"/>
      <c r="Y618" s="67"/>
    </row>
    <row r="619" spans="1:25" x14ac:dyDescent="0.2">
      <c r="A619" s="76" t="s">
        <v>19</v>
      </c>
      <c r="B619" s="67" t="s">
        <v>11</v>
      </c>
      <c r="C619" s="67" t="s">
        <v>0</v>
      </c>
      <c r="D619" s="67" t="s">
        <v>274</v>
      </c>
      <c r="E619" s="77">
        <f>+IF(ISNUMBER(DATA!H133),DATA!H133,"n/a")</f>
        <v>132759</v>
      </c>
      <c r="F619" s="78">
        <f>+IF(ISNUMBER(DATA!I133),DATA!I133,"n/a")</f>
        <v>8.6999999999999994E-2</v>
      </c>
      <c r="G619" s="77">
        <f>+IF(ISNUMBER(DATA!R133),DATA!R133,"n/a")</f>
        <v>422032</v>
      </c>
      <c r="H619" s="78">
        <f>+IF(ISNUMBER(DATA!S133),DATA!S133,"n/a")</f>
        <v>1.7000000000000001E-2</v>
      </c>
      <c r="I619" s="77">
        <f>+IF(ISNUMBER(DATA!AB133),DATA!AB133,"n/a")</f>
        <v>905480</v>
      </c>
      <c r="J619" s="78">
        <f>+IF(ISNUMBER(DATA!AC133),DATA!AC133,"n/a")</f>
        <v>2.3E-2</v>
      </c>
      <c r="K619" s="77">
        <f>+IF(ISNUMBER(DATA!AL133),DATA!AL133,"n/a")</f>
        <v>1795964</v>
      </c>
      <c r="L619" s="78">
        <f>+IF(ISNUMBER(DATA!AM133),DATA!AM133,"n/a")</f>
        <v>5.6000000000000001E-2</v>
      </c>
      <c r="R619" s="67"/>
      <c r="S619" s="67"/>
      <c r="T619" s="67"/>
      <c r="U619" s="67"/>
      <c r="V619" s="67"/>
      <c r="W619" s="67"/>
      <c r="X619" s="67"/>
      <c r="Y619" s="67"/>
    </row>
    <row r="620" spans="1:25" x14ac:dyDescent="0.2">
      <c r="A620" s="76" t="s">
        <v>19</v>
      </c>
      <c r="B620" s="67" t="s">
        <v>11</v>
      </c>
      <c r="C620" s="67" t="s">
        <v>0</v>
      </c>
      <c r="D620" s="67" t="s">
        <v>275</v>
      </c>
      <c r="E620" s="77">
        <f>+IF(ISNUMBER(DATA!H134),DATA!H134,"n/a")</f>
        <v>429256</v>
      </c>
      <c r="F620" s="78">
        <f>+IF(ISNUMBER(DATA!I134),DATA!I134,"n/a")</f>
        <v>0.19700000000000001</v>
      </c>
      <c r="G620" s="77">
        <f>+IF(ISNUMBER(DATA!R134),DATA!R134,"n/a")</f>
        <v>1411965</v>
      </c>
      <c r="H620" s="78">
        <f>+IF(ISNUMBER(DATA!S134),DATA!S134,"n/a")</f>
        <v>0.14499999999999999</v>
      </c>
      <c r="I620" s="77">
        <f>+IF(ISNUMBER(DATA!AB134),DATA!AB134,"n/a")</f>
        <v>2868585</v>
      </c>
      <c r="J620" s="78">
        <f>+IF(ISNUMBER(DATA!AC134),DATA!AC134,"n/a")</f>
        <v>0.16800000000000001</v>
      </c>
      <c r="K620" s="77">
        <f>+IF(ISNUMBER(DATA!AL134),DATA!AL134,"n/a")</f>
        <v>5617498</v>
      </c>
      <c r="L620" s="78">
        <f>+IF(ISNUMBER(DATA!AM134),DATA!AM134,"n/a")</f>
        <v>0.17100000000000001</v>
      </c>
      <c r="R620" s="67"/>
      <c r="S620" s="67"/>
      <c r="T620" s="67"/>
      <c r="U620" s="67"/>
      <c r="V620" s="67"/>
      <c r="W620" s="67"/>
      <c r="X620" s="67"/>
      <c r="Y620" s="67"/>
    </row>
    <row r="621" spans="1:25" x14ac:dyDescent="0.2">
      <c r="A621" s="76" t="s">
        <v>19</v>
      </c>
      <c r="B621" s="67" t="s">
        <v>11</v>
      </c>
      <c r="C621" s="67" t="s">
        <v>0</v>
      </c>
      <c r="D621" s="67" t="s">
        <v>276</v>
      </c>
      <c r="E621" s="77">
        <f>+IF(ISNUMBER(DATA!H135),DATA!H135,"n/a")</f>
        <v>736892</v>
      </c>
      <c r="F621" s="78">
        <f>+IF(ISNUMBER(DATA!I135),DATA!I135,"n/a")</f>
        <v>3.3000000000000002E-2</v>
      </c>
      <c r="G621" s="77">
        <f>+IF(ISNUMBER(DATA!R135),DATA!R135,"n/a")</f>
        <v>2249569</v>
      </c>
      <c r="H621" s="78">
        <f>+IF(ISNUMBER(DATA!S135),DATA!S135,"n/a")</f>
        <v>0.03</v>
      </c>
      <c r="I621" s="77">
        <f>+IF(ISNUMBER(DATA!AB135),DATA!AB135,"n/a")</f>
        <v>4525099</v>
      </c>
      <c r="J621" s="78">
        <f>+IF(ISNUMBER(DATA!AC135),DATA!AC135,"n/a")</f>
        <v>0.01</v>
      </c>
      <c r="K621" s="77">
        <f>+IF(ISNUMBER(DATA!AL135),DATA!AL135,"n/a")</f>
        <v>9201176</v>
      </c>
      <c r="L621" s="78">
        <f>+IF(ISNUMBER(DATA!AM135),DATA!AM135,"n/a")</f>
        <v>1.7999999999999999E-2</v>
      </c>
      <c r="R621" s="67"/>
      <c r="S621" s="67"/>
      <c r="T621" s="67"/>
      <c r="U621" s="67"/>
      <c r="V621" s="67"/>
      <c r="W621" s="67"/>
      <c r="X621" s="67"/>
      <c r="Y621" s="67"/>
    </row>
    <row r="622" spans="1:25" x14ac:dyDescent="0.2">
      <c r="A622" s="76" t="s">
        <v>19</v>
      </c>
      <c r="B622" s="67" t="s">
        <v>11</v>
      </c>
      <c r="C622" s="67" t="s">
        <v>0</v>
      </c>
      <c r="D622" s="67" t="s">
        <v>277</v>
      </c>
      <c r="E622" s="77">
        <f>+IF(ISNUMBER(DATA!H136),DATA!H136,"n/a")</f>
        <v>279576</v>
      </c>
      <c r="F622" s="78">
        <f>+IF(ISNUMBER(DATA!I136),DATA!I136,"n/a")</f>
        <v>0.17899999999999999</v>
      </c>
      <c r="G622" s="77">
        <f>+IF(ISNUMBER(DATA!R136),DATA!R136,"n/a")</f>
        <v>933697</v>
      </c>
      <c r="H622" s="78">
        <f>+IF(ISNUMBER(DATA!S136),DATA!S136,"n/a")</f>
        <v>0.127</v>
      </c>
      <c r="I622" s="77">
        <f>+IF(ISNUMBER(DATA!AB136),DATA!AB136,"n/a")</f>
        <v>1919388</v>
      </c>
      <c r="J622" s="78">
        <f>+IF(ISNUMBER(DATA!AC136),DATA!AC136,"n/a")</f>
        <v>0.158</v>
      </c>
      <c r="K622" s="77">
        <f>+IF(ISNUMBER(DATA!AL136),DATA!AL136,"n/a")</f>
        <v>3781340</v>
      </c>
      <c r="L622" s="78">
        <f>+IF(ISNUMBER(DATA!AM136),DATA!AM136,"n/a")</f>
        <v>0.18099999999999999</v>
      </c>
      <c r="R622" s="67"/>
      <c r="S622" s="67"/>
      <c r="T622" s="67"/>
      <c r="U622" s="67"/>
      <c r="V622" s="67"/>
      <c r="W622" s="67"/>
      <c r="X622" s="67"/>
      <c r="Y622" s="67"/>
    </row>
    <row r="623" spans="1:25" x14ac:dyDescent="0.2">
      <c r="A623" s="76" t="s">
        <v>19</v>
      </c>
      <c r="B623" s="67" t="s">
        <v>11</v>
      </c>
      <c r="C623" s="67" t="s">
        <v>0</v>
      </c>
      <c r="D623" s="67" t="s">
        <v>278</v>
      </c>
      <c r="E623" s="77">
        <f>+IF(ISNUMBER(DATA!H137),DATA!H137,"n/a")</f>
        <v>621876</v>
      </c>
      <c r="F623" s="78">
        <f>+IF(ISNUMBER(DATA!I137),DATA!I137,"n/a")</f>
        <v>-1.9E-2</v>
      </c>
      <c r="G623" s="77">
        <f>+IF(ISNUMBER(DATA!R137),DATA!R137,"n/a")</f>
        <v>1924424</v>
      </c>
      <c r="H623" s="78">
        <f>+IF(ISNUMBER(DATA!S137),DATA!S137,"n/a")</f>
        <v>-2.5000000000000001E-2</v>
      </c>
      <c r="I623" s="77">
        <f>+IF(ISNUMBER(DATA!AB137),DATA!AB137,"n/a")</f>
        <v>3969289</v>
      </c>
      <c r="J623" s="78">
        <f>+IF(ISNUMBER(DATA!AC137),DATA!AC137,"n/a")</f>
        <v>-1.2E-2</v>
      </c>
      <c r="K623" s="77">
        <f>+IF(ISNUMBER(DATA!AL137),DATA!AL137,"n/a")</f>
        <v>8178746</v>
      </c>
      <c r="L623" s="78">
        <f>+IF(ISNUMBER(DATA!AM137),DATA!AM137,"n/a")</f>
        <v>4.9000000000000002E-2</v>
      </c>
      <c r="R623" s="67"/>
      <c r="S623" s="67"/>
      <c r="T623" s="67"/>
      <c r="U623" s="67"/>
      <c r="V623" s="67"/>
      <c r="W623" s="67"/>
      <c r="X623" s="67"/>
      <c r="Y623" s="67"/>
    </row>
    <row r="624" spans="1:25" x14ac:dyDescent="0.2">
      <c r="A624" s="76" t="s">
        <v>19</v>
      </c>
      <c r="B624" s="67" t="s">
        <v>11</v>
      </c>
      <c r="C624" s="67" t="s">
        <v>0</v>
      </c>
      <c r="D624" s="67" t="s">
        <v>279</v>
      </c>
      <c r="E624" s="77">
        <f>+IF(ISNUMBER(DATA!H138),DATA!H138,"n/a")</f>
        <v>294137</v>
      </c>
      <c r="F624" s="78">
        <f>+IF(ISNUMBER(DATA!I138),DATA!I138,"n/a")</f>
        <v>-8.8999999999999996E-2</v>
      </c>
      <c r="G624" s="77">
        <f>+IF(ISNUMBER(DATA!R138),DATA!R138,"n/a")</f>
        <v>961863</v>
      </c>
      <c r="H624" s="78">
        <f>+IF(ISNUMBER(DATA!S138),DATA!S138,"n/a")</f>
        <v>-0.104</v>
      </c>
      <c r="I624" s="77">
        <f>+IF(ISNUMBER(DATA!AB138),DATA!AB138,"n/a")</f>
        <v>2087148</v>
      </c>
      <c r="J624" s="78">
        <f>+IF(ISNUMBER(DATA!AC138),DATA!AC138,"n/a")</f>
        <v>-7.5999999999999998E-2</v>
      </c>
      <c r="K624" s="77">
        <f>+IF(ISNUMBER(DATA!AL138),DATA!AL138,"n/a")</f>
        <v>4197121</v>
      </c>
      <c r="L624" s="78">
        <f>+IF(ISNUMBER(DATA!AM138),DATA!AM138,"n/a")</f>
        <v>-2.5000000000000001E-2</v>
      </c>
      <c r="R624" s="67"/>
      <c r="S624" s="67"/>
      <c r="T624" s="67"/>
      <c r="U624" s="67"/>
      <c r="V624" s="67"/>
      <c r="W624" s="67"/>
      <c r="X624" s="67"/>
      <c r="Y624" s="67"/>
    </row>
    <row r="625" spans="1:25" x14ac:dyDescent="0.2">
      <c r="A625" s="76" t="s">
        <v>19</v>
      </c>
      <c r="B625" s="67" t="s">
        <v>11</v>
      </c>
      <c r="C625" s="67" t="s">
        <v>0</v>
      </c>
      <c r="D625" s="67" t="s">
        <v>280</v>
      </c>
      <c r="E625" s="77">
        <f>+IF(ISNUMBER(DATA!H139),DATA!H139,"n/a")</f>
        <v>161086</v>
      </c>
      <c r="F625" s="78">
        <f>+IF(ISNUMBER(DATA!I139),DATA!I139,"n/a")</f>
        <v>3.9E-2</v>
      </c>
      <c r="G625" s="77">
        <f>+IF(ISNUMBER(DATA!R139),DATA!R139,"n/a")</f>
        <v>519300</v>
      </c>
      <c r="H625" s="78">
        <f>+IF(ISNUMBER(DATA!S139),DATA!S139,"n/a")</f>
        <v>1.4999999999999999E-2</v>
      </c>
      <c r="I625" s="77">
        <f>+IF(ISNUMBER(DATA!AB139),DATA!AB139,"n/a")</f>
        <v>1071471</v>
      </c>
      <c r="J625" s="78">
        <f>+IF(ISNUMBER(DATA!AC139),DATA!AC139,"n/a")</f>
        <v>1.2E-2</v>
      </c>
      <c r="K625" s="77">
        <f>+IF(ISNUMBER(DATA!AL139),DATA!AL139,"n/a")</f>
        <v>2202595</v>
      </c>
      <c r="L625" s="78">
        <f>+IF(ISNUMBER(DATA!AM139),DATA!AM139,"n/a")</f>
        <v>0.08</v>
      </c>
      <c r="R625" s="67"/>
      <c r="S625" s="67"/>
      <c r="T625" s="67"/>
      <c r="U625" s="67"/>
      <c r="V625" s="67"/>
      <c r="W625" s="67"/>
      <c r="X625" s="67"/>
      <c r="Y625" s="67"/>
    </row>
    <row r="626" spans="1:25" x14ac:dyDescent="0.2">
      <c r="A626" s="76" t="s">
        <v>19</v>
      </c>
      <c r="B626" s="67" t="s">
        <v>11</v>
      </c>
      <c r="C626" s="67" t="s">
        <v>0</v>
      </c>
      <c r="D626" s="67" t="s">
        <v>281</v>
      </c>
      <c r="E626" s="77">
        <f>+IF(ISNUMBER(DATA!H140),DATA!H140,"n/a")</f>
        <v>419123</v>
      </c>
      <c r="F626" s="78">
        <f>+IF(ISNUMBER(DATA!I140),DATA!I140,"n/a")</f>
        <v>2.9000000000000001E-2</v>
      </c>
      <c r="G626" s="77">
        <f>+IF(ISNUMBER(DATA!R140),DATA!R140,"n/a")</f>
        <v>1359081</v>
      </c>
      <c r="H626" s="78">
        <f>+IF(ISNUMBER(DATA!S140),DATA!S140,"n/a")</f>
        <v>8.2000000000000003E-2</v>
      </c>
      <c r="I626" s="77">
        <f>+IF(ISNUMBER(DATA!AB140),DATA!AB140,"n/a")</f>
        <v>2879589</v>
      </c>
      <c r="J626" s="78">
        <f>+IF(ISNUMBER(DATA!AC140),DATA!AC140,"n/a")</f>
        <v>0.10100000000000001</v>
      </c>
      <c r="K626" s="77">
        <f>+IF(ISNUMBER(DATA!AL140),DATA!AL140,"n/a")</f>
        <v>5856878</v>
      </c>
      <c r="L626" s="78">
        <f>+IF(ISNUMBER(DATA!AM140),DATA!AM140,"n/a")</f>
        <v>0.16600000000000001</v>
      </c>
      <c r="R626" s="67"/>
      <c r="S626" s="67"/>
      <c r="T626" s="67"/>
      <c r="U626" s="67"/>
      <c r="V626" s="67"/>
      <c r="W626" s="67"/>
      <c r="X626" s="67"/>
      <c r="Y626" s="67"/>
    </row>
    <row r="627" spans="1:25" x14ac:dyDescent="0.2">
      <c r="A627" s="76" t="s">
        <v>19</v>
      </c>
      <c r="B627" s="67" t="s">
        <v>11</v>
      </c>
      <c r="C627" s="67" t="s">
        <v>0</v>
      </c>
      <c r="D627" s="67" t="s">
        <v>282</v>
      </c>
      <c r="E627" s="77">
        <f>+IF(ISNUMBER(DATA!H141),DATA!H141,"n/a")</f>
        <v>248734</v>
      </c>
      <c r="F627" s="78">
        <f>+IF(ISNUMBER(DATA!I141),DATA!I141,"n/a")</f>
        <v>0.39400000000000002</v>
      </c>
      <c r="G627" s="77">
        <f>+IF(ISNUMBER(DATA!R141),DATA!R141,"n/a")</f>
        <v>809893</v>
      </c>
      <c r="H627" s="78">
        <f>+IF(ISNUMBER(DATA!S141),DATA!S141,"n/a")</f>
        <v>0.40500000000000003</v>
      </c>
      <c r="I627" s="77">
        <f>+IF(ISNUMBER(DATA!AB141),DATA!AB141,"n/a")</f>
        <v>1678480</v>
      </c>
      <c r="J627" s="78">
        <f>+IF(ISNUMBER(DATA!AC141),DATA!AC141,"n/a")</f>
        <v>0.40100000000000002</v>
      </c>
      <c r="K627" s="77">
        <f>+IF(ISNUMBER(DATA!AL141),DATA!AL141,"n/a")</f>
        <v>3115737</v>
      </c>
      <c r="L627" s="78">
        <f>+IF(ISNUMBER(DATA!AM141),DATA!AM141,"n/a")</f>
        <v>0.33400000000000002</v>
      </c>
      <c r="R627" s="67"/>
      <c r="S627" s="67"/>
      <c r="T627" s="67"/>
      <c r="U627" s="67"/>
      <c r="V627" s="67"/>
      <c r="W627" s="67"/>
      <c r="X627" s="67"/>
      <c r="Y627" s="67"/>
    </row>
    <row r="628" spans="1:25" x14ac:dyDescent="0.2">
      <c r="A628" s="76" t="s">
        <v>19</v>
      </c>
      <c r="B628" s="67" t="s">
        <v>11</v>
      </c>
      <c r="C628" s="67" t="s">
        <v>0</v>
      </c>
      <c r="D628" s="67" t="s">
        <v>283</v>
      </c>
      <c r="E628" s="77">
        <f>+IF(ISNUMBER(DATA!H142),DATA!H142,"n/a")</f>
        <v>159071</v>
      </c>
      <c r="F628" s="78">
        <f>+IF(ISNUMBER(DATA!I142),DATA!I142,"n/a")</f>
        <v>0.115</v>
      </c>
      <c r="G628" s="77">
        <f>+IF(ISNUMBER(DATA!R142),DATA!R142,"n/a")</f>
        <v>537319</v>
      </c>
      <c r="H628" s="78">
        <f>+IF(ISNUMBER(DATA!S142),DATA!S142,"n/a")</f>
        <v>0.13200000000000001</v>
      </c>
      <c r="I628" s="77">
        <f>+IF(ISNUMBER(DATA!AB142),DATA!AB142,"n/a")</f>
        <v>1160329</v>
      </c>
      <c r="J628" s="78">
        <f>+IF(ISNUMBER(DATA!AC142),DATA!AC142,"n/a")</f>
        <v>0.17799999999999999</v>
      </c>
      <c r="K628" s="77">
        <f>+IF(ISNUMBER(DATA!AL142),DATA!AL142,"n/a")</f>
        <v>2184455</v>
      </c>
      <c r="L628" s="78">
        <f>+IF(ISNUMBER(DATA!AM142),DATA!AM142,"n/a")</f>
        <v>0.18</v>
      </c>
      <c r="R628" s="67"/>
      <c r="S628" s="67"/>
      <c r="T628" s="67"/>
      <c r="U628" s="67"/>
      <c r="V628" s="67"/>
      <c r="W628" s="67"/>
      <c r="X628" s="67"/>
      <c r="Y628" s="67"/>
    </row>
    <row r="629" spans="1:25" x14ac:dyDescent="0.2">
      <c r="A629" s="76" t="s">
        <v>19</v>
      </c>
      <c r="B629" s="67" t="s">
        <v>11</v>
      </c>
      <c r="C629" s="67" t="s">
        <v>0</v>
      </c>
      <c r="D629" s="67" t="s">
        <v>284</v>
      </c>
      <c r="E629" s="77">
        <f>+IF(ISNUMBER(DATA!H143),DATA!H143,"n/a")</f>
        <v>177221</v>
      </c>
      <c r="F629" s="78">
        <f>+IF(ISNUMBER(DATA!I143),DATA!I143,"n/a")</f>
        <v>0.20599999999999999</v>
      </c>
      <c r="G629" s="77">
        <f>+IF(ISNUMBER(DATA!R143),DATA!R143,"n/a")</f>
        <v>580071</v>
      </c>
      <c r="H629" s="78">
        <f>+IF(ISNUMBER(DATA!S143),DATA!S143,"n/a")</f>
        <v>0.21299999999999999</v>
      </c>
      <c r="I629" s="77">
        <f>+IF(ISNUMBER(DATA!AB143),DATA!AB143,"n/a")</f>
        <v>1225216</v>
      </c>
      <c r="J629" s="78">
        <f>+IF(ISNUMBER(DATA!AC143),DATA!AC143,"n/a")</f>
        <v>0.23799999999999999</v>
      </c>
      <c r="K629" s="77">
        <f>+IF(ISNUMBER(DATA!AL143),DATA!AL143,"n/a")</f>
        <v>2353313</v>
      </c>
      <c r="L629" s="78">
        <f>+IF(ISNUMBER(DATA!AM143),DATA!AM143,"n/a")</f>
        <v>0.24399999999999999</v>
      </c>
      <c r="R629" s="67"/>
      <c r="S629" s="67"/>
      <c r="T629" s="67"/>
      <c r="U629" s="67"/>
      <c r="V629" s="67"/>
      <c r="W629" s="67"/>
      <c r="X629" s="67"/>
      <c r="Y629" s="67"/>
    </row>
    <row r="630" spans="1:25" x14ac:dyDescent="0.2">
      <c r="A630" s="76" t="s">
        <v>19</v>
      </c>
      <c r="B630" s="67" t="s">
        <v>11</v>
      </c>
      <c r="C630" s="67" t="s">
        <v>0</v>
      </c>
      <c r="D630" s="67" t="s">
        <v>285</v>
      </c>
      <c r="E630" s="77">
        <f>+IF(ISNUMBER(DATA!H144),DATA!H144,"n/a")</f>
        <v>428206</v>
      </c>
      <c r="F630" s="78">
        <f>+IF(ISNUMBER(DATA!I144),DATA!I144,"n/a")</f>
        <v>0.251</v>
      </c>
      <c r="G630" s="77">
        <f>+IF(ISNUMBER(DATA!R144),DATA!R144,"n/a")</f>
        <v>1365802</v>
      </c>
      <c r="H630" s="78">
        <f>+IF(ISNUMBER(DATA!S144),DATA!S144,"n/a")</f>
        <v>0.26900000000000002</v>
      </c>
      <c r="I630" s="77">
        <f>+IF(ISNUMBER(DATA!AB144),DATA!AB144,"n/a")</f>
        <v>2760500</v>
      </c>
      <c r="J630" s="78">
        <f>+IF(ISNUMBER(DATA!AC144),DATA!AC144,"n/a")</f>
        <v>0.27700000000000002</v>
      </c>
      <c r="K630" s="77">
        <f>+IF(ISNUMBER(DATA!AL144),DATA!AL144,"n/a")</f>
        <v>5391017</v>
      </c>
      <c r="L630" s="78">
        <f>+IF(ISNUMBER(DATA!AM144),DATA!AM144,"n/a")</f>
        <v>0.26900000000000002</v>
      </c>
      <c r="R630" s="67"/>
      <c r="S630" s="67"/>
      <c r="T630" s="67"/>
      <c r="U630" s="67"/>
      <c r="V630" s="67"/>
      <c r="W630" s="67"/>
      <c r="X630" s="67"/>
      <c r="Y630" s="67"/>
    </row>
    <row r="631" spans="1:25" x14ac:dyDescent="0.2">
      <c r="A631" s="76" t="s">
        <v>19</v>
      </c>
      <c r="B631" s="67" t="s">
        <v>11</v>
      </c>
      <c r="C631" s="67" t="s">
        <v>0</v>
      </c>
      <c r="D631" s="67" t="s">
        <v>286</v>
      </c>
      <c r="E631" s="77">
        <f>+IF(ISNUMBER(DATA!H145),DATA!H145,"n/a")</f>
        <v>375224</v>
      </c>
      <c r="F631" s="78">
        <f>+IF(ISNUMBER(DATA!I145),DATA!I145,"n/a")</f>
        <v>0.36699999999999999</v>
      </c>
      <c r="G631" s="77">
        <f>+IF(ISNUMBER(DATA!R145),DATA!R145,"n/a")</f>
        <v>1164343</v>
      </c>
      <c r="H631" s="78">
        <f>+IF(ISNUMBER(DATA!S145),DATA!S145,"n/a")</f>
        <v>0.371</v>
      </c>
      <c r="I631" s="77">
        <f>+IF(ISNUMBER(DATA!AB145),DATA!AB145,"n/a")</f>
        <v>2326694</v>
      </c>
      <c r="J631" s="78">
        <f>+IF(ISNUMBER(DATA!AC145),DATA!AC145,"n/a")</f>
        <v>0.36299999999999999</v>
      </c>
      <c r="K631" s="77">
        <f>+IF(ISNUMBER(DATA!AL145),DATA!AL145,"n/a")</f>
        <v>4394797</v>
      </c>
      <c r="L631" s="78">
        <f>+IF(ISNUMBER(DATA!AM145),DATA!AM145,"n/a")</f>
        <v>0.32300000000000001</v>
      </c>
      <c r="R631" s="67"/>
      <c r="S631" s="67"/>
      <c r="T631" s="67"/>
      <c r="U631" s="67"/>
      <c r="V631" s="67"/>
      <c r="W631" s="67"/>
      <c r="X631" s="67"/>
      <c r="Y631" s="67"/>
    </row>
    <row r="632" spans="1:25" x14ac:dyDescent="0.2">
      <c r="A632" s="76" t="s">
        <v>19</v>
      </c>
      <c r="B632" s="67" t="s">
        <v>11</v>
      </c>
      <c r="C632" s="67" t="s">
        <v>0</v>
      </c>
      <c r="D632" s="67" t="s">
        <v>287</v>
      </c>
      <c r="E632" s="77">
        <f>+IF(ISNUMBER(DATA!H146),DATA!H146,"n/a")</f>
        <v>308602</v>
      </c>
      <c r="F632" s="78">
        <f>+IF(ISNUMBER(DATA!I146),DATA!I146,"n/a")</f>
        <v>0.182</v>
      </c>
      <c r="G632" s="77">
        <f>+IF(ISNUMBER(DATA!R146),DATA!R146,"n/a")</f>
        <v>988439</v>
      </c>
      <c r="H632" s="78">
        <f>+IF(ISNUMBER(DATA!S146),DATA!S146,"n/a")</f>
        <v>0.17799999999999999</v>
      </c>
      <c r="I632" s="77">
        <f>+IF(ISNUMBER(DATA!AB146),DATA!AB146,"n/a")</f>
        <v>2054720</v>
      </c>
      <c r="J632" s="78">
        <f>+IF(ISNUMBER(DATA!AC146),DATA!AC146,"n/a")</f>
        <v>0.17699999999999999</v>
      </c>
      <c r="K632" s="77">
        <f>+IF(ISNUMBER(DATA!AL146),DATA!AL146,"n/a")</f>
        <v>4019733</v>
      </c>
      <c r="L632" s="78">
        <f>+IF(ISNUMBER(DATA!AM146),DATA!AM146,"n/a")</f>
        <v>0.14000000000000001</v>
      </c>
      <c r="R632" s="67"/>
      <c r="S632" s="67"/>
      <c r="T632" s="67"/>
      <c r="U632" s="67"/>
      <c r="V632" s="67"/>
      <c r="W632" s="67"/>
      <c r="X632" s="67"/>
      <c r="Y632" s="67"/>
    </row>
    <row r="633" spans="1:25" x14ac:dyDescent="0.2">
      <c r="A633" s="76" t="s">
        <v>19</v>
      </c>
      <c r="B633" s="67" t="s">
        <v>11</v>
      </c>
      <c r="C633" s="67" t="s">
        <v>0</v>
      </c>
      <c r="D633" s="67" t="s">
        <v>288</v>
      </c>
      <c r="E633" s="77">
        <f>+IF(ISNUMBER(DATA!H147),DATA!H147,"n/a")</f>
        <v>176279</v>
      </c>
      <c r="F633" s="78">
        <f>+IF(ISNUMBER(DATA!I147),DATA!I147,"n/a")</f>
        <v>0.13200000000000001</v>
      </c>
      <c r="G633" s="77">
        <f>+IF(ISNUMBER(DATA!R147),DATA!R147,"n/a")</f>
        <v>558849</v>
      </c>
      <c r="H633" s="78">
        <f>+IF(ISNUMBER(DATA!S147),DATA!S147,"n/a")</f>
        <v>6.0999999999999999E-2</v>
      </c>
      <c r="I633" s="77">
        <f>+IF(ISNUMBER(DATA!AB147),DATA!AB147,"n/a")</f>
        <v>1171770</v>
      </c>
      <c r="J633" s="78">
        <f>+IF(ISNUMBER(DATA!AC147),DATA!AC147,"n/a")</f>
        <v>7.0000000000000007E-2</v>
      </c>
      <c r="K633" s="77">
        <f>+IF(ISNUMBER(DATA!AL147),DATA!AL147,"n/a")</f>
        <v>2245142</v>
      </c>
      <c r="L633" s="78">
        <f>+IF(ISNUMBER(DATA!AM147),DATA!AM147,"n/a")</f>
        <v>3.1E-2</v>
      </c>
      <c r="R633" s="67"/>
      <c r="S633" s="67"/>
      <c r="T633" s="67"/>
      <c r="U633" s="67"/>
      <c r="V633" s="67"/>
      <c r="W633" s="67"/>
      <c r="X633" s="67"/>
      <c r="Y633" s="67"/>
    </row>
    <row r="634" spans="1:25" x14ac:dyDescent="0.2">
      <c r="A634" s="76" t="s">
        <v>19</v>
      </c>
      <c r="B634" s="67" t="s">
        <v>11</v>
      </c>
      <c r="C634" s="67" t="s">
        <v>0</v>
      </c>
      <c r="D634" s="67" t="s">
        <v>289</v>
      </c>
      <c r="E634" s="77">
        <f>+IF(ISNUMBER(DATA!H148),DATA!H148,"n/a")</f>
        <v>377651</v>
      </c>
      <c r="F634" s="78">
        <f>+IF(ISNUMBER(DATA!I148),DATA!I148,"n/a")</f>
        <v>-0.11</v>
      </c>
      <c r="G634" s="77">
        <f>+IF(ISNUMBER(DATA!R148),DATA!R148,"n/a")</f>
        <v>1218211</v>
      </c>
      <c r="H634" s="78">
        <f>+IF(ISNUMBER(DATA!S148),DATA!S148,"n/a")</f>
        <v>-0.115</v>
      </c>
      <c r="I634" s="77">
        <f>+IF(ISNUMBER(DATA!AB148),DATA!AB148,"n/a")</f>
        <v>2569422</v>
      </c>
      <c r="J634" s="78">
        <f>+IF(ISNUMBER(DATA!AC148),DATA!AC148,"n/a")</f>
        <v>-0.08</v>
      </c>
      <c r="K634" s="77">
        <f>+IF(ISNUMBER(DATA!AL148),DATA!AL148,"n/a")</f>
        <v>5088482</v>
      </c>
      <c r="L634" s="78">
        <f>+IF(ISNUMBER(DATA!AM148),DATA!AM148,"n/a")</f>
        <v>-5.1999999999999998E-2</v>
      </c>
      <c r="R634" s="67"/>
      <c r="S634" s="67"/>
      <c r="T634" s="67"/>
      <c r="U634" s="67"/>
      <c r="V634" s="67"/>
      <c r="W634" s="67"/>
      <c r="X634" s="67"/>
      <c r="Y634" s="67"/>
    </row>
    <row r="635" spans="1:25" x14ac:dyDescent="0.2">
      <c r="A635" s="76" t="s">
        <v>19</v>
      </c>
      <c r="B635" s="67" t="s">
        <v>11</v>
      </c>
      <c r="C635" s="67" t="s">
        <v>0</v>
      </c>
      <c r="D635" s="67" t="s">
        <v>290</v>
      </c>
      <c r="E635" s="77">
        <f>+IF(ISNUMBER(DATA!H149),DATA!H149,"n/a")</f>
        <v>402702</v>
      </c>
      <c r="F635" s="78">
        <f>+IF(ISNUMBER(DATA!I149),DATA!I149,"n/a")</f>
        <v>-4.3999999999999997E-2</v>
      </c>
      <c r="G635" s="77">
        <f>+IF(ISNUMBER(DATA!R149),DATA!R149,"n/a")</f>
        <v>1171428</v>
      </c>
      <c r="H635" s="78">
        <f>+IF(ISNUMBER(DATA!S149),DATA!S149,"n/a")</f>
        <v>-0.123</v>
      </c>
      <c r="I635" s="77">
        <f>+IF(ISNUMBER(DATA!AB149),DATA!AB149,"n/a")</f>
        <v>2576263</v>
      </c>
      <c r="J635" s="78">
        <f>+IF(ISNUMBER(DATA!AC149),DATA!AC149,"n/a")</f>
        <v>-8.7999999999999995E-2</v>
      </c>
      <c r="K635" s="77">
        <f>+IF(ISNUMBER(DATA!AL149),DATA!AL149,"n/a")</f>
        <v>5237998</v>
      </c>
      <c r="L635" s="78">
        <f>+IF(ISNUMBER(DATA!AM149),DATA!AM149,"n/a")</f>
        <v>-4.8000000000000001E-2</v>
      </c>
      <c r="R635" s="67"/>
      <c r="S635" s="67"/>
      <c r="T635" s="67"/>
      <c r="U635" s="67"/>
      <c r="V635" s="67"/>
      <c r="W635" s="67"/>
      <c r="X635" s="67"/>
      <c r="Y635" s="67"/>
    </row>
    <row r="636" spans="1:25" x14ac:dyDescent="0.2">
      <c r="A636" s="76" t="s">
        <v>19</v>
      </c>
      <c r="B636" s="67" t="s">
        <v>11</v>
      </c>
      <c r="C636" s="67" t="s">
        <v>0</v>
      </c>
      <c r="D636" s="67" t="s">
        <v>291</v>
      </c>
      <c r="E636" s="77">
        <f>+IF(ISNUMBER(DATA!H150),DATA!H150,"n/a")</f>
        <v>328425</v>
      </c>
      <c r="F636" s="78">
        <f>+IF(ISNUMBER(DATA!I150),DATA!I150,"n/a")</f>
        <v>0.314</v>
      </c>
      <c r="G636" s="77">
        <f>+IF(ISNUMBER(DATA!R150),DATA!R150,"n/a")</f>
        <v>1026879</v>
      </c>
      <c r="H636" s="78">
        <f>+IF(ISNUMBER(DATA!S150),DATA!S150,"n/a")</f>
        <v>0.32600000000000001</v>
      </c>
      <c r="I636" s="77">
        <f>+IF(ISNUMBER(DATA!AB150),DATA!AB150,"n/a")</f>
        <v>2052764</v>
      </c>
      <c r="J636" s="78">
        <f>+IF(ISNUMBER(DATA!AC150),DATA!AC150,"n/a")</f>
        <v>0.32100000000000001</v>
      </c>
      <c r="K636" s="77">
        <f>+IF(ISNUMBER(DATA!AL150),DATA!AL150,"n/a")</f>
        <v>3959326</v>
      </c>
      <c r="L636" s="78">
        <f>+IF(ISNUMBER(DATA!AM150),DATA!AM150,"n/a")</f>
        <v>0.248</v>
      </c>
      <c r="R636" s="67"/>
      <c r="S636" s="67"/>
      <c r="T636" s="67"/>
      <c r="U636" s="67"/>
      <c r="V636" s="67"/>
      <c r="W636" s="67"/>
      <c r="X636" s="67"/>
      <c r="Y636" s="67"/>
    </row>
    <row r="637" spans="1:25" x14ac:dyDescent="0.2">
      <c r="A637" s="76" t="s">
        <v>19</v>
      </c>
      <c r="B637" s="67" t="s">
        <v>11</v>
      </c>
      <c r="C637" s="67" t="s">
        <v>0</v>
      </c>
      <c r="D637" s="67" t="s">
        <v>292</v>
      </c>
      <c r="E637" s="77">
        <f>+IF(ISNUMBER(DATA!H151),DATA!H151,"n/a")</f>
        <v>180259</v>
      </c>
      <c r="F637" s="78">
        <f>+IF(ISNUMBER(DATA!I151),DATA!I151,"n/a")</f>
        <v>0.20200000000000001</v>
      </c>
      <c r="G637" s="77">
        <f>+IF(ISNUMBER(DATA!R151),DATA!R151,"n/a")</f>
        <v>572351</v>
      </c>
      <c r="H637" s="78">
        <f>+IF(ISNUMBER(DATA!S151),DATA!S151,"n/a")</f>
        <v>0.17699999999999999</v>
      </c>
      <c r="I637" s="77">
        <f>+IF(ISNUMBER(DATA!AB151),DATA!AB151,"n/a")</f>
        <v>1197797</v>
      </c>
      <c r="J637" s="78">
        <f>+IF(ISNUMBER(DATA!AC151),DATA!AC151,"n/a")</f>
        <v>0.17799999999999999</v>
      </c>
      <c r="K637" s="77">
        <f>+IF(ISNUMBER(DATA!AL151),DATA!AL151,"n/a")</f>
        <v>2308856</v>
      </c>
      <c r="L637" s="78">
        <f>+IF(ISNUMBER(DATA!AM151),DATA!AM151,"n/a")</f>
        <v>0.184</v>
      </c>
      <c r="R637" s="67"/>
      <c r="S637" s="67"/>
      <c r="T637" s="67"/>
      <c r="U637" s="67"/>
      <c r="V637" s="67"/>
      <c r="W637" s="67"/>
      <c r="X637" s="67"/>
      <c r="Y637" s="67"/>
    </row>
    <row r="638" spans="1:25" x14ac:dyDescent="0.2">
      <c r="A638" s="76" t="s">
        <v>19</v>
      </c>
      <c r="B638" s="67" t="s">
        <v>11</v>
      </c>
      <c r="C638" s="67" t="s">
        <v>0</v>
      </c>
      <c r="D638" s="67" t="s">
        <v>293</v>
      </c>
      <c r="E638" s="77">
        <f>+IF(ISNUMBER(DATA!H152),DATA!H152,"n/a")</f>
        <v>193008</v>
      </c>
      <c r="F638" s="78">
        <f>+IF(ISNUMBER(DATA!I152),DATA!I152,"n/a")</f>
        <v>0.16800000000000001</v>
      </c>
      <c r="G638" s="77">
        <f>+IF(ISNUMBER(DATA!R152),DATA!R152,"n/a")</f>
        <v>641711</v>
      </c>
      <c r="H638" s="78">
        <f>+IF(ISNUMBER(DATA!S152),DATA!S152,"n/a")</f>
        <v>0.11</v>
      </c>
      <c r="I638" s="77">
        <f>+IF(ISNUMBER(DATA!AB152),DATA!AB152,"n/a")</f>
        <v>1299934</v>
      </c>
      <c r="J638" s="78">
        <f>+IF(ISNUMBER(DATA!AC152),DATA!AC152,"n/a")</f>
        <v>0.13700000000000001</v>
      </c>
      <c r="K638" s="77">
        <f>+IF(ISNUMBER(DATA!AL152),DATA!AL152,"n/a")</f>
        <v>2645470</v>
      </c>
      <c r="L638" s="78">
        <f>+IF(ISNUMBER(DATA!AM152),DATA!AM152,"n/a")</f>
        <v>0.16400000000000001</v>
      </c>
      <c r="R638" s="67"/>
      <c r="S638" s="67"/>
      <c r="T638" s="67"/>
      <c r="U638" s="67"/>
      <c r="V638" s="67"/>
      <c r="W638" s="67"/>
      <c r="X638" s="67"/>
      <c r="Y638" s="67"/>
    </row>
    <row r="639" spans="1:25" x14ac:dyDescent="0.2">
      <c r="A639" s="76" t="s">
        <v>19</v>
      </c>
      <c r="B639" s="67" t="s">
        <v>11</v>
      </c>
      <c r="C639" s="67" t="s">
        <v>0</v>
      </c>
      <c r="D639" s="67" t="s">
        <v>294</v>
      </c>
      <c r="E639" s="77">
        <f>+IF(ISNUMBER(DATA!H153),DATA!H153,"n/a")</f>
        <v>163681</v>
      </c>
      <c r="F639" s="78">
        <f>+IF(ISNUMBER(DATA!I153),DATA!I153,"n/a")</f>
        <v>0.127</v>
      </c>
      <c r="G639" s="77">
        <f>+IF(ISNUMBER(DATA!R153),DATA!R153,"n/a")</f>
        <v>569545</v>
      </c>
      <c r="H639" s="78">
        <f>+IF(ISNUMBER(DATA!S153),DATA!S153,"n/a")</f>
        <v>0.34699999999999998</v>
      </c>
      <c r="I639" s="77">
        <f>+IF(ISNUMBER(DATA!AB153),DATA!AB153,"n/a")</f>
        <v>1136502</v>
      </c>
      <c r="J639" s="78">
        <f>+IF(ISNUMBER(DATA!AC153),DATA!AC153,"n/a")</f>
        <v>0.35099999999999998</v>
      </c>
      <c r="K639" s="77">
        <f>+IF(ISNUMBER(DATA!AL153),DATA!AL153,"n/a")</f>
        <v>2144028</v>
      </c>
      <c r="L639" s="78">
        <f>+IF(ISNUMBER(DATA!AM153),DATA!AM153,"n/a")</f>
        <v>0.252</v>
      </c>
      <c r="R639" s="67"/>
      <c r="S639" s="67"/>
      <c r="T639" s="67"/>
      <c r="U639" s="67"/>
      <c r="V639" s="67"/>
      <c r="W639" s="67"/>
      <c r="X639" s="67"/>
      <c r="Y639" s="67"/>
    </row>
    <row r="640" spans="1:25" x14ac:dyDescent="0.2">
      <c r="A640" s="76" t="s">
        <v>19</v>
      </c>
      <c r="B640" s="67" t="s">
        <v>11</v>
      </c>
      <c r="C640" s="67" t="s">
        <v>0</v>
      </c>
      <c r="D640" s="67" t="s">
        <v>295</v>
      </c>
      <c r="E640" s="77">
        <f>+IF(ISNUMBER(DATA!H154),DATA!H154,"n/a")</f>
        <v>857244</v>
      </c>
      <c r="F640" s="78">
        <f>+IF(ISNUMBER(DATA!I154),DATA!I154,"n/a")</f>
        <v>5.2999999999999999E-2</v>
      </c>
      <c r="G640" s="77">
        <f>+IF(ISNUMBER(DATA!R154),DATA!R154,"n/a")</f>
        <v>2752738</v>
      </c>
      <c r="H640" s="78">
        <f>+IF(ISNUMBER(DATA!S154),DATA!S154,"n/a")</f>
        <v>7.0999999999999994E-2</v>
      </c>
      <c r="I640" s="77">
        <f>+IF(ISNUMBER(DATA!AB154),DATA!AB154,"n/a")</f>
        <v>5589659</v>
      </c>
      <c r="J640" s="78">
        <f>+IF(ISNUMBER(DATA!AC154),DATA!AC154,"n/a")</f>
        <v>6.9000000000000006E-2</v>
      </c>
      <c r="K640" s="77">
        <f>+IF(ISNUMBER(DATA!AL154),DATA!AL154,"n/a")</f>
        <v>11695681</v>
      </c>
      <c r="L640" s="78">
        <f>+IF(ISNUMBER(DATA!AM154),DATA!AM154,"n/a")</f>
        <v>8.1000000000000003E-2</v>
      </c>
      <c r="R640" s="67"/>
      <c r="S640" s="67"/>
      <c r="T640" s="67"/>
      <c r="U640" s="67"/>
      <c r="V640" s="67"/>
      <c r="W640" s="67"/>
      <c r="X640" s="67"/>
      <c r="Y640" s="67"/>
    </row>
    <row r="641" spans="1:25" x14ac:dyDescent="0.2">
      <c r="A641" s="76" t="s">
        <v>19</v>
      </c>
      <c r="B641" s="67" t="s">
        <v>11</v>
      </c>
      <c r="C641" s="67" t="s">
        <v>0</v>
      </c>
      <c r="D641" s="67" t="s">
        <v>296</v>
      </c>
      <c r="E641" s="77">
        <f>+IF(ISNUMBER(DATA!H155),DATA!H155,"n/a")</f>
        <v>86038</v>
      </c>
      <c r="F641" s="78">
        <f>+IF(ISNUMBER(DATA!I155),DATA!I155,"n/a")</f>
        <v>0.26800000000000002</v>
      </c>
      <c r="G641" s="77">
        <f>+IF(ISNUMBER(DATA!R155),DATA!R155,"n/a")</f>
        <v>269632</v>
      </c>
      <c r="H641" s="78">
        <f>+IF(ISNUMBER(DATA!S155),DATA!S155,"n/a")</f>
        <v>0.253</v>
      </c>
      <c r="I641" s="77">
        <f>+IF(ISNUMBER(DATA!AB155),DATA!AB155,"n/a")</f>
        <v>555931</v>
      </c>
      <c r="J641" s="78">
        <f>+IF(ISNUMBER(DATA!AC155),DATA!AC155,"n/a")</f>
        <v>0.247</v>
      </c>
      <c r="K641" s="77">
        <f>+IF(ISNUMBER(DATA!AL155),DATA!AL155,"n/a")</f>
        <v>1086623</v>
      </c>
      <c r="L641" s="78">
        <f>+IF(ISNUMBER(DATA!AM155),DATA!AM155,"n/a")</f>
        <v>0.26600000000000001</v>
      </c>
      <c r="R641" s="67"/>
      <c r="S641" s="67"/>
      <c r="T641" s="67"/>
      <c r="U641" s="67"/>
      <c r="V641" s="67"/>
      <c r="W641" s="67"/>
      <c r="X641" s="67"/>
      <c r="Y641" s="67"/>
    </row>
    <row r="642" spans="1:25" x14ac:dyDescent="0.2">
      <c r="A642" s="76" t="s">
        <v>19</v>
      </c>
      <c r="B642" s="67" t="s">
        <v>11</v>
      </c>
      <c r="C642" s="67" t="s">
        <v>0</v>
      </c>
      <c r="D642" s="67" t="s">
        <v>297</v>
      </c>
      <c r="E642" s="77">
        <f>+IF(ISNUMBER(DATA!H156),DATA!H156,"n/a")</f>
        <v>604856</v>
      </c>
      <c r="F642" s="78">
        <f>+IF(ISNUMBER(DATA!I156),DATA!I156,"n/a")</f>
        <v>0.17199999999999999</v>
      </c>
      <c r="G642" s="77">
        <f>+IF(ISNUMBER(DATA!R156),DATA!R156,"n/a")</f>
        <v>1997879</v>
      </c>
      <c r="H642" s="78">
        <f>+IF(ISNUMBER(DATA!S156),DATA!S156,"n/a")</f>
        <v>0.13100000000000001</v>
      </c>
      <c r="I642" s="77">
        <f>+IF(ISNUMBER(DATA!AB156),DATA!AB156,"n/a")</f>
        <v>3961883</v>
      </c>
      <c r="J642" s="78">
        <f>+IF(ISNUMBER(DATA!AC156),DATA!AC156,"n/a")</f>
        <v>0.158</v>
      </c>
      <c r="K642" s="77">
        <f>+IF(ISNUMBER(DATA!AL156),DATA!AL156,"n/a")</f>
        <v>8037285</v>
      </c>
      <c r="L642" s="78">
        <f>+IF(ISNUMBER(DATA!AM156),DATA!AM156,"n/a")</f>
        <v>0.16900000000000001</v>
      </c>
      <c r="R642" s="67"/>
      <c r="S642" s="67"/>
      <c r="T642" s="67"/>
      <c r="U642" s="67"/>
      <c r="V642" s="67"/>
      <c r="W642" s="67"/>
      <c r="X642" s="67"/>
      <c r="Y642" s="67"/>
    </row>
    <row r="643" spans="1:25" x14ac:dyDescent="0.2">
      <c r="A643" s="76" t="s">
        <v>19</v>
      </c>
      <c r="B643" s="67" t="s">
        <v>11</v>
      </c>
      <c r="C643" s="67" t="s">
        <v>0</v>
      </c>
      <c r="D643" s="67" t="s">
        <v>298</v>
      </c>
      <c r="E643" s="77">
        <f>+IF(ISNUMBER(DATA!H157),DATA!H157,"n/a")</f>
        <v>262576</v>
      </c>
      <c r="F643" s="78">
        <f>+IF(ISNUMBER(DATA!I157),DATA!I157,"n/a")</f>
        <v>0.44500000000000001</v>
      </c>
      <c r="G643" s="77">
        <f>+IF(ISNUMBER(DATA!R157),DATA!R157,"n/a")</f>
        <v>728336</v>
      </c>
      <c r="H643" s="78">
        <f>+IF(ISNUMBER(DATA!S157),DATA!S157,"n/a")</f>
        <v>0.34300000000000003</v>
      </c>
      <c r="I643" s="77">
        <f>+IF(ISNUMBER(DATA!AB157),DATA!AB157,"n/a")</f>
        <v>1432834</v>
      </c>
      <c r="J643" s="78">
        <f>+IF(ISNUMBER(DATA!AC157),DATA!AC157,"n/a")</f>
        <v>0.48699999999999999</v>
      </c>
      <c r="K643" s="77">
        <f>+IF(ISNUMBER(DATA!AL157),DATA!AL157,"n/a")</f>
        <v>2878808</v>
      </c>
      <c r="L643" s="78">
        <f>+IF(ISNUMBER(DATA!AM157),DATA!AM157,"n/a")</f>
        <v>0.32400000000000001</v>
      </c>
      <c r="R643" s="67"/>
      <c r="S643" s="67"/>
      <c r="T643" s="67"/>
      <c r="U643" s="67"/>
      <c r="V643" s="67"/>
      <c r="W643" s="67"/>
      <c r="X643" s="67"/>
      <c r="Y643" s="67"/>
    </row>
    <row r="644" spans="1:25" x14ac:dyDescent="0.2">
      <c r="A644" s="76" t="s">
        <v>19</v>
      </c>
      <c r="B644" s="67" t="s">
        <v>11</v>
      </c>
      <c r="C644" s="67" t="s">
        <v>0</v>
      </c>
      <c r="D644" s="67" t="s">
        <v>299</v>
      </c>
      <c r="E644" s="77">
        <f>+IF(ISNUMBER(DATA!H158),DATA!H158,"n/a")</f>
        <v>298699</v>
      </c>
      <c r="F644" s="78">
        <f>+IF(ISNUMBER(DATA!I158),DATA!I158,"n/a")</f>
        <v>-6.0000000000000001E-3</v>
      </c>
      <c r="G644" s="77">
        <f>+IF(ISNUMBER(DATA!R158),DATA!R158,"n/a")</f>
        <v>846727</v>
      </c>
      <c r="H644" s="78">
        <f>+IF(ISNUMBER(DATA!S158),DATA!S158,"n/a")</f>
        <v>7.0999999999999994E-2</v>
      </c>
      <c r="I644" s="77">
        <f>+IF(ISNUMBER(DATA!AB158),DATA!AB158,"n/a")</f>
        <v>1708160</v>
      </c>
      <c r="J644" s="78">
        <f>+IF(ISNUMBER(DATA!AC158),DATA!AC158,"n/a")</f>
        <v>0.153</v>
      </c>
      <c r="K644" s="77">
        <f>+IF(ISNUMBER(DATA!AL158),DATA!AL158,"n/a")</f>
        <v>3539800</v>
      </c>
      <c r="L644" s="78">
        <f>+IF(ISNUMBER(DATA!AM158),DATA!AM158,"n/a")</f>
        <v>0.14899999999999999</v>
      </c>
      <c r="R644" s="67"/>
      <c r="S644" s="67"/>
      <c r="T644" s="67"/>
      <c r="U644" s="67"/>
      <c r="V644" s="67"/>
      <c r="W644" s="67"/>
      <c r="X644" s="67"/>
      <c r="Y644" s="67"/>
    </row>
    <row r="645" spans="1:25" x14ac:dyDescent="0.2">
      <c r="A645" s="76" t="s">
        <v>19</v>
      </c>
      <c r="B645" s="67" t="s">
        <v>11</v>
      </c>
      <c r="C645" s="67" t="s">
        <v>0</v>
      </c>
      <c r="D645" s="67" t="s">
        <v>300</v>
      </c>
      <c r="E645" s="77">
        <f>+IF(ISNUMBER(DATA!H159),DATA!H159,"n/a")</f>
        <v>141214</v>
      </c>
      <c r="F645" s="78">
        <f>+IF(ISNUMBER(DATA!I159),DATA!I159,"n/a")</f>
        <v>0.218</v>
      </c>
      <c r="G645" s="77">
        <f>+IF(ISNUMBER(DATA!R159),DATA!R159,"n/a")</f>
        <v>454212</v>
      </c>
      <c r="H645" s="78">
        <f>+IF(ISNUMBER(DATA!S159),DATA!S159,"n/a")</f>
        <v>0.17499999999999999</v>
      </c>
      <c r="I645" s="77">
        <f>+IF(ISNUMBER(DATA!AB159),DATA!AB159,"n/a")</f>
        <v>923659</v>
      </c>
      <c r="J645" s="78">
        <f>+IF(ISNUMBER(DATA!AC159),DATA!AC159,"n/a")</f>
        <v>0.18099999999999999</v>
      </c>
      <c r="K645" s="77">
        <f>+IF(ISNUMBER(DATA!AL159),DATA!AL159,"n/a")</f>
        <v>1815089</v>
      </c>
      <c r="L645" s="78">
        <f>+IF(ISNUMBER(DATA!AM159),DATA!AM159,"n/a")</f>
        <v>0.20699999999999999</v>
      </c>
      <c r="R645" s="67"/>
      <c r="S645" s="67"/>
      <c r="T645" s="67"/>
      <c r="U645" s="67"/>
      <c r="V645" s="67"/>
      <c r="W645" s="67"/>
      <c r="X645" s="67"/>
      <c r="Y645" s="67"/>
    </row>
    <row r="646" spans="1:25" x14ac:dyDescent="0.2">
      <c r="A646" s="76" t="s">
        <v>19</v>
      </c>
      <c r="B646" s="67" t="s">
        <v>11</v>
      </c>
      <c r="C646" s="67" t="s">
        <v>0</v>
      </c>
      <c r="D646" s="67" t="s">
        <v>301</v>
      </c>
      <c r="E646" s="77">
        <f>+IF(ISNUMBER(DATA!H160),DATA!H160,"n/a")</f>
        <v>218874</v>
      </c>
      <c r="F646" s="78">
        <f>+IF(ISNUMBER(DATA!I160),DATA!I160,"n/a")</f>
        <v>8.1000000000000003E-2</v>
      </c>
      <c r="G646" s="77">
        <f>+IF(ISNUMBER(DATA!R160),DATA!R160,"n/a")</f>
        <v>688223</v>
      </c>
      <c r="H646" s="78">
        <f>+IF(ISNUMBER(DATA!S160),DATA!S160,"n/a")</f>
        <v>0.111</v>
      </c>
      <c r="I646" s="77">
        <f>+IF(ISNUMBER(DATA!AB160),DATA!AB160,"n/a")</f>
        <v>1429532</v>
      </c>
      <c r="J646" s="78">
        <f>+IF(ISNUMBER(DATA!AC160),DATA!AC160,"n/a")</f>
        <v>0.16500000000000001</v>
      </c>
      <c r="K646" s="77">
        <f>+IF(ISNUMBER(DATA!AL160),DATA!AL160,"n/a")</f>
        <v>2878747</v>
      </c>
      <c r="L646" s="78">
        <f>+IF(ISNUMBER(DATA!AM160),DATA!AM160,"n/a")</f>
        <v>0.24399999999999999</v>
      </c>
      <c r="R646" s="67"/>
      <c r="S646" s="67"/>
      <c r="T646" s="67"/>
      <c r="U646" s="67"/>
      <c r="V646" s="67"/>
      <c r="W646" s="67"/>
      <c r="X646" s="67"/>
      <c r="Y646" s="67"/>
    </row>
    <row r="647" spans="1:25" x14ac:dyDescent="0.2">
      <c r="A647" s="76" t="s">
        <v>19</v>
      </c>
      <c r="B647" s="67" t="s">
        <v>11</v>
      </c>
      <c r="C647" s="67" t="s">
        <v>0</v>
      </c>
      <c r="D647" s="67" t="s">
        <v>302</v>
      </c>
      <c r="E647" s="77">
        <f>+IF(ISNUMBER(DATA!H161),DATA!H161,"n/a")</f>
        <v>1218165</v>
      </c>
      <c r="F647" s="78">
        <f>+IF(ISNUMBER(DATA!I161),DATA!I161,"n/a")</f>
        <v>-9.1999999999999998E-2</v>
      </c>
      <c r="G647" s="77">
        <f>+IF(ISNUMBER(DATA!R161),DATA!R161,"n/a")</f>
        <v>4046979</v>
      </c>
      <c r="H647" s="78">
        <f>+IF(ISNUMBER(DATA!S161),DATA!S161,"n/a")</f>
        <v>-5.5E-2</v>
      </c>
      <c r="I647" s="77">
        <f>+IF(ISNUMBER(DATA!AB161),DATA!AB161,"n/a")</f>
        <v>8487810</v>
      </c>
      <c r="J647" s="78">
        <f>+IF(ISNUMBER(DATA!AC161),DATA!AC161,"n/a")</f>
        <v>-2.4E-2</v>
      </c>
      <c r="K647" s="77">
        <f>+IF(ISNUMBER(DATA!AL161),DATA!AL161,"n/a")</f>
        <v>16735350</v>
      </c>
      <c r="L647" s="78">
        <f>+IF(ISNUMBER(DATA!AM161),DATA!AM161,"n/a")</f>
        <v>8.0000000000000002E-3</v>
      </c>
      <c r="R647" s="67"/>
      <c r="S647" s="67"/>
      <c r="T647" s="67"/>
      <c r="U647" s="67"/>
      <c r="V647" s="67"/>
      <c r="W647" s="67"/>
      <c r="X647" s="67"/>
      <c r="Y647" s="67"/>
    </row>
    <row r="648" spans="1:25" x14ac:dyDescent="0.2">
      <c r="A648" s="76" t="s">
        <v>19</v>
      </c>
      <c r="B648" s="67" t="s">
        <v>11</v>
      </c>
      <c r="C648" s="67" t="s">
        <v>0</v>
      </c>
      <c r="D648" s="67" t="s">
        <v>303</v>
      </c>
      <c r="E648" s="77">
        <f>+IF(ISNUMBER(DATA!H162),DATA!H162,"n/a")</f>
        <v>419204</v>
      </c>
      <c r="F648" s="78">
        <f>+IF(ISNUMBER(DATA!I162),DATA!I162,"n/a")</f>
        <v>6.2E-2</v>
      </c>
      <c r="G648" s="77">
        <f>+IF(ISNUMBER(DATA!R162),DATA!R162,"n/a")</f>
        <v>1432675</v>
      </c>
      <c r="H648" s="78">
        <f>+IF(ISNUMBER(DATA!S162),DATA!S162,"n/a")</f>
        <v>5.3999999999999999E-2</v>
      </c>
      <c r="I648" s="77">
        <f>+IF(ISNUMBER(DATA!AB162),DATA!AB162,"n/a")</f>
        <v>3017628</v>
      </c>
      <c r="J648" s="78">
        <f>+IF(ISNUMBER(DATA!AC162),DATA!AC162,"n/a")</f>
        <v>6.9000000000000006E-2</v>
      </c>
      <c r="K648" s="77">
        <f>+IF(ISNUMBER(DATA!AL162),DATA!AL162,"n/a")</f>
        <v>6010518</v>
      </c>
      <c r="L648" s="78">
        <f>+IF(ISNUMBER(DATA!AM162),DATA!AM162,"n/a")</f>
        <v>0.11899999999999999</v>
      </c>
      <c r="R648" s="67"/>
      <c r="S648" s="67"/>
      <c r="T648" s="67"/>
      <c r="U648" s="67"/>
      <c r="V648" s="67"/>
      <c r="W648" s="67"/>
      <c r="X648" s="67"/>
      <c r="Y648" s="67"/>
    </row>
    <row r="649" spans="1:25" x14ac:dyDescent="0.2">
      <c r="A649" s="76" t="s">
        <v>19</v>
      </c>
      <c r="B649" s="67" t="s">
        <v>11</v>
      </c>
      <c r="C649" s="67" t="s">
        <v>0</v>
      </c>
      <c r="D649" s="67" t="s">
        <v>304</v>
      </c>
      <c r="E649" s="77">
        <f>+IF(ISNUMBER(DATA!H163),DATA!H163,"n/a")</f>
        <v>75534</v>
      </c>
      <c r="F649" s="78">
        <f>+IF(ISNUMBER(DATA!I163),DATA!I163,"n/a")</f>
        <v>0.438</v>
      </c>
      <c r="G649" s="77">
        <f>+IF(ISNUMBER(DATA!R163),DATA!R163,"n/a")</f>
        <v>239863</v>
      </c>
      <c r="H649" s="78">
        <f>+IF(ISNUMBER(DATA!S163),DATA!S163,"n/a")</f>
        <v>0.43</v>
      </c>
      <c r="I649" s="77">
        <f>+IF(ISNUMBER(DATA!AB163),DATA!AB163,"n/a")</f>
        <v>491001</v>
      </c>
      <c r="J649" s="78">
        <f>+IF(ISNUMBER(DATA!AC163),DATA!AC163,"n/a")</f>
        <v>0.35399999999999998</v>
      </c>
      <c r="K649" s="77">
        <f>+IF(ISNUMBER(DATA!AL163),DATA!AL163,"n/a")</f>
        <v>932020</v>
      </c>
      <c r="L649" s="78">
        <f>+IF(ISNUMBER(DATA!AM163),DATA!AM163,"n/a")</f>
        <v>0.312</v>
      </c>
      <c r="R649" s="67"/>
      <c r="S649" s="67"/>
      <c r="T649" s="67"/>
      <c r="U649" s="67"/>
      <c r="V649" s="67"/>
      <c r="W649" s="67"/>
      <c r="X649" s="67"/>
      <c r="Y649" s="67"/>
    </row>
    <row r="650" spans="1:25" x14ac:dyDescent="0.2">
      <c r="A650" s="76" t="s">
        <v>19</v>
      </c>
      <c r="B650" s="67" t="s">
        <v>11</v>
      </c>
      <c r="C650" s="67" t="s">
        <v>0</v>
      </c>
      <c r="D650" s="67" t="s">
        <v>305</v>
      </c>
      <c r="E650" s="77">
        <f>+IF(ISNUMBER(DATA!H164),DATA!H164,"n/a")</f>
        <v>367192</v>
      </c>
      <c r="F650" s="78">
        <f>+IF(ISNUMBER(DATA!I164),DATA!I164,"n/a")</f>
        <v>0.186</v>
      </c>
      <c r="G650" s="77">
        <f>+IF(ISNUMBER(DATA!R164),DATA!R164,"n/a")</f>
        <v>1229192</v>
      </c>
      <c r="H650" s="78">
        <f>+IF(ISNUMBER(DATA!S164),DATA!S164,"n/a")</f>
        <v>0.122</v>
      </c>
      <c r="I650" s="77">
        <f>+IF(ISNUMBER(DATA!AB164),DATA!AB164,"n/a")</f>
        <v>2459329</v>
      </c>
      <c r="J650" s="78">
        <f>+IF(ISNUMBER(DATA!AC164),DATA!AC164,"n/a")</f>
        <v>0.14899999999999999</v>
      </c>
      <c r="K650" s="77">
        <f>+IF(ISNUMBER(DATA!AL164),DATA!AL164,"n/a")</f>
        <v>4960803</v>
      </c>
      <c r="L650" s="78">
        <f>+IF(ISNUMBER(DATA!AM164),DATA!AM164,"n/a")</f>
        <v>0.17100000000000001</v>
      </c>
      <c r="R650" s="67"/>
      <c r="S650" s="67"/>
      <c r="T650" s="67"/>
      <c r="U650" s="67"/>
      <c r="V650" s="67"/>
      <c r="W650" s="67"/>
      <c r="X650" s="67"/>
      <c r="Y650" s="67"/>
    </row>
    <row r="651" spans="1:25" x14ac:dyDescent="0.2">
      <c r="A651" s="76" t="s">
        <v>19</v>
      </c>
      <c r="B651" s="67" t="s">
        <v>11</v>
      </c>
      <c r="C651" s="67" t="s">
        <v>0</v>
      </c>
      <c r="D651" s="67" t="s">
        <v>306</v>
      </c>
      <c r="E651" s="77">
        <f>+IF(ISNUMBER(DATA!H165),DATA!H165,"n/a")</f>
        <v>139628</v>
      </c>
      <c r="F651" s="78">
        <f>+IF(ISNUMBER(DATA!I165),DATA!I165,"n/a")</f>
        <v>0.19</v>
      </c>
      <c r="G651" s="77">
        <f>+IF(ISNUMBER(DATA!R165),DATA!R165,"n/a")</f>
        <v>447994</v>
      </c>
      <c r="H651" s="78">
        <f>+IF(ISNUMBER(DATA!S165),DATA!S165,"n/a")</f>
        <v>0.186</v>
      </c>
      <c r="I651" s="77">
        <f>+IF(ISNUMBER(DATA!AB165),DATA!AB165,"n/a")</f>
        <v>965215</v>
      </c>
      <c r="J651" s="78">
        <f>+IF(ISNUMBER(DATA!AC165),DATA!AC165,"n/a")</f>
        <v>0.21099999999999999</v>
      </c>
      <c r="K651" s="77">
        <f>+IF(ISNUMBER(DATA!AL165),DATA!AL165,"n/a")</f>
        <v>1888033</v>
      </c>
      <c r="L651" s="78">
        <f>+IF(ISNUMBER(DATA!AM165),DATA!AM165,"n/a")</f>
        <v>0.23899999999999999</v>
      </c>
      <c r="R651" s="67"/>
      <c r="S651" s="67"/>
      <c r="T651" s="67"/>
      <c r="U651" s="67"/>
      <c r="V651" s="67"/>
      <c r="W651" s="67"/>
      <c r="X651" s="67"/>
      <c r="Y651" s="67"/>
    </row>
    <row r="652" spans="1:25" x14ac:dyDescent="0.2">
      <c r="A652" s="76" t="s">
        <v>19</v>
      </c>
      <c r="B652" s="67" t="s">
        <v>11</v>
      </c>
      <c r="C652" s="67" t="s">
        <v>0</v>
      </c>
      <c r="D652" s="67" t="s">
        <v>307</v>
      </c>
      <c r="E652" s="77">
        <f>+IF(ISNUMBER(DATA!H166),DATA!H166,"n/a")</f>
        <v>515331</v>
      </c>
      <c r="F652" s="78">
        <f>+IF(ISNUMBER(DATA!I166),DATA!I166,"n/a")</f>
        <v>-7.4999999999999997E-2</v>
      </c>
      <c r="G652" s="77">
        <f>+IF(ISNUMBER(DATA!R166),DATA!R166,"n/a")</f>
        <v>1604972</v>
      </c>
      <c r="H652" s="78">
        <f>+IF(ISNUMBER(DATA!S166),DATA!S166,"n/a")</f>
        <v>-7.0000000000000007E-2</v>
      </c>
      <c r="I652" s="77">
        <f>+IF(ISNUMBER(DATA!AB166),DATA!AB166,"n/a")</f>
        <v>3345365</v>
      </c>
      <c r="J652" s="78">
        <f>+IF(ISNUMBER(DATA!AC166),DATA!AC166,"n/a")</f>
        <v>-3.2000000000000001E-2</v>
      </c>
      <c r="K652" s="77">
        <f>+IF(ISNUMBER(DATA!AL166),DATA!AL166,"n/a")</f>
        <v>6698612</v>
      </c>
      <c r="L652" s="78">
        <f>+IF(ISNUMBER(DATA!AM166),DATA!AM166,"n/a")</f>
        <v>1.7000000000000001E-2</v>
      </c>
      <c r="R652" s="67"/>
      <c r="S652" s="67"/>
      <c r="T652" s="67"/>
      <c r="U652" s="67"/>
      <c r="V652" s="67"/>
      <c r="W652" s="67"/>
      <c r="X652" s="67"/>
      <c r="Y652" s="67"/>
    </row>
    <row r="653" spans="1:25" x14ac:dyDescent="0.2">
      <c r="A653" s="76" t="s">
        <v>19</v>
      </c>
      <c r="B653" s="67" t="s">
        <v>11</v>
      </c>
      <c r="C653" s="67" t="s">
        <v>0</v>
      </c>
      <c r="D653" s="67" t="s">
        <v>308</v>
      </c>
      <c r="E653" s="77">
        <f>+IF(ISNUMBER(DATA!H167),DATA!H167,"n/a")</f>
        <v>312133</v>
      </c>
      <c r="F653" s="78">
        <f>+IF(ISNUMBER(DATA!I167),DATA!I167,"n/a")</f>
        <v>8.7999999999999995E-2</v>
      </c>
      <c r="G653" s="77">
        <f>+IF(ISNUMBER(DATA!R167),DATA!R167,"n/a")</f>
        <v>926535</v>
      </c>
      <c r="H653" s="78">
        <f>+IF(ISNUMBER(DATA!S167),DATA!S167,"n/a")</f>
        <v>6.7000000000000004E-2</v>
      </c>
      <c r="I653" s="77">
        <f>+IF(ISNUMBER(DATA!AB167),DATA!AB167,"n/a")</f>
        <v>1816339</v>
      </c>
      <c r="J653" s="78">
        <f>+IF(ISNUMBER(DATA!AC167),DATA!AC167,"n/a")</f>
        <v>7.5999999999999998E-2</v>
      </c>
      <c r="K653" s="77">
        <f>+IF(ISNUMBER(DATA!AL167),DATA!AL167,"n/a")</f>
        <v>3945500</v>
      </c>
      <c r="L653" s="78">
        <f>+IF(ISNUMBER(DATA!AM167),DATA!AM167,"n/a")</f>
        <v>0.156</v>
      </c>
      <c r="R653" s="67"/>
      <c r="S653" s="67"/>
      <c r="T653" s="67"/>
      <c r="U653" s="67"/>
      <c r="V653" s="67"/>
      <c r="W653" s="67"/>
      <c r="X653" s="67"/>
      <c r="Y653" s="67"/>
    </row>
    <row r="654" spans="1:25" x14ac:dyDescent="0.2">
      <c r="A654" s="76" t="s">
        <v>19</v>
      </c>
      <c r="B654" s="67" t="s">
        <v>11</v>
      </c>
      <c r="C654" s="67" t="s">
        <v>0</v>
      </c>
      <c r="D654" s="67" t="s">
        <v>309</v>
      </c>
      <c r="E654" s="77">
        <f>+IF(ISNUMBER(DATA!H168),DATA!H168,"n/a")</f>
        <v>283237</v>
      </c>
      <c r="F654" s="78">
        <f>+IF(ISNUMBER(DATA!I168),DATA!I168,"n/a")</f>
        <v>0.115</v>
      </c>
      <c r="G654" s="77">
        <f>+IF(ISNUMBER(DATA!R168),DATA!R168,"n/a")</f>
        <v>923778</v>
      </c>
      <c r="H654" s="78">
        <f>+IF(ISNUMBER(DATA!S168),DATA!S168,"n/a")</f>
        <v>0.104</v>
      </c>
      <c r="I654" s="77">
        <f>+IF(ISNUMBER(DATA!AB168),DATA!AB168,"n/a")</f>
        <v>2020291</v>
      </c>
      <c r="J654" s="78">
        <f>+IF(ISNUMBER(DATA!AC168),DATA!AC168,"n/a")</f>
        <v>0.13</v>
      </c>
      <c r="K654" s="77">
        <f>+IF(ISNUMBER(DATA!AL168),DATA!AL168,"n/a")</f>
        <v>3873789</v>
      </c>
      <c r="L654" s="78">
        <f>+IF(ISNUMBER(DATA!AM168),DATA!AM168,"n/a")</f>
        <v>0.11899999999999999</v>
      </c>
      <c r="R654" s="67"/>
      <c r="S654" s="67"/>
      <c r="T654" s="67"/>
      <c r="U654" s="67"/>
      <c r="V654" s="67"/>
      <c r="W654" s="67"/>
      <c r="X654" s="67"/>
      <c r="Y654" s="67"/>
    </row>
    <row r="655" spans="1:25" x14ac:dyDescent="0.2">
      <c r="A655" s="76" t="s">
        <v>19</v>
      </c>
      <c r="B655" s="67" t="s">
        <v>11</v>
      </c>
      <c r="C655" s="67" t="s">
        <v>0</v>
      </c>
      <c r="D655" s="67" t="s">
        <v>310</v>
      </c>
      <c r="E655" s="77">
        <f>+IF(ISNUMBER(DATA!H169),DATA!H169,"n/a")</f>
        <v>356656</v>
      </c>
      <c r="F655" s="78">
        <f>+IF(ISNUMBER(DATA!I169),DATA!I169,"n/a")</f>
        <v>0.20599999999999999</v>
      </c>
      <c r="G655" s="77">
        <f>+IF(ISNUMBER(DATA!R169),DATA!R169,"n/a")</f>
        <v>1127871</v>
      </c>
      <c r="H655" s="78">
        <f>+IF(ISNUMBER(DATA!S169),DATA!S169,"n/a")</f>
        <v>0.19500000000000001</v>
      </c>
      <c r="I655" s="77">
        <f>+IF(ISNUMBER(DATA!AB169),DATA!AB169,"n/a")</f>
        <v>2342266</v>
      </c>
      <c r="J655" s="78">
        <f>+IF(ISNUMBER(DATA!AC169),DATA!AC169,"n/a")</f>
        <v>0.13300000000000001</v>
      </c>
      <c r="K655" s="77">
        <f>+IF(ISNUMBER(DATA!AL169),DATA!AL169,"n/a")</f>
        <v>4562015</v>
      </c>
      <c r="L655" s="78">
        <f>+IF(ISNUMBER(DATA!AM169),DATA!AM169,"n/a")</f>
        <v>7.8E-2</v>
      </c>
      <c r="R655" s="67"/>
      <c r="S655" s="67"/>
      <c r="T655" s="67"/>
      <c r="U655" s="67"/>
      <c r="V655" s="67"/>
      <c r="W655" s="67"/>
      <c r="X655" s="67"/>
      <c r="Y655" s="67"/>
    </row>
    <row r="656" spans="1:25" x14ac:dyDescent="0.2">
      <c r="A656" s="76" t="s">
        <v>19</v>
      </c>
      <c r="B656" s="67" t="s">
        <v>11</v>
      </c>
      <c r="C656" s="67" t="s">
        <v>0</v>
      </c>
      <c r="D656" s="67" t="s">
        <v>311</v>
      </c>
      <c r="E656" s="77">
        <f>+IF(ISNUMBER(DATA!H170),DATA!H170,"n/a")</f>
        <v>233428</v>
      </c>
      <c r="F656" s="78">
        <f>+IF(ISNUMBER(DATA!I170),DATA!I170,"n/a")</f>
        <v>5.0000000000000001E-3</v>
      </c>
      <c r="G656" s="77">
        <f>+IF(ISNUMBER(DATA!R170),DATA!R170,"n/a")</f>
        <v>751805</v>
      </c>
      <c r="H656" s="78">
        <f>+IF(ISNUMBER(DATA!S170),DATA!S170,"n/a")</f>
        <v>4.1000000000000002E-2</v>
      </c>
      <c r="I656" s="77">
        <f>+IF(ISNUMBER(DATA!AB170),DATA!AB170,"n/a")</f>
        <v>1519730</v>
      </c>
      <c r="J656" s="78">
        <f>+IF(ISNUMBER(DATA!AC170),DATA!AC170,"n/a")</f>
        <v>4.7E-2</v>
      </c>
      <c r="K656" s="77">
        <f>+IF(ISNUMBER(DATA!AL170),DATA!AL170,"n/a")</f>
        <v>3138182</v>
      </c>
      <c r="L656" s="78">
        <f>+IF(ISNUMBER(DATA!AM170),DATA!AM170,"n/a")</f>
        <v>9.2999999999999999E-2</v>
      </c>
      <c r="R656" s="67"/>
      <c r="S656" s="67"/>
      <c r="T656" s="67"/>
      <c r="U656" s="67"/>
      <c r="V656" s="67"/>
      <c r="W656" s="67"/>
      <c r="X656" s="67"/>
      <c r="Y656" s="67"/>
    </row>
    <row r="657" spans="1:25" x14ac:dyDescent="0.2">
      <c r="A657" s="76" t="s">
        <v>19</v>
      </c>
      <c r="B657" s="67" t="s">
        <v>11</v>
      </c>
      <c r="C657" s="67" t="s">
        <v>0</v>
      </c>
      <c r="D657" s="67" t="s">
        <v>312</v>
      </c>
      <c r="E657" s="77">
        <f>+IF(ISNUMBER(DATA!H171),DATA!H171,"n/a")</f>
        <v>229830</v>
      </c>
      <c r="F657" s="78">
        <f>+IF(ISNUMBER(DATA!I171),DATA!I171,"n/a")</f>
        <v>8.1000000000000003E-2</v>
      </c>
      <c r="G657" s="77">
        <f>+IF(ISNUMBER(DATA!R171),DATA!R171,"n/a")</f>
        <v>724732</v>
      </c>
      <c r="H657" s="78">
        <f>+IF(ISNUMBER(DATA!S171),DATA!S171,"n/a")</f>
        <v>9.1999999999999998E-2</v>
      </c>
      <c r="I657" s="77">
        <f>+IF(ISNUMBER(DATA!AB171),DATA!AB171,"n/a")</f>
        <v>1474495</v>
      </c>
      <c r="J657" s="78">
        <f>+IF(ISNUMBER(DATA!AC171),DATA!AC171,"n/a")</f>
        <v>0.11700000000000001</v>
      </c>
      <c r="K657" s="77">
        <f>+IF(ISNUMBER(DATA!AL171),DATA!AL171,"n/a")</f>
        <v>2930484</v>
      </c>
      <c r="L657" s="78">
        <f>+IF(ISNUMBER(DATA!AM171),DATA!AM171,"n/a")</f>
        <v>0.13800000000000001</v>
      </c>
      <c r="R657" s="67"/>
      <c r="S657" s="67"/>
      <c r="T657" s="67"/>
      <c r="U657" s="67"/>
      <c r="V657" s="67"/>
      <c r="W657" s="67"/>
      <c r="X657" s="67"/>
      <c r="Y657" s="67"/>
    </row>
    <row r="658" spans="1:25" x14ac:dyDescent="0.2">
      <c r="A658" s="76" t="s">
        <v>19</v>
      </c>
      <c r="B658" s="67" t="s">
        <v>11</v>
      </c>
      <c r="C658" s="67" t="s">
        <v>0</v>
      </c>
      <c r="D658" s="67" t="s">
        <v>313</v>
      </c>
      <c r="E658" s="77">
        <f>+IF(ISNUMBER(DATA!H172),DATA!H172,"n/a")</f>
        <v>130042</v>
      </c>
      <c r="F658" s="78">
        <f>+IF(ISNUMBER(DATA!I172),DATA!I172,"n/a")</f>
        <v>7.2999999999999995E-2</v>
      </c>
      <c r="G658" s="77">
        <f>+IF(ISNUMBER(DATA!R172),DATA!R172,"n/a")</f>
        <v>420162</v>
      </c>
      <c r="H658" s="78">
        <f>+IF(ISNUMBER(DATA!S172),DATA!S172,"n/a")</f>
        <v>7.8E-2</v>
      </c>
      <c r="I658" s="77">
        <f>+IF(ISNUMBER(DATA!AB172),DATA!AB172,"n/a")</f>
        <v>884499</v>
      </c>
      <c r="J658" s="78">
        <f>+IF(ISNUMBER(DATA!AC172),DATA!AC172,"n/a")</f>
        <v>0.112</v>
      </c>
      <c r="K658" s="77">
        <f>+IF(ISNUMBER(DATA!AL172),DATA!AL172,"n/a")</f>
        <v>1722853</v>
      </c>
      <c r="L658" s="78">
        <f>+IF(ISNUMBER(DATA!AM172),DATA!AM172,"n/a")</f>
        <v>0.13500000000000001</v>
      </c>
      <c r="R658" s="67"/>
      <c r="S658" s="67"/>
      <c r="T658" s="67"/>
      <c r="U658" s="67"/>
      <c r="V658" s="67"/>
      <c r="W658" s="67"/>
      <c r="X658" s="67"/>
      <c r="Y658" s="67"/>
    </row>
    <row r="659" spans="1:25" x14ac:dyDescent="0.2">
      <c r="A659" s="76" t="s">
        <v>19</v>
      </c>
      <c r="B659" s="67" t="s">
        <v>11</v>
      </c>
      <c r="C659" s="67" t="s">
        <v>0</v>
      </c>
      <c r="D659" s="67" t="s">
        <v>314</v>
      </c>
      <c r="E659" s="77">
        <f>+IF(ISNUMBER(DATA!H173),DATA!H173,"n/a")</f>
        <v>285319</v>
      </c>
      <c r="F659" s="78">
        <f>+IF(ISNUMBER(DATA!I173),DATA!I173,"n/a")</f>
        <v>7.1999999999999995E-2</v>
      </c>
      <c r="G659" s="77">
        <f>+IF(ISNUMBER(DATA!R173),DATA!R173,"n/a")</f>
        <v>899606</v>
      </c>
      <c r="H659" s="78">
        <f>+IF(ISNUMBER(DATA!S173),DATA!S173,"n/a")</f>
        <v>4.1000000000000002E-2</v>
      </c>
      <c r="I659" s="77">
        <f>+IF(ISNUMBER(DATA!AB173),DATA!AB173,"n/a")</f>
        <v>1800086</v>
      </c>
      <c r="J659" s="78">
        <f>+IF(ISNUMBER(DATA!AC173),DATA!AC173,"n/a")</f>
        <v>1.2999999999999999E-2</v>
      </c>
      <c r="K659" s="77">
        <f>+IF(ISNUMBER(DATA!AL173),DATA!AL173,"n/a")</f>
        <v>3782674</v>
      </c>
      <c r="L659" s="78">
        <f>+IF(ISNUMBER(DATA!AM173),DATA!AM173,"n/a")</f>
        <v>5.3999999999999999E-2</v>
      </c>
      <c r="R659" s="67"/>
      <c r="S659" s="67"/>
      <c r="T659" s="67"/>
      <c r="U659" s="67"/>
      <c r="V659" s="67"/>
      <c r="W659" s="67"/>
      <c r="X659" s="67"/>
      <c r="Y659" s="67"/>
    </row>
    <row r="660" spans="1:25" x14ac:dyDescent="0.2">
      <c r="A660" s="76" t="s">
        <v>19</v>
      </c>
      <c r="B660" s="67" t="s">
        <v>11</v>
      </c>
      <c r="C660" s="67" t="s">
        <v>0</v>
      </c>
      <c r="D660" s="67" t="s">
        <v>315</v>
      </c>
      <c r="E660" s="77">
        <f>+IF(ISNUMBER(DATA!H174),DATA!H174,"n/a")</f>
        <v>95431</v>
      </c>
      <c r="F660" s="78">
        <f>+IF(ISNUMBER(DATA!I174),DATA!I174,"n/a")</f>
        <v>0.27500000000000002</v>
      </c>
      <c r="G660" s="77">
        <f>+IF(ISNUMBER(DATA!R174),DATA!R174,"n/a")</f>
        <v>301872</v>
      </c>
      <c r="H660" s="78">
        <f>+IF(ISNUMBER(DATA!S174),DATA!S174,"n/a")</f>
        <v>0.318</v>
      </c>
      <c r="I660" s="77">
        <f>+IF(ISNUMBER(DATA!AB174),DATA!AB174,"n/a")</f>
        <v>632610</v>
      </c>
      <c r="J660" s="78">
        <f>+IF(ISNUMBER(DATA!AC174),DATA!AC174,"n/a")</f>
        <v>0.33</v>
      </c>
      <c r="K660" s="77">
        <f>+IF(ISNUMBER(DATA!AL174),DATA!AL174,"n/a")</f>
        <v>1243986</v>
      </c>
      <c r="L660" s="78">
        <f>+IF(ISNUMBER(DATA!AM174),DATA!AM174,"n/a")</f>
        <v>0.34</v>
      </c>
      <c r="R660" s="67"/>
      <c r="S660" s="67"/>
      <c r="T660" s="67"/>
      <c r="U660" s="67"/>
      <c r="V660" s="67"/>
      <c r="W660" s="67"/>
      <c r="X660" s="67"/>
      <c r="Y660" s="67"/>
    </row>
    <row r="661" spans="1:25" x14ac:dyDescent="0.2">
      <c r="A661" s="76" t="s">
        <v>19</v>
      </c>
      <c r="B661" s="67" t="s">
        <v>11</v>
      </c>
      <c r="C661" s="67" t="s">
        <v>0</v>
      </c>
      <c r="D661" s="67" t="s">
        <v>316</v>
      </c>
      <c r="E661" s="77">
        <f>+IF(ISNUMBER(DATA!H175),DATA!H175,"n/a")</f>
        <v>240455</v>
      </c>
      <c r="F661" s="78">
        <f>+IF(ISNUMBER(DATA!I175),DATA!I175,"n/a")</f>
        <v>3.9E-2</v>
      </c>
      <c r="G661" s="77">
        <f>+IF(ISNUMBER(DATA!R175),DATA!R175,"n/a")</f>
        <v>778192</v>
      </c>
      <c r="H661" s="78">
        <f>+IF(ISNUMBER(DATA!S175),DATA!S175,"n/a")</f>
        <v>2.5999999999999999E-2</v>
      </c>
      <c r="I661" s="77">
        <f>+IF(ISNUMBER(DATA!AB175),DATA!AB175,"n/a")</f>
        <v>1568855</v>
      </c>
      <c r="J661" s="78">
        <f>+IF(ISNUMBER(DATA!AC175),DATA!AC175,"n/a")</f>
        <v>4.0000000000000001E-3</v>
      </c>
      <c r="K661" s="77">
        <f>+IF(ISNUMBER(DATA!AL175),DATA!AL175,"n/a")</f>
        <v>3274506</v>
      </c>
      <c r="L661" s="78">
        <f>+IF(ISNUMBER(DATA!AM175),DATA!AM175,"n/a")</f>
        <v>3.5999999999999997E-2</v>
      </c>
      <c r="R661" s="67"/>
      <c r="S661" s="67"/>
      <c r="T661" s="67"/>
      <c r="U661" s="67"/>
      <c r="V661" s="67"/>
      <c r="W661" s="67"/>
      <c r="X661" s="67"/>
      <c r="Y661" s="67"/>
    </row>
    <row r="662" spans="1:25" x14ac:dyDescent="0.2">
      <c r="A662" s="76" t="s">
        <v>19</v>
      </c>
      <c r="B662" s="67" t="s">
        <v>11</v>
      </c>
      <c r="C662" s="67" t="s">
        <v>0</v>
      </c>
      <c r="D662" s="67" t="s">
        <v>317</v>
      </c>
      <c r="E662" s="77">
        <f>+IF(ISNUMBER(DATA!H176),DATA!H176,"n/a")</f>
        <v>566157</v>
      </c>
      <c r="F662" s="78">
        <f>+IF(ISNUMBER(DATA!I176),DATA!I176,"n/a")</f>
        <v>-2.5999999999999999E-2</v>
      </c>
      <c r="G662" s="77">
        <f>+IF(ISNUMBER(DATA!R176),DATA!R176,"n/a")</f>
        <v>1820739</v>
      </c>
      <c r="H662" s="78">
        <f>+IF(ISNUMBER(DATA!S176),DATA!S176,"n/a")</f>
        <v>-3.9E-2</v>
      </c>
      <c r="I662" s="77">
        <f>+IF(ISNUMBER(DATA!AB176),DATA!AB176,"n/a")</f>
        <v>3676430</v>
      </c>
      <c r="J662" s="78">
        <f>+IF(ISNUMBER(DATA!AC176),DATA!AC176,"n/a")</f>
        <v>-6.3E-2</v>
      </c>
      <c r="K662" s="77">
        <f>+IF(ISNUMBER(DATA!AL176),DATA!AL176,"n/a")</f>
        <v>7623537</v>
      </c>
      <c r="L662" s="78">
        <f>+IF(ISNUMBER(DATA!AM176),DATA!AM176,"n/a")</f>
        <v>-4.3999999999999997E-2</v>
      </c>
      <c r="R662" s="67"/>
      <c r="S662" s="67"/>
      <c r="T662" s="67"/>
      <c r="U662" s="67"/>
      <c r="V662" s="67"/>
      <c r="W662" s="67"/>
      <c r="X662" s="67"/>
      <c r="Y662" s="67"/>
    </row>
    <row r="663" spans="1:25" x14ac:dyDescent="0.2">
      <c r="A663" s="76" t="s">
        <v>19</v>
      </c>
      <c r="B663" s="67" t="s">
        <v>11</v>
      </c>
      <c r="C663" s="67" t="s">
        <v>0</v>
      </c>
      <c r="D663" s="67" t="s">
        <v>318</v>
      </c>
      <c r="E663" s="77">
        <f>+IF(ISNUMBER(DATA!H177),DATA!H177,"n/a")</f>
        <v>452120</v>
      </c>
      <c r="F663" s="78">
        <f>+IF(ISNUMBER(DATA!I177),DATA!I177,"n/a")</f>
        <v>0.25700000000000001</v>
      </c>
      <c r="G663" s="77">
        <f>+IF(ISNUMBER(DATA!R177),DATA!R177,"n/a")</f>
        <v>1384872</v>
      </c>
      <c r="H663" s="78">
        <f>+IF(ISNUMBER(DATA!S177),DATA!S177,"n/a")</f>
        <v>0.23200000000000001</v>
      </c>
      <c r="I663" s="77">
        <f>+IF(ISNUMBER(DATA!AB177),DATA!AB177,"n/a")</f>
        <v>2817786</v>
      </c>
      <c r="J663" s="78">
        <f>+IF(ISNUMBER(DATA!AC177),DATA!AC177,"n/a")</f>
        <v>0.184</v>
      </c>
      <c r="K663" s="77">
        <f>+IF(ISNUMBER(DATA!AL177),DATA!AL177,"n/a")</f>
        <v>5635584</v>
      </c>
      <c r="L663" s="78">
        <f>+IF(ISNUMBER(DATA!AM177),DATA!AM177,"n/a")</f>
        <v>0.13800000000000001</v>
      </c>
      <c r="R663" s="67"/>
      <c r="S663" s="67"/>
      <c r="T663" s="67"/>
      <c r="U663" s="67"/>
      <c r="V663" s="67"/>
      <c r="W663" s="67"/>
      <c r="X663" s="67"/>
      <c r="Y663" s="67"/>
    </row>
    <row r="664" spans="1:25" x14ac:dyDescent="0.2">
      <c r="A664" s="76" t="s">
        <v>19</v>
      </c>
      <c r="B664" s="67" t="s">
        <v>11</v>
      </c>
      <c r="C664" s="67" t="s">
        <v>0</v>
      </c>
      <c r="D664" s="67" t="s">
        <v>319</v>
      </c>
      <c r="E664" s="77">
        <f>+IF(ISNUMBER(DATA!H178),DATA!H178,"n/a")</f>
        <v>372556</v>
      </c>
      <c r="F664" s="78">
        <f>+IF(ISNUMBER(DATA!I178),DATA!I178,"n/a")</f>
        <v>0.16600000000000001</v>
      </c>
      <c r="G664" s="77">
        <f>+IF(ISNUMBER(DATA!R178),DATA!R178,"n/a")</f>
        <v>1249138</v>
      </c>
      <c r="H664" s="78">
        <f>+IF(ISNUMBER(DATA!S178),DATA!S178,"n/a")</f>
        <v>0.113</v>
      </c>
      <c r="I664" s="77">
        <f>+IF(ISNUMBER(DATA!AB178),DATA!AB178,"n/a")</f>
        <v>2588505</v>
      </c>
      <c r="J664" s="78">
        <f>+IF(ISNUMBER(DATA!AC178),DATA!AC178,"n/a")</f>
        <v>0.15</v>
      </c>
      <c r="K664" s="77">
        <f>+IF(ISNUMBER(DATA!AL178),DATA!AL178,"n/a")</f>
        <v>5115857</v>
      </c>
      <c r="L664" s="78">
        <f>+IF(ISNUMBER(DATA!AM178),DATA!AM178,"n/a")</f>
        <v>0.17199999999999999</v>
      </c>
      <c r="R664" s="67"/>
      <c r="S664" s="67"/>
      <c r="T664" s="67"/>
      <c r="U664" s="67"/>
      <c r="V664" s="67"/>
      <c r="W664" s="67"/>
      <c r="X664" s="67"/>
      <c r="Y664" s="67"/>
    </row>
    <row r="665" spans="1:25" x14ac:dyDescent="0.2">
      <c r="A665" s="76" t="s">
        <v>19</v>
      </c>
      <c r="B665" s="67" t="s">
        <v>11</v>
      </c>
      <c r="C665" s="67" t="s">
        <v>0</v>
      </c>
      <c r="D665" s="67" t="s">
        <v>320</v>
      </c>
      <c r="E665" s="77">
        <f>+IF(ISNUMBER(DATA!H179),DATA!H179,"n/a")</f>
        <v>224583</v>
      </c>
      <c r="F665" s="78">
        <f>+IF(ISNUMBER(DATA!I179),DATA!I179,"n/a")</f>
        <v>0.189</v>
      </c>
      <c r="G665" s="77">
        <f>+IF(ISNUMBER(DATA!R179),DATA!R179,"n/a")</f>
        <v>701250</v>
      </c>
      <c r="H665" s="78">
        <f>+IF(ISNUMBER(DATA!S179),DATA!S179,"n/a")</f>
        <v>0.15</v>
      </c>
      <c r="I665" s="77">
        <f>+IF(ISNUMBER(DATA!AB179),DATA!AB179,"n/a")</f>
        <v>1443696</v>
      </c>
      <c r="J665" s="78">
        <f>+IF(ISNUMBER(DATA!AC179),DATA!AC179,"n/a")</f>
        <v>0.13</v>
      </c>
      <c r="K665" s="77">
        <f>+IF(ISNUMBER(DATA!AL179),DATA!AL179,"n/a")</f>
        <v>2852175</v>
      </c>
      <c r="L665" s="78">
        <f>+IF(ISNUMBER(DATA!AM179),DATA!AM179,"n/a")</f>
        <v>0.16800000000000001</v>
      </c>
      <c r="R665" s="67"/>
      <c r="S665" s="67"/>
      <c r="T665" s="67"/>
      <c r="U665" s="67"/>
      <c r="V665" s="67"/>
      <c r="W665" s="67"/>
      <c r="X665" s="67"/>
      <c r="Y665" s="67"/>
    </row>
    <row r="666" spans="1:25" x14ac:dyDescent="0.2">
      <c r="A666" s="76" t="s">
        <v>19</v>
      </c>
      <c r="B666" s="67" t="s">
        <v>11</v>
      </c>
      <c r="C666" s="67" t="s">
        <v>0</v>
      </c>
      <c r="D666" s="67" t="s">
        <v>321</v>
      </c>
      <c r="E666" s="77">
        <f>+IF(ISNUMBER(DATA!H180),DATA!H180,"n/a")</f>
        <v>460016</v>
      </c>
      <c r="F666" s="78">
        <f>+IF(ISNUMBER(DATA!I180),DATA!I180,"n/a")</f>
        <v>0.16800000000000001</v>
      </c>
      <c r="G666" s="77">
        <f>+IF(ISNUMBER(DATA!R180),DATA!R180,"n/a")</f>
        <v>1534744</v>
      </c>
      <c r="H666" s="78">
        <f>+IF(ISNUMBER(DATA!S180),DATA!S180,"n/a")</f>
        <v>7.6999999999999999E-2</v>
      </c>
      <c r="I666" s="77">
        <f>+IF(ISNUMBER(DATA!AB180),DATA!AB180,"n/a")</f>
        <v>3060959</v>
      </c>
      <c r="J666" s="78">
        <f>+IF(ISNUMBER(DATA!AC180),DATA!AC180,"n/a")</f>
        <v>0.113</v>
      </c>
      <c r="K666" s="77">
        <f>+IF(ISNUMBER(DATA!AL180),DATA!AL180,"n/a")</f>
        <v>6306026</v>
      </c>
      <c r="L666" s="78">
        <f>+IF(ISNUMBER(DATA!AM180),DATA!AM180,"n/a")</f>
        <v>0.13800000000000001</v>
      </c>
      <c r="R666" s="67"/>
      <c r="S666" s="67"/>
      <c r="T666" s="67"/>
      <c r="U666" s="67"/>
      <c r="V666" s="67"/>
      <c r="W666" s="67"/>
      <c r="X666" s="67"/>
      <c r="Y666" s="67"/>
    </row>
    <row r="667" spans="1:25" x14ac:dyDescent="0.2">
      <c r="A667" s="76" t="s">
        <v>19</v>
      </c>
      <c r="B667" s="67" t="s">
        <v>11</v>
      </c>
      <c r="C667" s="67" t="s">
        <v>0</v>
      </c>
      <c r="D667" s="67" t="s">
        <v>347</v>
      </c>
      <c r="E667" s="77">
        <f>+IF(ISNUMBER(DATA!H181),DATA!H181,"n/a")</f>
        <v>120020</v>
      </c>
      <c r="F667" s="78">
        <f>+IF(ISNUMBER(DATA!I181),DATA!I181,"n/a")</f>
        <v>0.27300000000000002</v>
      </c>
      <c r="G667" s="77">
        <f>+IF(ISNUMBER(DATA!R181),DATA!R181,"n/a")</f>
        <v>387704</v>
      </c>
      <c r="H667" s="78">
        <f>+IF(ISNUMBER(DATA!S181),DATA!S181,"n/a")</f>
        <v>0.216</v>
      </c>
      <c r="I667" s="77">
        <f>+IF(ISNUMBER(DATA!AB181),DATA!AB181,"n/a")</f>
        <v>826247</v>
      </c>
      <c r="J667" s="78">
        <f>+IF(ISNUMBER(DATA!AC181),DATA!AC181,"n/a")</f>
        <v>0.23899999999999999</v>
      </c>
      <c r="K667" s="77">
        <f>+IF(ISNUMBER(DATA!AL181),DATA!AL181,"n/a")</f>
        <v>1558969</v>
      </c>
      <c r="L667" s="78">
        <f>+IF(ISNUMBER(DATA!AM181),DATA!AM181,"n/a")</f>
        <v>0.23599999999999999</v>
      </c>
      <c r="R667" s="67"/>
      <c r="S667" s="67"/>
      <c r="T667" s="67"/>
      <c r="U667" s="67"/>
      <c r="V667" s="67"/>
      <c r="W667" s="67"/>
      <c r="X667" s="67"/>
      <c r="Y667" s="67"/>
    </row>
    <row r="668" spans="1:25" x14ac:dyDescent="0.2">
      <c r="A668" s="76" t="s">
        <v>19</v>
      </c>
      <c r="B668" s="67" t="s">
        <v>11</v>
      </c>
      <c r="C668" s="67" t="s">
        <v>0</v>
      </c>
      <c r="D668" s="67" t="s">
        <v>348</v>
      </c>
      <c r="E668" s="77">
        <f>+IF(ISNUMBER(DATA!H182),DATA!H182,"n/a")</f>
        <v>270145</v>
      </c>
      <c r="F668" s="78">
        <f>+IF(ISNUMBER(DATA!I182),DATA!I182,"n/a")</f>
        <v>0.112</v>
      </c>
      <c r="G668" s="77">
        <f>+IF(ISNUMBER(DATA!R182),DATA!R182,"n/a")</f>
        <v>833259</v>
      </c>
      <c r="H668" s="78">
        <f>+IF(ISNUMBER(DATA!S182),DATA!S182,"n/a")</f>
        <v>0.112</v>
      </c>
      <c r="I668" s="77">
        <f>+IF(ISNUMBER(DATA!AB182),DATA!AB182,"n/a")</f>
        <v>1694783</v>
      </c>
      <c r="J668" s="78">
        <f>+IF(ISNUMBER(DATA!AC182),DATA!AC182,"n/a")</f>
        <v>0.13600000000000001</v>
      </c>
      <c r="K668" s="77">
        <f>+IF(ISNUMBER(DATA!AL182),DATA!AL182,"n/a")</f>
        <v>3436605</v>
      </c>
      <c r="L668" s="78">
        <f>+IF(ISNUMBER(DATA!AM182),DATA!AM182,"n/a")</f>
        <v>0.186</v>
      </c>
      <c r="R668" s="67"/>
      <c r="S668" s="67"/>
      <c r="T668" s="67"/>
      <c r="U668" s="67"/>
      <c r="V668" s="67"/>
      <c r="W668" s="67"/>
      <c r="X668" s="67"/>
      <c r="Y668" s="67"/>
    </row>
    <row r="669" spans="1:25" x14ac:dyDescent="0.2">
      <c r="A669" s="76"/>
      <c r="E669" s="91"/>
      <c r="F669" s="78"/>
      <c r="G669" s="92"/>
      <c r="H669" s="78"/>
      <c r="I669" s="92"/>
      <c r="J669" s="83"/>
      <c r="K669" s="92"/>
      <c r="L669" s="78"/>
      <c r="R669" s="67"/>
      <c r="S669" s="67"/>
      <c r="T669" s="67"/>
      <c r="U669" s="67"/>
      <c r="V669" s="67"/>
      <c r="W669" s="67"/>
      <c r="X669" s="67"/>
      <c r="Y669" s="67"/>
    </row>
    <row r="670" spans="1:25" x14ac:dyDescent="0.2">
      <c r="A670" s="76" t="s">
        <v>19</v>
      </c>
      <c r="B670" s="67" t="s">
        <v>11</v>
      </c>
      <c r="C670" s="67" t="s">
        <v>9</v>
      </c>
      <c r="D670" s="67" t="s">
        <v>274</v>
      </c>
      <c r="E670" s="87">
        <f>+IF(ISNUMBER(DATA!J133),DATA!J133,"n/a")</f>
        <v>29301</v>
      </c>
      <c r="F670" s="78">
        <f>+IF(ISNUMBER(DATA!K133),DATA!K133,"n/a")</f>
        <v>0.14599999999999999</v>
      </c>
      <c r="G670" s="87">
        <f>+IF(ISNUMBER(DATA!T133),DATA!T133,"n/a")</f>
        <v>91830</v>
      </c>
      <c r="H670" s="78">
        <f>+IF(ISNUMBER(DATA!U133),DATA!U133,"n/a")</f>
        <v>5.7000000000000002E-2</v>
      </c>
      <c r="I670" s="87">
        <f>+IF(ISNUMBER(DATA!AD133),DATA!AD133,"n/a")</f>
        <v>199214</v>
      </c>
      <c r="J670" s="78">
        <f>+IF(ISNUMBER(DATA!AE133),DATA!AE133,"n/a")</f>
        <v>7.4999999999999997E-2</v>
      </c>
      <c r="K670" s="87">
        <f>+IF(ISNUMBER(DATA!AN133),DATA!AN133,"n/a")</f>
        <v>388491</v>
      </c>
      <c r="L670" s="78">
        <f>+IF(ISNUMBER(DATA!AO133),DATA!AO133,"n/a")</f>
        <v>0.108</v>
      </c>
      <c r="R670" s="67"/>
      <c r="S670" s="67"/>
      <c r="T670" s="67"/>
      <c r="U670" s="67"/>
      <c r="V670" s="67"/>
      <c r="W670" s="67"/>
      <c r="X670" s="67"/>
      <c r="Y670" s="67"/>
    </row>
    <row r="671" spans="1:25" x14ac:dyDescent="0.2">
      <c r="A671" s="76" t="s">
        <v>19</v>
      </c>
      <c r="B671" s="67" t="s">
        <v>11</v>
      </c>
      <c r="C671" s="67" t="s">
        <v>9</v>
      </c>
      <c r="D671" s="67" t="s">
        <v>275</v>
      </c>
      <c r="E671" s="87">
        <f>+IF(ISNUMBER(DATA!J134),DATA!J134,"n/a")</f>
        <v>90615</v>
      </c>
      <c r="F671" s="78">
        <f>+IF(ISNUMBER(DATA!K134),DATA!K134,"n/a")</f>
        <v>0.27900000000000003</v>
      </c>
      <c r="G671" s="87">
        <f>+IF(ISNUMBER(DATA!T134),DATA!T134,"n/a")</f>
        <v>293688</v>
      </c>
      <c r="H671" s="78">
        <f>+IF(ISNUMBER(DATA!U134),DATA!U134,"n/a")</f>
        <v>0.13900000000000001</v>
      </c>
      <c r="I671" s="87">
        <f>+IF(ISNUMBER(DATA!AD134),DATA!AD134,"n/a")</f>
        <v>595384</v>
      </c>
      <c r="J671" s="78">
        <f>+IF(ISNUMBER(DATA!AE134),DATA!AE134,"n/a")</f>
        <v>0.17399999999999999</v>
      </c>
      <c r="K671" s="87">
        <f>+IF(ISNUMBER(DATA!AN134),DATA!AN134,"n/a")</f>
        <v>1176436</v>
      </c>
      <c r="L671" s="78">
        <f>+IF(ISNUMBER(DATA!AO134),DATA!AO134,"n/a")</f>
        <v>0.17899999999999999</v>
      </c>
      <c r="R671" s="67"/>
      <c r="S671" s="67"/>
      <c r="T671" s="67"/>
      <c r="U671" s="67"/>
      <c r="V671" s="67"/>
      <c r="W671" s="67"/>
      <c r="X671" s="67"/>
      <c r="Y671" s="67"/>
    </row>
    <row r="672" spans="1:25" x14ac:dyDescent="0.2">
      <c r="A672" s="76" t="s">
        <v>19</v>
      </c>
      <c r="B672" s="67" t="s">
        <v>11</v>
      </c>
      <c r="C672" s="67" t="s">
        <v>9</v>
      </c>
      <c r="D672" s="67" t="s">
        <v>276</v>
      </c>
      <c r="E672" s="87">
        <f>+IF(ISNUMBER(DATA!J135),DATA!J135,"n/a")</f>
        <v>164536</v>
      </c>
      <c r="F672" s="78">
        <f>+IF(ISNUMBER(DATA!K135),DATA!K135,"n/a")</f>
        <v>2.3E-2</v>
      </c>
      <c r="G672" s="87">
        <f>+IF(ISNUMBER(DATA!T135),DATA!T135,"n/a")</f>
        <v>487452</v>
      </c>
      <c r="H672" s="78">
        <f>+IF(ISNUMBER(DATA!U135),DATA!U135,"n/a")</f>
        <v>-4.0000000000000001E-3</v>
      </c>
      <c r="I672" s="87">
        <f>+IF(ISNUMBER(DATA!AD135),DATA!AD135,"n/a")</f>
        <v>977558</v>
      </c>
      <c r="J672" s="78">
        <f>+IF(ISNUMBER(DATA!AE135),DATA!AE135,"n/a")</f>
        <v>-1.7999999999999999E-2</v>
      </c>
      <c r="K672" s="87">
        <f>+IF(ISNUMBER(DATA!AN135),DATA!AN135,"n/a")</f>
        <v>2019736</v>
      </c>
      <c r="L672" s="78">
        <f>+IF(ISNUMBER(DATA!AO135),DATA!AO135,"n/a")</f>
        <v>0.01</v>
      </c>
      <c r="R672" s="67"/>
      <c r="S672" s="67"/>
      <c r="T672" s="67"/>
      <c r="U672" s="67"/>
      <c r="V672" s="67"/>
      <c r="W672" s="67"/>
      <c r="X672" s="67"/>
      <c r="Y672" s="67"/>
    </row>
    <row r="673" spans="1:25" x14ac:dyDescent="0.2">
      <c r="A673" s="76" t="s">
        <v>19</v>
      </c>
      <c r="B673" s="67" t="s">
        <v>11</v>
      </c>
      <c r="C673" s="67" t="s">
        <v>9</v>
      </c>
      <c r="D673" s="67" t="s">
        <v>277</v>
      </c>
      <c r="E673" s="87">
        <f>+IF(ISNUMBER(DATA!J136),DATA!J136,"n/a")</f>
        <v>61724</v>
      </c>
      <c r="F673" s="78">
        <f>+IF(ISNUMBER(DATA!K136),DATA!K136,"n/a")</f>
        <v>0.32200000000000001</v>
      </c>
      <c r="G673" s="87">
        <f>+IF(ISNUMBER(DATA!T136),DATA!T136,"n/a")</f>
        <v>204976</v>
      </c>
      <c r="H673" s="78">
        <f>+IF(ISNUMBER(DATA!U136),DATA!U136,"n/a")</f>
        <v>0.186</v>
      </c>
      <c r="I673" s="87">
        <f>+IF(ISNUMBER(DATA!AD136),DATA!AD136,"n/a")</f>
        <v>421204</v>
      </c>
      <c r="J673" s="78">
        <f>+IF(ISNUMBER(DATA!AE136),DATA!AE136,"n/a")</f>
        <v>0.23599999999999999</v>
      </c>
      <c r="K673" s="87">
        <f>+IF(ISNUMBER(DATA!AN136),DATA!AN136,"n/a")</f>
        <v>829618</v>
      </c>
      <c r="L673" s="78">
        <f>+IF(ISNUMBER(DATA!AO136),DATA!AO136,"n/a")</f>
        <v>0.26100000000000001</v>
      </c>
      <c r="R673" s="67"/>
      <c r="S673" s="67"/>
      <c r="T673" s="67"/>
      <c r="U673" s="67"/>
      <c r="V673" s="67"/>
      <c r="W673" s="67"/>
      <c r="X673" s="67"/>
      <c r="Y673" s="67"/>
    </row>
    <row r="674" spans="1:25" x14ac:dyDescent="0.2">
      <c r="A674" s="76" t="s">
        <v>19</v>
      </c>
      <c r="B674" s="67" t="s">
        <v>11</v>
      </c>
      <c r="C674" s="67" t="s">
        <v>9</v>
      </c>
      <c r="D674" s="67" t="s">
        <v>278</v>
      </c>
      <c r="E674" s="87">
        <f>+IF(ISNUMBER(DATA!J137),DATA!J137,"n/a")</f>
        <v>157945</v>
      </c>
      <c r="F674" s="78">
        <f>+IF(ISNUMBER(DATA!K137),DATA!K137,"n/a")</f>
        <v>3.5000000000000003E-2</v>
      </c>
      <c r="G674" s="87">
        <f>+IF(ISNUMBER(DATA!T137),DATA!T137,"n/a")</f>
        <v>470477</v>
      </c>
      <c r="H674" s="78">
        <f>+IF(ISNUMBER(DATA!U137),DATA!U137,"n/a")</f>
        <v>0.01</v>
      </c>
      <c r="I674" s="87">
        <f>+IF(ISNUMBER(DATA!AD137),DATA!AD137,"n/a")</f>
        <v>957838</v>
      </c>
      <c r="J674" s="78">
        <f>+IF(ISNUMBER(DATA!AE137),DATA!AE137,"n/a")</f>
        <v>1.4999999999999999E-2</v>
      </c>
      <c r="K674" s="87">
        <f>+IF(ISNUMBER(DATA!AN137),DATA!AN137,"n/a")</f>
        <v>2007203</v>
      </c>
      <c r="L674" s="78">
        <f>+IF(ISNUMBER(DATA!AO137),DATA!AO137,"n/a")</f>
        <v>9.4E-2</v>
      </c>
      <c r="R674" s="67"/>
      <c r="S674" s="67"/>
      <c r="T674" s="67"/>
      <c r="U674" s="67"/>
      <c r="V674" s="67"/>
      <c r="W674" s="67"/>
      <c r="X674" s="67"/>
      <c r="Y674" s="67"/>
    </row>
    <row r="675" spans="1:25" x14ac:dyDescent="0.2">
      <c r="A675" s="76" t="s">
        <v>19</v>
      </c>
      <c r="B675" s="67" t="s">
        <v>11</v>
      </c>
      <c r="C675" s="67" t="s">
        <v>9</v>
      </c>
      <c r="D675" s="67" t="s">
        <v>279</v>
      </c>
      <c r="E675" s="87">
        <f>+IF(ISNUMBER(DATA!J138),DATA!J138,"n/a")</f>
        <v>67802</v>
      </c>
      <c r="F675" s="78">
        <f>+IF(ISNUMBER(DATA!K138),DATA!K138,"n/a")</f>
        <v>-0.09</v>
      </c>
      <c r="G675" s="87">
        <f>+IF(ISNUMBER(DATA!T138),DATA!T138,"n/a")</f>
        <v>215963</v>
      </c>
      <c r="H675" s="78">
        <f>+IF(ISNUMBER(DATA!U138),DATA!U138,"n/a")</f>
        <v>-0.113</v>
      </c>
      <c r="I675" s="87">
        <f>+IF(ISNUMBER(DATA!AD138),DATA!AD138,"n/a")</f>
        <v>465806</v>
      </c>
      <c r="J675" s="78">
        <f>+IF(ISNUMBER(DATA!AE138),DATA!AE138,"n/a")</f>
        <v>-9.5000000000000001E-2</v>
      </c>
      <c r="K675" s="87">
        <f>+IF(ISNUMBER(DATA!AN138),DATA!AN138,"n/a")</f>
        <v>956487</v>
      </c>
      <c r="L675" s="78">
        <f>+IF(ISNUMBER(DATA!AO138),DATA!AO138,"n/a")</f>
        <v>-4.2999999999999997E-2</v>
      </c>
      <c r="R675" s="67"/>
      <c r="S675" s="67"/>
      <c r="T675" s="67"/>
      <c r="U675" s="67"/>
      <c r="V675" s="67"/>
      <c r="W675" s="67"/>
      <c r="X675" s="67"/>
      <c r="Y675" s="67"/>
    </row>
    <row r="676" spans="1:25" x14ac:dyDescent="0.2">
      <c r="A676" s="76" t="s">
        <v>19</v>
      </c>
      <c r="B676" s="67" t="s">
        <v>11</v>
      </c>
      <c r="C676" s="67" t="s">
        <v>9</v>
      </c>
      <c r="D676" s="67" t="s">
        <v>280</v>
      </c>
      <c r="E676" s="87">
        <f>+IF(ISNUMBER(DATA!J139),DATA!J139,"n/a")</f>
        <v>32578</v>
      </c>
      <c r="F676" s="78">
        <f>+IF(ISNUMBER(DATA!K139),DATA!K139,"n/a")</f>
        <v>7.2999999999999995E-2</v>
      </c>
      <c r="G676" s="87">
        <f>+IF(ISNUMBER(DATA!T139),DATA!T139,"n/a")</f>
        <v>104432</v>
      </c>
      <c r="H676" s="78">
        <f>+IF(ISNUMBER(DATA!U139),DATA!U139,"n/a")</f>
        <v>5.8000000000000003E-2</v>
      </c>
      <c r="I676" s="87">
        <f>+IF(ISNUMBER(DATA!AD139),DATA!AD139,"n/a")</f>
        <v>212518</v>
      </c>
      <c r="J676" s="78">
        <f>+IF(ISNUMBER(DATA!AE139),DATA!AE139,"n/a")</f>
        <v>5.8999999999999997E-2</v>
      </c>
      <c r="K676" s="87">
        <f>+IF(ISNUMBER(DATA!AN139),DATA!AN139,"n/a")</f>
        <v>435817</v>
      </c>
      <c r="L676" s="78">
        <f>+IF(ISNUMBER(DATA!AO139),DATA!AO139,"n/a")</f>
        <v>0.13500000000000001</v>
      </c>
      <c r="R676" s="67"/>
      <c r="S676" s="67"/>
      <c r="T676" s="67"/>
      <c r="U676" s="67"/>
      <c r="V676" s="67"/>
      <c r="W676" s="67"/>
      <c r="X676" s="67"/>
      <c r="Y676" s="67"/>
    </row>
    <row r="677" spans="1:25" x14ac:dyDescent="0.2">
      <c r="A677" s="76" t="s">
        <v>19</v>
      </c>
      <c r="B677" s="67" t="s">
        <v>11</v>
      </c>
      <c r="C677" s="67" t="s">
        <v>9</v>
      </c>
      <c r="D677" s="67" t="s">
        <v>281</v>
      </c>
      <c r="E677" s="87">
        <f>+IF(ISNUMBER(DATA!J140),DATA!J140,"n/a")</f>
        <v>89206</v>
      </c>
      <c r="F677" s="78">
        <f>+IF(ISNUMBER(DATA!K140),DATA!K140,"n/a")</f>
        <v>3.3000000000000002E-2</v>
      </c>
      <c r="G677" s="87">
        <f>+IF(ISNUMBER(DATA!T140),DATA!T140,"n/a")</f>
        <v>275390</v>
      </c>
      <c r="H677" s="78">
        <f>+IF(ISNUMBER(DATA!U140),DATA!U140,"n/a")</f>
        <v>2.8000000000000001E-2</v>
      </c>
      <c r="I677" s="87">
        <f>+IF(ISNUMBER(DATA!AD140),DATA!AD140,"n/a")</f>
        <v>581124</v>
      </c>
      <c r="J677" s="78">
        <f>+IF(ISNUMBER(DATA!AE140),DATA!AE140,"n/a")</f>
        <v>5.5E-2</v>
      </c>
      <c r="K677" s="87">
        <f>+IF(ISNUMBER(DATA!AN140),DATA!AN140,"n/a")</f>
        <v>1213835</v>
      </c>
      <c r="L677" s="78">
        <f>+IF(ISNUMBER(DATA!AO140),DATA!AO140,"n/a")</f>
        <v>0.13200000000000001</v>
      </c>
      <c r="R677" s="67"/>
      <c r="S677" s="67"/>
      <c r="T677" s="67"/>
      <c r="U677" s="67"/>
      <c r="V677" s="67"/>
      <c r="W677" s="67"/>
      <c r="X677" s="67"/>
      <c r="Y677" s="67"/>
    </row>
    <row r="678" spans="1:25" x14ac:dyDescent="0.2">
      <c r="A678" s="76" t="s">
        <v>19</v>
      </c>
      <c r="B678" s="67" t="s">
        <v>11</v>
      </c>
      <c r="C678" s="67" t="s">
        <v>9</v>
      </c>
      <c r="D678" s="67" t="s">
        <v>282</v>
      </c>
      <c r="E678" s="87">
        <f>+IF(ISNUMBER(DATA!J141),DATA!J141,"n/a")</f>
        <v>59558</v>
      </c>
      <c r="F678" s="78">
        <f>+IF(ISNUMBER(DATA!K141),DATA!K141,"n/a")</f>
        <v>0.36699999999999999</v>
      </c>
      <c r="G678" s="87">
        <f>+IF(ISNUMBER(DATA!T141),DATA!T141,"n/a")</f>
        <v>180491</v>
      </c>
      <c r="H678" s="78">
        <f>+IF(ISNUMBER(DATA!U141),DATA!U141,"n/a")</f>
        <v>0.224</v>
      </c>
      <c r="I678" s="87">
        <f>+IF(ISNUMBER(DATA!AD141),DATA!AD141,"n/a")</f>
        <v>372820</v>
      </c>
      <c r="J678" s="78">
        <f>+IF(ISNUMBER(DATA!AE141),DATA!AE141,"n/a")</f>
        <v>0.222</v>
      </c>
      <c r="K678" s="87">
        <f>+IF(ISNUMBER(DATA!AN141),DATA!AN141,"n/a")</f>
        <v>733948</v>
      </c>
      <c r="L678" s="78">
        <f>+IF(ISNUMBER(DATA!AO141),DATA!AO141,"n/a")</f>
        <v>0.224</v>
      </c>
      <c r="R678" s="67"/>
      <c r="S678" s="67"/>
      <c r="T678" s="67"/>
      <c r="U678" s="67"/>
      <c r="V678" s="67"/>
      <c r="W678" s="67"/>
      <c r="X678" s="67"/>
      <c r="Y678" s="67"/>
    </row>
    <row r="679" spans="1:25" x14ac:dyDescent="0.2">
      <c r="A679" s="76" t="s">
        <v>19</v>
      </c>
      <c r="B679" s="67" t="s">
        <v>11</v>
      </c>
      <c r="C679" s="67" t="s">
        <v>9</v>
      </c>
      <c r="D679" s="67" t="s">
        <v>283</v>
      </c>
      <c r="E679" s="87">
        <f>+IF(ISNUMBER(DATA!J142),DATA!J142,"n/a")</f>
        <v>29520</v>
      </c>
      <c r="F679" s="78">
        <f>+IF(ISNUMBER(DATA!K142),DATA!K142,"n/a")</f>
        <v>0.127</v>
      </c>
      <c r="G679" s="87">
        <f>+IF(ISNUMBER(DATA!T142),DATA!T142,"n/a")</f>
        <v>97889</v>
      </c>
      <c r="H679" s="78">
        <f>+IF(ISNUMBER(DATA!U142),DATA!U142,"n/a")</f>
        <v>0.153</v>
      </c>
      <c r="I679" s="87">
        <f>+IF(ISNUMBER(DATA!AD142),DATA!AD142,"n/a")</f>
        <v>209061</v>
      </c>
      <c r="J679" s="78">
        <f>+IF(ISNUMBER(DATA!AE142),DATA!AE142,"n/a")</f>
        <v>0.20200000000000001</v>
      </c>
      <c r="K679" s="87">
        <f>+IF(ISNUMBER(DATA!AN142),DATA!AN142,"n/a")</f>
        <v>398667</v>
      </c>
      <c r="L679" s="78">
        <f>+IF(ISNUMBER(DATA!AO142),DATA!AO142,"n/a")</f>
        <v>0.20499999999999999</v>
      </c>
      <c r="R679" s="67"/>
      <c r="S679" s="67"/>
      <c r="T679" s="67"/>
      <c r="U679" s="67"/>
      <c r="V679" s="67"/>
      <c r="W679" s="67"/>
      <c r="X679" s="67"/>
      <c r="Y679" s="67"/>
    </row>
    <row r="680" spans="1:25" x14ac:dyDescent="0.2">
      <c r="A680" s="76" t="s">
        <v>19</v>
      </c>
      <c r="B680" s="67" t="s">
        <v>11</v>
      </c>
      <c r="C680" s="67" t="s">
        <v>9</v>
      </c>
      <c r="D680" s="67" t="s">
        <v>284</v>
      </c>
      <c r="E680" s="87">
        <f>+IF(ISNUMBER(DATA!J143),DATA!J143,"n/a")</f>
        <v>39079</v>
      </c>
      <c r="F680" s="78">
        <f>+IF(ISNUMBER(DATA!K143),DATA!K143,"n/a")</f>
        <v>0.21199999999999999</v>
      </c>
      <c r="G680" s="87">
        <f>+IF(ISNUMBER(DATA!T143),DATA!T143,"n/a")</f>
        <v>120063</v>
      </c>
      <c r="H680" s="78">
        <f>+IF(ISNUMBER(DATA!U143),DATA!U143,"n/a")</f>
        <v>9.5000000000000001E-2</v>
      </c>
      <c r="I680" s="87">
        <f>+IF(ISNUMBER(DATA!AD143),DATA!AD143,"n/a")</f>
        <v>258503</v>
      </c>
      <c r="J680" s="78">
        <f>+IF(ISNUMBER(DATA!AE143),DATA!AE143,"n/a")</f>
        <v>0.14899999999999999</v>
      </c>
      <c r="K680" s="87">
        <f>+IF(ISNUMBER(DATA!AN143),DATA!AN143,"n/a")</f>
        <v>515139</v>
      </c>
      <c r="L680" s="78">
        <f>+IF(ISNUMBER(DATA!AO143),DATA!AO143,"n/a")</f>
        <v>0.17299999999999999</v>
      </c>
      <c r="R680" s="67"/>
      <c r="S680" s="67"/>
      <c r="T680" s="67"/>
      <c r="U680" s="67"/>
      <c r="V680" s="67"/>
      <c r="W680" s="67"/>
      <c r="X680" s="67"/>
      <c r="Y680" s="67"/>
    </row>
    <row r="681" spans="1:25" x14ac:dyDescent="0.2">
      <c r="A681" s="76" t="s">
        <v>19</v>
      </c>
      <c r="B681" s="67" t="s">
        <v>11</v>
      </c>
      <c r="C681" s="67" t="s">
        <v>9</v>
      </c>
      <c r="D681" s="67" t="s">
        <v>285</v>
      </c>
      <c r="E681" s="87">
        <f>+IF(ISNUMBER(DATA!J144),DATA!J144,"n/a")</f>
        <v>86421</v>
      </c>
      <c r="F681" s="78">
        <f>+IF(ISNUMBER(DATA!K144),DATA!K144,"n/a")</f>
        <v>0.307</v>
      </c>
      <c r="G681" s="87">
        <f>+IF(ISNUMBER(DATA!T144),DATA!T144,"n/a")</f>
        <v>277103</v>
      </c>
      <c r="H681" s="78">
        <f>+IF(ISNUMBER(DATA!U144),DATA!U144,"n/a")</f>
        <v>0.34200000000000003</v>
      </c>
      <c r="I681" s="87">
        <f>+IF(ISNUMBER(DATA!AD144),DATA!AD144,"n/a")</f>
        <v>557949</v>
      </c>
      <c r="J681" s="78">
        <f>+IF(ISNUMBER(DATA!AE144),DATA!AE144,"n/a")</f>
        <v>0.35099999999999998</v>
      </c>
      <c r="K681" s="87">
        <f>+IF(ISNUMBER(DATA!AN144),DATA!AN144,"n/a")</f>
        <v>1097871</v>
      </c>
      <c r="L681" s="78">
        <f>+IF(ISNUMBER(DATA!AO144),DATA!AO144,"n/a")</f>
        <v>0.35699999999999998</v>
      </c>
      <c r="R681" s="67"/>
      <c r="S681" s="67"/>
      <c r="T681" s="67"/>
      <c r="U681" s="67"/>
      <c r="V681" s="67"/>
      <c r="W681" s="67"/>
      <c r="X681" s="67"/>
      <c r="Y681" s="67"/>
    </row>
    <row r="682" spans="1:25" x14ac:dyDescent="0.2">
      <c r="A682" s="76" t="s">
        <v>19</v>
      </c>
      <c r="B682" s="67" t="s">
        <v>11</v>
      </c>
      <c r="C682" s="67" t="s">
        <v>9</v>
      </c>
      <c r="D682" s="67" t="s">
        <v>286</v>
      </c>
      <c r="E682" s="87">
        <f>+IF(ISNUMBER(DATA!J145),DATA!J145,"n/a")</f>
        <v>73413</v>
      </c>
      <c r="F682" s="78">
        <f>+IF(ISNUMBER(DATA!K145),DATA!K145,"n/a")</f>
        <v>0.20200000000000001</v>
      </c>
      <c r="G682" s="87">
        <f>+IF(ISNUMBER(DATA!T145),DATA!T145,"n/a")</f>
        <v>241756</v>
      </c>
      <c r="H682" s="78">
        <f>+IF(ISNUMBER(DATA!U145),DATA!U145,"n/a")</f>
        <v>0.28399999999999997</v>
      </c>
      <c r="I682" s="87">
        <f>+IF(ISNUMBER(DATA!AD145),DATA!AD145,"n/a")</f>
        <v>493551</v>
      </c>
      <c r="J682" s="78">
        <f>+IF(ISNUMBER(DATA!AE145),DATA!AE145,"n/a")</f>
        <v>0.26700000000000002</v>
      </c>
      <c r="K682" s="87">
        <f>+IF(ISNUMBER(DATA!AN145),DATA!AN145,"n/a")</f>
        <v>954521</v>
      </c>
      <c r="L682" s="78">
        <f>+IF(ISNUMBER(DATA!AO145),DATA!AO145,"n/a")</f>
        <v>0.309</v>
      </c>
      <c r="R682" s="67"/>
      <c r="S682" s="67"/>
      <c r="T682" s="67"/>
      <c r="U682" s="67"/>
      <c r="V682" s="67"/>
      <c r="W682" s="67"/>
      <c r="X682" s="67"/>
      <c r="Y682" s="67"/>
    </row>
    <row r="683" spans="1:25" x14ac:dyDescent="0.2">
      <c r="A683" s="76" t="s">
        <v>19</v>
      </c>
      <c r="B683" s="67" t="s">
        <v>11</v>
      </c>
      <c r="C683" s="67" t="s">
        <v>9</v>
      </c>
      <c r="D683" s="67" t="s">
        <v>287</v>
      </c>
      <c r="E683" s="87">
        <f>+IF(ISNUMBER(DATA!J146),DATA!J146,"n/a")</f>
        <v>83149</v>
      </c>
      <c r="F683" s="78">
        <f>+IF(ISNUMBER(DATA!K146),DATA!K146,"n/a")</f>
        <v>0.26500000000000001</v>
      </c>
      <c r="G683" s="87">
        <f>+IF(ISNUMBER(DATA!T146),DATA!T146,"n/a")</f>
        <v>234108</v>
      </c>
      <c r="H683" s="78">
        <f>+IF(ISNUMBER(DATA!U146),DATA!U146,"n/a")</f>
        <v>0.01</v>
      </c>
      <c r="I683" s="87">
        <f>+IF(ISNUMBER(DATA!AD146),DATA!AD146,"n/a")</f>
        <v>495790</v>
      </c>
      <c r="J683" s="78">
        <f>+IF(ISNUMBER(DATA!AE146),DATA!AE146,"n/a")</f>
        <v>3.5000000000000003E-2</v>
      </c>
      <c r="K683" s="87">
        <f>+IF(ISNUMBER(DATA!AN146),DATA!AN146,"n/a")</f>
        <v>1010441</v>
      </c>
      <c r="L683" s="78">
        <f>+IF(ISNUMBER(DATA!AO146),DATA!AO146,"n/a")</f>
        <v>3.5999999999999997E-2</v>
      </c>
      <c r="R683" s="67"/>
      <c r="S683" s="67"/>
      <c r="T683" s="67"/>
      <c r="U683" s="67"/>
      <c r="V683" s="67"/>
      <c r="W683" s="67"/>
      <c r="X683" s="67"/>
      <c r="Y683" s="67"/>
    </row>
    <row r="684" spans="1:25" x14ac:dyDescent="0.2">
      <c r="A684" s="76" t="s">
        <v>19</v>
      </c>
      <c r="B684" s="67" t="s">
        <v>11</v>
      </c>
      <c r="C684" s="67" t="s">
        <v>9</v>
      </c>
      <c r="D684" s="67" t="s">
        <v>288</v>
      </c>
      <c r="E684" s="87">
        <f>+IF(ISNUMBER(DATA!J147),DATA!J147,"n/a")</f>
        <v>62236</v>
      </c>
      <c r="F684" s="78">
        <f>+IF(ISNUMBER(DATA!K147),DATA!K147,"n/a")</f>
        <v>0.36199999999999999</v>
      </c>
      <c r="G684" s="87">
        <f>+IF(ISNUMBER(DATA!T147),DATA!T147,"n/a")</f>
        <v>185800</v>
      </c>
      <c r="H684" s="78">
        <f>+IF(ISNUMBER(DATA!U147),DATA!U147,"n/a")</f>
        <v>7.0999999999999994E-2</v>
      </c>
      <c r="I684" s="87">
        <f>+IF(ISNUMBER(DATA!AD147),DATA!AD147,"n/a")</f>
        <v>363665</v>
      </c>
      <c r="J684" s="78">
        <f>+IF(ISNUMBER(DATA!AE147),DATA!AE147,"n/a")</f>
        <v>1.9E-2</v>
      </c>
      <c r="K684" s="87">
        <f>+IF(ISNUMBER(DATA!AN147),DATA!AN147,"n/a")</f>
        <v>684485</v>
      </c>
      <c r="L684" s="78">
        <f>+IF(ISNUMBER(DATA!AO147),DATA!AO147,"n/a")</f>
        <v>-3.5000000000000003E-2</v>
      </c>
      <c r="R684" s="67"/>
      <c r="S684" s="67"/>
      <c r="T684" s="67"/>
      <c r="U684" s="67"/>
      <c r="V684" s="67"/>
      <c r="W684" s="67"/>
      <c r="X684" s="67"/>
      <c r="Y684" s="67"/>
    </row>
    <row r="685" spans="1:25" x14ac:dyDescent="0.2">
      <c r="A685" s="76" t="s">
        <v>19</v>
      </c>
      <c r="B685" s="67" t="s">
        <v>11</v>
      </c>
      <c r="C685" s="67" t="s">
        <v>9</v>
      </c>
      <c r="D685" s="67" t="s">
        <v>289</v>
      </c>
      <c r="E685" s="87">
        <f>+IF(ISNUMBER(DATA!J148),DATA!J148,"n/a")</f>
        <v>93188</v>
      </c>
      <c r="F685" s="78">
        <f>+IF(ISNUMBER(DATA!K148),DATA!K148,"n/a")</f>
        <v>-7.6999999999999999E-2</v>
      </c>
      <c r="G685" s="87">
        <f>+IF(ISNUMBER(DATA!T148),DATA!T148,"n/a")</f>
        <v>288612</v>
      </c>
      <c r="H685" s="78">
        <f>+IF(ISNUMBER(DATA!U148),DATA!U148,"n/a")</f>
        <v>-0.10199999999999999</v>
      </c>
      <c r="I685" s="87">
        <f>+IF(ISNUMBER(DATA!AD148),DATA!AD148,"n/a")</f>
        <v>604320</v>
      </c>
      <c r="J685" s="78">
        <f>+IF(ISNUMBER(DATA!AE148),DATA!AE148,"n/a")</f>
        <v>-7.3999999999999996E-2</v>
      </c>
      <c r="K685" s="87">
        <f>+IF(ISNUMBER(DATA!AN148),DATA!AN148,"n/a")</f>
        <v>1210271</v>
      </c>
      <c r="L685" s="78">
        <f>+IF(ISNUMBER(DATA!AO148),DATA!AO148,"n/a")</f>
        <v>-4.7E-2</v>
      </c>
      <c r="R685" s="67"/>
      <c r="S685" s="67"/>
      <c r="T685" s="67"/>
      <c r="U685" s="67"/>
      <c r="V685" s="67"/>
      <c r="W685" s="67"/>
      <c r="X685" s="67"/>
      <c r="Y685" s="67"/>
    </row>
    <row r="686" spans="1:25" x14ac:dyDescent="0.2">
      <c r="A686" s="76" t="s">
        <v>19</v>
      </c>
      <c r="B686" s="67" t="s">
        <v>11</v>
      </c>
      <c r="C686" s="67" t="s">
        <v>9</v>
      </c>
      <c r="D686" s="67" t="s">
        <v>290</v>
      </c>
      <c r="E686" s="87">
        <f>+IF(ISNUMBER(DATA!J149),DATA!J149,"n/a")</f>
        <v>101256</v>
      </c>
      <c r="F686" s="78">
        <f>+IF(ISNUMBER(DATA!K149),DATA!K149,"n/a")</f>
        <v>-1E-3</v>
      </c>
      <c r="G686" s="87">
        <f>+IF(ISNUMBER(DATA!T149),DATA!T149,"n/a")</f>
        <v>279685</v>
      </c>
      <c r="H686" s="78">
        <f>+IF(ISNUMBER(DATA!U149),DATA!U149,"n/a")</f>
        <v>-0.105</v>
      </c>
      <c r="I686" s="87">
        <f>+IF(ISNUMBER(DATA!AD149),DATA!AD149,"n/a")</f>
        <v>606670</v>
      </c>
      <c r="J686" s="78">
        <f>+IF(ISNUMBER(DATA!AE149),DATA!AE149,"n/a")</f>
        <v>-9.0999999999999998E-2</v>
      </c>
      <c r="K686" s="87">
        <f>+IF(ISNUMBER(DATA!AN149),DATA!AN149,"n/a")</f>
        <v>1239896</v>
      </c>
      <c r="L686" s="78">
        <f>+IF(ISNUMBER(DATA!AO149),DATA!AO149,"n/a")</f>
        <v>-4.4999999999999998E-2</v>
      </c>
      <c r="R686" s="67"/>
      <c r="S686" s="67"/>
      <c r="T686" s="67"/>
      <c r="U686" s="67"/>
      <c r="V686" s="67"/>
      <c r="W686" s="67"/>
      <c r="X686" s="67"/>
      <c r="Y686" s="67"/>
    </row>
    <row r="687" spans="1:25" x14ac:dyDescent="0.2">
      <c r="A687" s="76" t="s">
        <v>19</v>
      </c>
      <c r="B687" s="67" t="s">
        <v>11</v>
      </c>
      <c r="C687" s="67" t="s">
        <v>9</v>
      </c>
      <c r="D687" s="67" t="s">
        <v>291</v>
      </c>
      <c r="E687" s="87">
        <f>+IF(ISNUMBER(DATA!J150),DATA!J150,"n/a")</f>
        <v>64824</v>
      </c>
      <c r="F687" s="78">
        <f>+IF(ISNUMBER(DATA!K150),DATA!K150,"n/a")</f>
        <v>0.34799999999999998</v>
      </c>
      <c r="G687" s="87">
        <f>+IF(ISNUMBER(DATA!T150),DATA!T150,"n/a")</f>
        <v>201966</v>
      </c>
      <c r="H687" s="78">
        <f>+IF(ISNUMBER(DATA!U150),DATA!U150,"n/a")</f>
        <v>0.36299999999999999</v>
      </c>
      <c r="I687" s="87">
        <f>+IF(ISNUMBER(DATA!AD150),DATA!AD150,"n/a")</f>
        <v>402966</v>
      </c>
      <c r="J687" s="78">
        <f>+IF(ISNUMBER(DATA!AE150),DATA!AE150,"n/a")</f>
        <v>0.34599999999999997</v>
      </c>
      <c r="K687" s="87">
        <f>+IF(ISNUMBER(DATA!AN150),DATA!AN150,"n/a")</f>
        <v>783432</v>
      </c>
      <c r="L687" s="78">
        <f>+IF(ISNUMBER(DATA!AO150),DATA!AO150,"n/a")</f>
        <v>0.25</v>
      </c>
      <c r="R687" s="67"/>
      <c r="S687" s="67"/>
      <c r="T687" s="67"/>
      <c r="U687" s="67"/>
      <c r="V687" s="67"/>
      <c r="W687" s="67"/>
      <c r="X687" s="67"/>
      <c r="Y687" s="67"/>
    </row>
    <row r="688" spans="1:25" x14ac:dyDescent="0.2">
      <c r="A688" s="76" t="s">
        <v>19</v>
      </c>
      <c r="B688" s="67" t="s">
        <v>11</v>
      </c>
      <c r="C688" s="67" t="s">
        <v>9</v>
      </c>
      <c r="D688" s="67" t="s">
        <v>292</v>
      </c>
      <c r="E688" s="87">
        <f>+IF(ISNUMBER(DATA!J151),DATA!J151,"n/a")</f>
        <v>43278</v>
      </c>
      <c r="F688" s="78">
        <f>+IF(ISNUMBER(DATA!K151),DATA!K151,"n/a")</f>
        <v>0.22500000000000001</v>
      </c>
      <c r="G688" s="87">
        <f>+IF(ISNUMBER(DATA!T151),DATA!T151,"n/a")</f>
        <v>128786</v>
      </c>
      <c r="H688" s="78">
        <f>+IF(ISNUMBER(DATA!U151),DATA!U151,"n/a")</f>
        <v>9.0999999999999998E-2</v>
      </c>
      <c r="I688" s="87">
        <f>+IF(ISNUMBER(DATA!AD151),DATA!AD151,"n/a")</f>
        <v>269725</v>
      </c>
      <c r="J688" s="78">
        <f>+IF(ISNUMBER(DATA!AE151),DATA!AE151,"n/a")</f>
        <v>0.1</v>
      </c>
      <c r="K688" s="87">
        <f>+IF(ISNUMBER(DATA!AN151),DATA!AN151,"n/a")</f>
        <v>537237</v>
      </c>
      <c r="L688" s="78">
        <f>+IF(ISNUMBER(DATA!AO151),DATA!AO151,"n/a")</f>
        <v>0.13700000000000001</v>
      </c>
      <c r="R688" s="67"/>
      <c r="S688" s="67"/>
      <c r="T688" s="67"/>
      <c r="U688" s="67"/>
      <c r="V688" s="67"/>
      <c r="W688" s="67"/>
      <c r="X688" s="67"/>
      <c r="Y688" s="67"/>
    </row>
    <row r="689" spans="1:25" x14ac:dyDescent="0.2">
      <c r="A689" s="76" t="s">
        <v>19</v>
      </c>
      <c r="B689" s="67" t="s">
        <v>11</v>
      </c>
      <c r="C689" s="67" t="s">
        <v>9</v>
      </c>
      <c r="D689" s="67" t="s">
        <v>293</v>
      </c>
      <c r="E689" s="87">
        <f>+IF(ISNUMBER(DATA!J152),DATA!J152,"n/a")</f>
        <v>42668</v>
      </c>
      <c r="F689" s="78">
        <f>+IF(ISNUMBER(DATA!K152),DATA!K152,"n/a")</f>
        <v>0.316</v>
      </c>
      <c r="G689" s="87">
        <f>+IF(ISNUMBER(DATA!T152),DATA!T152,"n/a")</f>
        <v>141017</v>
      </c>
      <c r="H689" s="78">
        <f>+IF(ISNUMBER(DATA!U152),DATA!U152,"n/a")</f>
        <v>0.152</v>
      </c>
      <c r="I689" s="87">
        <f>+IF(ISNUMBER(DATA!AD152),DATA!AD152,"n/a")</f>
        <v>288078</v>
      </c>
      <c r="J689" s="78">
        <f>+IF(ISNUMBER(DATA!AE152),DATA!AE152,"n/a")</f>
        <v>0.20300000000000001</v>
      </c>
      <c r="K689" s="87">
        <f>+IF(ISNUMBER(DATA!AN152),DATA!AN152,"n/a")</f>
        <v>591321</v>
      </c>
      <c r="L689" s="78">
        <f>+IF(ISNUMBER(DATA!AO152),DATA!AO152,"n/a")</f>
        <v>0.22800000000000001</v>
      </c>
      <c r="R689" s="67"/>
      <c r="S689" s="67"/>
      <c r="T689" s="67"/>
      <c r="U689" s="67"/>
      <c r="V689" s="67"/>
      <c r="W689" s="67"/>
      <c r="X689" s="67"/>
      <c r="Y689" s="67"/>
    </row>
    <row r="690" spans="1:25" x14ac:dyDescent="0.2">
      <c r="A690" s="76" t="s">
        <v>19</v>
      </c>
      <c r="B690" s="67" t="s">
        <v>11</v>
      </c>
      <c r="C690" s="67" t="s">
        <v>9</v>
      </c>
      <c r="D690" s="67" t="s">
        <v>294</v>
      </c>
      <c r="E690" s="87">
        <f>+IF(ISNUMBER(DATA!J153),DATA!J153,"n/a")</f>
        <v>28809</v>
      </c>
      <c r="F690" s="78">
        <f>+IF(ISNUMBER(DATA!K153),DATA!K153,"n/a")</f>
        <v>0.14099999999999999</v>
      </c>
      <c r="G690" s="87">
        <f>+IF(ISNUMBER(DATA!T153),DATA!T153,"n/a")</f>
        <v>103604</v>
      </c>
      <c r="H690" s="78">
        <f>+IF(ISNUMBER(DATA!U153),DATA!U153,"n/a")</f>
        <v>0.40400000000000003</v>
      </c>
      <c r="I690" s="87">
        <f>+IF(ISNUMBER(DATA!AD153),DATA!AD153,"n/a")</f>
        <v>211888</v>
      </c>
      <c r="J690" s="78">
        <f>+IF(ISNUMBER(DATA!AE153),DATA!AE153,"n/a")</f>
        <v>0.435</v>
      </c>
      <c r="K690" s="87">
        <f>+IF(ISNUMBER(DATA!AN153),DATA!AN153,"n/a")</f>
        <v>395731</v>
      </c>
      <c r="L690" s="78">
        <f>+IF(ISNUMBER(DATA!AO153),DATA!AO153,"n/a")</f>
        <v>0.27300000000000002</v>
      </c>
      <c r="R690" s="67"/>
      <c r="S690" s="67"/>
      <c r="T690" s="67"/>
      <c r="U690" s="67"/>
      <c r="V690" s="67"/>
      <c r="W690" s="67"/>
      <c r="X690" s="67"/>
      <c r="Y690" s="67"/>
    </row>
    <row r="691" spans="1:25" x14ac:dyDescent="0.2">
      <c r="A691" s="76" t="s">
        <v>19</v>
      </c>
      <c r="B691" s="67" t="s">
        <v>11</v>
      </c>
      <c r="C691" s="67" t="s">
        <v>9</v>
      </c>
      <c r="D691" s="67" t="s">
        <v>295</v>
      </c>
      <c r="E691" s="87">
        <f>+IF(ISNUMBER(DATA!J154),DATA!J154,"n/a")</f>
        <v>163967</v>
      </c>
      <c r="F691" s="78">
        <f>+IF(ISNUMBER(DATA!K154),DATA!K154,"n/a")</f>
        <v>5.8999999999999997E-2</v>
      </c>
      <c r="G691" s="87">
        <f>+IF(ISNUMBER(DATA!T154),DATA!T154,"n/a")</f>
        <v>525599</v>
      </c>
      <c r="H691" s="78">
        <f>+IF(ISNUMBER(DATA!U154),DATA!U154,"n/a")</f>
        <v>7.5999999999999998E-2</v>
      </c>
      <c r="I691" s="87">
        <f>+IF(ISNUMBER(DATA!AD154),DATA!AD154,"n/a")</f>
        <v>1067250</v>
      </c>
      <c r="J691" s="78">
        <f>+IF(ISNUMBER(DATA!AE154),DATA!AE154,"n/a")</f>
        <v>8.2000000000000003E-2</v>
      </c>
      <c r="K691" s="87">
        <f>+IF(ISNUMBER(DATA!AN154),DATA!AN154,"n/a")</f>
        <v>2236663</v>
      </c>
      <c r="L691" s="78">
        <f>+IF(ISNUMBER(DATA!AO154),DATA!AO154,"n/a")</f>
        <v>0.105</v>
      </c>
      <c r="R691" s="67"/>
      <c r="S691" s="67"/>
      <c r="T691" s="67"/>
      <c r="U691" s="67"/>
      <c r="V691" s="67"/>
      <c r="W691" s="67"/>
      <c r="X691" s="67"/>
      <c r="Y691" s="67"/>
    </row>
    <row r="692" spans="1:25" x14ac:dyDescent="0.2">
      <c r="A692" s="76" t="s">
        <v>19</v>
      </c>
      <c r="B692" s="67" t="s">
        <v>11</v>
      </c>
      <c r="C692" s="67" t="s">
        <v>9</v>
      </c>
      <c r="D692" s="67" t="s">
        <v>296</v>
      </c>
      <c r="E692" s="87">
        <f>+IF(ISNUMBER(DATA!J155),DATA!J155,"n/a")</f>
        <v>20178</v>
      </c>
      <c r="F692" s="78">
        <f>+IF(ISNUMBER(DATA!K155),DATA!K155,"n/a")</f>
        <v>0.45300000000000001</v>
      </c>
      <c r="G692" s="87">
        <f>+IF(ISNUMBER(DATA!T155),DATA!T155,"n/a")</f>
        <v>58287</v>
      </c>
      <c r="H692" s="78">
        <f>+IF(ISNUMBER(DATA!U155),DATA!U155,"n/a")</f>
        <v>0.193</v>
      </c>
      <c r="I692" s="87">
        <f>+IF(ISNUMBER(DATA!AD155),DATA!AD155,"n/a")</f>
        <v>118343</v>
      </c>
      <c r="J692" s="78">
        <f>+IF(ISNUMBER(DATA!AE155),DATA!AE155,"n/a")</f>
        <v>0.159</v>
      </c>
      <c r="K692" s="87">
        <f>+IF(ISNUMBER(DATA!AN155),DATA!AN155,"n/a")</f>
        <v>221040</v>
      </c>
      <c r="L692" s="78">
        <f>+IF(ISNUMBER(DATA!AO155),DATA!AO155,"n/a")</f>
        <v>0.111</v>
      </c>
      <c r="R692" s="67"/>
      <c r="S692" s="67"/>
      <c r="T692" s="67"/>
      <c r="U692" s="67"/>
      <c r="V692" s="67"/>
      <c r="W692" s="67"/>
      <c r="X692" s="67"/>
      <c r="Y692" s="67"/>
    </row>
    <row r="693" spans="1:25" x14ac:dyDescent="0.2">
      <c r="A693" s="76" t="s">
        <v>19</v>
      </c>
      <c r="B693" s="67" t="s">
        <v>11</v>
      </c>
      <c r="C693" s="67" t="s">
        <v>9</v>
      </c>
      <c r="D693" s="67" t="s">
        <v>297</v>
      </c>
      <c r="E693" s="87">
        <f>+IF(ISNUMBER(DATA!J156),DATA!J156,"n/a")</f>
        <v>130047</v>
      </c>
      <c r="F693" s="78">
        <f>+IF(ISNUMBER(DATA!K156),DATA!K156,"n/a")</f>
        <v>0.32200000000000001</v>
      </c>
      <c r="G693" s="87">
        <f>+IF(ISNUMBER(DATA!T156),DATA!T156,"n/a")</f>
        <v>423714</v>
      </c>
      <c r="H693" s="78">
        <f>+IF(ISNUMBER(DATA!U156),DATA!U156,"n/a")</f>
        <v>0.157</v>
      </c>
      <c r="I693" s="87">
        <f>+IF(ISNUMBER(DATA!AD156),DATA!AD156,"n/a")</f>
        <v>844219</v>
      </c>
      <c r="J693" s="78">
        <f>+IF(ISNUMBER(DATA!AE156),DATA!AE156,"n/a")</f>
        <v>0.20300000000000001</v>
      </c>
      <c r="K693" s="87">
        <f>+IF(ISNUMBER(DATA!AN156),DATA!AN156,"n/a")</f>
        <v>1716938</v>
      </c>
      <c r="L693" s="78">
        <f>+IF(ISNUMBER(DATA!AO156),DATA!AO156,"n/a")</f>
        <v>0.20499999999999999</v>
      </c>
      <c r="R693" s="67"/>
      <c r="S693" s="67"/>
      <c r="T693" s="67"/>
      <c r="U693" s="67"/>
      <c r="V693" s="67"/>
      <c r="W693" s="67"/>
      <c r="X693" s="67"/>
      <c r="Y693" s="67"/>
    </row>
    <row r="694" spans="1:25" x14ac:dyDescent="0.2">
      <c r="A694" s="76" t="s">
        <v>19</v>
      </c>
      <c r="B694" s="67" t="s">
        <v>11</v>
      </c>
      <c r="C694" s="67" t="s">
        <v>9</v>
      </c>
      <c r="D694" s="67" t="s">
        <v>298</v>
      </c>
      <c r="E694" s="87">
        <f>+IF(ISNUMBER(DATA!J157),DATA!J157,"n/a")</f>
        <v>69462</v>
      </c>
      <c r="F694" s="78">
        <f>+IF(ISNUMBER(DATA!K157),DATA!K157,"n/a")</f>
        <v>0.62</v>
      </c>
      <c r="G694" s="87">
        <f>+IF(ISNUMBER(DATA!T157),DATA!T157,"n/a")</f>
        <v>181692</v>
      </c>
      <c r="H694" s="78">
        <f>+IF(ISNUMBER(DATA!U157),DATA!U157,"n/a")</f>
        <v>0.38300000000000001</v>
      </c>
      <c r="I694" s="87">
        <f>+IF(ISNUMBER(DATA!AD157),DATA!AD157,"n/a")</f>
        <v>347467</v>
      </c>
      <c r="J694" s="78">
        <f>+IF(ISNUMBER(DATA!AE157),DATA!AE157,"n/a")</f>
        <v>0.51800000000000002</v>
      </c>
      <c r="K694" s="87">
        <f>+IF(ISNUMBER(DATA!AN157),DATA!AN157,"n/a")</f>
        <v>710279</v>
      </c>
      <c r="L694" s="78">
        <f>+IF(ISNUMBER(DATA!AO157),DATA!AO157,"n/a")</f>
        <v>0.39</v>
      </c>
      <c r="R694" s="67"/>
      <c r="S694" s="67"/>
      <c r="T694" s="67"/>
      <c r="U694" s="67"/>
      <c r="V694" s="67"/>
      <c r="W694" s="67"/>
      <c r="X694" s="67"/>
      <c r="Y694" s="67"/>
    </row>
    <row r="695" spans="1:25" x14ac:dyDescent="0.2">
      <c r="A695" s="76" t="s">
        <v>19</v>
      </c>
      <c r="B695" s="67" t="s">
        <v>11</v>
      </c>
      <c r="C695" s="67" t="s">
        <v>9</v>
      </c>
      <c r="D695" s="67" t="s">
        <v>299</v>
      </c>
      <c r="E695" s="87">
        <f>+IF(ISNUMBER(DATA!J158),DATA!J158,"n/a")</f>
        <v>73926</v>
      </c>
      <c r="F695" s="78">
        <f>+IF(ISNUMBER(DATA!K158),DATA!K158,"n/a")</f>
        <v>-8.5999999999999993E-2</v>
      </c>
      <c r="G695" s="87">
        <f>+IF(ISNUMBER(DATA!T158),DATA!T158,"n/a")</f>
        <v>198964</v>
      </c>
      <c r="H695" s="78">
        <f>+IF(ISNUMBER(DATA!U158),DATA!U158,"n/a")</f>
        <v>1.7000000000000001E-2</v>
      </c>
      <c r="I695" s="87">
        <f>+IF(ISNUMBER(DATA!AD158),DATA!AD158,"n/a")</f>
        <v>397251</v>
      </c>
      <c r="J695" s="78">
        <f>+IF(ISNUMBER(DATA!AE158),DATA!AE158,"n/a")</f>
        <v>0.11899999999999999</v>
      </c>
      <c r="K695" s="87">
        <f>+IF(ISNUMBER(DATA!AN158),DATA!AN158,"n/a")</f>
        <v>844885</v>
      </c>
      <c r="L695" s="78">
        <f>+IF(ISNUMBER(DATA!AO158),DATA!AO158,"n/a")</f>
        <v>0.17299999999999999</v>
      </c>
      <c r="R695" s="67"/>
      <c r="S695" s="67"/>
      <c r="T695" s="67"/>
      <c r="U695" s="67"/>
      <c r="V695" s="67"/>
      <c r="W695" s="67"/>
      <c r="X695" s="67"/>
      <c r="Y695" s="67"/>
    </row>
    <row r="696" spans="1:25" x14ac:dyDescent="0.2">
      <c r="A696" s="76" t="s">
        <v>19</v>
      </c>
      <c r="B696" s="67" t="s">
        <v>11</v>
      </c>
      <c r="C696" s="67" t="s">
        <v>9</v>
      </c>
      <c r="D696" s="67" t="s">
        <v>300</v>
      </c>
      <c r="E696" s="87">
        <f>+IF(ISNUMBER(DATA!J159),DATA!J159,"n/a")</f>
        <v>29644</v>
      </c>
      <c r="F696" s="78">
        <f>+IF(ISNUMBER(DATA!K159),DATA!K159,"n/a")</f>
        <v>0.34599999999999997</v>
      </c>
      <c r="G696" s="87">
        <f>+IF(ISNUMBER(DATA!T159),DATA!T159,"n/a")</f>
        <v>93499</v>
      </c>
      <c r="H696" s="78">
        <f>+IF(ISNUMBER(DATA!U159),DATA!U159,"n/a")</f>
        <v>0.19</v>
      </c>
      <c r="I696" s="87">
        <f>+IF(ISNUMBER(DATA!AD159),DATA!AD159,"n/a")</f>
        <v>187846</v>
      </c>
      <c r="J696" s="78">
        <f>+IF(ISNUMBER(DATA!AE159),DATA!AE159,"n/a")</f>
        <v>0.17799999999999999</v>
      </c>
      <c r="K696" s="87">
        <f>+IF(ISNUMBER(DATA!AN159),DATA!AN159,"n/a")</f>
        <v>356193</v>
      </c>
      <c r="L696" s="78">
        <f>+IF(ISNUMBER(DATA!AO159),DATA!AO159,"n/a")</f>
        <v>0.152</v>
      </c>
      <c r="R696" s="67"/>
      <c r="S696" s="67"/>
      <c r="T696" s="67"/>
      <c r="U696" s="67"/>
      <c r="V696" s="67"/>
      <c r="W696" s="67"/>
      <c r="X696" s="67"/>
      <c r="Y696" s="67"/>
    </row>
    <row r="697" spans="1:25" x14ac:dyDescent="0.2">
      <c r="A697" s="76" t="s">
        <v>19</v>
      </c>
      <c r="B697" s="67" t="s">
        <v>11</v>
      </c>
      <c r="C697" s="67" t="s">
        <v>9</v>
      </c>
      <c r="D697" s="67" t="s">
        <v>301</v>
      </c>
      <c r="E697" s="87">
        <f>+IF(ISNUMBER(DATA!J160),DATA!J160,"n/a")</f>
        <v>48327</v>
      </c>
      <c r="F697" s="78">
        <f>+IF(ISNUMBER(DATA!K160),DATA!K160,"n/a")</f>
        <v>0.217</v>
      </c>
      <c r="G697" s="87">
        <f>+IF(ISNUMBER(DATA!T160),DATA!T160,"n/a")</f>
        <v>149638</v>
      </c>
      <c r="H697" s="78">
        <f>+IF(ISNUMBER(DATA!U160),DATA!U160,"n/a")</f>
        <v>0.23799999999999999</v>
      </c>
      <c r="I697" s="87">
        <f>+IF(ISNUMBER(DATA!AD160),DATA!AD160,"n/a")</f>
        <v>311271</v>
      </c>
      <c r="J697" s="78">
        <f>+IF(ISNUMBER(DATA!AE160),DATA!AE160,"n/a")</f>
        <v>0.32700000000000001</v>
      </c>
      <c r="K697" s="87">
        <f>+IF(ISNUMBER(DATA!AN160),DATA!AN160,"n/a")</f>
        <v>626502</v>
      </c>
      <c r="L697" s="78">
        <f>+IF(ISNUMBER(DATA!AO160),DATA!AO160,"n/a")</f>
        <v>0.40500000000000003</v>
      </c>
      <c r="R697" s="67"/>
      <c r="S697" s="67"/>
      <c r="T697" s="67"/>
      <c r="U697" s="67"/>
      <c r="V697" s="67"/>
      <c r="W697" s="67"/>
      <c r="X697" s="67"/>
      <c r="Y697" s="67"/>
    </row>
    <row r="698" spans="1:25" x14ac:dyDescent="0.2">
      <c r="A698" s="76" t="s">
        <v>19</v>
      </c>
      <c r="B698" s="67" t="s">
        <v>11</v>
      </c>
      <c r="C698" s="67" t="s">
        <v>9</v>
      </c>
      <c r="D698" s="67" t="s">
        <v>302</v>
      </c>
      <c r="E698" s="87">
        <f>+IF(ISNUMBER(DATA!J161),DATA!J161,"n/a")</f>
        <v>339511</v>
      </c>
      <c r="F698" s="78">
        <f>+IF(ISNUMBER(DATA!K161),DATA!K161,"n/a")</f>
        <v>3.7999999999999999E-2</v>
      </c>
      <c r="G698" s="87">
        <f>+IF(ISNUMBER(DATA!T161),DATA!T161,"n/a")</f>
        <v>1152711</v>
      </c>
      <c r="H698" s="78">
        <f>+IF(ISNUMBER(DATA!U161),DATA!U161,"n/a")</f>
        <v>9.1999999999999998E-2</v>
      </c>
      <c r="I698" s="87">
        <f>+IF(ISNUMBER(DATA!AD161),DATA!AD161,"n/a")</f>
        <v>2441906</v>
      </c>
      <c r="J698" s="78">
        <f>+IF(ISNUMBER(DATA!AE161),DATA!AE161,"n/a")</f>
        <v>0.128</v>
      </c>
      <c r="K698" s="87">
        <f>+IF(ISNUMBER(DATA!AN161),DATA!AN161,"n/a")</f>
        <v>4520700</v>
      </c>
      <c r="L698" s="78">
        <f>+IF(ISNUMBER(DATA!AO161),DATA!AO161,"n/a")</f>
        <v>8.7999999999999995E-2</v>
      </c>
      <c r="R698" s="67"/>
      <c r="S698" s="67"/>
      <c r="T698" s="67"/>
      <c r="U698" s="67"/>
      <c r="V698" s="67"/>
      <c r="W698" s="67"/>
      <c r="X698" s="67"/>
      <c r="Y698" s="67"/>
    </row>
    <row r="699" spans="1:25" x14ac:dyDescent="0.2">
      <c r="A699" s="76" t="s">
        <v>19</v>
      </c>
      <c r="B699" s="67" t="s">
        <v>11</v>
      </c>
      <c r="C699" s="67" t="s">
        <v>9</v>
      </c>
      <c r="D699" s="67" t="s">
        <v>303</v>
      </c>
      <c r="E699" s="87">
        <f>+IF(ISNUMBER(DATA!J162),DATA!J162,"n/a")</f>
        <v>96860</v>
      </c>
      <c r="F699" s="78">
        <f>+IF(ISNUMBER(DATA!K162),DATA!K162,"n/a")</f>
        <v>0.108</v>
      </c>
      <c r="G699" s="87">
        <f>+IF(ISNUMBER(DATA!T162),DATA!T162,"n/a")</f>
        <v>324878</v>
      </c>
      <c r="H699" s="78">
        <f>+IF(ISNUMBER(DATA!U162),DATA!U162,"n/a")</f>
        <v>8.5000000000000006E-2</v>
      </c>
      <c r="I699" s="87">
        <f>+IF(ISNUMBER(DATA!AD162),DATA!AD162,"n/a")</f>
        <v>684682</v>
      </c>
      <c r="J699" s="78">
        <f>+IF(ISNUMBER(DATA!AE162),DATA!AE162,"n/a")</f>
        <v>9.9000000000000005E-2</v>
      </c>
      <c r="K699" s="87">
        <f>+IF(ISNUMBER(DATA!AN162),DATA!AN162,"n/a")</f>
        <v>1380409</v>
      </c>
      <c r="L699" s="78">
        <f>+IF(ISNUMBER(DATA!AO162),DATA!AO162,"n/a")</f>
        <v>0.16500000000000001</v>
      </c>
      <c r="R699" s="67"/>
      <c r="S699" s="67"/>
      <c r="T699" s="67"/>
      <c r="U699" s="67"/>
      <c r="V699" s="67"/>
      <c r="W699" s="67"/>
      <c r="X699" s="67"/>
      <c r="Y699" s="67"/>
    </row>
    <row r="700" spans="1:25" x14ac:dyDescent="0.2">
      <c r="A700" s="76" t="s">
        <v>19</v>
      </c>
      <c r="B700" s="67" t="s">
        <v>11</v>
      </c>
      <c r="C700" s="67" t="s">
        <v>9</v>
      </c>
      <c r="D700" s="67" t="s">
        <v>304</v>
      </c>
      <c r="E700" s="87">
        <f>+IF(ISNUMBER(DATA!J163),DATA!J163,"n/a")</f>
        <v>14323</v>
      </c>
      <c r="F700" s="78">
        <f>+IF(ISNUMBER(DATA!K163),DATA!K163,"n/a")</f>
        <v>0.39300000000000002</v>
      </c>
      <c r="G700" s="87">
        <f>+IF(ISNUMBER(DATA!T163),DATA!T163,"n/a")</f>
        <v>44229</v>
      </c>
      <c r="H700" s="78">
        <f>+IF(ISNUMBER(DATA!U163),DATA!U163,"n/a")</f>
        <v>0.373</v>
      </c>
      <c r="I700" s="87">
        <f>+IF(ISNUMBER(DATA!AD163),DATA!AD163,"n/a")</f>
        <v>90473</v>
      </c>
      <c r="J700" s="78">
        <f>+IF(ISNUMBER(DATA!AE163),DATA!AE163,"n/a")</f>
        <v>0.27400000000000002</v>
      </c>
      <c r="K700" s="87">
        <f>+IF(ISNUMBER(DATA!AN163),DATA!AN163,"n/a")</f>
        <v>179069</v>
      </c>
      <c r="L700" s="78">
        <f>+IF(ISNUMBER(DATA!AO163),DATA!AO163,"n/a")</f>
        <v>0.28199999999999997</v>
      </c>
      <c r="R700" s="67"/>
      <c r="S700" s="67"/>
      <c r="T700" s="67"/>
      <c r="U700" s="67"/>
      <c r="V700" s="67"/>
      <c r="W700" s="67"/>
      <c r="X700" s="67"/>
      <c r="Y700" s="67"/>
    </row>
    <row r="701" spans="1:25" x14ac:dyDescent="0.2">
      <c r="A701" s="76" t="s">
        <v>19</v>
      </c>
      <c r="B701" s="67" t="s">
        <v>11</v>
      </c>
      <c r="C701" s="67" t="s">
        <v>9</v>
      </c>
      <c r="D701" s="67" t="s">
        <v>305</v>
      </c>
      <c r="E701" s="87">
        <f>+IF(ISNUMBER(DATA!J164),DATA!J164,"n/a")</f>
        <v>80151</v>
      </c>
      <c r="F701" s="78">
        <f>+IF(ISNUMBER(DATA!K164),DATA!K164,"n/a")</f>
        <v>0.318</v>
      </c>
      <c r="G701" s="87">
        <f>+IF(ISNUMBER(DATA!T164),DATA!T164,"n/a")</f>
        <v>267291</v>
      </c>
      <c r="H701" s="78">
        <f>+IF(ISNUMBER(DATA!U164),DATA!U164,"n/a")</f>
        <v>0.16200000000000001</v>
      </c>
      <c r="I701" s="87">
        <f>+IF(ISNUMBER(DATA!AD164),DATA!AD164,"n/a")</f>
        <v>537525</v>
      </c>
      <c r="J701" s="78">
        <f>+IF(ISNUMBER(DATA!AE164),DATA!AE164,"n/a")</f>
        <v>0.21299999999999999</v>
      </c>
      <c r="K701" s="87">
        <f>+IF(ISNUMBER(DATA!AN164),DATA!AN164,"n/a")</f>
        <v>1092793</v>
      </c>
      <c r="L701" s="78">
        <f>+IF(ISNUMBER(DATA!AO164),DATA!AO164,"n/a")</f>
        <v>0.23</v>
      </c>
      <c r="R701" s="67"/>
      <c r="S701" s="67"/>
      <c r="T701" s="67"/>
      <c r="U701" s="67"/>
      <c r="V701" s="67"/>
      <c r="W701" s="67"/>
      <c r="X701" s="67"/>
      <c r="Y701" s="67"/>
    </row>
    <row r="702" spans="1:25" x14ac:dyDescent="0.2">
      <c r="A702" s="76" t="s">
        <v>19</v>
      </c>
      <c r="B702" s="67" t="s">
        <v>11</v>
      </c>
      <c r="C702" s="67" t="s">
        <v>9</v>
      </c>
      <c r="D702" s="67" t="s">
        <v>306</v>
      </c>
      <c r="E702" s="87">
        <f>+IF(ISNUMBER(DATA!J165),DATA!J165,"n/a")</f>
        <v>33084</v>
      </c>
      <c r="F702" s="78">
        <f>+IF(ISNUMBER(DATA!K165),DATA!K165,"n/a")</f>
        <v>0.223</v>
      </c>
      <c r="G702" s="87">
        <f>+IF(ISNUMBER(DATA!T165),DATA!T165,"n/a")</f>
        <v>99734</v>
      </c>
      <c r="H702" s="78">
        <f>+IF(ISNUMBER(DATA!U165),DATA!U165,"n/a")</f>
        <v>9.5000000000000001E-2</v>
      </c>
      <c r="I702" s="87">
        <f>+IF(ISNUMBER(DATA!AD165),DATA!AD165,"n/a")</f>
        <v>215673</v>
      </c>
      <c r="J702" s="78">
        <f>+IF(ISNUMBER(DATA!AE165),DATA!AE165,"n/a")</f>
        <v>0.128</v>
      </c>
      <c r="K702" s="87">
        <f>+IF(ISNUMBER(DATA!AN165),DATA!AN165,"n/a")</f>
        <v>435895</v>
      </c>
      <c r="L702" s="78">
        <f>+IF(ISNUMBER(DATA!AO165),DATA!AO165,"n/a")</f>
        <v>0.17399999999999999</v>
      </c>
      <c r="R702" s="67"/>
      <c r="S702" s="67"/>
      <c r="T702" s="67"/>
      <c r="U702" s="67"/>
      <c r="V702" s="67"/>
      <c r="W702" s="67"/>
      <c r="X702" s="67"/>
      <c r="Y702" s="67"/>
    </row>
    <row r="703" spans="1:25" x14ac:dyDescent="0.2">
      <c r="A703" s="76" t="s">
        <v>19</v>
      </c>
      <c r="B703" s="67" t="s">
        <v>11</v>
      </c>
      <c r="C703" s="67" t="s">
        <v>9</v>
      </c>
      <c r="D703" s="67" t="s">
        <v>307</v>
      </c>
      <c r="E703" s="87">
        <f>+IF(ISNUMBER(DATA!J166),DATA!J166,"n/a")</f>
        <v>129691</v>
      </c>
      <c r="F703" s="78">
        <f>+IF(ISNUMBER(DATA!K166),DATA!K166,"n/a")</f>
        <v>-2.8000000000000001E-2</v>
      </c>
      <c r="G703" s="87">
        <f>+IF(ISNUMBER(DATA!T166),DATA!T166,"n/a")</f>
        <v>397417</v>
      </c>
      <c r="H703" s="78">
        <f>+IF(ISNUMBER(DATA!U166),DATA!U166,"n/a")</f>
        <v>-2.3E-2</v>
      </c>
      <c r="I703" s="87">
        <f>+IF(ISNUMBER(DATA!AD166),DATA!AD166,"n/a")</f>
        <v>831792</v>
      </c>
      <c r="J703" s="78">
        <f>+IF(ISNUMBER(DATA!AE166),DATA!AE166,"n/a")</f>
        <v>2.5000000000000001E-2</v>
      </c>
      <c r="K703" s="87">
        <f>+IF(ISNUMBER(DATA!AN166),DATA!AN166,"n/a")</f>
        <v>1652814</v>
      </c>
      <c r="L703" s="78">
        <f>+IF(ISNUMBER(DATA!AO166),DATA!AO166,"n/a")</f>
        <v>6.3E-2</v>
      </c>
      <c r="R703" s="67"/>
      <c r="S703" s="67"/>
      <c r="T703" s="67"/>
      <c r="U703" s="67"/>
      <c r="V703" s="67"/>
      <c r="W703" s="67"/>
      <c r="X703" s="67"/>
      <c r="Y703" s="67"/>
    </row>
    <row r="704" spans="1:25" x14ac:dyDescent="0.2">
      <c r="A704" s="76" t="s">
        <v>19</v>
      </c>
      <c r="B704" s="67" t="s">
        <v>11</v>
      </c>
      <c r="C704" s="67" t="s">
        <v>9</v>
      </c>
      <c r="D704" s="67" t="s">
        <v>308</v>
      </c>
      <c r="E704" s="87">
        <f>+IF(ISNUMBER(DATA!J167),DATA!J167,"n/a")</f>
        <v>66421</v>
      </c>
      <c r="F704" s="78">
        <f>+IF(ISNUMBER(DATA!K167),DATA!K167,"n/a")</f>
        <v>2.5000000000000001E-2</v>
      </c>
      <c r="G704" s="87">
        <f>+IF(ISNUMBER(DATA!T167),DATA!T167,"n/a")</f>
        <v>211256</v>
      </c>
      <c r="H704" s="78">
        <f>+IF(ISNUMBER(DATA!U167),DATA!U167,"n/a")</f>
        <v>5.1999999999999998E-2</v>
      </c>
      <c r="I704" s="87">
        <f>+IF(ISNUMBER(DATA!AD167),DATA!AD167,"n/a")</f>
        <v>432787</v>
      </c>
      <c r="J704" s="78">
        <f>+IF(ISNUMBER(DATA!AE167),DATA!AE167,"n/a")</f>
        <v>0.08</v>
      </c>
      <c r="K704" s="87">
        <f>+IF(ISNUMBER(DATA!AN167),DATA!AN167,"n/a")</f>
        <v>937795</v>
      </c>
      <c r="L704" s="78">
        <f>+IF(ISNUMBER(DATA!AO167),DATA!AO167,"n/a")</f>
        <v>0.25700000000000001</v>
      </c>
      <c r="R704" s="67"/>
      <c r="S704" s="67"/>
      <c r="T704" s="67"/>
      <c r="U704" s="67"/>
      <c r="V704" s="67"/>
      <c r="W704" s="67"/>
      <c r="X704" s="67"/>
      <c r="Y704" s="67"/>
    </row>
    <row r="705" spans="1:25" x14ac:dyDescent="0.2">
      <c r="A705" s="76" t="s">
        <v>19</v>
      </c>
      <c r="B705" s="67" t="s">
        <v>11</v>
      </c>
      <c r="C705" s="67" t="s">
        <v>9</v>
      </c>
      <c r="D705" s="67" t="s">
        <v>309</v>
      </c>
      <c r="E705" s="87">
        <f>+IF(ISNUMBER(DATA!J168),DATA!J168,"n/a")</f>
        <v>53526</v>
      </c>
      <c r="F705" s="78">
        <f>+IF(ISNUMBER(DATA!K168),DATA!K168,"n/a")</f>
        <v>0.13800000000000001</v>
      </c>
      <c r="G705" s="87">
        <f>+IF(ISNUMBER(DATA!T168),DATA!T168,"n/a")</f>
        <v>172966</v>
      </c>
      <c r="H705" s="78">
        <f>+IF(ISNUMBER(DATA!U168),DATA!U168,"n/a")</f>
        <v>0.13200000000000001</v>
      </c>
      <c r="I705" s="87">
        <f>+IF(ISNUMBER(DATA!AD168),DATA!AD168,"n/a")</f>
        <v>372760</v>
      </c>
      <c r="J705" s="78">
        <f>+IF(ISNUMBER(DATA!AE168),DATA!AE168,"n/a")</f>
        <v>0.14799999999999999</v>
      </c>
      <c r="K705" s="87">
        <f>+IF(ISNUMBER(DATA!AN168),DATA!AN168,"n/a")</f>
        <v>721252</v>
      </c>
      <c r="L705" s="78">
        <f>+IF(ISNUMBER(DATA!AO168),DATA!AO168,"n/a")</f>
        <v>0.14499999999999999</v>
      </c>
      <c r="R705" s="67"/>
      <c r="S705" s="67"/>
      <c r="T705" s="67"/>
      <c r="U705" s="67"/>
      <c r="V705" s="67"/>
      <c r="W705" s="67"/>
      <c r="X705" s="67"/>
      <c r="Y705" s="67"/>
    </row>
    <row r="706" spans="1:25" x14ac:dyDescent="0.2">
      <c r="A706" s="76" t="s">
        <v>19</v>
      </c>
      <c r="B706" s="67" t="s">
        <v>11</v>
      </c>
      <c r="C706" s="67" t="s">
        <v>9</v>
      </c>
      <c r="D706" s="67" t="s">
        <v>310</v>
      </c>
      <c r="E706" s="87">
        <f>+IF(ISNUMBER(DATA!J169),DATA!J169,"n/a")</f>
        <v>90881</v>
      </c>
      <c r="F706" s="78">
        <f>+IF(ISNUMBER(DATA!K169),DATA!K169,"n/a")</f>
        <v>0.191</v>
      </c>
      <c r="G706" s="87">
        <f>+IF(ISNUMBER(DATA!T169),DATA!T169,"n/a")</f>
        <v>286300</v>
      </c>
      <c r="H706" s="78">
        <f>+IF(ISNUMBER(DATA!U169),DATA!U169,"n/a")</f>
        <v>0.217</v>
      </c>
      <c r="I706" s="87">
        <f>+IF(ISNUMBER(DATA!AD169),DATA!AD169,"n/a")</f>
        <v>593075</v>
      </c>
      <c r="J706" s="78">
        <f>+IF(ISNUMBER(DATA!AE169),DATA!AE169,"n/a")</f>
        <v>0.24299999999999999</v>
      </c>
      <c r="K706" s="87">
        <f>+IF(ISNUMBER(DATA!AN169),DATA!AN169,"n/a")</f>
        <v>1158080</v>
      </c>
      <c r="L706" s="78">
        <f>+IF(ISNUMBER(DATA!AO169),DATA!AO169,"n/a")</f>
        <v>0.22500000000000001</v>
      </c>
      <c r="R706" s="67"/>
      <c r="S706" s="67"/>
      <c r="T706" s="67"/>
      <c r="U706" s="67"/>
      <c r="V706" s="67"/>
      <c r="W706" s="67"/>
      <c r="X706" s="67"/>
      <c r="Y706" s="67"/>
    </row>
    <row r="707" spans="1:25" x14ac:dyDescent="0.2">
      <c r="A707" s="76" t="s">
        <v>19</v>
      </c>
      <c r="B707" s="67" t="s">
        <v>11</v>
      </c>
      <c r="C707" s="67" t="s">
        <v>9</v>
      </c>
      <c r="D707" s="67" t="s">
        <v>311</v>
      </c>
      <c r="E707" s="87">
        <f>+IF(ISNUMBER(DATA!J170),DATA!J170,"n/a")</f>
        <v>46981</v>
      </c>
      <c r="F707" s="78">
        <f>+IF(ISNUMBER(DATA!K170),DATA!K170,"n/a")</f>
        <v>2.8000000000000001E-2</v>
      </c>
      <c r="G707" s="87">
        <f>+IF(ISNUMBER(DATA!T170),DATA!T170,"n/a")</f>
        <v>149402</v>
      </c>
      <c r="H707" s="78">
        <f>+IF(ISNUMBER(DATA!U170),DATA!U170,"n/a")</f>
        <v>7.1999999999999995E-2</v>
      </c>
      <c r="I707" s="87">
        <f>+IF(ISNUMBER(DATA!AD170),DATA!AD170,"n/a")</f>
        <v>297546</v>
      </c>
      <c r="J707" s="78">
        <f>+IF(ISNUMBER(DATA!AE170),DATA!AE170,"n/a")</f>
        <v>7.6999999999999999E-2</v>
      </c>
      <c r="K707" s="87">
        <f>+IF(ISNUMBER(DATA!AN170),DATA!AN170,"n/a")</f>
        <v>617644</v>
      </c>
      <c r="L707" s="78">
        <f>+IF(ISNUMBER(DATA!AO170),DATA!AO170,"n/a")</f>
        <v>0.14199999999999999</v>
      </c>
      <c r="R707" s="67"/>
      <c r="S707" s="67"/>
      <c r="T707" s="67"/>
      <c r="U707" s="67"/>
      <c r="V707" s="67"/>
      <c r="W707" s="67"/>
      <c r="X707" s="67"/>
      <c r="Y707" s="67"/>
    </row>
    <row r="708" spans="1:25" x14ac:dyDescent="0.2">
      <c r="A708" s="76" t="s">
        <v>19</v>
      </c>
      <c r="B708" s="67" t="s">
        <v>11</v>
      </c>
      <c r="C708" s="67" t="s">
        <v>9</v>
      </c>
      <c r="D708" s="67" t="s">
        <v>312</v>
      </c>
      <c r="E708" s="87">
        <f>+IF(ISNUMBER(DATA!J171),DATA!J171,"n/a")</f>
        <v>47302</v>
      </c>
      <c r="F708" s="78">
        <f>+IF(ISNUMBER(DATA!K171),DATA!K171,"n/a")</f>
        <v>7.0999999999999994E-2</v>
      </c>
      <c r="G708" s="87">
        <f>+IF(ISNUMBER(DATA!T171),DATA!T171,"n/a")</f>
        <v>144714</v>
      </c>
      <c r="H708" s="78">
        <f>+IF(ISNUMBER(DATA!U171),DATA!U171,"n/a")</f>
        <v>7.0000000000000007E-2</v>
      </c>
      <c r="I708" s="87">
        <f>+IF(ISNUMBER(DATA!AD171),DATA!AD171,"n/a")</f>
        <v>290836</v>
      </c>
      <c r="J708" s="78">
        <f>+IF(ISNUMBER(DATA!AE171),DATA!AE171,"n/a")</f>
        <v>9.9000000000000005E-2</v>
      </c>
      <c r="K708" s="87">
        <f>+IF(ISNUMBER(DATA!AN171),DATA!AN171,"n/a")</f>
        <v>593493</v>
      </c>
      <c r="L708" s="78">
        <f>+IF(ISNUMBER(DATA!AO171),DATA!AO171,"n/a")</f>
        <v>0.17899999999999999</v>
      </c>
      <c r="R708" s="67"/>
      <c r="S708" s="67"/>
      <c r="T708" s="67"/>
      <c r="U708" s="67"/>
      <c r="V708" s="67"/>
      <c r="W708" s="67"/>
      <c r="X708" s="67"/>
      <c r="Y708" s="67"/>
    </row>
    <row r="709" spans="1:25" x14ac:dyDescent="0.2">
      <c r="A709" s="76" t="s">
        <v>19</v>
      </c>
      <c r="B709" s="67" t="s">
        <v>11</v>
      </c>
      <c r="C709" s="67" t="s">
        <v>9</v>
      </c>
      <c r="D709" s="67" t="s">
        <v>313</v>
      </c>
      <c r="E709" s="87">
        <f>+IF(ISNUMBER(DATA!J172),DATA!J172,"n/a")</f>
        <v>24695</v>
      </c>
      <c r="F709" s="78">
        <f>+IF(ISNUMBER(DATA!K172),DATA!K172,"n/a")</f>
        <v>7.8E-2</v>
      </c>
      <c r="G709" s="87">
        <f>+IF(ISNUMBER(DATA!T172),DATA!T172,"n/a")</f>
        <v>76347</v>
      </c>
      <c r="H709" s="78">
        <f>+IF(ISNUMBER(DATA!U172),DATA!U172,"n/a")</f>
        <v>5.6000000000000001E-2</v>
      </c>
      <c r="I709" s="87">
        <f>+IF(ISNUMBER(DATA!AD172),DATA!AD172,"n/a")</f>
        <v>159337</v>
      </c>
      <c r="J709" s="78">
        <f>+IF(ISNUMBER(DATA!AE172),DATA!AE172,"n/a")</f>
        <v>8.4000000000000005E-2</v>
      </c>
      <c r="K709" s="87">
        <f>+IF(ISNUMBER(DATA!AN172),DATA!AN172,"n/a")</f>
        <v>320484</v>
      </c>
      <c r="L709" s="78">
        <f>+IF(ISNUMBER(DATA!AO172),DATA!AO172,"n/a")</f>
        <v>0.16600000000000001</v>
      </c>
      <c r="R709" s="67"/>
      <c r="S709" s="67"/>
      <c r="T709" s="67"/>
      <c r="U709" s="67"/>
      <c r="V709" s="67"/>
      <c r="W709" s="67"/>
      <c r="X709" s="67"/>
      <c r="Y709" s="67"/>
    </row>
    <row r="710" spans="1:25" x14ac:dyDescent="0.2">
      <c r="A710" s="76" t="s">
        <v>19</v>
      </c>
      <c r="B710" s="67" t="s">
        <v>11</v>
      </c>
      <c r="C710" s="67" t="s">
        <v>9</v>
      </c>
      <c r="D710" s="67" t="s">
        <v>314</v>
      </c>
      <c r="E710" s="87">
        <f>+IF(ISNUMBER(DATA!J173),DATA!J173,"n/a")</f>
        <v>54326</v>
      </c>
      <c r="F710" s="78">
        <f>+IF(ISNUMBER(DATA!K173),DATA!K173,"n/a")</f>
        <v>-0.01</v>
      </c>
      <c r="G710" s="87">
        <f>+IF(ISNUMBER(DATA!T173),DATA!T173,"n/a")</f>
        <v>170809</v>
      </c>
      <c r="H710" s="78">
        <f>+IF(ISNUMBER(DATA!U173),DATA!U173,"n/a")</f>
        <v>-1.6E-2</v>
      </c>
      <c r="I710" s="87">
        <f>+IF(ISNUMBER(DATA!AD173),DATA!AD173,"n/a")</f>
        <v>341509</v>
      </c>
      <c r="J710" s="78">
        <f>+IF(ISNUMBER(DATA!AE173),DATA!AE173,"n/a")</f>
        <v>-5.8999999999999997E-2</v>
      </c>
      <c r="K710" s="87">
        <f>+IF(ISNUMBER(DATA!AN173),DATA!AN173,"n/a")</f>
        <v>734694</v>
      </c>
      <c r="L710" s="78">
        <f>+IF(ISNUMBER(DATA!AO173),DATA!AO173,"n/a")</f>
        <v>-1.0999999999999999E-2</v>
      </c>
      <c r="R710" s="67"/>
      <c r="S710" s="67"/>
      <c r="T710" s="67"/>
      <c r="U710" s="67"/>
      <c r="V710" s="67"/>
      <c r="W710" s="67"/>
      <c r="X710" s="67"/>
      <c r="Y710" s="67"/>
    </row>
    <row r="711" spans="1:25" x14ac:dyDescent="0.2">
      <c r="A711" s="76" t="s">
        <v>19</v>
      </c>
      <c r="B711" s="67" t="s">
        <v>11</v>
      </c>
      <c r="C711" s="67" t="s">
        <v>9</v>
      </c>
      <c r="D711" s="67" t="s">
        <v>315</v>
      </c>
      <c r="E711" s="87">
        <f>+IF(ISNUMBER(DATA!J174),DATA!J174,"n/a")</f>
        <v>20295</v>
      </c>
      <c r="F711" s="78">
        <f>+IF(ISNUMBER(DATA!K174),DATA!K174,"n/a")</f>
        <v>0.28399999999999997</v>
      </c>
      <c r="G711" s="87">
        <f>+IF(ISNUMBER(DATA!T174),DATA!T174,"n/a")</f>
        <v>61899</v>
      </c>
      <c r="H711" s="78">
        <f>+IF(ISNUMBER(DATA!U174),DATA!U174,"n/a")</f>
        <v>0.30499999999999999</v>
      </c>
      <c r="I711" s="87">
        <f>+IF(ISNUMBER(DATA!AD174),DATA!AD174,"n/a")</f>
        <v>128832</v>
      </c>
      <c r="J711" s="78">
        <f>+IF(ISNUMBER(DATA!AE174),DATA!AE174,"n/a")</f>
        <v>0.32200000000000001</v>
      </c>
      <c r="K711" s="87">
        <f>+IF(ISNUMBER(DATA!AN174),DATA!AN174,"n/a")</f>
        <v>258105</v>
      </c>
      <c r="L711" s="78">
        <f>+IF(ISNUMBER(DATA!AO174),DATA!AO174,"n/a")</f>
        <v>0.377</v>
      </c>
      <c r="R711" s="67"/>
      <c r="S711" s="67"/>
      <c r="T711" s="67"/>
      <c r="U711" s="67"/>
      <c r="V711" s="67"/>
      <c r="W711" s="67"/>
      <c r="X711" s="67"/>
      <c r="Y711" s="67"/>
    </row>
    <row r="712" spans="1:25" x14ac:dyDescent="0.2">
      <c r="A712" s="76" t="s">
        <v>19</v>
      </c>
      <c r="B712" s="67" t="s">
        <v>11</v>
      </c>
      <c r="C712" s="67" t="s">
        <v>9</v>
      </c>
      <c r="D712" s="67" t="s">
        <v>316</v>
      </c>
      <c r="E712" s="87">
        <f>+IF(ISNUMBER(DATA!J175),DATA!J175,"n/a")</f>
        <v>48661</v>
      </c>
      <c r="F712" s="78">
        <f>+IF(ISNUMBER(DATA!K175),DATA!K175,"n/a")</f>
        <v>5.7000000000000002E-2</v>
      </c>
      <c r="G712" s="87">
        <f>+IF(ISNUMBER(DATA!T175),DATA!T175,"n/a")</f>
        <v>159490</v>
      </c>
      <c r="H712" s="78">
        <f>+IF(ISNUMBER(DATA!U175),DATA!U175,"n/a")</f>
        <v>5.8999999999999997E-2</v>
      </c>
      <c r="I712" s="87">
        <f>+IF(ISNUMBER(DATA!AD175),DATA!AD175,"n/a")</f>
        <v>318907</v>
      </c>
      <c r="J712" s="78">
        <f>+IF(ISNUMBER(DATA!AE175),DATA!AE175,"n/a")</f>
        <v>3.7999999999999999E-2</v>
      </c>
      <c r="K712" s="87">
        <f>+IF(ISNUMBER(DATA!AN175),DATA!AN175,"n/a")</f>
        <v>658162</v>
      </c>
      <c r="L712" s="78">
        <f>+IF(ISNUMBER(DATA!AO175),DATA!AO175,"n/a")</f>
        <v>7.2999999999999995E-2</v>
      </c>
      <c r="R712" s="67"/>
      <c r="S712" s="67"/>
      <c r="T712" s="67"/>
      <c r="U712" s="67"/>
      <c r="V712" s="67"/>
      <c r="W712" s="67"/>
      <c r="X712" s="67"/>
      <c r="Y712" s="67"/>
    </row>
    <row r="713" spans="1:25" x14ac:dyDescent="0.2">
      <c r="A713" s="76" t="s">
        <v>19</v>
      </c>
      <c r="B713" s="67" t="s">
        <v>11</v>
      </c>
      <c r="C713" s="67" t="s">
        <v>9</v>
      </c>
      <c r="D713" s="67" t="s">
        <v>317</v>
      </c>
      <c r="E713" s="87">
        <f>+IF(ISNUMBER(DATA!J176),DATA!J176,"n/a")</f>
        <v>99486</v>
      </c>
      <c r="F713" s="78">
        <f>+IF(ISNUMBER(DATA!K176),DATA!K176,"n/a")</f>
        <v>-0.12</v>
      </c>
      <c r="G713" s="87">
        <f>+IF(ISNUMBER(DATA!T176),DATA!T176,"n/a")</f>
        <v>320178</v>
      </c>
      <c r="H713" s="78">
        <f>+IF(ISNUMBER(DATA!U176),DATA!U176,"n/a")</f>
        <v>-0.125</v>
      </c>
      <c r="I713" s="87">
        <f>+IF(ISNUMBER(DATA!AD176),DATA!AD176,"n/a")</f>
        <v>630285</v>
      </c>
      <c r="J713" s="78">
        <f>+IF(ISNUMBER(DATA!AE176),DATA!AE176,"n/a")</f>
        <v>-0.16500000000000001</v>
      </c>
      <c r="K713" s="87">
        <f>+IF(ISNUMBER(DATA!AN176),DATA!AN176,"n/a")</f>
        <v>1317514</v>
      </c>
      <c r="L713" s="78">
        <f>+IF(ISNUMBER(DATA!AO176),DATA!AO176,"n/a")</f>
        <v>-0.13700000000000001</v>
      </c>
      <c r="R713" s="67"/>
      <c r="S713" s="67"/>
      <c r="T713" s="67"/>
      <c r="U713" s="67"/>
      <c r="V713" s="67"/>
      <c r="W713" s="67"/>
      <c r="X713" s="67"/>
      <c r="Y713" s="67"/>
    </row>
    <row r="714" spans="1:25" x14ac:dyDescent="0.2">
      <c r="A714" s="76" t="s">
        <v>19</v>
      </c>
      <c r="B714" s="67" t="s">
        <v>11</v>
      </c>
      <c r="C714" s="67" t="s">
        <v>9</v>
      </c>
      <c r="D714" s="67" t="s">
        <v>318</v>
      </c>
      <c r="E714" s="87">
        <f>+IF(ISNUMBER(DATA!J177),DATA!J177,"n/a")</f>
        <v>102019</v>
      </c>
      <c r="F714" s="78">
        <f>+IF(ISNUMBER(DATA!K177),DATA!K177,"n/a")</f>
        <v>0.23899999999999999</v>
      </c>
      <c r="G714" s="87">
        <f>+IF(ISNUMBER(DATA!T177),DATA!T177,"n/a")</f>
        <v>309600</v>
      </c>
      <c r="H714" s="78">
        <f>+IF(ISNUMBER(DATA!U177),DATA!U177,"n/a")</f>
        <v>0.218</v>
      </c>
      <c r="I714" s="87">
        <f>+IF(ISNUMBER(DATA!AD177),DATA!AD177,"n/a")</f>
        <v>630248</v>
      </c>
      <c r="J714" s="78">
        <f>+IF(ISNUMBER(DATA!AE177),DATA!AE177,"n/a")</f>
        <v>0.21199999999999999</v>
      </c>
      <c r="K714" s="87">
        <f>+IF(ISNUMBER(DATA!AN177),DATA!AN177,"n/a")</f>
        <v>1268351</v>
      </c>
      <c r="L714" s="78">
        <f>+IF(ISNUMBER(DATA!AO177),DATA!AO177,"n/a")</f>
        <v>0.186</v>
      </c>
      <c r="R714" s="67"/>
      <c r="S714" s="67"/>
      <c r="T714" s="67"/>
      <c r="U714" s="67"/>
      <c r="V714" s="67"/>
      <c r="W714" s="67"/>
      <c r="X714" s="67"/>
      <c r="Y714" s="67"/>
    </row>
    <row r="715" spans="1:25" x14ac:dyDescent="0.2">
      <c r="A715" s="76" t="s">
        <v>19</v>
      </c>
      <c r="B715" s="67" t="s">
        <v>11</v>
      </c>
      <c r="C715" s="67" t="s">
        <v>9</v>
      </c>
      <c r="D715" s="67" t="s">
        <v>319</v>
      </c>
      <c r="E715" s="87">
        <f>+IF(ISNUMBER(DATA!J178),DATA!J178,"n/a")</f>
        <v>76627</v>
      </c>
      <c r="F715" s="78">
        <f>+IF(ISNUMBER(DATA!K178),DATA!K178,"n/a")</f>
        <v>0.254</v>
      </c>
      <c r="G715" s="87">
        <f>+IF(ISNUMBER(DATA!T178),DATA!T178,"n/a")</f>
        <v>254053</v>
      </c>
      <c r="H715" s="78">
        <f>+IF(ISNUMBER(DATA!U178),DATA!U178,"n/a")</f>
        <v>0.13600000000000001</v>
      </c>
      <c r="I715" s="87">
        <f>+IF(ISNUMBER(DATA!AD178),DATA!AD178,"n/a")</f>
        <v>527318</v>
      </c>
      <c r="J715" s="78">
        <f>+IF(ISNUMBER(DATA!AE178),DATA!AE178,"n/a")</f>
        <v>0.19800000000000001</v>
      </c>
      <c r="K715" s="87">
        <f>+IF(ISNUMBER(DATA!AN178),DATA!AN178,"n/a")</f>
        <v>1049868</v>
      </c>
      <c r="L715" s="78">
        <f>+IF(ISNUMBER(DATA!AO178),DATA!AO178,"n/a")</f>
        <v>0.23</v>
      </c>
      <c r="R715" s="67"/>
      <c r="S715" s="67"/>
      <c r="T715" s="67"/>
      <c r="U715" s="67"/>
      <c r="V715" s="67"/>
      <c r="W715" s="67"/>
      <c r="X715" s="67"/>
      <c r="Y715" s="67"/>
    </row>
    <row r="716" spans="1:25" x14ac:dyDescent="0.2">
      <c r="A716" s="76" t="s">
        <v>19</v>
      </c>
      <c r="B716" s="67" t="s">
        <v>11</v>
      </c>
      <c r="C716" s="67" t="s">
        <v>9</v>
      </c>
      <c r="D716" s="67" t="s">
        <v>320</v>
      </c>
      <c r="E716" s="87">
        <f>+IF(ISNUMBER(DATA!J179),DATA!J179,"n/a")</f>
        <v>43755</v>
      </c>
      <c r="F716" s="78">
        <f>+IF(ISNUMBER(DATA!K179),DATA!K179,"n/a")</f>
        <v>0.26300000000000001</v>
      </c>
      <c r="G716" s="87">
        <f>+IF(ISNUMBER(DATA!T179),DATA!T179,"n/a")</f>
        <v>134126</v>
      </c>
      <c r="H716" s="78">
        <f>+IF(ISNUMBER(DATA!U179),DATA!U179,"n/a")</f>
        <v>0.188</v>
      </c>
      <c r="I716" s="87">
        <f>+IF(ISNUMBER(DATA!AD179),DATA!AD179,"n/a")</f>
        <v>274910</v>
      </c>
      <c r="J716" s="78">
        <f>+IF(ISNUMBER(DATA!AE179),DATA!AE179,"n/a")</f>
        <v>0.13300000000000001</v>
      </c>
      <c r="K716" s="87">
        <f>+IF(ISNUMBER(DATA!AN179),DATA!AN179,"n/a")</f>
        <v>546740</v>
      </c>
      <c r="L716" s="78">
        <f>+IF(ISNUMBER(DATA!AO179),DATA!AO179,"n/a")</f>
        <v>0.158</v>
      </c>
      <c r="R716" s="67"/>
      <c r="S716" s="67"/>
      <c r="T716" s="67"/>
      <c r="U716" s="67"/>
      <c r="V716" s="67"/>
      <c r="W716" s="67"/>
      <c r="X716" s="67"/>
      <c r="Y716" s="67"/>
    </row>
    <row r="717" spans="1:25" x14ac:dyDescent="0.2">
      <c r="A717" s="76" t="s">
        <v>19</v>
      </c>
      <c r="B717" s="67" t="s">
        <v>11</v>
      </c>
      <c r="C717" s="67" t="s">
        <v>9</v>
      </c>
      <c r="D717" s="67" t="s">
        <v>321</v>
      </c>
      <c r="E717" s="87">
        <f>+IF(ISNUMBER(DATA!J180),DATA!J180,"n/a")</f>
        <v>99566</v>
      </c>
      <c r="F717" s="78">
        <f>+IF(ISNUMBER(DATA!K180),DATA!K180,"n/a")</f>
        <v>0.28699999999999998</v>
      </c>
      <c r="G717" s="87">
        <f>+IF(ISNUMBER(DATA!T180),DATA!T180,"n/a")</f>
        <v>329347</v>
      </c>
      <c r="H717" s="78">
        <f>+IF(ISNUMBER(DATA!U180),DATA!U180,"n/a")</f>
        <v>9.5000000000000001E-2</v>
      </c>
      <c r="I717" s="87">
        <f>+IF(ISNUMBER(DATA!AD180),DATA!AD180,"n/a")</f>
        <v>662582</v>
      </c>
      <c r="J717" s="78">
        <f>+IF(ISNUMBER(DATA!AE180),DATA!AE180,"n/a")</f>
        <v>0.156</v>
      </c>
      <c r="K717" s="87">
        <f>+IF(ISNUMBER(DATA!AN180),DATA!AN180,"n/a")</f>
        <v>1384768</v>
      </c>
      <c r="L717" s="78">
        <f>+IF(ISNUMBER(DATA!AO180),DATA!AO180,"n/a")</f>
        <v>0.187</v>
      </c>
      <c r="R717" s="67"/>
      <c r="S717" s="67"/>
      <c r="T717" s="67"/>
      <c r="U717" s="67"/>
      <c r="V717" s="67"/>
      <c r="W717" s="67"/>
      <c r="X717" s="67"/>
      <c r="Y717" s="67"/>
    </row>
    <row r="718" spans="1:25" x14ac:dyDescent="0.2">
      <c r="A718" s="76" t="s">
        <v>19</v>
      </c>
      <c r="B718" s="67" t="s">
        <v>11</v>
      </c>
      <c r="C718" s="67" t="s">
        <v>9</v>
      </c>
      <c r="D718" s="67" t="s">
        <v>347</v>
      </c>
      <c r="E718" s="87">
        <f>+IF(ISNUMBER(DATA!J181),DATA!J181,"n/a")</f>
        <v>31650</v>
      </c>
      <c r="F718" s="78">
        <f>+IF(ISNUMBER(DATA!K181),DATA!K181,"n/a")</f>
        <v>0.35399999999999998</v>
      </c>
      <c r="G718" s="87">
        <f>+IF(ISNUMBER(DATA!T181),DATA!T181,"n/a")</f>
        <v>91308</v>
      </c>
      <c r="H718" s="78">
        <f>+IF(ISNUMBER(DATA!U181),DATA!U181,"n/a")</f>
        <v>6.8000000000000005E-2</v>
      </c>
      <c r="I718" s="87">
        <f>+IF(ISNUMBER(DATA!AD181),DATA!AD181,"n/a")</f>
        <v>198498</v>
      </c>
      <c r="J718" s="78">
        <f>+IF(ISNUMBER(DATA!AE181),DATA!AE181,"n/a")</f>
        <v>0.121</v>
      </c>
      <c r="K718" s="87">
        <f>+IF(ISNUMBER(DATA!AN181),DATA!AN181,"n/a")</f>
        <v>388683</v>
      </c>
      <c r="L718" s="78">
        <f>+IF(ISNUMBER(DATA!AO181),DATA!AO181,"n/a")</f>
        <v>0.14399999999999999</v>
      </c>
      <c r="R718" s="67"/>
      <c r="S718" s="67"/>
      <c r="T718" s="67"/>
      <c r="U718" s="67"/>
      <c r="V718" s="67"/>
      <c r="W718" s="67"/>
      <c r="X718" s="67"/>
      <c r="Y718" s="67"/>
    </row>
    <row r="719" spans="1:25" x14ac:dyDescent="0.2">
      <c r="A719" s="76" t="s">
        <v>19</v>
      </c>
      <c r="B719" s="67" t="s">
        <v>11</v>
      </c>
      <c r="C719" s="67" t="s">
        <v>9</v>
      </c>
      <c r="D719" s="67" t="s">
        <v>348</v>
      </c>
      <c r="E719" s="87">
        <f>+IF(ISNUMBER(DATA!J182),DATA!J182,"n/a")</f>
        <v>110892</v>
      </c>
      <c r="F719" s="78">
        <f>+IF(ISNUMBER(DATA!K182),DATA!K182,"n/a")</f>
        <v>0.08</v>
      </c>
      <c r="G719" s="87">
        <f>+IF(ISNUMBER(DATA!T182),DATA!T182,"n/a")</f>
        <v>352193</v>
      </c>
      <c r="H719" s="78">
        <f>+IF(ISNUMBER(DATA!U182),DATA!U182,"n/a")</f>
        <v>0.122</v>
      </c>
      <c r="I719" s="87">
        <f>+IF(ISNUMBER(DATA!AD182),DATA!AD182,"n/a")</f>
        <v>748291</v>
      </c>
      <c r="J719" s="78">
        <f>+IF(ISNUMBER(DATA!AE182),DATA!AE182,"n/a")</f>
        <v>0.151</v>
      </c>
      <c r="K719" s="87">
        <f>+IF(ISNUMBER(DATA!AN182),DATA!AN182,"n/a")</f>
        <v>1514981</v>
      </c>
      <c r="L719" s="78">
        <f>+IF(ISNUMBER(DATA!AO182),DATA!AO182,"n/a")</f>
        <v>0.496</v>
      </c>
      <c r="R719" s="67"/>
      <c r="S719" s="67"/>
      <c r="T719" s="67"/>
      <c r="U719" s="67"/>
      <c r="V719" s="67"/>
      <c r="W719" s="67"/>
      <c r="X719" s="67"/>
      <c r="Y719" s="67"/>
    </row>
    <row r="720" spans="1:25" x14ac:dyDescent="0.2">
      <c r="A720" s="76"/>
      <c r="E720" s="91"/>
      <c r="F720" s="78"/>
      <c r="G720" s="92"/>
      <c r="H720" s="78"/>
      <c r="I720" s="92"/>
      <c r="J720" s="83"/>
      <c r="K720" s="92"/>
      <c r="L720" s="78"/>
      <c r="R720" s="67"/>
      <c r="S720" s="67"/>
      <c r="T720" s="67"/>
      <c r="U720" s="67"/>
      <c r="V720" s="67"/>
      <c r="W720" s="67"/>
      <c r="X720" s="67"/>
      <c r="Y720" s="67"/>
    </row>
    <row r="721" spans="1:25" x14ac:dyDescent="0.2">
      <c r="A721" s="76" t="s">
        <v>19</v>
      </c>
      <c r="B721" s="67" t="s">
        <v>11</v>
      </c>
      <c r="C721" s="67" t="s">
        <v>25</v>
      </c>
      <c r="D721" s="67" t="s">
        <v>274</v>
      </c>
      <c r="E721" s="87">
        <f>+IF(ISNUMBER(DATA!L133),DATA!L133,"n/a")</f>
        <v>49130</v>
      </c>
      <c r="F721" s="78">
        <f>+IF(ISNUMBER(DATA!M133),DATA!M133,"n/a")</f>
        <v>0.125</v>
      </c>
      <c r="G721" s="87">
        <f>+IF(ISNUMBER(DATA!V133),DATA!V133,"n/a")</f>
        <v>150587</v>
      </c>
      <c r="H721" s="78">
        <f>+IF(ISNUMBER(DATA!W133),DATA!W133,"n/a")</f>
        <v>2.5999999999999999E-2</v>
      </c>
      <c r="I721" s="87">
        <f>+IF(ISNUMBER(DATA!AF133),DATA!AF133,"n/a")</f>
        <v>323286</v>
      </c>
      <c r="J721" s="78">
        <f>+IF(ISNUMBER(DATA!AG133),DATA!AG133,"n/a")</f>
        <v>4.3999999999999997E-2</v>
      </c>
      <c r="K721" s="87">
        <f>+IF(ISNUMBER(DATA!AP133),DATA!AP133,"n/a")</f>
        <v>643155</v>
      </c>
      <c r="L721" s="78">
        <f>+IF(ISNUMBER(DATA!AQ133),DATA!AQ133,"n/a")</f>
        <v>5.7000000000000002E-2</v>
      </c>
      <c r="R721" s="67"/>
      <c r="S721" s="67"/>
      <c r="T721" s="67"/>
      <c r="U721" s="67"/>
      <c r="V721" s="67"/>
      <c r="W721" s="67"/>
      <c r="X721" s="67"/>
      <c r="Y721" s="67"/>
    </row>
    <row r="722" spans="1:25" x14ac:dyDescent="0.2">
      <c r="A722" s="76" t="s">
        <v>19</v>
      </c>
      <c r="B722" s="67" t="s">
        <v>11</v>
      </c>
      <c r="C722" s="67" t="s">
        <v>25</v>
      </c>
      <c r="D722" s="67" t="s">
        <v>275</v>
      </c>
      <c r="E722" s="87">
        <f>+IF(ISNUMBER(DATA!L134),DATA!L134,"n/a")</f>
        <v>176719</v>
      </c>
      <c r="F722" s="78">
        <f>+IF(ISNUMBER(DATA!M134),DATA!M134,"n/a")</f>
        <v>0.246</v>
      </c>
      <c r="G722" s="87">
        <f>+IF(ISNUMBER(DATA!V134),DATA!V134,"n/a")</f>
        <v>578230</v>
      </c>
      <c r="H722" s="78">
        <f>+IF(ISNUMBER(DATA!W134),DATA!W134,"n/a")</f>
        <v>0.123</v>
      </c>
      <c r="I722" s="87">
        <f>+IF(ISNUMBER(DATA!AF134),DATA!AF134,"n/a")</f>
        <v>1175115</v>
      </c>
      <c r="J722" s="78">
        <f>+IF(ISNUMBER(DATA!AG134),DATA!AG134,"n/a")</f>
        <v>0.152</v>
      </c>
      <c r="K722" s="87">
        <f>+IF(ISNUMBER(DATA!AP134),DATA!AP134,"n/a")</f>
        <v>2316558</v>
      </c>
      <c r="L722" s="78">
        <f>+IF(ISNUMBER(DATA!AQ134),DATA!AQ134,"n/a")</f>
        <v>0.14299999999999999</v>
      </c>
      <c r="R722" s="67"/>
      <c r="S722" s="67"/>
      <c r="T722" s="67"/>
      <c r="U722" s="67"/>
      <c r="V722" s="67"/>
      <c r="W722" s="67"/>
      <c r="X722" s="67"/>
      <c r="Y722" s="67"/>
    </row>
    <row r="723" spans="1:25" x14ac:dyDescent="0.2">
      <c r="A723" s="76" t="s">
        <v>19</v>
      </c>
      <c r="B723" s="67" t="s">
        <v>11</v>
      </c>
      <c r="C723" s="67" t="s">
        <v>25</v>
      </c>
      <c r="D723" s="67" t="s">
        <v>276</v>
      </c>
      <c r="E723" s="87">
        <f>+IF(ISNUMBER(DATA!L135),DATA!L135,"n/a")</f>
        <v>305941</v>
      </c>
      <c r="F723" s="78">
        <f>+IF(ISNUMBER(DATA!M135),DATA!M135,"n/a")</f>
        <v>-1.0999999999999999E-2</v>
      </c>
      <c r="G723" s="87">
        <f>+IF(ISNUMBER(DATA!V135),DATA!V135,"n/a")</f>
        <v>923193</v>
      </c>
      <c r="H723" s="78">
        <f>+IF(ISNUMBER(DATA!W135),DATA!W135,"n/a")</f>
        <v>-1.7000000000000001E-2</v>
      </c>
      <c r="I723" s="87">
        <f>+IF(ISNUMBER(DATA!AF135),DATA!AF135,"n/a")</f>
        <v>1861665</v>
      </c>
      <c r="J723" s="78">
        <f>+IF(ISNUMBER(DATA!AG135),DATA!AG135,"n/a")</f>
        <v>-3.6999999999999998E-2</v>
      </c>
      <c r="K723" s="87">
        <f>+IF(ISNUMBER(DATA!AP135),DATA!AP135,"n/a")</f>
        <v>3868681</v>
      </c>
      <c r="L723" s="78">
        <f>+IF(ISNUMBER(DATA!AQ135),DATA!AQ135,"n/a")</f>
        <v>-1.7000000000000001E-2</v>
      </c>
      <c r="R723" s="67"/>
      <c r="S723" s="67"/>
      <c r="T723" s="67"/>
      <c r="U723" s="67"/>
      <c r="V723" s="67"/>
      <c r="W723" s="67"/>
      <c r="X723" s="67"/>
      <c r="Y723" s="67"/>
    </row>
    <row r="724" spans="1:25" x14ac:dyDescent="0.2">
      <c r="A724" s="76" t="s">
        <v>19</v>
      </c>
      <c r="B724" s="67" t="s">
        <v>11</v>
      </c>
      <c r="C724" s="67" t="s">
        <v>25</v>
      </c>
      <c r="D724" s="67" t="s">
        <v>277</v>
      </c>
      <c r="E724" s="87">
        <f>+IF(ISNUMBER(DATA!L136),DATA!L136,"n/a")</f>
        <v>111703</v>
      </c>
      <c r="F724" s="78">
        <f>+IF(ISNUMBER(DATA!M136),DATA!M136,"n/a")</f>
        <v>0.23699999999999999</v>
      </c>
      <c r="G724" s="87">
        <f>+IF(ISNUMBER(DATA!V136),DATA!V136,"n/a")</f>
        <v>373016</v>
      </c>
      <c r="H724" s="78">
        <f>+IF(ISNUMBER(DATA!W136),DATA!W136,"n/a")</f>
        <v>0.11700000000000001</v>
      </c>
      <c r="I724" s="87">
        <f>+IF(ISNUMBER(DATA!AF136),DATA!AF136,"n/a")</f>
        <v>767475</v>
      </c>
      <c r="J724" s="78">
        <f>+IF(ISNUMBER(DATA!AG136),DATA!AG136,"n/a")</f>
        <v>0.15</v>
      </c>
      <c r="K724" s="87">
        <f>+IF(ISNUMBER(DATA!AP136),DATA!AP136,"n/a")</f>
        <v>1525593</v>
      </c>
      <c r="L724" s="78">
        <f>+IF(ISNUMBER(DATA!AQ136),DATA!AQ136,"n/a")</f>
        <v>0.158</v>
      </c>
      <c r="R724" s="67"/>
      <c r="S724" s="67"/>
      <c r="T724" s="67"/>
      <c r="U724" s="67"/>
      <c r="V724" s="67"/>
      <c r="W724" s="67"/>
      <c r="X724" s="67"/>
      <c r="Y724" s="67"/>
    </row>
    <row r="725" spans="1:25" x14ac:dyDescent="0.2">
      <c r="A725" s="76" t="s">
        <v>19</v>
      </c>
      <c r="B725" s="67" t="s">
        <v>11</v>
      </c>
      <c r="C725" s="67" t="s">
        <v>25</v>
      </c>
      <c r="D725" s="67" t="s">
        <v>278</v>
      </c>
      <c r="E725" s="87">
        <f>+IF(ISNUMBER(DATA!L137),DATA!L137,"n/a")</f>
        <v>251836</v>
      </c>
      <c r="F725" s="78">
        <f>+IF(ISNUMBER(DATA!M137),DATA!M137,"n/a")</f>
        <v>-6.0000000000000001E-3</v>
      </c>
      <c r="G725" s="87">
        <f>+IF(ISNUMBER(DATA!V137),DATA!V137,"n/a")</f>
        <v>747789</v>
      </c>
      <c r="H725" s="78">
        <f>+IF(ISNUMBER(DATA!W137),DATA!W137,"n/a")</f>
        <v>-2.5999999999999999E-2</v>
      </c>
      <c r="I725" s="87">
        <f>+IF(ISNUMBER(DATA!AF137),DATA!AF137,"n/a")</f>
        <v>1525296</v>
      </c>
      <c r="J725" s="78">
        <f>+IF(ISNUMBER(DATA!AG137),DATA!AG137,"n/a")</f>
        <v>-3.2000000000000001E-2</v>
      </c>
      <c r="K725" s="87">
        <f>+IF(ISNUMBER(DATA!AP137),DATA!AP137,"n/a")</f>
        <v>3205881</v>
      </c>
      <c r="L725" s="78">
        <f>+IF(ISNUMBER(DATA!AQ137),DATA!AQ137,"n/a")</f>
        <v>3.1E-2</v>
      </c>
      <c r="R725" s="67"/>
      <c r="S725" s="67"/>
      <c r="T725" s="67"/>
      <c r="U725" s="67"/>
      <c r="V725" s="67"/>
      <c r="W725" s="67"/>
      <c r="X725" s="67"/>
      <c r="Y725" s="67"/>
    </row>
    <row r="726" spans="1:25" x14ac:dyDescent="0.2">
      <c r="A726" s="76" t="s">
        <v>19</v>
      </c>
      <c r="B726" s="67" t="s">
        <v>11</v>
      </c>
      <c r="C726" s="67" t="s">
        <v>25</v>
      </c>
      <c r="D726" s="67" t="s">
        <v>279</v>
      </c>
      <c r="E726" s="87">
        <f>+IF(ISNUMBER(DATA!L138),DATA!L138,"n/a")</f>
        <v>129188</v>
      </c>
      <c r="F726" s="78">
        <f>+IF(ISNUMBER(DATA!M138),DATA!M138,"n/a")</f>
        <v>-5.5E-2</v>
      </c>
      <c r="G726" s="87">
        <f>+IF(ISNUMBER(DATA!V138),DATA!V138,"n/a")</f>
        <v>411059</v>
      </c>
      <c r="H726" s="78">
        <f>+IF(ISNUMBER(DATA!W138),DATA!W138,"n/a")</f>
        <v>-7.8E-2</v>
      </c>
      <c r="I726" s="87">
        <f>+IF(ISNUMBER(DATA!AF138),DATA!AF138,"n/a")</f>
        <v>880765</v>
      </c>
      <c r="J726" s="78">
        <f>+IF(ISNUMBER(DATA!AG138),DATA!AG138,"n/a")</f>
        <v>-6.6000000000000003E-2</v>
      </c>
      <c r="K726" s="87">
        <f>+IF(ISNUMBER(DATA!AP138),DATA!AP138,"n/a")</f>
        <v>1809929</v>
      </c>
      <c r="L726" s="78">
        <f>+IF(ISNUMBER(DATA!AQ138),DATA!AQ138,"n/a")</f>
        <v>-2.3E-2</v>
      </c>
      <c r="R726" s="67"/>
      <c r="S726" s="67"/>
      <c r="T726" s="67"/>
      <c r="U726" s="67"/>
      <c r="V726" s="67"/>
      <c r="W726" s="67"/>
      <c r="X726" s="67"/>
      <c r="Y726" s="67"/>
    </row>
    <row r="727" spans="1:25" x14ac:dyDescent="0.2">
      <c r="A727" s="76" t="s">
        <v>19</v>
      </c>
      <c r="B727" s="67" t="s">
        <v>11</v>
      </c>
      <c r="C727" s="67" t="s">
        <v>25</v>
      </c>
      <c r="D727" s="67" t="s">
        <v>280</v>
      </c>
      <c r="E727" s="87">
        <f>+IF(ISNUMBER(DATA!L139),DATA!L139,"n/a")</f>
        <v>62194</v>
      </c>
      <c r="F727" s="78">
        <f>+IF(ISNUMBER(DATA!M139),DATA!M139,"n/a")</f>
        <v>6.7000000000000004E-2</v>
      </c>
      <c r="G727" s="87">
        <f>+IF(ISNUMBER(DATA!V139),DATA!V139,"n/a")</f>
        <v>202672</v>
      </c>
      <c r="H727" s="78">
        <f>+IF(ISNUMBER(DATA!W139),DATA!W139,"n/a")</f>
        <v>5.1999999999999998E-2</v>
      </c>
      <c r="I727" s="87">
        <f>+IF(ISNUMBER(DATA!AF139),DATA!AF139,"n/a")</f>
        <v>411110</v>
      </c>
      <c r="J727" s="78">
        <f>+IF(ISNUMBER(DATA!AG139),DATA!AG139,"n/a")</f>
        <v>5.3999999999999999E-2</v>
      </c>
      <c r="K727" s="87">
        <f>+IF(ISNUMBER(DATA!AP139),DATA!AP139,"n/a")</f>
        <v>827947</v>
      </c>
      <c r="L727" s="78">
        <f>+IF(ISNUMBER(DATA!AQ139),DATA!AQ139,"n/a")</f>
        <v>9.7000000000000003E-2</v>
      </c>
      <c r="R727" s="67"/>
      <c r="S727" s="67"/>
      <c r="T727" s="67"/>
      <c r="U727" s="67"/>
      <c r="V727" s="67"/>
      <c r="W727" s="67"/>
      <c r="X727" s="67"/>
      <c r="Y727" s="67"/>
    </row>
    <row r="728" spans="1:25" x14ac:dyDescent="0.2">
      <c r="A728" s="76" t="s">
        <v>19</v>
      </c>
      <c r="B728" s="67" t="s">
        <v>11</v>
      </c>
      <c r="C728" s="67" t="s">
        <v>25</v>
      </c>
      <c r="D728" s="67" t="s">
        <v>281</v>
      </c>
      <c r="E728" s="87">
        <f>+IF(ISNUMBER(DATA!L140),DATA!L140,"n/a")</f>
        <v>166362</v>
      </c>
      <c r="F728" s="78">
        <f>+IF(ISNUMBER(DATA!M140),DATA!M140,"n/a")</f>
        <v>1.0999999999999999E-2</v>
      </c>
      <c r="G728" s="87">
        <f>+IF(ISNUMBER(DATA!V140),DATA!V140,"n/a")</f>
        <v>526488</v>
      </c>
      <c r="H728" s="78">
        <f>+IF(ISNUMBER(DATA!W140),DATA!W140,"n/a")</f>
        <v>8.9999999999999993E-3</v>
      </c>
      <c r="I728" s="87">
        <f>+IF(ISNUMBER(DATA!AF140),DATA!AF140,"n/a")</f>
        <v>1105625</v>
      </c>
      <c r="J728" s="78">
        <f>+IF(ISNUMBER(DATA!AG140),DATA!AG140,"n/a")</f>
        <v>4.2999999999999997E-2</v>
      </c>
      <c r="K728" s="87">
        <f>+IF(ISNUMBER(DATA!AP140),DATA!AP140,"n/a")</f>
        <v>2260873</v>
      </c>
      <c r="L728" s="78">
        <f>+IF(ISNUMBER(DATA!AQ140),DATA!AQ140,"n/a")</f>
        <v>0.10299999999999999</v>
      </c>
      <c r="R728" s="67"/>
      <c r="S728" s="67"/>
      <c r="T728" s="67"/>
      <c r="U728" s="67"/>
      <c r="V728" s="67"/>
      <c r="W728" s="67"/>
      <c r="X728" s="67"/>
      <c r="Y728" s="67"/>
    </row>
    <row r="729" spans="1:25" x14ac:dyDescent="0.2">
      <c r="A729" s="76" t="s">
        <v>19</v>
      </c>
      <c r="B729" s="67" t="s">
        <v>11</v>
      </c>
      <c r="C729" s="67" t="s">
        <v>25</v>
      </c>
      <c r="D729" s="67" t="s">
        <v>282</v>
      </c>
      <c r="E729" s="87">
        <f>+IF(ISNUMBER(DATA!L141),DATA!L141,"n/a")</f>
        <v>102743</v>
      </c>
      <c r="F729" s="78">
        <f>+IF(ISNUMBER(DATA!M141),DATA!M141,"n/a")</f>
        <v>0.30099999999999999</v>
      </c>
      <c r="G729" s="87">
        <f>+IF(ISNUMBER(DATA!V141),DATA!V141,"n/a")</f>
        <v>322483</v>
      </c>
      <c r="H729" s="78">
        <f>+IF(ISNUMBER(DATA!W141),DATA!W141,"n/a")</f>
        <v>0.2</v>
      </c>
      <c r="I729" s="87">
        <f>+IF(ISNUMBER(DATA!AF141),DATA!AF141,"n/a")</f>
        <v>663112</v>
      </c>
      <c r="J729" s="78">
        <f>+IF(ISNUMBER(DATA!AG141),DATA!AG141,"n/a")</f>
        <v>0.19600000000000001</v>
      </c>
      <c r="K729" s="87">
        <f>+IF(ISNUMBER(DATA!AP141),DATA!AP141,"n/a")</f>
        <v>1290280</v>
      </c>
      <c r="L729" s="78">
        <f>+IF(ISNUMBER(DATA!AQ141),DATA!AQ141,"n/a")</f>
        <v>0.182</v>
      </c>
      <c r="R729" s="67"/>
      <c r="S729" s="67"/>
      <c r="T729" s="67"/>
      <c r="U729" s="67"/>
      <c r="V729" s="67"/>
      <c r="W729" s="67"/>
      <c r="X729" s="67"/>
      <c r="Y729" s="67"/>
    </row>
    <row r="730" spans="1:25" x14ac:dyDescent="0.2">
      <c r="A730" s="76" t="s">
        <v>19</v>
      </c>
      <c r="B730" s="67" t="s">
        <v>11</v>
      </c>
      <c r="C730" s="67" t="s">
        <v>25</v>
      </c>
      <c r="D730" s="67" t="s">
        <v>283</v>
      </c>
      <c r="E730" s="87">
        <f>+IF(ISNUMBER(DATA!L142),DATA!L142,"n/a")</f>
        <v>56731</v>
      </c>
      <c r="F730" s="78">
        <f>+IF(ISNUMBER(DATA!M142),DATA!M142,"n/a")</f>
        <v>0.122</v>
      </c>
      <c r="G730" s="87">
        <f>+IF(ISNUMBER(DATA!V142),DATA!V142,"n/a")</f>
        <v>187643</v>
      </c>
      <c r="H730" s="78">
        <f>+IF(ISNUMBER(DATA!W142),DATA!W142,"n/a")</f>
        <v>0.13400000000000001</v>
      </c>
      <c r="I730" s="87">
        <f>+IF(ISNUMBER(DATA!AF142),DATA!AF142,"n/a")</f>
        <v>398609</v>
      </c>
      <c r="J730" s="78">
        <f>+IF(ISNUMBER(DATA!AG142),DATA!AG142,"n/a")</f>
        <v>0.152</v>
      </c>
      <c r="K730" s="87">
        <f>+IF(ISNUMBER(DATA!AP142),DATA!AP142,"n/a")</f>
        <v>752432</v>
      </c>
      <c r="L730" s="78">
        <f>+IF(ISNUMBER(DATA!AQ142),DATA!AQ142,"n/a")</f>
        <v>0.14799999999999999</v>
      </c>
      <c r="R730" s="67"/>
      <c r="S730" s="67"/>
      <c r="T730" s="67"/>
      <c r="U730" s="67"/>
      <c r="V730" s="67"/>
      <c r="W730" s="67"/>
      <c r="X730" s="67"/>
      <c r="Y730" s="67"/>
    </row>
    <row r="731" spans="1:25" x14ac:dyDescent="0.2">
      <c r="A731" s="76" t="s">
        <v>19</v>
      </c>
      <c r="B731" s="67" t="s">
        <v>11</v>
      </c>
      <c r="C731" s="67" t="s">
        <v>25</v>
      </c>
      <c r="D731" s="67" t="s">
        <v>284</v>
      </c>
      <c r="E731" s="87">
        <f>+IF(ISNUMBER(DATA!L143),DATA!L143,"n/a")</f>
        <v>73013</v>
      </c>
      <c r="F731" s="78">
        <f>+IF(ISNUMBER(DATA!M143),DATA!M143,"n/a")</f>
        <v>0.20200000000000001</v>
      </c>
      <c r="G731" s="87">
        <f>+IF(ISNUMBER(DATA!V143),DATA!V143,"n/a")</f>
        <v>228394</v>
      </c>
      <c r="H731" s="78">
        <f>+IF(ISNUMBER(DATA!W143),DATA!W143,"n/a")</f>
        <v>0.10199999999999999</v>
      </c>
      <c r="I731" s="87">
        <f>+IF(ISNUMBER(DATA!AF143),DATA!AF143,"n/a")</f>
        <v>487934</v>
      </c>
      <c r="J731" s="78">
        <f>+IF(ISNUMBER(DATA!AG143),DATA!AG143,"n/a")</f>
        <v>0.14599999999999999</v>
      </c>
      <c r="K731" s="87">
        <f>+IF(ISNUMBER(DATA!AP143),DATA!AP143,"n/a")</f>
        <v>957140</v>
      </c>
      <c r="L731" s="78">
        <f>+IF(ISNUMBER(DATA!AQ143),DATA!AQ143,"n/a")</f>
        <v>0.14899999999999999</v>
      </c>
      <c r="R731" s="67"/>
      <c r="S731" s="67"/>
      <c r="T731" s="67"/>
      <c r="U731" s="67"/>
      <c r="V731" s="67"/>
      <c r="W731" s="67"/>
      <c r="X731" s="67"/>
      <c r="Y731" s="67"/>
    </row>
    <row r="732" spans="1:25" x14ac:dyDescent="0.2">
      <c r="A732" s="76" t="s">
        <v>19</v>
      </c>
      <c r="B732" s="67" t="s">
        <v>11</v>
      </c>
      <c r="C732" s="67" t="s">
        <v>25</v>
      </c>
      <c r="D732" s="67" t="s">
        <v>285</v>
      </c>
      <c r="E732" s="87">
        <f>+IF(ISNUMBER(DATA!L144),DATA!L144,"n/a")</f>
        <v>144919</v>
      </c>
      <c r="F732" s="78">
        <f>+IF(ISNUMBER(DATA!M144),DATA!M144,"n/a")</f>
        <v>0.187</v>
      </c>
      <c r="G732" s="87">
        <f>+IF(ISNUMBER(DATA!V144),DATA!V144,"n/a")</f>
        <v>463228</v>
      </c>
      <c r="H732" s="78">
        <f>+IF(ISNUMBER(DATA!W144),DATA!W144,"n/a")</f>
        <v>0.193</v>
      </c>
      <c r="I732" s="87">
        <f>+IF(ISNUMBER(DATA!AF144),DATA!AF144,"n/a")</f>
        <v>930099</v>
      </c>
      <c r="J732" s="78">
        <f>+IF(ISNUMBER(DATA!AG144),DATA!AG144,"n/a")</f>
        <v>0.2</v>
      </c>
      <c r="K732" s="87">
        <f>+IF(ISNUMBER(DATA!AP144),DATA!AP144,"n/a")</f>
        <v>1842230</v>
      </c>
      <c r="L732" s="78">
        <f>+IF(ISNUMBER(DATA!AQ144),DATA!AQ144,"n/a")</f>
        <v>0.20499999999999999</v>
      </c>
      <c r="R732" s="67"/>
      <c r="S732" s="67"/>
      <c r="T732" s="67"/>
      <c r="U732" s="67"/>
      <c r="V732" s="67"/>
      <c r="W732" s="67"/>
      <c r="X732" s="67"/>
      <c r="Y732" s="67"/>
    </row>
    <row r="733" spans="1:25" x14ac:dyDescent="0.2">
      <c r="A733" s="76" t="s">
        <v>19</v>
      </c>
      <c r="B733" s="67" t="s">
        <v>11</v>
      </c>
      <c r="C733" s="67" t="s">
        <v>25</v>
      </c>
      <c r="D733" s="67" t="s">
        <v>286</v>
      </c>
      <c r="E733" s="87">
        <f>+IF(ISNUMBER(DATA!L145),DATA!L145,"n/a")</f>
        <v>134948</v>
      </c>
      <c r="F733" s="78">
        <f>+IF(ISNUMBER(DATA!M145),DATA!M145,"n/a")</f>
        <v>0.32600000000000001</v>
      </c>
      <c r="G733" s="87">
        <f>+IF(ISNUMBER(DATA!V145),DATA!V145,"n/a")</f>
        <v>414387</v>
      </c>
      <c r="H733" s="78">
        <f>+IF(ISNUMBER(DATA!W145),DATA!W145,"n/a")</f>
        <v>0.316</v>
      </c>
      <c r="I733" s="87">
        <f>+IF(ISNUMBER(DATA!AF145),DATA!AF145,"n/a")</f>
        <v>832831</v>
      </c>
      <c r="J733" s="78">
        <f>+IF(ISNUMBER(DATA!AG145),DATA!AG145,"n/a")</f>
        <v>0.307</v>
      </c>
      <c r="K733" s="87">
        <f>+IF(ISNUMBER(DATA!AP145),DATA!AP145,"n/a")</f>
        <v>1605219</v>
      </c>
      <c r="L733" s="78">
        <f>+IF(ISNUMBER(DATA!AQ145),DATA!AQ145,"n/a")</f>
        <v>0.28100000000000003</v>
      </c>
      <c r="R733" s="67"/>
      <c r="S733" s="67"/>
      <c r="T733" s="67"/>
      <c r="U733" s="67"/>
      <c r="V733" s="67"/>
      <c r="W733" s="67"/>
      <c r="X733" s="67"/>
      <c r="Y733" s="67"/>
    </row>
    <row r="734" spans="1:25" x14ac:dyDescent="0.2">
      <c r="A734" s="76" t="s">
        <v>19</v>
      </c>
      <c r="B734" s="67" t="s">
        <v>11</v>
      </c>
      <c r="C734" s="67" t="s">
        <v>25</v>
      </c>
      <c r="D734" s="67" t="s">
        <v>287</v>
      </c>
      <c r="E734" s="87">
        <f>+IF(ISNUMBER(DATA!L146),DATA!L146,"n/a")</f>
        <v>147831</v>
      </c>
      <c r="F734" s="78">
        <f>+IF(ISNUMBER(DATA!M146),DATA!M146,"n/a")</f>
        <v>0.25</v>
      </c>
      <c r="G734" s="87">
        <f>+IF(ISNUMBER(DATA!V146),DATA!V146,"n/a")</f>
        <v>426749</v>
      </c>
      <c r="H734" s="78">
        <f>+IF(ISNUMBER(DATA!W146),DATA!W146,"n/a")</f>
        <v>1.7000000000000001E-2</v>
      </c>
      <c r="I734" s="87">
        <f>+IF(ISNUMBER(DATA!AF146),DATA!AF146,"n/a")</f>
        <v>891862</v>
      </c>
      <c r="J734" s="78">
        <f>+IF(ISNUMBER(DATA!AG146),DATA!AG146,"n/a")</f>
        <v>3.5999999999999997E-2</v>
      </c>
      <c r="K734" s="87">
        <f>+IF(ISNUMBER(DATA!AP146),DATA!AP146,"n/a")</f>
        <v>1788042</v>
      </c>
      <c r="L734" s="78">
        <f>+IF(ISNUMBER(DATA!AQ146),DATA!AQ146,"n/a")</f>
        <v>1.9E-2</v>
      </c>
      <c r="R734" s="67"/>
      <c r="S734" s="67"/>
      <c r="T734" s="67"/>
      <c r="U734" s="67"/>
      <c r="V734" s="67"/>
      <c r="W734" s="67"/>
      <c r="X734" s="67"/>
      <c r="Y734" s="67"/>
    </row>
    <row r="735" spans="1:25" x14ac:dyDescent="0.2">
      <c r="A735" s="76" t="s">
        <v>19</v>
      </c>
      <c r="B735" s="67" t="s">
        <v>11</v>
      </c>
      <c r="C735" s="67" t="s">
        <v>25</v>
      </c>
      <c r="D735" s="67" t="s">
        <v>288</v>
      </c>
      <c r="E735" s="87">
        <f>+IF(ISNUMBER(DATA!L147),DATA!L147,"n/a")</f>
        <v>110182</v>
      </c>
      <c r="F735" s="78">
        <f>+IF(ISNUMBER(DATA!M147),DATA!M147,"n/a")</f>
        <v>0.33700000000000002</v>
      </c>
      <c r="G735" s="87">
        <f>+IF(ISNUMBER(DATA!V147),DATA!V147,"n/a")</f>
        <v>332352</v>
      </c>
      <c r="H735" s="78">
        <f>+IF(ISNUMBER(DATA!W147),DATA!W147,"n/a")</f>
        <v>6.8000000000000005E-2</v>
      </c>
      <c r="I735" s="87">
        <f>+IF(ISNUMBER(DATA!AF147),DATA!AF147,"n/a")</f>
        <v>641391</v>
      </c>
      <c r="J735" s="78">
        <f>+IF(ISNUMBER(DATA!AG147),DATA!AG147,"n/a")</f>
        <v>1.0999999999999999E-2</v>
      </c>
      <c r="K735" s="87">
        <f>+IF(ISNUMBER(DATA!AP147),DATA!AP147,"n/a")</f>
        <v>1200844</v>
      </c>
      <c r="L735" s="78">
        <f>+IF(ISNUMBER(DATA!AQ147),DATA!AQ147,"n/a")</f>
        <v>-5.6000000000000001E-2</v>
      </c>
      <c r="R735" s="67"/>
      <c r="S735" s="67"/>
      <c r="T735" s="67"/>
      <c r="U735" s="67"/>
      <c r="V735" s="67"/>
      <c r="W735" s="67"/>
      <c r="X735" s="67"/>
      <c r="Y735" s="67"/>
    </row>
    <row r="736" spans="1:25" x14ac:dyDescent="0.2">
      <c r="A736" s="76" t="s">
        <v>19</v>
      </c>
      <c r="B736" s="67" t="s">
        <v>11</v>
      </c>
      <c r="C736" s="67" t="s">
        <v>25</v>
      </c>
      <c r="D736" s="67" t="s">
        <v>289</v>
      </c>
      <c r="E736" s="87">
        <f>+IF(ISNUMBER(DATA!L148),DATA!L148,"n/a")</f>
        <v>164942</v>
      </c>
      <c r="F736" s="78">
        <f>+IF(ISNUMBER(DATA!M148),DATA!M148,"n/a")</f>
        <v>-0.111</v>
      </c>
      <c r="G736" s="87">
        <f>+IF(ISNUMBER(DATA!V148),DATA!V148,"n/a")</f>
        <v>515691</v>
      </c>
      <c r="H736" s="78">
        <f>+IF(ISNUMBER(DATA!W148),DATA!W148,"n/a")</f>
        <v>-0.127</v>
      </c>
      <c r="I736" s="87">
        <f>+IF(ISNUMBER(DATA!AF148),DATA!AF148,"n/a")</f>
        <v>1081248</v>
      </c>
      <c r="J736" s="78">
        <f>+IF(ISNUMBER(DATA!AG148),DATA!AG148,"n/a")</f>
        <v>-9.8000000000000004E-2</v>
      </c>
      <c r="K736" s="87">
        <f>+IF(ISNUMBER(DATA!AP148),DATA!AP148,"n/a")</f>
        <v>2180568</v>
      </c>
      <c r="L736" s="78">
        <f>+IF(ISNUMBER(DATA!AQ148),DATA!AQ148,"n/a")</f>
        <v>-7.8E-2</v>
      </c>
      <c r="R736" s="67"/>
      <c r="S736" s="67"/>
      <c r="T736" s="67"/>
      <c r="U736" s="67"/>
      <c r="V736" s="67"/>
      <c r="W736" s="67"/>
      <c r="X736" s="67"/>
      <c r="Y736" s="67"/>
    </row>
    <row r="737" spans="1:25" x14ac:dyDescent="0.2">
      <c r="A737" s="76" t="s">
        <v>19</v>
      </c>
      <c r="B737" s="67" t="s">
        <v>11</v>
      </c>
      <c r="C737" s="67" t="s">
        <v>25</v>
      </c>
      <c r="D737" s="67" t="s">
        <v>290</v>
      </c>
      <c r="E737" s="87">
        <f>+IF(ISNUMBER(DATA!L149),DATA!L149,"n/a")</f>
        <v>167607</v>
      </c>
      <c r="F737" s="78">
        <f>+IF(ISNUMBER(DATA!M149),DATA!M149,"n/a")</f>
        <v>-8.1000000000000003E-2</v>
      </c>
      <c r="G737" s="87">
        <f>+IF(ISNUMBER(DATA!V149),DATA!V149,"n/a")</f>
        <v>468472</v>
      </c>
      <c r="H737" s="78">
        <f>+IF(ISNUMBER(DATA!W149),DATA!W149,"n/a")</f>
        <v>-0.16600000000000001</v>
      </c>
      <c r="I737" s="87">
        <f>+IF(ISNUMBER(DATA!AF149),DATA!AF149,"n/a")</f>
        <v>1033831</v>
      </c>
      <c r="J737" s="78">
        <f>+IF(ISNUMBER(DATA!AG149),DATA!AG149,"n/a")</f>
        <v>-0.13400000000000001</v>
      </c>
      <c r="K737" s="87">
        <f>+IF(ISNUMBER(DATA!AP149),DATA!AP149,"n/a")</f>
        <v>2173362</v>
      </c>
      <c r="L737" s="78">
        <f>+IF(ISNUMBER(DATA!AQ149),DATA!AQ149,"n/a")</f>
        <v>-7.9000000000000001E-2</v>
      </c>
      <c r="R737" s="67"/>
      <c r="S737" s="67"/>
      <c r="T737" s="67"/>
      <c r="U737" s="67"/>
      <c r="V737" s="67"/>
      <c r="W737" s="67"/>
      <c r="X737" s="67"/>
      <c r="Y737" s="67"/>
    </row>
    <row r="738" spans="1:25" x14ac:dyDescent="0.2">
      <c r="A738" s="76" t="s">
        <v>19</v>
      </c>
      <c r="B738" s="67" t="s">
        <v>11</v>
      </c>
      <c r="C738" s="67" t="s">
        <v>25</v>
      </c>
      <c r="D738" s="67" t="s">
        <v>291</v>
      </c>
      <c r="E738" s="87">
        <f>+IF(ISNUMBER(DATA!L150),DATA!L150,"n/a")</f>
        <v>111397</v>
      </c>
      <c r="F738" s="78">
        <f>+IF(ISNUMBER(DATA!M150),DATA!M150,"n/a")</f>
        <v>0.23400000000000001</v>
      </c>
      <c r="G738" s="87">
        <f>+IF(ISNUMBER(DATA!V150),DATA!V150,"n/a")</f>
        <v>348121</v>
      </c>
      <c r="H738" s="78">
        <f>+IF(ISNUMBER(DATA!W150),DATA!W150,"n/a")</f>
        <v>0.23</v>
      </c>
      <c r="I738" s="87">
        <f>+IF(ISNUMBER(DATA!AF150),DATA!AF150,"n/a")</f>
        <v>691490</v>
      </c>
      <c r="J738" s="78">
        <f>+IF(ISNUMBER(DATA!AG150),DATA!AG150,"n/a")</f>
        <v>0.246</v>
      </c>
      <c r="K738" s="87">
        <f>+IF(ISNUMBER(DATA!AP150),DATA!AP150,"n/a")</f>
        <v>1354903</v>
      </c>
      <c r="L738" s="78">
        <f>+IF(ISNUMBER(DATA!AQ150),DATA!AQ150,"n/a")</f>
        <v>0.20200000000000001</v>
      </c>
      <c r="R738" s="67"/>
      <c r="S738" s="67"/>
      <c r="T738" s="67"/>
      <c r="U738" s="67"/>
      <c r="V738" s="67"/>
      <c r="W738" s="67"/>
      <c r="X738" s="67"/>
      <c r="Y738" s="67"/>
    </row>
    <row r="739" spans="1:25" x14ac:dyDescent="0.2">
      <c r="A739" s="76" t="s">
        <v>19</v>
      </c>
      <c r="B739" s="67" t="s">
        <v>11</v>
      </c>
      <c r="C739" s="67" t="s">
        <v>25</v>
      </c>
      <c r="D739" s="67" t="s">
        <v>292</v>
      </c>
      <c r="E739" s="87">
        <f>+IF(ISNUMBER(DATA!L151),DATA!L151,"n/a")</f>
        <v>74810</v>
      </c>
      <c r="F739" s="78">
        <f>+IF(ISNUMBER(DATA!M151),DATA!M151,"n/a")</f>
        <v>0.191</v>
      </c>
      <c r="G739" s="87">
        <f>+IF(ISNUMBER(DATA!V151),DATA!V151,"n/a")</f>
        <v>225904</v>
      </c>
      <c r="H739" s="78">
        <f>+IF(ISNUMBER(DATA!W151),DATA!W151,"n/a")</f>
        <v>6.4000000000000001E-2</v>
      </c>
      <c r="I739" s="87">
        <f>+IF(ISNUMBER(DATA!AF151),DATA!AF151,"n/a")</f>
        <v>471763</v>
      </c>
      <c r="J739" s="78">
        <f>+IF(ISNUMBER(DATA!AG151),DATA!AG151,"n/a")</f>
        <v>6.3E-2</v>
      </c>
      <c r="K739" s="87">
        <f>+IF(ISNUMBER(DATA!AP151),DATA!AP151,"n/a")</f>
        <v>929521</v>
      </c>
      <c r="L739" s="78">
        <f>+IF(ISNUMBER(DATA!AQ151),DATA!AQ151,"n/a")</f>
        <v>8.1000000000000003E-2</v>
      </c>
      <c r="R739" s="67"/>
      <c r="S739" s="67"/>
      <c r="T739" s="67"/>
      <c r="U739" s="67"/>
      <c r="V739" s="67"/>
      <c r="W739" s="67"/>
      <c r="X739" s="67"/>
      <c r="Y739" s="67"/>
    </row>
    <row r="740" spans="1:25" x14ac:dyDescent="0.2">
      <c r="A740" s="76" t="s">
        <v>19</v>
      </c>
      <c r="B740" s="67" t="s">
        <v>11</v>
      </c>
      <c r="C740" s="67" t="s">
        <v>25</v>
      </c>
      <c r="D740" s="67" t="s">
        <v>293</v>
      </c>
      <c r="E740" s="87">
        <f>+IF(ISNUMBER(DATA!L152),DATA!L152,"n/a")</f>
        <v>80581</v>
      </c>
      <c r="F740" s="78">
        <f>+IF(ISNUMBER(DATA!M152),DATA!M152,"n/a")</f>
        <v>0.27700000000000002</v>
      </c>
      <c r="G740" s="87">
        <f>+IF(ISNUMBER(DATA!V152),DATA!V152,"n/a")</f>
        <v>266908</v>
      </c>
      <c r="H740" s="78">
        <f>+IF(ISNUMBER(DATA!W152),DATA!W152,"n/a")</f>
        <v>0.104</v>
      </c>
      <c r="I740" s="87">
        <f>+IF(ISNUMBER(DATA!AF152),DATA!AF152,"n/a")</f>
        <v>543152</v>
      </c>
      <c r="J740" s="78">
        <f>+IF(ISNUMBER(DATA!AG152),DATA!AG152,"n/a")</f>
        <v>0.13800000000000001</v>
      </c>
      <c r="K740" s="87">
        <f>+IF(ISNUMBER(DATA!AP152),DATA!AP152,"n/a")</f>
        <v>1116024</v>
      </c>
      <c r="L740" s="78">
        <f>+IF(ISNUMBER(DATA!AQ152),DATA!AQ152,"n/a")</f>
        <v>0.151</v>
      </c>
      <c r="R740" s="67"/>
      <c r="S740" s="67"/>
      <c r="T740" s="67"/>
      <c r="U740" s="67"/>
      <c r="V740" s="67"/>
      <c r="W740" s="67"/>
      <c r="X740" s="67"/>
      <c r="Y740" s="67"/>
    </row>
    <row r="741" spans="1:25" x14ac:dyDescent="0.2">
      <c r="A741" s="76" t="s">
        <v>19</v>
      </c>
      <c r="B741" s="67" t="s">
        <v>11</v>
      </c>
      <c r="C741" s="67" t="s">
        <v>25</v>
      </c>
      <c r="D741" s="67" t="s">
        <v>294</v>
      </c>
      <c r="E741" s="87">
        <f>+IF(ISNUMBER(DATA!L153),DATA!L153,"n/a")</f>
        <v>55789</v>
      </c>
      <c r="F741" s="78">
        <f>+IF(ISNUMBER(DATA!M153),DATA!M153,"n/a")</f>
        <v>0.13900000000000001</v>
      </c>
      <c r="G741" s="87">
        <f>+IF(ISNUMBER(DATA!V153),DATA!V153,"n/a")</f>
        <v>206050</v>
      </c>
      <c r="H741" s="78">
        <f>+IF(ISNUMBER(DATA!W153),DATA!W153,"n/a")</f>
        <v>0.42499999999999999</v>
      </c>
      <c r="I741" s="87">
        <f>+IF(ISNUMBER(DATA!AF153),DATA!AF153,"n/a")</f>
        <v>418742</v>
      </c>
      <c r="J741" s="78">
        <f>+IF(ISNUMBER(DATA!AG153),DATA!AG153,"n/a")</f>
        <v>0.46800000000000003</v>
      </c>
      <c r="K741" s="87">
        <f>+IF(ISNUMBER(DATA!AP153),DATA!AP153,"n/a")</f>
        <v>759658</v>
      </c>
      <c r="L741" s="78">
        <f>+IF(ISNUMBER(DATA!AQ153),DATA!AQ153,"n/a")</f>
        <v>0.28000000000000003</v>
      </c>
      <c r="R741" s="67"/>
      <c r="S741" s="67"/>
      <c r="T741" s="67"/>
      <c r="U741" s="67"/>
      <c r="V741" s="67"/>
      <c r="W741" s="67"/>
      <c r="X741" s="67"/>
      <c r="Y741" s="67"/>
    </row>
    <row r="742" spans="1:25" x14ac:dyDescent="0.2">
      <c r="A742" s="76" t="s">
        <v>19</v>
      </c>
      <c r="B742" s="67" t="s">
        <v>11</v>
      </c>
      <c r="C742" s="67" t="s">
        <v>25</v>
      </c>
      <c r="D742" s="67" t="s">
        <v>295</v>
      </c>
      <c r="E742" s="87">
        <f>+IF(ISNUMBER(DATA!L154),DATA!L154,"n/a")</f>
        <v>328484</v>
      </c>
      <c r="F742" s="78">
        <f>+IF(ISNUMBER(DATA!M154),DATA!M154,"n/a")</f>
        <v>5.3999999999999999E-2</v>
      </c>
      <c r="G742" s="87">
        <f>+IF(ISNUMBER(DATA!V154),DATA!V154,"n/a")</f>
        <v>1066891</v>
      </c>
      <c r="H742" s="78">
        <f>+IF(ISNUMBER(DATA!W154),DATA!W154,"n/a")</f>
        <v>6.9000000000000006E-2</v>
      </c>
      <c r="I742" s="87">
        <f>+IF(ISNUMBER(DATA!AF154),DATA!AF154,"n/a")</f>
        <v>2162864</v>
      </c>
      <c r="J742" s="78">
        <f>+IF(ISNUMBER(DATA!AG154),DATA!AG154,"n/a")</f>
        <v>8.1000000000000003E-2</v>
      </c>
      <c r="K742" s="87">
        <f>+IF(ISNUMBER(DATA!AP154),DATA!AP154,"n/a")</f>
        <v>4496727</v>
      </c>
      <c r="L742" s="78">
        <f>+IF(ISNUMBER(DATA!AQ154),DATA!AQ154,"n/a")</f>
        <v>9.9000000000000005E-2</v>
      </c>
      <c r="R742" s="67"/>
      <c r="S742" s="67"/>
      <c r="T742" s="67"/>
      <c r="U742" s="67"/>
      <c r="V742" s="67"/>
      <c r="W742" s="67"/>
      <c r="X742" s="67"/>
      <c r="Y742" s="67"/>
    </row>
    <row r="743" spans="1:25" x14ac:dyDescent="0.2">
      <c r="A743" s="76" t="s">
        <v>19</v>
      </c>
      <c r="B743" s="67" t="s">
        <v>11</v>
      </c>
      <c r="C743" s="67" t="s">
        <v>25</v>
      </c>
      <c r="D743" s="67" t="s">
        <v>296</v>
      </c>
      <c r="E743" s="87">
        <f>+IF(ISNUMBER(DATA!L155),DATA!L155,"n/a")</f>
        <v>35648</v>
      </c>
      <c r="F743" s="78">
        <f>+IF(ISNUMBER(DATA!M155),DATA!M155,"n/a")</f>
        <v>0.39500000000000002</v>
      </c>
      <c r="G743" s="87">
        <f>+IF(ISNUMBER(DATA!V155),DATA!V155,"n/a")</f>
        <v>104217</v>
      </c>
      <c r="H743" s="78">
        <f>+IF(ISNUMBER(DATA!W155),DATA!W155,"n/a")</f>
        <v>0.14799999999999999</v>
      </c>
      <c r="I743" s="87">
        <f>+IF(ISNUMBER(DATA!AF155),DATA!AF155,"n/a")</f>
        <v>208954</v>
      </c>
      <c r="J743" s="78">
        <f>+IF(ISNUMBER(DATA!AG155),DATA!AG155,"n/a")</f>
        <v>0.10299999999999999</v>
      </c>
      <c r="K743" s="87">
        <f>+IF(ISNUMBER(DATA!AP155),DATA!AP155,"n/a")</f>
        <v>383841</v>
      </c>
      <c r="L743" s="78">
        <f>+IF(ISNUMBER(DATA!AQ155),DATA!AQ155,"n/a")</f>
        <v>3.5000000000000003E-2</v>
      </c>
      <c r="R743" s="67"/>
      <c r="S743" s="67"/>
      <c r="T743" s="67"/>
      <c r="U743" s="67"/>
      <c r="V743" s="67"/>
      <c r="W743" s="67"/>
      <c r="X743" s="67"/>
      <c r="Y743" s="67"/>
    </row>
    <row r="744" spans="1:25" x14ac:dyDescent="0.2">
      <c r="A744" s="76" t="s">
        <v>19</v>
      </c>
      <c r="B744" s="67" t="s">
        <v>11</v>
      </c>
      <c r="C744" s="67" t="s">
        <v>25</v>
      </c>
      <c r="D744" s="67" t="s">
        <v>297</v>
      </c>
      <c r="E744" s="87">
        <f>+IF(ISNUMBER(DATA!L156),DATA!L156,"n/a")</f>
        <v>251619</v>
      </c>
      <c r="F744" s="78">
        <f>+IF(ISNUMBER(DATA!M156),DATA!M156,"n/a")</f>
        <v>0.30099999999999999</v>
      </c>
      <c r="G744" s="87">
        <f>+IF(ISNUMBER(DATA!V156),DATA!V156,"n/a")</f>
        <v>824579</v>
      </c>
      <c r="H744" s="78">
        <f>+IF(ISNUMBER(DATA!W156),DATA!W156,"n/a")</f>
        <v>0.13400000000000001</v>
      </c>
      <c r="I744" s="87">
        <f>+IF(ISNUMBER(DATA!AF156),DATA!AF156,"n/a")</f>
        <v>1643056</v>
      </c>
      <c r="J744" s="78">
        <f>+IF(ISNUMBER(DATA!AG156),DATA!AG156,"n/a")</f>
        <v>0.17</v>
      </c>
      <c r="K744" s="87">
        <f>+IF(ISNUMBER(DATA!AP156),DATA!AP156,"n/a")</f>
        <v>3344986</v>
      </c>
      <c r="L744" s="78">
        <f>+IF(ISNUMBER(DATA!AQ156),DATA!AQ156,"n/a")</f>
        <v>0.16300000000000001</v>
      </c>
      <c r="R744" s="67"/>
      <c r="S744" s="67"/>
      <c r="T744" s="67"/>
      <c r="U744" s="67"/>
      <c r="V744" s="67"/>
      <c r="W744" s="67"/>
      <c r="X744" s="67"/>
      <c r="Y744" s="67"/>
    </row>
    <row r="745" spans="1:25" x14ac:dyDescent="0.2">
      <c r="A745" s="76" t="s">
        <v>19</v>
      </c>
      <c r="B745" s="67" t="s">
        <v>11</v>
      </c>
      <c r="C745" s="67" t="s">
        <v>25</v>
      </c>
      <c r="D745" s="67" t="s">
        <v>298</v>
      </c>
      <c r="E745" s="87">
        <f>+IF(ISNUMBER(DATA!L157),DATA!L157,"n/a")</f>
        <v>137379</v>
      </c>
      <c r="F745" s="78">
        <f>+IF(ISNUMBER(DATA!M157),DATA!M157,"n/a")</f>
        <v>0.63400000000000001</v>
      </c>
      <c r="G745" s="87">
        <f>+IF(ISNUMBER(DATA!V157),DATA!V157,"n/a")</f>
        <v>359578</v>
      </c>
      <c r="H745" s="78">
        <f>+IF(ISNUMBER(DATA!W157),DATA!W157,"n/a")</f>
        <v>0.377</v>
      </c>
      <c r="I745" s="87">
        <f>+IF(ISNUMBER(DATA!AF157),DATA!AF157,"n/a")</f>
        <v>684760</v>
      </c>
      <c r="J745" s="78">
        <f>+IF(ISNUMBER(DATA!AG157),DATA!AG157,"n/a")</f>
        <v>0.50700000000000001</v>
      </c>
      <c r="K745" s="87">
        <f>+IF(ISNUMBER(DATA!AP157),DATA!AP157,"n/a")</f>
        <v>1381903</v>
      </c>
      <c r="L745" s="78">
        <f>+IF(ISNUMBER(DATA!AQ157),DATA!AQ157,"n/a")</f>
        <v>0.35599999999999998</v>
      </c>
      <c r="R745" s="67"/>
      <c r="S745" s="67"/>
      <c r="T745" s="67"/>
      <c r="U745" s="67"/>
      <c r="V745" s="67"/>
      <c r="W745" s="67"/>
      <c r="X745" s="67"/>
      <c r="Y745" s="67"/>
    </row>
    <row r="746" spans="1:25" x14ac:dyDescent="0.2">
      <c r="A746" s="76" t="s">
        <v>19</v>
      </c>
      <c r="B746" s="67" t="s">
        <v>11</v>
      </c>
      <c r="C746" s="67" t="s">
        <v>25</v>
      </c>
      <c r="D746" s="67" t="s">
        <v>299</v>
      </c>
      <c r="E746" s="87">
        <f>+IF(ISNUMBER(DATA!L158),DATA!L158,"n/a")</f>
        <v>141970</v>
      </c>
      <c r="F746" s="78">
        <f>+IF(ISNUMBER(DATA!M158),DATA!M158,"n/a")</f>
        <v>-9.7000000000000003E-2</v>
      </c>
      <c r="G746" s="87">
        <f>+IF(ISNUMBER(DATA!V158),DATA!V158,"n/a")</f>
        <v>383928</v>
      </c>
      <c r="H746" s="78">
        <f>+IF(ISNUMBER(DATA!W158),DATA!W158,"n/a")</f>
        <v>-7.0000000000000001E-3</v>
      </c>
      <c r="I746" s="87">
        <f>+IF(ISNUMBER(DATA!AF158),DATA!AF158,"n/a")</f>
        <v>760005</v>
      </c>
      <c r="J746" s="78">
        <f>+IF(ISNUMBER(DATA!AG158),DATA!AG158,"n/a")</f>
        <v>9.9000000000000005E-2</v>
      </c>
      <c r="K746" s="87">
        <f>+IF(ISNUMBER(DATA!AP158),DATA!AP158,"n/a")</f>
        <v>1584409</v>
      </c>
      <c r="L746" s="78">
        <f>+IF(ISNUMBER(DATA!AQ158),DATA!AQ158,"n/a")</f>
        <v>0.13700000000000001</v>
      </c>
      <c r="R746" s="67"/>
      <c r="S746" s="67"/>
      <c r="T746" s="67"/>
      <c r="U746" s="67"/>
      <c r="V746" s="67"/>
      <c r="W746" s="67"/>
      <c r="X746" s="67"/>
      <c r="Y746" s="67"/>
    </row>
    <row r="747" spans="1:25" x14ac:dyDescent="0.2">
      <c r="A747" s="76" t="s">
        <v>19</v>
      </c>
      <c r="B747" s="67" t="s">
        <v>11</v>
      </c>
      <c r="C747" s="67" t="s">
        <v>25</v>
      </c>
      <c r="D747" s="67" t="s">
        <v>300</v>
      </c>
      <c r="E747" s="87">
        <f>+IF(ISNUMBER(DATA!L159),DATA!L159,"n/a")</f>
        <v>54850</v>
      </c>
      <c r="F747" s="78">
        <f>+IF(ISNUMBER(DATA!M159),DATA!M159,"n/a")</f>
        <v>0.28499999999999998</v>
      </c>
      <c r="G747" s="87">
        <f>+IF(ISNUMBER(DATA!V159),DATA!V159,"n/a")</f>
        <v>175452</v>
      </c>
      <c r="H747" s="78">
        <f>+IF(ISNUMBER(DATA!W159),DATA!W159,"n/a")</f>
        <v>0.14299999999999999</v>
      </c>
      <c r="I747" s="87">
        <f>+IF(ISNUMBER(DATA!AF159),DATA!AF159,"n/a")</f>
        <v>351035</v>
      </c>
      <c r="J747" s="78">
        <f>+IF(ISNUMBER(DATA!AG159),DATA!AG159,"n/a")</f>
        <v>0.129</v>
      </c>
      <c r="K747" s="87">
        <f>+IF(ISNUMBER(DATA!AP159),DATA!AP159,"n/a")</f>
        <v>658693</v>
      </c>
      <c r="L747" s="78">
        <f>+IF(ISNUMBER(DATA!AQ159),DATA!AQ159,"n/a")</f>
        <v>8.5999999999999993E-2</v>
      </c>
      <c r="R747" s="67"/>
      <c r="S747" s="67"/>
      <c r="T747" s="67"/>
      <c r="U747" s="67"/>
      <c r="V747" s="67"/>
      <c r="W747" s="67"/>
      <c r="X747" s="67"/>
      <c r="Y747" s="67"/>
    </row>
    <row r="748" spans="1:25" x14ac:dyDescent="0.2">
      <c r="A748" s="76" t="s">
        <v>19</v>
      </c>
      <c r="B748" s="67" t="s">
        <v>11</v>
      </c>
      <c r="C748" s="67" t="s">
        <v>25</v>
      </c>
      <c r="D748" s="67" t="s">
        <v>301</v>
      </c>
      <c r="E748" s="87">
        <f>+IF(ISNUMBER(DATA!L160),DATA!L160,"n/a")</f>
        <v>77543</v>
      </c>
      <c r="F748" s="78">
        <f>+IF(ISNUMBER(DATA!M160),DATA!M160,"n/a")</f>
        <v>0.12</v>
      </c>
      <c r="G748" s="87">
        <f>+IF(ISNUMBER(DATA!V160),DATA!V160,"n/a")</f>
        <v>249745</v>
      </c>
      <c r="H748" s="78">
        <f>+IF(ISNUMBER(DATA!W160),DATA!W160,"n/a")</f>
        <v>0.13500000000000001</v>
      </c>
      <c r="I748" s="87">
        <f>+IF(ISNUMBER(DATA!AF160),DATA!AF160,"n/a")</f>
        <v>516909</v>
      </c>
      <c r="J748" s="78">
        <f>+IF(ISNUMBER(DATA!AG160),DATA!AG160,"n/a")</f>
        <v>0.17199999999999999</v>
      </c>
      <c r="K748" s="87">
        <f>+IF(ISNUMBER(DATA!AP160),DATA!AP160,"n/a")</f>
        <v>1035422</v>
      </c>
      <c r="L748" s="78">
        <f>+IF(ISNUMBER(DATA!AQ160),DATA!AQ160,"n/a")</f>
        <v>0.22600000000000001</v>
      </c>
      <c r="R748" s="67"/>
      <c r="S748" s="67"/>
      <c r="T748" s="67"/>
      <c r="U748" s="67"/>
      <c r="V748" s="67"/>
      <c r="W748" s="67"/>
      <c r="X748" s="67"/>
      <c r="Y748" s="67"/>
    </row>
    <row r="749" spans="1:25" x14ac:dyDescent="0.2">
      <c r="A749" s="76" t="s">
        <v>19</v>
      </c>
      <c r="B749" s="67" t="s">
        <v>11</v>
      </c>
      <c r="C749" s="67" t="s">
        <v>25</v>
      </c>
      <c r="D749" s="67" t="s">
        <v>302</v>
      </c>
      <c r="E749" s="87">
        <f>+IF(ISNUMBER(DATA!L161),DATA!L161,"n/a")</f>
        <v>447554</v>
      </c>
      <c r="F749" s="78">
        <f>+IF(ISNUMBER(DATA!M161),DATA!M161,"n/a")</f>
        <v>-0.113</v>
      </c>
      <c r="G749" s="87">
        <f>+IF(ISNUMBER(DATA!V161),DATA!V161,"n/a")</f>
        <v>1446590</v>
      </c>
      <c r="H749" s="78">
        <f>+IF(ISNUMBER(DATA!W161),DATA!W161,"n/a")</f>
        <v>-8.8999999999999996E-2</v>
      </c>
      <c r="I749" s="87">
        <f>+IF(ISNUMBER(DATA!AF161),DATA!AF161,"n/a")</f>
        <v>3046885</v>
      </c>
      <c r="J749" s="78">
        <f>+IF(ISNUMBER(DATA!AG161),DATA!AG161,"n/a")</f>
        <v>-5.6000000000000001E-2</v>
      </c>
      <c r="K749" s="87">
        <f>+IF(ISNUMBER(DATA!AP161),DATA!AP161,"n/a")</f>
        <v>6116011</v>
      </c>
      <c r="L749" s="78">
        <f>+IF(ISNUMBER(DATA!AQ161),DATA!AQ161,"n/a")</f>
        <v>-2.5999999999999999E-2</v>
      </c>
      <c r="R749" s="67"/>
      <c r="S749" s="67"/>
      <c r="T749" s="67"/>
      <c r="U749" s="67"/>
      <c r="V749" s="67"/>
      <c r="W749" s="67"/>
      <c r="X749" s="67"/>
      <c r="Y749" s="67"/>
    </row>
    <row r="750" spans="1:25" x14ac:dyDescent="0.2">
      <c r="A750" s="76" t="s">
        <v>19</v>
      </c>
      <c r="B750" s="67" t="s">
        <v>11</v>
      </c>
      <c r="C750" s="67" t="s">
        <v>25</v>
      </c>
      <c r="D750" s="67" t="s">
        <v>303</v>
      </c>
      <c r="E750" s="87">
        <f>+IF(ISNUMBER(DATA!L162),DATA!L162,"n/a")</f>
        <v>158278</v>
      </c>
      <c r="F750" s="78">
        <f>+IF(ISNUMBER(DATA!M162),DATA!M162,"n/a")</f>
        <v>0.111</v>
      </c>
      <c r="G750" s="87">
        <f>+IF(ISNUMBER(DATA!V162),DATA!V162,"n/a")</f>
        <v>527434</v>
      </c>
      <c r="H750" s="78">
        <f>+IF(ISNUMBER(DATA!W162),DATA!W162,"n/a")</f>
        <v>8.5000000000000006E-2</v>
      </c>
      <c r="I750" s="87">
        <f>+IF(ISNUMBER(DATA!AF162),DATA!AF162,"n/a")</f>
        <v>1108123</v>
      </c>
      <c r="J750" s="78">
        <f>+IF(ISNUMBER(DATA!AG162),DATA!AG162,"n/a")</f>
        <v>8.5999999999999993E-2</v>
      </c>
      <c r="K750" s="87">
        <f>+IF(ISNUMBER(DATA!AP162),DATA!AP162,"n/a")</f>
        <v>2215873</v>
      </c>
      <c r="L750" s="78">
        <f>+IF(ISNUMBER(DATA!AQ162),DATA!AQ162,"n/a")</f>
        <v>0.12</v>
      </c>
      <c r="R750" s="67"/>
      <c r="S750" s="67"/>
      <c r="T750" s="67"/>
      <c r="U750" s="67"/>
      <c r="V750" s="67"/>
      <c r="W750" s="67"/>
      <c r="X750" s="67"/>
      <c r="Y750" s="67"/>
    </row>
    <row r="751" spans="1:25" x14ac:dyDescent="0.2">
      <c r="A751" s="76" t="s">
        <v>19</v>
      </c>
      <c r="B751" s="67" t="s">
        <v>11</v>
      </c>
      <c r="C751" s="67" t="s">
        <v>25</v>
      </c>
      <c r="D751" s="67" t="s">
        <v>304</v>
      </c>
      <c r="E751" s="87">
        <f>+IF(ISNUMBER(DATA!L163),DATA!L163,"n/a")</f>
        <v>26582</v>
      </c>
      <c r="F751" s="78">
        <f>+IF(ISNUMBER(DATA!M163),DATA!M163,"n/a")</f>
        <v>0.441</v>
      </c>
      <c r="G751" s="87">
        <f>+IF(ISNUMBER(DATA!V163),DATA!V163,"n/a")</f>
        <v>83875</v>
      </c>
      <c r="H751" s="78">
        <f>+IF(ISNUMBER(DATA!W163),DATA!W163,"n/a")</f>
        <v>0.39900000000000002</v>
      </c>
      <c r="I751" s="87">
        <f>+IF(ISNUMBER(DATA!AF163),DATA!AF163,"n/a")</f>
        <v>169170</v>
      </c>
      <c r="J751" s="78">
        <f>+IF(ISNUMBER(DATA!AG163),DATA!AG163,"n/a")</f>
        <v>0.30199999999999999</v>
      </c>
      <c r="K751" s="87">
        <f>+IF(ISNUMBER(DATA!AP163),DATA!AP163,"n/a")</f>
        <v>322582</v>
      </c>
      <c r="L751" s="78">
        <f>+IF(ISNUMBER(DATA!AQ163),DATA!AQ163,"n/a")</f>
        <v>0.27500000000000002</v>
      </c>
      <c r="R751" s="67"/>
      <c r="S751" s="67"/>
      <c r="T751" s="67"/>
      <c r="U751" s="67"/>
      <c r="V751" s="67"/>
      <c r="W751" s="67"/>
      <c r="X751" s="67"/>
      <c r="Y751" s="67"/>
    </row>
    <row r="752" spans="1:25" x14ac:dyDescent="0.2">
      <c r="A752" s="76" t="s">
        <v>19</v>
      </c>
      <c r="B752" s="67" t="s">
        <v>11</v>
      </c>
      <c r="C752" s="67" t="s">
        <v>25</v>
      </c>
      <c r="D752" s="67" t="s">
        <v>305</v>
      </c>
      <c r="E752" s="87">
        <f>+IF(ISNUMBER(DATA!L164),DATA!L164,"n/a")</f>
        <v>150388</v>
      </c>
      <c r="F752" s="78">
        <f>+IF(ISNUMBER(DATA!M164),DATA!M164,"n/a")</f>
        <v>0.30299999999999999</v>
      </c>
      <c r="G752" s="87">
        <f>+IF(ISNUMBER(DATA!V164),DATA!V164,"n/a")</f>
        <v>501981</v>
      </c>
      <c r="H752" s="78">
        <f>+IF(ISNUMBER(DATA!W164),DATA!W164,"n/a")</f>
        <v>0.12</v>
      </c>
      <c r="I752" s="87">
        <f>+IF(ISNUMBER(DATA!AF164),DATA!AF164,"n/a")</f>
        <v>1008387</v>
      </c>
      <c r="J752" s="78">
        <f>+IF(ISNUMBER(DATA!AG164),DATA!AG164,"n/a")</f>
        <v>0.154</v>
      </c>
      <c r="K752" s="87">
        <f>+IF(ISNUMBER(DATA!AP164),DATA!AP164,"n/a")</f>
        <v>2054357</v>
      </c>
      <c r="L752" s="78">
        <f>+IF(ISNUMBER(DATA!AQ164),DATA!AQ164,"n/a")</f>
        <v>0.157</v>
      </c>
      <c r="R752" s="67"/>
      <c r="S752" s="67"/>
      <c r="T752" s="67"/>
      <c r="U752" s="67"/>
      <c r="V752" s="67"/>
      <c r="W752" s="67"/>
      <c r="X752" s="67"/>
      <c r="Y752" s="67"/>
    </row>
    <row r="753" spans="1:25" x14ac:dyDescent="0.2">
      <c r="A753" s="76" t="s">
        <v>19</v>
      </c>
      <c r="B753" s="67" t="s">
        <v>11</v>
      </c>
      <c r="C753" s="67" t="s">
        <v>25</v>
      </c>
      <c r="D753" s="67" t="s">
        <v>306</v>
      </c>
      <c r="E753" s="87">
        <f>+IF(ISNUMBER(DATA!L165),DATA!L165,"n/a")</f>
        <v>54889</v>
      </c>
      <c r="F753" s="78">
        <f>+IF(ISNUMBER(DATA!M165),DATA!M165,"n/a")</f>
        <v>0.188</v>
      </c>
      <c r="G753" s="87">
        <f>+IF(ISNUMBER(DATA!V165),DATA!V165,"n/a")</f>
        <v>169190</v>
      </c>
      <c r="H753" s="78">
        <f>+IF(ISNUMBER(DATA!W165),DATA!W165,"n/a")</f>
        <v>6.5000000000000002E-2</v>
      </c>
      <c r="I753" s="87">
        <f>+IF(ISNUMBER(DATA!AF165),DATA!AF165,"n/a")</f>
        <v>365238</v>
      </c>
      <c r="J753" s="78">
        <f>+IF(ISNUMBER(DATA!AG165),DATA!AG165,"n/a")</f>
        <v>9.4E-2</v>
      </c>
      <c r="K753" s="87">
        <f>+IF(ISNUMBER(DATA!AP165),DATA!AP165,"n/a")</f>
        <v>727227</v>
      </c>
      <c r="L753" s="78">
        <f>+IF(ISNUMBER(DATA!AQ165),DATA!AQ165,"n/a")</f>
        <v>0.115</v>
      </c>
      <c r="R753" s="67"/>
      <c r="S753" s="67"/>
      <c r="T753" s="67"/>
      <c r="U753" s="67"/>
      <c r="V753" s="67"/>
      <c r="W753" s="67"/>
      <c r="X753" s="67"/>
      <c r="Y753" s="67"/>
    </row>
    <row r="754" spans="1:25" x14ac:dyDescent="0.2">
      <c r="A754" s="76" t="s">
        <v>19</v>
      </c>
      <c r="B754" s="67" t="s">
        <v>11</v>
      </c>
      <c r="C754" s="67" t="s">
        <v>25</v>
      </c>
      <c r="D754" s="67" t="s">
        <v>307</v>
      </c>
      <c r="E754" s="87">
        <f>+IF(ISNUMBER(DATA!L166),DATA!L166,"n/a")</f>
        <v>203240</v>
      </c>
      <c r="F754" s="78">
        <f>+IF(ISNUMBER(DATA!M166),DATA!M166,"n/a")</f>
        <v>-9.6000000000000002E-2</v>
      </c>
      <c r="G754" s="87">
        <f>+IF(ISNUMBER(DATA!V166),DATA!V166,"n/a")</f>
        <v>624461</v>
      </c>
      <c r="H754" s="78">
        <f>+IF(ISNUMBER(DATA!W166),DATA!W166,"n/a")</f>
        <v>-9.0999999999999998E-2</v>
      </c>
      <c r="I754" s="87">
        <f>+IF(ISNUMBER(DATA!AF166),DATA!AF166,"n/a")</f>
        <v>1305122</v>
      </c>
      <c r="J754" s="78">
        <f>+IF(ISNUMBER(DATA!AG166),DATA!AG166,"n/a")</f>
        <v>-0.04</v>
      </c>
      <c r="K754" s="87">
        <f>+IF(ISNUMBER(DATA!AP166),DATA!AP166,"n/a")</f>
        <v>2664991</v>
      </c>
      <c r="L754" s="78">
        <f>+IF(ISNUMBER(DATA!AQ166),DATA!AQ166,"n/a")</f>
        <v>1.2E-2</v>
      </c>
      <c r="R754" s="67"/>
      <c r="S754" s="67"/>
      <c r="T754" s="67"/>
      <c r="U754" s="67"/>
      <c r="V754" s="67"/>
      <c r="W754" s="67"/>
      <c r="X754" s="67"/>
      <c r="Y754" s="67"/>
    </row>
    <row r="755" spans="1:25" x14ac:dyDescent="0.2">
      <c r="A755" s="76" t="s">
        <v>19</v>
      </c>
      <c r="B755" s="67" t="s">
        <v>11</v>
      </c>
      <c r="C755" s="67" t="s">
        <v>25</v>
      </c>
      <c r="D755" s="67" t="s">
        <v>308</v>
      </c>
      <c r="E755" s="87">
        <f>+IF(ISNUMBER(DATA!L167),DATA!L167,"n/a")</f>
        <v>96079</v>
      </c>
      <c r="F755" s="78">
        <f>+IF(ISNUMBER(DATA!M167),DATA!M167,"n/a")</f>
        <v>-6.4000000000000001E-2</v>
      </c>
      <c r="G755" s="87">
        <f>+IF(ISNUMBER(DATA!V167),DATA!V167,"n/a")</f>
        <v>305587</v>
      </c>
      <c r="H755" s="78">
        <f>+IF(ISNUMBER(DATA!W167),DATA!W167,"n/a")</f>
        <v>-4.4999999999999998E-2</v>
      </c>
      <c r="I755" s="87">
        <f>+IF(ISNUMBER(DATA!AF167),DATA!AF167,"n/a")</f>
        <v>620557</v>
      </c>
      <c r="J755" s="78">
        <f>+IF(ISNUMBER(DATA!AG167),DATA!AG167,"n/a")</f>
        <v>-0.01</v>
      </c>
      <c r="K755" s="87">
        <f>+IF(ISNUMBER(DATA!AP167),DATA!AP167,"n/a")</f>
        <v>1355626</v>
      </c>
      <c r="L755" s="78">
        <f>+IF(ISNUMBER(DATA!AQ167),DATA!AQ167,"n/a")</f>
        <v>4.5999999999999999E-2</v>
      </c>
      <c r="R755" s="67"/>
      <c r="S755" s="67"/>
      <c r="T755" s="67"/>
      <c r="U755" s="67"/>
      <c r="V755" s="67"/>
      <c r="W755" s="67"/>
      <c r="X755" s="67"/>
      <c r="Y755" s="67"/>
    </row>
    <row r="756" spans="1:25" x14ac:dyDescent="0.2">
      <c r="A756" s="76" t="s">
        <v>19</v>
      </c>
      <c r="B756" s="67" t="s">
        <v>11</v>
      </c>
      <c r="C756" s="67" t="s">
        <v>25</v>
      </c>
      <c r="D756" s="67" t="s">
        <v>309</v>
      </c>
      <c r="E756" s="87">
        <f>+IF(ISNUMBER(DATA!L168),DATA!L168,"n/a")</f>
        <v>100607</v>
      </c>
      <c r="F756" s="78">
        <f>+IF(ISNUMBER(DATA!M168),DATA!M168,"n/a")</f>
        <v>0.124</v>
      </c>
      <c r="G756" s="87">
        <f>+IF(ISNUMBER(DATA!V168),DATA!V168,"n/a")</f>
        <v>320720</v>
      </c>
      <c r="H756" s="78">
        <f>+IF(ISNUMBER(DATA!W168),DATA!W168,"n/a")</f>
        <v>0.107</v>
      </c>
      <c r="I756" s="87">
        <f>+IF(ISNUMBER(DATA!AF168),DATA!AF168,"n/a")</f>
        <v>694206</v>
      </c>
      <c r="J756" s="78">
        <f>+IF(ISNUMBER(DATA!AG168),DATA!AG168,"n/a")</f>
        <v>0.115</v>
      </c>
      <c r="K756" s="87">
        <f>+IF(ISNUMBER(DATA!AP168),DATA!AP168,"n/a")</f>
        <v>1341140</v>
      </c>
      <c r="L756" s="78">
        <f>+IF(ISNUMBER(DATA!AQ168),DATA!AQ168,"n/a")</f>
        <v>0.10100000000000001</v>
      </c>
      <c r="R756" s="67"/>
      <c r="S756" s="67"/>
      <c r="T756" s="67"/>
      <c r="U756" s="67"/>
      <c r="V756" s="67"/>
      <c r="W756" s="67"/>
      <c r="X756" s="67"/>
      <c r="Y756" s="67"/>
    </row>
    <row r="757" spans="1:25" x14ac:dyDescent="0.2">
      <c r="A757" s="76" t="s">
        <v>19</v>
      </c>
      <c r="B757" s="67" t="s">
        <v>11</v>
      </c>
      <c r="C757" s="67" t="s">
        <v>25</v>
      </c>
      <c r="D757" s="67" t="s">
        <v>310</v>
      </c>
      <c r="E757" s="87">
        <f>+IF(ISNUMBER(DATA!L169),DATA!L169,"n/a")</f>
        <v>190009</v>
      </c>
      <c r="F757" s="78">
        <f>+IF(ISNUMBER(DATA!M169),DATA!M169,"n/a")</f>
        <v>0.16800000000000001</v>
      </c>
      <c r="G757" s="87">
        <f>+IF(ISNUMBER(DATA!V169),DATA!V169,"n/a")</f>
        <v>595435</v>
      </c>
      <c r="H757" s="78">
        <f>+IF(ISNUMBER(DATA!W169),DATA!W169,"n/a")</f>
        <v>0.20899999999999999</v>
      </c>
      <c r="I757" s="87">
        <f>+IF(ISNUMBER(DATA!AF169),DATA!AF169,"n/a")</f>
        <v>1232683</v>
      </c>
      <c r="J757" s="78">
        <f>+IF(ISNUMBER(DATA!AG169),DATA!AG169,"n/a")</f>
        <v>0.26900000000000002</v>
      </c>
      <c r="K757" s="87">
        <f>+IF(ISNUMBER(DATA!AP169),DATA!AP169,"n/a")</f>
        <v>2424452</v>
      </c>
      <c r="L757" s="78">
        <f>+IF(ISNUMBER(DATA!AQ169),DATA!AQ169,"n/a")</f>
        <v>0.27500000000000002</v>
      </c>
      <c r="R757" s="67"/>
      <c r="S757" s="67"/>
      <c r="T757" s="67"/>
      <c r="U757" s="67"/>
      <c r="V757" s="67"/>
      <c r="W757" s="67"/>
      <c r="X757" s="67"/>
      <c r="Y757" s="67"/>
    </row>
    <row r="758" spans="1:25" x14ac:dyDescent="0.2">
      <c r="A758" s="76" t="s">
        <v>19</v>
      </c>
      <c r="B758" s="67" t="s">
        <v>11</v>
      </c>
      <c r="C758" s="67" t="s">
        <v>25</v>
      </c>
      <c r="D758" s="67" t="s">
        <v>311</v>
      </c>
      <c r="E758" s="87">
        <f>+IF(ISNUMBER(DATA!L170),DATA!L170,"n/a")</f>
        <v>86474</v>
      </c>
      <c r="F758" s="78">
        <f>+IF(ISNUMBER(DATA!M170),DATA!M170,"n/a")</f>
        <v>1.2999999999999999E-2</v>
      </c>
      <c r="G758" s="87">
        <f>+IF(ISNUMBER(DATA!V170),DATA!V170,"n/a")</f>
        <v>278659</v>
      </c>
      <c r="H758" s="78">
        <f>+IF(ISNUMBER(DATA!W170),DATA!W170,"n/a")</f>
        <v>5.2999999999999999E-2</v>
      </c>
      <c r="I758" s="87">
        <f>+IF(ISNUMBER(DATA!AF170),DATA!AF170,"n/a")</f>
        <v>557742</v>
      </c>
      <c r="J758" s="78">
        <f>+IF(ISNUMBER(DATA!AG170),DATA!AG170,"n/a")</f>
        <v>5.5E-2</v>
      </c>
      <c r="K758" s="87">
        <f>+IF(ISNUMBER(DATA!AP170),DATA!AP170,"n/a")</f>
        <v>1145793</v>
      </c>
      <c r="L758" s="78">
        <f>+IF(ISNUMBER(DATA!AQ170),DATA!AQ170,"n/a")</f>
        <v>8.5000000000000006E-2</v>
      </c>
      <c r="R758" s="67"/>
      <c r="S758" s="67"/>
      <c r="T758" s="67"/>
      <c r="U758" s="67"/>
      <c r="V758" s="67"/>
      <c r="W758" s="67"/>
      <c r="X758" s="67"/>
      <c r="Y758" s="67"/>
    </row>
    <row r="759" spans="1:25" x14ac:dyDescent="0.2">
      <c r="A759" s="76" t="s">
        <v>19</v>
      </c>
      <c r="B759" s="67" t="s">
        <v>11</v>
      </c>
      <c r="C759" s="67" t="s">
        <v>25</v>
      </c>
      <c r="D759" s="67" t="s">
        <v>312</v>
      </c>
      <c r="E759" s="87">
        <f>+IF(ISNUMBER(DATA!L171),DATA!L171,"n/a")</f>
        <v>88554</v>
      </c>
      <c r="F759" s="78">
        <f>+IF(ISNUMBER(DATA!M171),DATA!M171,"n/a")</f>
        <v>4.4999999999999998E-2</v>
      </c>
      <c r="G759" s="87">
        <f>+IF(ISNUMBER(DATA!V171),DATA!V171,"n/a")</f>
        <v>275284</v>
      </c>
      <c r="H759" s="78">
        <f>+IF(ISNUMBER(DATA!W171),DATA!W171,"n/a")</f>
        <v>4.8000000000000001E-2</v>
      </c>
      <c r="I759" s="87">
        <f>+IF(ISNUMBER(DATA!AF171),DATA!AF171,"n/a")</f>
        <v>558184</v>
      </c>
      <c r="J759" s="78">
        <f>+IF(ISNUMBER(DATA!AG171),DATA!AG171,"n/a")</f>
        <v>0.08</v>
      </c>
      <c r="K759" s="87">
        <f>+IF(ISNUMBER(DATA!AP171),DATA!AP171,"n/a")</f>
        <v>1125847</v>
      </c>
      <c r="L759" s="78">
        <f>+IF(ISNUMBER(DATA!AQ171),DATA!AQ171,"n/a")</f>
        <v>0.121</v>
      </c>
      <c r="R759" s="67"/>
      <c r="S759" s="67"/>
      <c r="T759" s="67"/>
      <c r="U759" s="67"/>
      <c r="V759" s="67"/>
      <c r="W759" s="67"/>
      <c r="X759" s="67"/>
      <c r="Y759" s="67"/>
    </row>
    <row r="760" spans="1:25" x14ac:dyDescent="0.2">
      <c r="A760" s="76" t="s">
        <v>19</v>
      </c>
      <c r="B760" s="67" t="s">
        <v>11</v>
      </c>
      <c r="C760" s="67" t="s">
        <v>25</v>
      </c>
      <c r="D760" s="67" t="s">
        <v>313</v>
      </c>
      <c r="E760" s="87">
        <f>+IF(ISNUMBER(DATA!L172),DATA!L172,"n/a")</f>
        <v>44315</v>
      </c>
      <c r="F760" s="78">
        <f>+IF(ISNUMBER(DATA!M172),DATA!M172,"n/a")</f>
        <v>7.9000000000000001E-2</v>
      </c>
      <c r="G760" s="87">
        <f>+IF(ISNUMBER(DATA!V172),DATA!V172,"n/a")</f>
        <v>139563</v>
      </c>
      <c r="H760" s="78">
        <f>+IF(ISNUMBER(DATA!W172),DATA!W172,"n/a")</f>
        <v>4.8000000000000001E-2</v>
      </c>
      <c r="I760" s="87">
        <f>+IF(ISNUMBER(DATA!AF172),DATA!AF172,"n/a")</f>
        <v>291643</v>
      </c>
      <c r="J760" s="78">
        <f>+IF(ISNUMBER(DATA!AG172),DATA!AG172,"n/a")</f>
        <v>6.4000000000000001E-2</v>
      </c>
      <c r="K760" s="87">
        <f>+IF(ISNUMBER(DATA!AP172),DATA!AP172,"n/a")</f>
        <v>572575</v>
      </c>
      <c r="L760" s="78">
        <f>+IF(ISNUMBER(DATA!AQ172),DATA!AQ172,"n/a")</f>
        <v>8.4000000000000005E-2</v>
      </c>
      <c r="R760" s="67"/>
      <c r="S760" s="67"/>
      <c r="T760" s="67"/>
      <c r="U760" s="67"/>
      <c r="V760" s="67"/>
      <c r="W760" s="67"/>
      <c r="X760" s="67"/>
      <c r="Y760" s="67"/>
    </row>
    <row r="761" spans="1:25" x14ac:dyDescent="0.2">
      <c r="A761" s="76" t="s">
        <v>19</v>
      </c>
      <c r="B761" s="67" t="s">
        <v>11</v>
      </c>
      <c r="C761" s="67" t="s">
        <v>25</v>
      </c>
      <c r="D761" s="67" t="s">
        <v>314</v>
      </c>
      <c r="E761" s="87">
        <f>+IF(ISNUMBER(DATA!L173),DATA!L173,"n/a")</f>
        <v>102921</v>
      </c>
      <c r="F761" s="78">
        <f>+IF(ISNUMBER(DATA!M173),DATA!M173,"n/a")</f>
        <v>-5.0000000000000001E-3</v>
      </c>
      <c r="G761" s="87">
        <f>+IF(ISNUMBER(DATA!V173),DATA!V173,"n/a")</f>
        <v>326067</v>
      </c>
      <c r="H761" s="78">
        <f>+IF(ISNUMBER(DATA!W173),DATA!W173,"n/a")</f>
        <v>-8.0000000000000002E-3</v>
      </c>
      <c r="I761" s="87">
        <f>+IF(ISNUMBER(DATA!AF173),DATA!AF173,"n/a")</f>
        <v>650485</v>
      </c>
      <c r="J761" s="78">
        <f>+IF(ISNUMBER(DATA!AG173),DATA!AG173,"n/a")</f>
        <v>-5.6000000000000001E-2</v>
      </c>
      <c r="K761" s="87">
        <f>+IF(ISNUMBER(DATA!AP173),DATA!AP173,"n/a")</f>
        <v>1387090</v>
      </c>
      <c r="L761" s="78">
        <f>+IF(ISNUMBER(DATA!AQ173),DATA!AQ173,"n/a")</f>
        <v>-1.6E-2</v>
      </c>
      <c r="R761" s="67"/>
      <c r="S761" s="67"/>
      <c r="T761" s="67"/>
      <c r="U761" s="67"/>
      <c r="V761" s="67"/>
      <c r="W761" s="67"/>
      <c r="X761" s="67"/>
      <c r="Y761" s="67"/>
    </row>
    <row r="762" spans="1:25" x14ac:dyDescent="0.2">
      <c r="A762" s="76" t="s">
        <v>19</v>
      </c>
      <c r="B762" s="67" t="s">
        <v>11</v>
      </c>
      <c r="C762" s="67" t="s">
        <v>25</v>
      </c>
      <c r="D762" s="67" t="s">
        <v>315</v>
      </c>
      <c r="E762" s="87">
        <f>+IF(ISNUMBER(DATA!L174),DATA!L174,"n/a")</f>
        <v>35696</v>
      </c>
      <c r="F762" s="78">
        <f>+IF(ISNUMBER(DATA!M174),DATA!M174,"n/a")</f>
        <v>0.28299999999999997</v>
      </c>
      <c r="G762" s="87">
        <f>+IF(ISNUMBER(DATA!V174),DATA!V174,"n/a")</f>
        <v>110618</v>
      </c>
      <c r="H762" s="78">
        <f>+IF(ISNUMBER(DATA!W174),DATA!W174,"n/a")</f>
        <v>0.309</v>
      </c>
      <c r="I762" s="87">
        <f>+IF(ISNUMBER(DATA!AF174),DATA!AF174,"n/a")</f>
        <v>227549</v>
      </c>
      <c r="J762" s="78">
        <f>+IF(ISNUMBER(DATA!AG174),DATA!AG174,"n/a")</f>
        <v>0.307</v>
      </c>
      <c r="K762" s="87">
        <f>+IF(ISNUMBER(DATA!AP174),DATA!AP174,"n/a")</f>
        <v>446537</v>
      </c>
      <c r="L762" s="78">
        <f>+IF(ISNUMBER(DATA!AQ174),DATA!AQ174,"n/a")</f>
        <v>0.29299999999999998</v>
      </c>
      <c r="R762" s="67"/>
      <c r="S762" s="67"/>
      <c r="T762" s="67"/>
      <c r="U762" s="67"/>
      <c r="V762" s="67"/>
      <c r="W762" s="67"/>
      <c r="X762" s="67"/>
      <c r="Y762" s="67"/>
    </row>
    <row r="763" spans="1:25" x14ac:dyDescent="0.2">
      <c r="A763" s="76" t="s">
        <v>19</v>
      </c>
      <c r="B763" s="67" t="s">
        <v>11</v>
      </c>
      <c r="C763" s="67" t="s">
        <v>25</v>
      </c>
      <c r="D763" s="67" t="s">
        <v>316</v>
      </c>
      <c r="E763" s="87">
        <f>+IF(ISNUMBER(DATA!L175),DATA!L175,"n/a")</f>
        <v>95263</v>
      </c>
      <c r="F763" s="78">
        <f>+IF(ISNUMBER(DATA!M175),DATA!M175,"n/a")</f>
        <v>5.1999999999999998E-2</v>
      </c>
      <c r="G763" s="87">
        <f>+IF(ISNUMBER(DATA!V175),DATA!V175,"n/a")</f>
        <v>313639</v>
      </c>
      <c r="H763" s="78">
        <f>+IF(ISNUMBER(DATA!W175),DATA!W175,"n/a")</f>
        <v>5.2999999999999999E-2</v>
      </c>
      <c r="I763" s="87">
        <f>+IF(ISNUMBER(DATA!AF175),DATA!AF175,"n/a")</f>
        <v>628973</v>
      </c>
      <c r="J763" s="78">
        <f>+IF(ISNUMBER(DATA!AG175),DATA!AG175,"n/a")</f>
        <v>3.4000000000000002E-2</v>
      </c>
      <c r="K763" s="87">
        <f>+IF(ISNUMBER(DATA!AP175),DATA!AP175,"n/a")</f>
        <v>1297999</v>
      </c>
      <c r="L763" s="78">
        <f>+IF(ISNUMBER(DATA!AQ175),DATA!AQ175,"n/a")</f>
        <v>6.9000000000000006E-2</v>
      </c>
      <c r="R763" s="67"/>
      <c r="S763" s="67"/>
      <c r="T763" s="67"/>
      <c r="U763" s="67"/>
      <c r="V763" s="67"/>
      <c r="W763" s="67"/>
      <c r="X763" s="67"/>
      <c r="Y763" s="67"/>
    </row>
    <row r="764" spans="1:25" x14ac:dyDescent="0.2">
      <c r="A764" s="76" t="s">
        <v>19</v>
      </c>
      <c r="B764" s="67" t="s">
        <v>11</v>
      </c>
      <c r="C764" s="67" t="s">
        <v>25</v>
      </c>
      <c r="D764" s="67" t="s">
        <v>317</v>
      </c>
      <c r="E764" s="87">
        <f>+IF(ISNUMBER(DATA!L176),DATA!L176,"n/a")</f>
        <v>187206</v>
      </c>
      <c r="F764" s="78">
        <f>+IF(ISNUMBER(DATA!M176),DATA!M176,"n/a")</f>
        <v>-0.10299999999999999</v>
      </c>
      <c r="G764" s="87">
        <f>+IF(ISNUMBER(DATA!V176),DATA!V176,"n/a")</f>
        <v>605787</v>
      </c>
      <c r="H764" s="78">
        <f>+IF(ISNUMBER(DATA!W176),DATA!W176,"n/a")</f>
        <v>-0.105</v>
      </c>
      <c r="I764" s="87">
        <f>+IF(ISNUMBER(DATA!AF176),DATA!AF176,"n/a")</f>
        <v>1194984</v>
      </c>
      <c r="J764" s="78">
        <f>+IF(ISNUMBER(DATA!AG176),DATA!AG176,"n/a")</f>
        <v>-0.151</v>
      </c>
      <c r="K764" s="87">
        <f>+IF(ISNUMBER(DATA!AP176),DATA!AP176,"n/a")</f>
        <v>2486677</v>
      </c>
      <c r="L764" s="78">
        <f>+IF(ISNUMBER(DATA!AQ176),DATA!AQ176,"n/a")</f>
        <v>-0.124</v>
      </c>
      <c r="R764" s="67"/>
      <c r="S764" s="67"/>
      <c r="T764" s="67"/>
      <c r="U764" s="67"/>
      <c r="V764" s="67"/>
      <c r="W764" s="67"/>
      <c r="X764" s="67"/>
      <c r="Y764" s="67"/>
    </row>
    <row r="765" spans="1:25" x14ac:dyDescent="0.2">
      <c r="A765" s="76" t="s">
        <v>19</v>
      </c>
      <c r="B765" s="67" t="s">
        <v>11</v>
      </c>
      <c r="C765" s="67" t="s">
        <v>25</v>
      </c>
      <c r="D765" s="67" t="s">
        <v>318</v>
      </c>
      <c r="E765" s="87">
        <f>+IF(ISNUMBER(DATA!L177),DATA!L177,"n/a")</f>
        <v>207167</v>
      </c>
      <c r="F765" s="78">
        <f>+IF(ISNUMBER(DATA!M177),DATA!M177,"n/a")</f>
        <v>0.219</v>
      </c>
      <c r="G765" s="87">
        <f>+IF(ISNUMBER(DATA!V177),DATA!V177,"n/a")</f>
        <v>631882</v>
      </c>
      <c r="H765" s="78">
        <f>+IF(ISNUMBER(DATA!W177),DATA!W177,"n/a")</f>
        <v>0.20499999999999999</v>
      </c>
      <c r="I765" s="87">
        <f>+IF(ISNUMBER(DATA!AF177),DATA!AF177,"n/a")</f>
        <v>1285817</v>
      </c>
      <c r="J765" s="78">
        <f>+IF(ISNUMBER(DATA!AG177),DATA!AG177,"n/a")</f>
        <v>0.192</v>
      </c>
      <c r="K765" s="87">
        <f>+IF(ISNUMBER(DATA!AP177),DATA!AP177,"n/a")</f>
        <v>2583011</v>
      </c>
      <c r="L765" s="78">
        <f>+IF(ISNUMBER(DATA!AQ177),DATA!AQ177,"n/a")</f>
        <v>0.16500000000000001</v>
      </c>
      <c r="R765" s="67"/>
      <c r="S765" s="67"/>
      <c r="T765" s="67"/>
      <c r="U765" s="67"/>
      <c r="V765" s="67"/>
      <c r="W765" s="67"/>
      <c r="X765" s="67"/>
      <c r="Y765" s="67"/>
    </row>
    <row r="766" spans="1:25" x14ac:dyDescent="0.2">
      <c r="A766" s="76" t="s">
        <v>19</v>
      </c>
      <c r="B766" s="67" t="s">
        <v>11</v>
      </c>
      <c r="C766" s="67" t="s">
        <v>25</v>
      </c>
      <c r="D766" s="67" t="s">
        <v>319</v>
      </c>
      <c r="E766" s="87">
        <f>+IF(ISNUMBER(DATA!L178),DATA!L178,"n/a")</f>
        <v>148663</v>
      </c>
      <c r="F766" s="78">
        <f>+IF(ISNUMBER(DATA!M178),DATA!M178,"n/a")</f>
        <v>0.23300000000000001</v>
      </c>
      <c r="G766" s="87">
        <f>+IF(ISNUMBER(DATA!V178),DATA!V178,"n/a")</f>
        <v>499122</v>
      </c>
      <c r="H766" s="78">
        <f>+IF(ISNUMBER(DATA!W178),DATA!W178,"n/a")</f>
        <v>0.11600000000000001</v>
      </c>
      <c r="I766" s="87">
        <f>+IF(ISNUMBER(DATA!AF178),DATA!AF178,"n/a")</f>
        <v>1035145</v>
      </c>
      <c r="J766" s="78">
        <f>+IF(ISNUMBER(DATA!AG178),DATA!AG178,"n/a")</f>
        <v>0.161</v>
      </c>
      <c r="K766" s="87">
        <f>+IF(ISNUMBER(DATA!AP178),DATA!AP178,"n/a")</f>
        <v>2049008</v>
      </c>
      <c r="L766" s="78">
        <f>+IF(ISNUMBER(DATA!AQ178),DATA!AQ178,"n/a")</f>
        <v>0.16900000000000001</v>
      </c>
      <c r="R766" s="67"/>
      <c r="S766" s="67"/>
      <c r="T766" s="67"/>
      <c r="U766" s="67"/>
      <c r="V766" s="67"/>
      <c r="W766" s="67"/>
      <c r="X766" s="67"/>
      <c r="Y766" s="67"/>
    </row>
    <row r="767" spans="1:25" x14ac:dyDescent="0.2">
      <c r="A767" s="76" t="s">
        <v>19</v>
      </c>
      <c r="B767" s="67" t="s">
        <v>11</v>
      </c>
      <c r="C767" s="67" t="s">
        <v>25</v>
      </c>
      <c r="D767" s="67" t="s">
        <v>320</v>
      </c>
      <c r="E767" s="87">
        <f>+IF(ISNUMBER(DATA!L179),DATA!L179,"n/a")</f>
        <v>75180</v>
      </c>
      <c r="F767" s="78">
        <f>+IF(ISNUMBER(DATA!M179),DATA!M179,"n/a")</f>
        <v>0.20100000000000001</v>
      </c>
      <c r="G767" s="87">
        <f>+IF(ISNUMBER(DATA!V179),DATA!V179,"n/a")</f>
        <v>235088</v>
      </c>
      <c r="H767" s="78">
        <f>+IF(ISNUMBER(DATA!W179),DATA!W179,"n/a")</f>
        <v>0.13300000000000001</v>
      </c>
      <c r="I767" s="87">
        <f>+IF(ISNUMBER(DATA!AF179),DATA!AF179,"n/a")</f>
        <v>486325</v>
      </c>
      <c r="J767" s="78">
        <f>+IF(ISNUMBER(DATA!AG179),DATA!AG179,"n/a")</f>
        <v>0.10299999999999999</v>
      </c>
      <c r="K767" s="87">
        <f>+IF(ISNUMBER(DATA!AP179),DATA!AP179,"n/a")</f>
        <v>954033</v>
      </c>
      <c r="L767" s="78">
        <f>+IF(ISNUMBER(DATA!AQ179),DATA!AQ179,"n/a")</f>
        <v>0.108</v>
      </c>
      <c r="R767" s="67"/>
      <c r="S767" s="67"/>
      <c r="T767" s="67"/>
      <c r="U767" s="67"/>
      <c r="V767" s="67"/>
      <c r="W767" s="67"/>
      <c r="X767" s="67"/>
      <c r="Y767" s="67"/>
    </row>
    <row r="768" spans="1:25" x14ac:dyDescent="0.2">
      <c r="A768" s="76" t="s">
        <v>19</v>
      </c>
      <c r="B768" s="67" t="s">
        <v>11</v>
      </c>
      <c r="C768" s="67" t="s">
        <v>25</v>
      </c>
      <c r="D768" s="67" t="s">
        <v>321</v>
      </c>
      <c r="E768" s="87">
        <f>+IF(ISNUMBER(DATA!L180),DATA!L180,"n/a")</f>
        <v>191288</v>
      </c>
      <c r="F768" s="78">
        <f>+IF(ISNUMBER(DATA!M180),DATA!M180,"n/a")</f>
        <v>0.26600000000000001</v>
      </c>
      <c r="G768" s="87">
        <f>+IF(ISNUMBER(DATA!V180),DATA!V180,"n/a")</f>
        <v>636992</v>
      </c>
      <c r="H768" s="78">
        <f>+IF(ISNUMBER(DATA!W180),DATA!W180,"n/a")</f>
        <v>6.4000000000000001E-2</v>
      </c>
      <c r="I768" s="87">
        <f>+IF(ISNUMBER(DATA!AF180),DATA!AF180,"n/a")</f>
        <v>1274372</v>
      </c>
      <c r="J768" s="78">
        <f>+IF(ISNUMBER(DATA!AG180),DATA!AG180,"n/a")</f>
        <v>0.108</v>
      </c>
      <c r="K768" s="87">
        <f>+IF(ISNUMBER(DATA!AP180),DATA!AP180,"n/a")</f>
        <v>2655562</v>
      </c>
      <c r="L768" s="78">
        <f>+IF(ISNUMBER(DATA!AQ180),DATA!AQ180,"n/a")</f>
        <v>0.124</v>
      </c>
      <c r="R768" s="67"/>
      <c r="S768" s="67"/>
      <c r="T768" s="67"/>
      <c r="U768" s="67"/>
      <c r="V768" s="67"/>
      <c r="W768" s="67"/>
      <c r="X768" s="67"/>
      <c r="Y768" s="67"/>
    </row>
    <row r="769" spans="1:25" x14ac:dyDescent="0.2">
      <c r="A769" s="76" t="s">
        <v>19</v>
      </c>
      <c r="B769" s="67" t="s">
        <v>11</v>
      </c>
      <c r="C769" s="67" t="s">
        <v>25</v>
      </c>
      <c r="D769" s="67" t="s">
        <v>347</v>
      </c>
      <c r="E769" s="87">
        <f>+IF(ISNUMBER(DATA!L181),DATA!L181,"n/a")</f>
        <v>54419</v>
      </c>
      <c r="F769" s="78">
        <f>+IF(ISNUMBER(DATA!M181),DATA!M181,"n/a")</f>
        <v>0.32500000000000001</v>
      </c>
      <c r="G769" s="87">
        <f>+IF(ISNUMBER(DATA!V181),DATA!V181,"n/a")</f>
        <v>159682</v>
      </c>
      <c r="H769" s="78">
        <f>+IF(ISNUMBER(DATA!W181),DATA!W181,"n/a")</f>
        <v>5.1999999999999998E-2</v>
      </c>
      <c r="I769" s="87">
        <f>+IF(ISNUMBER(DATA!AF181),DATA!AF181,"n/a")</f>
        <v>344972</v>
      </c>
      <c r="J769" s="78">
        <f>+IF(ISNUMBER(DATA!AG181),DATA!AG181,"n/a")</f>
        <v>9.1999999999999998E-2</v>
      </c>
      <c r="K769" s="87">
        <f>+IF(ISNUMBER(DATA!AP181),DATA!AP181,"n/a")</f>
        <v>669500</v>
      </c>
      <c r="L769" s="78">
        <f>+IF(ISNUMBER(DATA!AQ181),DATA!AQ181,"n/a")</f>
        <v>8.8999999999999996E-2</v>
      </c>
      <c r="R769" s="67"/>
      <c r="S769" s="67"/>
      <c r="T769" s="67"/>
      <c r="U769" s="67"/>
      <c r="V769" s="67"/>
      <c r="W769" s="67"/>
      <c r="X769" s="67"/>
      <c r="Y769" s="67"/>
    </row>
    <row r="770" spans="1:25" x14ac:dyDescent="0.2">
      <c r="A770" s="76" t="s">
        <v>19</v>
      </c>
      <c r="B770" s="67" t="s">
        <v>11</v>
      </c>
      <c r="C770" s="67" t="s">
        <v>25</v>
      </c>
      <c r="D770" s="67" t="s">
        <v>348</v>
      </c>
      <c r="E770" s="87">
        <f>+IF(ISNUMBER(DATA!L182),DATA!L182,"n/a")</f>
        <v>95847</v>
      </c>
      <c r="F770" s="78">
        <f>+IF(ISNUMBER(DATA!M182),DATA!M182,"n/a")</f>
        <v>-1.0999999999999999E-2</v>
      </c>
      <c r="G770" s="87">
        <f>+IF(ISNUMBER(DATA!V182),DATA!V182,"n/a")</f>
        <v>300419</v>
      </c>
      <c r="H770" s="78">
        <f>+IF(ISNUMBER(DATA!W182),DATA!W182,"n/a")</f>
        <v>8.9999999999999993E-3</v>
      </c>
      <c r="I770" s="87">
        <f>+IF(ISNUMBER(DATA!AF182),DATA!AF182,"n/a")</f>
        <v>621816</v>
      </c>
      <c r="J770" s="78">
        <f>+IF(ISNUMBER(DATA!AG182),DATA!AG182,"n/a")</f>
        <v>3.2000000000000001E-2</v>
      </c>
      <c r="K770" s="87">
        <f>+IF(ISNUMBER(DATA!AP182),DATA!AP182,"n/a")</f>
        <v>1264271</v>
      </c>
      <c r="L770" s="78">
        <f>+IF(ISNUMBER(DATA!AQ182),DATA!AQ182,"n/a")</f>
        <v>5.1999999999999998E-2</v>
      </c>
      <c r="R770" s="67"/>
      <c r="S770" s="67"/>
      <c r="T770" s="67"/>
      <c r="U770" s="67"/>
      <c r="V770" s="67"/>
      <c r="W770" s="67"/>
      <c r="X770" s="67"/>
      <c r="Y770" s="67"/>
    </row>
    <row r="771" spans="1:25" x14ac:dyDescent="0.2">
      <c r="A771" s="76"/>
      <c r="E771" s="91"/>
      <c r="F771" s="78"/>
      <c r="G771" s="92"/>
      <c r="H771" s="78"/>
      <c r="I771" s="92"/>
      <c r="J771" s="83"/>
      <c r="K771" s="92"/>
      <c r="L771" s="78"/>
      <c r="R771" s="67"/>
      <c r="S771" s="67"/>
      <c r="T771" s="67"/>
      <c r="U771" s="67"/>
      <c r="V771" s="67"/>
      <c r="W771" s="67"/>
      <c r="X771" s="67"/>
      <c r="Y771" s="67"/>
    </row>
    <row r="772" spans="1:25" x14ac:dyDescent="0.2">
      <c r="A772" s="76" t="s">
        <v>19</v>
      </c>
      <c r="B772" s="67" t="s">
        <v>11</v>
      </c>
      <c r="C772" s="67" t="s">
        <v>10</v>
      </c>
      <c r="D772" s="67" t="s">
        <v>274</v>
      </c>
      <c r="E772" s="88">
        <f>+IF(ISNUMBER(DATA!N133),DATA!N133,"n/a")</f>
        <v>4.53</v>
      </c>
      <c r="F772" s="78">
        <f>+IF(ISNUMBER(DATA!O133),DATA!O133,"n/a")</f>
        <v>-5.0999999999999997E-2</v>
      </c>
      <c r="G772" s="88">
        <f>+IF(ISNUMBER(DATA!X133),DATA!X133,"n/a")</f>
        <v>4.5999999999999996</v>
      </c>
      <c r="H772" s="78">
        <f>+IF(ISNUMBER(DATA!Y133),DATA!Y133,"n/a")</f>
        <v>-3.7999999999999999E-2</v>
      </c>
      <c r="I772" s="88">
        <f>+IF(ISNUMBER(DATA!AH133),DATA!AH133,"n/a")</f>
        <v>4.55</v>
      </c>
      <c r="J772" s="78">
        <f>+IF(ISNUMBER(DATA!AI133),DATA!AI133,"n/a")</f>
        <v>-4.9000000000000002E-2</v>
      </c>
      <c r="K772" s="88">
        <f>+IF(ISNUMBER(DATA!AR133),DATA!AR133,"n/a")</f>
        <v>4.62</v>
      </c>
      <c r="L772" s="78">
        <f>+IF(ISNUMBER(DATA!AS133),DATA!AS133,"n/a")</f>
        <v>-4.7E-2</v>
      </c>
      <c r="R772" s="67"/>
      <c r="S772" s="67"/>
      <c r="T772" s="67"/>
      <c r="U772" s="67"/>
      <c r="V772" s="67"/>
      <c r="W772" s="67"/>
      <c r="X772" s="67"/>
      <c r="Y772" s="67"/>
    </row>
    <row r="773" spans="1:25" x14ac:dyDescent="0.2">
      <c r="A773" s="76" t="s">
        <v>19</v>
      </c>
      <c r="B773" s="67" t="s">
        <v>11</v>
      </c>
      <c r="C773" s="67" t="s">
        <v>10</v>
      </c>
      <c r="D773" s="67" t="s">
        <v>275</v>
      </c>
      <c r="E773" s="88">
        <f>+IF(ISNUMBER(DATA!N134),DATA!N134,"n/a")</f>
        <v>4.74</v>
      </c>
      <c r="F773" s="78">
        <f>+IF(ISNUMBER(DATA!O134),DATA!O134,"n/a")</f>
        <v>-6.4000000000000001E-2</v>
      </c>
      <c r="G773" s="88">
        <f>+IF(ISNUMBER(DATA!X134),DATA!X134,"n/a")</f>
        <v>4.8099999999999996</v>
      </c>
      <c r="H773" s="78">
        <f>+IF(ISNUMBER(DATA!Y134),DATA!Y134,"n/a")</f>
        <v>5.0000000000000001E-3</v>
      </c>
      <c r="I773" s="88">
        <f>+IF(ISNUMBER(DATA!AH134),DATA!AH134,"n/a")</f>
        <v>4.82</v>
      </c>
      <c r="J773" s="78">
        <f>+IF(ISNUMBER(DATA!AI134),DATA!AI134,"n/a")</f>
        <v>-6.0000000000000001E-3</v>
      </c>
      <c r="K773" s="88">
        <f>+IF(ISNUMBER(DATA!AR134),DATA!AR134,"n/a")</f>
        <v>4.78</v>
      </c>
      <c r="L773" s="78">
        <f>+IF(ISNUMBER(DATA!AS134),DATA!AS134,"n/a")</f>
        <v>-7.0000000000000001E-3</v>
      </c>
      <c r="R773" s="67"/>
      <c r="S773" s="67"/>
      <c r="T773" s="67"/>
      <c r="U773" s="67"/>
      <c r="V773" s="67"/>
      <c r="W773" s="67"/>
      <c r="X773" s="67"/>
      <c r="Y773" s="67"/>
    </row>
    <row r="774" spans="1:25" x14ac:dyDescent="0.2">
      <c r="A774" s="76" t="s">
        <v>19</v>
      </c>
      <c r="B774" s="67" t="s">
        <v>11</v>
      </c>
      <c r="C774" s="67" t="s">
        <v>10</v>
      </c>
      <c r="D774" s="67" t="s">
        <v>276</v>
      </c>
      <c r="E774" s="88">
        <f>+IF(ISNUMBER(DATA!N135),DATA!N135,"n/a")</f>
        <v>4.4800000000000004</v>
      </c>
      <c r="F774" s="78">
        <f>+IF(ISNUMBER(DATA!O135),DATA!O135,"n/a")</f>
        <v>8.9999999999999993E-3</v>
      </c>
      <c r="G774" s="88">
        <f>+IF(ISNUMBER(DATA!X135),DATA!X135,"n/a")</f>
        <v>4.6100000000000003</v>
      </c>
      <c r="H774" s="78">
        <f>+IF(ISNUMBER(DATA!Y135),DATA!Y135,"n/a")</f>
        <v>3.4000000000000002E-2</v>
      </c>
      <c r="I774" s="88">
        <f>+IF(ISNUMBER(DATA!AH135),DATA!AH135,"n/a")</f>
        <v>4.63</v>
      </c>
      <c r="J774" s="78">
        <f>+IF(ISNUMBER(DATA!AI135),DATA!AI135,"n/a")</f>
        <v>2.8000000000000001E-2</v>
      </c>
      <c r="K774" s="88">
        <f>+IF(ISNUMBER(DATA!AR135),DATA!AR135,"n/a")</f>
        <v>4.5599999999999996</v>
      </c>
      <c r="L774" s="78">
        <f>+IF(ISNUMBER(DATA!AS135),DATA!AS135,"n/a")</f>
        <v>8.0000000000000002E-3</v>
      </c>
      <c r="R774" s="67"/>
      <c r="S774" s="67"/>
      <c r="T774" s="67"/>
      <c r="U774" s="67"/>
      <c r="V774" s="67"/>
      <c r="W774" s="67"/>
      <c r="X774" s="67"/>
      <c r="Y774" s="67"/>
    </row>
    <row r="775" spans="1:25" x14ac:dyDescent="0.2">
      <c r="A775" s="76" t="s">
        <v>19</v>
      </c>
      <c r="B775" s="67" t="s">
        <v>11</v>
      </c>
      <c r="C775" s="67" t="s">
        <v>10</v>
      </c>
      <c r="D775" s="67" t="s">
        <v>277</v>
      </c>
      <c r="E775" s="88">
        <f>+IF(ISNUMBER(DATA!N136),DATA!N136,"n/a")</f>
        <v>4.53</v>
      </c>
      <c r="F775" s="78">
        <f>+IF(ISNUMBER(DATA!O136),DATA!O136,"n/a")</f>
        <v>-0.109</v>
      </c>
      <c r="G775" s="88">
        <f>+IF(ISNUMBER(DATA!X136),DATA!X136,"n/a")</f>
        <v>4.5599999999999996</v>
      </c>
      <c r="H775" s="78">
        <f>+IF(ISNUMBER(DATA!Y136),DATA!Y136,"n/a")</f>
        <v>-0.05</v>
      </c>
      <c r="I775" s="88">
        <f>+IF(ISNUMBER(DATA!AH136),DATA!AH136,"n/a")</f>
        <v>4.5599999999999996</v>
      </c>
      <c r="J775" s="78">
        <f>+IF(ISNUMBER(DATA!AI136),DATA!AI136,"n/a")</f>
        <v>-6.4000000000000001E-2</v>
      </c>
      <c r="K775" s="88">
        <f>+IF(ISNUMBER(DATA!AR136),DATA!AR136,"n/a")</f>
        <v>4.5599999999999996</v>
      </c>
      <c r="L775" s="78">
        <f>+IF(ISNUMBER(DATA!AS136),DATA!AS136,"n/a")</f>
        <v>-6.3E-2</v>
      </c>
      <c r="R775" s="67"/>
      <c r="S775" s="67"/>
      <c r="T775" s="67"/>
      <c r="U775" s="67"/>
      <c r="V775" s="67"/>
      <c r="W775" s="67"/>
      <c r="X775" s="67"/>
      <c r="Y775" s="67"/>
    </row>
    <row r="776" spans="1:25" x14ac:dyDescent="0.2">
      <c r="A776" s="76" t="s">
        <v>19</v>
      </c>
      <c r="B776" s="67" t="s">
        <v>11</v>
      </c>
      <c r="C776" s="67" t="s">
        <v>10</v>
      </c>
      <c r="D776" s="67" t="s">
        <v>278</v>
      </c>
      <c r="E776" s="88">
        <f>+IF(ISNUMBER(DATA!N137),DATA!N137,"n/a")</f>
        <v>3.94</v>
      </c>
      <c r="F776" s="78">
        <f>+IF(ISNUMBER(DATA!O137),DATA!O137,"n/a")</f>
        <v>-5.1999999999999998E-2</v>
      </c>
      <c r="G776" s="88">
        <f>+IF(ISNUMBER(DATA!X137),DATA!X137,"n/a")</f>
        <v>4.09</v>
      </c>
      <c r="H776" s="78">
        <f>+IF(ISNUMBER(DATA!Y137),DATA!Y137,"n/a")</f>
        <v>-3.4000000000000002E-2</v>
      </c>
      <c r="I776" s="88">
        <f>+IF(ISNUMBER(DATA!AH137),DATA!AH137,"n/a")</f>
        <v>4.1399999999999997</v>
      </c>
      <c r="J776" s="78">
        <f>+IF(ISNUMBER(DATA!AI137),DATA!AI137,"n/a")</f>
        <v>-2.5999999999999999E-2</v>
      </c>
      <c r="K776" s="88">
        <f>+IF(ISNUMBER(DATA!AR137),DATA!AR137,"n/a")</f>
        <v>4.07</v>
      </c>
      <c r="L776" s="78">
        <f>+IF(ISNUMBER(DATA!AS137),DATA!AS137,"n/a")</f>
        <v>-4.1000000000000002E-2</v>
      </c>
      <c r="R776" s="67"/>
      <c r="S776" s="67"/>
      <c r="T776" s="67"/>
      <c r="U776" s="67"/>
      <c r="V776" s="67"/>
      <c r="W776" s="67"/>
      <c r="X776" s="67"/>
      <c r="Y776" s="67"/>
    </row>
    <row r="777" spans="1:25" x14ac:dyDescent="0.2">
      <c r="A777" s="76" t="s">
        <v>19</v>
      </c>
      <c r="B777" s="67" t="s">
        <v>11</v>
      </c>
      <c r="C777" s="67" t="s">
        <v>10</v>
      </c>
      <c r="D777" s="67" t="s">
        <v>279</v>
      </c>
      <c r="E777" s="88">
        <f>+IF(ISNUMBER(DATA!N138),DATA!N138,"n/a")</f>
        <v>4.34</v>
      </c>
      <c r="F777" s="78">
        <f>+IF(ISNUMBER(DATA!O138),DATA!O138,"n/a")</f>
        <v>2E-3</v>
      </c>
      <c r="G777" s="88">
        <f>+IF(ISNUMBER(DATA!X138),DATA!X138,"n/a")</f>
        <v>4.45</v>
      </c>
      <c r="H777" s="78">
        <f>+IF(ISNUMBER(DATA!Y138),DATA!Y138,"n/a")</f>
        <v>0.01</v>
      </c>
      <c r="I777" s="88">
        <f>+IF(ISNUMBER(DATA!AH138),DATA!AH138,"n/a")</f>
        <v>4.4800000000000004</v>
      </c>
      <c r="J777" s="78">
        <f>+IF(ISNUMBER(DATA!AI138),DATA!AI138,"n/a")</f>
        <v>2.1000000000000001E-2</v>
      </c>
      <c r="K777" s="88">
        <f>+IF(ISNUMBER(DATA!AR138),DATA!AR138,"n/a")</f>
        <v>4.3899999999999997</v>
      </c>
      <c r="L777" s="78">
        <f>+IF(ISNUMBER(DATA!AS138),DATA!AS138,"n/a")</f>
        <v>1.7999999999999999E-2</v>
      </c>
      <c r="R777" s="67"/>
      <c r="S777" s="67"/>
      <c r="T777" s="67"/>
      <c r="U777" s="67"/>
      <c r="V777" s="67"/>
      <c r="W777" s="67"/>
      <c r="X777" s="67"/>
      <c r="Y777" s="67"/>
    </row>
    <row r="778" spans="1:25" x14ac:dyDescent="0.2">
      <c r="A778" s="76" t="s">
        <v>19</v>
      </c>
      <c r="B778" s="67" t="s">
        <v>11</v>
      </c>
      <c r="C778" s="67" t="s">
        <v>10</v>
      </c>
      <c r="D778" s="67" t="s">
        <v>280</v>
      </c>
      <c r="E778" s="88">
        <f>+IF(ISNUMBER(DATA!N139),DATA!N139,"n/a")</f>
        <v>4.9400000000000004</v>
      </c>
      <c r="F778" s="78">
        <f>+IF(ISNUMBER(DATA!O139),DATA!O139,"n/a")</f>
        <v>-3.2000000000000001E-2</v>
      </c>
      <c r="G778" s="88">
        <f>+IF(ISNUMBER(DATA!X139),DATA!X139,"n/a")</f>
        <v>4.97</v>
      </c>
      <c r="H778" s="78">
        <f>+IF(ISNUMBER(DATA!Y139),DATA!Y139,"n/a")</f>
        <v>-4.1000000000000002E-2</v>
      </c>
      <c r="I778" s="88">
        <f>+IF(ISNUMBER(DATA!AH139),DATA!AH139,"n/a")</f>
        <v>5.04</v>
      </c>
      <c r="J778" s="78">
        <f>+IF(ISNUMBER(DATA!AI139),DATA!AI139,"n/a")</f>
        <v>-4.3999999999999997E-2</v>
      </c>
      <c r="K778" s="88">
        <f>+IF(ISNUMBER(DATA!AR139),DATA!AR139,"n/a")</f>
        <v>5.05</v>
      </c>
      <c r="L778" s="78">
        <f>+IF(ISNUMBER(DATA!AS139),DATA!AS139,"n/a")</f>
        <v>-4.8000000000000001E-2</v>
      </c>
      <c r="R778" s="67"/>
      <c r="S778" s="67"/>
      <c r="T778" s="67"/>
      <c r="U778" s="67"/>
      <c r="V778" s="67"/>
      <c r="W778" s="67"/>
      <c r="X778" s="67"/>
      <c r="Y778" s="67"/>
    </row>
    <row r="779" spans="1:25" x14ac:dyDescent="0.2">
      <c r="A779" s="76" t="s">
        <v>19</v>
      </c>
      <c r="B779" s="67" t="s">
        <v>11</v>
      </c>
      <c r="C779" s="67" t="s">
        <v>10</v>
      </c>
      <c r="D779" s="67" t="s">
        <v>281</v>
      </c>
      <c r="E779" s="88">
        <f>+IF(ISNUMBER(DATA!N140),DATA!N140,"n/a")</f>
        <v>4.7</v>
      </c>
      <c r="F779" s="78">
        <f>+IF(ISNUMBER(DATA!O140),DATA!O140,"n/a")</f>
        <v>-4.0000000000000001E-3</v>
      </c>
      <c r="G779" s="88">
        <f>+IF(ISNUMBER(DATA!X140),DATA!X140,"n/a")</f>
        <v>4.9400000000000004</v>
      </c>
      <c r="H779" s="78">
        <f>+IF(ISNUMBER(DATA!Y140),DATA!Y140,"n/a")</f>
        <v>5.1999999999999998E-2</v>
      </c>
      <c r="I779" s="88">
        <f>+IF(ISNUMBER(DATA!AH140),DATA!AH140,"n/a")</f>
        <v>4.96</v>
      </c>
      <c r="J779" s="78">
        <f>+IF(ISNUMBER(DATA!AI140),DATA!AI140,"n/a")</f>
        <v>4.3999999999999997E-2</v>
      </c>
      <c r="K779" s="88">
        <f>+IF(ISNUMBER(DATA!AR140),DATA!AR140,"n/a")</f>
        <v>4.83</v>
      </c>
      <c r="L779" s="78">
        <f>+IF(ISNUMBER(DATA!AS140),DATA!AS140,"n/a")</f>
        <v>2.9000000000000001E-2</v>
      </c>
      <c r="R779" s="67"/>
      <c r="S779" s="67"/>
      <c r="T779" s="67"/>
      <c r="U779" s="67"/>
      <c r="V779" s="67"/>
      <c r="W779" s="67"/>
      <c r="X779" s="67"/>
      <c r="Y779" s="67"/>
    </row>
    <row r="780" spans="1:25" x14ac:dyDescent="0.2">
      <c r="A780" s="76" t="s">
        <v>19</v>
      </c>
      <c r="B780" s="67" t="s">
        <v>11</v>
      </c>
      <c r="C780" s="67" t="s">
        <v>10</v>
      </c>
      <c r="D780" s="67" t="s">
        <v>282</v>
      </c>
      <c r="E780" s="88">
        <f>+IF(ISNUMBER(DATA!N141),DATA!N141,"n/a")</f>
        <v>4.18</v>
      </c>
      <c r="F780" s="78">
        <f>+IF(ISNUMBER(DATA!O141),DATA!O141,"n/a")</f>
        <v>0.02</v>
      </c>
      <c r="G780" s="88">
        <f>+IF(ISNUMBER(DATA!X141),DATA!X141,"n/a")</f>
        <v>4.49</v>
      </c>
      <c r="H780" s="78">
        <f>+IF(ISNUMBER(DATA!Y141),DATA!Y141,"n/a")</f>
        <v>0.14699999999999999</v>
      </c>
      <c r="I780" s="88">
        <f>+IF(ISNUMBER(DATA!AH141),DATA!AH141,"n/a")</f>
        <v>4.5</v>
      </c>
      <c r="J780" s="78">
        <f>+IF(ISNUMBER(DATA!AI141),DATA!AI141,"n/a")</f>
        <v>0.14599999999999999</v>
      </c>
      <c r="K780" s="88">
        <f>+IF(ISNUMBER(DATA!AR141),DATA!AR141,"n/a")</f>
        <v>4.25</v>
      </c>
      <c r="L780" s="78">
        <f>+IF(ISNUMBER(DATA!AS141),DATA!AS141,"n/a")</f>
        <v>0.09</v>
      </c>
      <c r="R780" s="67"/>
      <c r="S780" s="67"/>
      <c r="T780" s="67"/>
      <c r="U780" s="67"/>
      <c r="V780" s="67"/>
      <c r="W780" s="67"/>
      <c r="X780" s="67"/>
      <c r="Y780" s="67"/>
    </row>
    <row r="781" spans="1:25" x14ac:dyDescent="0.2">
      <c r="A781" s="76" t="s">
        <v>19</v>
      </c>
      <c r="B781" s="67" t="s">
        <v>11</v>
      </c>
      <c r="C781" s="67" t="s">
        <v>10</v>
      </c>
      <c r="D781" s="67" t="s">
        <v>283</v>
      </c>
      <c r="E781" s="88">
        <f>+IF(ISNUMBER(DATA!N142),DATA!N142,"n/a")</f>
        <v>5.39</v>
      </c>
      <c r="F781" s="78">
        <f>+IF(ISNUMBER(DATA!O142),DATA!O142,"n/a")</f>
        <v>-0.01</v>
      </c>
      <c r="G781" s="88">
        <f>+IF(ISNUMBER(DATA!X142),DATA!X142,"n/a")</f>
        <v>5.49</v>
      </c>
      <c r="H781" s="78">
        <f>+IF(ISNUMBER(DATA!Y142),DATA!Y142,"n/a")</f>
        <v>-1.7999999999999999E-2</v>
      </c>
      <c r="I781" s="88">
        <f>+IF(ISNUMBER(DATA!AH142),DATA!AH142,"n/a")</f>
        <v>5.55</v>
      </c>
      <c r="J781" s="78">
        <f>+IF(ISNUMBER(DATA!AI142),DATA!AI142,"n/a")</f>
        <v>-0.02</v>
      </c>
      <c r="K781" s="88">
        <f>+IF(ISNUMBER(DATA!AR142),DATA!AR142,"n/a")</f>
        <v>5.48</v>
      </c>
      <c r="L781" s="78">
        <f>+IF(ISNUMBER(DATA!AS142),DATA!AS142,"n/a")</f>
        <v>-0.02</v>
      </c>
      <c r="R781" s="67"/>
      <c r="S781" s="67"/>
      <c r="T781" s="67"/>
      <c r="U781" s="67"/>
      <c r="V781" s="67"/>
      <c r="W781" s="67"/>
      <c r="X781" s="67"/>
      <c r="Y781" s="67"/>
    </row>
    <row r="782" spans="1:25" x14ac:dyDescent="0.2">
      <c r="A782" s="76" t="s">
        <v>19</v>
      </c>
      <c r="B782" s="67" t="s">
        <v>11</v>
      </c>
      <c r="C782" s="67" t="s">
        <v>10</v>
      </c>
      <c r="D782" s="67" t="s">
        <v>284</v>
      </c>
      <c r="E782" s="88">
        <f>+IF(ISNUMBER(DATA!N143),DATA!N143,"n/a")</f>
        <v>4.53</v>
      </c>
      <c r="F782" s="78">
        <f>+IF(ISNUMBER(DATA!O143),DATA!O143,"n/a")</f>
        <v>-5.0000000000000001E-3</v>
      </c>
      <c r="G782" s="88">
        <f>+IF(ISNUMBER(DATA!X143),DATA!X143,"n/a")</f>
        <v>4.83</v>
      </c>
      <c r="H782" s="78">
        <f>+IF(ISNUMBER(DATA!Y143),DATA!Y143,"n/a")</f>
        <v>0.107</v>
      </c>
      <c r="I782" s="88">
        <f>+IF(ISNUMBER(DATA!AH143),DATA!AH143,"n/a")</f>
        <v>4.74</v>
      </c>
      <c r="J782" s="78">
        <f>+IF(ISNUMBER(DATA!AI143),DATA!AI143,"n/a")</f>
        <v>7.8E-2</v>
      </c>
      <c r="K782" s="88">
        <f>+IF(ISNUMBER(DATA!AR143),DATA!AR143,"n/a")</f>
        <v>4.57</v>
      </c>
      <c r="L782" s="78">
        <f>+IF(ISNUMBER(DATA!AS143),DATA!AS143,"n/a")</f>
        <v>6.0999999999999999E-2</v>
      </c>
      <c r="R782" s="67"/>
      <c r="S782" s="67"/>
      <c r="T782" s="67"/>
      <c r="U782" s="67"/>
      <c r="V782" s="67"/>
      <c r="W782" s="67"/>
      <c r="X782" s="67"/>
      <c r="Y782" s="67"/>
    </row>
    <row r="783" spans="1:25" x14ac:dyDescent="0.2">
      <c r="A783" s="76" t="s">
        <v>19</v>
      </c>
      <c r="B783" s="67" t="s">
        <v>11</v>
      </c>
      <c r="C783" s="67" t="s">
        <v>10</v>
      </c>
      <c r="D783" s="67" t="s">
        <v>285</v>
      </c>
      <c r="E783" s="88">
        <f>+IF(ISNUMBER(DATA!N144),DATA!N144,"n/a")</f>
        <v>4.95</v>
      </c>
      <c r="F783" s="78">
        <f>+IF(ISNUMBER(DATA!O144),DATA!O144,"n/a")</f>
        <v>-4.2999999999999997E-2</v>
      </c>
      <c r="G783" s="88">
        <f>+IF(ISNUMBER(DATA!X144),DATA!X144,"n/a")</f>
        <v>4.93</v>
      </c>
      <c r="H783" s="78">
        <f>+IF(ISNUMBER(DATA!Y144),DATA!Y144,"n/a")</f>
        <v>-5.3999999999999999E-2</v>
      </c>
      <c r="I783" s="88">
        <f>+IF(ISNUMBER(DATA!AH144),DATA!AH144,"n/a")</f>
        <v>4.95</v>
      </c>
      <c r="J783" s="78">
        <f>+IF(ISNUMBER(DATA!AI144),DATA!AI144,"n/a")</f>
        <v>-5.5E-2</v>
      </c>
      <c r="K783" s="88">
        <f>+IF(ISNUMBER(DATA!AR144),DATA!AR144,"n/a")</f>
        <v>4.91</v>
      </c>
      <c r="L783" s="78">
        <f>+IF(ISNUMBER(DATA!AS144),DATA!AS144,"n/a")</f>
        <v>-6.5000000000000002E-2</v>
      </c>
      <c r="R783" s="67"/>
      <c r="S783" s="67"/>
      <c r="T783" s="67"/>
      <c r="U783" s="67"/>
      <c r="V783" s="67"/>
      <c r="W783" s="67"/>
      <c r="X783" s="67"/>
      <c r="Y783" s="67"/>
    </row>
    <row r="784" spans="1:25" x14ac:dyDescent="0.2">
      <c r="A784" s="76" t="s">
        <v>19</v>
      </c>
      <c r="B784" s="67" t="s">
        <v>11</v>
      </c>
      <c r="C784" s="67" t="s">
        <v>10</v>
      </c>
      <c r="D784" s="67" t="s">
        <v>286</v>
      </c>
      <c r="E784" s="88">
        <f>+IF(ISNUMBER(DATA!N145),DATA!N145,"n/a")</f>
        <v>5.1100000000000003</v>
      </c>
      <c r="F784" s="78">
        <f>+IF(ISNUMBER(DATA!O145),DATA!O145,"n/a")</f>
        <v>0.13700000000000001</v>
      </c>
      <c r="G784" s="88">
        <f>+IF(ISNUMBER(DATA!X145),DATA!X145,"n/a")</f>
        <v>4.82</v>
      </c>
      <c r="H784" s="78">
        <f>+IF(ISNUMBER(DATA!Y145),DATA!Y145,"n/a")</f>
        <v>6.7000000000000004E-2</v>
      </c>
      <c r="I784" s="88">
        <f>+IF(ISNUMBER(DATA!AH145),DATA!AH145,"n/a")</f>
        <v>4.71</v>
      </c>
      <c r="J784" s="78">
        <f>+IF(ISNUMBER(DATA!AI145),DATA!AI145,"n/a")</f>
        <v>7.5999999999999998E-2</v>
      </c>
      <c r="K784" s="88">
        <f>+IF(ISNUMBER(DATA!AR145),DATA!AR145,"n/a")</f>
        <v>4.5999999999999996</v>
      </c>
      <c r="L784" s="78">
        <f>+IF(ISNUMBER(DATA!AS145),DATA!AS145,"n/a")</f>
        <v>1.0999999999999999E-2</v>
      </c>
      <c r="R784" s="67"/>
      <c r="S784" s="67"/>
      <c r="T784" s="67"/>
      <c r="U784" s="67"/>
      <c r="V784" s="67"/>
      <c r="W784" s="67"/>
      <c r="X784" s="67"/>
      <c r="Y784" s="67"/>
    </row>
    <row r="785" spans="1:25" x14ac:dyDescent="0.2">
      <c r="A785" s="76" t="s">
        <v>19</v>
      </c>
      <c r="B785" s="67" t="s">
        <v>11</v>
      </c>
      <c r="C785" s="67" t="s">
        <v>10</v>
      </c>
      <c r="D785" s="67" t="s">
        <v>287</v>
      </c>
      <c r="E785" s="88">
        <f>+IF(ISNUMBER(DATA!N146),DATA!N146,"n/a")</f>
        <v>3.71</v>
      </c>
      <c r="F785" s="78">
        <f>+IF(ISNUMBER(DATA!O146),DATA!O146,"n/a")</f>
        <v>-6.5000000000000002E-2</v>
      </c>
      <c r="G785" s="88">
        <f>+IF(ISNUMBER(DATA!X146),DATA!X146,"n/a")</f>
        <v>4.22</v>
      </c>
      <c r="H785" s="78">
        <f>+IF(ISNUMBER(DATA!Y146),DATA!Y146,"n/a")</f>
        <v>0.16500000000000001</v>
      </c>
      <c r="I785" s="88">
        <f>+IF(ISNUMBER(DATA!AH146),DATA!AH146,"n/a")</f>
        <v>4.1399999999999997</v>
      </c>
      <c r="J785" s="78">
        <f>+IF(ISNUMBER(DATA!AI146),DATA!AI146,"n/a")</f>
        <v>0.13800000000000001</v>
      </c>
      <c r="K785" s="88">
        <f>+IF(ISNUMBER(DATA!AR146),DATA!AR146,"n/a")</f>
        <v>3.98</v>
      </c>
      <c r="L785" s="78">
        <f>+IF(ISNUMBER(DATA!AS146),DATA!AS146,"n/a")</f>
        <v>0.10100000000000001</v>
      </c>
      <c r="R785" s="67"/>
      <c r="S785" s="67"/>
      <c r="T785" s="67"/>
      <c r="U785" s="67"/>
      <c r="V785" s="67"/>
      <c r="W785" s="67"/>
      <c r="X785" s="67"/>
      <c r="Y785" s="67"/>
    </row>
    <row r="786" spans="1:25" x14ac:dyDescent="0.2">
      <c r="A786" s="76" t="s">
        <v>19</v>
      </c>
      <c r="B786" s="67" t="s">
        <v>11</v>
      </c>
      <c r="C786" s="67" t="s">
        <v>10</v>
      </c>
      <c r="D786" s="67" t="s">
        <v>288</v>
      </c>
      <c r="E786" s="88">
        <f>+IF(ISNUMBER(DATA!N147),DATA!N147,"n/a")</f>
        <v>2.83</v>
      </c>
      <c r="F786" s="78">
        <f>+IF(ISNUMBER(DATA!O147),DATA!O147,"n/a")</f>
        <v>-0.16900000000000001</v>
      </c>
      <c r="G786" s="88">
        <f>+IF(ISNUMBER(DATA!X147),DATA!X147,"n/a")</f>
        <v>3.01</v>
      </c>
      <c r="H786" s="78">
        <f>+IF(ISNUMBER(DATA!Y147),DATA!Y147,"n/a")</f>
        <v>-0.01</v>
      </c>
      <c r="I786" s="88">
        <f>+IF(ISNUMBER(DATA!AH147),DATA!AH147,"n/a")</f>
        <v>3.22</v>
      </c>
      <c r="J786" s="78">
        <f>+IF(ISNUMBER(DATA!AI147),DATA!AI147,"n/a")</f>
        <v>0.05</v>
      </c>
      <c r="K786" s="88">
        <f>+IF(ISNUMBER(DATA!AR147),DATA!AR147,"n/a")</f>
        <v>3.28</v>
      </c>
      <c r="L786" s="78">
        <f>+IF(ISNUMBER(DATA!AS147),DATA!AS147,"n/a")</f>
        <v>6.9000000000000006E-2</v>
      </c>
      <c r="R786" s="67"/>
      <c r="S786" s="67"/>
      <c r="T786" s="67"/>
      <c r="U786" s="67"/>
      <c r="V786" s="67"/>
      <c r="W786" s="67"/>
      <c r="X786" s="67"/>
      <c r="Y786" s="67"/>
    </row>
    <row r="787" spans="1:25" x14ac:dyDescent="0.2">
      <c r="A787" s="76" t="s">
        <v>19</v>
      </c>
      <c r="B787" s="67" t="s">
        <v>11</v>
      </c>
      <c r="C787" s="67" t="s">
        <v>10</v>
      </c>
      <c r="D787" s="67" t="s">
        <v>289</v>
      </c>
      <c r="E787" s="88">
        <f>+IF(ISNUMBER(DATA!N148),DATA!N148,"n/a")</f>
        <v>4.05</v>
      </c>
      <c r="F787" s="78">
        <f>+IF(ISNUMBER(DATA!O148),DATA!O148,"n/a")</f>
        <v>-3.5999999999999997E-2</v>
      </c>
      <c r="G787" s="88">
        <f>+IF(ISNUMBER(DATA!X148),DATA!X148,"n/a")</f>
        <v>4.22</v>
      </c>
      <c r="H787" s="78">
        <f>+IF(ISNUMBER(DATA!Y148),DATA!Y148,"n/a")</f>
        <v>-1.4999999999999999E-2</v>
      </c>
      <c r="I787" s="88">
        <f>+IF(ISNUMBER(DATA!AH148),DATA!AH148,"n/a")</f>
        <v>4.25</v>
      </c>
      <c r="J787" s="78">
        <f>+IF(ISNUMBER(DATA!AI148),DATA!AI148,"n/a")</f>
        <v>-6.0000000000000001E-3</v>
      </c>
      <c r="K787" s="88">
        <f>+IF(ISNUMBER(DATA!AR148),DATA!AR148,"n/a")</f>
        <v>4.2</v>
      </c>
      <c r="L787" s="78">
        <f>+IF(ISNUMBER(DATA!AS148),DATA!AS148,"n/a")</f>
        <v>-5.0000000000000001E-3</v>
      </c>
      <c r="R787" s="67"/>
      <c r="S787" s="67"/>
      <c r="T787" s="67"/>
      <c r="U787" s="67"/>
      <c r="V787" s="67"/>
      <c r="W787" s="67"/>
      <c r="X787" s="67"/>
      <c r="Y787" s="67"/>
    </row>
    <row r="788" spans="1:25" x14ac:dyDescent="0.2">
      <c r="A788" s="76" t="s">
        <v>19</v>
      </c>
      <c r="B788" s="67" t="s">
        <v>11</v>
      </c>
      <c r="C788" s="67" t="s">
        <v>10</v>
      </c>
      <c r="D788" s="67" t="s">
        <v>290</v>
      </c>
      <c r="E788" s="88">
        <f>+IF(ISNUMBER(DATA!N149),DATA!N149,"n/a")</f>
        <v>3.98</v>
      </c>
      <c r="F788" s="78">
        <f>+IF(ISNUMBER(DATA!O149),DATA!O149,"n/a")</f>
        <v>-4.2999999999999997E-2</v>
      </c>
      <c r="G788" s="88">
        <f>+IF(ISNUMBER(DATA!X149),DATA!X149,"n/a")</f>
        <v>4.1900000000000004</v>
      </c>
      <c r="H788" s="78">
        <f>+IF(ISNUMBER(DATA!Y149),DATA!Y149,"n/a")</f>
        <v>-0.02</v>
      </c>
      <c r="I788" s="88">
        <f>+IF(ISNUMBER(DATA!AH149),DATA!AH149,"n/a")</f>
        <v>4.25</v>
      </c>
      <c r="J788" s="78">
        <f>+IF(ISNUMBER(DATA!AI149),DATA!AI149,"n/a")</f>
        <v>3.0000000000000001E-3</v>
      </c>
      <c r="K788" s="88">
        <f>+IF(ISNUMBER(DATA!AR149),DATA!AR149,"n/a")</f>
        <v>4.22</v>
      </c>
      <c r="L788" s="78">
        <f>+IF(ISNUMBER(DATA!AS149),DATA!AS149,"n/a")</f>
        <v>-3.0000000000000001E-3</v>
      </c>
      <c r="R788" s="67"/>
      <c r="S788" s="67"/>
      <c r="T788" s="67"/>
      <c r="U788" s="67"/>
      <c r="V788" s="67"/>
      <c r="W788" s="67"/>
      <c r="X788" s="67"/>
      <c r="Y788" s="67"/>
    </row>
    <row r="789" spans="1:25" x14ac:dyDescent="0.2">
      <c r="A789" s="76" t="s">
        <v>19</v>
      </c>
      <c r="B789" s="67" t="s">
        <v>11</v>
      </c>
      <c r="C789" s="67" t="s">
        <v>10</v>
      </c>
      <c r="D789" s="67" t="s">
        <v>291</v>
      </c>
      <c r="E789" s="88">
        <f>+IF(ISNUMBER(DATA!N150),DATA!N150,"n/a")</f>
        <v>5.07</v>
      </c>
      <c r="F789" s="78">
        <f>+IF(ISNUMBER(DATA!O150),DATA!O150,"n/a")</f>
        <v>-2.5000000000000001E-2</v>
      </c>
      <c r="G789" s="88">
        <f>+IF(ISNUMBER(DATA!X150),DATA!X150,"n/a")</f>
        <v>5.08</v>
      </c>
      <c r="H789" s="78">
        <f>+IF(ISNUMBER(DATA!Y150),DATA!Y150,"n/a")</f>
        <v>-2.7E-2</v>
      </c>
      <c r="I789" s="88">
        <f>+IF(ISNUMBER(DATA!AH150),DATA!AH150,"n/a")</f>
        <v>5.09</v>
      </c>
      <c r="J789" s="78">
        <f>+IF(ISNUMBER(DATA!AI150),DATA!AI150,"n/a")</f>
        <v>-1.7999999999999999E-2</v>
      </c>
      <c r="K789" s="88">
        <f>+IF(ISNUMBER(DATA!AR150),DATA!AR150,"n/a")</f>
        <v>5.05</v>
      </c>
      <c r="L789" s="78">
        <f>+IF(ISNUMBER(DATA!AS150),DATA!AS150,"n/a")</f>
        <v>-2E-3</v>
      </c>
      <c r="R789" s="67"/>
      <c r="S789" s="67"/>
      <c r="T789" s="67"/>
      <c r="U789" s="67"/>
      <c r="V789" s="67"/>
      <c r="W789" s="67"/>
      <c r="X789" s="67"/>
      <c r="Y789" s="67"/>
    </row>
    <row r="790" spans="1:25" x14ac:dyDescent="0.2">
      <c r="A790" s="76" t="s">
        <v>19</v>
      </c>
      <c r="B790" s="67" t="s">
        <v>11</v>
      </c>
      <c r="C790" s="67" t="s">
        <v>10</v>
      </c>
      <c r="D790" s="67" t="s">
        <v>292</v>
      </c>
      <c r="E790" s="88">
        <f>+IF(ISNUMBER(DATA!N151),DATA!N151,"n/a")</f>
        <v>4.17</v>
      </c>
      <c r="F790" s="78">
        <f>+IF(ISNUMBER(DATA!O151),DATA!O151,"n/a")</f>
        <v>-1.9E-2</v>
      </c>
      <c r="G790" s="88">
        <f>+IF(ISNUMBER(DATA!X151),DATA!X151,"n/a")</f>
        <v>4.4400000000000004</v>
      </c>
      <c r="H790" s="78">
        <f>+IF(ISNUMBER(DATA!Y151),DATA!Y151,"n/a")</f>
        <v>7.9000000000000001E-2</v>
      </c>
      <c r="I790" s="88">
        <f>+IF(ISNUMBER(DATA!AH151),DATA!AH151,"n/a")</f>
        <v>4.4400000000000004</v>
      </c>
      <c r="J790" s="78">
        <f>+IF(ISNUMBER(DATA!AI151),DATA!AI151,"n/a")</f>
        <v>7.0000000000000007E-2</v>
      </c>
      <c r="K790" s="88">
        <f>+IF(ISNUMBER(DATA!AR151),DATA!AR151,"n/a")</f>
        <v>4.3</v>
      </c>
      <c r="L790" s="78">
        <f>+IF(ISNUMBER(DATA!AS151),DATA!AS151,"n/a")</f>
        <v>4.1000000000000002E-2</v>
      </c>
      <c r="R790" s="67"/>
      <c r="S790" s="67"/>
      <c r="T790" s="67"/>
      <c r="U790" s="67"/>
      <c r="V790" s="67"/>
      <c r="W790" s="67"/>
      <c r="X790" s="67"/>
      <c r="Y790" s="67"/>
    </row>
    <row r="791" spans="1:25" x14ac:dyDescent="0.2">
      <c r="A791" s="76" t="s">
        <v>19</v>
      </c>
      <c r="B791" s="67" t="s">
        <v>11</v>
      </c>
      <c r="C791" s="67" t="s">
        <v>10</v>
      </c>
      <c r="D791" s="67" t="s">
        <v>293</v>
      </c>
      <c r="E791" s="88">
        <f>+IF(ISNUMBER(DATA!N152),DATA!N152,"n/a")</f>
        <v>4.5199999999999996</v>
      </c>
      <c r="F791" s="78">
        <f>+IF(ISNUMBER(DATA!O152),DATA!O152,"n/a")</f>
        <v>-0.113</v>
      </c>
      <c r="G791" s="88">
        <f>+IF(ISNUMBER(DATA!X152),DATA!X152,"n/a")</f>
        <v>4.55</v>
      </c>
      <c r="H791" s="78">
        <f>+IF(ISNUMBER(DATA!Y152),DATA!Y152,"n/a")</f>
        <v>-3.5999999999999997E-2</v>
      </c>
      <c r="I791" s="88">
        <f>+IF(ISNUMBER(DATA!AH152),DATA!AH152,"n/a")</f>
        <v>4.51</v>
      </c>
      <c r="J791" s="78">
        <f>+IF(ISNUMBER(DATA!AI152),DATA!AI152,"n/a")</f>
        <v>-5.3999999999999999E-2</v>
      </c>
      <c r="K791" s="88">
        <f>+IF(ISNUMBER(DATA!AR152),DATA!AR152,"n/a")</f>
        <v>4.47</v>
      </c>
      <c r="L791" s="78">
        <f>+IF(ISNUMBER(DATA!AS152),DATA!AS152,"n/a")</f>
        <v>-5.1999999999999998E-2</v>
      </c>
      <c r="R791" s="67"/>
      <c r="S791" s="67"/>
      <c r="T791" s="67"/>
      <c r="U791" s="67"/>
      <c r="V791" s="67"/>
      <c r="W791" s="67"/>
      <c r="X791" s="67"/>
      <c r="Y791" s="67"/>
    </row>
    <row r="792" spans="1:25" x14ac:dyDescent="0.2">
      <c r="A792" s="76" t="s">
        <v>19</v>
      </c>
      <c r="B792" s="67" t="s">
        <v>11</v>
      </c>
      <c r="C792" s="67" t="s">
        <v>10</v>
      </c>
      <c r="D792" s="67" t="s">
        <v>294</v>
      </c>
      <c r="E792" s="88">
        <f>+IF(ISNUMBER(DATA!N153),DATA!N153,"n/a")</f>
        <v>5.68</v>
      </c>
      <c r="F792" s="78">
        <f>+IF(ISNUMBER(DATA!O153),DATA!O153,"n/a")</f>
        <v>-1.2999999999999999E-2</v>
      </c>
      <c r="G792" s="88">
        <f>+IF(ISNUMBER(DATA!X153),DATA!X153,"n/a")</f>
        <v>5.5</v>
      </c>
      <c r="H792" s="78">
        <f>+IF(ISNUMBER(DATA!Y153),DATA!Y153,"n/a")</f>
        <v>-4.1000000000000002E-2</v>
      </c>
      <c r="I792" s="88">
        <f>+IF(ISNUMBER(DATA!AH153),DATA!AH153,"n/a")</f>
        <v>5.36</v>
      </c>
      <c r="J792" s="78">
        <f>+IF(ISNUMBER(DATA!AI153),DATA!AI153,"n/a")</f>
        <v>-5.8999999999999997E-2</v>
      </c>
      <c r="K792" s="88">
        <f>+IF(ISNUMBER(DATA!AR153),DATA!AR153,"n/a")</f>
        <v>5.42</v>
      </c>
      <c r="L792" s="78">
        <f>+IF(ISNUMBER(DATA!AS153),DATA!AS153,"n/a")</f>
        <v>-1.6E-2</v>
      </c>
      <c r="R792" s="67"/>
      <c r="S792" s="67"/>
      <c r="T792" s="67"/>
      <c r="U792" s="67"/>
      <c r="V792" s="67"/>
      <c r="W792" s="67"/>
      <c r="X792" s="67"/>
      <c r="Y792" s="67"/>
    </row>
    <row r="793" spans="1:25" x14ac:dyDescent="0.2">
      <c r="A793" s="76" t="s">
        <v>19</v>
      </c>
      <c r="B793" s="67" t="s">
        <v>11</v>
      </c>
      <c r="C793" s="67" t="s">
        <v>10</v>
      </c>
      <c r="D793" s="67" t="s">
        <v>295</v>
      </c>
      <c r="E793" s="88">
        <f>+IF(ISNUMBER(DATA!N154),DATA!N154,"n/a")</f>
        <v>5.23</v>
      </c>
      <c r="F793" s="78">
        <f>+IF(ISNUMBER(DATA!O154),DATA!O154,"n/a")</f>
        <v>-6.0000000000000001E-3</v>
      </c>
      <c r="G793" s="88">
        <f>+IF(ISNUMBER(DATA!X154),DATA!X154,"n/a")</f>
        <v>5.24</v>
      </c>
      <c r="H793" s="78">
        <f>+IF(ISNUMBER(DATA!Y154),DATA!Y154,"n/a")</f>
        <v>-5.0000000000000001E-3</v>
      </c>
      <c r="I793" s="88">
        <f>+IF(ISNUMBER(DATA!AH154),DATA!AH154,"n/a")</f>
        <v>5.24</v>
      </c>
      <c r="J793" s="78">
        <f>+IF(ISNUMBER(DATA!AI154),DATA!AI154,"n/a")</f>
        <v>-1.2E-2</v>
      </c>
      <c r="K793" s="88">
        <f>+IF(ISNUMBER(DATA!AR154),DATA!AR154,"n/a")</f>
        <v>5.23</v>
      </c>
      <c r="L793" s="78">
        <f>+IF(ISNUMBER(DATA!AS154),DATA!AS154,"n/a")</f>
        <v>-2.1000000000000001E-2</v>
      </c>
      <c r="R793" s="67"/>
      <c r="S793" s="67"/>
      <c r="T793" s="67"/>
      <c r="U793" s="67"/>
      <c r="V793" s="67"/>
      <c r="W793" s="67"/>
      <c r="X793" s="67"/>
      <c r="Y793" s="67"/>
    </row>
    <row r="794" spans="1:25" x14ac:dyDescent="0.2">
      <c r="A794" s="76" t="s">
        <v>19</v>
      </c>
      <c r="B794" s="67" t="s">
        <v>11</v>
      </c>
      <c r="C794" s="67" t="s">
        <v>10</v>
      </c>
      <c r="D794" s="67" t="s">
        <v>296</v>
      </c>
      <c r="E794" s="88">
        <f>+IF(ISNUMBER(DATA!N155),DATA!N155,"n/a")</f>
        <v>4.26</v>
      </c>
      <c r="F794" s="78">
        <f>+IF(ISNUMBER(DATA!O155),DATA!O155,"n/a")</f>
        <v>-0.127</v>
      </c>
      <c r="G794" s="88">
        <f>+IF(ISNUMBER(DATA!X155),DATA!X155,"n/a")</f>
        <v>4.63</v>
      </c>
      <c r="H794" s="78">
        <f>+IF(ISNUMBER(DATA!Y155),DATA!Y155,"n/a")</f>
        <v>0.05</v>
      </c>
      <c r="I794" s="88">
        <f>+IF(ISNUMBER(DATA!AH155),DATA!AH155,"n/a")</f>
        <v>4.7</v>
      </c>
      <c r="J794" s="78">
        <f>+IF(ISNUMBER(DATA!AI155),DATA!AI155,"n/a")</f>
        <v>7.6999999999999999E-2</v>
      </c>
      <c r="K794" s="88">
        <f>+IF(ISNUMBER(DATA!AR155),DATA!AR155,"n/a")</f>
        <v>4.92</v>
      </c>
      <c r="L794" s="78">
        <f>+IF(ISNUMBER(DATA!AS155),DATA!AS155,"n/a")</f>
        <v>0.13900000000000001</v>
      </c>
      <c r="R794" s="67"/>
      <c r="S794" s="67"/>
      <c r="T794" s="67"/>
      <c r="U794" s="67"/>
      <c r="V794" s="67"/>
      <c r="W794" s="67"/>
      <c r="X794" s="67"/>
      <c r="Y794" s="67"/>
    </row>
    <row r="795" spans="1:25" x14ac:dyDescent="0.2">
      <c r="A795" s="76" t="s">
        <v>19</v>
      </c>
      <c r="B795" s="67" t="s">
        <v>11</v>
      </c>
      <c r="C795" s="67" t="s">
        <v>10</v>
      </c>
      <c r="D795" s="67" t="s">
        <v>297</v>
      </c>
      <c r="E795" s="88">
        <f>+IF(ISNUMBER(DATA!N156),DATA!N156,"n/a")</f>
        <v>4.6500000000000004</v>
      </c>
      <c r="F795" s="78">
        <f>+IF(ISNUMBER(DATA!O156),DATA!O156,"n/a")</f>
        <v>-0.113</v>
      </c>
      <c r="G795" s="88">
        <f>+IF(ISNUMBER(DATA!X156),DATA!X156,"n/a")</f>
        <v>4.72</v>
      </c>
      <c r="H795" s="78">
        <f>+IF(ISNUMBER(DATA!Y156),DATA!Y156,"n/a")</f>
        <v>-2.3E-2</v>
      </c>
      <c r="I795" s="88">
        <f>+IF(ISNUMBER(DATA!AH156),DATA!AH156,"n/a")</f>
        <v>4.6900000000000004</v>
      </c>
      <c r="J795" s="78">
        <f>+IF(ISNUMBER(DATA!AI156),DATA!AI156,"n/a")</f>
        <v>-3.6999999999999998E-2</v>
      </c>
      <c r="K795" s="88">
        <f>+IF(ISNUMBER(DATA!AR156),DATA!AR156,"n/a")</f>
        <v>4.68</v>
      </c>
      <c r="L795" s="78">
        <f>+IF(ISNUMBER(DATA!AS156),DATA!AS156,"n/a")</f>
        <v>-0.03</v>
      </c>
      <c r="R795" s="67"/>
      <c r="S795" s="67"/>
      <c r="T795" s="67"/>
      <c r="U795" s="67"/>
      <c r="V795" s="67"/>
      <c r="W795" s="67"/>
      <c r="X795" s="67"/>
      <c r="Y795" s="67"/>
    </row>
    <row r="796" spans="1:25" x14ac:dyDescent="0.2">
      <c r="A796" s="76" t="s">
        <v>19</v>
      </c>
      <c r="B796" s="67" t="s">
        <v>11</v>
      </c>
      <c r="C796" s="67" t="s">
        <v>10</v>
      </c>
      <c r="D796" s="67" t="s">
        <v>298</v>
      </c>
      <c r="E796" s="88">
        <f>+IF(ISNUMBER(DATA!N157),DATA!N157,"n/a")</f>
        <v>3.78</v>
      </c>
      <c r="F796" s="78">
        <f>+IF(ISNUMBER(DATA!O157),DATA!O157,"n/a")</f>
        <v>-0.108</v>
      </c>
      <c r="G796" s="88">
        <f>+IF(ISNUMBER(DATA!X157),DATA!X157,"n/a")</f>
        <v>4.01</v>
      </c>
      <c r="H796" s="78">
        <f>+IF(ISNUMBER(DATA!Y157),DATA!Y157,"n/a")</f>
        <v>-2.9000000000000001E-2</v>
      </c>
      <c r="I796" s="88">
        <f>+IF(ISNUMBER(DATA!AH157),DATA!AH157,"n/a")</f>
        <v>4.12</v>
      </c>
      <c r="J796" s="78">
        <f>+IF(ISNUMBER(DATA!AI157),DATA!AI157,"n/a")</f>
        <v>-2.1000000000000001E-2</v>
      </c>
      <c r="K796" s="88">
        <f>+IF(ISNUMBER(DATA!AR157),DATA!AR157,"n/a")</f>
        <v>4.05</v>
      </c>
      <c r="L796" s="78">
        <f>+IF(ISNUMBER(DATA!AS157),DATA!AS157,"n/a")</f>
        <v>-4.8000000000000001E-2</v>
      </c>
      <c r="R796" s="67"/>
      <c r="S796" s="67"/>
      <c r="T796" s="67"/>
      <c r="U796" s="67"/>
      <c r="V796" s="67"/>
      <c r="W796" s="67"/>
      <c r="X796" s="67"/>
      <c r="Y796" s="67"/>
    </row>
    <row r="797" spans="1:25" x14ac:dyDescent="0.2">
      <c r="A797" s="76" t="s">
        <v>19</v>
      </c>
      <c r="B797" s="67" t="s">
        <v>11</v>
      </c>
      <c r="C797" s="67" t="s">
        <v>10</v>
      </c>
      <c r="D797" s="67" t="s">
        <v>299</v>
      </c>
      <c r="E797" s="88">
        <f>+IF(ISNUMBER(DATA!N158),DATA!N158,"n/a")</f>
        <v>4.04</v>
      </c>
      <c r="F797" s="78">
        <f>+IF(ISNUMBER(DATA!O158),DATA!O158,"n/a")</f>
        <v>8.6999999999999994E-2</v>
      </c>
      <c r="G797" s="88">
        <f>+IF(ISNUMBER(DATA!X158),DATA!X158,"n/a")</f>
        <v>4.26</v>
      </c>
      <c r="H797" s="78">
        <f>+IF(ISNUMBER(DATA!Y158),DATA!Y158,"n/a")</f>
        <v>5.3999999999999999E-2</v>
      </c>
      <c r="I797" s="88">
        <f>+IF(ISNUMBER(DATA!AH158),DATA!AH158,"n/a")</f>
        <v>4.3</v>
      </c>
      <c r="J797" s="78">
        <f>+IF(ISNUMBER(DATA!AI158),DATA!AI158,"n/a")</f>
        <v>0.03</v>
      </c>
      <c r="K797" s="88">
        <f>+IF(ISNUMBER(DATA!AR158),DATA!AR158,"n/a")</f>
        <v>4.1900000000000004</v>
      </c>
      <c r="L797" s="78">
        <f>+IF(ISNUMBER(DATA!AS158),DATA!AS158,"n/a")</f>
        <v>-2.1000000000000001E-2</v>
      </c>
      <c r="R797" s="67"/>
      <c r="S797" s="67"/>
      <c r="T797" s="67"/>
      <c r="U797" s="67"/>
      <c r="V797" s="67"/>
      <c r="W797" s="67"/>
      <c r="X797" s="67"/>
      <c r="Y797" s="67"/>
    </row>
    <row r="798" spans="1:25" x14ac:dyDescent="0.2">
      <c r="A798" s="76" t="s">
        <v>19</v>
      </c>
      <c r="B798" s="67" t="s">
        <v>11</v>
      </c>
      <c r="C798" s="67" t="s">
        <v>10</v>
      </c>
      <c r="D798" s="67" t="s">
        <v>300</v>
      </c>
      <c r="E798" s="88">
        <f>+IF(ISNUMBER(DATA!N159),DATA!N159,"n/a")</f>
        <v>4.76</v>
      </c>
      <c r="F798" s="78">
        <f>+IF(ISNUMBER(DATA!O159),DATA!O159,"n/a")</f>
        <v>-9.5000000000000001E-2</v>
      </c>
      <c r="G798" s="88">
        <f>+IF(ISNUMBER(DATA!X159),DATA!X159,"n/a")</f>
        <v>4.8600000000000003</v>
      </c>
      <c r="H798" s="78">
        <f>+IF(ISNUMBER(DATA!Y159),DATA!Y159,"n/a")</f>
        <v>-1.2999999999999999E-2</v>
      </c>
      <c r="I798" s="88">
        <f>+IF(ISNUMBER(DATA!AH159),DATA!AH159,"n/a")</f>
        <v>4.92</v>
      </c>
      <c r="J798" s="78">
        <f>+IF(ISNUMBER(DATA!AI159),DATA!AI159,"n/a")</f>
        <v>2E-3</v>
      </c>
      <c r="K798" s="88">
        <f>+IF(ISNUMBER(DATA!AR159),DATA!AR159,"n/a")</f>
        <v>5.0999999999999996</v>
      </c>
      <c r="L798" s="78">
        <f>+IF(ISNUMBER(DATA!AS159),DATA!AS159,"n/a")</f>
        <v>4.7E-2</v>
      </c>
      <c r="R798" s="67"/>
      <c r="S798" s="67"/>
      <c r="T798" s="67"/>
      <c r="U798" s="67"/>
      <c r="V798" s="67"/>
      <c r="W798" s="67"/>
      <c r="X798" s="67"/>
      <c r="Y798" s="67"/>
    </row>
    <row r="799" spans="1:25" x14ac:dyDescent="0.2">
      <c r="A799" s="76" t="s">
        <v>19</v>
      </c>
      <c r="B799" s="67" t="s">
        <v>11</v>
      </c>
      <c r="C799" s="67" t="s">
        <v>10</v>
      </c>
      <c r="D799" s="67" t="s">
        <v>301</v>
      </c>
      <c r="E799" s="88">
        <f>+IF(ISNUMBER(DATA!N160),DATA!N160,"n/a")</f>
        <v>4.53</v>
      </c>
      <c r="F799" s="78">
        <f>+IF(ISNUMBER(DATA!O160),DATA!O160,"n/a")</f>
        <v>-0.112</v>
      </c>
      <c r="G799" s="88">
        <f>+IF(ISNUMBER(DATA!X160),DATA!X160,"n/a")</f>
        <v>4.5999999999999996</v>
      </c>
      <c r="H799" s="78">
        <f>+IF(ISNUMBER(DATA!Y160),DATA!Y160,"n/a")</f>
        <v>-0.10299999999999999</v>
      </c>
      <c r="I799" s="88">
        <f>+IF(ISNUMBER(DATA!AH160),DATA!AH160,"n/a")</f>
        <v>4.59</v>
      </c>
      <c r="J799" s="78">
        <f>+IF(ISNUMBER(DATA!AI160),DATA!AI160,"n/a")</f>
        <v>-0.122</v>
      </c>
      <c r="K799" s="88">
        <f>+IF(ISNUMBER(DATA!AR160),DATA!AR160,"n/a")</f>
        <v>4.59</v>
      </c>
      <c r="L799" s="78">
        <f>+IF(ISNUMBER(DATA!AS160),DATA!AS160,"n/a")</f>
        <v>-0.114</v>
      </c>
      <c r="R799" s="67"/>
      <c r="S799" s="67"/>
      <c r="T799" s="67"/>
      <c r="U799" s="67"/>
      <c r="V799" s="67"/>
      <c r="W799" s="67"/>
      <c r="X799" s="67"/>
      <c r="Y799" s="67"/>
    </row>
    <row r="800" spans="1:25" x14ac:dyDescent="0.2">
      <c r="A800" s="76" t="s">
        <v>19</v>
      </c>
      <c r="B800" s="67" t="s">
        <v>11</v>
      </c>
      <c r="C800" s="67" t="s">
        <v>10</v>
      </c>
      <c r="D800" s="67" t="s">
        <v>302</v>
      </c>
      <c r="E800" s="88">
        <f>+IF(ISNUMBER(DATA!N161),DATA!N161,"n/a")</f>
        <v>3.59</v>
      </c>
      <c r="F800" s="78">
        <f>+IF(ISNUMBER(DATA!O161),DATA!O161,"n/a")</f>
        <v>-0.125</v>
      </c>
      <c r="G800" s="88">
        <f>+IF(ISNUMBER(DATA!X161),DATA!X161,"n/a")</f>
        <v>3.51</v>
      </c>
      <c r="H800" s="78">
        <f>+IF(ISNUMBER(DATA!Y161),DATA!Y161,"n/a")</f>
        <v>-0.13500000000000001</v>
      </c>
      <c r="I800" s="88">
        <f>+IF(ISNUMBER(DATA!AH161),DATA!AH161,"n/a")</f>
        <v>3.48</v>
      </c>
      <c r="J800" s="78">
        <f>+IF(ISNUMBER(DATA!AI161),DATA!AI161,"n/a")</f>
        <v>-0.13500000000000001</v>
      </c>
      <c r="K800" s="88">
        <f>+IF(ISNUMBER(DATA!AR161),DATA!AR161,"n/a")</f>
        <v>3.7</v>
      </c>
      <c r="L800" s="78">
        <f>+IF(ISNUMBER(DATA!AS161),DATA!AS161,"n/a")</f>
        <v>-7.3999999999999996E-2</v>
      </c>
      <c r="R800" s="67"/>
      <c r="S800" s="67"/>
      <c r="T800" s="67"/>
      <c r="U800" s="67"/>
      <c r="V800" s="67"/>
      <c r="W800" s="67"/>
      <c r="X800" s="67"/>
      <c r="Y800" s="67"/>
    </row>
    <row r="801" spans="1:25" x14ac:dyDescent="0.2">
      <c r="A801" s="76" t="s">
        <v>19</v>
      </c>
      <c r="B801" s="67" t="s">
        <v>11</v>
      </c>
      <c r="C801" s="67" t="s">
        <v>10</v>
      </c>
      <c r="D801" s="67" t="s">
        <v>303</v>
      </c>
      <c r="E801" s="88">
        <f>+IF(ISNUMBER(DATA!N162),DATA!N162,"n/a")</f>
        <v>4.33</v>
      </c>
      <c r="F801" s="78">
        <f>+IF(ISNUMBER(DATA!O162),DATA!O162,"n/a")</f>
        <v>-4.1000000000000002E-2</v>
      </c>
      <c r="G801" s="88">
        <f>+IF(ISNUMBER(DATA!X162),DATA!X162,"n/a")</f>
        <v>4.41</v>
      </c>
      <c r="H801" s="78">
        <f>+IF(ISNUMBER(DATA!Y162),DATA!Y162,"n/a")</f>
        <v>-2.9000000000000001E-2</v>
      </c>
      <c r="I801" s="88">
        <f>+IF(ISNUMBER(DATA!AH162),DATA!AH162,"n/a")</f>
        <v>4.41</v>
      </c>
      <c r="J801" s="78">
        <f>+IF(ISNUMBER(DATA!AI162),DATA!AI162,"n/a")</f>
        <v>-2.7E-2</v>
      </c>
      <c r="K801" s="88">
        <f>+IF(ISNUMBER(DATA!AR162),DATA!AR162,"n/a")</f>
        <v>4.3499999999999996</v>
      </c>
      <c r="L801" s="78">
        <f>+IF(ISNUMBER(DATA!AS162),DATA!AS162,"n/a")</f>
        <v>-3.9E-2</v>
      </c>
      <c r="R801" s="67"/>
      <c r="S801" s="67"/>
      <c r="T801" s="67"/>
      <c r="U801" s="67"/>
      <c r="V801" s="67"/>
      <c r="W801" s="67"/>
      <c r="X801" s="67"/>
      <c r="Y801" s="67"/>
    </row>
    <row r="802" spans="1:25" x14ac:dyDescent="0.2">
      <c r="A802" s="76" t="s">
        <v>19</v>
      </c>
      <c r="B802" s="67" t="s">
        <v>11</v>
      </c>
      <c r="C802" s="67" t="s">
        <v>10</v>
      </c>
      <c r="D802" s="67" t="s">
        <v>304</v>
      </c>
      <c r="E802" s="88">
        <f>+IF(ISNUMBER(DATA!N163),DATA!N163,"n/a")</f>
        <v>5.27</v>
      </c>
      <c r="F802" s="78">
        <f>+IF(ISNUMBER(DATA!O163),DATA!O163,"n/a")</f>
        <v>3.2000000000000001E-2</v>
      </c>
      <c r="G802" s="88">
        <f>+IF(ISNUMBER(DATA!X163),DATA!X163,"n/a")</f>
        <v>5.42</v>
      </c>
      <c r="H802" s="78">
        <f>+IF(ISNUMBER(DATA!Y163),DATA!Y163,"n/a")</f>
        <v>4.1000000000000002E-2</v>
      </c>
      <c r="I802" s="88">
        <f>+IF(ISNUMBER(DATA!AH163),DATA!AH163,"n/a")</f>
        <v>5.43</v>
      </c>
      <c r="J802" s="78">
        <f>+IF(ISNUMBER(DATA!AI163),DATA!AI163,"n/a")</f>
        <v>6.3E-2</v>
      </c>
      <c r="K802" s="88">
        <f>+IF(ISNUMBER(DATA!AR163),DATA!AR163,"n/a")</f>
        <v>5.2</v>
      </c>
      <c r="L802" s="78">
        <f>+IF(ISNUMBER(DATA!AS163),DATA!AS163,"n/a")</f>
        <v>2.3E-2</v>
      </c>
      <c r="R802" s="67"/>
      <c r="S802" s="67"/>
      <c r="T802" s="67"/>
      <c r="U802" s="67"/>
      <c r="V802" s="67"/>
      <c r="W802" s="67"/>
      <c r="X802" s="67"/>
      <c r="Y802" s="67"/>
    </row>
    <row r="803" spans="1:25" x14ac:dyDescent="0.2">
      <c r="A803" s="76" t="s">
        <v>19</v>
      </c>
      <c r="B803" s="67" t="s">
        <v>11</v>
      </c>
      <c r="C803" s="67" t="s">
        <v>10</v>
      </c>
      <c r="D803" s="67" t="s">
        <v>305</v>
      </c>
      <c r="E803" s="88">
        <f>+IF(ISNUMBER(DATA!N164),DATA!N164,"n/a")</f>
        <v>4.58</v>
      </c>
      <c r="F803" s="78">
        <f>+IF(ISNUMBER(DATA!O164),DATA!O164,"n/a")</f>
        <v>-0.1</v>
      </c>
      <c r="G803" s="88">
        <f>+IF(ISNUMBER(DATA!X164),DATA!X164,"n/a")</f>
        <v>4.5999999999999996</v>
      </c>
      <c r="H803" s="78">
        <f>+IF(ISNUMBER(DATA!Y164),DATA!Y164,"n/a")</f>
        <v>-3.5000000000000003E-2</v>
      </c>
      <c r="I803" s="88">
        <f>+IF(ISNUMBER(DATA!AH164),DATA!AH164,"n/a")</f>
        <v>4.58</v>
      </c>
      <c r="J803" s="78">
        <f>+IF(ISNUMBER(DATA!AI164),DATA!AI164,"n/a")</f>
        <v>-5.1999999999999998E-2</v>
      </c>
      <c r="K803" s="88">
        <f>+IF(ISNUMBER(DATA!AR164),DATA!AR164,"n/a")</f>
        <v>4.54</v>
      </c>
      <c r="L803" s="78">
        <f>+IF(ISNUMBER(DATA!AS164),DATA!AS164,"n/a")</f>
        <v>-4.8000000000000001E-2</v>
      </c>
      <c r="R803" s="67"/>
      <c r="S803" s="67"/>
      <c r="T803" s="67"/>
      <c r="U803" s="67"/>
      <c r="V803" s="67"/>
      <c r="W803" s="67"/>
      <c r="X803" s="67"/>
      <c r="Y803" s="67"/>
    </row>
    <row r="804" spans="1:25" x14ac:dyDescent="0.2">
      <c r="A804" s="76" t="s">
        <v>19</v>
      </c>
      <c r="B804" s="67" t="s">
        <v>11</v>
      </c>
      <c r="C804" s="67" t="s">
        <v>10</v>
      </c>
      <c r="D804" s="67" t="s">
        <v>306</v>
      </c>
      <c r="E804" s="88">
        <f>+IF(ISNUMBER(DATA!N165),DATA!N165,"n/a")</f>
        <v>4.22</v>
      </c>
      <c r="F804" s="78">
        <f>+IF(ISNUMBER(DATA!O165),DATA!O165,"n/a")</f>
        <v>-2.7E-2</v>
      </c>
      <c r="G804" s="88">
        <f>+IF(ISNUMBER(DATA!X165),DATA!X165,"n/a")</f>
        <v>4.49</v>
      </c>
      <c r="H804" s="78">
        <f>+IF(ISNUMBER(DATA!Y165),DATA!Y165,"n/a")</f>
        <v>8.3000000000000004E-2</v>
      </c>
      <c r="I804" s="88">
        <f>+IF(ISNUMBER(DATA!AH165),DATA!AH165,"n/a")</f>
        <v>4.4800000000000004</v>
      </c>
      <c r="J804" s="78">
        <f>+IF(ISNUMBER(DATA!AI165),DATA!AI165,"n/a")</f>
        <v>7.3999999999999996E-2</v>
      </c>
      <c r="K804" s="88">
        <f>+IF(ISNUMBER(DATA!AR165),DATA!AR165,"n/a")</f>
        <v>4.33</v>
      </c>
      <c r="L804" s="78">
        <f>+IF(ISNUMBER(DATA!AS165),DATA!AS165,"n/a")</f>
        <v>5.5E-2</v>
      </c>
      <c r="R804" s="67"/>
      <c r="S804" s="67"/>
      <c r="T804" s="67"/>
      <c r="U804" s="67"/>
      <c r="V804" s="67"/>
      <c r="W804" s="67"/>
      <c r="X804" s="67"/>
      <c r="Y804" s="67"/>
    </row>
    <row r="805" spans="1:25" x14ac:dyDescent="0.2">
      <c r="A805" s="76" t="s">
        <v>19</v>
      </c>
      <c r="B805" s="67" t="s">
        <v>11</v>
      </c>
      <c r="C805" s="67" t="s">
        <v>10</v>
      </c>
      <c r="D805" s="67" t="s">
        <v>307</v>
      </c>
      <c r="E805" s="88">
        <f>+IF(ISNUMBER(DATA!N166),DATA!N166,"n/a")</f>
        <v>3.97</v>
      </c>
      <c r="F805" s="78">
        <f>+IF(ISNUMBER(DATA!O166),DATA!O166,"n/a")</f>
        <v>-4.8000000000000001E-2</v>
      </c>
      <c r="G805" s="88">
        <f>+IF(ISNUMBER(DATA!X166),DATA!X166,"n/a")</f>
        <v>4.04</v>
      </c>
      <c r="H805" s="78">
        <f>+IF(ISNUMBER(DATA!Y166),DATA!Y166,"n/a")</f>
        <v>-4.8000000000000001E-2</v>
      </c>
      <c r="I805" s="88">
        <f>+IF(ISNUMBER(DATA!AH166),DATA!AH166,"n/a")</f>
        <v>4.0199999999999996</v>
      </c>
      <c r="J805" s="78">
        <f>+IF(ISNUMBER(DATA!AI166),DATA!AI166,"n/a")</f>
        <v>-5.5E-2</v>
      </c>
      <c r="K805" s="88">
        <f>+IF(ISNUMBER(DATA!AR166),DATA!AR166,"n/a")</f>
        <v>4.05</v>
      </c>
      <c r="L805" s="78">
        <f>+IF(ISNUMBER(DATA!AS166),DATA!AS166,"n/a")</f>
        <v>-4.3999999999999997E-2</v>
      </c>
      <c r="R805" s="67"/>
      <c r="S805" s="67"/>
      <c r="T805" s="67"/>
      <c r="U805" s="67"/>
      <c r="V805" s="67"/>
      <c r="W805" s="67"/>
      <c r="X805" s="67"/>
      <c r="Y805" s="67"/>
    </row>
    <row r="806" spans="1:25" x14ac:dyDescent="0.2">
      <c r="A806" s="76" t="s">
        <v>19</v>
      </c>
      <c r="B806" s="67" t="s">
        <v>11</v>
      </c>
      <c r="C806" s="67" t="s">
        <v>10</v>
      </c>
      <c r="D806" s="67" t="s">
        <v>308</v>
      </c>
      <c r="E806" s="88">
        <f>+IF(ISNUMBER(DATA!N167),DATA!N167,"n/a")</f>
        <v>4.7</v>
      </c>
      <c r="F806" s="78">
        <f>+IF(ISNUMBER(DATA!O167),DATA!O167,"n/a")</f>
        <v>6.0999999999999999E-2</v>
      </c>
      <c r="G806" s="88">
        <f>+IF(ISNUMBER(DATA!X167),DATA!X167,"n/a")</f>
        <v>4.3899999999999997</v>
      </c>
      <c r="H806" s="78">
        <f>+IF(ISNUMBER(DATA!Y167),DATA!Y167,"n/a")</f>
        <v>1.4E-2</v>
      </c>
      <c r="I806" s="88">
        <f>+IF(ISNUMBER(DATA!AH167),DATA!AH167,"n/a")</f>
        <v>4.2</v>
      </c>
      <c r="J806" s="78">
        <f>+IF(ISNUMBER(DATA!AI167),DATA!AI167,"n/a")</f>
        <v>-4.0000000000000001E-3</v>
      </c>
      <c r="K806" s="88">
        <f>+IF(ISNUMBER(DATA!AR167),DATA!AR167,"n/a")</f>
        <v>4.21</v>
      </c>
      <c r="L806" s="78">
        <f>+IF(ISNUMBER(DATA!AS167),DATA!AS167,"n/a")</f>
        <v>-0.08</v>
      </c>
      <c r="R806" s="67"/>
      <c r="S806" s="67"/>
      <c r="T806" s="67"/>
      <c r="U806" s="67"/>
      <c r="V806" s="67"/>
      <c r="W806" s="67"/>
      <c r="X806" s="67"/>
      <c r="Y806" s="67"/>
    </row>
    <row r="807" spans="1:25" x14ac:dyDescent="0.2">
      <c r="A807" s="76" t="s">
        <v>19</v>
      </c>
      <c r="B807" s="67" t="s">
        <v>11</v>
      </c>
      <c r="C807" s="67" t="s">
        <v>10</v>
      </c>
      <c r="D807" s="67" t="s">
        <v>309</v>
      </c>
      <c r="E807" s="88">
        <f>+IF(ISNUMBER(DATA!N168),DATA!N168,"n/a")</f>
        <v>5.29</v>
      </c>
      <c r="F807" s="78">
        <f>+IF(ISNUMBER(DATA!O168),DATA!O168,"n/a")</f>
        <v>-2.1000000000000001E-2</v>
      </c>
      <c r="G807" s="88">
        <f>+IF(ISNUMBER(DATA!X168),DATA!X168,"n/a")</f>
        <v>5.34</v>
      </c>
      <c r="H807" s="78">
        <f>+IF(ISNUMBER(DATA!Y168),DATA!Y168,"n/a")</f>
        <v>-2.5000000000000001E-2</v>
      </c>
      <c r="I807" s="88">
        <f>+IF(ISNUMBER(DATA!AH168),DATA!AH168,"n/a")</f>
        <v>5.42</v>
      </c>
      <c r="J807" s="78">
        <f>+IF(ISNUMBER(DATA!AI168),DATA!AI168,"n/a")</f>
        <v>-1.6E-2</v>
      </c>
      <c r="K807" s="88">
        <f>+IF(ISNUMBER(DATA!AR168),DATA!AR168,"n/a")</f>
        <v>5.37</v>
      </c>
      <c r="L807" s="78">
        <f>+IF(ISNUMBER(DATA!AS168),DATA!AS168,"n/a")</f>
        <v>-2.3E-2</v>
      </c>
      <c r="R807" s="67"/>
      <c r="S807" s="67"/>
      <c r="T807" s="67"/>
      <c r="U807" s="67"/>
      <c r="V807" s="67"/>
      <c r="W807" s="67"/>
      <c r="X807" s="67"/>
      <c r="Y807" s="67"/>
    </row>
    <row r="808" spans="1:25" x14ac:dyDescent="0.2">
      <c r="A808" s="76" t="s">
        <v>19</v>
      </c>
      <c r="B808" s="67" t="s">
        <v>11</v>
      </c>
      <c r="C808" s="67" t="s">
        <v>10</v>
      </c>
      <c r="D808" s="67" t="s">
        <v>310</v>
      </c>
      <c r="E808" s="88">
        <f>+IF(ISNUMBER(DATA!N169),DATA!N169,"n/a")</f>
        <v>3.92</v>
      </c>
      <c r="F808" s="78">
        <f>+IF(ISNUMBER(DATA!O169),DATA!O169,"n/a")</f>
        <v>1.2999999999999999E-2</v>
      </c>
      <c r="G808" s="88">
        <f>+IF(ISNUMBER(DATA!X169),DATA!X169,"n/a")</f>
        <v>3.94</v>
      </c>
      <c r="H808" s="78">
        <f>+IF(ISNUMBER(DATA!Y169),DATA!Y169,"n/a")</f>
        <v>-1.9E-2</v>
      </c>
      <c r="I808" s="88">
        <f>+IF(ISNUMBER(DATA!AH169),DATA!AH169,"n/a")</f>
        <v>3.95</v>
      </c>
      <c r="J808" s="78">
        <f>+IF(ISNUMBER(DATA!AI169),DATA!AI169,"n/a")</f>
        <v>-8.7999999999999995E-2</v>
      </c>
      <c r="K808" s="88">
        <f>+IF(ISNUMBER(DATA!AR169),DATA!AR169,"n/a")</f>
        <v>3.94</v>
      </c>
      <c r="L808" s="78">
        <f>+IF(ISNUMBER(DATA!AS169),DATA!AS169,"n/a")</f>
        <v>-0.12</v>
      </c>
      <c r="R808" s="67"/>
      <c r="S808" s="67"/>
      <c r="T808" s="67"/>
      <c r="U808" s="67"/>
      <c r="V808" s="67"/>
      <c r="W808" s="67"/>
      <c r="X808" s="67"/>
      <c r="Y808" s="67"/>
    </row>
    <row r="809" spans="1:25" x14ac:dyDescent="0.2">
      <c r="A809" s="76" t="s">
        <v>19</v>
      </c>
      <c r="B809" s="67" t="s">
        <v>11</v>
      </c>
      <c r="C809" s="67" t="s">
        <v>10</v>
      </c>
      <c r="D809" s="67" t="s">
        <v>311</v>
      </c>
      <c r="E809" s="88">
        <f>+IF(ISNUMBER(DATA!N170),DATA!N170,"n/a")</f>
        <v>4.97</v>
      </c>
      <c r="F809" s="78">
        <f>+IF(ISNUMBER(DATA!O170),DATA!O170,"n/a")</f>
        <v>-2.1999999999999999E-2</v>
      </c>
      <c r="G809" s="88">
        <f>+IF(ISNUMBER(DATA!X170),DATA!X170,"n/a")</f>
        <v>5.03</v>
      </c>
      <c r="H809" s="78">
        <f>+IF(ISNUMBER(DATA!Y170),DATA!Y170,"n/a")</f>
        <v>-2.8000000000000001E-2</v>
      </c>
      <c r="I809" s="88">
        <f>+IF(ISNUMBER(DATA!AH170),DATA!AH170,"n/a")</f>
        <v>5.1100000000000003</v>
      </c>
      <c r="J809" s="78">
        <f>+IF(ISNUMBER(DATA!AI170),DATA!AI170,"n/a")</f>
        <v>-2.7E-2</v>
      </c>
      <c r="K809" s="88">
        <f>+IF(ISNUMBER(DATA!AR170),DATA!AR170,"n/a")</f>
        <v>5.08</v>
      </c>
      <c r="L809" s="78">
        <f>+IF(ISNUMBER(DATA!AS170),DATA!AS170,"n/a")</f>
        <v>-4.2999999999999997E-2</v>
      </c>
      <c r="R809" s="67"/>
      <c r="S809" s="67"/>
      <c r="T809" s="67"/>
      <c r="U809" s="67"/>
      <c r="V809" s="67"/>
      <c r="W809" s="67"/>
      <c r="X809" s="67"/>
      <c r="Y809" s="67"/>
    </row>
    <row r="810" spans="1:25" x14ac:dyDescent="0.2">
      <c r="A810" s="76" t="s">
        <v>19</v>
      </c>
      <c r="B810" s="67" t="s">
        <v>11</v>
      </c>
      <c r="C810" s="67" t="s">
        <v>10</v>
      </c>
      <c r="D810" s="67" t="s">
        <v>312</v>
      </c>
      <c r="E810" s="88">
        <f>+IF(ISNUMBER(DATA!N171),DATA!N171,"n/a")</f>
        <v>4.8600000000000003</v>
      </c>
      <c r="F810" s="78">
        <f>+IF(ISNUMBER(DATA!O171),DATA!O171,"n/a")</f>
        <v>8.9999999999999993E-3</v>
      </c>
      <c r="G810" s="88">
        <f>+IF(ISNUMBER(DATA!X171),DATA!X171,"n/a")</f>
        <v>5.01</v>
      </c>
      <c r="H810" s="78">
        <f>+IF(ISNUMBER(DATA!Y171),DATA!Y171,"n/a")</f>
        <v>0.02</v>
      </c>
      <c r="I810" s="88">
        <f>+IF(ISNUMBER(DATA!AH171),DATA!AH171,"n/a")</f>
        <v>5.07</v>
      </c>
      <c r="J810" s="78">
        <f>+IF(ISNUMBER(DATA!AI171),DATA!AI171,"n/a")</f>
        <v>1.6E-2</v>
      </c>
      <c r="K810" s="88">
        <f>+IF(ISNUMBER(DATA!AR171),DATA!AR171,"n/a")</f>
        <v>4.9400000000000004</v>
      </c>
      <c r="L810" s="78">
        <f>+IF(ISNUMBER(DATA!AS171),DATA!AS171,"n/a")</f>
        <v>-3.5000000000000003E-2</v>
      </c>
      <c r="R810" s="67"/>
      <c r="S810" s="67"/>
      <c r="T810" s="67"/>
      <c r="U810" s="67"/>
      <c r="V810" s="67"/>
      <c r="W810" s="67"/>
      <c r="X810" s="67"/>
      <c r="Y810" s="67"/>
    </row>
    <row r="811" spans="1:25" x14ac:dyDescent="0.2">
      <c r="A811" s="76" t="s">
        <v>19</v>
      </c>
      <c r="B811" s="67" t="s">
        <v>11</v>
      </c>
      <c r="C811" s="67" t="s">
        <v>10</v>
      </c>
      <c r="D811" s="67" t="s">
        <v>313</v>
      </c>
      <c r="E811" s="88">
        <f>+IF(ISNUMBER(DATA!N172),DATA!N172,"n/a")</f>
        <v>5.27</v>
      </c>
      <c r="F811" s="78">
        <f>+IF(ISNUMBER(DATA!O172),DATA!O172,"n/a")</f>
        <v>-5.0000000000000001E-3</v>
      </c>
      <c r="G811" s="88">
        <f>+IF(ISNUMBER(DATA!X172),DATA!X172,"n/a")</f>
        <v>5.5</v>
      </c>
      <c r="H811" s="78">
        <f>+IF(ISNUMBER(DATA!Y172),DATA!Y172,"n/a")</f>
        <v>2.1000000000000001E-2</v>
      </c>
      <c r="I811" s="88">
        <f>+IF(ISNUMBER(DATA!AH172),DATA!AH172,"n/a")</f>
        <v>5.55</v>
      </c>
      <c r="J811" s="78">
        <f>+IF(ISNUMBER(DATA!AI172),DATA!AI172,"n/a")</f>
        <v>2.5999999999999999E-2</v>
      </c>
      <c r="K811" s="88">
        <f>+IF(ISNUMBER(DATA!AR172),DATA!AR172,"n/a")</f>
        <v>5.38</v>
      </c>
      <c r="L811" s="78">
        <f>+IF(ISNUMBER(DATA!AS172),DATA!AS172,"n/a")</f>
        <v>-2.5999999999999999E-2</v>
      </c>
      <c r="R811" s="67"/>
      <c r="S811" s="67"/>
      <c r="T811" s="67"/>
      <c r="U811" s="67"/>
      <c r="V811" s="67"/>
      <c r="W811" s="67"/>
      <c r="X811" s="67"/>
      <c r="Y811" s="67"/>
    </row>
    <row r="812" spans="1:25" x14ac:dyDescent="0.2">
      <c r="A812" s="76" t="s">
        <v>19</v>
      </c>
      <c r="B812" s="67" t="s">
        <v>11</v>
      </c>
      <c r="C812" s="67" t="s">
        <v>10</v>
      </c>
      <c r="D812" s="67" t="s">
        <v>314</v>
      </c>
      <c r="E812" s="88">
        <f>+IF(ISNUMBER(DATA!N173),DATA!N173,"n/a")</f>
        <v>5.25</v>
      </c>
      <c r="F812" s="78">
        <f>+IF(ISNUMBER(DATA!O173),DATA!O173,"n/a")</f>
        <v>8.3000000000000004E-2</v>
      </c>
      <c r="G812" s="88">
        <f>+IF(ISNUMBER(DATA!X173),DATA!X173,"n/a")</f>
        <v>5.27</v>
      </c>
      <c r="H812" s="78">
        <f>+IF(ISNUMBER(DATA!Y173),DATA!Y173,"n/a")</f>
        <v>5.8000000000000003E-2</v>
      </c>
      <c r="I812" s="88">
        <f>+IF(ISNUMBER(DATA!AH173),DATA!AH173,"n/a")</f>
        <v>5.27</v>
      </c>
      <c r="J812" s="78">
        <f>+IF(ISNUMBER(DATA!AI173),DATA!AI173,"n/a")</f>
        <v>7.6999999999999999E-2</v>
      </c>
      <c r="K812" s="88">
        <f>+IF(ISNUMBER(DATA!AR173),DATA!AR173,"n/a")</f>
        <v>5.15</v>
      </c>
      <c r="L812" s="78">
        <f>+IF(ISNUMBER(DATA!AS173),DATA!AS173,"n/a")</f>
        <v>6.5000000000000002E-2</v>
      </c>
      <c r="R812" s="67"/>
      <c r="S812" s="67"/>
      <c r="T812" s="67"/>
      <c r="U812" s="67"/>
      <c r="V812" s="67"/>
      <c r="W812" s="67"/>
      <c r="X812" s="67"/>
      <c r="Y812" s="67"/>
    </row>
    <row r="813" spans="1:25" x14ac:dyDescent="0.2">
      <c r="A813" s="76" t="s">
        <v>19</v>
      </c>
      <c r="B813" s="67" t="s">
        <v>11</v>
      </c>
      <c r="C813" s="67" t="s">
        <v>10</v>
      </c>
      <c r="D813" s="67" t="s">
        <v>315</v>
      </c>
      <c r="E813" s="88">
        <f>+IF(ISNUMBER(DATA!N174),DATA!N174,"n/a")</f>
        <v>4.7</v>
      </c>
      <c r="F813" s="78">
        <f>+IF(ISNUMBER(DATA!O174),DATA!O174,"n/a")</f>
        <v>-7.0000000000000001E-3</v>
      </c>
      <c r="G813" s="88">
        <f>+IF(ISNUMBER(DATA!X174),DATA!X174,"n/a")</f>
        <v>4.88</v>
      </c>
      <c r="H813" s="78">
        <f>+IF(ISNUMBER(DATA!Y174),DATA!Y174,"n/a")</f>
        <v>0.01</v>
      </c>
      <c r="I813" s="88">
        <f>+IF(ISNUMBER(DATA!AH174),DATA!AH174,"n/a")</f>
        <v>4.91</v>
      </c>
      <c r="J813" s="78">
        <f>+IF(ISNUMBER(DATA!AI174),DATA!AI174,"n/a")</f>
        <v>6.0000000000000001E-3</v>
      </c>
      <c r="K813" s="88">
        <f>+IF(ISNUMBER(DATA!AR174),DATA!AR174,"n/a")</f>
        <v>4.82</v>
      </c>
      <c r="L813" s="78">
        <f>+IF(ISNUMBER(DATA!AS174),DATA!AS174,"n/a")</f>
        <v>-2.7E-2</v>
      </c>
      <c r="R813" s="67"/>
      <c r="S813" s="67"/>
      <c r="T813" s="67"/>
      <c r="U813" s="67"/>
      <c r="V813" s="67"/>
      <c r="W813" s="67"/>
      <c r="X813" s="67"/>
      <c r="Y813" s="67"/>
    </row>
    <row r="814" spans="1:25" x14ac:dyDescent="0.2">
      <c r="A814" s="76" t="s">
        <v>19</v>
      </c>
      <c r="B814" s="67" t="s">
        <v>11</v>
      </c>
      <c r="C814" s="67" t="s">
        <v>10</v>
      </c>
      <c r="D814" s="67" t="s">
        <v>316</v>
      </c>
      <c r="E814" s="88">
        <f>+IF(ISNUMBER(DATA!N175),DATA!N175,"n/a")</f>
        <v>4.9400000000000004</v>
      </c>
      <c r="F814" s="78">
        <f>+IF(ISNUMBER(DATA!O175),DATA!O175,"n/a")</f>
        <v>-1.7000000000000001E-2</v>
      </c>
      <c r="G814" s="88">
        <f>+IF(ISNUMBER(DATA!X175),DATA!X175,"n/a")</f>
        <v>4.88</v>
      </c>
      <c r="H814" s="78">
        <f>+IF(ISNUMBER(DATA!Y175),DATA!Y175,"n/a")</f>
        <v>-3.1E-2</v>
      </c>
      <c r="I814" s="88">
        <f>+IF(ISNUMBER(DATA!AH175),DATA!AH175,"n/a")</f>
        <v>4.92</v>
      </c>
      <c r="J814" s="78">
        <f>+IF(ISNUMBER(DATA!AI175),DATA!AI175,"n/a")</f>
        <v>-3.3000000000000002E-2</v>
      </c>
      <c r="K814" s="88">
        <f>+IF(ISNUMBER(DATA!AR175),DATA!AR175,"n/a")</f>
        <v>4.9800000000000004</v>
      </c>
      <c r="L814" s="78">
        <f>+IF(ISNUMBER(DATA!AS175),DATA!AS175,"n/a")</f>
        <v>-3.4000000000000002E-2</v>
      </c>
      <c r="R814" s="67"/>
      <c r="S814" s="67"/>
      <c r="T814" s="67"/>
      <c r="U814" s="67"/>
      <c r="V814" s="67"/>
      <c r="W814" s="67"/>
      <c r="X814" s="67"/>
      <c r="Y814" s="67"/>
    </row>
    <row r="815" spans="1:25" x14ac:dyDescent="0.2">
      <c r="A815" s="76" t="s">
        <v>19</v>
      </c>
      <c r="B815" s="67" t="s">
        <v>11</v>
      </c>
      <c r="C815" s="67" t="s">
        <v>10</v>
      </c>
      <c r="D815" s="67" t="s">
        <v>317</v>
      </c>
      <c r="E815" s="88">
        <f>+IF(ISNUMBER(DATA!N176),DATA!N176,"n/a")</f>
        <v>5.69</v>
      </c>
      <c r="F815" s="78">
        <f>+IF(ISNUMBER(DATA!O176),DATA!O176,"n/a")</f>
        <v>0.106</v>
      </c>
      <c r="G815" s="88">
        <f>+IF(ISNUMBER(DATA!X176),DATA!X176,"n/a")</f>
        <v>5.69</v>
      </c>
      <c r="H815" s="78">
        <f>+IF(ISNUMBER(DATA!Y176),DATA!Y176,"n/a")</f>
        <v>9.8000000000000004E-2</v>
      </c>
      <c r="I815" s="88">
        <f>+IF(ISNUMBER(DATA!AH176),DATA!AH176,"n/a")</f>
        <v>5.83</v>
      </c>
      <c r="J815" s="78">
        <f>+IF(ISNUMBER(DATA!AI176),DATA!AI176,"n/a")</f>
        <v>0.122</v>
      </c>
      <c r="K815" s="88">
        <f>+IF(ISNUMBER(DATA!AR176),DATA!AR176,"n/a")</f>
        <v>5.79</v>
      </c>
      <c r="L815" s="78">
        <f>+IF(ISNUMBER(DATA!AS176),DATA!AS176,"n/a")</f>
        <v>0.108</v>
      </c>
      <c r="R815" s="67"/>
      <c r="S815" s="67"/>
      <c r="T815" s="67"/>
      <c r="U815" s="67"/>
      <c r="V815" s="67"/>
      <c r="W815" s="67"/>
      <c r="X815" s="67"/>
      <c r="Y815" s="67"/>
    </row>
    <row r="816" spans="1:25" x14ac:dyDescent="0.2">
      <c r="A816" s="76" t="s">
        <v>19</v>
      </c>
      <c r="B816" s="67" t="s">
        <v>11</v>
      </c>
      <c r="C816" s="67" t="s">
        <v>10</v>
      </c>
      <c r="D816" s="67" t="s">
        <v>318</v>
      </c>
      <c r="E816" s="88">
        <f>+IF(ISNUMBER(DATA!N177),DATA!N177,"n/a")</f>
        <v>4.43</v>
      </c>
      <c r="F816" s="78">
        <f>+IF(ISNUMBER(DATA!O177),DATA!O177,"n/a")</f>
        <v>1.4999999999999999E-2</v>
      </c>
      <c r="G816" s="88">
        <f>+IF(ISNUMBER(DATA!X177),DATA!X177,"n/a")</f>
        <v>4.47</v>
      </c>
      <c r="H816" s="78">
        <f>+IF(ISNUMBER(DATA!Y177),DATA!Y177,"n/a")</f>
        <v>1.0999999999999999E-2</v>
      </c>
      <c r="I816" s="88">
        <f>+IF(ISNUMBER(DATA!AH177),DATA!AH177,"n/a")</f>
        <v>4.47</v>
      </c>
      <c r="J816" s="78">
        <f>+IF(ISNUMBER(DATA!AI177),DATA!AI177,"n/a")</f>
        <v>-2.3E-2</v>
      </c>
      <c r="K816" s="88">
        <f>+IF(ISNUMBER(DATA!AR177),DATA!AR177,"n/a")</f>
        <v>4.4400000000000004</v>
      </c>
      <c r="L816" s="78">
        <f>+IF(ISNUMBER(DATA!AS177),DATA!AS177,"n/a")</f>
        <v>-0.04</v>
      </c>
      <c r="R816" s="67"/>
      <c r="S816" s="67"/>
      <c r="T816" s="67"/>
      <c r="U816" s="67"/>
      <c r="V816" s="67"/>
      <c r="W816" s="67"/>
      <c r="X816" s="67"/>
      <c r="Y816" s="67"/>
    </row>
    <row r="817" spans="1:25" x14ac:dyDescent="0.2">
      <c r="A817" s="76" t="s">
        <v>19</v>
      </c>
      <c r="B817" s="67" t="s">
        <v>11</v>
      </c>
      <c r="C817" s="67" t="s">
        <v>10</v>
      </c>
      <c r="D817" s="67" t="s">
        <v>319</v>
      </c>
      <c r="E817" s="88">
        <f>+IF(ISNUMBER(DATA!N178),DATA!N178,"n/a")</f>
        <v>4.8600000000000003</v>
      </c>
      <c r="F817" s="78">
        <f>+IF(ISNUMBER(DATA!O178),DATA!O178,"n/a")</f>
        <v>-7.0000000000000007E-2</v>
      </c>
      <c r="G817" s="88">
        <f>+IF(ISNUMBER(DATA!X178),DATA!X178,"n/a")</f>
        <v>4.92</v>
      </c>
      <c r="H817" s="78">
        <f>+IF(ISNUMBER(DATA!Y178),DATA!Y178,"n/a")</f>
        <v>-0.02</v>
      </c>
      <c r="I817" s="88">
        <f>+IF(ISNUMBER(DATA!AH178),DATA!AH178,"n/a")</f>
        <v>4.91</v>
      </c>
      <c r="J817" s="78">
        <f>+IF(ISNUMBER(DATA!AI178),DATA!AI178,"n/a")</f>
        <v>-4.1000000000000002E-2</v>
      </c>
      <c r="K817" s="88">
        <f>+IF(ISNUMBER(DATA!AR178),DATA!AR178,"n/a")</f>
        <v>4.87</v>
      </c>
      <c r="L817" s="78">
        <f>+IF(ISNUMBER(DATA!AS178),DATA!AS178,"n/a")</f>
        <v>-4.7E-2</v>
      </c>
      <c r="R817" s="67"/>
      <c r="S817" s="67"/>
      <c r="T817" s="67"/>
      <c r="U817" s="67"/>
      <c r="V817" s="67"/>
      <c r="W817" s="67"/>
      <c r="X817" s="67"/>
      <c r="Y817" s="67"/>
    </row>
    <row r="818" spans="1:25" x14ac:dyDescent="0.2">
      <c r="A818" s="76" t="s">
        <v>19</v>
      </c>
      <c r="B818" s="67" t="s">
        <v>11</v>
      </c>
      <c r="C818" s="67" t="s">
        <v>10</v>
      </c>
      <c r="D818" s="67" t="s">
        <v>320</v>
      </c>
      <c r="E818" s="88">
        <f>+IF(ISNUMBER(DATA!N179),DATA!N179,"n/a")</f>
        <v>5.13</v>
      </c>
      <c r="F818" s="78">
        <f>+IF(ISNUMBER(DATA!O179),DATA!O179,"n/a")</f>
        <v>-5.8999999999999997E-2</v>
      </c>
      <c r="G818" s="88">
        <f>+IF(ISNUMBER(DATA!X179),DATA!X179,"n/a")</f>
        <v>5.23</v>
      </c>
      <c r="H818" s="78">
        <f>+IF(ISNUMBER(DATA!Y179),DATA!Y179,"n/a")</f>
        <v>-3.2000000000000001E-2</v>
      </c>
      <c r="I818" s="88">
        <f>+IF(ISNUMBER(DATA!AH179),DATA!AH179,"n/a")</f>
        <v>5.25</v>
      </c>
      <c r="J818" s="78">
        <f>+IF(ISNUMBER(DATA!AI179),DATA!AI179,"n/a")</f>
        <v>-2E-3</v>
      </c>
      <c r="K818" s="88">
        <f>+IF(ISNUMBER(DATA!AR179),DATA!AR179,"n/a")</f>
        <v>5.22</v>
      </c>
      <c r="L818" s="78">
        <f>+IF(ISNUMBER(DATA!AS179),DATA!AS179,"n/a")</f>
        <v>8.0000000000000002E-3</v>
      </c>
      <c r="R818" s="67"/>
      <c r="S818" s="67"/>
      <c r="T818" s="67"/>
      <c r="U818" s="67"/>
      <c r="V818" s="67"/>
      <c r="W818" s="67"/>
      <c r="X818" s="67"/>
      <c r="Y818" s="67"/>
    </row>
    <row r="819" spans="1:25" x14ac:dyDescent="0.2">
      <c r="A819" s="76" t="s">
        <v>19</v>
      </c>
      <c r="B819" s="67" t="s">
        <v>11</v>
      </c>
      <c r="C819" s="67" t="s">
        <v>10</v>
      </c>
      <c r="D819" s="67" t="s">
        <v>321</v>
      </c>
      <c r="E819" s="88">
        <f>+IF(ISNUMBER(DATA!N180),DATA!N180,"n/a")</f>
        <v>4.62</v>
      </c>
      <c r="F819" s="78">
        <f>+IF(ISNUMBER(DATA!O180),DATA!O180,"n/a")</f>
        <v>-9.2999999999999999E-2</v>
      </c>
      <c r="G819" s="88">
        <f>+IF(ISNUMBER(DATA!X180),DATA!X180,"n/a")</f>
        <v>4.66</v>
      </c>
      <c r="H819" s="78">
        <f>+IF(ISNUMBER(DATA!Y180),DATA!Y180,"n/a")</f>
        <v>-1.7000000000000001E-2</v>
      </c>
      <c r="I819" s="88">
        <f>+IF(ISNUMBER(DATA!AH180),DATA!AH180,"n/a")</f>
        <v>4.62</v>
      </c>
      <c r="J819" s="78">
        <f>+IF(ISNUMBER(DATA!AI180),DATA!AI180,"n/a")</f>
        <v>-3.7999999999999999E-2</v>
      </c>
      <c r="K819" s="88">
        <f>+IF(ISNUMBER(DATA!AR180),DATA!AR180,"n/a")</f>
        <v>4.55</v>
      </c>
      <c r="L819" s="78">
        <f>+IF(ISNUMBER(DATA!AS180),DATA!AS180,"n/a")</f>
        <v>-0.04</v>
      </c>
      <c r="R819" s="67"/>
      <c r="S819" s="67"/>
      <c r="T819" s="67"/>
      <c r="U819" s="67"/>
      <c r="V819" s="67"/>
      <c r="W819" s="67"/>
      <c r="X819" s="67"/>
      <c r="Y819" s="67"/>
    </row>
    <row r="820" spans="1:25" x14ac:dyDescent="0.2">
      <c r="A820" s="76" t="s">
        <v>19</v>
      </c>
      <c r="B820" s="67" t="s">
        <v>11</v>
      </c>
      <c r="C820" s="67" t="s">
        <v>10</v>
      </c>
      <c r="D820" s="67" t="s">
        <v>347</v>
      </c>
      <c r="E820" s="88">
        <f>+IF(ISNUMBER(DATA!N181),DATA!N181,"n/a")</f>
        <v>3.79</v>
      </c>
      <c r="F820" s="78">
        <f>+IF(ISNUMBER(DATA!O181),DATA!O181,"n/a")</f>
        <v>-0.06</v>
      </c>
      <c r="G820" s="88">
        <f>+IF(ISNUMBER(DATA!X181),DATA!X181,"n/a")</f>
        <v>4.25</v>
      </c>
      <c r="H820" s="78">
        <f>+IF(ISNUMBER(DATA!Y181),DATA!Y181,"n/a")</f>
        <v>0.13800000000000001</v>
      </c>
      <c r="I820" s="88">
        <f>+IF(ISNUMBER(DATA!AH181),DATA!AH181,"n/a")</f>
        <v>4.16</v>
      </c>
      <c r="J820" s="78">
        <f>+IF(ISNUMBER(DATA!AI181),DATA!AI181,"n/a")</f>
        <v>0.104</v>
      </c>
      <c r="K820" s="88">
        <f>+IF(ISNUMBER(DATA!AR181),DATA!AR181,"n/a")</f>
        <v>4.01</v>
      </c>
      <c r="L820" s="78">
        <f>+IF(ISNUMBER(DATA!AS181),DATA!AS181,"n/a")</f>
        <v>0.08</v>
      </c>
      <c r="R820" s="67"/>
      <c r="S820" s="67"/>
      <c r="T820" s="67"/>
      <c r="U820" s="67"/>
      <c r="V820" s="67"/>
      <c r="W820" s="67"/>
      <c r="X820" s="67"/>
      <c r="Y820" s="67"/>
    </row>
    <row r="821" spans="1:25" x14ac:dyDescent="0.2">
      <c r="A821" s="76" t="s">
        <v>19</v>
      </c>
      <c r="B821" s="67" t="s">
        <v>11</v>
      </c>
      <c r="C821" s="67" t="s">
        <v>10</v>
      </c>
      <c r="D821" s="67" t="s">
        <v>348</v>
      </c>
      <c r="E821" s="88">
        <f>+IF(ISNUMBER(DATA!N182),DATA!N182,"n/a")</f>
        <v>2.44</v>
      </c>
      <c r="F821" s="78">
        <f>+IF(ISNUMBER(DATA!O182),DATA!O182,"n/a")</f>
        <v>0.03</v>
      </c>
      <c r="G821" s="88">
        <f>+IF(ISNUMBER(DATA!X182),DATA!X182,"n/a")</f>
        <v>2.37</v>
      </c>
      <c r="H821" s="78">
        <f>+IF(ISNUMBER(DATA!Y182),DATA!Y182,"n/a")</f>
        <v>-8.0000000000000002E-3</v>
      </c>
      <c r="I821" s="88">
        <f>+IF(ISNUMBER(DATA!AH182),DATA!AH182,"n/a")</f>
        <v>2.2599999999999998</v>
      </c>
      <c r="J821" s="78">
        <f>+IF(ISNUMBER(DATA!AI182),DATA!AI182,"n/a")</f>
        <v>-1.2999999999999999E-2</v>
      </c>
      <c r="K821" s="88">
        <f>+IF(ISNUMBER(DATA!AR182),DATA!AR182,"n/a")</f>
        <v>2.27</v>
      </c>
      <c r="L821" s="78">
        <f>+IF(ISNUMBER(DATA!AS182),DATA!AS182,"n/a")</f>
        <v>-0.20699999999999999</v>
      </c>
      <c r="R821" s="67"/>
      <c r="S821" s="67"/>
      <c r="T821" s="67"/>
      <c r="U821" s="67"/>
      <c r="V821" s="67"/>
      <c r="W821" s="67"/>
      <c r="X821" s="67"/>
      <c r="Y821" s="67"/>
    </row>
    <row r="822" spans="1:25" x14ac:dyDescent="0.2">
      <c r="A822" s="76"/>
      <c r="E822" s="81"/>
      <c r="F822" s="78"/>
      <c r="G822" s="82"/>
      <c r="H822" s="78"/>
      <c r="I822" s="82"/>
      <c r="J822" s="83"/>
      <c r="K822" s="82"/>
      <c r="L822" s="78"/>
      <c r="R822" s="67"/>
      <c r="S822" s="67"/>
      <c r="T822" s="67"/>
      <c r="U822" s="67"/>
      <c r="V822" s="67"/>
      <c r="W822" s="67"/>
      <c r="X822" s="67"/>
      <c r="Y822" s="67"/>
    </row>
    <row r="823" spans="1:25" x14ac:dyDescent="0.2">
      <c r="A823" s="76" t="s">
        <v>19</v>
      </c>
      <c r="B823" s="67" t="s">
        <v>11</v>
      </c>
      <c r="C823" s="67" t="s">
        <v>26</v>
      </c>
      <c r="D823" s="67" t="s">
        <v>274</v>
      </c>
      <c r="E823" s="88">
        <f>+IF(ISNUMBER(DATA!P133),DATA!P133,"n/a")</f>
        <v>2.7</v>
      </c>
      <c r="F823" s="78">
        <f>+IF(ISNUMBER(DATA!Q133),DATA!Q133,"n/a")</f>
        <v>-3.4000000000000002E-2</v>
      </c>
      <c r="G823" s="88">
        <f>+IF(ISNUMBER(DATA!Z133),DATA!Z133,"n/a")</f>
        <v>2.8</v>
      </c>
      <c r="H823" s="78">
        <f>+IF(ISNUMBER(DATA!AA133),DATA!AA133,"n/a")</f>
        <v>-8.9999999999999993E-3</v>
      </c>
      <c r="I823" s="88">
        <f>+IF(ISNUMBER(DATA!AJ133),DATA!AJ133,"n/a")</f>
        <v>2.8</v>
      </c>
      <c r="J823" s="78">
        <f>+IF(ISNUMBER(DATA!AK133),DATA!AK133,"n/a")</f>
        <v>-0.02</v>
      </c>
      <c r="K823" s="88">
        <f>+IF(ISNUMBER(DATA!AT133),DATA!AT133,"n/a")</f>
        <v>2.79</v>
      </c>
      <c r="L823" s="78">
        <f>+IF(ISNUMBER(DATA!AU133),DATA!AU133,"n/a")</f>
        <v>0</v>
      </c>
      <c r="R823" s="67"/>
      <c r="S823" s="67"/>
      <c r="T823" s="67"/>
      <c r="U823" s="67"/>
      <c r="V823" s="67"/>
      <c r="W823" s="67"/>
      <c r="X823" s="67"/>
      <c r="Y823" s="67"/>
    </row>
    <row r="824" spans="1:25" x14ac:dyDescent="0.2">
      <c r="A824" s="76" t="s">
        <v>19</v>
      </c>
      <c r="B824" s="67" t="s">
        <v>11</v>
      </c>
      <c r="C824" s="67" t="s">
        <v>26</v>
      </c>
      <c r="D824" s="67" t="s">
        <v>275</v>
      </c>
      <c r="E824" s="88">
        <f>+IF(ISNUMBER(DATA!P134),DATA!P134,"n/a")</f>
        <v>2.4300000000000002</v>
      </c>
      <c r="F824" s="78">
        <f>+IF(ISNUMBER(DATA!Q134),DATA!Q134,"n/a")</f>
        <v>-0.04</v>
      </c>
      <c r="G824" s="88">
        <f>+IF(ISNUMBER(DATA!Z134),DATA!Z134,"n/a")</f>
        <v>2.44</v>
      </c>
      <c r="H824" s="78">
        <f>+IF(ISNUMBER(DATA!AA134),DATA!AA134,"n/a")</f>
        <v>1.9E-2</v>
      </c>
      <c r="I824" s="88">
        <f>+IF(ISNUMBER(DATA!AJ134),DATA!AJ134,"n/a")</f>
        <v>2.44</v>
      </c>
      <c r="J824" s="78">
        <f>+IF(ISNUMBER(DATA!AK134),DATA!AK134,"n/a")</f>
        <v>1.2999999999999999E-2</v>
      </c>
      <c r="K824" s="88">
        <f>+IF(ISNUMBER(DATA!AT134),DATA!AT134,"n/a")</f>
        <v>2.42</v>
      </c>
      <c r="L824" s="78">
        <f>+IF(ISNUMBER(DATA!AU134),DATA!AU134,"n/a")</f>
        <v>2.4E-2</v>
      </c>
      <c r="R824" s="67"/>
      <c r="S824" s="67"/>
      <c r="T824" s="67"/>
      <c r="U824" s="67"/>
      <c r="V824" s="67"/>
      <c r="W824" s="67"/>
      <c r="X824" s="67"/>
      <c r="Y824" s="67"/>
    </row>
    <row r="825" spans="1:25" x14ac:dyDescent="0.2">
      <c r="A825" s="76" t="s">
        <v>19</v>
      </c>
      <c r="B825" s="67" t="s">
        <v>11</v>
      </c>
      <c r="C825" s="67" t="s">
        <v>26</v>
      </c>
      <c r="D825" s="67" t="s">
        <v>276</v>
      </c>
      <c r="E825" s="88">
        <f>+IF(ISNUMBER(DATA!P135),DATA!P135,"n/a")</f>
        <v>2.41</v>
      </c>
      <c r="F825" s="78">
        <f>+IF(ISNUMBER(DATA!Q135),DATA!Q135,"n/a")</f>
        <v>4.3999999999999997E-2</v>
      </c>
      <c r="G825" s="88">
        <f>+IF(ISNUMBER(DATA!Z135),DATA!Z135,"n/a")</f>
        <v>2.44</v>
      </c>
      <c r="H825" s="78">
        <f>+IF(ISNUMBER(DATA!AA135),DATA!AA135,"n/a")</f>
        <v>4.7E-2</v>
      </c>
      <c r="I825" s="88">
        <f>+IF(ISNUMBER(DATA!AJ135),DATA!AJ135,"n/a")</f>
        <v>2.4300000000000002</v>
      </c>
      <c r="J825" s="78">
        <f>+IF(ISNUMBER(DATA!AK135),DATA!AK135,"n/a")</f>
        <v>4.9000000000000002E-2</v>
      </c>
      <c r="K825" s="88">
        <f>+IF(ISNUMBER(DATA!AT135),DATA!AT135,"n/a")</f>
        <v>2.38</v>
      </c>
      <c r="L825" s="78">
        <f>+IF(ISNUMBER(DATA!AU135),DATA!AU135,"n/a")</f>
        <v>3.5999999999999997E-2</v>
      </c>
      <c r="R825" s="67"/>
      <c r="S825" s="67"/>
      <c r="T825" s="67"/>
      <c r="U825" s="67"/>
      <c r="V825" s="67"/>
      <c r="W825" s="67"/>
      <c r="X825" s="67"/>
      <c r="Y825" s="67"/>
    </row>
    <row r="826" spans="1:25" x14ac:dyDescent="0.2">
      <c r="A826" s="76" t="s">
        <v>19</v>
      </c>
      <c r="B826" s="67" t="s">
        <v>11</v>
      </c>
      <c r="C826" s="67" t="s">
        <v>26</v>
      </c>
      <c r="D826" s="67" t="s">
        <v>277</v>
      </c>
      <c r="E826" s="88">
        <f>+IF(ISNUMBER(DATA!P136),DATA!P136,"n/a")</f>
        <v>2.5</v>
      </c>
      <c r="F826" s="78">
        <f>+IF(ISNUMBER(DATA!Q136),DATA!Q136,"n/a")</f>
        <v>-4.7E-2</v>
      </c>
      <c r="G826" s="88">
        <f>+IF(ISNUMBER(DATA!Z136),DATA!Z136,"n/a")</f>
        <v>2.5</v>
      </c>
      <c r="H826" s="78">
        <f>+IF(ISNUMBER(DATA!AA136),DATA!AA136,"n/a")</f>
        <v>8.9999999999999993E-3</v>
      </c>
      <c r="I826" s="88">
        <f>+IF(ISNUMBER(DATA!AJ136),DATA!AJ136,"n/a")</f>
        <v>2.5</v>
      </c>
      <c r="J826" s="78">
        <f>+IF(ISNUMBER(DATA!AK136),DATA!AK136,"n/a")</f>
        <v>7.0000000000000001E-3</v>
      </c>
      <c r="K826" s="88">
        <f>+IF(ISNUMBER(DATA!AT136),DATA!AT136,"n/a")</f>
        <v>2.48</v>
      </c>
      <c r="L826" s="78">
        <f>+IF(ISNUMBER(DATA!AU136),DATA!AU136,"n/a")</f>
        <v>0.02</v>
      </c>
      <c r="R826" s="67"/>
      <c r="S826" s="67"/>
      <c r="T826" s="67"/>
      <c r="U826" s="67"/>
      <c r="V826" s="67"/>
      <c r="W826" s="67"/>
      <c r="X826" s="67"/>
      <c r="Y826" s="67"/>
    </row>
    <row r="827" spans="1:25" x14ac:dyDescent="0.2">
      <c r="A827" s="76" t="s">
        <v>19</v>
      </c>
      <c r="B827" s="67" t="s">
        <v>11</v>
      </c>
      <c r="C827" s="67" t="s">
        <v>26</v>
      </c>
      <c r="D827" s="67" t="s">
        <v>278</v>
      </c>
      <c r="E827" s="88">
        <f>+IF(ISNUMBER(DATA!P137),DATA!P137,"n/a")</f>
        <v>2.4700000000000002</v>
      </c>
      <c r="F827" s="78">
        <f>+IF(ISNUMBER(DATA!Q137),DATA!Q137,"n/a")</f>
        <v>-1.4E-2</v>
      </c>
      <c r="G827" s="88">
        <f>+IF(ISNUMBER(DATA!Z137),DATA!Z137,"n/a")</f>
        <v>2.57</v>
      </c>
      <c r="H827" s="78">
        <f>+IF(ISNUMBER(DATA!AA137),DATA!AA137,"n/a")</f>
        <v>1E-3</v>
      </c>
      <c r="I827" s="88">
        <f>+IF(ISNUMBER(DATA!AJ137),DATA!AJ137,"n/a")</f>
        <v>2.6</v>
      </c>
      <c r="J827" s="78">
        <f>+IF(ISNUMBER(DATA!AK137),DATA!AK137,"n/a")</f>
        <v>2.1000000000000001E-2</v>
      </c>
      <c r="K827" s="88">
        <f>+IF(ISNUMBER(DATA!AT137),DATA!AT137,"n/a")</f>
        <v>2.5499999999999998</v>
      </c>
      <c r="L827" s="78">
        <f>+IF(ISNUMBER(DATA!AU137),DATA!AU137,"n/a")</f>
        <v>1.7000000000000001E-2</v>
      </c>
      <c r="R827" s="67"/>
      <c r="S827" s="67"/>
      <c r="T827" s="67"/>
      <c r="U827" s="67"/>
      <c r="V827" s="67"/>
      <c r="W827" s="67"/>
      <c r="X827" s="67"/>
      <c r="Y827" s="67"/>
    </row>
    <row r="828" spans="1:25" x14ac:dyDescent="0.2">
      <c r="A828" s="76" t="s">
        <v>19</v>
      </c>
      <c r="B828" s="67" t="s">
        <v>11</v>
      </c>
      <c r="C828" s="67" t="s">
        <v>26</v>
      </c>
      <c r="D828" s="67" t="s">
        <v>279</v>
      </c>
      <c r="E828" s="88">
        <f>+IF(ISNUMBER(DATA!P138),DATA!P138,"n/a")</f>
        <v>2.2799999999999998</v>
      </c>
      <c r="F828" s="78">
        <f>+IF(ISNUMBER(DATA!Q138),DATA!Q138,"n/a")</f>
        <v>-3.5999999999999997E-2</v>
      </c>
      <c r="G828" s="88">
        <f>+IF(ISNUMBER(DATA!Z138),DATA!Z138,"n/a")</f>
        <v>2.34</v>
      </c>
      <c r="H828" s="78">
        <f>+IF(ISNUMBER(DATA!AA138),DATA!AA138,"n/a")</f>
        <v>-2.8000000000000001E-2</v>
      </c>
      <c r="I828" s="88">
        <f>+IF(ISNUMBER(DATA!AJ138),DATA!AJ138,"n/a")</f>
        <v>2.37</v>
      </c>
      <c r="J828" s="78">
        <f>+IF(ISNUMBER(DATA!AK138),DATA!AK138,"n/a")</f>
        <v>-0.01</v>
      </c>
      <c r="K828" s="88">
        <f>+IF(ISNUMBER(DATA!AT138),DATA!AT138,"n/a")</f>
        <v>2.3199999999999998</v>
      </c>
      <c r="L828" s="78">
        <f>+IF(ISNUMBER(DATA!AU138),DATA!AU138,"n/a")</f>
        <v>-3.0000000000000001E-3</v>
      </c>
      <c r="R828" s="67"/>
      <c r="S828" s="67"/>
      <c r="T828" s="67"/>
      <c r="U828" s="67"/>
      <c r="V828" s="67"/>
      <c r="W828" s="67"/>
      <c r="X828" s="67"/>
      <c r="Y828" s="67"/>
    </row>
    <row r="829" spans="1:25" x14ac:dyDescent="0.2">
      <c r="A829" s="76" t="s">
        <v>19</v>
      </c>
      <c r="B829" s="67" t="s">
        <v>11</v>
      </c>
      <c r="C829" s="67" t="s">
        <v>26</v>
      </c>
      <c r="D829" s="67" t="s">
        <v>280</v>
      </c>
      <c r="E829" s="88">
        <f>+IF(ISNUMBER(DATA!P139),DATA!P139,"n/a")</f>
        <v>2.59</v>
      </c>
      <c r="F829" s="78">
        <f>+IF(ISNUMBER(DATA!Q139),DATA!Q139,"n/a")</f>
        <v>-2.5999999999999999E-2</v>
      </c>
      <c r="G829" s="88">
        <f>+IF(ISNUMBER(DATA!Z139),DATA!Z139,"n/a")</f>
        <v>2.56</v>
      </c>
      <c r="H829" s="78">
        <f>+IF(ISNUMBER(DATA!AA139),DATA!AA139,"n/a")</f>
        <v>-3.5000000000000003E-2</v>
      </c>
      <c r="I829" s="88">
        <f>+IF(ISNUMBER(DATA!AJ139),DATA!AJ139,"n/a")</f>
        <v>2.61</v>
      </c>
      <c r="J829" s="78">
        <f>+IF(ISNUMBER(DATA!AK139),DATA!AK139,"n/a")</f>
        <v>-0.04</v>
      </c>
      <c r="K829" s="88">
        <f>+IF(ISNUMBER(DATA!AT139),DATA!AT139,"n/a")</f>
        <v>2.66</v>
      </c>
      <c r="L829" s="78">
        <f>+IF(ISNUMBER(DATA!AU139),DATA!AU139,"n/a")</f>
        <v>-1.4999999999999999E-2</v>
      </c>
      <c r="R829" s="67"/>
      <c r="S829" s="67"/>
      <c r="T829" s="67"/>
      <c r="U829" s="67"/>
      <c r="V829" s="67"/>
      <c r="W829" s="67"/>
      <c r="X829" s="67"/>
      <c r="Y829" s="67"/>
    </row>
    <row r="830" spans="1:25" x14ac:dyDescent="0.2">
      <c r="A830" s="76" t="s">
        <v>19</v>
      </c>
      <c r="B830" s="67" t="s">
        <v>11</v>
      </c>
      <c r="C830" s="67" t="s">
        <v>26</v>
      </c>
      <c r="D830" s="67" t="s">
        <v>281</v>
      </c>
      <c r="E830" s="88">
        <f>+IF(ISNUMBER(DATA!P140),DATA!P140,"n/a")</f>
        <v>2.52</v>
      </c>
      <c r="F830" s="78">
        <f>+IF(ISNUMBER(DATA!Q140),DATA!Q140,"n/a")</f>
        <v>1.7999999999999999E-2</v>
      </c>
      <c r="G830" s="88">
        <f>+IF(ISNUMBER(DATA!Z140),DATA!Z140,"n/a")</f>
        <v>2.58</v>
      </c>
      <c r="H830" s="78">
        <f>+IF(ISNUMBER(DATA!AA140),DATA!AA140,"n/a")</f>
        <v>7.1999999999999995E-2</v>
      </c>
      <c r="I830" s="88">
        <f>+IF(ISNUMBER(DATA!AJ140),DATA!AJ140,"n/a")</f>
        <v>2.6</v>
      </c>
      <c r="J830" s="78">
        <f>+IF(ISNUMBER(DATA!AK140),DATA!AK140,"n/a")</f>
        <v>5.7000000000000002E-2</v>
      </c>
      <c r="K830" s="88">
        <f>+IF(ISNUMBER(DATA!AT140),DATA!AT140,"n/a")</f>
        <v>2.59</v>
      </c>
      <c r="L830" s="78">
        <f>+IF(ISNUMBER(DATA!AU140),DATA!AU140,"n/a")</f>
        <v>5.6000000000000001E-2</v>
      </c>
      <c r="R830" s="67"/>
      <c r="S830" s="67"/>
      <c r="T830" s="67"/>
      <c r="U830" s="67"/>
      <c r="V830" s="67"/>
      <c r="W830" s="67"/>
      <c r="X830" s="67"/>
      <c r="Y830" s="67"/>
    </row>
    <row r="831" spans="1:25" x14ac:dyDescent="0.2">
      <c r="A831" s="76" t="s">
        <v>19</v>
      </c>
      <c r="B831" s="67" t="s">
        <v>11</v>
      </c>
      <c r="C831" s="67" t="s">
        <v>26</v>
      </c>
      <c r="D831" s="67" t="s">
        <v>282</v>
      </c>
      <c r="E831" s="88">
        <f>+IF(ISNUMBER(DATA!P141),DATA!P141,"n/a")</f>
        <v>2.42</v>
      </c>
      <c r="F831" s="78">
        <f>+IF(ISNUMBER(DATA!Q141),DATA!Q141,"n/a")</f>
        <v>7.0999999999999994E-2</v>
      </c>
      <c r="G831" s="88">
        <f>+IF(ISNUMBER(DATA!Z141),DATA!Z141,"n/a")</f>
        <v>2.5099999999999998</v>
      </c>
      <c r="H831" s="78">
        <f>+IF(ISNUMBER(DATA!AA141),DATA!AA141,"n/a")</f>
        <v>0.17100000000000001</v>
      </c>
      <c r="I831" s="88">
        <f>+IF(ISNUMBER(DATA!AJ141),DATA!AJ141,"n/a")</f>
        <v>2.5299999999999998</v>
      </c>
      <c r="J831" s="78">
        <f>+IF(ISNUMBER(DATA!AK141),DATA!AK141,"n/a")</f>
        <v>0.17199999999999999</v>
      </c>
      <c r="K831" s="88">
        <f>+IF(ISNUMBER(DATA!AT141),DATA!AT141,"n/a")</f>
        <v>2.41</v>
      </c>
      <c r="L831" s="78">
        <f>+IF(ISNUMBER(DATA!AU141),DATA!AU141,"n/a")</f>
        <v>0.129</v>
      </c>
      <c r="R831" s="67"/>
      <c r="S831" s="67"/>
      <c r="T831" s="67"/>
      <c r="U831" s="67"/>
      <c r="V831" s="67"/>
      <c r="W831" s="67"/>
      <c r="X831" s="67"/>
      <c r="Y831" s="67"/>
    </row>
    <row r="832" spans="1:25" x14ac:dyDescent="0.2">
      <c r="A832" s="76" t="s">
        <v>19</v>
      </c>
      <c r="B832" s="67" t="s">
        <v>11</v>
      </c>
      <c r="C832" s="67" t="s">
        <v>26</v>
      </c>
      <c r="D832" s="67" t="s">
        <v>283</v>
      </c>
      <c r="E832" s="88">
        <f>+IF(ISNUMBER(DATA!P142),DATA!P142,"n/a")</f>
        <v>2.8</v>
      </c>
      <c r="F832" s="78">
        <f>+IF(ISNUMBER(DATA!Q142),DATA!Q142,"n/a")</f>
        <v>-6.0000000000000001E-3</v>
      </c>
      <c r="G832" s="88">
        <f>+IF(ISNUMBER(DATA!Z142),DATA!Z142,"n/a")</f>
        <v>2.86</v>
      </c>
      <c r="H832" s="78">
        <f>+IF(ISNUMBER(DATA!AA142),DATA!AA142,"n/a")</f>
        <v>-1E-3</v>
      </c>
      <c r="I832" s="88">
        <f>+IF(ISNUMBER(DATA!AJ142),DATA!AJ142,"n/a")</f>
        <v>2.91</v>
      </c>
      <c r="J832" s="78">
        <f>+IF(ISNUMBER(DATA!AK142),DATA!AK142,"n/a")</f>
        <v>2.3E-2</v>
      </c>
      <c r="K832" s="88">
        <f>+IF(ISNUMBER(DATA!AT142),DATA!AT142,"n/a")</f>
        <v>2.9</v>
      </c>
      <c r="L832" s="78">
        <f>+IF(ISNUMBER(DATA!AU142),DATA!AU142,"n/a")</f>
        <v>2.8000000000000001E-2</v>
      </c>
      <c r="R832" s="67"/>
      <c r="S832" s="67"/>
      <c r="T832" s="67"/>
      <c r="U832" s="67"/>
      <c r="V832" s="67"/>
      <c r="W832" s="67"/>
      <c r="X832" s="67"/>
      <c r="Y832" s="67"/>
    </row>
    <row r="833" spans="1:25" x14ac:dyDescent="0.2">
      <c r="A833" s="76" t="s">
        <v>19</v>
      </c>
      <c r="B833" s="67" t="s">
        <v>11</v>
      </c>
      <c r="C833" s="67" t="s">
        <v>26</v>
      </c>
      <c r="D833" s="67" t="s">
        <v>284</v>
      </c>
      <c r="E833" s="88">
        <f>+IF(ISNUMBER(DATA!P143),DATA!P143,"n/a")</f>
        <v>2.4300000000000002</v>
      </c>
      <c r="F833" s="78">
        <f>+IF(ISNUMBER(DATA!Q143),DATA!Q143,"n/a")</f>
        <v>3.0000000000000001E-3</v>
      </c>
      <c r="G833" s="88">
        <f>+IF(ISNUMBER(DATA!Z143),DATA!Z143,"n/a")</f>
        <v>2.54</v>
      </c>
      <c r="H833" s="78">
        <f>+IF(ISNUMBER(DATA!AA143),DATA!AA143,"n/a")</f>
        <v>0.1</v>
      </c>
      <c r="I833" s="88">
        <f>+IF(ISNUMBER(DATA!AJ143),DATA!AJ143,"n/a")</f>
        <v>2.5099999999999998</v>
      </c>
      <c r="J833" s="78">
        <f>+IF(ISNUMBER(DATA!AK143),DATA!AK143,"n/a")</f>
        <v>8.1000000000000003E-2</v>
      </c>
      <c r="K833" s="88">
        <f>+IF(ISNUMBER(DATA!AT143),DATA!AT143,"n/a")</f>
        <v>2.46</v>
      </c>
      <c r="L833" s="78">
        <f>+IF(ISNUMBER(DATA!AU143),DATA!AU143,"n/a")</f>
        <v>8.3000000000000004E-2</v>
      </c>
      <c r="R833" s="67"/>
      <c r="S833" s="67"/>
      <c r="T833" s="67"/>
      <c r="U833" s="67"/>
      <c r="V833" s="67"/>
      <c r="W833" s="67"/>
      <c r="X833" s="67"/>
      <c r="Y833" s="67"/>
    </row>
    <row r="834" spans="1:25" x14ac:dyDescent="0.2">
      <c r="A834" s="76" t="s">
        <v>19</v>
      </c>
      <c r="B834" s="67" t="s">
        <v>11</v>
      </c>
      <c r="C834" s="67" t="s">
        <v>26</v>
      </c>
      <c r="D834" s="67" t="s">
        <v>285</v>
      </c>
      <c r="E834" s="88">
        <f>+IF(ISNUMBER(DATA!P144),DATA!P144,"n/a")</f>
        <v>2.95</v>
      </c>
      <c r="F834" s="78">
        <f>+IF(ISNUMBER(DATA!Q144),DATA!Q144,"n/a")</f>
        <v>5.3999999999999999E-2</v>
      </c>
      <c r="G834" s="88">
        <f>+IF(ISNUMBER(DATA!Z144),DATA!Z144,"n/a")</f>
        <v>2.95</v>
      </c>
      <c r="H834" s="78">
        <f>+IF(ISNUMBER(DATA!AA144),DATA!AA144,"n/a")</f>
        <v>6.4000000000000001E-2</v>
      </c>
      <c r="I834" s="88">
        <f>+IF(ISNUMBER(DATA!AJ144),DATA!AJ144,"n/a")</f>
        <v>2.97</v>
      </c>
      <c r="J834" s="78">
        <f>+IF(ISNUMBER(DATA!AK144),DATA!AK144,"n/a")</f>
        <v>6.5000000000000002E-2</v>
      </c>
      <c r="K834" s="88">
        <f>+IF(ISNUMBER(DATA!AT144),DATA!AT144,"n/a")</f>
        <v>2.93</v>
      </c>
      <c r="L834" s="78">
        <f>+IF(ISNUMBER(DATA!AU144),DATA!AU144,"n/a")</f>
        <v>5.2999999999999999E-2</v>
      </c>
      <c r="R834" s="67"/>
      <c r="S834" s="67"/>
      <c r="T834" s="67"/>
      <c r="U834" s="67"/>
      <c r="V834" s="67"/>
      <c r="W834" s="67"/>
      <c r="X834" s="67"/>
      <c r="Y834" s="67"/>
    </row>
    <row r="835" spans="1:25" x14ac:dyDescent="0.2">
      <c r="A835" s="76" t="s">
        <v>19</v>
      </c>
      <c r="B835" s="67" t="s">
        <v>11</v>
      </c>
      <c r="C835" s="67" t="s">
        <v>26</v>
      </c>
      <c r="D835" s="67" t="s">
        <v>286</v>
      </c>
      <c r="E835" s="88">
        <f>+IF(ISNUMBER(DATA!P145),DATA!P145,"n/a")</f>
        <v>2.78</v>
      </c>
      <c r="F835" s="78">
        <f>+IF(ISNUMBER(DATA!Q145),DATA!Q145,"n/a")</f>
        <v>3.1E-2</v>
      </c>
      <c r="G835" s="88">
        <f>+IF(ISNUMBER(DATA!Z145),DATA!Z145,"n/a")</f>
        <v>2.81</v>
      </c>
      <c r="H835" s="78">
        <f>+IF(ISNUMBER(DATA!AA145),DATA!AA145,"n/a")</f>
        <v>4.1000000000000002E-2</v>
      </c>
      <c r="I835" s="88">
        <f>+IF(ISNUMBER(DATA!AJ145),DATA!AJ145,"n/a")</f>
        <v>2.79</v>
      </c>
      <c r="J835" s="78">
        <f>+IF(ISNUMBER(DATA!AK145),DATA!AK145,"n/a")</f>
        <v>4.2999999999999997E-2</v>
      </c>
      <c r="K835" s="88">
        <f>+IF(ISNUMBER(DATA!AT145),DATA!AT145,"n/a")</f>
        <v>2.74</v>
      </c>
      <c r="L835" s="78">
        <f>+IF(ISNUMBER(DATA!AU145),DATA!AU145,"n/a")</f>
        <v>3.3000000000000002E-2</v>
      </c>
      <c r="R835" s="67"/>
      <c r="S835" s="67"/>
      <c r="T835" s="67"/>
      <c r="U835" s="67"/>
      <c r="V835" s="67"/>
      <c r="W835" s="67"/>
      <c r="X835" s="67"/>
      <c r="Y835" s="67"/>
    </row>
    <row r="836" spans="1:25" x14ac:dyDescent="0.2">
      <c r="A836" s="76" t="s">
        <v>19</v>
      </c>
      <c r="B836" s="67" t="s">
        <v>11</v>
      </c>
      <c r="C836" s="67" t="s">
        <v>26</v>
      </c>
      <c r="D836" s="67" t="s">
        <v>287</v>
      </c>
      <c r="E836" s="88">
        <f>+IF(ISNUMBER(DATA!P146),DATA!P146,"n/a")</f>
        <v>2.09</v>
      </c>
      <c r="F836" s="78">
        <f>+IF(ISNUMBER(DATA!Q146),DATA!Q146,"n/a")</f>
        <v>-5.3999999999999999E-2</v>
      </c>
      <c r="G836" s="88">
        <f>+IF(ISNUMBER(DATA!Z146),DATA!Z146,"n/a")</f>
        <v>2.3199999999999998</v>
      </c>
      <c r="H836" s="78">
        <f>+IF(ISNUMBER(DATA!AA146),DATA!AA146,"n/a")</f>
        <v>0.158</v>
      </c>
      <c r="I836" s="88">
        <f>+IF(ISNUMBER(DATA!AJ146),DATA!AJ146,"n/a")</f>
        <v>2.2999999999999998</v>
      </c>
      <c r="J836" s="78">
        <f>+IF(ISNUMBER(DATA!AK146),DATA!AK146,"n/a")</f>
        <v>0.13600000000000001</v>
      </c>
      <c r="K836" s="88">
        <f>+IF(ISNUMBER(DATA!AT146),DATA!AT146,"n/a")</f>
        <v>2.25</v>
      </c>
      <c r="L836" s="78">
        <f>+IF(ISNUMBER(DATA!AU146),DATA!AU146,"n/a")</f>
        <v>0.11899999999999999</v>
      </c>
      <c r="R836" s="67"/>
      <c r="S836" s="67"/>
      <c r="T836" s="67"/>
      <c r="U836" s="67"/>
      <c r="V836" s="67"/>
      <c r="W836" s="67"/>
      <c r="X836" s="67"/>
      <c r="Y836" s="67"/>
    </row>
    <row r="837" spans="1:25" x14ac:dyDescent="0.2">
      <c r="A837" s="76" t="s">
        <v>19</v>
      </c>
      <c r="B837" s="67" t="s">
        <v>11</v>
      </c>
      <c r="C837" s="67" t="s">
        <v>26</v>
      </c>
      <c r="D837" s="67" t="s">
        <v>288</v>
      </c>
      <c r="E837" s="88">
        <f>+IF(ISNUMBER(DATA!P147),DATA!P147,"n/a")</f>
        <v>1.6</v>
      </c>
      <c r="F837" s="78">
        <f>+IF(ISNUMBER(DATA!Q147),DATA!Q147,"n/a")</f>
        <v>-0.153</v>
      </c>
      <c r="G837" s="88">
        <f>+IF(ISNUMBER(DATA!Z147),DATA!Z147,"n/a")</f>
        <v>1.68</v>
      </c>
      <c r="H837" s="78">
        <f>+IF(ISNUMBER(DATA!AA147),DATA!AA147,"n/a")</f>
        <v>-7.0000000000000001E-3</v>
      </c>
      <c r="I837" s="88">
        <f>+IF(ISNUMBER(DATA!AJ147),DATA!AJ147,"n/a")</f>
        <v>1.83</v>
      </c>
      <c r="J837" s="78">
        <f>+IF(ISNUMBER(DATA!AK147),DATA!AK147,"n/a")</f>
        <v>5.8999999999999997E-2</v>
      </c>
      <c r="K837" s="88">
        <f>+IF(ISNUMBER(DATA!AT147),DATA!AT147,"n/a")</f>
        <v>1.87</v>
      </c>
      <c r="L837" s="78">
        <f>+IF(ISNUMBER(DATA!AU147),DATA!AU147,"n/a")</f>
        <v>9.1999999999999998E-2</v>
      </c>
      <c r="R837" s="67"/>
      <c r="S837" s="67"/>
      <c r="T837" s="67"/>
      <c r="U837" s="67"/>
      <c r="V837" s="67"/>
      <c r="W837" s="67"/>
      <c r="X837" s="67"/>
      <c r="Y837" s="67"/>
    </row>
    <row r="838" spans="1:25" x14ac:dyDescent="0.2">
      <c r="A838" s="76" t="s">
        <v>19</v>
      </c>
      <c r="B838" s="67" t="s">
        <v>11</v>
      </c>
      <c r="C838" s="67" t="s">
        <v>26</v>
      </c>
      <c r="D838" s="67" t="s">
        <v>289</v>
      </c>
      <c r="E838" s="88">
        <f>+IF(ISNUMBER(DATA!P148),DATA!P148,"n/a")</f>
        <v>2.29</v>
      </c>
      <c r="F838" s="78">
        <f>+IF(ISNUMBER(DATA!Q148),DATA!Q148,"n/a")</f>
        <v>1E-3</v>
      </c>
      <c r="G838" s="88">
        <f>+IF(ISNUMBER(DATA!Z148),DATA!Z148,"n/a")</f>
        <v>2.36</v>
      </c>
      <c r="H838" s="78">
        <f>+IF(ISNUMBER(DATA!AA148),DATA!AA148,"n/a")</f>
        <v>1.4E-2</v>
      </c>
      <c r="I838" s="88">
        <f>+IF(ISNUMBER(DATA!AJ148),DATA!AJ148,"n/a")</f>
        <v>2.38</v>
      </c>
      <c r="J838" s="78">
        <f>+IF(ISNUMBER(DATA!AK148),DATA!AK148,"n/a")</f>
        <v>0.02</v>
      </c>
      <c r="K838" s="88">
        <f>+IF(ISNUMBER(DATA!AT148),DATA!AT148,"n/a")</f>
        <v>2.33</v>
      </c>
      <c r="L838" s="78">
        <f>+IF(ISNUMBER(DATA!AU148),DATA!AU148,"n/a")</f>
        <v>2.9000000000000001E-2</v>
      </c>
      <c r="R838" s="67"/>
      <c r="S838" s="67"/>
      <c r="T838" s="67"/>
      <c r="U838" s="67"/>
      <c r="V838" s="67"/>
      <c r="W838" s="67"/>
      <c r="X838" s="67"/>
      <c r="Y838" s="67"/>
    </row>
    <row r="839" spans="1:25" x14ac:dyDescent="0.2">
      <c r="A839" s="76" t="s">
        <v>19</v>
      </c>
      <c r="B839" s="67" t="s">
        <v>11</v>
      </c>
      <c r="C839" s="67" t="s">
        <v>26</v>
      </c>
      <c r="D839" s="67" t="s">
        <v>290</v>
      </c>
      <c r="E839" s="88">
        <f>+IF(ISNUMBER(DATA!P149),DATA!P149,"n/a")</f>
        <v>2.4</v>
      </c>
      <c r="F839" s="78">
        <f>+IF(ISNUMBER(DATA!Q149),DATA!Q149,"n/a")</f>
        <v>4.1000000000000002E-2</v>
      </c>
      <c r="G839" s="88">
        <f>+IF(ISNUMBER(DATA!Z149),DATA!Z149,"n/a")</f>
        <v>2.5</v>
      </c>
      <c r="H839" s="78">
        <f>+IF(ISNUMBER(DATA!AA149),DATA!AA149,"n/a")</f>
        <v>5.0999999999999997E-2</v>
      </c>
      <c r="I839" s="88">
        <f>+IF(ISNUMBER(DATA!AJ149),DATA!AJ149,"n/a")</f>
        <v>2.4900000000000002</v>
      </c>
      <c r="J839" s="78">
        <f>+IF(ISNUMBER(DATA!AK149),DATA!AK149,"n/a")</f>
        <v>5.3999999999999999E-2</v>
      </c>
      <c r="K839" s="88">
        <f>+IF(ISNUMBER(DATA!AT149),DATA!AT149,"n/a")</f>
        <v>2.41</v>
      </c>
      <c r="L839" s="78">
        <f>+IF(ISNUMBER(DATA!AU149),DATA!AU149,"n/a")</f>
        <v>3.4000000000000002E-2</v>
      </c>
      <c r="R839" s="67"/>
      <c r="S839" s="67"/>
      <c r="T839" s="67"/>
      <c r="U839" s="67"/>
      <c r="V839" s="67"/>
      <c r="W839" s="67"/>
      <c r="X839" s="67"/>
      <c r="Y839" s="67"/>
    </row>
    <row r="840" spans="1:25" x14ac:dyDescent="0.2">
      <c r="A840" s="76" t="s">
        <v>19</v>
      </c>
      <c r="B840" s="67" t="s">
        <v>11</v>
      </c>
      <c r="C840" s="67" t="s">
        <v>26</v>
      </c>
      <c r="D840" s="67" t="s">
        <v>291</v>
      </c>
      <c r="E840" s="88">
        <f>+IF(ISNUMBER(DATA!P150),DATA!P150,"n/a")</f>
        <v>2.95</v>
      </c>
      <c r="F840" s="78">
        <f>+IF(ISNUMBER(DATA!Q150),DATA!Q150,"n/a")</f>
        <v>6.5000000000000002E-2</v>
      </c>
      <c r="G840" s="88">
        <f>+IF(ISNUMBER(DATA!Z150),DATA!Z150,"n/a")</f>
        <v>2.95</v>
      </c>
      <c r="H840" s="78">
        <f>+IF(ISNUMBER(DATA!AA150),DATA!AA150,"n/a")</f>
        <v>7.8E-2</v>
      </c>
      <c r="I840" s="88">
        <f>+IF(ISNUMBER(DATA!AJ150),DATA!AJ150,"n/a")</f>
        <v>2.97</v>
      </c>
      <c r="J840" s="78">
        <f>+IF(ISNUMBER(DATA!AK150),DATA!AK150,"n/a")</f>
        <v>0.06</v>
      </c>
      <c r="K840" s="88">
        <f>+IF(ISNUMBER(DATA!AT150),DATA!AT150,"n/a")</f>
        <v>2.92</v>
      </c>
      <c r="L840" s="78">
        <f>+IF(ISNUMBER(DATA!AU150),DATA!AU150,"n/a")</f>
        <v>3.9E-2</v>
      </c>
      <c r="R840" s="67"/>
      <c r="S840" s="67"/>
      <c r="T840" s="67"/>
      <c r="U840" s="67"/>
      <c r="V840" s="67"/>
      <c r="W840" s="67"/>
      <c r="X840" s="67"/>
      <c r="Y840" s="67"/>
    </row>
    <row r="841" spans="1:25" x14ac:dyDescent="0.2">
      <c r="A841" s="76" t="s">
        <v>19</v>
      </c>
      <c r="B841" s="67" t="s">
        <v>11</v>
      </c>
      <c r="C841" s="67" t="s">
        <v>26</v>
      </c>
      <c r="D841" s="67" t="s">
        <v>292</v>
      </c>
      <c r="E841" s="88">
        <f>+IF(ISNUMBER(DATA!P151),DATA!P151,"n/a")</f>
        <v>2.41</v>
      </c>
      <c r="F841" s="78">
        <f>+IF(ISNUMBER(DATA!Q151),DATA!Q151,"n/a")</f>
        <v>8.9999999999999993E-3</v>
      </c>
      <c r="G841" s="88">
        <f>+IF(ISNUMBER(DATA!Z151),DATA!Z151,"n/a")</f>
        <v>2.5299999999999998</v>
      </c>
      <c r="H841" s="78">
        <f>+IF(ISNUMBER(DATA!AA151),DATA!AA151,"n/a")</f>
        <v>0.107</v>
      </c>
      <c r="I841" s="88">
        <f>+IF(ISNUMBER(DATA!AJ151),DATA!AJ151,"n/a")</f>
        <v>2.54</v>
      </c>
      <c r="J841" s="78">
        <f>+IF(ISNUMBER(DATA!AK151),DATA!AK151,"n/a")</f>
        <v>0.108</v>
      </c>
      <c r="K841" s="88">
        <f>+IF(ISNUMBER(DATA!AT151),DATA!AT151,"n/a")</f>
        <v>2.48</v>
      </c>
      <c r="L841" s="78">
        <f>+IF(ISNUMBER(DATA!AU151),DATA!AU151,"n/a")</f>
        <v>9.5000000000000001E-2</v>
      </c>
      <c r="R841" s="67"/>
      <c r="S841" s="67"/>
      <c r="T841" s="67"/>
      <c r="U841" s="67"/>
      <c r="V841" s="67"/>
      <c r="W841" s="67"/>
      <c r="X841" s="67"/>
      <c r="Y841" s="67"/>
    </row>
    <row r="842" spans="1:25" x14ac:dyDescent="0.2">
      <c r="A842" s="76" t="s">
        <v>19</v>
      </c>
      <c r="B842" s="67" t="s">
        <v>11</v>
      </c>
      <c r="C842" s="67" t="s">
        <v>26</v>
      </c>
      <c r="D842" s="67" t="s">
        <v>293</v>
      </c>
      <c r="E842" s="88">
        <f>+IF(ISNUMBER(DATA!P152),DATA!P152,"n/a")</f>
        <v>2.4</v>
      </c>
      <c r="F842" s="78">
        <f>+IF(ISNUMBER(DATA!Q152),DATA!Q152,"n/a")</f>
        <v>-8.5999999999999993E-2</v>
      </c>
      <c r="G842" s="88">
        <f>+IF(ISNUMBER(DATA!Z152),DATA!Z152,"n/a")</f>
        <v>2.4</v>
      </c>
      <c r="H842" s="78">
        <f>+IF(ISNUMBER(DATA!AA152),DATA!AA152,"n/a")</f>
        <v>6.0000000000000001E-3</v>
      </c>
      <c r="I842" s="88">
        <f>+IF(ISNUMBER(DATA!AJ152),DATA!AJ152,"n/a")</f>
        <v>2.39</v>
      </c>
      <c r="J842" s="78">
        <f>+IF(ISNUMBER(DATA!AK152),DATA!AK152,"n/a")</f>
        <v>0</v>
      </c>
      <c r="K842" s="88">
        <f>+IF(ISNUMBER(DATA!AT152),DATA!AT152,"n/a")</f>
        <v>2.37</v>
      </c>
      <c r="L842" s="78">
        <f>+IF(ISNUMBER(DATA!AU152),DATA!AU152,"n/a")</f>
        <v>1.0999999999999999E-2</v>
      </c>
      <c r="R842" s="67"/>
      <c r="S842" s="67"/>
      <c r="T842" s="67"/>
      <c r="U842" s="67"/>
      <c r="V842" s="67"/>
      <c r="W842" s="67"/>
      <c r="X842" s="67"/>
      <c r="Y842" s="67"/>
    </row>
    <row r="843" spans="1:25" x14ac:dyDescent="0.2">
      <c r="A843" s="76" t="s">
        <v>19</v>
      </c>
      <c r="B843" s="67" t="s">
        <v>11</v>
      </c>
      <c r="C843" s="67" t="s">
        <v>26</v>
      </c>
      <c r="D843" s="67" t="s">
        <v>294</v>
      </c>
      <c r="E843" s="88">
        <f>+IF(ISNUMBER(DATA!P153),DATA!P153,"n/a")</f>
        <v>2.93</v>
      </c>
      <c r="F843" s="78">
        <f>+IF(ISNUMBER(DATA!Q153),DATA!Q153,"n/a")</f>
        <v>-1.0999999999999999E-2</v>
      </c>
      <c r="G843" s="88">
        <f>+IF(ISNUMBER(DATA!Z153),DATA!Z153,"n/a")</f>
        <v>2.76</v>
      </c>
      <c r="H843" s="78">
        <f>+IF(ISNUMBER(DATA!AA153),DATA!AA153,"n/a")</f>
        <v>-5.5E-2</v>
      </c>
      <c r="I843" s="88">
        <f>+IF(ISNUMBER(DATA!AJ153),DATA!AJ153,"n/a")</f>
        <v>2.71</v>
      </c>
      <c r="J843" s="78">
        <f>+IF(ISNUMBER(DATA!AK153),DATA!AK153,"n/a")</f>
        <v>-0.08</v>
      </c>
      <c r="K843" s="88">
        <f>+IF(ISNUMBER(DATA!AT153),DATA!AT153,"n/a")</f>
        <v>2.82</v>
      </c>
      <c r="L843" s="78">
        <f>+IF(ISNUMBER(DATA!AU153),DATA!AU153,"n/a")</f>
        <v>-2.1999999999999999E-2</v>
      </c>
      <c r="R843" s="67"/>
      <c r="S843" s="67"/>
      <c r="T843" s="67"/>
      <c r="U843" s="67"/>
      <c r="V843" s="67"/>
      <c r="W843" s="67"/>
      <c r="X843" s="67"/>
      <c r="Y843" s="67"/>
    </row>
    <row r="844" spans="1:25" x14ac:dyDescent="0.2">
      <c r="A844" s="76" t="s">
        <v>19</v>
      </c>
      <c r="B844" s="67" t="s">
        <v>11</v>
      </c>
      <c r="C844" s="67" t="s">
        <v>26</v>
      </c>
      <c r="D844" s="67" t="s">
        <v>295</v>
      </c>
      <c r="E844" s="88">
        <f>+IF(ISNUMBER(DATA!P154),DATA!P154,"n/a")</f>
        <v>2.61</v>
      </c>
      <c r="F844" s="78">
        <f>+IF(ISNUMBER(DATA!Q154),DATA!Q154,"n/a")</f>
        <v>-1E-3</v>
      </c>
      <c r="G844" s="88">
        <f>+IF(ISNUMBER(DATA!Z154),DATA!Z154,"n/a")</f>
        <v>2.58</v>
      </c>
      <c r="H844" s="78">
        <f>+IF(ISNUMBER(DATA!AA154),DATA!AA154,"n/a")</f>
        <v>2E-3</v>
      </c>
      <c r="I844" s="88">
        <f>+IF(ISNUMBER(DATA!AJ154),DATA!AJ154,"n/a")</f>
        <v>2.58</v>
      </c>
      <c r="J844" s="78">
        <f>+IF(ISNUMBER(DATA!AK154),DATA!AK154,"n/a")</f>
        <v>-1.0999999999999999E-2</v>
      </c>
      <c r="K844" s="88">
        <f>+IF(ISNUMBER(DATA!AT154),DATA!AT154,"n/a")</f>
        <v>2.6</v>
      </c>
      <c r="L844" s="78">
        <f>+IF(ISNUMBER(DATA!AU154),DATA!AU154,"n/a")</f>
        <v>-1.6E-2</v>
      </c>
      <c r="R844" s="67"/>
      <c r="S844" s="67"/>
      <c r="T844" s="67"/>
      <c r="U844" s="67"/>
      <c r="V844" s="67"/>
      <c r="W844" s="67"/>
      <c r="X844" s="67"/>
      <c r="Y844" s="67"/>
    </row>
    <row r="845" spans="1:25" x14ac:dyDescent="0.2">
      <c r="A845" s="76" t="s">
        <v>19</v>
      </c>
      <c r="B845" s="67" t="s">
        <v>11</v>
      </c>
      <c r="C845" s="67" t="s">
        <v>26</v>
      </c>
      <c r="D845" s="67" t="s">
        <v>296</v>
      </c>
      <c r="E845" s="88">
        <f>+IF(ISNUMBER(DATA!P155),DATA!P155,"n/a")</f>
        <v>2.41</v>
      </c>
      <c r="F845" s="78">
        <f>+IF(ISNUMBER(DATA!Q155),DATA!Q155,"n/a")</f>
        <v>-9.0999999999999998E-2</v>
      </c>
      <c r="G845" s="88">
        <f>+IF(ISNUMBER(DATA!Z155),DATA!Z155,"n/a")</f>
        <v>2.59</v>
      </c>
      <c r="H845" s="78">
        <f>+IF(ISNUMBER(DATA!AA155),DATA!AA155,"n/a")</f>
        <v>9.1999999999999998E-2</v>
      </c>
      <c r="I845" s="88">
        <f>+IF(ISNUMBER(DATA!AJ155),DATA!AJ155,"n/a")</f>
        <v>2.66</v>
      </c>
      <c r="J845" s="78">
        <f>+IF(ISNUMBER(DATA!AK155),DATA!AK155,"n/a")</f>
        <v>0.13100000000000001</v>
      </c>
      <c r="K845" s="88">
        <f>+IF(ISNUMBER(DATA!AT155),DATA!AT155,"n/a")</f>
        <v>2.83</v>
      </c>
      <c r="L845" s="78">
        <f>+IF(ISNUMBER(DATA!AU155),DATA!AU155,"n/a")</f>
        <v>0.223</v>
      </c>
      <c r="R845" s="67"/>
      <c r="S845" s="67"/>
      <c r="T845" s="67"/>
      <c r="U845" s="67"/>
      <c r="V845" s="67"/>
      <c r="W845" s="67"/>
      <c r="X845" s="67"/>
      <c r="Y845" s="67"/>
    </row>
    <row r="846" spans="1:25" x14ac:dyDescent="0.2">
      <c r="A846" s="76" t="s">
        <v>19</v>
      </c>
      <c r="B846" s="67" t="s">
        <v>11</v>
      </c>
      <c r="C846" s="67" t="s">
        <v>26</v>
      </c>
      <c r="D846" s="67" t="s">
        <v>297</v>
      </c>
      <c r="E846" s="88">
        <f>+IF(ISNUMBER(DATA!P156),DATA!P156,"n/a")</f>
        <v>2.4</v>
      </c>
      <c r="F846" s="78">
        <f>+IF(ISNUMBER(DATA!Q156),DATA!Q156,"n/a")</f>
        <v>-9.9000000000000005E-2</v>
      </c>
      <c r="G846" s="88">
        <f>+IF(ISNUMBER(DATA!Z156),DATA!Z156,"n/a")</f>
        <v>2.42</v>
      </c>
      <c r="H846" s="78">
        <f>+IF(ISNUMBER(DATA!AA156),DATA!AA156,"n/a")</f>
        <v>-2E-3</v>
      </c>
      <c r="I846" s="88">
        <f>+IF(ISNUMBER(DATA!AJ156),DATA!AJ156,"n/a")</f>
        <v>2.41</v>
      </c>
      <c r="J846" s="78">
        <f>+IF(ISNUMBER(DATA!AK156),DATA!AK156,"n/a")</f>
        <v>-0.01</v>
      </c>
      <c r="K846" s="88">
        <f>+IF(ISNUMBER(DATA!AT156),DATA!AT156,"n/a")</f>
        <v>2.4</v>
      </c>
      <c r="L846" s="78">
        <f>+IF(ISNUMBER(DATA!AU156),DATA!AU156,"n/a")</f>
        <v>5.0000000000000001E-3</v>
      </c>
      <c r="R846" s="67"/>
      <c r="S846" s="67"/>
      <c r="T846" s="67"/>
      <c r="U846" s="67"/>
      <c r="V846" s="67"/>
      <c r="W846" s="67"/>
      <c r="X846" s="67"/>
      <c r="Y846" s="67"/>
    </row>
    <row r="847" spans="1:25" x14ac:dyDescent="0.2">
      <c r="A847" s="76" t="s">
        <v>19</v>
      </c>
      <c r="B847" s="67" t="s">
        <v>11</v>
      </c>
      <c r="C847" s="67" t="s">
        <v>26</v>
      </c>
      <c r="D847" s="67" t="s">
        <v>298</v>
      </c>
      <c r="E847" s="88">
        <f>+IF(ISNUMBER(DATA!P157),DATA!P157,"n/a")</f>
        <v>1.91</v>
      </c>
      <c r="F847" s="78">
        <f>+IF(ISNUMBER(DATA!Q157),DATA!Q157,"n/a")</f>
        <v>-0.115</v>
      </c>
      <c r="G847" s="88">
        <f>+IF(ISNUMBER(DATA!Z157),DATA!Z157,"n/a")</f>
        <v>2.0299999999999998</v>
      </c>
      <c r="H847" s="78">
        <f>+IF(ISNUMBER(DATA!AA157),DATA!AA157,"n/a")</f>
        <v>-2.5000000000000001E-2</v>
      </c>
      <c r="I847" s="88">
        <f>+IF(ISNUMBER(DATA!AJ157),DATA!AJ157,"n/a")</f>
        <v>2.09</v>
      </c>
      <c r="J847" s="78">
        <f>+IF(ISNUMBER(DATA!AK157),DATA!AK157,"n/a")</f>
        <v>-1.4E-2</v>
      </c>
      <c r="K847" s="88">
        <f>+IF(ISNUMBER(DATA!AT157),DATA!AT157,"n/a")</f>
        <v>2.08</v>
      </c>
      <c r="L847" s="78">
        <f>+IF(ISNUMBER(DATA!AU157),DATA!AU157,"n/a")</f>
        <v>-2.4E-2</v>
      </c>
      <c r="R847" s="67"/>
      <c r="S847" s="67"/>
      <c r="T847" s="67"/>
      <c r="U847" s="67"/>
      <c r="V847" s="67"/>
      <c r="W847" s="67"/>
      <c r="X847" s="67"/>
      <c r="Y847" s="67"/>
    </row>
    <row r="848" spans="1:25" x14ac:dyDescent="0.2">
      <c r="A848" s="76" t="s">
        <v>19</v>
      </c>
      <c r="B848" s="67" t="s">
        <v>11</v>
      </c>
      <c r="C848" s="67" t="s">
        <v>26</v>
      </c>
      <c r="D848" s="67" t="s">
        <v>299</v>
      </c>
      <c r="E848" s="88">
        <f>+IF(ISNUMBER(DATA!P158),DATA!P158,"n/a")</f>
        <v>2.1</v>
      </c>
      <c r="F848" s="78">
        <f>+IF(ISNUMBER(DATA!Q158),DATA!Q158,"n/a")</f>
        <v>0.1</v>
      </c>
      <c r="G848" s="88">
        <f>+IF(ISNUMBER(DATA!Z158),DATA!Z158,"n/a")</f>
        <v>2.21</v>
      </c>
      <c r="H848" s="78">
        <f>+IF(ISNUMBER(DATA!AA158),DATA!AA158,"n/a")</f>
        <v>7.9000000000000001E-2</v>
      </c>
      <c r="I848" s="88">
        <f>+IF(ISNUMBER(DATA!AJ158),DATA!AJ158,"n/a")</f>
        <v>2.25</v>
      </c>
      <c r="J848" s="78">
        <f>+IF(ISNUMBER(DATA!AK158),DATA!AK158,"n/a")</f>
        <v>0.05</v>
      </c>
      <c r="K848" s="88">
        <f>+IF(ISNUMBER(DATA!AT158),DATA!AT158,"n/a")</f>
        <v>2.23</v>
      </c>
      <c r="L848" s="78">
        <f>+IF(ISNUMBER(DATA!AU158),DATA!AU158,"n/a")</f>
        <v>0.01</v>
      </c>
      <c r="R848" s="67"/>
      <c r="S848" s="67"/>
      <c r="T848" s="67"/>
      <c r="U848" s="67"/>
      <c r="V848" s="67"/>
      <c r="W848" s="67"/>
      <c r="X848" s="67"/>
      <c r="Y848" s="67"/>
    </row>
    <row r="849" spans="1:25" x14ac:dyDescent="0.2">
      <c r="A849" s="76" t="s">
        <v>19</v>
      </c>
      <c r="B849" s="67" t="s">
        <v>11</v>
      </c>
      <c r="C849" s="67" t="s">
        <v>26</v>
      </c>
      <c r="D849" s="67" t="s">
        <v>300</v>
      </c>
      <c r="E849" s="88">
        <f>+IF(ISNUMBER(DATA!P159),DATA!P159,"n/a")</f>
        <v>2.57</v>
      </c>
      <c r="F849" s="78">
        <f>+IF(ISNUMBER(DATA!Q159),DATA!Q159,"n/a")</f>
        <v>-5.1999999999999998E-2</v>
      </c>
      <c r="G849" s="88">
        <f>+IF(ISNUMBER(DATA!Z159),DATA!Z159,"n/a")</f>
        <v>2.59</v>
      </c>
      <c r="H849" s="78">
        <f>+IF(ISNUMBER(DATA!AA159),DATA!AA159,"n/a")</f>
        <v>2.8000000000000001E-2</v>
      </c>
      <c r="I849" s="88">
        <f>+IF(ISNUMBER(DATA!AJ159),DATA!AJ159,"n/a")</f>
        <v>2.63</v>
      </c>
      <c r="J849" s="78">
        <f>+IF(ISNUMBER(DATA!AK159),DATA!AK159,"n/a")</f>
        <v>4.5999999999999999E-2</v>
      </c>
      <c r="K849" s="88">
        <f>+IF(ISNUMBER(DATA!AT159),DATA!AT159,"n/a")</f>
        <v>2.76</v>
      </c>
      <c r="L849" s="78">
        <f>+IF(ISNUMBER(DATA!AU159),DATA!AU159,"n/a")</f>
        <v>0.111</v>
      </c>
      <c r="R849" s="67"/>
      <c r="S849" s="67"/>
      <c r="T849" s="67"/>
      <c r="U849" s="67"/>
      <c r="V849" s="67"/>
      <c r="W849" s="67"/>
      <c r="X849" s="67"/>
      <c r="Y849" s="67"/>
    </row>
    <row r="850" spans="1:25" x14ac:dyDescent="0.2">
      <c r="A850" s="76" t="s">
        <v>19</v>
      </c>
      <c r="B850" s="67" t="s">
        <v>11</v>
      </c>
      <c r="C850" s="67" t="s">
        <v>26</v>
      </c>
      <c r="D850" s="67" t="s">
        <v>301</v>
      </c>
      <c r="E850" s="88">
        <f>+IF(ISNUMBER(DATA!P160),DATA!P160,"n/a")</f>
        <v>2.82</v>
      </c>
      <c r="F850" s="78">
        <f>+IF(ISNUMBER(DATA!Q160),DATA!Q160,"n/a")</f>
        <v>-3.5000000000000003E-2</v>
      </c>
      <c r="G850" s="88">
        <f>+IF(ISNUMBER(DATA!Z160),DATA!Z160,"n/a")</f>
        <v>2.76</v>
      </c>
      <c r="H850" s="78">
        <f>+IF(ISNUMBER(DATA!AA160),DATA!AA160,"n/a")</f>
        <v>-2.1999999999999999E-2</v>
      </c>
      <c r="I850" s="88">
        <f>+IF(ISNUMBER(DATA!AJ160),DATA!AJ160,"n/a")</f>
        <v>2.77</v>
      </c>
      <c r="J850" s="78">
        <f>+IF(ISNUMBER(DATA!AK160),DATA!AK160,"n/a")</f>
        <v>-5.0000000000000001E-3</v>
      </c>
      <c r="K850" s="88">
        <f>+IF(ISNUMBER(DATA!AT160),DATA!AT160,"n/a")</f>
        <v>2.78</v>
      </c>
      <c r="L850" s="78">
        <f>+IF(ISNUMBER(DATA!AU160),DATA!AU160,"n/a")</f>
        <v>1.4999999999999999E-2</v>
      </c>
      <c r="R850" s="67"/>
      <c r="S850" s="67"/>
      <c r="T850" s="67"/>
      <c r="U850" s="67"/>
      <c r="V850" s="67"/>
      <c r="W850" s="67"/>
      <c r="X850" s="67"/>
      <c r="Y850" s="67"/>
    </row>
    <row r="851" spans="1:25" x14ac:dyDescent="0.2">
      <c r="A851" s="76" t="s">
        <v>19</v>
      </c>
      <c r="B851" s="67" t="s">
        <v>11</v>
      </c>
      <c r="C851" s="67" t="s">
        <v>26</v>
      </c>
      <c r="D851" s="67" t="s">
        <v>302</v>
      </c>
      <c r="E851" s="88">
        <f>+IF(ISNUMBER(DATA!P161),DATA!P161,"n/a")</f>
        <v>2.72</v>
      </c>
      <c r="F851" s="78">
        <f>+IF(ISNUMBER(DATA!Q161),DATA!Q161,"n/a")</f>
        <v>2.4E-2</v>
      </c>
      <c r="G851" s="88">
        <f>+IF(ISNUMBER(DATA!Z161),DATA!Z161,"n/a")</f>
        <v>2.8</v>
      </c>
      <c r="H851" s="78">
        <f>+IF(ISNUMBER(DATA!AA161),DATA!AA161,"n/a")</f>
        <v>3.7999999999999999E-2</v>
      </c>
      <c r="I851" s="88">
        <f>+IF(ISNUMBER(DATA!AJ161),DATA!AJ161,"n/a")</f>
        <v>2.79</v>
      </c>
      <c r="J851" s="78">
        <f>+IF(ISNUMBER(DATA!AK161),DATA!AK161,"n/a")</f>
        <v>3.3000000000000002E-2</v>
      </c>
      <c r="K851" s="88">
        <f>+IF(ISNUMBER(DATA!AT161),DATA!AT161,"n/a")</f>
        <v>2.74</v>
      </c>
      <c r="L851" s="78">
        <f>+IF(ISNUMBER(DATA!AU161),DATA!AU161,"n/a")</f>
        <v>3.4000000000000002E-2</v>
      </c>
      <c r="R851" s="67"/>
      <c r="S851" s="67"/>
      <c r="T851" s="67"/>
      <c r="U851" s="67"/>
      <c r="V851" s="67"/>
      <c r="W851" s="67"/>
      <c r="X851" s="67"/>
      <c r="Y851" s="67"/>
    </row>
    <row r="852" spans="1:25" x14ac:dyDescent="0.2">
      <c r="A852" s="76" t="s">
        <v>19</v>
      </c>
      <c r="B852" s="67" t="s">
        <v>11</v>
      </c>
      <c r="C852" s="67" t="s">
        <v>26</v>
      </c>
      <c r="D852" s="67" t="s">
        <v>303</v>
      </c>
      <c r="E852" s="88">
        <f>+IF(ISNUMBER(DATA!P162),DATA!P162,"n/a")</f>
        <v>2.65</v>
      </c>
      <c r="F852" s="78">
        <f>+IF(ISNUMBER(DATA!Q162),DATA!Q162,"n/a")</f>
        <v>-4.3999999999999997E-2</v>
      </c>
      <c r="G852" s="88">
        <f>+IF(ISNUMBER(DATA!Z162),DATA!Z162,"n/a")</f>
        <v>2.72</v>
      </c>
      <c r="H852" s="78">
        <f>+IF(ISNUMBER(DATA!AA162),DATA!AA162,"n/a")</f>
        <v>-2.9000000000000001E-2</v>
      </c>
      <c r="I852" s="88">
        <f>+IF(ISNUMBER(DATA!AJ162),DATA!AJ162,"n/a")</f>
        <v>2.72</v>
      </c>
      <c r="J852" s="78">
        <f>+IF(ISNUMBER(DATA!AK162),DATA!AK162,"n/a")</f>
        <v>-1.6E-2</v>
      </c>
      <c r="K852" s="88">
        <f>+IF(ISNUMBER(DATA!AT162),DATA!AT162,"n/a")</f>
        <v>2.71</v>
      </c>
      <c r="L852" s="78">
        <f>+IF(ISNUMBER(DATA!AU162),DATA!AU162,"n/a")</f>
        <v>-1E-3</v>
      </c>
      <c r="R852" s="67"/>
      <c r="S852" s="67"/>
      <c r="T852" s="67"/>
      <c r="U852" s="67"/>
      <c r="V852" s="67"/>
      <c r="W852" s="67"/>
      <c r="X852" s="67"/>
      <c r="Y852" s="67"/>
    </row>
    <row r="853" spans="1:25" x14ac:dyDescent="0.2">
      <c r="A853" s="76" t="s">
        <v>19</v>
      </c>
      <c r="B853" s="67" t="s">
        <v>11</v>
      </c>
      <c r="C853" s="67" t="s">
        <v>26</v>
      </c>
      <c r="D853" s="67" t="s">
        <v>304</v>
      </c>
      <c r="E853" s="88">
        <f>+IF(ISNUMBER(DATA!P163),DATA!P163,"n/a")</f>
        <v>2.84</v>
      </c>
      <c r="F853" s="78">
        <f>+IF(ISNUMBER(DATA!Q163),DATA!Q163,"n/a")</f>
        <v>-2E-3</v>
      </c>
      <c r="G853" s="88">
        <f>+IF(ISNUMBER(DATA!Z163),DATA!Z163,"n/a")</f>
        <v>2.86</v>
      </c>
      <c r="H853" s="78">
        <f>+IF(ISNUMBER(DATA!AA163),DATA!AA163,"n/a")</f>
        <v>2.1999999999999999E-2</v>
      </c>
      <c r="I853" s="88">
        <f>+IF(ISNUMBER(DATA!AJ163),DATA!AJ163,"n/a")</f>
        <v>2.9</v>
      </c>
      <c r="J853" s="78">
        <f>+IF(ISNUMBER(DATA!AK163),DATA!AK163,"n/a")</f>
        <v>0.04</v>
      </c>
      <c r="K853" s="88">
        <f>+IF(ISNUMBER(DATA!AT163),DATA!AT163,"n/a")</f>
        <v>2.89</v>
      </c>
      <c r="L853" s="78">
        <f>+IF(ISNUMBER(DATA!AU163),DATA!AU163,"n/a")</f>
        <v>2.9000000000000001E-2</v>
      </c>
      <c r="R853" s="67"/>
      <c r="S853" s="67"/>
      <c r="T853" s="67"/>
      <c r="U853" s="67"/>
      <c r="V853" s="67"/>
      <c r="W853" s="67"/>
      <c r="X853" s="67"/>
      <c r="Y853" s="67"/>
    </row>
    <row r="854" spans="1:25" x14ac:dyDescent="0.2">
      <c r="A854" s="76" t="s">
        <v>19</v>
      </c>
      <c r="B854" s="67" t="s">
        <v>11</v>
      </c>
      <c r="C854" s="67" t="s">
        <v>26</v>
      </c>
      <c r="D854" s="67" t="s">
        <v>305</v>
      </c>
      <c r="E854" s="88">
        <f>+IF(ISNUMBER(DATA!P164),DATA!P164,"n/a")</f>
        <v>2.44</v>
      </c>
      <c r="F854" s="78">
        <f>+IF(ISNUMBER(DATA!Q164),DATA!Q164,"n/a")</f>
        <v>-0.09</v>
      </c>
      <c r="G854" s="88">
        <f>+IF(ISNUMBER(DATA!Z164),DATA!Z164,"n/a")</f>
        <v>2.4500000000000002</v>
      </c>
      <c r="H854" s="78">
        <f>+IF(ISNUMBER(DATA!AA164),DATA!AA164,"n/a")</f>
        <v>2E-3</v>
      </c>
      <c r="I854" s="88">
        <f>+IF(ISNUMBER(DATA!AJ164),DATA!AJ164,"n/a")</f>
        <v>2.44</v>
      </c>
      <c r="J854" s="78">
        <f>+IF(ISNUMBER(DATA!AK164),DATA!AK164,"n/a")</f>
        <v>-4.0000000000000001E-3</v>
      </c>
      <c r="K854" s="88">
        <f>+IF(ISNUMBER(DATA!AT164),DATA!AT164,"n/a")</f>
        <v>2.41</v>
      </c>
      <c r="L854" s="78">
        <f>+IF(ISNUMBER(DATA!AU164),DATA!AU164,"n/a")</f>
        <v>1.2E-2</v>
      </c>
      <c r="R854" s="67"/>
      <c r="S854" s="67"/>
      <c r="T854" s="67"/>
      <c r="U854" s="67"/>
      <c r="V854" s="67"/>
      <c r="W854" s="67"/>
      <c r="X854" s="67"/>
      <c r="Y854" s="67"/>
    </row>
    <row r="855" spans="1:25" x14ac:dyDescent="0.2">
      <c r="A855" s="76" t="s">
        <v>19</v>
      </c>
      <c r="B855" s="67" t="s">
        <v>11</v>
      </c>
      <c r="C855" s="67" t="s">
        <v>26</v>
      </c>
      <c r="D855" s="67" t="s">
        <v>306</v>
      </c>
      <c r="E855" s="88">
        <f>+IF(ISNUMBER(DATA!P165),DATA!P165,"n/a")</f>
        <v>2.54</v>
      </c>
      <c r="F855" s="78">
        <f>+IF(ISNUMBER(DATA!Q165),DATA!Q165,"n/a")</f>
        <v>2E-3</v>
      </c>
      <c r="G855" s="88">
        <f>+IF(ISNUMBER(DATA!Z165),DATA!Z165,"n/a")</f>
        <v>2.65</v>
      </c>
      <c r="H855" s="78">
        <f>+IF(ISNUMBER(DATA!AA165),DATA!AA165,"n/a")</f>
        <v>0.113</v>
      </c>
      <c r="I855" s="88">
        <f>+IF(ISNUMBER(DATA!AJ165),DATA!AJ165,"n/a")</f>
        <v>2.64</v>
      </c>
      <c r="J855" s="78">
        <f>+IF(ISNUMBER(DATA!AK165),DATA!AK165,"n/a")</f>
        <v>0.107</v>
      </c>
      <c r="K855" s="88">
        <f>+IF(ISNUMBER(DATA!AT165),DATA!AT165,"n/a")</f>
        <v>2.6</v>
      </c>
      <c r="L855" s="78">
        <f>+IF(ISNUMBER(DATA!AU165),DATA!AU165,"n/a")</f>
        <v>0.111</v>
      </c>
      <c r="R855" s="67"/>
      <c r="S855" s="67"/>
      <c r="T855" s="67"/>
      <c r="U855" s="67"/>
      <c r="V855" s="67"/>
      <c r="W855" s="67"/>
      <c r="X855" s="67"/>
      <c r="Y855" s="67"/>
    </row>
    <row r="856" spans="1:25" x14ac:dyDescent="0.2">
      <c r="A856" s="76" t="s">
        <v>19</v>
      </c>
      <c r="B856" s="67" t="s">
        <v>11</v>
      </c>
      <c r="C856" s="67" t="s">
        <v>26</v>
      </c>
      <c r="D856" s="67" t="s">
        <v>307</v>
      </c>
      <c r="E856" s="88">
        <f>+IF(ISNUMBER(DATA!P166),DATA!P166,"n/a")</f>
        <v>2.54</v>
      </c>
      <c r="F856" s="78">
        <f>+IF(ISNUMBER(DATA!Q166),DATA!Q166,"n/a")</f>
        <v>2.3E-2</v>
      </c>
      <c r="G856" s="88">
        <f>+IF(ISNUMBER(DATA!Z166),DATA!Z166,"n/a")</f>
        <v>2.57</v>
      </c>
      <c r="H856" s="78">
        <f>+IF(ISNUMBER(DATA!AA166),DATA!AA166,"n/a")</f>
        <v>2.4E-2</v>
      </c>
      <c r="I856" s="88">
        <f>+IF(ISNUMBER(DATA!AJ166),DATA!AJ166,"n/a")</f>
        <v>2.56</v>
      </c>
      <c r="J856" s="78">
        <f>+IF(ISNUMBER(DATA!AK166),DATA!AK166,"n/a")</f>
        <v>8.0000000000000002E-3</v>
      </c>
      <c r="K856" s="88">
        <f>+IF(ISNUMBER(DATA!AT166),DATA!AT166,"n/a")</f>
        <v>2.5099999999999998</v>
      </c>
      <c r="L856" s="78">
        <f>+IF(ISNUMBER(DATA!AU166),DATA!AU166,"n/a")</f>
        <v>5.0000000000000001E-3</v>
      </c>
      <c r="R856" s="67"/>
      <c r="S856" s="67"/>
      <c r="T856" s="67"/>
      <c r="U856" s="67"/>
      <c r="V856" s="67"/>
      <c r="W856" s="67"/>
      <c r="X856" s="67"/>
      <c r="Y856" s="67"/>
    </row>
    <row r="857" spans="1:25" x14ac:dyDescent="0.2">
      <c r="A857" s="76" t="s">
        <v>19</v>
      </c>
      <c r="B857" s="67" t="s">
        <v>11</v>
      </c>
      <c r="C857" s="67" t="s">
        <v>26</v>
      </c>
      <c r="D857" s="67" t="s">
        <v>308</v>
      </c>
      <c r="E857" s="88">
        <f>+IF(ISNUMBER(DATA!P167),DATA!P167,"n/a")</f>
        <v>3.25</v>
      </c>
      <c r="F857" s="78">
        <f>+IF(ISNUMBER(DATA!Q167),DATA!Q167,"n/a")</f>
        <v>0.16300000000000001</v>
      </c>
      <c r="G857" s="88">
        <f>+IF(ISNUMBER(DATA!Z167),DATA!Z167,"n/a")</f>
        <v>3.03</v>
      </c>
      <c r="H857" s="78">
        <f>+IF(ISNUMBER(DATA!AA167),DATA!AA167,"n/a")</f>
        <v>0.11700000000000001</v>
      </c>
      <c r="I857" s="88">
        <f>+IF(ISNUMBER(DATA!AJ167),DATA!AJ167,"n/a")</f>
        <v>2.93</v>
      </c>
      <c r="J857" s="78">
        <f>+IF(ISNUMBER(DATA!AK167),DATA!AK167,"n/a")</f>
        <v>8.6999999999999994E-2</v>
      </c>
      <c r="K857" s="88">
        <f>+IF(ISNUMBER(DATA!AT167),DATA!AT167,"n/a")</f>
        <v>2.91</v>
      </c>
      <c r="L857" s="78">
        <f>+IF(ISNUMBER(DATA!AU167),DATA!AU167,"n/a")</f>
        <v>0.106</v>
      </c>
      <c r="R857" s="67"/>
      <c r="S857" s="67"/>
      <c r="T857" s="67"/>
      <c r="U857" s="67"/>
      <c r="V857" s="67"/>
      <c r="W857" s="67"/>
      <c r="X857" s="67"/>
      <c r="Y857" s="67"/>
    </row>
    <row r="858" spans="1:25" x14ac:dyDescent="0.2">
      <c r="A858" s="76" t="s">
        <v>19</v>
      </c>
      <c r="B858" s="67" t="s">
        <v>11</v>
      </c>
      <c r="C858" s="67" t="s">
        <v>26</v>
      </c>
      <c r="D858" s="67" t="s">
        <v>309</v>
      </c>
      <c r="E858" s="88">
        <f>+IF(ISNUMBER(DATA!P168),DATA!P168,"n/a")</f>
        <v>2.82</v>
      </c>
      <c r="F858" s="78">
        <f>+IF(ISNUMBER(DATA!Q168),DATA!Q168,"n/a")</f>
        <v>-8.0000000000000002E-3</v>
      </c>
      <c r="G858" s="88">
        <f>+IF(ISNUMBER(DATA!Z168),DATA!Z168,"n/a")</f>
        <v>2.88</v>
      </c>
      <c r="H858" s="78">
        <f>+IF(ISNUMBER(DATA!AA168),DATA!AA168,"n/a")</f>
        <v>-3.0000000000000001E-3</v>
      </c>
      <c r="I858" s="88">
        <f>+IF(ISNUMBER(DATA!AJ168),DATA!AJ168,"n/a")</f>
        <v>2.91</v>
      </c>
      <c r="J858" s="78">
        <f>+IF(ISNUMBER(DATA!AK168),DATA!AK168,"n/a")</f>
        <v>1.4E-2</v>
      </c>
      <c r="K858" s="88">
        <f>+IF(ISNUMBER(DATA!AT168),DATA!AT168,"n/a")</f>
        <v>2.89</v>
      </c>
      <c r="L858" s="78">
        <f>+IF(ISNUMBER(DATA!AU168),DATA!AU168,"n/a")</f>
        <v>1.6E-2</v>
      </c>
      <c r="R858" s="67"/>
      <c r="S858" s="67"/>
      <c r="T858" s="67"/>
      <c r="U858" s="67"/>
      <c r="V858" s="67"/>
      <c r="W858" s="67"/>
      <c r="X858" s="67"/>
      <c r="Y858" s="67"/>
    </row>
    <row r="859" spans="1:25" x14ac:dyDescent="0.2">
      <c r="A859" s="76" t="s">
        <v>19</v>
      </c>
      <c r="B859" s="67" t="s">
        <v>11</v>
      </c>
      <c r="C859" s="67" t="s">
        <v>26</v>
      </c>
      <c r="D859" s="67" t="s">
        <v>310</v>
      </c>
      <c r="E859" s="88">
        <f>+IF(ISNUMBER(DATA!P169),DATA!P169,"n/a")</f>
        <v>1.88</v>
      </c>
      <c r="F859" s="78">
        <f>+IF(ISNUMBER(DATA!Q169),DATA!Q169,"n/a")</f>
        <v>3.3000000000000002E-2</v>
      </c>
      <c r="G859" s="88">
        <f>+IF(ISNUMBER(DATA!Z169),DATA!Z169,"n/a")</f>
        <v>1.89</v>
      </c>
      <c r="H859" s="78">
        <f>+IF(ISNUMBER(DATA!AA169),DATA!AA169,"n/a")</f>
        <v>-1.2E-2</v>
      </c>
      <c r="I859" s="88">
        <f>+IF(ISNUMBER(DATA!AJ169),DATA!AJ169,"n/a")</f>
        <v>1.9</v>
      </c>
      <c r="J859" s="78">
        <f>+IF(ISNUMBER(DATA!AK169),DATA!AK169,"n/a")</f>
        <v>-0.107</v>
      </c>
      <c r="K859" s="88">
        <f>+IF(ISNUMBER(DATA!AT169),DATA!AT169,"n/a")</f>
        <v>1.88</v>
      </c>
      <c r="L859" s="78">
        <f>+IF(ISNUMBER(DATA!AU169),DATA!AU169,"n/a")</f>
        <v>-0.155</v>
      </c>
      <c r="R859" s="67"/>
      <c r="S859" s="67"/>
      <c r="T859" s="67"/>
      <c r="U859" s="67"/>
      <c r="V859" s="67"/>
      <c r="W859" s="67"/>
      <c r="X859" s="67"/>
      <c r="Y859" s="67"/>
    </row>
    <row r="860" spans="1:25" x14ac:dyDescent="0.2">
      <c r="A860" s="76" t="s">
        <v>19</v>
      </c>
      <c r="B860" s="67" t="s">
        <v>11</v>
      </c>
      <c r="C860" s="67" t="s">
        <v>26</v>
      </c>
      <c r="D860" s="67" t="s">
        <v>311</v>
      </c>
      <c r="E860" s="88">
        <f>+IF(ISNUMBER(DATA!P170),DATA!P170,"n/a")</f>
        <v>2.7</v>
      </c>
      <c r="F860" s="78">
        <f>+IF(ISNUMBER(DATA!Q170),DATA!Q170,"n/a")</f>
        <v>-8.0000000000000002E-3</v>
      </c>
      <c r="G860" s="88">
        <f>+IF(ISNUMBER(DATA!Z170),DATA!Z170,"n/a")</f>
        <v>2.7</v>
      </c>
      <c r="H860" s="78">
        <f>+IF(ISNUMBER(DATA!AA170),DATA!AA170,"n/a")</f>
        <v>-1.0999999999999999E-2</v>
      </c>
      <c r="I860" s="88">
        <f>+IF(ISNUMBER(DATA!AJ170),DATA!AJ170,"n/a")</f>
        <v>2.72</v>
      </c>
      <c r="J860" s="78">
        <f>+IF(ISNUMBER(DATA!AK170),DATA!AK170,"n/a")</f>
        <v>-8.0000000000000002E-3</v>
      </c>
      <c r="K860" s="88">
        <f>+IF(ISNUMBER(DATA!AT170),DATA!AT170,"n/a")</f>
        <v>2.74</v>
      </c>
      <c r="L860" s="78">
        <f>+IF(ISNUMBER(DATA!AU170),DATA!AU170,"n/a")</f>
        <v>7.0000000000000001E-3</v>
      </c>
      <c r="R860" s="67"/>
      <c r="S860" s="67"/>
      <c r="T860" s="67"/>
      <c r="U860" s="67"/>
      <c r="V860" s="67"/>
      <c r="W860" s="67"/>
      <c r="X860" s="67"/>
      <c r="Y860" s="67"/>
    </row>
    <row r="861" spans="1:25" x14ac:dyDescent="0.2">
      <c r="A861" s="76" t="s">
        <v>19</v>
      </c>
      <c r="B861" s="67" t="s">
        <v>11</v>
      </c>
      <c r="C861" s="67" t="s">
        <v>26</v>
      </c>
      <c r="D861" s="67" t="s">
        <v>312</v>
      </c>
      <c r="E861" s="88">
        <f>+IF(ISNUMBER(DATA!P171),DATA!P171,"n/a")</f>
        <v>2.6</v>
      </c>
      <c r="F861" s="78">
        <f>+IF(ISNUMBER(DATA!Q171),DATA!Q171,"n/a")</f>
        <v>3.5000000000000003E-2</v>
      </c>
      <c r="G861" s="88">
        <f>+IF(ISNUMBER(DATA!Z171),DATA!Z171,"n/a")</f>
        <v>2.63</v>
      </c>
      <c r="H861" s="78">
        <f>+IF(ISNUMBER(DATA!AA171),DATA!AA171,"n/a")</f>
        <v>4.2000000000000003E-2</v>
      </c>
      <c r="I861" s="88">
        <f>+IF(ISNUMBER(DATA!AJ171),DATA!AJ171,"n/a")</f>
        <v>2.64</v>
      </c>
      <c r="J861" s="78">
        <f>+IF(ISNUMBER(DATA!AK171),DATA!AK171,"n/a")</f>
        <v>3.5000000000000003E-2</v>
      </c>
      <c r="K861" s="88">
        <f>+IF(ISNUMBER(DATA!AT171),DATA!AT171,"n/a")</f>
        <v>2.6</v>
      </c>
      <c r="L861" s="78">
        <f>+IF(ISNUMBER(DATA!AU171),DATA!AU171,"n/a")</f>
        <v>1.4E-2</v>
      </c>
      <c r="R861" s="67"/>
      <c r="S861" s="67"/>
      <c r="T861" s="67"/>
      <c r="U861" s="67"/>
      <c r="V861" s="67"/>
      <c r="W861" s="67"/>
      <c r="X861" s="67"/>
      <c r="Y861" s="67"/>
    </row>
    <row r="862" spans="1:25" x14ac:dyDescent="0.2">
      <c r="A862" s="76" t="s">
        <v>19</v>
      </c>
      <c r="B862" s="67" t="s">
        <v>11</v>
      </c>
      <c r="C862" s="67" t="s">
        <v>26</v>
      </c>
      <c r="D862" s="67" t="s">
        <v>313</v>
      </c>
      <c r="E862" s="88">
        <f>+IF(ISNUMBER(DATA!P172),DATA!P172,"n/a")</f>
        <v>2.93</v>
      </c>
      <c r="F862" s="78">
        <f>+IF(ISNUMBER(DATA!Q172),DATA!Q172,"n/a")</f>
        <v>-5.0000000000000001E-3</v>
      </c>
      <c r="G862" s="88">
        <f>+IF(ISNUMBER(DATA!Z172),DATA!Z172,"n/a")</f>
        <v>3.01</v>
      </c>
      <c r="H862" s="78">
        <f>+IF(ISNUMBER(DATA!AA172),DATA!AA172,"n/a")</f>
        <v>2.8000000000000001E-2</v>
      </c>
      <c r="I862" s="88">
        <f>+IF(ISNUMBER(DATA!AJ172),DATA!AJ172,"n/a")</f>
        <v>3.03</v>
      </c>
      <c r="J862" s="78">
        <f>+IF(ISNUMBER(DATA!AK172),DATA!AK172,"n/a")</f>
        <v>4.5999999999999999E-2</v>
      </c>
      <c r="K862" s="88">
        <f>+IF(ISNUMBER(DATA!AT172),DATA!AT172,"n/a")</f>
        <v>3.01</v>
      </c>
      <c r="L862" s="78">
        <f>+IF(ISNUMBER(DATA!AU172),DATA!AU172,"n/a")</f>
        <v>4.8000000000000001E-2</v>
      </c>
      <c r="R862" s="67"/>
      <c r="S862" s="67"/>
      <c r="T862" s="67"/>
      <c r="U862" s="67"/>
      <c r="V862" s="67"/>
      <c r="W862" s="67"/>
      <c r="X862" s="67"/>
      <c r="Y862" s="67"/>
    </row>
    <row r="863" spans="1:25" x14ac:dyDescent="0.2">
      <c r="A863" s="76" t="s">
        <v>19</v>
      </c>
      <c r="B863" s="67" t="s">
        <v>11</v>
      </c>
      <c r="C863" s="67" t="s">
        <v>26</v>
      </c>
      <c r="D863" s="67" t="s">
        <v>314</v>
      </c>
      <c r="E863" s="88">
        <f>+IF(ISNUMBER(DATA!P173),DATA!P173,"n/a")</f>
        <v>2.77</v>
      </c>
      <c r="F863" s="78">
        <f>+IF(ISNUMBER(DATA!Q173),DATA!Q173,"n/a")</f>
        <v>7.6999999999999999E-2</v>
      </c>
      <c r="G863" s="88">
        <f>+IF(ISNUMBER(DATA!Z173),DATA!Z173,"n/a")</f>
        <v>2.76</v>
      </c>
      <c r="H863" s="78">
        <f>+IF(ISNUMBER(DATA!AA173),DATA!AA173,"n/a")</f>
        <v>4.9000000000000002E-2</v>
      </c>
      <c r="I863" s="88">
        <f>+IF(ISNUMBER(DATA!AJ173),DATA!AJ173,"n/a")</f>
        <v>2.77</v>
      </c>
      <c r="J863" s="78">
        <f>+IF(ISNUMBER(DATA!AK173),DATA!AK173,"n/a")</f>
        <v>7.2999999999999995E-2</v>
      </c>
      <c r="K863" s="88">
        <f>+IF(ISNUMBER(DATA!AT173),DATA!AT173,"n/a")</f>
        <v>2.73</v>
      </c>
      <c r="L863" s="78">
        <f>+IF(ISNUMBER(DATA!AU173),DATA!AU173,"n/a")</f>
        <v>7.0999999999999994E-2</v>
      </c>
      <c r="R863" s="67"/>
      <c r="S863" s="67"/>
      <c r="T863" s="67"/>
      <c r="U863" s="67"/>
      <c r="V863" s="67"/>
      <c r="W863" s="67"/>
      <c r="X863" s="67"/>
      <c r="Y863" s="67"/>
    </row>
    <row r="864" spans="1:25" x14ac:dyDescent="0.2">
      <c r="A864" s="76" t="s">
        <v>19</v>
      </c>
      <c r="B864" s="67" t="s">
        <v>11</v>
      </c>
      <c r="C864" s="67" t="s">
        <v>26</v>
      </c>
      <c r="D864" s="67" t="s">
        <v>315</v>
      </c>
      <c r="E864" s="88">
        <f>+IF(ISNUMBER(DATA!P174),DATA!P174,"n/a")</f>
        <v>2.67</v>
      </c>
      <c r="F864" s="78">
        <f>+IF(ISNUMBER(DATA!Q174),DATA!Q174,"n/a")</f>
        <v>-6.0000000000000001E-3</v>
      </c>
      <c r="G864" s="88">
        <f>+IF(ISNUMBER(DATA!Z174),DATA!Z174,"n/a")</f>
        <v>2.73</v>
      </c>
      <c r="H864" s="78">
        <f>+IF(ISNUMBER(DATA!AA174),DATA!AA174,"n/a")</f>
        <v>7.0000000000000001E-3</v>
      </c>
      <c r="I864" s="88">
        <f>+IF(ISNUMBER(DATA!AJ174),DATA!AJ174,"n/a")</f>
        <v>2.78</v>
      </c>
      <c r="J864" s="78">
        <f>+IF(ISNUMBER(DATA!AK174),DATA!AK174,"n/a")</f>
        <v>1.7000000000000001E-2</v>
      </c>
      <c r="K864" s="88">
        <f>+IF(ISNUMBER(DATA!AT174),DATA!AT174,"n/a")</f>
        <v>2.79</v>
      </c>
      <c r="L864" s="78">
        <f>+IF(ISNUMBER(DATA!AU174),DATA!AU174,"n/a")</f>
        <v>3.5999999999999997E-2</v>
      </c>
      <c r="R864" s="67"/>
      <c r="S864" s="67"/>
      <c r="T864" s="67"/>
      <c r="U864" s="67"/>
      <c r="V864" s="67"/>
      <c r="W864" s="67"/>
      <c r="X864" s="67"/>
      <c r="Y864" s="67"/>
    </row>
    <row r="865" spans="1:25" x14ac:dyDescent="0.2">
      <c r="A865" s="76" t="s">
        <v>19</v>
      </c>
      <c r="B865" s="67" t="s">
        <v>11</v>
      </c>
      <c r="C865" s="67" t="s">
        <v>26</v>
      </c>
      <c r="D865" s="67" t="s">
        <v>316</v>
      </c>
      <c r="E865" s="88">
        <f>+IF(ISNUMBER(DATA!P175),DATA!P175,"n/a")</f>
        <v>2.52</v>
      </c>
      <c r="F865" s="78">
        <f>+IF(ISNUMBER(DATA!Q175),DATA!Q175,"n/a")</f>
        <v>-1.2999999999999999E-2</v>
      </c>
      <c r="G865" s="88">
        <f>+IF(ISNUMBER(DATA!Z175),DATA!Z175,"n/a")</f>
        <v>2.48</v>
      </c>
      <c r="H865" s="78">
        <f>+IF(ISNUMBER(DATA!AA175),DATA!AA175,"n/a")</f>
        <v>-2.5000000000000001E-2</v>
      </c>
      <c r="I865" s="88">
        <f>+IF(ISNUMBER(DATA!AJ175),DATA!AJ175,"n/a")</f>
        <v>2.4900000000000002</v>
      </c>
      <c r="J865" s="78">
        <f>+IF(ISNUMBER(DATA!AK175),DATA!AK175,"n/a")</f>
        <v>-2.9000000000000001E-2</v>
      </c>
      <c r="K865" s="88">
        <f>+IF(ISNUMBER(DATA!AT175),DATA!AT175,"n/a")</f>
        <v>2.52</v>
      </c>
      <c r="L865" s="78">
        <f>+IF(ISNUMBER(DATA!AU175),DATA!AU175,"n/a")</f>
        <v>-3.1E-2</v>
      </c>
      <c r="R865" s="67"/>
      <c r="S865" s="67"/>
      <c r="T865" s="67"/>
      <c r="U865" s="67"/>
      <c r="V865" s="67"/>
      <c r="W865" s="67"/>
      <c r="X865" s="67"/>
      <c r="Y865" s="67"/>
    </row>
    <row r="866" spans="1:25" x14ac:dyDescent="0.2">
      <c r="A866" s="76" t="s">
        <v>19</v>
      </c>
      <c r="B866" s="67" t="s">
        <v>11</v>
      </c>
      <c r="C866" s="67" t="s">
        <v>26</v>
      </c>
      <c r="D866" s="67" t="s">
        <v>317</v>
      </c>
      <c r="E866" s="88">
        <f>+IF(ISNUMBER(DATA!P176),DATA!P176,"n/a")</f>
        <v>3.02</v>
      </c>
      <c r="F866" s="78">
        <f>+IF(ISNUMBER(DATA!Q176),DATA!Q176,"n/a")</f>
        <v>8.5000000000000006E-2</v>
      </c>
      <c r="G866" s="88">
        <f>+IF(ISNUMBER(DATA!Z176),DATA!Z176,"n/a")</f>
        <v>3.01</v>
      </c>
      <c r="H866" s="78">
        <f>+IF(ISNUMBER(DATA!AA176),DATA!AA176,"n/a")</f>
        <v>7.3999999999999996E-2</v>
      </c>
      <c r="I866" s="88">
        <f>+IF(ISNUMBER(DATA!AJ176),DATA!AJ176,"n/a")</f>
        <v>3.08</v>
      </c>
      <c r="J866" s="78">
        <f>+IF(ISNUMBER(DATA!AK176),DATA!AK176,"n/a")</f>
        <v>0.104</v>
      </c>
      <c r="K866" s="88">
        <f>+IF(ISNUMBER(DATA!AT176),DATA!AT176,"n/a")</f>
        <v>3.07</v>
      </c>
      <c r="L866" s="78">
        <f>+IF(ISNUMBER(DATA!AU176),DATA!AU176,"n/a")</f>
        <v>9.0999999999999998E-2</v>
      </c>
      <c r="R866" s="67"/>
      <c r="S866" s="67"/>
      <c r="T866" s="67"/>
      <c r="U866" s="67"/>
      <c r="V866" s="67"/>
      <c r="W866" s="67"/>
      <c r="X866" s="67"/>
      <c r="Y866" s="67"/>
    </row>
    <row r="867" spans="1:25" x14ac:dyDescent="0.2">
      <c r="A867" s="76" t="s">
        <v>19</v>
      </c>
      <c r="B867" s="67" t="s">
        <v>11</v>
      </c>
      <c r="C867" s="67" t="s">
        <v>26</v>
      </c>
      <c r="D867" s="67" t="s">
        <v>318</v>
      </c>
      <c r="E867" s="88">
        <f>+IF(ISNUMBER(DATA!P177),DATA!P177,"n/a")</f>
        <v>2.1800000000000002</v>
      </c>
      <c r="F867" s="78">
        <f>+IF(ISNUMBER(DATA!Q177),DATA!Q177,"n/a")</f>
        <v>3.1E-2</v>
      </c>
      <c r="G867" s="88">
        <f>+IF(ISNUMBER(DATA!Z177),DATA!Z177,"n/a")</f>
        <v>2.19</v>
      </c>
      <c r="H867" s="78">
        <f>+IF(ISNUMBER(DATA!AA177),DATA!AA177,"n/a")</f>
        <v>2.1999999999999999E-2</v>
      </c>
      <c r="I867" s="88">
        <f>+IF(ISNUMBER(DATA!AJ177),DATA!AJ177,"n/a")</f>
        <v>2.19</v>
      </c>
      <c r="J867" s="78">
        <f>+IF(ISNUMBER(DATA!AK177),DATA!AK177,"n/a")</f>
        <v>-7.0000000000000001E-3</v>
      </c>
      <c r="K867" s="88">
        <f>+IF(ISNUMBER(DATA!AT177),DATA!AT177,"n/a")</f>
        <v>2.1800000000000002</v>
      </c>
      <c r="L867" s="78">
        <f>+IF(ISNUMBER(DATA!AU177),DATA!AU177,"n/a")</f>
        <v>-2.3E-2</v>
      </c>
      <c r="R867" s="67"/>
      <c r="S867" s="67"/>
      <c r="T867" s="67"/>
      <c r="U867" s="67"/>
      <c r="V867" s="67"/>
      <c r="W867" s="67"/>
      <c r="X867" s="67"/>
      <c r="Y867" s="67"/>
    </row>
    <row r="868" spans="1:25" x14ac:dyDescent="0.2">
      <c r="A868" s="76" t="s">
        <v>19</v>
      </c>
      <c r="B868" s="67" t="s">
        <v>11</v>
      </c>
      <c r="C868" s="67" t="s">
        <v>26</v>
      </c>
      <c r="D868" s="67" t="s">
        <v>319</v>
      </c>
      <c r="E868" s="88">
        <f>+IF(ISNUMBER(DATA!P178),DATA!P178,"n/a")</f>
        <v>2.5099999999999998</v>
      </c>
      <c r="F868" s="78">
        <f>+IF(ISNUMBER(DATA!Q178),DATA!Q178,"n/a")</f>
        <v>-5.3999999999999999E-2</v>
      </c>
      <c r="G868" s="88">
        <f>+IF(ISNUMBER(DATA!Z178),DATA!Z178,"n/a")</f>
        <v>2.5</v>
      </c>
      <c r="H868" s="78">
        <f>+IF(ISNUMBER(DATA!AA178),DATA!AA178,"n/a")</f>
        <v>-3.0000000000000001E-3</v>
      </c>
      <c r="I868" s="88">
        <f>+IF(ISNUMBER(DATA!AJ178),DATA!AJ178,"n/a")</f>
        <v>2.5</v>
      </c>
      <c r="J868" s="78">
        <f>+IF(ISNUMBER(DATA!AK178),DATA!AK178,"n/a")</f>
        <v>-0.01</v>
      </c>
      <c r="K868" s="88">
        <f>+IF(ISNUMBER(DATA!AT178),DATA!AT178,"n/a")</f>
        <v>2.5</v>
      </c>
      <c r="L868" s="78">
        <f>+IF(ISNUMBER(DATA!AU178),DATA!AU178,"n/a")</f>
        <v>3.0000000000000001E-3</v>
      </c>
      <c r="R868" s="67"/>
      <c r="S868" s="67"/>
      <c r="T868" s="67"/>
      <c r="U868" s="67"/>
      <c r="V868" s="67"/>
      <c r="W868" s="67"/>
      <c r="X868" s="67"/>
      <c r="Y868" s="67"/>
    </row>
    <row r="869" spans="1:25" x14ac:dyDescent="0.2">
      <c r="A869" s="76" t="s">
        <v>19</v>
      </c>
      <c r="B869" s="67" t="s">
        <v>11</v>
      </c>
      <c r="C869" s="67" t="s">
        <v>26</v>
      </c>
      <c r="D869" s="67" t="s">
        <v>320</v>
      </c>
      <c r="E869" s="88">
        <f>+IF(ISNUMBER(DATA!P179),DATA!P179,"n/a")</f>
        <v>2.99</v>
      </c>
      <c r="F869" s="78">
        <f>+IF(ISNUMBER(DATA!Q179),DATA!Q179,"n/a")</f>
        <v>-0.01</v>
      </c>
      <c r="G869" s="88">
        <f>+IF(ISNUMBER(DATA!Z179),DATA!Z179,"n/a")</f>
        <v>2.98</v>
      </c>
      <c r="H869" s="78">
        <f>+IF(ISNUMBER(DATA!AA179),DATA!AA179,"n/a")</f>
        <v>1.4999999999999999E-2</v>
      </c>
      <c r="I869" s="88">
        <f>+IF(ISNUMBER(DATA!AJ179),DATA!AJ179,"n/a")</f>
        <v>2.97</v>
      </c>
      <c r="J869" s="78">
        <f>+IF(ISNUMBER(DATA!AK179),DATA!AK179,"n/a")</f>
        <v>2.4E-2</v>
      </c>
      <c r="K869" s="88">
        <f>+IF(ISNUMBER(DATA!AT179),DATA!AT179,"n/a")</f>
        <v>2.99</v>
      </c>
      <c r="L869" s="78">
        <f>+IF(ISNUMBER(DATA!AU179),DATA!AU179,"n/a")</f>
        <v>5.3999999999999999E-2</v>
      </c>
      <c r="R869" s="67"/>
      <c r="S869" s="67"/>
      <c r="T869" s="67"/>
      <c r="U869" s="67"/>
      <c r="V869" s="67"/>
      <c r="W869" s="67"/>
      <c r="X869" s="67"/>
      <c r="Y869" s="67"/>
    </row>
    <row r="870" spans="1:25" x14ac:dyDescent="0.2">
      <c r="A870" s="76" t="s">
        <v>19</v>
      </c>
      <c r="B870" s="67" t="s">
        <v>11</v>
      </c>
      <c r="C870" s="67" t="s">
        <v>26</v>
      </c>
      <c r="D870" s="67" t="s">
        <v>321</v>
      </c>
      <c r="E870" s="88">
        <f>+IF(ISNUMBER(DATA!P180),DATA!P180,"n/a")</f>
        <v>2.4</v>
      </c>
      <c r="F870" s="78">
        <f>+IF(ISNUMBER(DATA!Q180),DATA!Q180,"n/a")</f>
        <v>-7.8E-2</v>
      </c>
      <c r="G870" s="88">
        <f>+IF(ISNUMBER(DATA!Z180),DATA!Z180,"n/a")</f>
        <v>2.41</v>
      </c>
      <c r="H870" s="78">
        <f>+IF(ISNUMBER(DATA!AA180),DATA!AA180,"n/a")</f>
        <v>1.2E-2</v>
      </c>
      <c r="I870" s="88">
        <f>+IF(ISNUMBER(DATA!AJ180),DATA!AJ180,"n/a")</f>
        <v>2.4</v>
      </c>
      <c r="J870" s="78">
        <f>+IF(ISNUMBER(DATA!AK180),DATA!AK180,"n/a")</f>
        <v>4.0000000000000001E-3</v>
      </c>
      <c r="K870" s="88">
        <f>+IF(ISNUMBER(DATA!AT180),DATA!AT180,"n/a")</f>
        <v>2.37</v>
      </c>
      <c r="L870" s="78">
        <f>+IF(ISNUMBER(DATA!AU180),DATA!AU180,"n/a")</f>
        <v>1.2999999999999999E-2</v>
      </c>
      <c r="R870" s="67"/>
      <c r="S870" s="67"/>
      <c r="T870" s="67"/>
      <c r="U870" s="67"/>
      <c r="V870" s="67"/>
      <c r="W870" s="67"/>
      <c r="X870" s="67"/>
      <c r="Y870" s="67"/>
    </row>
    <row r="871" spans="1:25" x14ac:dyDescent="0.2">
      <c r="A871" s="76" t="s">
        <v>19</v>
      </c>
      <c r="B871" s="67" t="s">
        <v>11</v>
      </c>
      <c r="C871" s="67" t="s">
        <v>26</v>
      </c>
      <c r="D871" s="67" t="s">
        <v>347</v>
      </c>
      <c r="E871" s="88">
        <f>+IF(ISNUMBER(DATA!P181),DATA!P181,"n/a")</f>
        <v>2.21</v>
      </c>
      <c r="F871" s="78">
        <f>+IF(ISNUMBER(DATA!Q181),DATA!Q181,"n/a")</f>
        <v>-3.9E-2</v>
      </c>
      <c r="G871" s="88">
        <f>+IF(ISNUMBER(DATA!Z181),DATA!Z181,"n/a")</f>
        <v>2.4300000000000002</v>
      </c>
      <c r="H871" s="78">
        <f>+IF(ISNUMBER(DATA!AA181),DATA!AA181,"n/a")</f>
        <v>0.155</v>
      </c>
      <c r="I871" s="88">
        <f>+IF(ISNUMBER(DATA!AJ181),DATA!AJ181,"n/a")</f>
        <v>2.4</v>
      </c>
      <c r="J871" s="78">
        <f>+IF(ISNUMBER(DATA!AK181),DATA!AK181,"n/a")</f>
        <v>0.13400000000000001</v>
      </c>
      <c r="K871" s="88">
        <f>+IF(ISNUMBER(DATA!AT181),DATA!AT181,"n/a")</f>
        <v>2.33</v>
      </c>
      <c r="L871" s="78">
        <f>+IF(ISNUMBER(DATA!AU181),DATA!AU181,"n/a")</f>
        <v>0.13400000000000001</v>
      </c>
      <c r="R871" s="67"/>
      <c r="S871" s="67"/>
      <c r="T871" s="67"/>
      <c r="U871" s="67"/>
      <c r="V871" s="67"/>
      <c r="W871" s="67"/>
      <c r="X871" s="67"/>
      <c r="Y871" s="67"/>
    </row>
    <row r="872" spans="1:25" x14ac:dyDescent="0.2">
      <c r="A872" s="76" t="s">
        <v>19</v>
      </c>
      <c r="B872" s="67" t="s">
        <v>11</v>
      </c>
      <c r="C872" s="67" t="s">
        <v>26</v>
      </c>
      <c r="D872" s="67" t="s">
        <v>348</v>
      </c>
      <c r="E872" s="88">
        <f>+IF(ISNUMBER(DATA!P182),DATA!P182,"n/a")</f>
        <v>2.82</v>
      </c>
      <c r="F872" s="78">
        <f>+IF(ISNUMBER(DATA!Q182),DATA!Q182,"n/a")</f>
        <v>0.125</v>
      </c>
      <c r="G872" s="88">
        <f>+IF(ISNUMBER(DATA!Z182),DATA!Z182,"n/a")</f>
        <v>2.77</v>
      </c>
      <c r="H872" s="78">
        <f>+IF(ISNUMBER(DATA!AA182),DATA!AA182,"n/a")</f>
        <v>0.10199999999999999</v>
      </c>
      <c r="I872" s="88">
        <f>+IF(ISNUMBER(DATA!AJ182),DATA!AJ182,"n/a")</f>
        <v>2.73</v>
      </c>
      <c r="J872" s="78">
        <f>+IF(ISNUMBER(DATA!AK182),DATA!AK182,"n/a")</f>
        <v>0.10100000000000001</v>
      </c>
      <c r="K872" s="88">
        <f>+IF(ISNUMBER(DATA!AT182),DATA!AT182,"n/a")</f>
        <v>2.72</v>
      </c>
      <c r="L872" s="78">
        <f>+IF(ISNUMBER(DATA!AU182),DATA!AU182,"n/a")</f>
        <v>0.127</v>
      </c>
      <c r="R872" s="67"/>
      <c r="S872" s="67"/>
      <c r="T872" s="67"/>
      <c r="U872" s="67"/>
      <c r="V872" s="67"/>
      <c r="W872" s="67"/>
      <c r="X872" s="67"/>
      <c r="Y872" s="67"/>
    </row>
    <row r="873" spans="1:25" x14ac:dyDescent="0.2">
      <c r="A873" s="76"/>
      <c r="E873" s="91"/>
      <c r="F873" s="78"/>
      <c r="G873" s="92"/>
      <c r="H873" s="78"/>
      <c r="I873" s="92"/>
      <c r="J873" s="83"/>
      <c r="K873" s="92"/>
      <c r="L873" s="78"/>
      <c r="R873" s="67"/>
      <c r="S873" s="67"/>
      <c r="T873" s="67"/>
      <c r="U873" s="67"/>
      <c r="V873" s="67"/>
      <c r="W873" s="67"/>
      <c r="X873" s="67"/>
      <c r="Y873" s="67"/>
    </row>
    <row r="874" spans="1:25" x14ac:dyDescent="0.2">
      <c r="A874" s="76" t="s">
        <v>19</v>
      </c>
      <c r="B874" s="67" t="s">
        <v>27</v>
      </c>
      <c r="C874" s="67" t="s">
        <v>0</v>
      </c>
      <c r="D874" s="67" t="s">
        <v>274</v>
      </c>
      <c r="E874" s="77">
        <f>+IF(ISNUMBER(DATA!H731),DATA!H731,"n/a")</f>
        <v>82693</v>
      </c>
      <c r="F874" s="78">
        <f>+IF(ISNUMBER(DATA!I731),DATA!I731,"n/a")</f>
        <v>0.109</v>
      </c>
      <c r="G874" s="77">
        <f>+IF(ISNUMBER(DATA!R731),DATA!R731,"n/a")</f>
        <v>246874</v>
      </c>
      <c r="H874" s="78">
        <f>+IF(ISNUMBER(DATA!S731),DATA!S731,"n/a")</f>
        <v>0.114</v>
      </c>
      <c r="I874" s="77">
        <f>+IF(ISNUMBER(DATA!AB731),DATA!AB731,"n/a")</f>
        <v>521485</v>
      </c>
      <c r="J874" s="78">
        <f>+IF(ISNUMBER(DATA!AC731),DATA!AC731,"n/a")</f>
        <v>0.16400000000000001</v>
      </c>
      <c r="K874" s="77">
        <f>+IF(ISNUMBER(DATA!AL731),DATA!AL731,"n/a")</f>
        <v>1096794</v>
      </c>
      <c r="L874" s="78">
        <f>+IF(ISNUMBER(DATA!AM731),DATA!AM731,"n/a")</f>
        <v>0.185</v>
      </c>
      <c r="R874" s="67"/>
      <c r="S874" s="67"/>
      <c r="T874" s="67"/>
      <c r="U874" s="67"/>
      <c r="V874" s="67"/>
      <c r="W874" s="67"/>
      <c r="X874" s="67"/>
      <c r="Y874" s="67"/>
    </row>
    <row r="875" spans="1:25" x14ac:dyDescent="0.2">
      <c r="A875" s="76" t="s">
        <v>19</v>
      </c>
      <c r="B875" s="67" t="s">
        <v>27</v>
      </c>
      <c r="C875" s="67" t="s">
        <v>0</v>
      </c>
      <c r="D875" s="67" t="s">
        <v>275</v>
      </c>
      <c r="E875" s="77">
        <f>+IF(ISNUMBER(DATA!H732),DATA!H732,"n/a")</f>
        <v>261129</v>
      </c>
      <c r="F875" s="78">
        <f>+IF(ISNUMBER(DATA!I732),DATA!I732,"n/a")</f>
        <v>-7.5999999999999998E-2</v>
      </c>
      <c r="G875" s="77">
        <f>+IF(ISNUMBER(DATA!R732),DATA!R732,"n/a")</f>
        <v>825698</v>
      </c>
      <c r="H875" s="78">
        <f>+IF(ISNUMBER(DATA!S732),DATA!S732,"n/a")</f>
        <v>-0.14799999999999999</v>
      </c>
      <c r="I875" s="77">
        <f>+IF(ISNUMBER(DATA!AB732),DATA!AB732,"n/a")</f>
        <v>1706738</v>
      </c>
      <c r="J875" s="78">
        <f>+IF(ISNUMBER(DATA!AC732),DATA!AC732,"n/a")</f>
        <v>-0.109</v>
      </c>
      <c r="K875" s="77">
        <f>+IF(ISNUMBER(DATA!AL732),DATA!AL732,"n/a")</f>
        <v>3453166</v>
      </c>
      <c r="L875" s="78">
        <f>+IF(ISNUMBER(DATA!AM732),DATA!AM732,"n/a")</f>
        <v>-0.10199999999999999</v>
      </c>
      <c r="R875" s="67"/>
      <c r="S875" s="67"/>
      <c r="T875" s="67"/>
      <c r="U875" s="67"/>
      <c r="V875" s="67"/>
      <c r="W875" s="67"/>
      <c r="X875" s="67"/>
      <c r="Y875" s="67"/>
    </row>
    <row r="876" spans="1:25" x14ac:dyDescent="0.2">
      <c r="A876" s="76" t="s">
        <v>19</v>
      </c>
      <c r="B876" s="67" t="s">
        <v>27</v>
      </c>
      <c r="C876" s="67" t="s">
        <v>0</v>
      </c>
      <c r="D876" s="67" t="s">
        <v>276</v>
      </c>
      <c r="E876" s="77">
        <f>+IF(ISNUMBER(DATA!H733),DATA!H733,"n/a")</f>
        <v>540342</v>
      </c>
      <c r="F876" s="78">
        <f>+IF(ISNUMBER(DATA!I733),DATA!I733,"n/a")</f>
        <v>-1.9E-2</v>
      </c>
      <c r="G876" s="77">
        <f>+IF(ISNUMBER(DATA!R733),DATA!R733,"n/a")</f>
        <v>1623481</v>
      </c>
      <c r="H876" s="78">
        <f>+IF(ISNUMBER(DATA!S733),DATA!S733,"n/a")</f>
        <v>-1.9E-2</v>
      </c>
      <c r="I876" s="77">
        <f>+IF(ISNUMBER(DATA!AB733),DATA!AB733,"n/a")</f>
        <v>3224811</v>
      </c>
      <c r="J876" s="78">
        <f>+IF(ISNUMBER(DATA!AC733),DATA!AC733,"n/a")</f>
        <v>-3.5000000000000003E-2</v>
      </c>
      <c r="K876" s="77">
        <f>+IF(ISNUMBER(DATA!AL733),DATA!AL733,"n/a")</f>
        <v>6887250</v>
      </c>
      <c r="L876" s="78">
        <f>+IF(ISNUMBER(DATA!AM733),DATA!AM733,"n/a")</f>
        <v>-1.2E-2</v>
      </c>
      <c r="R876" s="67"/>
      <c r="S876" s="67"/>
      <c r="T876" s="67"/>
      <c r="U876" s="67"/>
      <c r="V876" s="67"/>
      <c r="W876" s="67"/>
      <c r="X876" s="67"/>
      <c r="Y876" s="67"/>
    </row>
    <row r="877" spans="1:25" x14ac:dyDescent="0.2">
      <c r="A877" s="76" t="s">
        <v>19</v>
      </c>
      <c r="B877" s="67" t="s">
        <v>27</v>
      </c>
      <c r="C877" s="67" t="s">
        <v>0</v>
      </c>
      <c r="D877" s="67" t="s">
        <v>277</v>
      </c>
      <c r="E877" s="77">
        <f>+IF(ISNUMBER(DATA!H734),DATA!H734,"n/a")</f>
        <v>204971</v>
      </c>
      <c r="F877" s="78">
        <f>+IF(ISNUMBER(DATA!I734),DATA!I734,"n/a")</f>
        <v>0.105</v>
      </c>
      <c r="G877" s="77">
        <f>+IF(ISNUMBER(DATA!R734),DATA!R734,"n/a")</f>
        <v>669924</v>
      </c>
      <c r="H877" s="78">
        <f>+IF(ISNUMBER(DATA!S734),DATA!S734,"n/a")</f>
        <v>6.4000000000000001E-2</v>
      </c>
      <c r="I877" s="77">
        <f>+IF(ISNUMBER(DATA!AB734),DATA!AB734,"n/a")</f>
        <v>1375468</v>
      </c>
      <c r="J877" s="78">
        <f>+IF(ISNUMBER(DATA!AC734),DATA!AC734,"n/a")</f>
        <v>0.10199999999999999</v>
      </c>
      <c r="K877" s="77">
        <f>+IF(ISNUMBER(DATA!AL734),DATA!AL734,"n/a")</f>
        <v>2782093</v>
      </c>
      <c r="L877" s="78">
        <f>+IF(ISNUMBER(DATA!AM734),DATA!AM734,"n/a")</f>
        <v>0.124</v>
      </c>
      <c r="R877" s="67"/>
      <c r="S877" s="67"/>
      <c r="T877" s="67"/>
      <c r="U877" s="67"/>
      <c r="V877" s="67"/>
      <c r="W877" s="67"/>
      <c r="X877" s="67"/>
      <c r="Y877" s="67"/>
    </row>
    <row r="878" spans="1:25" x14ac:dyDescent="0.2">
      <c r="A878" s="76" t="s">
        <v>19</v>
      </c>
      <c r="B878" s="67" t="s">
        <v>27</v>
      </c>
      <c r="C878" s="67" t="s">
        <v>0</v>
      </c>
      <c r="D878" s="67" t="s">
        <v>278</v>
      </c>
      <c r="E878" s="77">
        <f>+IF(ISNUMBER(DATA!H735),DATA!H735,"n/a")</f>
        <v>399493</v>
      </c>
      <c r="F878" s="78">
        <f>+IF(ISNUMBER(DATA!I735),DATA!I735,"n/a")</f>
        <v>-0.188</v>
      </c>
      <c r="G878" s="77">
        <f>+IF(ISNUMBER(DATA!R735),DATA!R735,"n/a")</f>
        <v>1211454</v>
      </c>
      <c r="H878" s="78">
        <f>+IF(ISNUMBER(DATA!S735),DATA!S735,"n/a")</f>
        <v>-0.161</v>
      </c>
      <c r="I878" s="77">
        <f>+IF(ISNUMBER(DATA!AB735),DATA!AB735,"n/a")</f>
        <v>2519422</v>
      </c>
      <c r="J878" s="78">
        <f>+IF(ISNUMBER(DATA!AC735),DATA!AC735,"n/a")</f>
        <v>-0.125</v>
      </c>
      <c r="K878" s="77">
        <f>+IF(ISNUMBER(DATA!AL735),DATA!AL735,"n/a")</f>
        <v>5864143</v>
      </c>
      <c r="L878" s="78">
        <f>+IF(ISNUMBER(DATA!AM735),DATA!AM735,"n/a")</f>
        <v>1.7000000000000001E-2</v>
      </c>
      <c r="R878" s="67"/>
      <c r="S878" s="67"/>
      <c r="T878" s="67"/>
      <c r="U878" s="67"/>
      <c r="V878" s="67"/>
      <c r="W878" s="67"/>
      <c r="X878" s="67"/>
      <c r="Y878" s="67"/>
    </row>
    <row r="879" spans="1:25" x14ac:dyDescent="0.2">
      <c r="A879" s="76" t="s">
        <v>19</v>
      </c>
      <c r="B879" s="67" t="s">
        <v>27</v>
      </c>
      <c r="C879" s="67" t="s">
        <v>0</v>
      </c>
      <c r="D879" s="67" t="s">
        <v>279</v>
      </c>
      <c r="E879" s="77">
        <f>+IF(ISNUMBER(DATA!H736),DATA!H736,"n/a")</f>
        <v>247333</v>
      </c>
      <c r="F879" s="78">
        <f>+IF(ISNUMBER(DATA!I736),DATA!I736,"n/a")</f>
        <v>-5.7000000000000002E-2</v>
      </c>
      <c r="G879" s="77">
        <f>+IF(ISNUMBER(DATA!R736),DATA!R736,"n/a")</f>
        <v>736023</v>
      </c>
      <c r="H879" s="78">
        <f>+IF(ISNUMBER(DATA!S736),DATA!S736,"n/a")</f>
        <v>-0.09</v>
      </c>
      <c r="I879" s="77">
        <f>+IF(ISNUMBER(DATA!AB736),DATA!AB736,"n/a")</f>
        <v>1527670</v>
      </c>
      <c r="J879" s="78">
        <f>+IF(ISNUMBER(DATA!AC736),DATA!AC736,"n/a")</f>
        <v>-8.5999999999999993E-2</v>
      </c>
      <c r="K879" s="77">
        <f>+IF(ISNUMBER(DATA!AL736),DATA!AL736,"n/a")</f>
        <v>3291261</v>
      </c>
      <c r="L879" s="78">
        <f>+IF(ISNUMBER(DATA!AM736),DATA!AM736,"n/a")</f>
        <v>-3.9E-2</v>
      </c>
      <c r="R879" s="67"/>
      <c r="S879" s="67"/>
      <c r="T879" s="67"/>
      <c r="U879" s="67"/>
      <c r="V879" s="67"/>
      <c r="W879" s="67"/>
      <c r="X879" s="67"/>
      <c r="Y879" s="67"/>
    </row>
    <row r="880" spans="1:25" x14ac:dyDescent="0.2">
      <c r="A880" s="76" t="s">
        <v>19</v>
      </c>
      <c r="B880" s="67" t="s">
        <v>27</v>
      </c>
      <c r="C880" s="67" t="s">
        <v>0</v>
      </c>
      <c r="D880" s="67" t="s">
        <v>280</v>
      </c>
      <c r="E880" s="77">
        <f>+IF(ISNUMBER(DATA!H737),DATA!H737,"n/a")</f>
        <v>132034</v>
      </c>
      <c r="F880" s="78">
        <f>+IF(ISNUMBER(DATA!I737),DATA!I737,"n/a")</f>
        <v>0.105</v>
      </c>
      <c r="G880" s="77">
        <f>+IF(ISNUMBER(DATA!R737),DATA!R737,"n/a")</f>
        <v>423528</v>
      </c>
      <c r="H880" s="78">
        <f>+IF(ISNUMBER(DATA!S737),DATA!S737,"n/a")</f>
        <v>0.11799999999999999</v>
      </c>
      <c r="I880" s="77">
        <f>+IF(ISNUMBER(DATA!AB737),DATA!AB737,"n/a")</f>
        <v>845364</v>
      </c>
      <c r="J880" s="78">
        <f>+IF(ISNUMBER(DATA!AC737),DATA!AC737,"n/a")</f>
        <v>9.5000000000000001E-2</v>
      </c>
      <c r="K880" s="77">
        <f>+IF(ISNUMBER(DATA!AL737),DATA!AL737,"n/a")</f>
        <v>1749242</v>
      </c>
      <c r="L880" s="78">
        <f>+IF(ISNUMBER(DATA!AM737),DATA!AM737,"n/a")</f>
        <v>0.14799999999999999</v>
      </c>
      <c r="R880" s="67"/>
      <c r="S880" s="67"/>
      <c r="T880" s="67"/>
      <c r="U880" s="67"/>
      <c r="V880" s="67"/>
      <c r="W880" s="67"/>
      <c r="X880" s="67"/>
      <c r="Y880" s="67"/>
    </row>
    <row r="881" spans="1:25" x14ac:dyDescent="0.2">
      <c r="A881" s="76" t="s">
        <v>19</v>
      </c>
      <c r="B881" s="67" t="s">
        <v>27</v>
      </c>
      <c r="C881" s="67" t="s">
        <v>0</v>
      </c>
      <c r="D881" s="67" t="s">
        <v>281</v>
      </c>
      <c r="E881" s="77">
        <f>+IF(ISNUMBER(DATA!H738),DATA!H738,"n/a")</f>
        <v>280307</v>
      </c>
      <c r="F881" s="78">
        <f>+IF(ISNUMBER(DATA!I738),DATA!I738,"n/a")</f>
        <v>3.0000000000000001E-3</v>
      </c>
      <c r="G881" s="77">
        <f>+IF(ISNUMBER(DATA!R738),DATA!R738,"n/a")</f>
        <v>866178</v>
      </c>
      <c r="H881" s="78">
        <f>+IF(ISNUMBER(DATA!S738),DATA!S738,"n/a")</f>
        <v>5.6000000000000001E-2</v>
      </c>
      <c r="I881" s="77">
        <f>+IF(ISNUMBER(DATA!AB738),DATA!AB738,"n/a")</f>
        <v>1831286</v>
      </c>
      <c r="J881" s="78">
        <f>+IF(ISNUMBER(DATA!AC738),DATA!AC738,"n/a")</f>
        <v>9.0999999999999998E-2</v>
      </c>
      <c r="K881" s="77">
        <f>+IF(ISNUMBER(DATA!AL738),DATA!AL738,"n/a")</f>
        <v>3905736</v>
      </c>
      <c r="L881" s="78">
        <f>+IF(ISNUMBER(DATA!AM738),DATA!AM738,"n/a")</f>
        <v>0.16600000000000001</v>
      </c>
      <c r="R881" s="67"/>
      <c r="S881" s="67"/>
      <c r="T881" s="67"/>
      <c r="U881" s="67"/>
      <c r="V881" s="67"/>
      <c r="W881" s="67"/>
      <c r="X881" s="67"/>
      <c r="Y881" s="67"/>
    </row>
    <row r="882" spans="1:25" x14ac:dyDescent="0.2">
      <c r="A882" s="76" t="s">
        <v>19</v>
      </c>
      <c r="B882" s="67" t="s">
        <v>27</v>
      </c>
      <c r="C882" s="67" t="s">
        <v>0</v>
      </c>
      <c r="D882" s="67" t="s">
        <v>282</v>
      </c>
      <c r="E882" s="77">
        <f>+IF(ISNUMBER(DATA!H739),DATA!H739,"n/a")</f>
        <v>106518</v>
      </c>
      <c r="F882" s="78">
        <f>+IF(ISNUMBER(DATA!I739),DATA!I739,"n/a")</f>
        <v>-0.20300000000000001</v>
      </c>
      <c r="G882" s="77">
        <f>+IF(ISNUMBER(DATA!R739),DATA!R739,"n/a")</f>
        <v>328861</v>
      </c>
      <c r="H882" s="78">
        <f>+IF(ISNUMBER(DATA!S739),DATA!S739,"n/a")</f>
        <v>-0.251</v>
      </c>
      <c r="I882" s="77">
        <f>+IF(ISNUMBER(DATA!AB739),DATA!AB739,"n/a")</f>
        <v>712744</v>
      </c>
      <c r="J882" s="78">
        <f>+IF(ISNUMBER(DATA!AC739),DATA!AC739,"n/a")</f>
        <v>-0.218</v>
      </c>
      <c r="K882" s="77">
        <f>+IF(ISNUMBER(DATA!AL739),DATA!AL739,"n/a")</f>
        <v>1376615</v>
      </c>
      <c r="L882" s="78">
        <f>+IF(ISNUMBER(DATA!AM739),DATA!AM739,"n/a")</f>
        <v>-0.24299999999999999</v>
      </c>
      <c r="R882" s="67"/>
      <c r="S882" s="67"/>
      <c r="T882" s="67"/>
      <c r="U882" s="67"/>
      <c r="V882" s="67"/>
      <c r="W882" s="67"/>
      <c r="X882" s="67"/>
      <c r="Y882" s="67"/>
    </row>
    <row r="883" spans="1:25" x14ac:dyDescent="0.2">
      <c r="A883" s="76" t="s">
        <v>19</v>
      </c>
      <c r="B883" s="67" t="s">
        <v>27</v>
      </c>
      <c r="C883" s="67" t="s">
        <v>0</v>
      </c>
      <c r="D883" s="67" t="s">
        <v>283</v>
      </c>
      <c r="E883" s="77">
        <f>+IF(ISNUMBER(DATA!H740),DATA!H740,"n/a")</f>
        <v>124562</v>
      </c>
      <c r="F883" s="78">
        <f>+IF(ISNUMBER(DATA!I740),DATA!I740,"n/a")</f>
        <v>9.6000000000000002E-2</v>
      </c>
      <c r="G883" s="77">
        <f>+IF(ISNUMBER(DATA!R740),DATA!R740,"n/a")</f>
        <v>408361</v>
      </c>
      <c r="H883" s="78">
        <f>+IF(ISNUMBER(DATA!S740),DATA!S740,"n/a")</f>
        <v>0.115</v>
      </c>
      <c r="I883" s="77">
        <f>+IF(ISNUMBER(DATA!AB740),DATA!AB740,"n/a")</f>
        <v>855894</v>
      </c>
      <c r="J883" s="78">
        <f>+IF(ISNUMBER(DATA!AC740),DATA!AC740,"n/a")</f>
        <v>0.17</v>
      </c>
      <c r="K883" s="77">
        <f>+IF(ISNUMBER(DATA!AL740),DATA!AL740,"n/a")</f>
        <v>1704206</v>
      </c>
      <c r="L883" s="78">
        <f>+IF(ISNUMBER(DATA!AM740),DATA!AM740,"n/a")</f>
        <v>0.189</v>
      </c>
      <c r="R883" s="67"/>
      <c r="S883" s="67"/>
      <c r="T883" s="67"/>
      <c r="U883" s="67"/>
      <c r="V883" s="67"/>
      <c r="W883" s="67"/>
      <c r="X883" s="67"/>
      <c r="Y883" s="67"/>
    </row>
    <row r="884" spans="1:25" x14ac:dyDescent="0.2">
      <c r="A884" s="76" t="s">
        <v>19</v>
      </c>
      <c r="B884" s="67" t="s">
        <v>27</v>
      </c>
      <c r="C884" s="67" t="s">
        <v>0</v>
      </c>
      <c r="D884" s="67" t="s">
        <v>284</v>
      </c>
      <c r="E884" s="77">
        <f>+IF(ISNUMBER(DATA!H741),DATA!H741,"n/a")</f>
        <v>95165</v>
      </c>
      <c r="F884" s="78">
        <f>+IF(ISNUMBER(DATA!I741),DATA!I741,"n/a")</f>
        <v>-0.14399999999999999</v>
      </c>
      <c r="G884" s="77">
        <f>+IF(ISNUMBER(DATA!R741),DATA!R741,"n/a")</f>
        <v>307236</v>
      </c>
      <c r="H884" s="78">
        <f>+IF(ISNUMBER(DATA!S741),DATA!S741,"n/a")</f>
        <v>-0.13700000000000001</v>
      </c>
      <c r="I884" s="77">
        <f>+IF(ISNUMBER(DATA!AB741),DATA!AB741,"n/a")</f>
        <v>651780</v>
      </c>
      <c r="J884" s="78">
        <f>+IF(ISNUMBER(DATA!AC741),DATA!AC741,"n/a")</f>
        <v>-9.0999999999999998E-2</v>
      </c>
      <c r="K884" s="77">
        <f>+IF(ISNUMBER(DATA!AL741),DATA!AL741,"n/a")</f>
        <v>1511505</v>
      </c>
      <c r="L884" s="78">
        <f>+IF(ISNUMBER(DATA!AM741),DATA!AM741,"n/a")</f>
        <v>8.3000000000000004E-2</v>
      </c>
      <c r="R884" s="67"/>
      <c r="S884" s="67"/>
      <c r="T884" s="67"/>
      <c r="U884" s="67"/>
      <c r="V884" s="67"/>
      <c r="W884" s="67"/>
      <c r="X884" s="67"/>
      <c r="Y884" s="67"/>
    </row>
    <row r="885" spans="1:25" x14ac:dyDescent="0.2">
      <c r="A885" s="76" t="s">
        <v>19</v>
      </c>
      <c r="B885" s="67" t="s">
        <v>27</v>
      </c>
      <c r="C885" s="67" t="s">
        <v>0</v>
      </c>
      <c r="D885" s="67" t="s">
        <v>285</v>
      </c>
      <c r="E885" s="77">
        <f>+IF(ISNUMBER(DATA!H742),DATA!H742,"n/a")</f>
        <v>291260</v>
      </c>
      <c r="F885" s="78">
        <f>+IF(ISNUMBER(DATA!I742),DATA!I742,"n/a")</f>
        <v>7.4999999999999997E-2</v>
      </c>
      <c r="G885" s="77">
        <f>+IF(ISNUMBER(DATA!R742),DATA!R742,"n/a")</f>
        <v>935840</v>
      </c>
      <c r="H885" s="78">
        <f>+IF(ISNUMBER(DATA!S742),DATA!S742,"n/a")</f>
        <v>0.114</v>
      </c>
      <c r="I885" s="77">
        <f>+IF(ISNUMBER(DATA!AB742),DATA!AB742,"n/a")</f>
        <v>1875547</v>
      </c>
      <c r="J885" s="78">
        <f>+IF(ISNUMBER(DATA!AC742),DATA!AC742,"n/a")</f>
        <v>0.129</v>
      </c>
      <c r="K885" s="77">
        <f>+IF(ISNUMBER(DATA!AL742),DATA!AL742,"n/a")</f>
        <v>3716871</v>
      </c>
      <c r="L885" s="78">
        <f>+IF(ISNUMBER(DATA!AM742),DATA!AM742,"n/a")</f>
        <v>0.11600000000000001</v>
      </c>
      <c r="R885" s="67"/>
      <c r="S885" s="67"/>
      <c r="T885" s="67"/>
      <c r="U885" s="67"/>
      <c r="V885" s="67"/>
      <c r="W885" s="67"/>
      <c r="X885" s="67"/>
      <c r="Y885" s="67"/>
    </row>
    <row r="886" spans="1:25" x14ac:dyDescent="0.2">
      <c r="A886" s="76" t="s">
        <v>19</v>
      </c>
      <c r="B886" s="67" t="s">
        <v>27</v>
      </c>
      <c r="C886" s="67" t="s">
        <v>0</v>
      </c>
      <c r="D886" s="67" t="s">
        <v>286</v>
      </c>
      <c r="E886" s="77">
        <f>+IF(ISNUMBER(DATA!H743),DATA!H743,"n/a")</f>
        <v>241768</v>
      </c>
      <c r="F886" s="78">
        <f>+IF(ISNUMBER(DATA!I743),DATA!I743,"n/a")</f>
        <v>0.16200000000000001</v>
      </c>
      <c r="G886" s="77">
        <f>+IF(ISNUMBER(DATA!R743),DATA!R743,"n/a")</f>
        <v>723077</v>
      </c>
      <c r="H886" s="78">
        <f>+IF(ISNUMBER(DATA!S743),DATA!S743,"n/a")</f>
        <v>0.16600000000000001</v>
      </c>
      <c r="I886" s="77">
        <f>+IF(ISNUMBER(DATA!AB743),DATA!AB743,"n/a")</f>
        <v>1425210</v>
      </c>
      <c r="J886" s="78">
        <f>+IF(ISNUMBER(DATA!AC743),DATA!AC743,"n/a")</f>
        <v>0.159</v>
      </c>
      <c r="K886" s="77">
        <f>+IF(ISNUMBER(DATA!AL743),DATA!AL743,"n/a")</f>
        <v>2851961</v>
      </c>
      <c r="L886" s="78">
        <f>+IF(ISNUMBER(DATA!AM743),DATA!AM743,"n/a")</f>
        <v>0.158</v>
      </c>
      <c r="R886" s="67"/>
      <c r="S886" s="67"/>
      <c r="T886" s="67"/>
      <c r="U886" s="67"/>
      <c r="V886" s="67"/>
      <c r="W886" s="67"/>
      <c r="X886" s="67"/>
      <c r="Y886" s="67"/>
    </row>
    <row r="887" spans="1:25" x14ac:dyDescent="0.2">
      <c r="A887" s="76" t="s">
        <v>19</v>
      </c>
      <c r="B887" s="67" t="s">
        <v>27</v>
      </c>
      <c r="C887" s="67" t="s">
        <v>0</v>
      </c>
      <c r="D887" s="67" t="s">
        <v>287</v>
      </c>
      <c r="E887" s="77">
        <f>+IF(ISNUMBER(DATA!H744),DATA!H744,"n/a")</f>
        <v>126736</v>
      </c>
      <c r="F887" s="78">
        <f>+IF(ISNUMBER(DATA!I744),DATA!I744,"n/a")</f>
        <v>-0.25800000000000001</v>
      </c>
      <c r="G887" s="77">
        <f>+IF(ISNUMBER(DATA!R744),DATA!R744,"n/a")</f>
        <v>402083</v>
      </c>
      <c r="H887" s="78">
        <f>+IF(ISNUMBER(DATA!S744),DATA!S744,"n/a")</f>
        <v>-0.252</v>
      </c>
      <c r="I887" s="77">
        <f>+IF(ISNUMBER(DATA!AB744),DATA!AB744,"n/a")</f>
        <v>854525</v>
      </c>
      <c r="J887" s="78">
        <f>+IF(ISNUMBER(DATA!AC744),DATA!AC744,"n/a")</f>
        <v>-0.221</v>
      </c>
      <c r="K887" s="77">
        <f>+IF(ISNUMBER(DATA!AL744),DATA!AL744,"n/a")</f>
        <v>2102858</v>
      </c>
      <c r="L887" s="78">
        <f>+IF(ISNUMBER(DATA!AM744),DATA!AM744,"n/a")</f>
        <v>-7.3999999999999996E-2</v>
      </c>
      <c r="R887" s="67"/>
      <c r="S887" s="67"/>
      <c r="T887" s="67"/>
      <c r="U887" s="67"/>
      <c r="V887" s="67"/>
      <c r="W887" s="67"/>
      <c r="X887" s="67"/>
      <c r="Y887" s="67"/>
    </row>
    <row r="888" spans="1:25" x14ac:dyDescent="0.2">
      <c r="A888" s="76" t="s">
        <v>19</v>
      </c>
      <c r="B888" s="67" t="s">
        <v>27</v>
      </c>
      <c r="C888" s="67" t="s">
        <v>0</v>
      </c>
      <c r="D888" s="67" t="s">
        <v>288</v>
      </c>
      <c r="E888" s="77">
        <f>+IF(ISNUMBER(DATA!H745),DATA!H745,"n/a")</f>
        <v>105682</v>
      </c>
      <c r="F888" s="78">
        <f>+IF(ISNUMBER(DATA!I745),DATA!I745,"n/a")</f>
        <v>6.0999999999999999E-2</v>
      </c>
      <c r="G888" s="77">
        <f>+IF(ISNUMBER(DATA!R745),DATA!R745,"n/a")</f>
        <v>327918</v>
      </c>
      <c r="H888" s="78">
        <f>+IF(ISNUMBER(DATA!S745),DATA!S745,"n/a")</f>
        <v>3.2000000000000001E-2</v>
      </c>
      <c r="I888" s="77">
        <f>+IF(ISNUMBER(DATA!AB745),DATA!AB745,"n/a")</f>
        <v>663151</v>
      </c>
      <c r="J888" s="78">
        <f>+IF(ISNUMBER(DATA!AC745),DATA!AC745,"n/a")</f>
        <v>2.8000000000000001E-2</v>
      </c>
      <c r="K888" s="77">
        <f>+IF(ISNUMBER(DATA!AL745),DATA!AL745,"n/a")</f>
        <v>1318413</v>
      </c>
      <c r="L888" s="78">
        <f>+IF(ISNUMBER(DATA!AM745),DATA!AM745,"n/a")</f>
        <v>-6.0000000000000001E-3</v>
      </c>
      <c r="R888" s="67"/>
      <c r="S888" s="67"/>
      <c r="T888" s="67"/>
      <c r="U888" s="67"/>
      <c r="V888" s="67"/>
      <c r="W888" s="67"/>
      <c r="X888" s="67"/>
      <c r="Y888" s="67"/>
    </row>
    <row r="889" spans="1:25" x14ac:dyDescent="0.2">
      <c r="A889" s="76" t="s">
        <v>19</v>
      </c>
      <c r="B889" s="67" t="s">
        <v>27</v>
      </c>
      <c r="C889" s="67" t="s">
        <v>0</v>
      </c>
      <c r="D889" s="67" t="s">
        <v>289</v>
      </c>
      <c r="E889" s="77">
        <f>+IF(ISNUMBER(DATA!H746),DATA!H746,"n/a")</f>
        <v>297699</v>
      </c>
      <c r="F889" s="78">
        <f>+IF(ISNUMBER(DATA!I746),DATA!I746,"n/a")</f>
        <v>-0.13900000000000001</v>
      </c>
      <c r="G889" s="77">
        <f>+IF(ISNUMBER(DATA!R746),DATA!R746,"n/a")</f>
        <v>934497</v>
      </c>
      <c r="H889" s="78">
        <f>+IF(ISNUMBER(DATA!S746),DATA!S746,"n/a")</f>
        <v>-0.115</v>
      </c>
      <c r="I889" s="77">
        <f>+IF(ISNUMBER(DATA!AB746),DATA!AB746,"n/a")</f>
        <v>1955007</v>
      </c>
      <c r="J889" s="78">
        <f>+IF(ISNUMBER(DATA!AC746),DATA!AC746,"n/a")</f>
        <v>-7.0999999999999994E-2</v>
      </c>
      <c r="K889" s="77">
        <f>+IF(ISNUMBER(DATA!AL746),DATA!AL746,"n/a")</f>
        <v>4052017</v>
      </c>
      <c r="L889" s="78">
        <f>+IF(ISNUMBER(DATA!AM746),DATA!AM746,"n/a")</f>
        <v>-4.2999999999999997E-2</v>
      </c>
      <c r="R889" s="67"/>
      <c r="S889" s="67"/>
      <c r="T889" s="67"/>
      <c r="U889" s="67"/>
      <c r="V889" s="67"/>
      <c r="W889" s="67"/>
      <c r="X889" s="67"/>
      <c r="Y889" s="67"/>
    </row>
    <row r="890" spans="1:25" x14ac:dyDescent="0.2">
      <c r="A890" s="76" t="s">
        <v>19</v>
      </c>
      <c r="B890" s="67" t="s">
        <v>27</v>
      </c>
      <c r="C890" s="67" t="s">
        <v>0</v>
      </c>
      <c r="D890" s="67" t="s">
        <v>290</v>
      </c>
      <c r="E890" s="77">
        <f>+IF(ISNUMBER(DATA!H747),DATA!H747,"n/a")</f>
        <v>301552</v>
      </c>
      <c r="F890" s="78">
        <f>+IF(ISNUMBER(DATA!I747),DATA!I747,"n/a")</f>
        <v>-5.1999999999999998E-2</v>
      </c>
      <c r="G890" s="77">
        <f>+IF(ISNUMBER(DATA!R747),DATA!R747,"n/a")</f>
        <v>808390</v>
      </c>
      <c r="H890" s="78">
        <f>+IF(ISNUMBER(DATA!S747),DATA!S747,"n/a")</f>
        <v>-0.14199999999999999</v>
      </c>
      <c r="I890" s="77">
        <f>+IF(ISNUMBER(DATA!AB747),DATA!AB747,"n/a")</f>
        <v>1797684</v>
      </c>
      <c r="J890" s="78">
        <f>+IF(ISNUMBER(DATA!AC747),DATA!AC747,"n/a")</f>
        <v>-9.0999999999999998E-2</v>
      </c>
      <c r="K890" s="77">
        <f>+IF(ISNUMBER(DATA!AL747),DATA!AL747,"n/a")</f>
        <v>3930086</v>
      </c>
      <c r="L890" s="78">
        <f>+IF(ISNUMBER(DATA!AM747),DATA!AM747,"n/a")</f>
        <v>-3.9E-2</v>
      </c>
      <c r="R890" s="67"/>
      <c r="S890" s="67"/>
      <c r="T890" s="67"/>
      <c r="U890" s="67"/>
      <c r="V890" s="67"/>
      <c r="W890" s="67"/>
      <c r="X890" s="67"/>
      <c r="Y890" s="67"/>
    </row>
    <row r="891" spans="1:25" x14ac:dyDescent="0.2">
      <c r="A891" s="76" t="s">
        <v>19</v>
      </c>
      <c r="B891" s="67" t="s">
        <v>27</v>
      </c>
      <c r="C891" s="67" t="s">
        <v>0</v>
      </c>
      <c r="D891" s="67" t="s">
        <v>291</v>
      </c>
      <c r="E891" s="77">
        <f>+IF(ISNUMBER(DATA!H748),DATA!H748,"n/a")</f>
        <v>186617</v>
      </c>
      <c r="F891" s="78">
        <f>+IF(ISNUMBER(DATA!I748),DATA!I748,"n/a")</f>
        <v>-2.1999999999999999E-2</v>
      </c>
      <c r="G891" s="77">
        <f>+IF(ISNUMBER(DATA!R748),DATA!R748,"n/a")</f>
        <v>598669</v>
      </c>
      <c r="H891" s="78">
        <f>+IF(ISNUMBER(DATA!S748),DATA!S748,"n/a")</f>
        <v>5.0000000000000001E-3</v>
      </c>
      <c r="I891" s="77">
        <f>+IF(ISNUMBER(DATA!AB748),DATA!AB748,"n/a")</f>
        <v>1207877</v>
      </c>
      <c r="J891" s="78">
        <f>+IF(ISNUMBER(DATA!AC748),DATA!AC748,"n/a")</f>
        <v>1.2999999999999999E-2</v>
      </c>
      <c r="K891" s="77">
        <f>+IF(ISNUMBER(DATA!AL748),DATA!AL748,"n/a")</f>
        <v>2320520</v>
      </c>
      <c r="L891" s="78">
        <f>+IF(ISNUMBER(DATA!AM748),DATA!AM748,"n/a")</f>
        <v>-7.8E-2</v>
      </c>
      <c r="R891" s="67"/>
      <c r="S891" s="67"/>
      <c r="T891" s="67"/>
      <c r="U891" s="67"/>
      <c r="V891" s="67"/>
      <c r="W891" s="67"/>
      <c r="X891" s="67"/>
      <c r="Y891" s="67"/>
    </row>
    <row r="892" spans="1:25" x14ac:dyDescent="0.2">
      <c r="A892" s="76" t="s">
        <v>19</v>
      </c>
      <c r="B892" s="67" t="s">
        <v>27</v>
      </c>
      <c r="C892" s="67" t="s">
        <v>0</v>
      </c>
      <c r="D892" s="67" t="s">
        <v>292</v>
      </c>
      <c r="E892" s="77">
        <f>+IF(ISNUMBER(DATA!H749),DATA!H749,"n/a")</f>
        <v>105754</v>
      </c>
      <c r="F892" s="78">
        <f>+IF(ISNUMBER(DATA!I749),DATA!I749,"n/a")</f>
        <v>-5.7000000000000002E-2</v>
      </c>
      <c r="G892" s="77">
        <f>+IF(ISNUMBER(DATA!R749),DATA!R749,"n/a")</f>
        <v>331107</v>
      </c>
      <c r="H892" s="78">
        <f>+IF(ISNUMBER(DATA!S749),DATA!S749,"n/a")</f>
        <v>-7.8E-2</v>
      </c>
      <c r="I892" s="77">
        <f>+IF(ISNUMBER(DATA!AB749),DATA!AB749,"n/a")</f>
        <v>700874</v>
      </c>
      <c r="J892" s="78">
        <f>+IF(ISNUMBER(DATA!AC749),DATA!AC749,"n/a")</f>
        <v>-4.5999999999999999E-2</v>
      </c>
      <c r="K892" s="77">
        <f>+IF(ISNUMBER(DATA!AL749),DATA!AL749,"n/a")</f>
        <v>1404646</v>
      </c>
      <c r="L892" s="78">
        <f>+IF(ISNUMBER(DATA!AM749),DATA!AM749,"n/a")</f>
        <v>-8.9999999999999993E-3</v>
      </c>
      <c r="R892" s="67"/>
      <c r="S892" s="67"/>
      <c r="T892" s="67"/>
      <c r="U892" s="67"/>
      <c r="V892" s="67"/>
      <c r="W892" s="67"/>
      <c r="X892" s="67"/>
      <c r="Y892" s="67"/>
    </row>
    <row r="893" spans="1:25" x14ac:dyDescent="0.2">
      <c r="A893" s="76" t="s">
        <v>19</v>
      </c>
      <c r="B893" s="67" t="s">
        <v>27</v>
      </c>
      <c r="C893" s="67" t="s">
        <v>0</v>
      </c>
      <c r="D893" s="67" t="s">
        <v>293</v>
      </c>
      <c r="E893" s="77">
        <f>+IF(ISNUMBER(DATA!H750),DATA!H750,"n/a")</f>
        <v>153299</v>
      </c>
      <c r="F893" s="78">
        <f>+IF(ISNUMBER(DATA!I750),DATA!I750,"n/a")</f>
        <v>0.23200000000000001</v>
      </c>
      <c r="G893" s="77">
        <f>+IF(ISNUMBER(DATA!R750),DATA!R750,"n/a")</f>
        <v>503973</v>
      </c>
      <c r="H893" s="78">
        <f>+IF(ISNUMBER(DATA!S750),DATA!S750,"n/a")</f>
        <v>0.13800000000000001</v>
      </c>
      <c r="I893" s="77">
        <f>+IF(ISNUMBER(DATA!AB750),DATA!AB750,"n/a")</f>
        <v>1020286</v>
      </c>
      <c r="J893" s="78">
        <f>+IF(ISNUMBER(DATA!AC750),DATA!AC750,"n/a")</f>
        <v>0.17100000000000001</v>
      </c>
      <c r="K893" s="77">
        <f>+IF(ISNUMBER(DATA!AL750),DATA!AL750,"n/a")</f>
        <v>2122774</v>
      </c>
      <c r="L893" s="78">
        <f>+IF(ISNUMBER(DATA!AM750),DATA!AM750,"n/a")</f>
        <v>0.19700000000000001</v>
      </c>
      <c r="R893" s="67"/>
      <c r="S893" s="67"/>
      <c r="T893" s="67"/>
      <c r="U893" s="67"/>
      <c r="V893" s="67"/>
      <c r="W893" s="67"/>
      <c r="X893" s="67"/>
      <c r="Y893" s="67"/>
    </row>
    <row r="894" spans="1:25" x14ac:dyDescent="0.2">
      <c r="A894" s="76" t="s">
        <v>19</v>
      </c>
      <c r="B894" s="67" t="s">
        <v>27</v>
      </c>
      <c r="C894" s="67" t="s">
        <v>0</v>
      </c>
      <c r="D894" s="67" t="s">
        <v>294</v>
      </c>
      <c r="E894" s="77">
        <f>+IF(ISNUMBER(DATA!H751),DATA!H751,"n/a")</f>
        <v>138140</v>
      </c>
      <c r="F894" s="78">
        <f>+IF(ISNUMBER(DATA!I751),DATA!I751,"n/a")</f>
        <v>0.108</v>
      </c>
      <c r="G894" s="77">
        <f>+IF(ISNUMBER(DATA!R751),DATA!R751,"n/a")</f>
        <v>473849</v>
      </c>
      <c r="H894" s="78">
        <f>+IF(ISNUMBER(DATA!S751),DATA!S751,"n/a")</f>
        <v>0.33500000000000002</v>
      </c>
      <c r="I894" s="77">
        <f>+IF(ISNUMBER(DATA!AB751),DATA!AB751,"n/a")</f>
        <v>925438</v>
      </c>
      <c r="J894" s="78">
        <f>+IF(ISNUMBER(DATA!AC751),DATA!AC751,"n/a")</f>
        <v>0.35399999999999998</v>
      </c>
      <c r="K894" s="77">
        <f>+IF(ISNUMBER(DATA!AL751),DATA!AL751,"n/a")</f>
        <v>1785304</v>
      </c>
      <c r="L894" s="78">
        <f>+IF(ISNUMBER(DATA!AM751),DATA!AM751,"n/a")</f>
        <v>0.25800000000000001</v>
      </c>
      <c r="R894" s="67"/>
      <c r="S894" s="67"/>
      <c r="T894" s="67"/>
      <c r="U894" s="67"/>
      <c r="V894" s="67"/>
      <c r="W894" s="67"/>
      <c r="X894" s="67"/>
      <c r="Y894" s="67"/>
    </row>
    <row r="895" spans="1:25" x14ac:dyDescent="0.2">
      <c r="A895" s="76" t="s">
        <v>19</v>
      </c>
      <c r="B895" s="67" t="s">
        <v>27</v>
      </c>
      <c r="C895" s="67" t="s">
        <v>0</v>
      </c>
      <c r="D895" s="67" t="s">
        <v>295</v>
      </c>
      <c r="E895" s="77">
        <f>+IF(ISNUMBER(DATA!H752),DATA!H752,"n/a")</f>
        <v>544941</v>
      </c>
      <c r="F895" s="78">
        <f>+IF(ISNUMBER(DATA!I752),DATA!I752,"n/a")</f>
        <v>-0.154</v>
      </c>
      <c r="G895" s="77">
        <f>+IF(ISNUMBER(DATA!R752),DATA!R752,"n/a")</f>
        <v>1766936</v>
      </c>
      <c r="H895" s="78">
        <f>+IF(ISNUMBER(DATA!S752),DATA!S752,"n/a")</f>
        <v>-0.13</v>
      </c>
      <c r="I895" s="77">
        <f>+IF(ISNUMBER(DATA!AB752),DATA!AB752,"n/a")</f>
        <v>3572875</v>
      </c>
      <c r="J895" s="78">
        <f>+IF(ISNUMBER(DATA!AC752),DATA!AC752,"n/a")</f>
        <v>-0.129</v>
      </c>
      <c r="K895" s="77">
        <f>+IF(ISNUMBER(DATA!AL752),DATA!AL752,"n/a")</f>
        <v>8265143</v>
      </c>
      <c r="L895" s="78">
        <f>+IF(ISNUMBER(DATA!AM752),DATA!AM752,"n/a")</f>
        <v>-5.5E-2</v>
      </c>
      <c r="R895" s="67"/>
      <c r="S895" s="67"/>
      <c r="T895" s="67"/>
      <c r="U895" s="67"/>
      <c r="V895" s="67"/>
      <c r="W895" s="67"/>
      <c r="X895" s="67"/>
      <c r="Y895" s="67"/>
    </row>
    <row r="896" spans="1:25" x14ac:dyDescent="0.2">
      <c r="A896" s="76" t="s">
        <v>19</v>
      </c>
      <c r="B896" s="67" t="s">
        <v>27</v>
      </c>
      <c r="C896" s="67" t="s">
        <v>0</v>
      </c>
      <c r="D896" s="67" t="s">
        <v>296</v>
      </c>
      <c r="E896" s="77">
        <f>+IF(ISNUMBER(DATA!H753),DATA!H753,"n/a")</f>
        <v>38307</v>
      </c>
      <c r="F896" s="78">
        <f>+IF(ISNUMBER(DATA!I753),DATA!I753,"n/a")</f>
        <v>-0.25600000000000001</v>
      </c>
      <c r="G896" s="77">
        <f>+IF(ISNUMBER(DATA!R753),DATA!R753,"n/a")</f>
        <v>117945</v>
      </c>
      <c r="H896" s="78">
        <f>+IF(ISNUMBER(DATA!S753),DATA!S753,"n/a")</f>
        <v>-0.25700000000000001</v>
      </c>
      <c r="I896" s="77">
        <f>+IF(ISNUMBER(DATA!AB753),DATA!AB753,"n/a")</f>
        <v>251932</v>
      </c>
      <c r="J896" s="78">
        <f>+IF(ISNUMBER(DATA!AC753),DATA!AC753,"n/a")</f>
        <v>-0.23200000000000001</v>
      </c>
      <c r="K896" s="77">
        <f>+IF(ISNUMBER(DATA!AL753),DATA!AL753,"n/a")</f>
        <v>478137</v>
      </c>
      <c r="L896" s="78">
        <f>+IF(ISNUMBER(DATA!AM753),DATA!AM753,"n/a")</f>
        <v>-0.25700000000000001</v>
      </c>
      <c r="R896" s="67"/>
      <c r="S896" s="67"/>
      <c r="T896" s="67"/>
      <c r="U896" s="67"/>
      <c r="V896" s="67"/>
      <c r="W896" s="67"/>
      <c r="X896" s="67"/>
      <c r="Y896" s="67"/>
    </row>
    <row r="897" spans="1:25" x14ac:dyDescent="0.2">
      <c r="A897" s="76" t="s">
        <v>19</v>
      </c>
      <c r="B897" s="67" t="s">
        <v>27</v>
      </c>
      <c r="C897" s="67" t="s">
        <v>0</v>
      </c>
      <c r="D897" s="67" t="s">
        <v>297</v>
      </c>
      <c r="E897" s="77">
        <f>+IF(ISNUMBER(DATA!H754),DATA!H754,"n/a")</f>
        <v>467399</v>
      </c>
      <c r="F897" s="78">
        <f>+IF(ISNUMBER(DATA!I754),DATA!I754,"n/a")</f>
        <v>0.254</v>
      </c>
      <c r="G897" s="77">
        <f>+IF(ISNUMBER(DATA!R754),DATA!R754,"n/a")</f>
        <v>1523470</v>
      </c>
      <c r="H897" s="78">
        <f>+IF(ISNUMBER(DATA!S754),DATA!S754,"n/a")</f>
        <v>0.16800000000000001</v>
      </c>
      <c r="I897" s="77">
        <f>+IF(ISNUMBER(DATA!AB754),DATA!AB754,"n/a")</f>
        <v>3015661</v>
      </c>
      <c r="J897" s="78">
        <f>+IF(ISNUMBER(DATA!AC754),DATA!AC754,"n/a")</f>
        <v>0.20100000000000001</v>
      </c>
      <c r="K897" s="77">
        <f>+IF(ISNUMBER(DATA!AL754),DATA!AL754,"n/a")</f>
        <v>6176366</v>
      </c>
      <c r="L897" s="78">
        <f>+IF(ISNUMBER(DATA!AM754),DATA!AM754,"n/a")</f>
        <v>0.20599999999999999</v>
      </c>
      <c r="R897" s="67"/>
      <c r="S897" s="67"/>
      <c r="T897" s="67"/>
      <c r="U897" s="67"/>
      <c r="V897" s="67"/>
      <c r="W897" s="67"/>
      <c r="X897" s="67"/>
      <c r="Y897" s="67"/>
    </row>
    <row r="898" spans="1:25" x14ac:dyDescent="0.2">
      <c r="A898" s="76" t="s">
        <v>19</v>
      </c>
      <c r="B898" s="67" t="s">
        <v>27</v>
      </c>
      <c r="C898" s="67" t="s">
        <v>0</v>
      </c>
      <c r="D898" s="67" t="s">
        <v>298</v>
      </c>
      <c r="E898" s="77">
        <f>+IF(ISNUMBER(DATA!H755),DATA!H755,"n/a")</f>
        <v>230623</v>
      </c>
      <c r="F898" s="78">
        <f>+IF(ISNUMBER(DATA!I755),DATA!I755,"n/a")</f>
        <v>0.48399999999999999</v>
      </c>
      <c r="G898" s="77">
        <f>+IF(ISNUMBER(DATA!R755),DATA!R755,"n/a")</f>
        <v>622121</v>
      </c>
      <c r="H898" s="78">
        <f>+IF(ISNUMBER(DATA!S755),DATA!S755,"n/a")</f>
        <v>0.38300000000000001</v>
      </c>
      <c r="I898" s="77">
        <f>+IF(ISNUMBER(DATA!AB755),DATA!AB755,"n/a")</f>
        <v>1200320</v>
      </c>
      <c r="J898" s="78">
        <f>+IF(ISNUMBER(DATA!AC755),DATA!AC755,"n/a")</f>
        <v>0.66400000000000003</v>
      </c>
      <c r="K898" s="77">
        <f>+IF(ISNUMBER(DATA!AL755),DATA!AL755,"n/a")</f>
        <v>2447060</v>
      </c>
      <c r="L898" s="78">
        <f>+IF(ISNUMBER(DATA!AM755),DATA!AM755,"n/a")</f>
        <v>0.42699999999999999</v>
      </c>
      <c r="R898" s="67"/>
      <c r="S898" s="67"/>
      <c r="T898" s="67"/>
      <c r="U898" s="67"/>
      <c r="V898" s="67"/>
      <c r="W898" s="67"/>
      <c r="X898" s="67"/>
      <c r="Y898" s="67"/>
    </row>
    <row r="899" spans="1:25" x14ac:dyDescent="0.2">
      <c r="A899" s="76" t="s">
        <v>19</v>
      </c>
      <c r="B899" s="67" t="s">
        <v>27</v>
      </c>
      <c r="C899" s="67" t="s">
        <v>0</v>
      </c>
      <c r="D899" s="67" t="s">
        <v>299</v>
      </c>
      <c r="E899" s="77">
        <f>+IF(ISNUMBER(DATA!H756),DATA!H756,"n/a")</f>
        <v>266752</v>
      </c>
      <c r="F899" s="78">
        <f>+IF(ISNUMBER(DATA!I756),DATA!I756,"n/a")</f>
        <v>-7.0000000000000001E-3</v>
      </c>
      <c r="G899" s="77">
        <f>+IF(ISNUMBER(DATA!R756),DATA!R756,"n/a")</f>
        <v>732715</v>
      </c>
      <c r="H899" s="78">
        <f>+IF(ISNUMBER(DATA!S756),DATA!S756,"n/a")</f>
        <v>7.8E-2</v>
      </c>
      <c r="I899" s="77">
        <f>+IF(ISNUMBER(DATA!AB756),DATA!AB756,"n/a")</f>
        <v>1460562</v>
      </c>
      <c r="J899" s="78">
        <f>+IF(ISNUMBER(DATA!AC756),DATA!AC756,"n/a")</f>
        <v>0.192</v>
      </c>
      <c r="K899" s="77">
        <f>+IF(ISNUMBER(DATA!AL756),DATA!AL756,"n/a")</f>
        <v>3081401</v>
      </c>
      <c r="L899" s="78">
        <f>+IF(ISNUMBER(DATA!AM756),DATA!AM756,"n/a")</f>
        <v>0.17</v>
      </c>
      <c r="R899" s="67"/>
      <c r="S899" s="67"/>
      <c r="T899" s="67"/>
      <c r="U899" s="67"/>
      <c r="V899" s="67"/>
      <c r="W899" s="67"/>
      <c r="X899" s="67"/>
      <c r="Y899" s="67"/>
    </row>
    <row r="900" spans="1:25" x14ac:dyDescent="0.2">
      <c r="A900" s="76" t="s">
        <v>19</v>
      </c>
      <c r="B900" s="67" t="s">
        <v>27</v>
      </c>
      <c r="C900" s="67" t="s">
        <v>0</v>
      </c>
      <c r="D900" s="67" t="s">
        <v>300</v>
      </c>
      <c r="E900" s="77">
        <f>+IF(ISNUMBER(DATA!H757),DATA!H757,"n/a")</f>
        <v>84804</v>
      </c>
      <c r="F900" s="78">
        <f>+IF(ISNUMBER(DATA!I757),DATA!I757,"n/a")</f>
        <v>-9.6000000000000002E-2</v>
      </c>
      <c r="G900" s="77">
        <f>+IF(ISNUMBER(DATA!R757),DATA!R757,"n/a")</f>
        <v>271532</v>
      </c>
      <c r="H900" s="78">
        <f>+IF(ISNUMBER(DATA!S757),DATA!S757,"n/a")</f>
        <v>-0.125</v>
      </c>
      <c r="I900" s="77">
        <f>+IF(ISNUMBER(DATA!AB757),DATA!AB757,"n/a")</f>
        <v>558599</v>
      </c>
      <c r="J900" s="78">
        <f>+IF(ISNUMBER(DATA!AC757),DATA!AC757,"n/a")</f>
        <v>-0.108</v>
      </c>
      <c r="K900" s="77">
        <f>+IF(ISNUMBER(DATA!AL757),DATA!AL757,"n/a")</f>
        <v>1090008</v>
      </c>
      <c r="L900" s="78">
        <f>+IF(ISNUMBER(DATA!AM757),DATA!AM757,"n/a")</f>
        <v>-0.11799999999999999</v>
      </c>
      <c r="R900" s="67"/>
      <c r="S900" s="67"/>
      <c r="T900" s="67"/>
      <c r="U900" s="67"/>
      <c r="V900" s="67"/>
      <c r="W900" s="67"/>
      <c r="X900" s="67"/>
      <c r="Y900" s="67"/>
    </row>
    <row r="901" spans="1:25" x14ac:dyDescent="0.2">
      <c r="A901" s="76" t="s">
        <v>19</v>
      </c>
      <c r="B901" s="67" t="s">
        <v>27</v>
      </c>
      <c r="C901" s="67" t="s">
        <v>0</v>
      </c>
      <c r="D901" s="67" t="s">
        <v>301</v>
      </c>
      <c r="E901" s="77">
        <f>+IF(ISNUMBER(DATA!H758),DATA!H758,"n/a")</f>
        <v>160381</v>
      </c>
      <c r="F901" s="78">
        <f>+IF(ISNUMBER(DATA!I758),DATA!I758,"n/a")</f>
        <v>0.106</v>
      </c>
      <c r="G901" s="77">
        <f>+IF(ISNUMBER(DATA!R758),DATA!R758,"n/a")</f>
        <v>497006</v>
      </c>
      <c r="H901" s="78">
        <f>+IF(ISNUMBER(DATA!S758),DATA!S758,"n/a")</f>
        <v>0.13700000000000001</v>
      </c>
      <c r="I901" s="77">
        <f>+IF(ISNUMBER(DATA!AB758),DATA!AB758,"n/a")</f>
        <v>1017713</v>
      </c>
      <c r="J901" s="78">
        <f>+IF(ISNUMBER(DATA!AC758),DATA!AC758,"n/a")</f>
        <v>0.193</v>
      </c>
      <c r="K901" s="77">
        <f>+IF(ISNUMBER(DATA!AL758),DATA!AL758,"n/a")</f>
        <v>2107510</v>
      </c>
      <c r="L901" s="78">
        <f>+IF(ISNUMBER(DATA!AM758),DATA!AM758,"n/a")</f>
        <v>0.28499999999999998</v>
      </c>
      <c r="R901" s="67"/>
      <c r="S901" s="67"/>
      <c r="T901" s="67"/>
      <c r="U901" s="67"/>
      <c r="V901" s="67"/>
      <c r="W901" s="67"/>
      <c r="X901" s="67"/>
      <c r="Y901" s="67"/>
    </row>
    <row r="902" spans="1:25" x14ac:dyDescent="0.2">
      <c r="A902" s="76" t="s">
        <v>19</v>
      </c>
      <c r="B902" s="67" t="s">
        <v>27</v>
      </c>
      <c r="C902" s="67" t="s">
        <v>0</v>
      </c>
      <c r="D902" s="67" t="s">
        <v>302</v>
      </c>
      <c r="E902" s="77">
        <f>+IF(ISNUMBER(DATA!H759),DATA!H759,"n/a")</f>
        <v>841859</v>
      </c>
      <c r="F902" s="78">
        <f>+IF(ISNUMBER(DATA!I759),DATA!I759,"n/a")</f>
        <v>-8.6999999999999994E-2</v>
      </c>
      <c r="G902" s="77">
        <f>+IF(ISNUMBER(DATA!R759),DATA!R759,"n/a")</f>
        <v>2619879</v>
      </c>
      <c r="H902" s="78">
        <f>+IF(ISNUMBER(DATA!S759),DATA!S759,"n/a")</f>
        <v>-3.1E-2</v>
      </c>
      <c r="I902" s="77">
        <f>+IF(ISNUMBER(DATA!AB759),DATA!AB759,"n/a")</f>
        <v>5451151</v>
      </c>
      <c r="J902" s="78">
        <f>+IF(ISNUMBER(DATA!AC759),DATA!AC759,"n/a")</f>
        <v>-3.0000000000000001E-3</v>
      </c>
      <c r="K902" s="77">
        <f>+IF(ISNUMBER(DATA!AL759),DATA!AL759,"n/a")</f>
        <v>11495655</v>
      </c>
      <c r="L902" s="78">
        <f>+IF(ISNUMBER(DATA!AM759),DATA!AM759,"n/a")</f>
        <v>1.2999999999999999E-2</v>
      </c>
      <c r="R902" s="67"/>
      <c r="S902" s="67"/>
      <c r="T902" s="67"/>
      <c r="U902" s="67"/>
      <c r="V902" s="67"/>
      <c r="W902" s="67"/>
      <c r="X902" s="67"/>
      <c r="Y902" s="67"/>
    </row>
    <row r="903" spans="1:25" x14ac:dyDescent="0.2">
      <c r="A903" s="76" t="s">
        <v>19</v>
      </c>
      <c r="B903" s="67" t="s">
        <v>27</v>
      </c>
      <c r="C903" s="67" t="s">
        <v>0</v>
      </c>
      <c r="D903" s="67" t="s">
        <v>303</v>
      </c>
      <c r="E903" s="77">
        <f>+IF(ISNUMBER(DATA!H760),DATA!H760,"n/a")</f>
        <v>286527</v>
      </c>
      <c r="F903" s="78">
        <f>+IF(ISNUMBER(DATA!I760),DATA!I760,"n/a")</f>
        <v>-5.6000000000000001E-2</v>
      </c>
      <c r="G903" s="77">
        <f>+IF(ISNUMBER(DATA!R760),DATA!R760,"n/a")</f>
        <v>932217</v>
      </c>
      <c r="H903" s="78">
        <f>+IF(ISNUMBER(DATA!S760),DATA!S760,"n/a")</f>
        <v>-2.9000000000000001E-2</v>
      </c>
      <c r="I903" s="77">
        <f>+IF(ISNUMBER(DATA!AB760),DATA!AB760,"n/a")</f>
        <v>1952894</v>
      </c>
      <c r="J903" s="78">
        <f>+IF(ISNUMBER(DATA!AC760),DATA!AC760,"n/a")</f>
        <v>-4.0000000000000001E-3</v>
      </c>
      <c r="K903" s="77">
        <f>+IF(ISNUMBER(DATA!AL760),DATA!AL760,"n/a")</f>
        <v>4329224</v>
      </c>
      <c r="L903" s="78">
        <f>+IF(ISNUMBER(DATA!AM760),DATA!AM760,"n/a")</f>
        <v>0.11799999999999999</v>
      </c>
      <c r="R903" s="67"/>
      <c r="S903" s="67"/>
      <c r="T903" s="67"/>
      <c r="U903" s="67"/>
      <c r="V903" s="67"/>
      <c r="W903" s="67"/>
      <c r="X903" s="67"/>
      <c r="Y903" s="67"/>
    </row>
    <row r="904" spans="1:25" x14ac:dyDescent="0.2">
      <c r="A904" s="76" t="s">
        <v>19</v>
      </c>
      <c r="B904" s="67" t="s">
        <v>27</v>
      </c>
      <c r="C904" s="67" t="s">
        <v>0</v>
      </c>
      <c r="D904" s="67" t="s">
        <v>304</v>
      </c>
      <c r="E904" s="77">
        <f>+IF(ISNUMBER(DATA!H761),DATA!H761,"n/a")</f>
        <v>34065</v>
      </c>
      <c r="F904" s="78">
        <f>+IF(ISNUMBER(DATA!I761),DATA!I761,"n/a")</f>
        <v>-0.17799999999999999</v>
      </c>
      <c r="G904" s="77">
        <f>+IF(ISNUMBER(DATA!R761),DATA!R761,"n/a")</f>
        <v>101200</v>
      </c>
      <c r="H904" s="78">
        <f>+IF(ISNUMBER(DATA!S761),DATA!S761,"n/a")</f>
        <v>-0.22700000000000001</v>
      </c>
      <c r="I904" s="77">
        <f>+IF(ISNUMBER(DATA!AB761),DATA!AB761,"n/a")</f>
        <v>205335</v>
      </c>
      <c r="J904" s="78">
        <f>+IF(ISNUMBER(DATA!AC761),DATA!AC761,"n/a")</f>
        <v>-0.27400000000000002</v>
      </c>
      <c r="K904" s="77">
        <f>+IF(ISNUMBER(DATA!AL761),DATA!AL761,"n/a")</f>
        <v>423644</v>
      </c>
      <c r="L904" s="78">
        <f>+IF(ISNUMBER(DATA!AM761),DATA!AM761,"n/a")</f>
        <v>-0.25900000000000001</v>
      </c>
      <c r="R904" s="67"/>
      <c r="S904" s="67"/>
      <c r="T904" s="67"/>
      <c r="U904" s="67"/>
      <c r="V904" s="67"/>
      <c r="W904" s="67"/>
      <c r="X904" s="67"/>
      <c r="Y904" s="67"/>
    </row>
    <row r="905" spans="1:25" x14ac:dyDescent="0.2">
      <c r="A905" s="76" t="s">
        <v>19</v>
      </c>
      <c r="B905" s="67" t="s">
        <v>27</v>
      </c>
      <c r="C905" s="67" t="s">
        <v>0</v>
      </c>
      <c r="D905" s="67" t="s">
        <v>305</v>
      </c>
      <c r="E905" s="77">
        <f>+IF(ISNUMBER(DATA!H762),DATA!H762,"n/a")</f>
        <v>287826</v>
      </c>
      <c r="F905" s="78">
        <f>+IF(ISNUMBER(DATA!I762),DATA!I762,"n/a")</f>
        <v>0.28799999999999998</v>
      </c>
      <c r="G905" s="77">
        <f>+IF(ISNUMBER(DATA!R762),DATA!R762,"n/a")</f>
        <v>950292</v>
      </c>
      <c r="H905" s="78">
        <f>+IF(ISNUMBER(DATA!S762),DATA!S762,"n/a")</f>
        <v>0.18099999999999999</v>
      </c>
      <c r="I905" s="77">
        <f>+IF(ISNUMBER(DATA!AB762),DATA!AB762,"n/a")</f>
        <v>1891035</v>
      </c>
      <c r="J905" s="78">
        <f>+IF(ISNUMBER(DATA!AC762),DATA!AC762,"n/a")</f>
        <v>0.21199999999999999</v>
      </c>
      <c r="K905" s="77">
        <f>+IF(ISNUMBER(DATA!AL762),DATA!AL762,"n/a")</f>
        <v>3879582</v>
      </c>
      <c r="L905" s="78">
        <f>+IF(ISNUMBER(DATA!AM762),DATA!AM762,"n/a")</f>
        <v>0.221</v>
      </c>
      <c r="R905" s="67"/>
      <c r="S905" s="67"/>
      <c r="T905" s="67"/>
      <c r="U905" s="67"/>
      <c r="V905" s="67"/>
      <c r="W905" s="67"/>
      <c r="X905" s="67"/>
      <c r="Y905" s="67"/>
    </row>
    <row r="906" spans="1:25" x14ac:dyDescent="0.2">
      <c r="A906" s="76" t="s">
        <v>19</v>
      </c>
      <c r="B906" s="67" t="s">
        <v>27</v>
      </c>
      <c r="C906" s="67" t="s">
        <v>0</v>
      </c>
      <c r="D906" s="67" t="s">
        <v>306</v>
      </c>
      <c r="E906" s="77">
        <f>+IF(ISNUMBER(DATA!H763),DATA!H763,"n/a")</f>
        <v>75066</v>
      </c>
      <c r="F906" s="78">
        <f>+IF(ISNUMBER(DATA!I763),DATA!I763,"n/a")</f>
        <v>-1.4999999999999999E-2</v>
      </c>
      <c r="G906" s="77">
        <f>+IF(ISNUMBER(DATA!R763),DATA!R763,"n/a")</f>
        <v>237113</v>
      </c>
      <c r="H906" s="78">
        <f>+IF(ISNUMBER(DATA!S763),DATA!S763,"n/a")</f>
        <v>-0.02</v>
      </c>
      <c r="I906" s="77">
        <f>+IF(ISNUMBER(DATA!AB763),DATA!AB763,"n/a")</f>
        <v>519521</v>
      </c>
      <c r="J906" s="78">
        <f>+IF(ISNUMBER(DATA!AC763),DATA!AC763,"n/a")</f>
        <v>3.7999999999999999E-2</v>
      </c>
      <c r="K906" s="77">
        <f>+IF(ISNUMBER(DATA!AL763),DATA!AL763,"n/a")</f>
        <v>1060515</v>
      </c>
      <c r="L906" s="78">
        <f>+IF(ISNUMBER(DATA!AM763),DATA!AM763,"n/a")</f>
        <v>7.5999999999999998E-2</v>
      </c>
      <c r="R906" s="67"/>
      <c r="S906" s="67"/>
      <c r="T906" s="67"/>
      <c r="U906" s="67"/>
      <c r="V906" s="67"/>
      <c r="W906" s="67"/>
      <c r="X906" s="67"/>
      <c r="Y906" s="67"/>
    </row>
    <row r="907" spans="1:25" x14ac:dyDescent="0.2">
      <c r="A907" s="76" t="s">
        <v>19</v>
      </c>
      <c r="B907" s="67" t="s">
        <v>27</v>
      </c>
      <c r="C907" s="67" t="s">
        <v>0</v>
      </c>
      <c r="D907" s="67" t="s">
        <v>307</v>
      </c>
      <c r="E907" s="77">
        <f>+IF(ISNUMBER(DATA!H764),DATA!H764,"n/a")</f>
        <v>396807</v>
      </c>
      <c r="F907" s="78">
        <f>+IF(ISNUMBER(DATA!I764),DATA!I764,"n/a")</f>
        <v>-6.4000000000000001E-2</v>
      </c>
      <c r="G907" s="77">
        <f>+IF(ISNUMBER(DATA!R764),DATA!R764,"n/a")</f>
        <v>1179434</v>
      </c>
      <c r="H907" s="78">
        <f>+IF(ISNUMBER(DATA!S764),DATA!S764,"n/a")</f>
        <v>-4.2000000000000003E-2</v>
      </c>
      <c r="I907" s="77">
        <f>+IF(ISNUMBER(DATA!AB764),DATA!AB764,"n/a")</f>
        <v>2423726</v>
      </c>
      <c r="J907" s="78">
        <f>+IF(ISNUMBER(DATA!AC764),DATA!AC764,"n/a")</f>
        <v>1.0999999999999999E-2</v>
      </c>
      <c r="K907" s="77">
        <f>+IF(ISNUMBER(DATA!AL764),DATA!AL764,"n/a")</f>
        <v>5111306</v>
      </c>
      <c r="L907" s="78">
        <f>+IF(ISNUMBER(DATA!AM764),DATA!AM764,"n/a")</f>
        <v>5.3999999999999999E-2</v>
      </c>
      <c r="R907" s="67"/>
      <c r="S907" s="67"/>
      <c r="T907" s="67"/>
      <c r="U907" s="67"/>
      <c r="V907" s="67"/>
      <c r="W907" s="67"/>
      <c r="X907" s="67"/>
      <c r="Y907" s="67"/>
    </row>
    <row r="908" spans="1:25" x14ac:dyDescent="0.2">
      <c r="A908" s="76" t="s">
        <v>19</v>
      </c>
      <c r="B908" s="67" t="s">
        <v>27</v>
      </c>
      <c r="C908" s="67" t="s">
        <v>0</v>
      </c>
      <c r="D908" s="67" t="s">
        <v>308</v>
      </c>
      <c r="E908" s="77">
        <f>+IF(ISNUMBER(DATA!H765),DATA!H765,"n/a")</f>
        <v>181379</v>
      </c>
      <c r="F908" s="78">
        <f>+IF(ISNUMBER(DATA!I765),DATA!I765,"n/a")</f>
        <v>-0.19800000000000001</v>
      </c>
      <c r="G908" s="77">
        <f>+IF(ISNUMBER(DATA!R765),DATA!R765,"n/a")</f>
        <v>608442</v>
      </c>
      <c r="H908" s="78">
        <f>+IF(ISNUMBER(DATA!S765),DATA!S765,"n/a")</f>
        <v>-7.8E-2</v>
      </c>
      <c r="I908" s="77">
        <f>+IF(ISNUMBER(DATA!AB765),DATA!AB765,"n/a")</f>
        <v>1262045</v>
      </c>
      <c r="J908" s="78">
        <f>+IF(ISNUMBER(DATA!AC765),DATA!AC765,"n/a")</f>
        <v>0</v>
      </c>
      <c r="K908" s="77">
        <f>+IF(ISNUMBER(DATA!AL765),DATA!AL765,"n/a")</f>
        <v>2857708</v>
      </c>
      <c r="L908" s="78">
        <f>+IF(ISNUMBER(DATA!AM765),DATA!AM765,"n/a")</f>
        <v>9.8000000000000004E-2</v>
      </c>
      <c r="R908" s="67"/>
      <c r="S908" s="67"/>
      <c r="T908" s="67"/>
      <c r="U908" s="67"/>
      <c r="V908" s="67"/>
      <c r="W908" s="67"/>
      <c r="X908" s="67"/>
      <c r="Y908" s="67"/>
    </row>
    <row r="909" spans="1:25" x14ac:dyDescent="0.2">
      <c r="A909" s="76" t="s">
        <v>19</v>
      </c>
      <c r="B909" s="67" t="s">
        <v>27</v>
      </c>
      <c r="C909" s="67" t="s">
        <v>0</v>
      </c>
      <c r="D909" s="67" t="s">
        <v>309</v>
      </c>
      <c r="E909" s="77">
        <f>+IF(ISNUMBER(DATA!H766),DATA!H766,"n/a")</f>
        <v>212587</v>
      </c>
      <c r="F909" s="78">
        <f>+IF(ISNUMBER(DATA!I766),DATA!I766,"n/a")</f>
        <v>9.9000000000000005E-2</v>
      </c>
      <c r="G909" s="77">
        <f>+IF(ISNUMBER(DATA!R766),DATA!R766,"n/a")</f>
        <v>679854</v>
      </c>
      <c r="H909" s="78">
        <f>+IF(ISNUMBER(DATA!S766),DATA!S766,"n/a")</f>
        <v>9.1999999999999998E-2</v>
      </c>
      <c r="I909" s="77">
        <f>+IF(ISNUMBER(DATA!AB766),DATA!AB766,"n/a")</f>
        <v>1431648</v>
      </c>
      <c r="J909" s="78">
        <f>+IF(ISNUMBER(DATA!AC766),DATA!AC766,"n/a")</f>
        <v>0.126</v>
      </c>
      <c r="K909" s="77">
        <f>+IF(ISNUMBER(DATA!AL766),DATA!AL766,"n/a")</f>
        <v>2923134</v>
      </c>
      <c r="L909" s="78">
        <f>+IF(ISNUMBER(DATA!AM766),DATA!AM766,"n/a")</f>
        <v>0.13900000000000001</v>
      </c>
      <c r="R909" s="67"/>
      <c r="S909" s="67"/>
      <c r="T909" s="67"/>
      <c r="U909" s="67"/>
      <c r="V909" s="67"/>
      <c r="W909" s="67"/>
      <c r="X909" s="67"/>
      <c r="Y909" s="67"/>
    </row>
    <row r="910" spans="1:25" x14ac:dyDescent="0.2">
      <c r="A910" s="76" t="s">
        <v>19</v>
      </c>
      <c r="B910" s="67" t="s">
        <v>27</v>
      </c>
      <c r="C910" s="67" t="s">
        <v>0</v>
      </c>
      <c r="D910" s="67" t="s">
        <v>310</v>
      </c>
      <c r="E910" s="77">
        <f>+IF(ISNUMBER(DATA!H767),DATA!H767,"n/a")</f>
        <v>235117</v>
      </c>
      <c r="F910" s="78">
        <f>+IF(ISNUMBER(DATA!I767),DATA!I767,"n/a")</f>
        <v>-2.8000000000000001E-2</v>
      </c>
      <c r="G910" s="77">
        <f>+IF(ISNUMBER(DATA!R767),DATA!R767,"n/a")</f>
        <v>724394</v>
      </c>
      <c r="H910" s="78">
        <f>+IF(ISNUMBER(DATA!S767),DATA!S767,"n/a")</f>
        <v>-3.3000000000000002E-2</v>
      </c>
      <c r="I910" s="77">
        <f>+IF(ISNUMBER(DATA!AB767),DATA!AB767,"n/a")</f>
        <v>1483330</v>
      </c>
      <c r="J910" s="78">
        <f>+IF(ISNUMBER(DATA!AC767),DATA!AC767,"n/a")</f>
        <v>-0.1</v>
      </c>
      <c r="K910" s="77">
        <f>+IF(ISNUMBER(DATA!AL767),DATA!AL767,"n/a")</f>
        <v>3105127</v>
      </c>
      <c r="L910" s="78">
        <f>+IF(ISNUMBER(DATA!AM767),DATA!AM767,"n/a")</f>
        <v>-0.10100000000000001</v>
      </c>
      <c r="R910" s="67"/>
      <c r="S910" s="67"/>
      <c r="T910" s="67"/>
      <c r="U910" s="67"/>
      <c r="V910" s="67"/>
      <c r="W910" s="67"/>
      <c r="X910" s="67"/>
      <c r="Y910" s="67"/>
    </row>
    <row r="911" spans="1:25" x14ac:dyDescent="0.2">
      <c r="A911" s="76" t="s">
        <v>19</v>
      </c>
      <c r="B911" s="67" t="s">
        <v>27</v>
      </c>
      <c r="C911" s="67" t="s">
        <v>0</v>
      </c>
      <c r="D911" s="67" t="s">
        <v>311</v>
      </c>
      <c r="E911" s="77">
        <f>+IF(ISNUMBER(DATA!H768),DATA!H768,"n/a")</f>
        <v>175157</v>
      </c>
      <c r="F911" s="78">
        <f>+IF(ISNUMBER(DATA!I768),DATA!I768,"n/a")</f>
        <v>-5.2999999999999999E-2</v>
      </c>
      <c r="G911" s="77">
        <f>+IF(ISNUMBER(DATA!R768),DATA!R768,"n/a")</f>
        <v>558064</v>
      </c>
      <c r="H911" s="78">
        <f>+IF(ISNUMBER(DATA!S768),DATA!S768,"n/a")</f>
        <v>4.0000000000000001E-3</v>
      </c>
      <c r="I911" s="77">
        <f>+IF(ISNUMBER(DATA!AB768),DATA!AB768,"n/a")</f>
        <v>1120462</v>
      </c>
      <c r="J911" s="78">
        <f>+IF(ISNUMBER(DATA!AC768),DATA!AC768,"n/a")</f>
        <v>1.6E-2</v>
      </c>
      <c r="K911" s="77">
        <f>+IF(ISNUMBER(DATA!AL768),DATA!AL768,"n/a")</f>
        <v>2436325</v>
      </c>
      <c r="L911" s="78">
        <f>+IF(ISNUMBER(DATA!AM768),DATA!AM768,"n/a")</f>
        <v>9.8000000000000004E-2</v>
      </c>
      <c r="R911" s="67"/>
      <c r="S911" s="67"/>
      <c r="T911" s="67"/>
      <c r="U911" s="67"/>
      <c r="V911" s="67"/>
      <c r="W911" s="67"/>
      <c r="X911" s="67"/>
      <c r="Y911" s="67"/>
    </row>
    <row r="912" spans="1:25" x14ac:dyDescent="0.2">
      <c r="A912" s="76" t="s">
        <v>19</v>
      </c>
      <c r="B912" s="67" t="s">
        <v>27</v>
      </c>
      <c r="C912" s="67" t="s">
        <v>0</v>
      </c>
      <c r="D912" s="67" t="s">
        <v>312</v>
      </c>
      <c r="E912" s="77">
        <f>+IF(ISNUMBER(DATA!H769),DATA!H769,"n/a")</f>
        <v>155480</v>
      </c>
      <c r="F912" s="78">
        <f>+IF(ISNUMBER(DATA!I769),DATA!I769,"n/a")</f>
        <v>-8.1000000000000003E-2</v>
      </c>
      <c r="G912" s="77">
        <f>+IF(ISNUMBER(DATA!R769),DATA!R769,"n/a")</f>
        <v>488807</v>
      </c>
      <c r="H912" s="78">
        <f>+IF(ISNUMBER(DATA!S769),DATA!S769,"n/a")</f>
        <v>-5.8999999999999997E-2</v>
      </c>
      <c r="I912" s="77">
        <f>+IF(ISNUMBER(DATA!AB769),DATA!AB769,"n/a")</f>
        <v>1012675</v>
      </c>
      <c r="J912" s="78">
        <f>+IF(ISNUMBER(DATA!AC769),DATA!AC769,"n/a")</f>
        <v>-3.0000000000000001E-3</v>
      </c>
      <c r="K912" s="77">
        <f>+IF(ISNUMBER(DATA!AL769),DATA!AL769,"n/a")</f>
        <v>2181794</v>
      </c>
      <c r="L912" s="78">
        <f>+IF(ISNUMBER(DATA!AM769),DATA!AM769,"n/a")</f>
        <v>8.7999999999999995E-2</v>
      </c>
      <c r="R912" s="67"/>
      <c r="S912" s="67"/>
      <c r="T912" s="67"/>
      <c r="U912" s="67"/>
      <c r="V912" s="67"/>
      <c r="W912" s="67"/>
      <c r="X912" s="67"/>
      <c r="Y912" s="67"/>
    </row>
    <row r="913" spans="1:25" x14ac:dyDescent="0.2">
      <c r="A913" s="76" t="s">
        <v>19</v>
      </c>
      <c r="B913" s="67" t="s">
        <v>27</v>
      </c>
      <c r="C913" s="67" t="s">
        <v>0</v>
      </c>
      <c r="D913" s="67" t="s">
        <v>313</v>
      </c>
      <c r="E913" s="77">
        <f>+IF(ISNUMBER(DATA!H770),DATA!H770,"n/a")</f>
        <v>63748</v>
      </c>
      <c r="F913" s="78">
        <f>+IF(ISNUMBER(DATA!I770),DATA!I770,"n/a")</f>
        <v>-0.318</v>
      </c>
      <c r="G913" s="77">
        <f>+IF(ISNUMBER(DATA!R770),DATA!R770,"n/a")</f>
        <v>201425</v>
      </c>
      <c r="H913" s="78">
        <f>+IF(ISNUMBER(DATA!S770),DATA!S770,"n/a")</f>
        <v>-0.31900000000000001</v>
      </c>
      <c r="I913" s="77">
        <f>+IF(ISNUMBER(DATA!AB770),DATA!AB770,"n/a")</f>
        <v>451735</v>
      </c>
      <c r="J913" s="78">
        <f>+IF(ISNUMBER(DATA!AC770),DATA!AC770,"n/a")</f>
        <v>-0.24</v>
      </c>
      <c r="K913" s="77">
        <f>+IF(ISNUMBER(DATA!AL770),DATA!AL770,"n/a")</f>
        <v>1084419</v>
      </c>
      <c r="L913" s="78">
        <f>+IF(ISNUMBER(DATA!AM770),DATA!AM770,"n/a")</f>
        <v>-4.9000000000000002E-2</v>
      </c>
      <c r="R913" s="67"/>
      <c r="S913" s="67"/>
      <c r="T913" s="67"/>
      <c r="U913" s="67"/>
      <c r="V913" s="67"/>
      <c r="W913" s="67"/>
      <c r="X913" s="67"/>
      <c r="Y913" s="67"/>
    </row>
    <row r="914" spans="1:25" x14ac:dyDescent="0.2">
      <c r="A914" s="76" t="s">
        <v>19</v>
      </c>
      <c r="B914" s="67" t="s">
        <v>27</v>
      </c>
      <c r="C914" s="67" t="s">
        <v>0</v>
      </c>
      <c r="D914" s="67" t="s">
        <v>314</v>
      </c>
      <c r="E914" s="77">
        <f>+IF(ISNUMBER(DATA!H771),DATA!H771,"n/a")</f>
        <v>232721</v>
      </c>
      <c r="F914" s="78">
        <f>+IF(ISNUMBER(DATA!I771),DATA!I771,"n/a")</f>
        <v>9.8000000000000004E-2</v>
      </c>
      <c r="G914" s="77">
        <f>+IF(ISNUMBER(DATA!R771),DATA!R771,"n/a")</f>
        <v>705348</v>
      </c>
      <c r="H914" s="78">
        <f>+IF(ISNUMBER(DATA!S771),DATA!S771,"n/a")</f>
        <v>5.0999999999999997E-2</v>
      </c>
      <c r="I914" s="77">
        <f>+IF(ISNUMBER(DATA!AB771),DATA!AB771,"n/a")</f>
        <v>1419350</v>
      </c>
      <c r="J914" s="78">
        <f>+IF(ISNUMBER(DATA!AC771),DATA!AC771,"n/a")</f>
        <v>4.7E-2</v>
      </c>
      <c r="K914" s="77">
        <f>+IF(ISNUMBER(DATA!AL771),DATA!AL771,"n/a")</f>
        <v>3081402</v>
      </c>
      <c r="L914" s="78">
        <f>+IF(ISNUMBER(DATA!AM771),DATA!AM771,"n/a")</f>
        <v>7.8E-2</v>
      </c>
      <c r="R914" s="67"/>
      <c r="S914" s="67"/>
      <c r="T914" s="67"/>
      <c r="U914" s="67"/>
      <c r="V914" s="67"/>
      <c r="W914" s="67"/>
      <c r="X914" s="67"/>
      <c r="Y914" s="67"/>
    </row>
    <row r="915" spans="1:25" x14ac:dyDescent="0.2">
      <c r="A915" s="76" t="s">
        <v>19</v>
      </c>
      <c r="B915" s="67" t="s">
        <v>27</v>
      </c>
      <c r="C915" s="67" t="s">
        <v>0</v>
      </c>
      <c r="D915" s="67" t="s">
        <v>315</v>
      </c>
      <c r="E915" s="77">
        <f>+IF(ISNUMBER(DATA!H772),DATA!H772,"n/a")</f>
        <v>53606</v>
      </c>
      <c r="F915" s="78">
        <f>+IF(ISNUMBER(DATA!I772),DATA!I772,"n/a")</f>
        <v>4.2000000000000003E-2</v>
      </c>
      <c r="G915" s="77">
        <f>+IF(ISNUMBER(DATA!R772),DATA!R772,"n/a")</f>
        <v>160356</v>
      </c>
      <c r="H915" s="78">
        <f>+IF(ISNUMBER(DATA!S772),DATA!S772,"n/a")</f>
        <v>2.5000000000000001E-2</v>
      </c>
      <c r="I915" s="77">
        <f>+IF(ISNUMBER(DATA!AB772),DATA!AB772,"n/a")</f>
        <v>336597</v>
      </c>
      <c r="J915" s="78">
        <f>+IF(ISNUMBER(DATA!AC772),DATA!AC772,"n/a")</f>
        <v>3.5000000000000003E-2</v>
      </c>
      <c r="K915" s="77">
        <f>+IF(ISNUMBER(DATA!AL772),DATA!AL772,"n/a")</f>
        <v>705255</v>
      </c>
      <c r="L915" s="78">
        <f>+IF(ISNUMBER(DATA!AM772),DATA!AM772,"n/a")</f>
        <v>3.9E-2</v>
      </c>
      <c r="R915" s="67"/>
      <c r="S915" s="67"/>
      <c r="T915" s="67"/>
      <c r="U915" s="67"/>
      <c r="V915" s="67"/>
      <c r="W915" s="67"/>
      <c r="X915" s="67"/>
      <c r="Y915" s="67"/>
    </row>
    <row r="916" spans="1:25" x14ac:dyDescent="0.2">
      <c r="A916" s="76" t="s">
        <v>19</v>
      </c>
      <c r="B916" s="67" t="s">
        <v>27</v>
      </c>
      <c r="C916" s="67" t="s">
        <v>0</v>
      </c>
      <c r="D916" s="67" t="s">
        <v>316</v>
      </c>
      <c r="E916" s="77">
        <f>+IF(ISNUMBER(DATA!H773),DATA!H773,"n/a")</f>
        <v>164605</v>
      </c>
      <c r="F916" s="78">
        <f>+IF(ISNUMBER(DATA!I773),DATA!I773,"n/a")</f>
        <v>-8.5000000000000006E-2</v>
      </c>
      <c r="G916" s="77">
        <f>+IF(ISNUMBER(DATA!R773),DATA!R773,"n/a")</f>
        <v>539327</v>
      </c>
      <c r="H916" s="78">
        <f>+IF(ISNUMBER(DATA!S773),DATA!S773,"n/a")</f>
        <v>-7.6999999999999999E-2</v>
      </c>
      <c r="I916" s="77">
        <f>+IF(ISNUMBER(DATA!AB773),DATA!AB773,"n/a")</f>
        <v>1085370</v>
      </c>
      <c r="J916" s="78">
        <f>+IF(ISNUMBER(DATA!AC773),DATA!AC773,"n/a")</f>
        <v>-9.0999999999999998E-2</v>
      </c>
      <c r="K916" s="77">
        <f>+IF(ISNUMBER(DATA!AL773),DATA!AL773,"n/a")</f>
        <v>2401324</v>
      </c>
      <c r="L916" s="78">
        <f>+IF(ISNUMBER(DATA!AM773),DATA!AM773,"n/a")</f>
        <v>-3.3000000000000002E-2</v>
      </c>
      <c r="R916" s="67"/>
      <c r="S916" s="67"/>
      <c r="T916" s="67"/>
      <c r="U916" s="67"/>
      <c r="V916" s="67"/>
      <c r="W916" s="67"/>
      <c r="X916" s="67"/>
      <c r="Y916" s="67"/>
    </row>
    <row r="917" spans="1:25" x14ac:dyDescent="0.2">
      <c r="A917" s="76" t="s">
        <v>19</v>
      </c>
      <c r="B917" s="67" t="s">
        <v>27</v>
      </c>
      <c r="C917" s="67" t="s">
        <v>0</v>
      </c>
      <c r="D917" s="67" t="s">
        <v>317</v>
      </c>
      <c r="E917" s="77">
        <f>+IF(ISNUMBER(DATA!H774),DATA!H774,"n/a")</f>
        <v>448074</v>
      </c>
      <c r="F917" s="78">
        <f>+IF(ISNUMBER(DATA!I774),DATA!I774,"n/a")</f>
        <v>7.0000000000000001E-3</v>
      </c>
      <c r="G917" s="77">
        <f>+IF(ISNUMBER(DATA!R774),DATA!R774,"n/a")</f>
        <v>1401062</v>
      </c>
      <c r="H917" s="78">
        <f>+IF(ISNUMBER(DATA!S774),DATA!S774,"n/a")</f>
        <v>-2.4E-2</v>
      </c>
      <c r="I917" s="77">
        <f>+IF(ISNUMBER(DATA!AB774),DATA!AB774,"n/a")</f>
        <v>2824518</v>
      </c>
      <c r="J917" s="78">
        <f>+IF(ISNUMBER(DATA!AC774),DATA!AC774,"n/a")</f>
        <v>-3.9E-2</v>
      </c>
      <c r="K917" s="77">
        <f>+IF(ISNUMBER(DATA!AL774),DATA!AL774,"n/a")</f>
        <v>5991852</v>
      </c>
      <c r="L917" s="78">
        <f>+IF(ISNUMBER(DATA!AM774),DATA!AM774,"n/a")</f>
        <v>-3.5000000000000003E-2</v>
      </c>
      <c r="R917" s="67"/>
      <c r="S917" s="67"/>
      <c r="T917" s="67"/>
      <c r="U917" s="67"/>
      <c r="V917" s="67"/>
      <c r="W917" s="67"/>
      <c r="X917" s="67"/>
      <c r="Y917" s="67"/>
    </row>
    <row r="918" spans="1:25" x14ac:dyDescent="0.2">
      <c r="A918" s="76" t="s">
        <v>19</v>
      </c>
      <c r="B918" s="67" t="s">
        <v>27</v>
      </c>
      <c r="C918" s="67" t="s">
        <v>0</v>
      </c>
      <c r="D918" s="67" t="s">
        <v>318</v>
      </c>
      <c r="E918" s="77">
        <f>+IF(ISNUMBER(DATA!H775),DATA!H775,"n/a")</f>
        <v>277565</v>
      </c>
      <c r="F918" s="78">
        <f>+IF(ISNUMBER(DATA!I775),DATA!I775,"n/a")</f>
        <v>-3.5999999999999997E-2</v>
      </c>
      <c r="G918" s="77">
        <f>+IF(ISNUMBER(DATA!R775),DATA!R775,"n/a")</f>
        <v>831317</v>
      </c>
      <c r="H918" s="78">
        <f>+IF(ISNUMBER(DATA!S775),DATA!S775,"n/a")</f>
        <v>-3.5000000000000003E-2</v>
      </c>
      <c r="I918" s="77">
        <f>+IF(ISNUMBER(DATA!AB775),DATA!AB775,"n/a")</f>
        <v>1670387</v>
      </c>
      <c r="J918" s="78">
        <f>+IF(ISNUMBER(DATA!AC775),DATA!AC775,"n/a")</f>
        <v>-8.8999999999999996E-2</v>
      </c>
      <c r="K918" s="77">
        <f>+IF(ISNUMBER(DATA!AL775),DATA!AL775,"n/a")</f>
        <v>3664703</v>
      </c>
      <c r="L918" s="78">
        <f>+IF(ISNUMBER(DATA!AM775),DATA!AM775,"n/a")</f>
        <v>-7.6999999999999999E-2</v>
      </c>
      <c r="R918" s="67"/>
      <c r="S918" s="67"/>
      <c r="T918" s="67"/>
      <c r="U918" s="67"/>
      <c r="V918" s="67"/>
      <c r="W918" s="67"/>
      <c r="X918" s="67"/>
      <c r="Y918" s="67"/>
    </row>
    <row r="919" spans="1:25" x14ac:dyDescent="0.2">
      <c r="A919" s="76" t="s">
        <v>19</v>
      </c>
      <c r="B919" s="67" t="s">
        <v>27</v>
      </c>
      <c r="C919" s="67" t="s">
        <v>0</v>
      </c>
      <c r="D919" s="67" t="s">
        <v>319</v>
      </c>
      <c r="E919" s="77">
        <f>+IF(ISNUMBER(DATA!H776),DATA!H776,"n/a")</f>
        <v>275868</v>
      </c>
      <c r="F919" s="78">
        <f>+IF(ISNUMBER(DATA!I776),DATA!I776,"n/a")</f>
        <v>0.125</v>
      </c>
      <c r="G919" s="77">
        <f>+IF(ISNUMBER(DATA!R776),DATA!R776,"n/a")</f>
        <v>904810</v>
      </c>
      <c r="H919" s="78">
        <f>+IF(ISNUMBER(DATA!S776),DATA!S776,"n/a")</f>
        <v>6.6000000000000003E-2</v>
      </c>
      <c r="I919" s="77">
        <f>+IF(ISNUMBER(DATA!AB776),DATA!AB776,"n/a")</f>
        <v>1870533</v>
      </c>
      <c r="J919" s="78">
        <f>+IF(ISNUMBER(DATA!AC776),DATA!AC776,"n/a")</f>
        <v>0.127</v>
      </c>
      <c r="K919" s="77">
        <f>+IF(ISNUMBER(DATA!AL776),DATA!AL776,"n/a")</f>
        <v>3813812</v>
      </c>
      <c r="L919" s="78">
        <f>+IF(ISNUMBER(DATA!AM776),DATA!AM776,"n/a")</f>
        <v>0.16200000000000001</v>
      </c>
      <c r="R919" s="67"/>
      <c r="S919" s="67"/>
      <c r="T919" s="67"/>
      <c r="U919" s="67"/>
      <c r="V919" s="67"/>
      <c r="W919" s="67"/>
      <c r="X919" s="67"/>
      <c r="Y919" s="67"/>
    </row>
    <row r="920" spans="1:25" x14ac:dyDescent="0.2">
      <c r="A920" s="76" t="s">
        <v>19</v>
      </c>
      <c r="B920" s="67" t="s">
        <v>27</v>
      </c>
      <c r="C920" s="67" t="s">
        <v>0</v>
      </c>
      <c r="D920" s="67" t="s">
        <v>320</v>
      </c>
      <c r="E920" s="77">
        <f>+IF(ISNUMBER(DATA!H777),DATA!H777,"n/a")</f>
        <v>160523</v>
      </c>
      <c r="F920" s="78">
        <f>+IF(ISNUMBER(DATA!I777),DATA!I777,"n/a")</f>
        <v>0.19800000000000001</v>
      </c>
      <c r="G920" s="77">
        <f>+IF(ISNUMBER(DATA!R777),DATA!R777,"n/a")</f>
        <v>482454</v>
      </c>
      <c r="H920" s="78">
        <f>+IF(ISNUMBER(DATA!S777),DATA!S777,"n/a")</f>
        <v>0.17100000000000001</v>
      </c>
      <c r="I920" s="77">
        <f>+IF(ISNUMBER(DATA!AB777),DATA!AB777,"n/a")</f>
        <v>978193</v>
      </c>
      <c r="J920" s="78">
        <f>+IF(ISNUMBER(DATA!AC777),DATA!AC777,"n/a")</f>
        <v>0.17199999999999999</v>
      </c>
      <c r="K920" s="77">
        <f>+IF(ISNUMBER(DATA!AL777),DATA!AL777,"n/a")</f>
        <v>2051579</v>
      </c>
      <c r="L920" s="78">
        <f>+IF(ISNUMBER(DATA!AM777),DATA!AM777,"n/a")</f>
        <v>0.22</v>
      </c>
      <c r="R920" s="67"/>
      <c r="S920" s="67"/>
      <c r="T920" s="67"/>
      <c r="U920" s="67"/>
      <c r="V920" s="67"/>
      <c r="W920" s="67"/>
      <c r="X920" s="67"/>
      <c r="Y920" s="67"/>
    </row>
    <row r="921" spans="1:25" x14ac:dyDescent="0.2">
      <c r="A921" s="76" t="s">
        <v>19</v>
      </c>
      <c r="B921" s="67" t="s">
        <v>27</v>
      </c>
      <c r="C921" s="67" t="s">
        <v>0</v>
      </c>
      <c r="D921" s="67" t="s">
        <v>321</v>
      </c>
      <c r="E921" s="77">
        <f>+IF(ISNUMBER(DATA!H778),DATA!H778,"n/a")</f>
        <v>361409</v>
      </c>
      <c r="F921" s="78">
        <f>+IF(ISNUMBER(DATA!I778),DATA!I778,"n/a")</f>
        <v>0.26100000000000001</v>
      </c>
      <c r="G921" s="77">
        <f>+IF(ISNUMBER(DATA!R778),DATA!R778,"n/a")</f>
        <v>1181865</v>
      </c>
      <c r="H921" s="78">
        <f>+IF(ISNUMBER(DATA!S778),DATA!S778,"n/a")</f>
        <v>0.121</v>
      </c>
      <c r="I921" s="77">
        <f>+IF(ISNUMBER(DATA!AB778),DATA!AB778,"n/a")</f>
        <v>2353367</v>
      </c>
      <c r="J921" s="78">
        <f>+IF(ISNUMBER(DATA!AC778),DATA!AC778,"n/a")</f>
        <v>0.17</v>
      </c>
      <c r="K921" s="77">
        <f>+IF(ISNUMBER(DATA!AL778),DATA!AL778,"n/a")</f>
        <v>4944025</v>
      </c>
      <c r="L921" s="78">
        <f>+IF(ISNUMBER(DATA!AM778),DATA!AM778,"n/a")</f>
        <v>0.192</v>
      </c>
      <c r="R921" s="67"/>
      <c r="S921" s="67"/>
      <c r="T921" s="67"/>
      <c r="U921" s="67"/>
      <c r="V921" s="67"/>
      <c r="W921" s="67"/>
      <c r="X921" s="67"/>
      <c r="Y921" s="67"/>
    </row>
    <row r="922" spans="1:25" x14ac:dyDescent="0.2">
      <c r="A922" s="76" t="s">
        <v>19</v>
      </c>
      <c r="B922" s="67" t="s">
        <v>27</v>
      </c>
      <c r="C922" s="67" t="s">
        <v>0</v>
      </c>
      <c r="D922" s="67" t="s">
        <v>347</v>
      </c>
      <c r="E922" s="77">
        <f>+IF(ISNUMBER(DATA!H779),DATA!H779,"n/a")</f>
        <v>57673</v>
      </c>
      <c r="F922" s="78">
        <f>+IF(ISNUMBER(DATA!I779),DATA!I779,"n/a")</f>
        <v>-0.11899999999999999</v>
      </c>
      <c r="G922" s="77">
        <f>+IF(ISNUMBER(DATA!R779),DATA!R779,"n/a")</f>
        <v>185924</v>
      </c>
      <c r="H922" s="78">
        <f>+IF(ISNUMBER(DATA!S779),DATA!S779,"n/a")</f>
        <v>-0.13100000000000001</v>
      </c>
      <c r="I922" s="77">
        <f>+IF(ISNUMBER(DATA!AB779),DATA!AB779,"n/a")</f>
        <v>402040</v>
      </c>
      <c r="J922" s="78">
        <f>+IF(ISNUMBER(DATA!AC779),DATA!AC779,"n/a")</f>
        <v>-6.6000000000000003E-2</v>
      </c>
      <c r="K922" s="77">
        <f>+IF(ISNUMBER(DATA!AL779),DATA!AL779,"n/a")</f>
        <v>892211</v>
      </c>
      <c r="L922" s="78">
        <f>+IF(ISNUMBER(DATA!AM779),DATA!AM779,"n/a")</f>
        <v>8.8999999999999996E-2</v>
      </c>
      <c r="R922" s="67"/>
      <c r="S922" s="67"/>
      <c r="T922" s="67"/>
      <c r="U922" s="67"/>
      <c r="V922" s="67"/>
      <c r="W922" s="67"/>
      <c r="X922" s="67"/>
      <c r="Y922" s="67"/>
    </row>
    <row r="923" spans="1:25" x14ac:dyDescent="0.2">
      <c r="A923" s="76" t="s">
        <v>19</v>
      </c>
      <c r="B923" s="67" t="s">
        <v>27</v>
      </c>
      <c r="C923" s="67" t="s">
        <v>0</v>
      </c>
      <c r="D923" s="67" t="s">
        <v>348</v>
      </c>
      <c r="E923" s="77">
        <f>+IF(ISNUMBER(DATA!H780),DATA!H780,"n/a")</f>
        <v>194164</v>
      </c>
      <c r="F923" s="78">
        <f>+IF(ISNUMBER(DATA!I780),DATA!I780,"n/a")</f>
        <v>5.0999999999999997E-2</v>
      </c>
      <c r="G923" s="77">
        <f>+IF(ISNUMBER(DATA!R780),DATA!R780,"n/a")</f>
        <v>622253</v>
      </c>
      <c r="H923" s="78">
        <f>+IF(ISNUMBER(DATA!S780),DATA!S780,"n/a")</f>
        <v>0.1</v>
      </c>
      <c r="I923" s="77">
        <f>+IF(ISNUMBER(DATA!AB780),DATA!AB780,"n/a")</f>
        <v>1286866</v>
      </c>
      <c r="J923" s="78">
        <f>+IF(ISNUMBER(DATA!AC780),DATA!AC780,"n/a")</f>
        <v>0.121</v>
      </c>
      <c r="K923" s="77">
        <f>+IF(ISNUMBER(DATA!AL780),DATA!AL780,"n/a")</f>
        <v>2655577</v>
      </c>
      <c r="L923" s="78">
        <f>+IF(ISNUMBER(DATA!AM780),DATA!AM780,"n/a")</f>
        <v>0.17</v>
      </c>
      <c r="R923" s="67"/>
      <c r="S923" s="67"/>
      <c r="T923" s="67"/>
      <c r="U923" s="67"/>
      <c r="V923" s="67"/>
      <c r="W923" s="67"/>
      <c r="X923" s="67"/>
      <c r="Y923" s="67"/>
    </row>
    <row r="924" spans="1:25" x14ac:dyDescent="0.2">
      <c r="A924" s="76"/>
      <c r="E924" s="91"/>
      <c r="F924" s="78"/>
      <c r="G924" s="92"/>
      <c r="H924" s="78"/>
      <c r="I924" s="92"/>
      <c r="J924" s="83"/>
      <c r="K924" s="92"/>
      <c r="L924" s="78"/>
      <c r="R924" s="67"/>
      <c r="S924" s="67"/>
      <c r="T924" s="67"/>
      <c r="U924" s="67"/>
      <c r="V924" s="67"/>
      <c r="W924" s="67"/>
      <c r="X924" s="67"/>
      <c r="Y924" s="67"/>
    </row>
    <row r="925" spans="1:25" x14ac:dyDescent="0.2">
      <c r="A925" s="76" t="s">
        <v>19</v>
      </c>
      <c r="B925" s="67" t="s">
        <v>27</v>
      </c>
      <c r="C925" s="67" t="s">
        <v>9</v>
      </c>
      <c r="D925" s="67" t="s">
        <v>274</v>
      </c>
      <c r="E925" s="77">
        <f>+IF(ISNUMBER(DATA!J731),DATA!J731,"n/a")</f>
        <v>17163</v>
      </c>
      <c r="F925" s="78">
        <f>+IF(ISNUMBER(DATA!K731),DATA!K731,"n/a")</f>
        <v>8.5000000000000006E-2</v>
      </c>
      <c r="G925" s="77">
        <f>+IF(ISNUMBER(DATA!T731),DATA!T731,"n/a")</f>
        <v>52853</v>
      </c>
      <c r="H925" s="78">
        <f>+IF(ISNUMBER(DATA!U731),DATA!U731,"n/a")</f>
        <v>0.10199999999999999</v>
      </c>
      <c r="I925" s="77">
        <f>+IF(ISNUMBER(DATA!AD731),DATA!AD731,"n/a")</f>
        <v>114679</v>
      </c>
      <c r="J925" s="78">
        <f>+IF(ISNUMBER(DATA!AE731),DATA!AE731,"n/a")</f>
        <v>0.17599999999999999</v>
      </c>
      <c r="K925" s="77">
        <f>+IF(ISNUMBER(DATA!AN731),DATA!AN731,"n/a")</f>
        <v>238882</v>
      </c>
      <c r="L925" s="78">
        <f>+IF(ISNUMBER(DATA!AO731),DATA!AO731,"n/a")</f>
        <v>0.19500000000000001</v>
      </c>
      <c r="R925" s="67"/>
      <c r="S925" s="67"/>
      <c r="T925" s="67"/>
      <c r="U925" s="67"/>
      <c r="V925" s="67"/>
      <c r="W925" s="67"/>
      <c r="X925" s="67"/>
      <c r="Y925" s="67"/>
    </row>
    <row r="926" spans="1:25" x14ac:dyDescent="0.2">
      <c r="A926" s="76" t="s">
        <v>19</v>
      </c>
      <c r="B926" s="67" t="s">
        <v>27</v>
      </c>
      <c r="C926" s="67" t="s">
        <v>9</v>
      </c>
      <c r="D926" s="67" t="s">
        <v>275</v>
      </c>
      <c r="E926" s="77">
        <f>+IF(ISNUMBER(DATA!J732),DATA!J732,"n/a")</f>
        <v>60704</v>
      </c>
      <c r="F926" s="78">
        <f>+IF(ISNUMBER(DATA!K732),DATA!K732,"n/a")</f>
        <v>1.0999999999999999E-2</v>
      </c>
      <c r="G926" s="77">
        <f>+IF(ISNUMBER(DATA!T732),DATA!T732,"n/a")</f>
        <v>191279</v>
      </c>
      <c r="H926" s="78">
        <f>+IF(ISNUMBER(DATA!U732),DATA!U732,"n/a")</f>
        <v>-0.13600000000000001</v>
      </c>
      <c r="I926" s="77">
        <f>+IF(ISNUMBER(DATA!AD732),DATA!AD732,"n/a")</f>
        <v>395258</v>
      </c>
      <c r="J926" s="78">
        <f>+IF(ISNUMBER(DATA!AE732),DATA!AE732,"n/a")</f>
        <v>-9.1999999999999998E-2</v>
      </c>
      <c r="K926" s="77">
        <f>+IF(ISNUMBER(DATA!AN732),DATA!AN732,"n/a")</f>
        <v>790072</v>
      </c>
      <c r="L926" s="78">
        <f>+IF(ISNUMBER(DATA!AO732),DATA!AO732,"n/a")</f>
        <v>-9.9000000000000005E-2</v>
      </c>
      <c r="R926" s="67"/>
      <c r="S926" s="67"/>
      <c r="T926" s="67"/>
      <c r="U926" s="67"/>
      <c r="V926" s="67"/>
      <c r="W926" s="67"/>
      <c r="X926" s="67"/>
      <c r="Y926" s="67"/>
    </row>
    <row r="927" spans="1:25" x14ac:dyDescent="0.2">
      <c r="A927" s="76" t="s">
        <v>19</v>
      </c>
      <c r="B927" s="67" t="s">
        <v>27</v>
      </c>
      <c r="C927" s="67" t="s">
        <v>9</v>
      </c>
      <c r="D927" s="67" t="s">
        <v>276</v>
      </c>
      <c r="E927" s="77">
        <f>+IF(ISNUMBER(DATA!J733),DATA!J733,"n/a")</f>
        <v>127681</v>
      </c>
      <c r="F927" s="78">
        <f>+IF(ISNUMBER(DATA!K733),DATA!K733,"n/a")</f>
        <v>-5.7000000000000002E-2</v>
      </c>
      <c r="G927" s="77">
        <f>+IF(ISNUMBER(DATA!T733),DATA!T733,"n/a")</f>
        <v>382538</v>
      </c>
      <c r="H927" s="78">
        <f>+IF(ISNUMBER(DATA!U733),DATA!U733,"n/a")</f>
        <v>-0.06</v>
      </c>
      <c r="I927" s="77">
        <f>+IF(ISNUMBER(DATA!AD733),DATA!AD733,"n/a")</f>
        <v>766388</v>
      </c>
      <c r="J927" s="78">
        <f>+IF(ISNUMBER(DATA!AE733),DATA!AE733,"n/a")</f>
        <v>-6.9000000000000006E-2</v>
      </c>
      <c r="K927" s="77">
        <f>+IF(ISNUMBER(DATA!AN733),DATA!AN733,"n/a")</f>
        <v>1651332</v>
      </c>
      <c r="L927" s="78">
        <f>+IF(ISNUMBER(DATA!AO733),DATA!AO733,"n/a")</f>
        <v>-2.7E-2</v>
      </c>
      <c r="R927" s="67"/>
      <c r="S927" s="67"/>
      <c r="T927" s="67"/>
      <c r="U927" s="67"/>
      <c r="V927" s="67"/>
      <c r="W927" s="67"/>
      <c r="X927" s="67"/>
      <c r="Y927" s="67"/>
    </row>
    <row r="928" spans="1:25" x14ac:dyDescent="0.2">
      <c r="A928" s="76" t="s">
        <v>19</v>
      </c>
      <c r="B928" s="67" t="s">
        <v>27</v>
      </c>
      <c r="C928" s="67" t="s">
        <v>9</v>
      </c>
      <c r="D928" s="67" t="s">
        <v>277</v>
      </c>
      <c r="E928" s="77">
        <f>+IF(ISNUMBER(DATA!J734),DATA!J734,"n/a")</f>
        <v>46714</v>
      </c>
      <c r="F928" s="78">
        <f>+IF(ISNUMBER(DATA!K734),DATA!K734,"n/a")</f>
        <v>0.189</v>
      </c>
      <c r="G928" s="77">
        <f>+IF(ISNUMBER(DATA!T734),DATA!T734,"n/a")</f>
        <v>152962</v>
      </c>
      <c r="H928" s="78">
        <f>+IF(ISNUMBER(DATA!U734),DATA!U734,"n/a")</f>
        <v>6.9000000000000006E-2</v>
      </c>
      <c r="I928" s="77">
        <f>+IF(ISNUMBER(DATA!AD734),DATA!AD734,"n/a")</f>
        <v>315626</v>
      </c>
      <c r="J928" s="78">
        <f>+IF(ISNUMBER(DATA!AE734),DATA!AE734,"n/a")</f>
        <v>0.121</v>
      </c>
      <c r="K928" s="77">
        <f>+IF(ISNUMBER(DATA!AN734),DATA!AN734,"n/a")</f>
        <v>637815</v>
      </c>
      <c r="L928" s="78">
        <f>+IF(ISNUMBER(DATA!AO734),DATA!AO734,"n/a")</f>
        <v>0.13800000000000001</v>
      </c>
      <c r="R928" s="67"/>
      <c r="S928" s="67"/>
      <c r="T928" s="67"/>
      <c r="U928" s="67"/>
      <c r="V928" s="67"/>
      <c r="W928" s="67"/>
      <c r="X928" s="67"/>
      <c r="Y928" s="67"/>
    </row>
    <row r="929" spans="1:25" x14ac:dyDescent="0.2">
      <c r="A929" s="76" t="s">
        <v>19</v>
      </c>
      <c r="B929" s="67" t="s">
        <v>27</v>
      </c>
      <c r="C929" s="67" t="s">
        <v>9</v>
      </c>
      <c r="D929" s="67" t="s">
        <v>278</v>
      </c>
      <c r="E929" s="77">
        <f>+IF(ISNUMBER(DATA!J735),DATA!J735,"n/a")</f>
        <v>105408</v>
      </c>
      <c r="F929" s="78">
        <f>+IF(ISNUMBER(DATA!K735),DATA!K735,"n/a")</f>
        <v>-0.192</v>
      </c>
      <c r="G929" s="77">
        <f>+IF(ISNUMBER(DATA!T735),DATA!T735,"n/a")</f>
        <v>315910</v>
      </c>
      <c r="H929" s="78">
        <f>+IF(ISNUMBER(DATA!U735),DATA!U735,"n/a")</f>
        <v>-0.17299999999999999</v>
      </c>
      <c r="I929" s="77">
        <f>+IF(ISNUMBER(DATA!AD735),DATA!AD735,"n/a")</f>
        <v>652859</v>
      </c>
      <c r="J929" s="78">
        <f>+IF(ISNUMBER(DATA!AE735),DATA!AE735,"n/a")</f>
        <v>-0.14299999999999999</v>
      </c>
      <c r="K929" s="77">
        <f>+IF(ISNUMBER(DATA!AN735),DATA!AN735,"n/a")</f>
        <v>1566829</v>
      </c>
      <c r="L929" s="78">
        <f>+IF(ISNUMBER(DATA!AO735),DATA!AO735,"n/a")</f>
        <v>3.3000000000000002E-2</v>
      </c>
      <c r="R929" s="67"/>
      <c r="S929" s="67"/>
      <c r="T929" s="67"/>
      <c r="U929" s="67"/>
      <c r="V929" s="67"/>
      <c r="W929" s="67"/>
      <c r="X929" s="67"/>
      <c r="Y929" s="67"/>
    </row>
    <row r="930" spans="1:25" x14ac:dyDescent="0.2">
      <c r="A930" s="76" t="s">
        <v>19</v>
      </c>
      <c r="B930" s="67" t="s">
        <v>27</v>
      </c>
      <c r="C930" s="67" t="s">
        <v>9</v>
      </c>
      <c r="D930" s="67" t="s">
        <v>279</v>
      </c>
      <c r="E930" s="77">
        <f>+IF(ISNUMBER(DATA!J736),DATA!J736,"n/a")</f>
        <v>60056</v>
      </c>
      <c r="F930" s="78">
        <f>+IF(ISNUMBER(DATA!K736),DATA!K736,"n/a")</f>
        <v>-6.6000000000000003E-2</v>
      </c>
      <c r="G930" s="77">
        <f>+IF(ISNUMBER(DATA!T736),DATA!T736,"n/a")</f>
        <v>178443</v>
      </c>
      <c r="H930" s="78">
        <f>+IF(ISNUMBER(DATA!U736),DATA!U736,"n/a")</f>
        <v>-0.105</v>
      </c>
      <c r="I930" s="77">
        <f>+IF(ISNUMBER(DATA!AD736),DATA!AD736,"n/a")</f>
        <v>371462</v>
      </c>
      <c r="J930" s="78">
        <f>+IF(ISNUMBER(DATA!AE736),DATA!AE736,"n/a")</f>
        <v>-9.9000000000000005E-2</v>
      </c>
      <c r="K930" s="77">
        <f>+IF(ISNUMBER(DATA!AN736),DATA!AN736,"n/a")</f>
        <v>802996</v>
      </c>
      <c r="L930" s="78">
        <f>+IF(ISNUMBER(DATA!AO736),DATA!AO736,"n/a")</f>
        <v>-5.5E-2</v>
      </c>
      <c r="R930" s="67"/>
      <c r="S930" s="67"/>
      <c r="T930" s="67"/>
      <c r="U930" s="67"/>
      <c r="V930" s="67"/>
      <c r="W930" s="67"/>
      <c r="X930" s="67"/>
      <c r="Y930" s="67"/>
    </row>
    <row r="931" spans="1:25" x14ac:dyDescent="0.2">
      <c r="A931" s="76" t="s">
        <v>19</v>
      </c>
      <c r="B931" s="67" t="s">
        <v>27</v>
      </c>
      <c r="C931" s="67" t="s">
        <v>9</v>
      </c>
      <c r="D931" s="67" t="s">
        <v>280</v>
      </c>
      <c r="E931" s="77">
        <f>+IF(ISNUMBER(DATA!J737),DATA!J737,"n/a")</f>
        <v>28097</v>
      </c>
      <c r="F931" s="78">
        <f>+IF(ISNUMBER(DATA!K737),DATA!K737,"n/a")</f>
        <v>0.121</v>
      </c>
      <c r="G931" s="77">
        <f>+IF(ISNUMBER(DATA!T737),DATA!T737,"n/a")</f>
        <v>89647</v>
      </c>
      <c r="H931" s="78">
        <f>+IF(ISNUMBER(DATA!U737),DATA!U737,"n/a")</f>
        <v>0.13600000000000001</v>
      </c>
      <c r="I931" s="77">
        <f>+IF(ISNUMBER(DATA!AD737),DATA!AD737,"n/a")</f>
        <v>176658</v>
      </c>
      <c r="J931" s="78">
        <f>+IF(ISNUMBER(DATA!AE737),DATA!AE737,"n/a")</f>
        <v>0.11700000000000001</v>
      </c>
      <c r="K931" s="77">
        <f>+IF(ISNUMBER(DATA!AN737),DATA!AN737,"n/a")</f>
        <v>364638</v>
      </c>
      <c r="L931" s="78">
        <f>+IF(ISNUMBER(DATA!AO737),DATA!AO737,"n/a")</f>
        <v>0.184</v>
      </c>
      <c r="R931" s="67"/>
      <c r="S931" s="67"/>
      <c r="T931" s="67"/>
      <c r="U931" s="67"/>
      <c r="V931" s="67"/>
      <c r="W931" s="67"/>
      <c r="X931" s="67"/>
      <c r="Y931" s="67"/>
    </row>
    <row r="932" spans="1:25" x14ac:dyDescent="0.2">
      <c r="A932" s="76" t="s">
        <v>19</v>
      </c>
      <c r="B932" s="67" t="s">
        <v>27</v>
      </c>
      <c r="C932" s="67" t="s">
        <v>9</v>
      </c>
      <c r="D932" s="67" t="s">
        <v>281</v>
      </c>
      <c r="E932" s="77">
        <f>+IF(ISNUMBER(DATA!J738),DATA!J738,"n/a")</f>
        <v>58449</v>
      </c>
      <c r="F932" s="78">
        <f>+IF(ISNUMBER(DATA!K738),DATA!K738,"n/a")</f>
        <v>-6.0999999999999999E-2</v>
      </c>
      <c r="G932" s="77">
        <f>+IF(ISNUMBER(DATA!T738),DATA!T738,"n/a")</f>
        <v>182086</v>
      </c>
      <c r="H932" s="78">
        <f>+IF(ISNUMBER(DATA!U738),DATA!U738,"n/a")</f>
        <v>0.01</v>
      </c>
      <c r="I932" s="77">
        <f>+IF(ISNUMBER(DATA!AD738),DATA!AD738,"n/a")</f>
        <v>387751</v>
      </c>
      <c r="J932" s="78">
        <f>+IF(ISNUMBER(DATA!AE738),DATA!AE738,"n/a")</f>
        <v>5.1999999999999998E-2</v>
      </c>
      <c r="K932" s="77">
        <f>+IF(ISNUMBER(DATA!AN738),DATA!AN738,"n/a")</f>
        <v>843950</v>
      </c>
      <c r="L932" s="78">
        <f>+IF(ISNUMBER(DATA!AO738),DATA!AO738,"n/a")</f>
        <v>0.154</v>
      </c>
      <c r="R932" s="67"/>
      <c r="S932" s="67"/>
      <c r="T932" s="67"/>
      <c r="U932" s="67"/>
      <c r="V932" s="67"/>
      <c r="W932" s="67"/>
      <c r="X932" s="67"/>
      <c r="Y932" s="67"/>
    </row>
    <row r="933" spans="1:25" x14ac:dyDescent="0.2">
      <c r="A933" s="76" t="s">
        <v>19</v>
      </c>
      <c r="B933" s="67" t="s">
        <v>27</v>
      </c>
      <c r="C933" s="67" t="s">
        <v>9</v>
      </c>
      <c r="D933" s="67" t="s">
        <v>282</v>
      </c>
      <c r="E933" s="77">
        <f>+IF(ISNUMBER(DATA!J739),DATA!J739,"n/a")</f>
        <v>26365</v>
      </c>
      <c r="F933" s="78">
        <f>+IF(ISNUMBER(DATA!K739),DATA!K739,"n/a")</f>
        <v>-0.21199999999999999</v>
      </c>
      <c r="G933" s="77">
        <f>+IF(ISNUMBER(DATA!T739),DATA!T739,"n/a")</f>
        <v>77777</v>
      </c>
      <c r="H933" s="78">
        <f>+IF(ISNUMBER(DATA!U739),DATA!U739,"n/a")</f>
        <v>-0.28699999999999998</v>
      </c>
      <c r="I933" s="77">
        <f>+IF(ISNUMBER(DATA!AD739),DATA!AD739,"n/a")</f>
        <v>166752</v>
      </c>
      <c r="J933" s="78">
        <f>+IF(ISNUMBER(DATA!AE739),DATA!AE739,"n/a")</f>
        <v>-0.26400000000000001</v>
      </c>
      <c r="K933" s="77">
        <f>+IF(ISNUMBER(DATA!AN739),DATA!AN739,"n/a")</f>
        <v>336861</v>
      </c>
      <c r="L933" s="78">
        <f>+IF(ISNUMBER(DATA!AO739),DATA!AO739,"n/a")</f>
        <v>-0.25900000000000001</v>
      </c>
      <c r="R933" s="67"/>
      <c r="S933" s="67"/>
      <c r="T933" s="67"/>
      <c r="U933" s="67"/>
      <c r="V933" s="67"/>
      <c r="W933" s="67"/>
      <c r="X933" s="67"/>
      <c r="Y933" s="67"/>
    </row>
    <row r="934" spans="1:25" x14ac:dyDescent="0.2">
      <c r="A934" s="76" t="s">
        <v>19</v>
      </c>
      <c r="B934" s="67" t="s">
        <v>27</v>
      </c>
      <c r="C934" s="67" t="s">
        <v>9</v>
      </c>
      <c r="D934" s="67" t="s">
        <v>283</v>
      </c>
      <c r="E934" s="77">
        <f>+IF(ISNUMBER(DATA!J740),DATA!J740,"n/a")</f>
        <v>24501</v>
      </c>
      <c r="F934" s="78">
        <f>+IF(ISNUMBER(DATA!K740),DATA!K740,"n/a")</f>
        <v>0.108</v>
      </c>
      <c r="G934" s="77">
        <f>+IF(ISNUMBER(DATA!T740),DATA!T740,"n/a")</f>
        <v>79582</v>
      </c>
      <c r="H934" s="78">
        <f>+IF(ISNUMBER(DATA!U740),DATA!U740,"n/a")</f>
        <v>0.13100000000000001</v>
      </c>
      <c r="I934" s="77">
        <f>+IF(ISNUMBER(DATA!AD740),DATA!AD740,"n/a")</f>
        <v>166200</v>
      </c>
      <c r="J934" s="78">
        <f>+IF(ISNUMBER(DATA!AE740),DATA!AE740,"n/a")</f>
        <v>0.184</v>
      </c>
      <c r="K934" s="77">
        <f>+IF(ISNUMBER(DATA!AN740),DATA!AN740,"n/a")</f>
        <v>331565</v>
      </c>
      <c r="L934" s="78">
        <f>+IF(ISNUMBER(DATA!AO740),DATA!AO740,"n/a")</f>
        <v>0.20200000000000001</v>
      </c>
      <c r="R934" s="67"/>
      <c r="S934" s="67"/>
      <c r="T934" s="67"/>
      <c r="U934" s="67"/>
      <c r="V934" s="67"/>
      <c r="W934" s="67"/>
      <c r="X934" s="67"/>
      <c r="Y934" s="67"/>
    </row>
    <row r="935" spans="1:25" x14ac:dyDescent="0.2">
      <c r="A935" s="76" t="s">
        <v>19</v>
      </c>
      <c r="B935" s="67" t="s">
        <v>27</v>
      </c>
      <c r="C935" s="67" t="s">
        <v>9</v>
      </c>
      <c r="D935" s="67" t="s">
        <v>284</v>
      </c>
      <c r="E935" s="77">
        <f>+IF(ISNUMBER(DATA!J741),DATA!J741,"n/a")</f>
        <v>20472</v>
      </c>
      <c r="F935" s="78">
        <f>+IF(ISNUMBER(DATA!K741),DATA!K741,"n/a")</f>
        <v>-0.161</v>
      </c>
      <c r="G935" s="77">
        <f>+IF(ISNUMBER(DATA!T741),DATA!T741,"n/a")</f>
        <v>64864</v>
      </c>
      <c r="H935" s="78">
        <f>+IF(ISNUMBER(DATA!U741),DATA!U741,"n/a")</f>
        <v>-0.16700000000000001</v>
      </c>
      <c r="I935" s="77">
        <f>+IF(ISNUMBER(DATA!AD741),DATA!AD741,"n/a")</f>
        <v>139301</v>
      </c>
      <c r="J935" s="78">
        <f>+IF(ISNUMBER(DATA!AE741),DATA!AE741,"n/a")</f>
        <v>-0.109</v>
      </c>
      <c r="K935" s="77">
        <f>+IF(ISNUMBER(DATA!AN741),DATA!AN741,"n/a")</f>
        <v>327109</v>
      </c>
      <c r="L935" s="78">
        <f>+IF(ISNUMBER(DATA!AO741),DATA!AO741,"n/a")</f>
        <v>5.0999999999999997E-2</v>
      </c>
      <c r="R935" s="67"/>
      <c r="S935" s="67"/>
      <c r="T935" s="67"/>
      <c r="U935" s="67"/>
      <c r="V935" s="67"/>
      <c r="W935" s="67"/>
      <c r="X935" s="67"/>
      <c r="Y935" s="67"/>
    </row>
    <row r="936" spans="1:25" x14ac:dyDescent="0.2">
      <c r="A936" s="76" t="s">
        <v>19</v>
      </c>
      <c r="B936" s="67" t="s">
        <v>27</v>
      </c>
      <c r="C936" s="67" t="s">
        <v>9</v>
      </c>
      <c r="D936" s="67" t="s">
        <v>285</v>
      </c>
      <c r="E936" s="77">
        <f>+IF(ISNUMBER(DATA!J742),DATA!J742,"n/a")</f>
        <v>62914</v>
      </c>
      <c r="F936" s="78">
        <f>+IF(ISNUMBER(DATA!K742),DATA!K742,"n/a")</f>
        <v>0.13200000000000001</v>
      </c>
      <c r="G936" s="77">
        <f>+IF(ISNUMBER(DATA!T742),DATA!T742,"n/a")</f>
        <v>203500</v>
      </c>
      <c r="H936" s="78">
        <f>+IF(ISNUMBER(DATA!U742),DATA!U742,"n/a")</f>
        <v>0.18099999999999999</v>
      </c>
      <c r="I936" s="77">
        <f>+IF(ISNUMBER(DATA!AD742),DATA!AD742,"n/a")</f>
        <v>406397</v>
      </c>
      <c r="J936" s="78">
        <f>+IF(ISNUMBER(DATA!AE742),DATA!AE742,"n/a")</f>
        <v>0.191</v>
      </c>
      <c r="K936" s="77">
        <f>+IF(ISNUMBER(DATA!AN742),DATA!AN742,"n/a")</f>
        <v>807049</v>
      </c>
      <c r="L936" s="78">
        <f>+IF(ISNUMBER(DATA!AO742),DATA!AO742,"n/a")</f>
        <v>0.184</v>
      </c>
      <c r="R936" s="67"/>
      <c r="S936" s="67"/>
      <c r="T936" s="67"/>
      <c r="U936" s="67"/>
      <c r="V936" s="67"/>
      <c r="W936" s="67"/>
      <c r="X936" s="67"/>
      <c r="Y936" s="67"/>
    </row>
    <row r="937" spans="1:25" x14ac:dyDescent="0.2">
      <c r="A937" s="76" t="s">
        <v>19</v>
      </c>
      <c r="B937" s="67" t="s">
        <v>27</v>
      </c>
      <c r="C937" s="67" t="s">
        <v>9</v>
      </c>
      <c r="D937" s="67" t="s">
        <v>286</v>
      </c>
      <c r="E937" s="77">
        <f>+IF(ISNUMBER(DATA!J743),DATA!J743,"n/a")</f>
        <v>51860</v>
      </c>
      <c r="F937" s="78">
        <f>+IF(ISNUMBER(DATA!K743),DATA!K743,"n/a")</f>
        <v>0.16700000000000001</v>
      </c>
      <c r="G937" s="77">
        <f>+IF(ISNUMBER(DATA!T743),DATA!T743,"n/a")</f>
        <v>158988</v>
      </c>
      <c r="H937" s="78">
        <f>+IF(ISNUMBER(DATA!U743),DATA!U743,"n/a")</f>
        <v>0.217</v>
      </c>
      <c r="I937" s="77">
        <f>+IF(ISNUMBER(DATA!AD743),DATA!AD743,"n/a")</f>
        <v>315683</v>
      </c>
      <c r="J937" s="78">
        <f>+IF(ISNUMBER(DATA!AE743),DATA!AE743,"n/a")</f>
        <v>0.20300000000000001</v>
      </c>
      <c r="K937" s="77">
        <f>+IF(ISNUMBER(DATA!AN743),DATA!AN743,"n/a")</f>
        <v>637343</v>
      </c>
      <c r="L937" s="78">
        <f>+IF(ISNUMBER(DATA!AO743),DATA!AO743,"n/a")</f>
        <v>0.19500000000000001</v>
      </c>
      <c r="R937" s="67"/>
      <c r="S937" s="67"/>
      <c r="T937" s="67"/>
      <c r="U937" s="67"/>
      <c r="V937" s="67"/>
      <c r="W937" s="67"/>
      <c r="X937" s="67"/>
      <c r="Y937" s="67"/>
    </row>
    <row r="938" spans="1:25" x14ac:dyDescent="0.2">
      <c r="A938" s="76" t="s">
        <v>19</v>
      </c>
      <c r="B938" s="67" t="s">
        <v>27</v>
      </c>
      <c r="C938" s="67" t="s">
        <v>9</v>
      </c>
      <c r="D938" s="67" t="s">
        <v>287</v>
      </c>
      <c r="E938" s="77">
        <f>+IF(ISNUMBER(DATA!J744),DATA!J744,"n/a")</f>
        <v>28889</v>
      </c>
      <c r="F938" s="78">
        <f>+IF(ISNUMBER(DATA!K744),DATA!K744,"n/a")</f>
        <v>-0.27200000000000002</v>
      </c>
      <c r="G938" s="77">
        <f>+IF(ISNUMBER(DATA!T744),DATA!T744,"n/a")</f>
        <v>87352</v>
      </c>
      <c r="H938" s="78">
        <f>+IF(ISNUMBER(DATA!U744),DATA!U744,"n/a")</f>
        <v>-0.3</v>
      </c>
      <c r="I938" s="77">
        <f>+IF(ISNUMBER(DATA!AD744),DATA!AD744,"n/a")</f>
        <v>187112</v>
      </c>
      <c r="J938" s="78">
        <f>+IF(ISNUMBER(DATA!AE744),DATA!AE744,"n/a")</f>
        <v>-0.25600000000000001</v>
      </c>
      <c r="K938" s="77">
        <f>+IF(ISNUMBER(DATA!AN744),DATA!AN744,"n/a")</f>
        <v>473743</v>
      </c>
      <c r="L938" s="78">
        <f>+IF(ISNUMBER(DATA!AO744),DATA!AO744,"n/a")</f>
        <v>-0.113</v>
      </c>
      <c r="R938" s="67"/>
      <c r="S938" s="67"/>
      <c r="T938" s="67"/>
      <c r="U938" s="67"/>
      <c r="V938" s="67"/>
      <c r="W938" s="67"/>
      <c r="X938" s="67"/>
      <c r="Y938" s="67"/>
    </row>
    <row r="939" spans="1:25" x14ac:dyDescent="0.2">
      <c r="A939" s="76" t="s">
        <v>19</v>
      </c>
      <c r="B939" s="67" t="s">
        <v>27</v>
      </c>
      <c r="C939" s="67" t="s">
        <v>9</v>
      </c>
      <c r="D939" s="67" t="s">
        <v>288</v>
      </c>
      <c r="E939" s="77">
        <f>+IF(ISNUMBER(DATA!J745),DATA!J745,"n/a")</f>
        <v>30093</v>
      </c>
      <c r="F939" s="78">
        <f>+IF(ISNUMBER(DATA!K745),DATA!K745,"n/a")</f>
        <v>0.14199999999999999</v>
      </c>
      <c r="G939" s="77">
        <f>+IF(ISNUMBER(DATA!T745),DATA!T745,"n/a")</f>
        <v>94446</v>
      </c>
      <c r="H939" s="78">
        <f>+IF(ISNUMBER(DATA!U745),DATA!U745,"n/a")</f>
        <v>0.113</v>
      </c>
      <c r="I939" s="77">
        <f>+IF(ISNUMBER(DATA!AD745),DATA!AD745,"n/a")</f>
        <v>173517</v>
      </c>
      <c r="J939" s="78">
        <f>+IF(ISNUMBER(DATA!AE745),DATA!AE745,"n/a")</f>
        <v>0.03</v>
      </c>
      <c r="K939" s="77">
        <f>+IF(ISNUMBER(DATA!AN745),DATA!AN745,"n/a")</f>
        <v>331101</v>
      </c>
      <c r="L939" s="78">
        <f>+IF(ISNUMBER(DATA!AO745),DATA!AO745,"n/a")</f>
        <v>-7.0000000000000007E-2</v>
      </c>
      <c r="R939" s="67"/>
      <c r="S939" s="67"/>
      <c r="T939" s="67"/>
      <c r="U939" s="67"/>
      <c r="V939" s="67"/>
      <c r="W939" s="67"/>
      <c r="X939" s="67"/>
      <c r="Y939" s="67"/>
    </row>
    <row r="940" spans="1:25" x14ac:dyDescent="0.2">
      <c r="A940" s="76" t="s">
        <v>19</v>
      </c>
      <c r="B940" s="67" t="s">
        <v>27</v>
      </c>
      <c r="C940" s="67" t="s">
        <v>9</v>
      </c>
      <c r="D940" s="67" t="s">
        <v>289</v>
      </c>
      <c r="E940" s="77">
        <f>+IF(ISNUMBER(DATA!J746),DATA!J746,"n/a")</f>
        <v>76600</v>
      </c>
      <c r="F940" s="78">
        <f>+IF(ISNUMBER(DATA!K746),DATA!K746,"n/a")</f>
        <v>-0.13</v>
      </c>
      <c r="G940" s="77">
        <f>+IF(ISNUMBER(DATA!T746),DATA!T746,"n/a")</f>
        <v>237763</v>
      </c>
      <c r="H940" s="78">
        <f>+IF(ISNUMBER(DATA!U746),DATA!U746,"n/a")</f>
        <v>-0.12</v>
      </c>
      <c r="I940" s="77">
        <f>+IF(ISNUMBER(DATA!AD746),DATA!AD746,"n/a")</f>
        <v>497565</v>
      </c>
      <c r="J940" s="78">
        <f>+IF(ISNUMBER(DATA!AE746),DATA!AE746,"n/a")</f>
        <v>-8.1000000000000003E-2</v>
      </c>
      <c r="K940" s="77">
        <f>+IF(ISNUMBER(DATA!AN746),DATA!AN746,"n/a")</f>
        <v>1031382</v>
      </c>
      <c r="L940" s="78">
        <f>+IF(ISNUMBER(DATA!AO746),DATA!AO746,"n/a")</f>
        <v>-5.0999999999999997E-2</v>
      </c>
      <c r="R940" s="67"/>
      <c r="S940" s="67"/>
      <c r="T940" s="67"/>
      <c r="U940" s="67"/>
      <c r="V940" s="67"/>
      <c r="W940" s="67"/>
      <c r="X940" s="67"/>
      <c r="Y940" s="67"/>
    </row>
    <row r="941" spans="1:25" x14ac:dyDescent="0.2">
      <c r="A941" s="76" t="s">
        <v>19</v>
      </c>
      <c r="B941" s="67" t="s">
        <v>27</v>
      </c>
      <c r="C941" s="67" t="s">
        <v>9</v>
      </c>
      <c r="D941" s="67" t="s">
        <v>290</v>
      </c>
      <c r="E941" s="77">
        <f>+IF(ISNUMBER(DATA!J747),DATA!J747,"n/a")</f>
        <v>74892</v>
      </c>
      <c r="F941" s="78">
        <f>+IF(ISNUMBER(DATA!K747),DATA!K747,"n/a")</f>
        <v>-7.0999999999999994E-2</v>
      </c>
      <c r="G941" s="77">
        <f>+IF(ISNUMBER(DATA!T747),DATA!T747,"n/a")</f>
        <v>201821</v>
      </c>
      <c r="H941" s="78">
        <f>+IF(ISNUMBER(DATA!U747),DATA!U747,"n/a")</f>
        <v>-0.14699999999999999</v>
      </c>
      <c r="I941" s="77">
        <f>+IF(ISNUMBER(DATA!AD747),DATA!AD747,"n/a")</f>
        <v>450373</v>
      </c>
      <c r="J941" s="78">
        <f>+IF(ISNUMBER(DATA!AE747),DATA!AE747,"n/a")</f>
        <v>-0.111</v>
      </c>
      <c r="K941" s="77">
        <f>+IF(ISNUMBER(DATA!AN747),DATA!AN747,"n/a")</f>
        <v>984671</v>
      </c>
      <c r="L941" s="78">
        <f>+IF(ISNUMBER(DATA!AO747),DATA!AO747,"n/a")</f>
        <v>-4.7E-2</v>
      </c>
      <c r="R941" s="67"/>
      <c r="S941" s="67"/>
      <c r="T941" s="67"/>
      <c r="U941" s="67"/>
      <c r="V941" s="67"/>
      <c r="W941" s="67"/>
      <c r="X941" s="67"/>
      <c r="Y941" s="67"/>
    </row>
    <row r="942" spans="1:25" x14ac:dyDescent="0.2">
      <c r="A942" s="76" t="s">
        <v>19</v>
      </c>
      <c r="B942" s="67" t="s">
        <v>27</v>
      </c>
      <c r="C942" s="67" t="s">
        <v>9</v>
      </c>
      <c r="D942" s="67" t="s">
        <v>291</v>
      </c>
      <c r="E942" s="77">
        <f>+IF(ISNUMBER(DATA!J748),DATA!J748,"n/a")</f>
        <v>41356</v>
      </c>
      <c r="F942" s="78">
        <f>+IF(ISNUMBER(DATA!K748),DATA!K748,"n/a")</f>
        <v>4.4999999999999998E-2</v>
      </c>
      <c r="G942" s="77">
        <f>+IF(ISNUMBER(DATA!T748),DATA!T748,"n/a")</f>
        <v>132789</v>
      </c>
      <c r="H942" s="78">
        <f>+IF(ISNUMBER(DATA!U748),DATA!U748,"n/a")</f>
        <v>8.5999999999999993E-2</v>
      </c>
      <c r="I942" s="77">
        <f>+IF(ISNUMBER(DATA!AD748),DATA!AD748,"n/a")</f>
        <v>267384</v>
      </c>
      <c r="J942" s="78">
        <f>+IF(ISNUMBER(DATA!AE748),DATA!AE748,"n/a")</f>
        <v>8.4000000000000005E-2</v>
      </c>
      <c r="K942" s="77">
        <f>+IF(ISNUMBER(DATA!AN748),DATA!AN748,"n/a")</f>
        <v>513901</v>
      </c>
      <c r="L942" s="78">
        <f>+IF(ISNUMBER(DATA!AO748),DATA!AO748,"n/a")</f>
        <v>-3.6999999999999998E-2</v>
      </c>
      <c r="R942" s="67"/>
      <c r="S942" s="67"/>
      <c r="T942" s="67"/>
      <c r="U942" s="67"/>
      <c r="V942" s="67"/>
      <c r="W942" s="67"/>
      <c r="X942" s="67"/>
      <c r="Y942" s="67"/>
    </row>
    <row r="943" spans="1:25" x14ac:dyDescent="0.2">
      <c r="A943" s="76" t="s">
        <v>19</v>
      </c>
      <c r="B943" s="67" t="s">
        <v>27</v>
      </c>
      <c r="C943" s="67" t="s">
        <v>9</v>
      </c>
      <c r="D943" s="67" t="s">
        <v>292</v>
      </c>
      <c r="E943" s="77">
        <f>+IF(ISNUMBER(DATA!J749),DATA!J749,"n/a")</f>
        <v>24745</v>
      </c>
      <c r="F943" s="78">
        <f>+IF(ISNUMBER(DATA!K749),DATA!K749,"n/a")</f>
        <v>-7.9000000000000001E-2</v>
      </c>
      <c r="G943" s="77">
        <f>+IF(ISNUMBER(DATA!T749),DATA!T749,"n/a")</f>
        <v>76276</v>
      </c>
      <c r="H943" s="78">
        <f>+IF(ISNUMBER(DATA!U749),DATA!U749,"n/a")</f>
        <v>-0.10199999999999999</v>
      </c>
      <c r="I943" s="77">
        <f>+IF(ISNUMBER(DATA!AD749),DATA!AD749,"n/a")</f>
        <v>160615</v>
      </c>
      <c r="J943" s="78">
        <f>+IF(ISNUMBER(DATA!AE749),DATA!AE749,"n/a")</f>
        <v>-7.5999999999999998E-2</v>
      </c>
      <c r="K943" s="77">
        <f>+IF(ISNUMBER(DATA!AN749),DATA!AN749,"n/a")</f>
        <v>332562</v>
      </c>
      <c r="L943" s="78">
        <f>+IF(ISNUMBER(DATA!AO749),DATA!AO749,"n/a")</f>
        <v>-1.7999999999999999E-2</v>
      </c>
      <c r="R943" s="67"/>
      <c r="S943" s="67"/>
      <c r="T943" s="67"/>
      <c r="U943" s="67"/>
      <c r="V943" s="67"/>
      <c r="W943" s="67"/>
      <c r="X943" s="67"/>
      <c r="Y943" s="67"/>
    </row>
    <row r="944" spans="1:25" x14ac:dyDescent="0.2">
      <c r="A944" s="76" t="s">
        <v>19</v>
      </c>
      <c r="B944" s="67" t="s">
        <v>27</v>
      </c>
      <c r="C944" s="67" t="s">
        <v>9</v>
      </c>
      <c r="D944" s="67" t="s">
        <v>293</v>
      </c>
      <c r="E944" s="77">
        <f>+IF(ISNUMBER(DATA!J750),DATA!J750,"n/a")</f>
        <v>35880</v>
      </c>
      <c r="F944" s="78">
        <f>+IF(ISNUMBER(DATA!K750),DATA!K750,"n/a")</f>
        <v>0.33400000000000002</v>
      </c>
      <c r="G944" s="77">
        <f>+IF(ISNUMBER(DATA!T750),DATA!T750,"n/a")</f>
        <v>117667</v>
      </c>
      <c r="H944" s="78">
        <f>+IF(ISNUMBER(DATA!U750),DATA!U750,"n/a")</f>
        <v>0.127</v>
      </c>
      <c r="I944" s="77">
        <f>+IF(ISNUMBER(DATA!AD750),DATA!AD750,"n/a")</f>
        <v>240745</v>
      </c>
      <c r="J944" s="78">
        <f>+IF(ISNUMBER(DATA!AE750),DATA!AE750,"n/a")</f>
        <v>0.18</v>
      </c>
      <c r="K944" s="77">
        <f>+IF(ISNUMBER(DATA!AN750),DATA!AN750,"n/a")</f>
        <v>504686</v>
      </c>
      <c r="L944" s="78">
        <f>+IF(ISNUMBER(DATA!AO750),DATA!AO750,"n/a")</f>
        <v>0.20599999999999999</v>
      </c>
      <c r="R944" s="67"/>
      <c r="S944" s="67"/>
      <c r="T944" s="67"/>
      <c r="U944" s="67"/>
      <c r="V944" s="67"/>
      <c r="W944" s="67"/>
      <c r="X944" s="67"/>
      <c r="Y944" s="67"/>
    </row>
    <row r="945" spans="1:25" x14ac:dyDescent="0.2">
      <c r="A945" s="76" t="s">
        <v>19</v>
      </c>
      <c r="B945" s="67" t="s">
        <v>27</v>
      </c>
      <c r="C945" s="67" t="s">
        <v>9</v>
      </c>
      <c r="D945" s="67" t="s">
        <v>294</v>
      </c>
      <c r="E945" s="77">
        <f>+IF(ISNUMBER(DATA!J751),DATA!J751,"n/a")</f>
        <v>25013</v>
      </c>
      <c r="F945" s="78">
        <f>+IF(ISNUMBER(DATA!K751),DATA!K751,"n/a")</f>
        <v>0.128</v>
      </c>
      <c r="G945" s="77">
        <f>+IF(ISNUMBER(DATA!T751),DATA!T751,"n/a")</f>
        <v>89061</v>
      </c>
      <c r="H945" s="78">
        <f>+IF(ISNUMBER(DATA!U751),DATA!U751,"n/a")</f>
        <v>0.39500000000000002</v>
      </c>
      <c r="I945" s="77">
        <f>+IF(ISNUMBER(DATA!AD751),DATA!AD751,"n/a")</f>
        <v>176301</v>
      </c>
      <c r="J945" s="78">
        <f>+IF(ISNUMBER(DATA!AE751),DATA!AE751,"n/a")</f>
        <v>0.41499999999999998</v>
      </c>
      <c r="K945" s="77">
        <f>+IF(ISNUMBER(DATA!AN751),DATA!AN751,"n/a")</f>
        <v>337770</v>
      </c>
      <c r="L945" s="78">
        <f>+IF(ISNUMBER(DATA!AO751),DATA!AO751,"n/a")</f>
        <v>0.26800000000000002</v>
      </c>
      <c r="R945" s="67"/>
      <c r="S945" s="67"/>
      <c r="T945" s="67"/>
      <c r="U945" s="67"/>
      <c r="V945" s="67"/>
      <c r="W945" s="67"/>
      <c r="X945" s="67"/>
      <c r="Y945" s="67"/>
    </row>
    <row r="946" spans="1:25" x14ac:dyDescent="0.2">
      <c r="A946" s="76" t="s">
        <v>19</v>
      </c>
      <c r="B946" s="67" t="s">
        <v>27</v>
      </c>
      <c r="C946" s="67" t="s">
        <v>9</v>
      </c>
      <c r="D946" s="67" t="s">
        <v>295</v>
      </c>
      <c r="E946" s="77">
        <f>+IF(ISNUMBER(DATA!J752),DATA!J752,"n/a")</f>
        <v>110801</v>
      </c>
      <c r="F946" s="78">
        <f>+IF(ISNUMBER(DATA!K752),DATA!K752,"n/a")</f>
        <v>-0.13900000000000001</v>
      </c>
      <c r="G946" s="77">
        <f>+IF(ISNUMBER(DATA!T752),DATA!T752,"n/a")</f>
        <v>360642</v>
      </c>
      <c r="H946" s="78">
        <f>+IF(ISNUMBER(DATA!U752),DATA!U752,"n/a")</f>
        <v>-0.106</v>
      </c>
      <c r="I946" s="77">
        <f>+IF(ISNUMBER(DATA!AD752),DATA!AD752,"n/a")</f>
        <v>728632</v>
      </c>
      <c r="J946" s="78">
        <f>+IF(ISNUMBER(DATA!AE752),DATA!AE752,"n/a")</f>
        <v>-9.5000000000000001E-2</v>
      </c>
      <c r="K946" s="77">
        <f>+IF(ISNUMBER(DATA!AN752),DATA!AN752,"n/a")</f>
        <v>1675104</v>
      </c>
      <c r="L946" s="78">
        <f>+IF(ISNUMBER(DATA!AO752),DATA!AO752,"n/a")</f>
        <v>-0.01</v>
      </c>
      <c r="R946" s="67"/>
      <c r="S946" s="67"/>
      <c r="T946" s="67"/>
      <c r="U946" s="67"/>
      <c r="V946" s="67"/>
      <c r="W946" s="67"/>
      <c r="X946" s="67"/>
      <c r="Y946" s="67"/>
    </row>
    <row r="947" spans="1:25" x14ac:dyDescent="0.2">
      <c r="A947" s="76" t="s">
        <v>19</v>
      </c>
      <c r="B947" s="67" t="s">
        <v>27</v>
      </c>
      <c r="C947" s="67" t="s">
        <v>9</v>
      </c>
      <c r="D947" s="67" t="s">
        <v>296</v>
      </c>
      <c r="E947" s="77">
        <f>+IF(ISNUMBER(DATA!J753),DATA!J753,"n/a")</f>
        <v>8851</v>
      </c>
      <c r="F947" s="78">
        <f>+IF(ISNUMBER(DATA!K753),DATA!K753,"n/a")</f>
        <v>-0.13900000000000001</v>
      </c>
      <c r="G947" s="77">
        <f>+IF(ISNUMBER(DATA!T753),DATA!T753,"n/a")</f>
        <v>26605</v>
      </c>
      <c r="H947" s="78">
        <f>+IF(ISNUMBER(DATA!U753),DATA!U753,"n/a")</f>
        <v>-0.214</v>
      </c>
      <c r="I947" s="77">
        <f>+IF(ISNUMBER(DATA!AD753),DATA!AD753,"n/a")</f>
        <v>55753</v>
      </c>
      <c r="J947" s="78">
        <f>+IF(ISNUMBER(DATA!AE753),DATA!AE753,"n/a")</f>
        <v>-0.217</v>
      </c>
      <c r="K947" s="77">
        <f>+IF(ISNUMBER(DATA!AN753),DATA!AN753,"n/a")</f>
        <v>102995</v>
      </c>
      <c r="L947" s="78">
        <f>+IF(ISNUMBER(DATA!AO753),DATA!AO753,"n/a")</f>
        <v>-0.27700000000000002</v>
      </c>
      <c r="R947" s="67"/>
      <c r="S947" s="67"/>
      <c r="T947" s="67"/>
      <c r="U947" s="67"/>
      <c r="V947" s="67"/>
      <c r="W947" s="67"/>
      <c r="X947" s="67"/>
      <c r="Y947" s="67"/>
    </row>
    <row r="948" spans="1:25" x14ac:dyDescent="0.2">
      <c r="A948" s="76" t="s">
        <v>19</v>
      </c>
      <c r="B948" s="67" t="s">
        <v>27</v>
      </c>
      <c r="C948" s="67" t="s">
        <v>9</v>
      </c>
      <c r="D948" s="67" t="s">
        <v>297</v>
      </c>
      <c r="E948" s="77">
        <f>+IF(ISNUMBER(DATA!J754),DATA!J754,"n/a")</f>
        <v>110802</v>
      </c>
      <c r="F948" s="78">
        <f>+IF(ISNUMBER(DATA!K754),DATA!K754,"n/a")</f>
        <v>0.38600000000000001</v>
      </c>
      <c r="G948" s="77">
        <f>+IF(ISNUMBER(DATA!T754),DATA!T754,"n/a")</f>
        <v>358237</v>
      </c>
      <c r="H948" s="78">
        <f>+IF(ISNUMBER(DATA!U754),DATA!U754,"n/a")</f>
        <v>0.16500000000000001</v>
      </c>
      <c r="I948" s="77">
        <f>+IF(ISNUMBER(DATA!AD754),DATA!AD754,"n/a")</f>
        <v>716335</v>
      </c>
      <c r="J948" s="78">
        <f>+IF(ISNUMBER(DATA!AE754),DATA!AE754,"n/a")</f>
        <v>0.217</v>
      </c>
      <c r="K948" s="77">
        <f>+IF(ISNUMBER(DATA!AN754),DATA!AN754,"n/a")</f>
        <v>1471211</v>
      </c>
      <c r="L948" s="78">
        <f>+IF(ISNUMBER(DATA!AO754),DATA!AO754,"n/a")</f>
        <v>0.214</v>
      </c>
      <c r="R948" s="67"/>
      <c r="S948" s="67"/>
      <c r="T948" s="67"/>
      <c r="U948" s="67"/>
      <c r="V948" s="67"/>
      <c r="W948" s="67"/>
      <c r="X948" s="67"/>
      <c r="Y948" s="67"/>
    </row>
    <row r="949" spans="1:25" x14ac:dyDescent="0.2">
      <c r="A949" s="76" t="s">
        <v>19</v>
      </c>
      <c r="B949" s="67" t="s">
        <v>27</v>
      </c>
      <c r="C949" s="67" t="s">
        <v>9</v>
      </c>
      <c r="D949" s="67" t="s">
        <v>298</v>
      </c>
      <c r="E949" s="77">
        <f>+IF(ISNUMBER(DATA!J755),DATA!J755,"n/a")</f>
        <v>64198</v>
      </c>
      <c r="F949" s="78">
        <f>+IF(ISNUMBER(DATA!K755),DATA!K755,"n/a")</f>
        <v>0.66600000000000004</v>
      </c>
      <c r="G949" s="77">
        <f>+IF(ISNUMBER(DATA!T755),DATA!T755,"n/a")</f>
        <v>164949</v>
      </c>
      <c r="H949" s="78">
        <f>+IF(ISNUMBER(DATA!U755),DATA!U755,"n/a")</f>
        <v>0.41099999999999998</v>
      </c>
      <c r="I949" s="77">
        <f>+IF(ISNUMBER(DATA!AD755),DATA!AD755,"n/a")</f>
        <v>310952</v>
      </c>
      <c r="J949" s="78">
        <f>+IF(ISNUMBER(DATA!AE755),DATA!AE755,"n/a")</f>
        <v>0.61299999999999999</v>
      </c>
      <c r="K949" s="77">
        <f>+IF(ISNUMBER(DATA!AN755),DATA!AN755,"n/a")</f>
        <v>639822</v>
      </c>
      <c r="L949" s="78">
        <f>+IF(ISNUMBER(DATA!AO755),DATA!AO755,"n/a")</f>
        <v>0.436</v>
      </c>
      <c r="R949" s="67"/>
      <c r="S949" s="67"/>
      <c r="T949" s="67"/>
      <c r="U949" s="67"/>
      <c r="V949" s="67"/>
      <c r="W949" s="67"/>
      <c r="X949" s="67"/>
      <c r="Y949" s="67"/>
    </row>
    <row r="950" spans="1:25" x14ac:dyDescent="0.2">
      <c r="A950" s="76" t="s">
        <v>19</v>
      </c>
      <c r="B950" s="67" t="s">
        <v>27</v>
      </c>
      <c r="C950" s="67" t="s">
        <v>9</v>
      </c>
      <c r="D950" s="67" t="s">
        <v>299</v>
      </c>
      <c r="E950" s="77">
        <f>+IF(ISNUMBER(DATA!J756),DATA!J756,"n/a")</f>
        <v>68772</v>
      </c>
      <c r="F950" s="78">
        <f>+IF(ISNUMBER(DATA!K756),DATA!K756,"n/a")</f>
        <v>-9.7000000000000003E-2</v>
      </c>
      <c r="G950" s="77">
        <f>+IF(ISNUMBER(DATA!T756),DATA!T756,"n/a")</f>
        <v>180805</v>
      </c>
      <c r="H950" s="78">
        <f>+IF(ISNUMBER(DATA!U756),DATA!U756,"n/a")</f>
        <v>4.0000000000000001E-3</v>
      </c>
      <c r="I950" s="77">
        <f>+IF(ISNUMBER(DATA!AD756),DATA!AD756,"n/a")</f>
        <v>358108</v>
      </c>
      <c r="J950" s="78">
        <f>+IF(ISNUMBER(DATA!AE756),DATA!AE756,"n/a")</f>
        <v>0.12</v>
      </c>
      <c r="K950" s="77">
        <f>+IF(ISNUMBER(DATA!AN756),DATA!AN756,"n/a")</f>
        <v>771564</v>
      </c>
      <c r="L950" s="78">
        <f>+IF(ISNUMBER(DATA!AO756),DATA!AO756,"n/a")</f>
        <v>0.16900000000000001</v>
      </c>
      <c r="R950" s="67"/>
      <c r="S950" s="67"/>
      <c r="T950" s="67"/>
      <c r="U950" s="67"/>
      <c r="V950" s="67"/>
      <c r="W950" s="67"/>
      <c r="X950" s="67"/>
      <c r="Y950" s="67"/>
    </row>
    <row r="951" spans="1:25" x14ac:dyDescent="0.2">
      <c r="A951" s="76" t="s">
        <v>19</v>
      </c>
      <c r="B951" s="67" t="s">
        <v>27</v>
      </c>
      <c r="C951" s="67" t="s">
        <v>9</v>
      </c>
      <c r="D951" s="67" t="s">
        <v>300</v>
      </c>
      <c r="E951" s="77">
        <f>+IF(ISNUMBER(DATA!J757),DATA!J757,"n/a")</f>
        <v>19782</v>
      </c>
      <c r="F951" s="78">
        <f>+IF(ISNUMBER(DATA!K757),DATA!K757,"n/a")</f>
        <v>4.7E-2</v>
      </c>
      <c r="G951" s="77">
        <f>+IF(ISNUMBER(DATA!T757),DATA!T757,"n/a")</f>
        <v>62532</v>
      </c>
      <c r="H951" s="78">
        <f>+IF(ISNUMBER(DATA!U757),DATA!U757,"n/a")</f>
        <v>-6.8000000000000005E-2</v>
      </c>
      <c r="I951" s="77">
        <f>+IF(ISNUMBER(DATA!AD757),DATA!AD757,"n/a")</f>
        <v>127684</v>
      </c>
      <c r="J951" s="78">
        <f>+IF(ISNUMBER(DATA!AE757),DATA!AE757,"n/a")</f>
        <v>-6.6000000000000003E-2</v>
      </c>
      <c r="K951" s="77">
        <f>+IF(ISNUMBER(DATA!AN757),DATA!AN757,"n/a")</f>
        <v>244809</v>
      </c>
      <c r="L951" s="78">
        <f>+IF(ISNUMBER(DATA!AO757),DATA!AO757,"n/a")</f>
        <v>-0.10199999999999999</v>
      </c>
      <c r="R951" s="67"/>
      <c r="S951" s="67"/>
      <c r="T951" s="67"/>
      <c r="U951" s="67"/>
      <c r="V951" s="67"/>
      <c r="W951" s="67"/>
      <c r="X951" s="67"/>
      <c r="Y951" s="67"/>
    </row>
    <row r="952" spans="1:25" x14ac:dyDescent="0.2">
      <c r="A952" s="76" t="s">
        <v>19</v>
      </c>
      <c r="B952" s="67" t="s">
        <v>27</v>
      </c>
      <c r="C952" s="67" t="s">
        <v>9</v>
      </c>
      <c r="D952" s="67" t="s">
        <v>301</v>
      </c>
      <c r="E952" s="77">
        <f>+IF(ISNUMBER(DATA!J758),DATA!J758,"n/a")</f>
        <v>34868</v>
      </c>
      <c r="F952" s="78">
        <f>+IF(ISNUMBER(DATA!K758),DATA!K758,"n/a")</f>
        <v>0.157</v>
      </c>
      <c r="G952" s="77">
        <f>+IF(ISNUMBER(DATA!T758),DATA!T758,"n/a")</f>
        <v>106795</v>
      </c>
      <c r="H952" s="78">
        <f>+IF(ISNUMBER(DATA!U758),DATA!U758,"n/a")</f>
        <v>0.17699999999999999</v>
      </c>
      <c r="I952" s="77">
        <f>+IF(ISNUMBER(DATA!AD758),DATA!AD758,"n/a")</f>
        <v>221206</v>
      </c>
      <c r="J952" s="78">
        <f>+IF(ISNUMBER(DATA!AE758),DATA!AE758,"n/a")</f>
        <v>0.26</v>
      </c>
      <c r="K952" s="77">
        <f>+IF(ISNUMBER(DATA!AN758),DATA!AN758,"n/a")</f>
        <v>465647</v>
      </c>
      <c r="L952" s="78">
        <f>+IF(ISNUMBER(DATA!AO758),DATA!AO758,"n/a")</f>
        <v>0.34799999999999998</v>
      </c>
      <c r="R952" s="67"/>
      <c r="S952" s="67"/>
      <c r="T952" s="67"/>
      <c r="U952" s="67"/>
      <c r="V952" s="67"/>
      <c r="W952" s="67"/>
      <c r="X952" s="67"/>
      <c r="Y952" s="67"/>
    </row>
    <row r="953" spans="1:25" x14ac:dyDescent="0.2">
      <c r="A953" s="76" t="s">
        <v>19</v>
      </c>
      <c r="B953" s="67" t="s">
        <v>27</v>
      </c>
      <c r="C953" s="67" t="s">
        <v>9</v>
      </c>
      <c r="D953" s="67" t="s">
        <v>302</v>
      </c>
      <c r="E953" s="77">
        <f>+IF(ISNUMBER(DATA!J759),DATA!J759,"n/a")</f>
        <v>217497</v>
      </c>
      <c r="F953" s="78">
        <f>+IF(ISNUMBER(DATA!K759),DATA!K759,"n/a")</f>
        <v>-0.01</v>
      </c>
      <c r="G953" s="77">
        <f>+IF(ISNUMBER(DATA!T759),DATA!T759,"n/a")</f>
        <v>694159</v>
      </c>
      <c r="H953" s="78">
        <f>+IF(ISNUMBER(DATA!U759),DATA!U759,"n/a")</f>
        <v>6.4000000000000001E-2</v>
      </c>
      <c r="I953" s="77">
        <f>+IF(ISNUMBER(DATA!AD759),DATA!AD759,"n/a")</f>
        <v>1469507</v>
      </c>
      <c r="J953" s="78">
        <f>+IF(ISNUMBER(DATA!AE759),DATA!AE759,"n/a")</f>
        <v>0.12</v>
      </c>
      <c r="K953" s="77">
        <f>+IF(ISNUMBER(DATA!AN759),DATA!AN759,"n/a")</f>
        <v>2976246</v>
      </c>
      <c r="L953" s="78">
        <f>+IF(ISNUMBER(DATA!AO759),DATA!AO759,"n/a")</f>
        <v>0.1</v>
      </c>
      <c r="R953" s="67"/>
      <c r="S953" s="67"/>
      <c r="T953" s="67"/>
      <c r="U953" s="67"/>
      <c r="V953" s="67"/>
      <c r="W953" s="67"/>
      <c r="X953" s="67"/>
      <c r="Y953" s="67"/>
    </row>
    <row r="954" spans="1:25" x14ac:dyDescent="0.2">
      <c r="A954" s="76" t="s">
        <v>19</v>
      </c>
      <c r="B954" s="67" t="s">
        <v>27</v>
      </c>
      <c r="C954" s="67" t="s">
        <v>9</v>
      </c>
      <c r="D954" s="67" t="s">
        <v>303</v>
      </c>
      <c r="E954" s="77">
        <f>+IF(ISNUMBER(DATA!J760),DATA!J760,"n/a")</f>
        <v>66421</v>
      </c>
      <c r="F954" s="78">
        <f>+IF(ISNUMBER(DATA!K760),DATA!K760,"n/a")</f>
        <v>-0.08</v>
      </c>
      <c r="G954" s="77">
        <f>+IF(ISNUMBER(DATA!T760),DATA!T760,"n/a")</f>
        <v>217425</v>
      </c>
      <c r="H954" s="78">
        <f>+IF(ISNUMBER(DATA!U760),DATA!U760,"n/a")</f>
        <v>-6.7000000000000004E-2</v>
      </c>
      <c r="I954" s="77">
        <f>+IF(ISNUMBER(DATA!AD760),DATA!AD760,"n/a")</f>
        <v>457544</v>
      </c>
      <c r="J954" s="78">
        <f>+IF(ISNUMBER(DATA!AE760),DATA!AE760,"n/a")</f>
        <v>-4.2999999999999997E-2</v>
      </c>
      <c r="K954" s="77">
        <f>+IF(ISNUMBER(DATA!AN760),DATA!AN760,"n/a")</f>
        <v>1047942</v>
      </c>
      <c r="L954" s="78">
        <f>+IF(ISNUMBER(DATA!AO760),DATA!AO760,"n/a")</f>
        <v>0.12</v>
      </c>
      <c r="R954" s="67"/>
      <c r="S954" s="67"/>
      <c r="T954" s="67"/>
      <c r="U954" s="67"/>
      <c r="V954" s="67"/>
      <c r="W954" s="67"/>
      <c r="X954" s="67"/>
      <c r="Y954" s="67"/>
    </row>
    <row r="955" spans="1:25" x14ac:dyDescent="0.2">
      <c r="A955" s="76" t="s">
        <v>19</v>
      </c>
      <c r="B955" s="67" t="s">
        <v>27</v>
      </c>
      <c r="C955" s="67" t="s">
        <v>9</v>
      </c>
      <c r="D955" s="67" t="s">
        <v>304</v>
      </c>
      <c r="E955" s="77">
        <f>+IF(ISNUMBER(DATA!J761),DATA!J761,"n/a")</f>
        <v>7152</v>
      </c>
      <c r="F955" s="78">
        <f>+IF(ISNUMBER(DATA!K761),DATA!K761,"n/a")</f>
        <v>-0.12</v>
      </c>
      <c r="G955" s="77">
        <f>+IF(ISNUMBER(DATA!T761),DATA!T761,"n/a")</f>
        <v>20694</v>
      </c>
      <c r="H955" s="78">
        <f>+IF(ISNUMBER(DATA!U761),DATA!U761,"n/a")</f>
        <v>-0.17100000000000001</v>
      </c>
      <c r="I955" s="77">
        <f>+IF(ISNUMBER(DATA!AD761),DATA!AD761,"n/a")</f>
        <v>42793</v>
      </c>
      <c r="J955" s="78">
        <f>+IF(ISNUMBER(DATA!AE761),DATA!AE761,"n/a")</f>
        <v>-0.22600000000000001</v>
      </c>
      <c r="K955" s="77">
        <f>+IF(ISNUMBER(DATA!AN761),DATA!AN761,"n/a")</f>
        <v>90875</v>
      </c>
      <c r="L955" s="78">
        <f>+IF(ISNUMBER(DATA!AO761),DATA!AO761,"n/a")</f>
        <v>-0.19400000000000001</v>
      </c>
      <c r="R955" s="67"/>
      <c r="S955" s="67"/>
      <c r="T955" s="67"/>
      <c r="U955" s="67"/>
      <c r="V955" s="67"/>
      <c r="W955" s="67"/>
      <c r="X955" s="67"/>
      <c r="Y955" s="67"/>
    </row>
    <row r="956" spans="1:25" x14ac:dyDescent="0.2">
      <c r="A956" s="76" t="s">
        <v>19</v>
      </c>
      <c r="B956" s="67" t="s">
        <v>27</v>
      </c>
      <c r="C956" s="67" t="s">
        <v>9</v>
      </c>
      <c r="D956" s="67" t="s">
        <v>305</v>
      </c>
      <c r="E956" s="77">
        <f>+IF(ISNUMBER(DATA!J762),DATA!J762,"n/a")</f>
        <v>67875</v>
      </c>
      <c r="F956" s="78">
        <f>+IF(ISNUMBER(DATA!K762),DATA!K762,"n/a")</f>
        <v>0.38900000000000001</v>
      </c>
      <c r="G956" s="77">
        <f>+IF(ISNUMBER(DATA!T762),DATA!T762,"n/a")</f>
        <v>224514</v>
      </c>
      <c r="H956" s="78">
        <f>+IF(ISNUMBER(DATA!U762),DATA!U762,"n/a")</f>
        <v>0.17699999999999999</v>
      </c>
      <c r="I956" s="77">
        <f>+IF(ISNUMBER(DATA!AD762),DATA!AD762,"n/a")</f>
        <v>451548</v>
      </c>
      <c r="J956" s="78">
        <f>+IF(ISNUMBER(DATA!AE762),DATA!AE762,"n/a")</f>
        <v>0.23100000000000001</v>
      </c>
      <c r="K956" s="77">
        <f>+IF(ISNUMBER(DATA!AN762),DATA!AN762,"n/a")</f>
        <v>933199</v>
      </c>
      <c r="L956" s="78">
        <f>+IF(ISNUMBER(DATA!AO762),DATA!AO762,"n/a")</f>
        <v>0.23899999999999999</v>
      </c>
      <c r="R956" s="67"/>
      <c r="S956" s="67"/>
      <c r="T956" s="67"/>
      <c r="U956" s="67"/>
      <c r="V956" s="67"/>
      <c r="W956" s="67"/>
      <c r="X956" s="67"/>
      <c r="Y956" s="67"/>
    </row>
    <row r="957" spans="1:25" x14ac:dyDescent="0.2">
      <c r="A957" s="76" t="s">
        <v>19</v>
      </c>
      <c r="B957" s="67" t="s">
        <v>27</v>
      </c>
      <c r="C957" s="67" t="s">
        <v>9</v>
      </c>
      <c r="D957" s="67" t="s">
        <v>306</v>
      </c>
      <c r="E957" s="77">
        <f>+IF(ISNUMBER(DATA!J763),DATA!J763,"n/a")</f>
        <v>16748</v>
      </c>
      <c r="F957" s="78">
        <f>+IF(ISNUMBER(DATA!K763),DATA!K763,"n/a")</f>
        <v>-1.4E-2</v>
      </c>
      <c r="G957" s="77">
        <f>+IF(ISNUMBER(DATA!T763),DATA!T763,"n/a")</f>
        <v>51983</v>
      </c>
      <c r="H957" s="78">
        <f>+IF(ISNUMBER(DATA!U763),DATA!U763,"n/a")</f>
        <v>-3.5999999999999997E-2</v>
      </c>
      <c r="I957" s="77">
        <f>+IF(ISNUMBER(DATA!AD763),DATA!AD763,"n/a")</f>
        <v>114157</v>
      </c>
      <c r="J957" s="78">
        <f>+IF(ISNUMBER(DATA!AE763),DATA!AE763,"n/a")</f>
        <v>2.1000000000000001E-2</v>
      </c>
      <c r="K957" s="77">
        <f>+IF(ISNUMBER(DATA!AN763),DATA!AN763,"n/a")</f>
        <v>238022</v>
      </c>
      <c r="L957" s="78">
        <f>+IF(ISNUMBER(DATA!AO763),DATA!AO763,"n/a")</f>
        <v>7.0999999999999994E-2</v>
      </c>
      <c r="R957" s="67"/>
      <c r="S957" s="67"/>
      <c r="T957" s="67"/>
      <c r="U957" s="67"/>
      <c r="V957" s="67"/>
      <c r="W957" s="67"/>
      <c r="X957" s="67"/>
      <c r="Y957" s="67"/>
    </row>
    <row r="958" spans="1:25" x14ac:dyDescent="0.2">
      <c r="A958" s="76" t="s">
        <v>19</v>
      </c>
      <c r="B958" s="67" t="s">
        <v>27</v>
      </c>
      <c r="C958" s="67" t="s">
        <v>9</v>
      </c>
      <c r="D958" s="67" t="s">
        <v>307</v>
      </c>
      <c r="E958" s="77">
        <f>+IF(ISNUMBER(DATA!J764),DATA!J764,"n/a")</f>
        <v>100108</v>
      </c>
      <c r="F958" s="78">
        <f>+IF(ISNUMBER(DATA!K764),DATA!K764,"n/a")</f>
        <v>-2.7E-2</v>
      </c>
      <c r="G958" s="77">
        <f>+IF(ISNUMBER(DATA!T764),DATA!T764,"n/a")</f>
        <v>294676</v>
      </c>
      <c r="H958" s="78">
        <f>+IF(ISNUMBER(DATA!U764),DATA!U764,"n/a")</f>
        <v>-2.5999999999999999E-2</v>
      </c>
      <c r="I958" s="77">
        <f>+IF(ISNUMBER(DATA!AD764),DATA!AD764,"n/a")</f>
        <v>611769</v>
      </c>
      <c r="J958" s="78">
        <f>+IF(ISNUMBER(DATA!AE764),DATA!AE764,"n/a")</f>
        <v>0.05</v>
      </c>
      <c r="K958" s="77">
        <f>+IF(ISNUMBER(DATA!AN764),DATA!AN764,"n/a")</f>
        <v>1273269</v>
      </c>
      <c r="L958" s="78">
        <f>+IF(ISNUMBER(DATA!AO764),DATA!AO764,"n/a")</f>
        <v>9.9000000000000005E-2</v>
      </c>
      <c r="R958" s="67"/>
      <c r="S958" s="67"/>
      <c r="T958" s="67"/>
      <c r="U958" s="67"/>
      <c r="V958" s="67"/>
      <c r="W958" s="67"/>
      <c r="X958" s="67"/>
      <c r="Y958" s="67"/>
    </row>
    <row r="959" spans="1:25" x14ac:dyDescent="0.2">
      <c r="A959" s="76" t="s">
        <v>19</v>
      </c>
      <c r="B959" s="67" t="s">
        <v>27</v>
      </c>
      <c r="C959" s="67" t="s">
        <v>9</v>
      </c>
      <c r="D959" s="67" t="s">
        <v>308</v>
      </c>
      <c r="E959" s="77">
        <f>+IF(ISNUMBER(DATA!J765),DATA!J765,"n/a")</f>
        <v>36949</v>
      </c>
      <c r="F959" s="78">
        <f>+IF(ISNUMBER(DATA!K765),DATA!K765,"n/a")</f>
        <v>-0.14899999999999999</v>
      </c>
      <c r="G959" s="77">
        <f>+IF(ISNUMBER(DATA!T765),DATA!T765,"n/a")</f>
        <v>127538</v>
      </c>
      <c r="H959" s="78">
        <f>+IF(ISNUMBER(DATA!U765),DATA!U765,"n/a")</f>
        <v>-0.01</v>
      </c>
      <c r="I959" s="77">
        <f>+IF(ISNUMBER(DATA!AD765),DATA!AD765,"n/a")</f>
        <v>267887</v>
      </c>
      <c r="J959" s="78">
        <f>+IF(ISNUMBER(DATA!AE765),DATA!AE765,"n/a")</f>
        <v>7.2999999999999995E-2</v>
      </c>
      <c r="K959" s="77">
        <f>+IF(ISNUMBER(DATA!AN765),DATA!AN765,"n/a")</f>
        <v>600045</v>
      </c>
      <c r="L959" s="78">
        <f>+IF(ISNUMBER(DATA!AO765),DATA!AO765,"n/a")</f>
        <v>0.155</v>
      </c>
      <c r="R959" s="67"/>
      <c r="S959" s="67"/>
      <c r="T959" s="67"/>
      <c r="U959" s="67"/>
      <c r="V959" s="67"/>
      <c r="W959" s="67"/>
      <c r="X959" s="67"/>
      <c r="Y959" s="67"/>
    </row>
    <row r="960" spans="1:25" x14ac:dyDescent="0.2">
      <c r="A960" s="76" t="s">
        <v>19</v>
      </c>
      <c r="B960" s="67" t="s">
        <v>27</v>
      </c>
      <c r="C960" s="67" t="s">
        <v>9</v>
      </c>
      <c r="D960" s="67" t="s">
        <v>309</v>
      </c>
      <c r="E960" s="77">
        <f>+IF(ISNUMBER(DATA!J766),DATA!J766,"n/a")</f>
        <v>43155</v>
      </c>
      <c r="F960" s="78">
        <f>+IF(ISNUMBER(DATA!K766),DATA!K766,"n/a")</f>
        <v>0.109</v>
      </c>
      <c r="G960" s="77">
        <f>+IF(ISNUMBER(DATA!T766),DATA!T766,"n/a")</f>
        <v>137535</v>
      </c>
      <c r="H960" s="78">
        <f>+IF(ISNUMBER(DATA!U766),DATA!U766,"n/a")</f>
        <v>0.10100000000000001</v>
      </c>
      <c r="I960" s="77">
        <f>+IF(ISNUMBER(DATA!AD766),DATA!AD766,"n/a")</f>
        <v>287933</v>
      </c>
      <c r="J960" s="78">
        <f>+IF(ISNUMBER(DATA!AE766),DATA!AE766,"n/a")</f>
        <v>0.11899999999999999</v>
      </c>
      <c r="K960" s="77">
        <f>+IF(ISNUMBER(DATA!AN766),DATA!AN766,"n/a")</f>
        <v>587030</v>
      </c>
      <c r="L960" s="78">
        <f>+IF(ISNUMBER(DATA!AO766),DATA!AO766,"n/a")</f>
        <v>0.14199999999999999</v>
      </c>
      <c r="R960" s="67"/>
      <c r="S960" s="67"/>
      <c r="T960" s="67"/>
      <c r="U960" s="67"/>
      <c r="V960" s="67"/>
      <c r="W960" s="67"/>
      <c r="X960" s="67"/>
      <c r="Y960" s="67"/>
    </row>
    <row r="961" spans="1:25" x14ac:dyDescent="0.2">
      <c r="A961" s="76" t="s">
        <v>19</v>
      </c>
      <c r="B961" s="67" t="s">
        <v>27</v>
      </c>
      <c r="C961" s="67" t="s">
        <v>9</v>
      </c>
      <c r="D961" s="67" t="s">
        <v>310</v>
      </c>
      <c r="E961" s="77">
        <f>+IF(ISNUMBER(DATA!J767),DATA!J767,"n/a")</f>
        <v>66248</v>
      </c>
      <c r="F961" s="78">
        <f>+IF(ISNUMBER(DATA!K767),DATA!K767,"n/a")</f>
        <v>-2.5000000000000001E-2</v>
      </c>
      <c r="G961" s="77">
        <f>+IF(ISNUMBER(DATA!T767),DATA!T767,"n/a")</f>
        <v>205969</v>
      </c>
      <c r="H961" s="78">
        <f>+IF(ISNUMBER(DATA!U767),DATA!U767,"n/a")</f>
        <v>5.0000000000000001E-3</v>
      </c>
      <c r="I961" s="77">
        <f>+IF(ISNUMBER(DATA!AD767),DATA!AD767,"n/a")</f>
        <v>422996</v>
      </c>
      <c r="J961" s="78">
        <f>+IF(ISNUMBER(DATA!AE767),DATA!AE767,"n/a")</f>
        <v>2.5999999999999999E-2</v>
      </c>
      <c r="K961" s="77">
        <f>+IF(ISNUMBER(DATA!AN767),DATA!AN767,"n/a")</f>
        <v>874193</v>
      </c>
      <c r="L961" s="78">
        <f>+IF(ISNUMBER(DATA!AO767),DATA!AO767,"n/a")</f>
        <v>0.06</v>
      </c>
      <c r="R961" s="67"/>
      <c r="S961" s="67"/>
      <c r="T961" s="67"/>
      <c r="U961" s="67"/>
      <c r="V961" s="67"/>
      <c r="W961" s="67"/>
      <c r="X961" s="67"/>
      <c r="Y961" s="67"/>
    </row>
    <row r="962" spans="1:25" x14ac:dyDescent="0.2">
      <c r="A962" s="76" t="s">
        <v>19</v>
      </c>
      <c r="B962" s="67" t="s">
        <v>27</v>
      </c>
      <c r="C962" s="67" t="s">
        <v>9</v>
      </c>
      <c r="D962" s="67" t="s">
        <v>311</v>
      </c>
      <c r="E962" s="77">
        <f>+IF(ISNUMBER(DATA!J768),DATA!J768,"n/a")</f>
        <v>37036</v>
      </c>
      <c r="F962" s="78">
        <f>+IF(ISNUMBER(DATA!K768),DATA!K768,"n/a")</f>
        <v>-2.8000000000000001E-2</v>
      </c>
      <c r="G962" s="77">
        <f>+IF(ISNUMBER(DATA!T768),DATA!T768,"n/a")</f>
        <v>116802</v>
      </c>
      <c r="H962" s="78">
        <f>+IF(ISNUMBER(DATA!U768),DATA!U768,"n/a")</f>
        <v>2.8000000000000001E-2</v>
      </c>
      <c r="I962" s="77">
        <f>+IF(ISNUMBER(DATA!AD768),DATA!AD768,"n/a")</f>
        <v>230900</v>
      </c>
      <c r="J962" s="78">
        <f>+IF(ISNUMBER(DATA!AE768),DATA!AE768,"n/a")</f>
        <v>3.5000000000000003E-2</v>
      </c>
      <c r="K962" s="77">
        <f>+IF(ISNUMBER(DATA!AN768),DATA!AN768,"n/a")</f>
        <v>501003</v>
      </c>
      <c r="L962" s="78">
        <f>+IF(ISNUMBER(DATA!AO768),DATA!AO768,"n/a")</f>
        <v>0.13500000000000001</v>
      </c>
      <c r="R962" s="67"/>
      <c r="S962" s="67"/>
      <c r="T962" s="67"/>
      <c r="U962" s="67"/>
      <c r="V962" s="67"/>
      <c r="W962" s="67"/>
      <c r="X962" s="67"/>
      <c r="Y962" s="67"/>
    </row>
    <row r="963" spans="1:25" x14ac:dyDescent="0.2">
      <c r="A963" s="76" t="s">
        <v>19</v>
      </c>
      <c r="B963" s="67" t="s">
        <v>27</v>
      </c>
      <c r="C963" s="67" t="s">
        <v>9</v>
      </c>
      <c r="D963" s="67" t="s">
        <v>312</v>
      </c>
      <c r="E963" s="77">
        <f>+IF(ISNUMBER(DATA!J769),DATA!J769,"n/a")</f>
        <v>35088</v>
      </c>
      <c r="F963" s="78">
        <f>+IF(ISNUMBER(DATA!K769),DATA!K769,"n/a")</f>
        <v>-6.5000000000000002E-2</v>
      </c>
      <c r="G963" s="77">
        <f>+IF(ISNUMBER(DATA!T769),DATA!T769,"n/a")</f>
        <v>107737</v>
      </c>
      <c r="H963" s="78">
        <f>+IF(ISNUMBER(DATA!U769),DATA!U769,"n/a")</f>
        <v>-5.5E-2</v>
      </c>
      <c r="I963" s="77">
        <f>+IF(ISNUMBER(DATA!AD769),DATA!AD769,"n/a")</f>
        <v>220325</v>
      </c>
      <c r="J963" s="78">
        <f>+IF(ISNUMBER(DATA!AE769),DATA!AE769,"n/a")</f>
        <v>-5.0000000000000001E-3</v>
      </c>
      <c r="K963" s="77">
        <f>+IF(ISNUMBER(DATA!AN769),DATA!AN769,"n/a")</f>
        <v>478653</v>
      </c>
      <c r="L963" s="78">
        <f>+IF(ISNUMBER(DATA!AO769),DATA!AO769,"n/a")</f>
        <v>0.13100000000000001</v>
      </c>
      <c r="R963" s="67"/>
      <c r="S963" s="67"/>
      <c r="T963" s="67"/>
      <c r="U963" s="67"/>
      <c r="V963" s="67"/>
      <c r="W963" s="67"/>
      <c r="X963" s="67"/>
      <c r="Y963" s="67"/>
    </row>
    <row r="964" spans="1:25" x14ac:dyDescent="0.2">
      <c r="A964" s="76" t="s">
        <v>19</v>
      </c>
      <c r="B964" s="67" t="s">
        <v>27</v>
      </c>
      <c r="C964" s="67" t="s">
        <v>9</v>
      </c>
      <c r="D964" s="67" t="s">
        <v>313</v>
      </c>
      <c r="E964" s="77">
        <f>+IF(ISNUMBER(DATA!J770),DATA!J770,"n/a")</f>
        <v>13883</v>
      </c>
      <c r="F964" s="78">
        <f>+IF(ISNUMBER(DATA!K770),DATA!K770,"n/a")</f>
        <v>-0.249</v>
      </c>
      <c r="G964" s="77">
        <f>+IF(ISNUMBER(DATA!T770),DATA!T770,"n/a")</f>
        <v>42208</v>
      </c>
      <c r="H964" s="78">
        <f>+IF(ISNUMBER(DATA!U770),DATA!U770,"n/a")</f>
        <v>-0.26700000000000002</v>
      </c>
      <c r="I964" s="77">
        <f>+IF(ISNUMBER(DATA!AD770),DATA!AD770,"n/a")</f>
        <v>92847</v>
      </c>
      <c r="J964" s="78">
        <f>+IF(ISNUMBER(DATA!AE770),DATA!AE770,"n/a")</f>
        <v>-0.20300000000000001</v>
      </c>
      <c r="K964" s="77">
        <f>+IF(ISNUMBER(DATA!AN770),DATA!AN770,"n/a")</f>
        <v>220521</v>
      </c>
      <c r="L964" s="78">
        <f>+IF(ISNUMBER(DATA!AO770),DATA!AO770,"n/a")</f>
        <v>4.0000000000000001E-3</v>
      </c>
      <c r="R964" s="67"/>
      <c r="S964" s="67"/>
      <c r="T964" s="67"/>
      <c r="U964" s="67"/>
      <c r="V964" s="67"/>
      <c r="W964" s="67"/>
      <c r="X964" s="67"/>
      <c r="Y964" s="67"/>
    </row>
    <row r="965" spans="1:25" x14ac:dyDescent="0.2">
      <c r="A965" s="76" t="s">
        <v>19</v>
      </c>
      <c r="B965" s="67" t="s">
        <v>27</v>
      </c>
      <c r="C965" s="67" t="s">
        <v>9</v>
      </c>
      <c r="D965" s="67" t="s">
        <v>314</v>
      </c>
      <c r="E965" s="77">
        <f>+IF(ISNUMBER(DATA!J771),DATA!J771,"n/a")</f>
        <v>45998</v>
      </c>
      <c r="F965" s="78">
        <f>+IF(ISNUMBER(DATA!K771),DATA!K771,"n/a")</f>
        <v>0.02</v>
      </c>
      <c r="G965" s="77">
        <f>+IF(ISNUMBER(DATA!T771),DATA!T771,"n/a")</f>
        <v>139599</v>
      </c>
      <c r="H965" s="78">
        <f>+IF(ISNUMBER(DATA!U771),DATA!U771,"n/a")</f>
        <v>8.0000000000000002E-3</v>
      </c>
      <c r="I965" s="77">
        <f>+IF(ISNUMBER(DATA!AD771),DATA!AD771,"n/a")</f>
        <v>281046</v>
      </c>
      <c r="J965" s="78">
        <f>+IF(ISNUMBER(DATA!AE771),DATA!AE771,"n/a")</f>
        <v>-8.9999999999999993E-3</v>
      </c>
      <c r="K965" s="77">
        <f>+IF(ISNUMBER(DATA!AN771),DATA!AN771,"n/a")</f>
        <v>622241</v>
      </c>
      <c r="L965" s="78">
        <f>+IF(ISNUMBER(DATA!AO771),DATA!AO771,"n/a")</f>
        <v>2.5000000000000001E-2</v>
      </c>
      <c r="R965" s="67"/>
      <c r="S965" s="67"/>
      <c r="T965" s="67"/>
      <c r="U965" s="67"/>
      <c r="V965" s="67"/>
      <c r="W965" s="67"/>
      <c r="X965" s="67"/>
      <c r="Y965" s="67"/>
    </row>
    <row r="966" spans="1:25" x14ac:dyDescent="0.2">
      <c r="A966" s="76" t="s">
        <v>19</v>
      </c>
      <c r="B966" s="67" t="s">
        <v>27</v>
      </c>
      <c r="C966" s="67" t="s">
        <v>9</v>
      </c>
      <c r="D966" s="67" t="s">
        <v>315</v>
      </c>
      <c r="E966" s="77">
        <f>+IF(ISNUMBER(DATA!J772),DATA!J772,"n/a")</f>
        <v>12677</v>
      </c>
      <c r="F966" s="78">
        <f>+IF(ISNUMBER(DATA!K772),DATA!K772,"n/a")</f>
        <v>0.1</v>
      </c>
      <c r="G966" s="77">
        <f>+IF(ISNUMBER(DATA!T772),DATA!T772,"n/a")</f>
        <v>36520</v>
      </c>
      <c r="H966" s="78">
        <f>+IF(ISNUMBER(DATA!U772),DATA!U772,"n/a")</f>
        <v>0.06</v>
      </c>
      <c r="I966" s="77">
        <f>+IF(ISNUMBER(DATA!AD772),DATA!AD772,"n/a")</f>
        <v>76571</v>
      </c>
      <c r="J966" s="78">
        <f>+IF(ISNUMBER(DATA!AE772),DATA!AE772,"n/a")</f>
        <v>6.7000000000000004E-2</v>
      </c>
      <c r="K966" s="77">
        <f>+IF(ISNUMBER(DATA!AN772),DATA!AN772,"n/a")</f>
        <v>160598</v>
      </c>
      <c r="L966" s="78">
        <f>+IF(ISNUMBER(DATA!AO772),DATA!AO772,"n/a")</f>
        <v>9.0999999999999998E-2</v>
      </c>
      <c r="R966" s="67"/>
      <c r="S966" s="67"/>
      <c r="T966" s="67"/>
      <c r="U966" s="67"/>
      <c r="V966" s="67"/>
      <c r="W966" s="67"/>
      <c r="X966" s="67"/>
      <c r="Y966" s="67"/>
    </row>
    <row r="967" spans="1:25" x14ac:dyDescent="0.2">
      <c r="A967" s="76" t="s">
        <v>19</v>
      </c>
      <c r="B967" s="67" t="s">
        <v>27</v>
      </c>
      <c r="C967" s="67" t="s">
        <v>9</v>
      </c>
      <c r="D967" s="67" t="s">
        <v>316</v>
      </c>
      <c r="E967" s="77">
        <f>+IF(ISNUMBER(DATA!J773),DATA!J773,"n/a")</f>
        <v>34721</v>
      </c>
      <c r="F967" s="78">
        <f>+IF(ISNUMBER(DATA!K773),DATA!K773,"n/a")</f>
        <v>-5.7000000000000002E-2</v>
      </c>
      <c r="G967" s="77">
        <f>+IF(ISNUMBER(DATA!T773),DATA!T773,"n/a")</f>
        <v>116374</v>
      </c>
      <c r="H967" s="78">
        <f>+IF(ISNUMBER(DATA!U773),DATA!U773,"n/a")</f>
        <v>-2.5999999999999999E-2</v>
      </c>
      <c r="I967" s="77">
        <f>+IF(ISNUMBER(DATA!AD773),DATA!AD773,"n/a")</f>
        <v>231999</v>
      </c>
      <c r="J967" s="78">
        <f>+IF(ISNUMBER(DATA!AE773),DATA!AE773,"n/a")</f>
        <v>-3.2000000000000001E-2</v>
      </c>
      <c r="K967" s="77">
        <f>+IF(ISNUMBER(DATA!AN773),DATA!AN773,"n/a")</f>
        <v>503737</v>
      </c>
      <c r="L967" s="78">
        <f>+IF(ISNUMBER(DATA!AO773),DATA!AO773,"n/a")</f>
        <v>3.1E-2</v>
      </c>
      <c r="R967" s="67"/>
      <c r="S967" s="67"/>
      <c r="T967" s="67"/>
      <c r="U967" s="67"/>
      <c r="V967" s="67"/>
      <c r="W967" s="67"/>
      <c r="X967" s="67"/>
      <c r="Y967" s="67"/>
    </row>
    <row r="968" spans="1:25" x14ac:dyDescent="0.2">
      <c r="A968" s="76" t="s">
        <v>19</v>
      </c>
      <c r="B968" s="67" t="s">
        <v>27</v>
      </c>
      <c r="C968" s="67" t="s">
        <v>9</v>
      </c>
      <c r="D968" s="67" t="s">
        <v>317</v>
      </c>
      <c r="E968" s="77">
        <f>+IF(ISNUMBER(DATA!J774),DATA!J774,"n/a")</f>
        <v>83916</v>
      </c>
      <c r="F968" s="78">
        <f>+IF(ISNUMBER(DATA!K774),DATA!K774,"n/a")</f>
        <v>-5.5E-2</v>
      </c>
      <c r="G968" s="77">
        <f>+IF(ISNUMBER(DATA!T774),DATA!T774,"n/a")</f>
        <v>263349</v>
      </c>
      <c r="H968" s="78">
        <f>+IF(ISNUMBER(DATA!U774),DATA!U774,"n/a")</f>
        <v>-7.3999999999999996E-2</v>
      </c>
      <c r="I968" s="77">
        <f>+IF(ISNUMBER(DATA!AD774),DATA!AD774,"n/a")</f>
        <v>514586</v>
      </c>
      <c r="J968" s="78">
        <f>+IF(ISNUMBER(DATA!AE774),DATA!AE774,"n/a")</f>
        <v>-0.111</v>
      </c>
      <c r="K968" s="77">
        <f>+IF(ISNUMBER(DATA!AN774),DATA!AN774,"n/a")</f>
        <v>1086801</v>
      </c>
      <c r="L968" s="78">
        <f>+IF(ISNUMBER(DATA!AO774),DATA!AO774,"n/a")</f>
        <v>-0.10199999999999999</v>
      </c>
      <c r="R968" s="67"/>
      <c r="S968" s="67"/>
      <c r="T968" s="67"/>
      <c r="U968" s="67"/>
      <c r="V968" s="67"/>
      <c r="W968" s="67"/>
      <c r="X968" s="67"/>
      <c r="Y968" s="67"/>
    </row>
    <row r="969" spans="1:25" x14ac:dyDescent="0.2">
      <c r="A969" s="76" t="s">
        <v>19</v>
      </c>
      <c r="B969" s="67" t="s">
        <v>27</v>
      </c>
      <c r="C969" s="67" t="s">
        <v>9</v>
      </c>
      <c r="D969" s="67" t="s">
        <v>318</v>
      </c>
      <c r="E969" s="77">
        <f>+IF(ISNUMBER(DATA!J775),DATA!J775,"n/a")</f>
        <v>70594</v>
      </c>
      <c r="F969" s="78">
        <f>+IF(ISNUMBER(DATA!K775),DATA!K775,"n/a")</f>
        <v>-1.7999999999999999E-2</v>
      </c>
      <c r="G969" s="77">
        <f>+IF(ISNUMBER(DATA!T775),DATA!T775,"n/a")</f>
        <v>212143</v>
      </c>
      <c r="H969" s="78">
        <f>+IF(ISNUMBER(DATA!U775),DATA!U775,"n/a")</f>
        <v>-1.7999999999999999E-2</v>
      </c>
      <c r="I969" s="77">
        <f>+IF(ISNUMBER(DATA!AD775),DATA!AD775,"n/a")</f>
        <v>429759</v>
      </c>
      <c r="J969" s="78">
        <f>+IF(ISNUMBER(DATA!AE775),DATA!AE775,"n/a")</f>
        <v>-2.7E-2</v>
      </c>
      <c r="K969" s="77">
        <f>+IF(ISNUMBER(DATA!AN775),DATA!AN775,"n/a")</f>
        <v>931370</v>
      </c>
      <c r="L969" s="78">
        <f>+IF(ISNUMBER(DATA!AO775),DATA!AO775,"n/a")</f>
        <v>2E-3</v>
      </c>
      <c r="R969" s="67"/>
      <c r="S969" s="67"/>
      <c r="T969" s="67"/>
      <c r="U969" s="67"/>
      <c r="V969" s="67"/>
      <c r="W969" s="67"/>
      <c r="X969" s="67"/>
      <c r="Y969" s="67"/>
    </row>
    <row r="970" spans="1:25" x14ac:dyDescent="0.2">
      <c r="A970" s="76" t="s">
        <v>19</v>
      </c>
      <c r="B970" s="67" t="s">
        <v>27</v>
      </c>
      <c r="C970" s="67" t="s">
        <v>9</v>
      </c>
      <c r="D970" s="67" t="s">
        <v>319</v>
      </c>
      <c r="E970" s="77">
        <f>+IF(ISNUMBER(DATA!J776),DATA!J776,"n/a")</f>
        <v>61424</v>
      </c>
      <c r="F970" s="78">
        <f>+IF(ISNUMBER(DATA!K776),DATA!K776,"n/a")</f>
        <v>0.21</v>
      </c>
      <c r="G970" s="77">
        <f>+IF(ISNUMBER(DATA!T776),DATA!T776,"n/a")</f>
        <v>200570</v>
      </c>
      <c r="H970" s="78">
        <f>+IF(ISNUMBER(DATA!U776),DATA!U776,"n/a")</f>
        <v>0.08</v>
      </c>
      <c r="I970" s="77">
        <f>+IF(ISNUMBER(DATA!AD776),DATA!AD776,"n/a")</f>
        <v>416375</v>
      </c>
      <c r="J970" s="78">
        <f>+IF(ISNUMBER(DATA!AE776),DATA!AE776,"n/a")</f>
        <v>0.158</v>
      </c>
      <c r="K970" s="77">
        <f>+IF(ISNUMBER(DATA!AN776),DATA!AN776,"n/a")</f>
        <v>845044</v>
      </c>
      <c r="L970" s="78">
        <f>+IF(ISNUMBER(DATA!AO776),DATA!AO776,"n/a")</f>
        <v>0.187</v>
      </c>
      <c r="R970" s="67"/>
      <c r="S970" s="67"/>
      <c r="T970" s="67"/>
      <c r="U970" s="67"/>
      <c r="V970" s="67"/>
      <c r="W970" s="67"/>
      <c r="X970" s="67"/>
      <c r="Y970" s="67"/>
    </row>
    <row r="971" spans="1:25" x14ac:dyDescent="0.2">
      <c r="A971" s="76" t="s">
        <v>19</v>
      </c>
      <c r="B971" s="67" t="s">
        <v>27</v>
      </c>
      <c r="C971" s="67" t="s">
        <v>9</v>
      </c>
      <c r="D971" s="67" t="s">
        <v>320</v>
      </c>
      <c r="E971" s="77">
        <f>+IF(ISNUMBER(DATA!J777),DATA!J777,"n/a")</f>
        <v>33272</v>
      </c>
      <c r="F971" s="78">
        <f>+IF(ISNUMBER(DATA!K777),DATA!K777,"n/a")</f>
        <v>0.30599999999999999</v>
      </c>
      <c r="G971" s="77">
        <f>+IF(ISNUMBER(DATA!T777),DATA!T777,"n/a")</f>
        <v>96259</v>
      </c>
      <c r="H971" s="78">
        <f>+IF(ISNUMBER(DATA!U777),DATA!U777,"n/a")</f>
        <v>0.182</v>
      </c>
      <c r="I971" s="77">
        <f>+IF(ISNUMBER(DATA!AD777),DATA!AD777,"n/a")</f>
        <v>197666</v>
      </c>
      <c r="J971" s="78">
        <f>+IF(ISNUMBER(DATA!AE777),DATA!AE777,"n/a")</f>
        <v>0.153</v>
      </c>
      <c r="K971" s="77">
        <f>+IF(ISNUMBER(DATA!AN777),DATA!AN777,"n/a")</f>
        <v>414467</v>
      </c>
      <c r="L971" s="78">
        <f>+IF(ISNUMBER(DATA!AO777),DATA!AO777,"n/a")</f>
        <v>0.187</v>
      </c>
      <c r="R971" s="67"/>
      <c r="S971" s="67"/>
      <c r="T971" s="67"/>
      <c r="U971" s="67"/>
      <c r="V971" s="67"/>
      <c r="W971" s="67"/>
      <c r="X971" s="67"/>
      <c r="Y971" s="67"/>
    </row>
    <row r="972" spans="1:25" x14ac:dyDescent="0.2">
      <c r="A972" s="76" t="s">
        <v>19</v>
      </c>
      <c r="B972" s="67" t="s">
        <v>27</v>
      </c>
      <c r="C972" s="67" t="s">
        <v>9</v>
      </c>
      <c r="D972" s="67" t="s">
        <v>321</v>
      </c>
      <c r="E972" s="77">
        <f>+IF(ISNUMBER(DATA!J778),DATA!J778,"n/a")</f>
        <v>85259</v>
      </c>
      <c r="F972" s="78">
        <f>+IF(ISNUMBER(DATA!K778),DATA!K778,"n/a")</f>
        <v>0.35499999999999998</v>
      </c>
      <c r="G972" s="77">
        <f>+IF(ISNUMBER(DATA!T778),DATA!T778,"n/a")</f>
        <v>279231</v>
      </c>
      <c r="H972" s="78">
        <f>+IF(ISNUMBER(DATA!U778),DATA!U778,"n/a")</f>
        <v>0.108</v>
      </c>
      <c r="I972" s="77">
        <f>+IF(ISNUMBER(DATA!AD778),DATA!AD778,"n/a")</f>
        <v>562614</v>
      </c>
      <c r="J972" s="78">
        <f>+IF(ISNUMBER(DATA!AE778),DATA!AE778,"n/a")</f>
        <v>0.17899999999999999</v>
      </c>
      <c r="K972" s="77">
        <f>+IF(ISNUMBER(DATA!AN778),DATA!AN778,"n/a")</f>
        <v>1193930</v>
      </c>
      <c r="L972" s="78">
        <f>+IF(ISNUMBER(DATA!AO778),DATA!AO778,"n/a")</f>
        <v>0.20399999999999999</v>
      </c>
      <c r="R972" s="67"/>
      <c r="S972" s="67"/>
      <c r="T972" s="67"/>
      <c r="U972" s="67"/>
      <c r="V972" s="67"/>
      <c r="W972" s="67"/>
      <c r="X972" s="67"/>
      <c r="Y972" s="67"/>
    </row>
    <row r="973" spans="1:25" x14ac:dyDescent="0.2">
      <c r="A973" s="76" t="s">
        <v>19</v>
      </c>
      <c r="B973" s="67" t="s">
        <v>27</v>
      </c>
      <c r="C973" s="67" t="s">
        <v>9</v>
      </c>
      <c r="D973" s="67" t="s">
        <v>347</v>
      </c>
      <c r="E973" s="77">
        <f>+IF(ISNUMBER(DATA!J779),DATA!J779,"n/a")</f>
        <v>13324</v>
      </c>
      <c r="F973" s="78">
        <f>+IF(ISNUMBER(DATA!K779),DATA!K779,"n/a")</f>
        <v>-0.13800000000000001</v>
      </c>
      <c r="G973" s="77">
        <f>+IF(ISNUMBER(DATA!T779),DATA!T779,"n/a")</f>
        <v>41840</v>
      </c>
      <c r="H973" s="78">
        <f>+IF(ISNUMBER(DATA!U779),DATA!U779,"n/a")</f>
        <v>-0.17199999999999999</v>
      </c>
      <c r="I973" s="77">
        <f>+IF(ISNUMBER(DATA!AD779),DATA!AD779,"n/a")</f>
        <v>91602</v>
      </c>
      <c r="J973" s="78">
        <f>+IF(ISNUMBER(DATA!AE779),DATA!AE779,"n/a")</f>
        <v>-8.7999999999999995E-2</v>
      </c>
      <c r="K973" s="77">
        <f>+IF(ISNUMBER(DATA!AN779),DATA!AN779,"n/a")</f>
        <v>205118</v>
      </c>
      <c r="L973" s="78">
        <f>+IF(ISNUMBER(DATA!AO779),DATA!AO779,"n/a")</f>
        <v>4.9000000000000002E-2</v>
      </c>
      <c r="R973" s="67"/>
      <c r="S973" s="67"/>
      <c r="T973" s="67"/>
      <c r="U973" s="67"/>
      <c r="V973" s="67"/>
      <c r="W973" s="67"/>
      <c r="X973" s="67"/>
      <c r="Y973" s="67"/>
    </row>
    <row r="974" spans="1:25" x14ac:dyDescent="0.2">
      <c r="A974" s="76" t="s">
        <v>19</v>
      </c>
      <c r="B974" s="67" t="s">
        <v>27</v>
      </c>
      <c r="C974" s="67" t="s">
        <v>9</v>
      </c>
      <c r="D974" s="67" t="s">
        <v>348</v>
      </c>
      <c r="E974" s="77">
        <f>+IF(ISNUMBER(DATA!J780),DATA!J780,"n/a")</f>
        <v>56646</v>
      </c>
      <c r="F974" s="78">
        <f>+IF(ISNUMBER(DATA!K780),DATA!K780,"n/a")</f>
        <v>0.42199999999999999</v>
      </c>
      <c r="G974" s="77">
        <f>+IF(ISNUMBER(DATA!T780),DATA!T780,"n/a")</f>
        <v>181154</v>
      </c>
      <c r="H974" s="78">
        <f>+IF(ISNUMBER(DATA!U780),DATA!U780,"n/a")</f>
        <v>0.504</v>
      </c>
      <c r="I974" s="77">
        <f>+IF(ISNUMBER(DATA!AD780),DATA!AD780,"n/a")</f>
        <v>373131</v>
      </c>
      <c r="J974" s="78">
        <f>+IF(ISNUMBER(DATA!AE780),DATA!AE780,"n/a")</f>
        <v>0.52700000000000002</v>
      </c>
      <c r="K974" s="77">
        <f>+IF(ISNUMBER(DATA!AN780),DATA!AN780,"n/a")</f>
        <v>771333</v>
      </c>
      <c r="L974" s="78">
        <f>+IF(ISNUMBER(DATA!AO780),DATA!AO780,"n/a")</f>
        <v>0.60099999999999998</v>
      </c>
      <c r="R974" s="67"/>
      <c r="S974" s="67"/>
      <c r="T974" s="67"/>
      <c r="U974" s="67"/>
      <c r="V974" s="67"/>
      <c r="W974" s="67"/>
      <c r="X974" s="67"/>
      <c r="Y974" s="67"/>
    </row>
    <row r="975" spans="1:25" x14ac:dyDescent="0.2">
      <c r="A975" s="76"/>
      <c r="E975" s="91"/>
      <c r="F975" s="78"/>
      <c r="G975" s="92"/>
      <c r="H975" s="78"/>
      <c r="I975" s="92"/>
      <c r="J975" s="83"/>
      <c r="K975" s="92"/>
      <c r="L975" s="78"/>
      <c r="R975" s="67"/>
      <c r="S975" s="67"/>
      <c r="T975" s="67"/>
      <c r="U975" s="67"/>
      <c r="V975" s="67"/>
      <c r="W975" s="67"/>
      <c r="X975" s="67"/>
      <c r="Y975" s="67"/>
    </row>
    <row r="976" spans="1:25" x14ac:dyDescent="0.2">
      <c r="A976" s="76" t="s">
        <v>19</v>
      </c>
      <c r="B976" s="67" t="s">
        <v>27</v>
      </c>
      <c r="C976" s="67" t="s">
        <v>25</v>
      </c>
      <c r="D976" s="67" t="s">
        <v>274</v>
      </c>
      <c r="E976" s="87">
        <f>+IF(ISNUMBER(DATA!L731),DATA!L731,"n/a")</f>
        <v>28011</v>
      </c>
      <c r="F976" s="78">
        <f>+IF(ISNUMBER(DATA!M731),DATA!M731,"n/a")</f>
        <v>6.8000000000000005E-2</v>
      </c>
      <c r="G976" s="87">
        <f>+IF(ISNUMBER(DATA!V731),DATA!V731,"n/a")</f>
        <v>86761</v>
      </c>
      <c r="H976" s="78">
        <f>+IF(ISNUMBER(DATA!W731),DATA!W731,"n/a")</f>
        <v>8.3000000000000004E-2</v>
      </c>
      <c r="I976" s="87">
        <f>+IF(ISNUMBER(DATA!AF731),DATA!AF731,"n/a")</f>
        <v>187972</v>
      </c>
      <c r="J976" s="78">
        <f>+IF(ISNUMBER(DATA!AG731),DATA!AG731,"n/a")</f>
        <v>0.14799999999999999</v>
      </c>
      <c r="K976" s="87">
        <f>+IF(ISNUMBER(DATA!AP731),DATA!AP731,"n/a")</f>
        <v>393310</v>
      </c>
      <c r="L976" s="78">
        <f>+IF(ISNUMBER(DATA!AQ731),DATA!AQ731,"n/a")</f>
        <v>0.14599999999999999</v>
      </c>
      <c r="R976" s="67"/>
      <c r="S976" s="67"/>
      <c r="T976" s="67"/>
      <c r="U976" s="67"/>
      <c r="V976" s="67"/>
      <c r="W976" s="67"/>
      <c r="X976" s="67"/>
      <c r="Y976" s="67"/>
    </row>
    <row r="977" spans="1:25" x14ac:dyDescent="0.2">
      <c r="A977" s="76" t="s">
        <v>19</v>
      </c>
      <c r="B977" s="67" t="s">
        <v>27</v>
      </c>
      <c r="C977" s="67" t="s">
        <v>25</v>
      </c>
      <c r="D977" s="67" t="s">
        <v>275</v>
      </c>
      <c r="E977" s="87">
        <f>+IF(ISNUMBER(DATA!L732),DATA!L732,"n/a")</f>
        <v>116956</v>
      </c>
      <c r="F977" s="78">
        <f>+IF(ISNUMBER(DATA!M732),DATA!M732,"n/a")</f>
        <v>-8.0000000000000002E-3</v>
      </c>
      <c r="G977" s="87">
        <f>+IF(ISNUMBER(DATA!V732),DATA!V732,"n/a")</f>
        <v>372467</v>
      </c>
      <c r="H977" s="78">
        <f>+IF(ISNUMBER(DATA!W732),DATA!W732,"n/a")</f>
        <v>-0.14699999999999999</v>
      </c>
      <c r="I977" s="87">
        <f>+IF(ISNUMBER(DATA!AF732),DATA!AF732,"n/a")</f>
        <v>771935</v>
      </c>
      <c r="J977" s="78">
        <f>+IF(ISNUMBER(DATA!AG732),DATA!AG732,"n/a")</f>
        <v>-0.10299999999999999</v>
      </c>
      <c r="K977" s="87">
        <f>+IF(ISNUMBER(DATA!AP732),DATA!AP732,"n/a")</f>
        <v>1546629</v>
      </c>
      <c r="L977" s="78">
        <f>+IF(ISNUMBER(DATA!AQ732),DATA!AQ732,"n/a")</f>
        <v>-0.113</v>
      </c>
      <c r="R977" s="67"/>
      <c r="S977" s="67"/>
      <c r="T977" s="67"/>
      <c r="U977" s="67"/>
      <c r="V977" s="67"/>
      <c r="W977" s="67"/>
      <c r="X977" s="67"/>
      <c r="Y977" s="67"/>
    </row>
    <row r="978" spans="1:25" x14ac:dyDescent="0.2">
      <c r="A978" s="76" t="s">
        <v>19</v>
      </c>
      <c r="B978" s="67" t="s">
        <v>27</v>
      </c>
      <c r="C978" s="67" t="s">
        <v>25</v>
      </c>
      <c r="D978" s="67" t="s">
        <v>276</v>
      </c>
      <c r="E978" s="87">
        <f>+IF(ISNUMBER(DATA!L733),DATA!L733,"n/a")</f>
        <v>244006</v>
      </c>
      <c r="F978" s="78">
        <f>+IF(ISNUMBER(DATA!M733),DATA!M733,"n/a")</f>
        <v>-5.0999999999999997E-2</v>
      </c>
      <c r="G978" s="87">
        <f>+IF(ISNUMBER(DATA!V733),DATA!V733,"n/a")</f>
        <v>732152</v>
      </c>
      <c r="H978" s="78">
        <f>+IF(ISNUMBER(DATA!W733),DATA!W733,"n/a")</f>
        <v>-5.0999999999999997E-2</v>
      </c>
      <c r="I978" s="87">
        <f>+IF(ISNUMBER(DATA!AF733),DATA!AF733,"n/a")</f>
        <v>1465322</v>
      </c>
      <c r="J978" s="78">
        <f>+IF(ISNUMBER(DATA!AG733),DATA!AG733,"n/a")</f>
        <v>-6.7000000000000004E-2</v>
      </c>
      <c r="K978" s="87">
        <f>+IF(ISNUMBER(DATA!AP733),DATA!AP733,"n/a")</f>
        <v>3157377</v>
      </c>
      <c r="L978" s="78">
        <f>+IF(ISNUMBER(DATA!AQ733),DATA!AQ733,"n/a")</f>
        <v>-3.6999999999999998E-2</v>
      </c>
      <c r="R978" s="67"/>
      <c r="S978" s="67"/>
      <c r="T978" s="67"/>
      <c r="U978" s="67"/>
      <c r="V978" s="67"/>
      <c r="W978" s="67"/>
      <c r="X978" s="67"/>
      <c r="Y978" s="67"/>
    </row>
    <row r="979" spans="1:25" x14ac:dyDescent="0.2">
      <c r="A979" s="76" t="s">
        <v>19</v>
      </c>
      <c r="B979" s="67" t="s">
        <v>27</v>
      </c>
      <c r="C979" s="67" t="s">
        <v>25</v>
      </c>
      <c r="D979" s="67" t="s">
        <v>277</v>
      </c>
      <c r="E979" s="87">
        <f>+IF(ISNUMBER(DATA!L734),DATA!L734,"n/a")</f>
        <v>89707</v>
      </c>
      <c r="F979" s="78">
        <f>+IF(ISNUMBER(DATA!M734),DATA!M734,"n/a")</f>
        <v>0.19600000000000001</v>
      </c>
      <c r="G979" s="87">
        <f>+IF(ISNUMBER(DATA!V734),DATA!V734,"n/a")</f>
        <v>295206</v>
      </c>
      <c r="H979" s="78">
        <f>+IF(ISNUMBER(DATA!W734),DATA!W734,"n/a")</f>
        <v>6.8000000000000005E-2</v>
      </c>
      <c r="I979" s="87">
        <f>+IF(ISNUMBER(DATA!AF734),DATA!AF734,"n/a")</f>
        <v>607366</v>
      </c>
      <c r="J979" s="78">
        <f>+IF(ISNUMBER(DATA!AG734),DATA!AG734,"n/a")</f>
        <v>0.108</v>
      </c>
      <c r="K979" s="87">
        <f>+IF(ISNUMBER(DATA!AP734),DATA!AP734,"n/a")</f>
        <v>1226633</v>
      </c>
      <c r="L979" s="78">
        <f>+IF(ISNUMBER(DATA!AQ734),DATA!AQ734,"n/a")</f>
        <v>0.111</v>
      </c>
      <c r="R979" s="67"/>
      <c r="S979" s="67"/>
      <c r="T979" s="67"/>
      <c r="U979" s="67"/>
      <c r="V979" s="67"/>
      <c r="W979" s="67"/>
      <c r="X979" s="67"/>
      <c r="Y979" s="67"/>
    </row>
    <row r="980" spans="1:25" x14ac:dyDescent="0.2">
      <c r="A980" s="76" t="s">
        <v>19</v>
      </c>
      <c r="B980" s="67" t="s">
        <v>27</v>
      </c>
      <c r="C980" s="67" t="s">
        <v>25</v>
      </c>
      <c r="D980" s="67" t="s">
        <v>278</v>
      </c>
      <c r="E980" s="87">
        <f>+IF(ISNUMBER(DATA!L735),DATA!L735,"n/a")</f>
        <v>176482</v>
      </c>
      <c r="F980" s="78">
        <f>+IF(ISNUMBER(DATA!M735),DATA!M735,"n/a")</f>
        <v>-0.14899999999999999</v>
      </c>
      <c r="G980" s="87">
        <f>+IF(ISNUMBER(DATA!V735),DATA!V735,"n/a")</f>
        <v>509313</v>
      </c>
      <c r="H980" s="78">
        <f>+IF(ISNUMBER(DATA!W735),DATA!W735,"n/a")</f>
        <v>-0.14599999999999999</v>
      </c>
      <c r="I980" s="87">
        <f>+IF(ISNUMBER(DATA!AF735),DATA!AF735,"n/a")</f>
        <v>1042101</v>
      </c>
      <c r="J980" s="78">
        <f>+IF(ISNUMBER(DATA!AG735),DATA!AG735,"n/a")</f>
        <v>-0.13500000000000001</v>
      </c>
      <c r="K980" s="87">
        <f>+IF(ISNUMBER(DATA!AP735),DATA!AP735,"n/a")</f>
        <v>2446789</v>
      </c>
      <c r="L980" s="78">
        <f>+IF(ISNUMBER(DATA!AQ735),DATA!AQ735,"n/a")</f>
        <v>-2E-3</v>
      </c>
      <c r="R980" s="67"/>
      <c r="S980" s="67"/>
      <c r="T980" s="67"/>
      <c r="U980" s="67"/>
      <c r="V980" s="67"/>
      <c r="W980" s="67"/>
      <c r="X980" s="67"/>
      <c r="Y980" s="67"/>
    </row>
    <row r="981" spans="1:25" x14ac:dyDescent="0.2">
      <c r="A981" s="76" t="s">
        <v>19</v>
      </c>
      <c r="B981" s="67" t="s">
        <v>27</v>
      </c>
      <c r="C981" s="67" t="s">
        <v>25</v>
      </c>
      <c r="D981" s="67" t="s">
        <v>279</v>
      </c>
      <c r="E981" s="87">
        <f>+IF(ISNUMBER(DATA!L736),DATA!L736,"n/a")</f>
        <v>114058</v>
      </c>
      <c r="F981" s="78">
        <f>+IF(ISNUMBER(DATA!M736),DATA!M736,"n/a")</f>
        <v>-2.5999999999999999E-2</v>
      </c>
      <c r="G981" s="87">
        <f>+IF(ISNUMBER(DATA!V736),DATA!V736,"n/a")</f>
        <v>340520</v>
      </c>
      <c r="H981" s="78">
        <f>+IF(ISNUMBER(DATA!W736),DATA!W736,"n/a")</f>
        <v>-6.0999999999999999E-2</v>
      </c>
      <c r="I981" s="87">
        <f>+IF(ISNUMBER(DATA!AF736),DATA!AF736,"n/a")</f>
        <v>706842</v>
      </c>
      <c r="J981" s="78">
        <f>+IF(ISNUMBER(DATA!AG736),DATA!AG736,"n/a")</f>
        <v>-5.8000000000000003E-2</v>
      </c>
      <c r="K981" s="87">
        <f>+IF(ISNUMBER(DATA!AP736),DATA!AP736,"n/a")</f>
        <v>1527850</v>
      </c>
      <c r="L981" s="78">
        <f>+IF(ISNUMBER(DATA!AQ736),DATA!AQ736,"n/a")</f>
        <v>-1.9E-2</v>
      </c>
      <c r="R981" s="67"/>
      <c r="S981" s="67"/>
      <c r="T981" s="67"/>
      <c r="U981" s="67"/>
      <c r="V981" s="67"/>
      <c r="W981" s="67"/>
      <c r="X981" s="67"/>
      <c r="Y981" s="67"/>
    </row>
    <row r="982" spans="1:25" x14ac:dyDescent="0.2">
      <c r="A982" s="76" t="s">
        <v>19</v>
      </c>
      <c r="B982" s="67" t="s">
        <v>27</v>
      </c>
      <c r="C982" s="67" t="s">
        <v>25</v>
      </c>
      <c r="D982" s="67" t="s">
        <v>280</v>
      </c>
      <c r="E982" s="87">
        <f>+IF(ISNUMBER(DATA!L737),DATA!L737,"n/a")</f>
        <v>52495</v>
      </c>
      <c r="F982" s="78">
        <f>+IF(ISNUMBER(DATA!M737),DATA!M737,"n/a")</f>
        <v>0.10199999999999999</v>
      </c>
      <c r="G982" s="87">
        <f>+IF(ISNUMBER(DATA!V737),DATA!V737,"n/a")</f>
        <v>170528</v>
      </c>
      <c r="H982" s="78">
        <f>+IF(ISNUMBER(DATA!W737),DATA!W737,"n/a")</f>
        <v>0.114</v>
      </c>
      <c r="I982" s="87">
        <f>+IF(ISNUMBER(DATA!AF737),DATA!AF737,"n/a")</f>
        <v>337133</v>
      </c>
      <c r="J982" s="78">
        <f>+IF(ISNUMBER(DATA!AG737),DATA!AG737,"n/a")</f>
        <v>0.108</v>
      </c>
      <c r="K982" s="87">
        <f>+IF(ISNUMBER(DATA!AP737),DATA!AP737,"n/a")</f>
        <v>686135</v>
      </c>
      <c r="L982" s="78">
        <f>+IF(ISNUMBER(DATA!AQ737),DATA!AQ737,"n/a")</f>
        <v>0.14199999999999999</v>
      </c>
      <c r="R982" s="67"/>
      <c r="S982" s="67"/>
      <c r="T982" s="67"/>
      <c r="U982" s="67"/>
      <c r="V982" s="67"/>
      <c r="W982" s="67"/>
      <c r="X982" s="67"/>
      <c r="Y982" s="67"/>
    </row>
    <row r="983" spans="1:25" x14ac:dyDescent="0.2">
      <c r="A983" s="76" t="s">
        <v>19</v>
      </c>
      <c r="B983" s="67" t="s">
        <v>27</v>
      </c>
      <c r="C983" s="67" t="s">
        <v>25</v>
      </c>
      <c r="D983" s="67" t="s">
        <v>281</v>
      </c>
      <c r="E983" s="87">
        <f>+IF(ISNUMBER(DATA!L738),DATA!L738,"n/a")</f>
        <v>109493</v>
      </c>
      <c r="F983" s="78">
        <f>+IF(ISNUMBER(DATA!M738),DATA!M738,"n/a")</f>
        <v>-0.06</v>
      </c>
      <c r="G983" s="87">
        <f>+IF(ISNUMBER(DATA!V738),DATA!V738,"n/a")</f>
        <v>345887</v>
      </c>
      <c r="H983" s="78">
        <f>+IF(ISNUMBER(DATA!W738),DATA!W738,"n/a")</f>
        <v>0</v>
      </c>
      <c r="I983" s="87">
        <f>+IF(ISNUMBER(DATA!AF738),DATA!AF738,"n/a")</f>
        <v>730051</v>
      </c>
      <c r="J983" s="78">
        <f>+IF(ISNUMBER(DATA!AG738),DATA!AG738,"n/a")</f>
        <v>5.7000000000000002E-2</v>
      </c>
      <c r="K983" s="87">
        <f>+IF(ISNUMBER(DATA!AP738),DATA!AP738,"n/a")</f>
        <v>1551806</v>
      </c>
      <c r="L983" s="78">
        <f>+IF(ISNUMBER(DATA!AQ738),DATA!AQ738,"n/a")</f>
        <v>0.14199999999999999</v>
      </c>
      <c r="R983" s="67"/>
      <c r="S983" s="67"/>
      <c r="T983" s="67"/>
      <c r="U983" s="67"/>
      <c r="V983" s="67"/>
      <c r="W983" s="67"/>
      <c r="X983" s="67"/>
      <c r="Y983" s="67"/>
    </row>
    <row r="984" spans="1:25" x14ac:dyDescent="0.2">
      <c r="A984" s="76" t="s">
        <v>19</v>
      </c>
      <c r="B984" s="67" t="s">
        <v>27</v>
      </c>
      <c r="C984" s="67" t="s">
        <v>25</v>
      </c>
      <c r="D984" s="67" t="s">
        <v>282</v>
      </c>
      <c r="E984" s="87">
        <f>+IF(ISNUMBER(DATA!L739),DATA!L739,"n/a")</f>
        <v>40236</v>
      </c>
      <c r="F984" s="78">
        <f>+IF(ISNUMBER(DATA!M739),DATA!M739,"n/a")</f>
        <v>-0.33100000000000002</v>
      </c>
      <c r="G984" s="87">
        <f>+IF(ISNUMBER(DATA!V739),DATA!V739,"n/a")</f>
        <v>124621</v>
      </c>
      <c r="H984" s="78">
        <f>+IF(ISNUMBER(DATA!W739),DATA!W739,"n/a")</f>
        <v>-0.375</v>
      </c>
      <c r="I984" s="87">
        <f>+IF(ISNUMBER(DATA!AF739),DATA!AF739,"n/a")</f>
        <v>267709</v>
      </c>
      <c r="J984" s="78">
        <f>+IF(ISNUMBER(DATA!AG739),DATA!AG739,"n/a")</f>
        <v>-0.34799999999999998</v>
      </c>
      <c r="K984" s="87">
        <f>+IF(ISNUMBER(DATA!AP739),DATA!AP739,"n/a")</f>
        <v>531563</v>
      </c>
      <c r="L984" s="78">
        <f>+IF(ISNUMBER(DATA!AQ739),DATA!AQ739,"n/a")</f>
        <v>-0.35799999999999998</v>
      </c>
      <c r="R984" s="67"/>
      <c r="S984" s="67"/>
      <c r="T984" s="67"/>
      <c r="U984" s="67"/>
      <c r="V984" s="67"/>
      <c r="W984" s="67"/>
      <c r="X984" s="67"/>
      <c r="Y984" s="67"/>
    </row>
    <row r="985" spans="1:25" x14ac:dyDescent="0.2">
      <c r="A985" s="76" t="s">
        <v>19</v>
      </c>
      <c r="B985" s="67" t="s">
        <v>27</v>
      </c>
      <c r="C985" s="67" t="s">
        <v>25</v>
      </c>
      <c r="D985" s="67" t="s">
        <v>283</v>
      </c>
      <c r="E985" s="87">
        <f>+IF(ISNUMBER(DATA!L740),DATA!L740,"n/a")</f>
        <v>45335</v>
      </c>
      <c r="F985" s="78">
        <f>+IF(ISNUMBER(DATA!M740),DATA!M740,"n/a")</f>
        <v>0.10299999999999999</v>
      </c>
      <c r="G985" s="87">
        <f>+IF(ISNUMBER(DATA!V740),DATA!V740,"n/a")</f>
        <v>147005</v>
      </c>
      <c r="H985" s="78">
        <f>+IF(ISNUMBER(DATA!W740),DATA!W740,"n/a")</f>
        <v>0.121</v>
      </c>
      <c r="I985" s="87">
        <f>+IF(ISNUMBER(DATA!AF740),DATA!AF740,"n/a")</f>
        <v>302418</v>
      </c>
      <c r="J985" s="78">
        <f>+IF(ISNUMBER(DATA!AG740),DATA!AG740,"n/a")</f>
        <v>0.14399999999999999</v>
      </c>
      <c r="K985" s="87">
        <f>+IF(ISNUMBER(DATA!AP740),DATA!AP740,"n/a")</f>
        <v>600553</v>
      </c>
      <c r="L985" s="78">
        <f>+IF(ISNUMBER(DATA!AQ740),DATA!AQ740,"n/a")</f>
        <v>0.151</v>
      </c>
      <c r="R985" s="67"/>
      <c r="S985" s="67"/>
      <c r="T985" s="67"/>
      <c r="U985" s="67"/>
      <c r="V985" s="67"/>
      <c r="W985" s="67"/>
      <c r="X985" s="67"/>
      <c r="Y985" s="67"/>
    </row>
    <row r="986" spans="1:25" x14ac:dyDescent="0.2">
      <c r="A986" s="76" t="s">
        <v>19</v>
      </c>
      <c r="B986" s="67" t="s">
        <v>27</v>
      </c>
      <c r="C986" s="67" t="s">
        <v>25</v>
      </c>
      <c r="D986" s="67" t="s">
        <v>284</v>
      </c>
      <c r="E986" s="87">
        <f>+IF(ISNUMBER(DATA!L741),DATA!L741,"n/a")</f>
        <v>39150</v>
      </c>
      <c r="F986" s="78">
        <f>+IF(ISNUMBER(DATA!M741),DATA!M741,"n/a")</f>
        <v>-0.14899999999999999</v>
      </c>
      <c r="G986" s="87">
        <f>+IF(ISNUMBER(DATA!V741),DATA!V741,"n/a")</f>
        <v>125973</v>
      </c>
      <c r="H986" s="78">
        <f>+IF(ISNUMBER(DATA!W741),DATA!W741,"n/a")</f>
        <v>-0.15</v>
      </c>
      <c r="I986" s="87">
        <f>+IF(ISNUMBER(DATA!AF741),DATA!AF741,"n/a")</f>
        <v>266311</v>
      </c>
      <c r="J986" s="78">
        <f>+IF(ISNUMBER(DATA!AG741),DATA!AG741,"n/a")</f>
        <v>-0.1</v>
      </c>
      <c r="K986" s="87">
        <f>+IF(ISNUMBER(DATA!AP741),DATA!AP741,"n/a")</f>
        <v>612346</v>
      </c>
      <c r="L986" s="78">
        <f>+IF(ISNUMBER(DATA!AQ741),DATA!AQ741,"n/a")</f>
        <v>3.4000000000000002E-2</v>
      </c>
      <c r="R986" s="67"/>
      <c r="S986" s="67"/>
      <c r="T986" s="67"/>
      <c r="U986" s="67"/>
      <c r="V986" s="67"/>
      <c r="W986" s="67"/>
      <c r="X986" s="67"/>
      <c r="Y986" s="67"/>
    </row>
    <row r="987" spans="1:25" x14ac:dyDescent="0.2">
      <c r="A987" s="76" t="s">
        <v>19</v>
      </c>
      <c r="B987" s="67" t="s">
        <v>27</v>
      </c>
      <c r="C987" s="67" t="s">
        <v>25</v>
      </c>
      <c r="D987" s="67" t="s">
        <v>285</v>
      </c>
      <c r="E987" s="87">
        <f>+IF(ISNUMBER(DATA!L742),DATA!L742,"n/a")</f>
        <v>99811</v>
      </c>
      <c r="F987" s="78">
        <f>+IF(ISNUMBER(DATA!M742),DATA!M742,"n/a")</f>
        <v>0</v>
      </c>
      <c r="G987" s="87">
        <f>+IF(ISNUMBER(DATA!V742),DATA!V742,"n/a")</f>
        <v>322570</v>
      </c>
      <c r="H987" s="78">
        <f>+IF(ISNUMBER(DATA!W742),DATA!W742,"n/a")</f>
        <v>2.3E-2</v>
      </c>
      <c r="I987" s="87">
        <f>+IF(ISNUMBER(DATA!AF742),DATA!AF742,"n/a")</f>
        <v>643605</v>
      </c>
      <c r="J987" s="78">
        <f>+IF(ISNUMBER(DATA!AG742),DATA!AG742,"n/a")</f>
        <v>3.6999999999999998E-2</v>
      </c>
      <c r="K987" s="87">
        <f>+IF(ISNUMBER(DATA!AP742),DATA!AP742,"n/a")</f>
        <v>1294468</v>
      </c>
      <c r="L987" s="78">
        <f>+IF(ISNUMBER(DATA!AQ742),DATA!AQ742,"n/a")</f>
        <v>3.7999999999999999E-2</v>
      </c>
      <c r="R987" s="67"/>
      <c r="S987" s="67"/>
      <c r="T987" s="67"/>
      <c r="U987" s="67"/>
      <c r="V987" s="67"/>
      <c r="W987" s="67"/>
      <c r="X987" s="67"/>
      <c r="Y987" s="67"/>
    </row>
    <row r="988" spans="1:25" x14ac:dyDescent="0.2">
      <c r="A988" s="76" t="s">
        <v>19</v>
      </c>
      <c r="B988" s="67" t="s">
        <v>27</v>
      </c>
      <c r="C988" s="67" t="s">
        <v>25</v>
      </c>
      <c r="D988" s="67" t="s">
        <v>286</v>
      </c>
      <c r="E988" s="87">
        <f>+IF(ISNUMBER(DATA!L743),DATA!L743,"n/a")</f>
        <v>91374</v>
      </c>
      <c r="F988" s="78">
        <f>+IF(ISNUMBER(DATA!M743),DATA!M743,"n/a")</f>
        <v>0.11700000000000001</v>
      </c>
      <c r="G988" s="87">
        <f>+IF(ISNUMBER(DATA!V743),DATA!V743,"n/a")</f>
        <v>273708</v>
      </c>
      <c r="H988" s="78">
        <f>+IF(ISNUMBER(DATA!W743),DATA!W743,"n/a")</f>
        <v>0.113</v>
      </c>
      <c r="I988" s="87">
        <f>+IF(ISNUMBER(DATA!AF743),DATA!AF743,"n/a")</f>
        <v>547949</v>
      </c>
      <c r="J988" s="78">
        <f>+IF(ISNUMBER(DATA!AG743),DATA!AG743,"n/a")</f>
        <v>0.124</v>
      </c>
      <c r="K988" s="87">
        <f>+IF(ISNUMBER(DATA!AP743),DATA!AP743,"n/a")</f>
        <v>1117937</v>
      </c>
      <c r="L988" s="78">
        <f>+IF(ISNUMBER(DATA!AQ743),DATA!AQ743,"n/a")</f>
        <v>0.14499999999999999</v>
      </c>
      <c r="R988" s="67"/>
      <c r="S988" s="67"/>
      <c r="T988" s="67"/>
      <c r="U988" s="67"/>
      <c r="V988" s="67"/>
      <c r="W988" s="67"/>
      <c r="X988" s="67"/>
      <c r="Y988" s="67"/>
    </row>
    <row r="989" spans="1:25" x14ac:dyDescent="0.2">
      <c r="A989" s="76" t="s">
        <v>19</v>
      </c>
      <c r="B989" s="67" t="s">
        <v>27</v>
      </c>
      <c r="C989" s="67" t="s">
        <v>25</v>
      </c>
      <c r="D989" s="67" t="s">
        <v>287</v>
      </c>
      <c r="E989" s="87">
        <f>+IF(ISNUMBER(DATA!L744),DATA!L744,"n/a")</f>
        <v>55009</v>
      </c>
      <c r="F989" s="78">
        <f>+IF(ISNUMBER(DATA!M744),DATA!M744,"n/a")</f>
        <v>-0.25600000000000001</v>
      </c>
      <c r="G989" s="87">
        <f>+IF(ISNUMBER(DATA!V744),DATA!V744,"n/a")</f>
        <v>171590</v>
      </c>
      <c r="H989" s="78">
        <f>+IF(ISNUMBER(DATA!W744),DATA!W744,"n/a")</f>
        <v>-0.28299999999999997</v>
      </c>
      <c r="I989" s="87">
        <f>+IF(ISNUMBER(DATA!AF744),DATA!AF744,"n/a")</f>
        <v>359019</v>
      </c>
      <c r="J989" s="78">
        <f>+IF(ISNUMBER(DATA!AG744),DATA!AG744,"n/a")</f>
        <v>-0.24299999999999999</v>
      </c>
      <c r="K989" s="87">
        <f>+IF(ISNUMBER(DATA!AP744),DATA!AP744,"n/a")</f>
        <v>874675</v>
      </c>
      <c r="L989" s="78">
        <f>+IF(ISNUMBER(DATA!AQ744),DATA!AQ744,"n/a")</f>
        <v>-0.13</v>
      </c>
      <c r="R989" s="67"/>
      <c r="S989" s="67"/>
      <c r="T989" s="67"/>
      <c r="U989" s="67"/>
      <c r="V989" s="67"/>
      <c r="W989" s="67"/>
      <c r="X989" s="67"/>
      <c r="Y989" s="67"/>
    </row>
    <row r="990" spans="1:25" x14ac:dyDescent="0.2">
      <c r="A990" s="76" t="s">
        <v>19</v>
      </c>
      <c r="B990" s="67" t="s">
        <v>27</v>
      </c>
      <c r="C990" s="67" t="s">
        <v>25</v>
      </c>
      <c r="D990" s="67" t="s">
        <v>288</v>
      </c>
      <c r="E990" s="87">
        <f>+IF(ISNUMBER(DATA!L745),DATA!L745,"n/a")</f>
        <v>58604</v>
      </c>
      <c r="F990" s="78">
        <f>+IF(ISNUMBER(DATA!M745),DATA!M745,"n/a")</f>
        <v>0.14299999999999999</v>
      </c>
      <c r="G990" s="87">
        <f>+IF(ISNUMBER(DATA!V745),DATA!V745,"n/a")</f>
        <v>185451</v>
      </c>
      <c r="H990" s="78">
        <f>+IF(ISNUMBER(DATA!W745),DATA!W745,"n/a")</f>
        <v>0.1</v>
      </c>
      <c r="I990" s="87">
        <f>+IF(ISNUMBER(DATA!AF745),DATA!AF745,"n/a")</f>
        <v>335822</v>
      </c>
      <c r="J990" s="78">
        <f>+IF(ISNUMBER(DATA!AG745),DATA!AG745,"n/a")</f>
        <v>1.6E-2</v>
      </c>
      <c r="K990" s="87">
        <f>+IF(ISNUMBER(DATA!AP745),DATA!AP745,"n/a")</f>
        <v>632928</v>
      </c>
      <c r="L990" s="78">
        <f>+IF(ISNUMBER(DATA!AQ745),DATA!AQ745,"n/a")</f>
        <v>-9.8000000000000004E-2</v>
      </c>
      <c r="R990" s="67"/>
      <c r="S990" s="67"/>
      <c r="T990" s="67"/>
      <c r="U990" s="67"/>
      <c r="V990" s="67"/>
      <c r="W990" s="67"/>
      <c r="X990" s="67"/>
      <c r="Y990" s="67"/>
    </row>
    <row r="991" spans="1:25" x14ac:dyDescent="0.2">
      <c r="A991" s="76" t="s">
        <v>19</v>
      </c>
      <c r="B991" s="67" t="s">
        <v>27</v>
      </c>
      <c r="C991" s="67" t="s">
        <v>25</v>
      </c>
      <c r="D991" s="67" t="s">
        <v>289</v>
      </c>
      <c r="E991" s="87">
        <f>+IF(ISNUMBER(DATA!L746),DATA!L746,"n/a")</f>
        <v>140472</v>
      </c>
      <c r="F991" s="78">
        <f>+IF(ISNUMBER(DATA!M746),DATA!M746,"n/a")</f>
        <v>-0.13800000000000001</v>
      </c>
      <c r="G991" s="87">
        <f>+IF(ISNUMBER(DATA!V746),DATA!V746,"n/a")</f>
        <v>435507</v>
      </c>
      <c r="H991" s="78">
        <f>+IF(ISNUMBER(DATA!W746),DATA!W746,"n/a")</f>
        <v>-0.13100000000000001</v>
      </c>
      <c r="I991" s="87">
        <f>+IF(ISNUMBER(DATA!AF746),DATA!AF746,"n/a")</f>
        <v>910479</v>
      </c>
      <c r="J991" s="78">
        <f>+IF(ISNUMBER(DATA!AG746),DATA!AG746,"n/a")</f>
        <v>-9.4E-2</v>
      </c>
      <c r="K991" s="87">
        <f>+IF(ISNUMBER(DATA!AP746),DATA!AP746,"n/a")</f>
        <v>1887218</v>
      </c>
      <c r="L991" s="78">
        <f>+IF(ISNUMBER(DATA!AQ746),DATA!AQ746,"n/a")</f>
        <v>-7.3999999999999996E-2</v>
      </c>
      <c r="R991" s="67"/>
      <c r="S991" s="67"/>
      <c r="T991" s="67"/>
      <c r="U991" s="67"/>
      <c r="V991" s="67"/>
      <c r="W991" s="67"/>
      <c r="X991" s="67"/>
      <c r="Y991" s="67"/>
    </row>
    <row r="992" spans="1:25" x14ac:dyDescent="0.2">
      <c r="A992" s="76" t="s">
        <v>19</v>
      </c>
      <c r="B992" s="67" t="s">
        <v>27</v>
      </c>
      <c r="C992" s="67" t="s">
        <v>25</v>
      </c>
      <c r="D992" s="67" t="s">
        <v>290</v>
      </c>
      <c r="E992" s="87">
        <f>+IF(ISNUMBER(DATA!L747),DATA!L747,"n/a")</f>
        <v>131386</v>
      </c>
      <c r="F992" s="78">
        <f>+IF(ISNUMBER(DATA!M747),DATA!M747,"n/a")</f>
        <v>-0.11600000000000001</v>
      </c>
      <c r="G992" s="87">
        <f>+IF(ISNUMBER(DATA!V747),DATA!V747,"n/a")</f>
        <v>354956</v>
      </c>
      <c r="H992" s="78">
        <f>+IF(ISNUMBER(DATA!W747),DATA!W747,"n/a")</f>
        <v>-0.184</v>
      </c>
      <c r="I992" s="87">
        <f>+IF(ISNUMBER(DATA!AF747),DATA!AF747,"n/a")</f>
        <v>795812</v>
      </c>
      <c r="J992" s="78">
        <f>+IF(ISNUMBER(DATA!AG747),DATA!AG747,"n/a")</f>
        <v>-0.14199999999999999</v>
      </c>
      <c r="K992" s="87">
        <f>+IF(ISNUMBER(DATA!AP747),DATA!AP747,"n/a")</f>
        <v>1771771</v>
      </c>
      <c r="L992" s="78">
        <f>+IF(ISNUMBER(DATA!AQ747),DATA!AQ747,"n/a")</f>
        <v>-7.8E-2</v>
      </c>
      <c r="R992" s="67"/>
      <c r="S992" s="67"/>
      <c r="T992" s="67"/>
      <c r="U992" s="67"/>
      <c r="V992" s="67"/>
      <c r="W992" s="67"/>
      <c r="X992" s="67"/>
      <c r="Y992" s="67"/>
    </row>
    <row r="993" spans="1:25" x14ac:dyDescent="0.2">
      <c r="A993" s="76" t="s">
        <v>19</v>
      </c>
      <c r="B993" s="67" t="s">
        <v>27</v>
      </c>
      <c r="C993" s="67" t="s">
        <v>25</v>
      </c>
      <c r="D993" s="67" t="s">
        <v>291</v>
      </c>
      <c r="E993" s="87">
        <f>+IF(ISNUMBER(DATA!L748),DATA!L748,"n/a")</f>
        <v>64300</v>
      </c>
      <c r="F993" s="78">
        <f>+IF(ISNUMBER(DATA!M748),DATA!M748,"n/a")</f>
        <v>-0.114</v>
      </c>
      <c r="G993" s="87">
        <f>+IF(ISNUMBER(DATA!V748),DATA!V748,"n/a")</f>
        <v>207536</v>
      </c>
      <c r="H993" s="78">
        <f>+IF(ISNUMBER(DATA!W748),DATA!W748,"n/a")</f>
        <v>-9.4E-2</v>
      </c>
      <c r="I993" s="87">
        <f>+IF(ISNUMBER(DATA!AF748),DATA!AF748,"n/a")</f>
        <v>416420</v>
      </c>
      <c r="J993" s="78">
        <f>+IF(ISNUMBER(DATA!AG748),DATA!AG748,"n/a")</f>
        <v>-6.4000000000000001E-2</v>
      </c>
      <c r="K993" s="87">
        <f>+IF(ISNUMBER(DATA!AP748),DATA!AP748,"n/a")</f>
        <v>813513</v>
      </c>
      <c r="L993" s="78">
        <f>+IF(ISNUMBER(DATA!AQ748),DATA!AQ748,"n/a")</f>
        <v>-0.124</v>
      </c>
      <c r="R993" s="67"/>
      <c r="S993" s="67"/>
      <c r="T993" s="67"/>
      <c r="U993" s="67"/>
      <c r="V993" s="67"/>
      <c r="W993" s="67"/>
      <c r="X993" s="67"/>
      <c r="Y993" s="67"/>
    </row>
    <row r="994" spans="1:25" x14ac:dyDescent="0.2">
      <c r="A994" s="76" t="s">
        <v>19</v>
      </c>
      <c r="B994" s="67" t="s">
        <v>27</v>
      </c>
      <c r="C994" s="67" t="s">
        <v>25</v>
      </c>
      <c r="D994" s="67" t="s">
        <v>292</v>
      </c>
      <c r="E994" s="87">
        <f>+IF(ISNUMBER(DATA!L749),DATA!L749,"n/a")</f>
        <v>41399</v>
      </c>
      <c r="F994" s="78">
        <f>+IF(ISNUMBER(DATA!M749),DATA!M749,"n/a")</f>
        <v>-0.124</v>
      </c>
      <c r="G994" s="87">
        <f>+IF(ISNUMBER(DATA!V749),DATA!V749,"n/a")</f>
        <v>129187</v>
      </c>
      <c r="H994" s="78">
        <f>+IF(ISNUMBER(DATA!W749),DATA!W749,"n/a")</f>
        <v>-0.151</v>
      </c>
      <c r="I994" s="87">
        <f>+IF(ISNUMBER(DATA!AF749),DATA!AF749,"n/a")</f>
        <v>271767</v>
      </c>
      <c r="J994" s="78">
        <f>+IF(ISNUMBER(DATA!AG749),DATA!AG749,"n/a")</f>
        <v>-0.126</v>
      </c>
      <c r="K994" s="87">
        <f>+IF(ISNUMBER(DATA!AP749),DATA!AP749,"n/a")</f>
        <v>556073</v>
      </c>
      <c r="L994" s="78">
        <f>+IF(ISNUMBER(DATA!AQ749),DATA!AQ749,"n/a")</f>
        <v>-0.09</v>
      </c>
      <c r="R994" s="67"/>
      <c r="S994" s="67"/>
      <c r="T994" s="67"/>
      <c r="U994" s="67"/>
      <c r="V994" s="67"/>
      <c r="W994" s="67"/>
      <c r="X994" s="67"/>
      <c r="Y994" s="67"/>
    </row>
    <row r="995" spans="1:25" x14ac:dyDescent="0.2">
      <c r="A995" s="76" t="s">
        <v>19</v>
      </c>
      <c r="B995" s="67" t="s">
        <v>27</v>
      </c>
      <c r="C995" s="67" t="s">
        <v>25</v>
      </c>
      <c r="D995" s="67" t="s">
        <v>293</v>
      </c>
      <c r="E995" s="87">
        <f>+IF(ISNUMBER(DATA!L750),DATA!L750,"n/a")</f>
        <v>69832</v>
      </c>
      <c r="F995" s="78">
        <f>+IF(ISNUMBER(DATA!M750),DATA!M750,"n/a")</f>
        <v>0.36</v>
      </c>
      <c r="G995" s="87">
        <f>+IF(ISNUMBER(DATA!V750),DATA!V750,"n/a")</f>
        <v>228911</v>
      </c>
      <c r="H995" s="78">
        <f>+IF(ISNUMBER(DATA!W750),DATA!W750,"n/a")</f>
        <v>0.127</v>
      </c>
      <c r="I995" s="87">
        <f>+IF(ISNUMBER(DATA!AF750),DATA!AF750,"n/a")</f>
        <v>465106</v>
      </c>
      <c r="J995" s="78">
        <f>+IF(ISNUMBER(DATA!AG750),DATA!AG750,"n/a")</f>
        <v>0.16500000000000001</v>
      </c>
      <c r="K995" s="87">
        <f>+IF(ISNUMBER(DATA!AP750),DATA!AP750,"n/a")</f>
        <v>968198</v>
      </c>
      <c r="L995" s="78">
        <f>+IF(ISNUMBER(DATA!AQ750),DATA!AQ750,"n/a")</f>
        <v>0.17699999999999999</v>
      </c>
      <c r="R995" s="67"/>
      <c r="S995" s="67"/>
      <c r="T995" s="67"/>
      <c r="U995" s="67"/>
      <c r="V995" s="67"/>
      <c r="W995" s="67"/>
      <c r="X995" s="67"/>
      <c r="Y995" s="67"/>
    </row>
    <row r="996" spans="1:25" x14ac:dyDescent="0.2">
      <c r="A996" s="76" t="s">
        <v>19</v>
      </c>
      <c r="B996" s="67" t="s">
        <v>27</v>
      </c>
      <c r="C996" s="67" t="s">
        <v>25</v>
      </c>
      <c r="D996" s="67" t="s">
        <v>294</v>
      </c>
      <c r="E996" s="87">
        <f>+IF(ISNUMBER(DATA!L751),DATA!L751,"n/a")</f>
        <v>47636</v>
      </c>
      <c r="F996" s="78">
        <f>+IF(ISNUMBER(DATA!M751),DATA!M751,"n/a")</f>
        <v>0.126</v>
      </c>
      <c r="G996" s="87">
        <f>+IF(ISNUMBER(DATA!V751),DATA!V751,"n/a")</f>
        <v>175080</v>
      </c>
      <c r="H996" s="78">
        <f>+IF(ISNUMBER(DATA!W751),DATA!W751,"n/a")</f>
        <v>0.42699999999999999</v>
      </c>
      <c r="I996" s="87">
        <f>+IF(ISNUMBER(DATA!AF751),DATA!AF751,"n/a")</f>
        <v>344526</v>
      </c>
      <c r="J996" s="78">
        <f>+IF(ISNUMBER(DATA!AG751),DATA!AG751,"n/a")</f>
        <v>0.46800000000000003</v>
      </c>
      <c r="K996" s="87">
        <f>+IF(ISNUMBER(DATA!AP751),DATA!AP751,"n/a")</f>
        <v>638050</v>
      </c>
      <c r="L996" s="78">
        <f>+IF(ISNUMBER(DATA!AQ751),DATA!AQ751,"n/a")</f>
        <v>0.28499999999999998</v>
      </c>
      <c r="R996" s="67"/>
      <c r="S996" s="67"/>
      <c r="T996" s="67"/>
      <c r="U996" s="67"/>
      <c r="V996" s="67"/>
      <c r="W996" s="67"/>
      <c r="X996" s="67"/>
      <c r="Y996" s="67"/>
    </row>
    <row r="997" spans="1:25" x14ac:dyDescent="0.2">
      <c r="A997" s="76" t="s">
        <v>19</v>
      </c>
      <c r="B997" s="67" t="s">
        <v>27</v>
      </c>
      <c r="C997" s="67" t="s">
        <v>25</v>
      </c>
      <c r="D997" s="67" t="s">
        <v>295</v>
      </c>
      <c r="E997" s="87">
        <f>+IF(ISNUMBER(DATA!L752),DATA!L752,"n/a")</f>
        <v>223889</v>
      </c>
      <c r="F997" s="78">
        <f>+IF(ISNUMBER(DATA!M752),DATA!M752,"n/a")</f>
        <v>-0.13200000000000001</v>
      </c>
      <c r="G997" s="87">
        <f>+IF(ISNUMBER(DATA!V752),DATA!V752,"n/a")</f>
        <v>734031</v>
      </c>
      <c r="H997" s="78">
        <f>+IF(ISNUMBER(DATA!W752),DATA!W752,"n/a")</f>
        <v>-0.108</v>
      </c>
      <c r="I997" s="87">
        <f>+IF(ISNUMBER(DATA!AF752),DATA!AF752,"n/a")</f>
        <v>1475868</v>
      </c>
      <c r="J997" s="78">
        <f>+IF(ISNUMBER(DATA!AG752),DATA!AG752,"n/a")</f>
        <v>-9.4E-2</v>
      </c>
      <c r="K997" s="87">
        <f>+IF(ISNUMBER(DATA!AP752),DATA!AP752,"n/a")</f>
        <v>3351373</v>
      </c>
      <c r="L997" s="78">
        <f>+IF(ISNUMBER(DATA!AQ752),DATA!AQ752,"n/a")</f>
        <v>-1.6E-2</v>
      </c>
      <c r="R997" s="67"/>
      <c r="S997" s="67"/>
      <c r="T997" s="67"/>
      <c r="U997" s="67"/>
      <c r="V997" s="67"/>
      <c r="W997" s="67"/>
      <c r="X997" s="67"/>
      <c r="Y997" s="67"/>
    </row>
    <row r="998" spans="1:25" x14ac:dyDescent="0.2">
      <c r="A998" s="76" t="s">
        <v>19</v>
      </c>
      <c r="B998" s="67" t="s">
        <v>27</v>
      </c>
      <c r="C998" s="67" t="s">
        <v>25</v>
      </c>
      <c r="D998" s="67" t="s">
        <v>296</v>
      </c>
      <c r="E998" s="87">
        <f>+IF(ISNUMBER(DATA!L753),DATA!L753,"n/a")</f>
        <v>15048</v>
      </c>
      <c r="F998" s="78">
        <f>+IF(ISNUMBER(DATA!M753),DATA!M753,"n/a")</f>
        <v>-0.214</v>
      </c>
      <c r="G998" s="87">
        <f>+IF(ISNUMBER(DATA!V753),DATA!V753,"n/a")</f>
        <v>45837</v>
      </c>
      <c r="H998" s="78">
        <f>+IF(ISNUMBER(DATA!W753),DATA!W753,"n/a")</f>
        <v>-0.29899999999999999</v>
      </c>
      <c r="I998" s="87">
        <f>+IF(ISNUMBER(DATA!AF753),DATA!AF753,"n/a")</f>
        <v>94407</v>
      </c>
      <c r="J998" s="78">
        <f>+IF(ISNUMBER(DATA!AG753),DATA!AG753,"n/a")</f>
        <v>-0.30499999999999999</v>
      </c>
      <c r="K998" s="87">
        <f>+IF(ISNUMBER(DATA!AP753),DATA!AP753,"n/a")</f>
        <v>170386</v>
      </c>
      <c r="L998" s="78">
        <f>+IF(ISNUMBER(DATA!AQ753),DATA!AQ753,"n/a")</f>
        <v>-0.371</v>
      </c>
      <c r="R998" s="67"/>
      <c r="S998" s="67"/>
      <c r="T998" s="67"/>
      <c r="U998" s="67"/>
      <c r="V998" s="67"/>
      <c r="W998" s="67"/>
      <c r="X998" s="67"/>
      <c r="Y998" s="67"/>
    </row>
    <row r="999" spans="1:25" x14ac:dyDescent="0.2">
      <c r="A999" s="76" t="s">
        <v>19</v>
      </c>
      <c r="B999" s="67" t="s">
        <v>27</v>
      </c>
      <c r="C999" s="67" t="s">
        <v>25</v>
      </c>
      <c r="D999" s="67" t="s">
        <v>297</v>
      </c>
      <c r="E999" s="87">
        <f>+IF(ISNUMBER(DATA!L754),DATA!L754,"n/a")</f>
        <v>213463</v>
      </c>
      <c r="F999" s="78">
        <f>+IF(ISNUMBER(DATA!M754),DATA!M754,"n/a")</f>
        <v>0.41</v>
      </c>
      <c r="G999" s="87">
        <f>+IF(ISNUMBER(DATA!V754),DATA!V754,"n/a")</f>
        <v>690897</v>
      </c>
      <c r="H999" s="78">
        <f>+IF(ISNUMBER(DATA!W754),DATA!W754,"n/a")</f>
        <v>0.16600000000000001</v>
      </c>
      <c r="I999" s="87">
        <f>+IF(ISNUMBER(DATA!AF754),DATA!AF754,"n/a")</f>
        <v>1374727</v>
      </c>
      <c r="J999" s="78">
        <f>+IF(ISNUMBER(DATA!AG754),DATA!AG754,"n/a")</f>
        <v>0.20799999999999999</v>
      </c>
      <c r="K999" s="87">
        <f>+IF(ISNUMBER(DATA!AP754),DATA!AP754,"n/a")</f>
        <v>2811522</v>
      </c>
      <c r="L999" s="78">
        <f>+IF(ISNUMBER(DATA!AQ754),DATA!AQ754,"n/a")</f>
        <v>0.192</v>
      </c>
      <c r="R999" s="67"/>
      <c r="S999" s="67"/>
      <c r="T999" s="67"/>
      <c r="U999" s="67"/>
      <c r="V999" s="67"/>
      <c r="W999" s="67"/>
      <c r="X999" s="67"/>
      <c r="Y999" s="67"/>
    </row>
    <row r="1000" spans="1:25" x14ac:dyDescent="0.2">
      <c r="A1000" s="76" t="s">
        <v>19</v>
      </c>
      <c r="B1000" s="67" t="s">
        <v>27</v>
      </c>
      <c r="C1000" s="67" t="s">
        <v>25</v>
      </c>
      <c r="D1000" s="67" t="s">
        <v>298</v>
      </c>
      <c r="E1000" s="87">
        <f>+IF(ISNUMBER(DATA!L755),DATA!L755,"n/a")</f>
        <v>126518</v>
      </c>
      <c r="F1000" s="78">
        <f>+IF(ISNUMBER(DATA!M755),DATA!M755,"n/a")</f>
        <v>0.68200000000000005</v>
      </c>
      <c r="G1000" s="87">
        <f>+IF(ISNUMBER(DATA!V755),DATA!V755,"n/a")</f>
        <v>325352</v>
      </c>
      <c r="H1000" s="78">
        <f>+IF(ISNUMBER(DATA!W755),DATA!W755,"n/a")</f>
        <v>0.41399999999999998</v>
      </c>
      <c r="I1000" s="87">
        <f>+IF(ISNUMBER(DATA!AF755),DATA!AF755,"n/a")</f>
        <v>608292</v>
      </c>
      <c r="J1000" s="78">
        <f>+IF(ISNUMBER(DATA!AG755),DATA!AG755,"n/a")</f>
        <v>0.629</v>
      </c>
      <c r="K1000" s="87">
        <f>+IF(ISNUMBER(DATA!AP755),DATA!AP755,"n/a")</f>
        <v>1239597</v>
      </c>
      <c r="L1000" s="78">
        <f>+IF(ISNUMBER(DATA!AQ755),DATA!AQ755,"n/a")</f>
        <v>0.432</v>
      </c>
      <c r="R1000" s="67"/>
      <c r="S1000" s="67"/>
      <c r="T1000" s="67"/>
      <c r="U1000" s="67"/>
      <c r="V1000" s="67"/>
      <c r="W1000" s="67"/>
      <c r="X1000" s="67"/>
      <c r="Y1000" s="67"/>
    </row>
    <row r="1001" spans="1:25" x14ac:dyDescent="0.2">
      <c r="A1001" s="76" t="s">
        <v>19</v>
      </c>
      <c r="B1001" s="67" t="s">
        <v>27</v>
      </c>
      <c r="C1001" s="67" t="s">
        <v>25</v>
      </c>
      <c r="D1001" s="67" t="s">
        <v>299</v>
      </c>
      <c r="E1001" s="87">
        <f>+IF(ISNUMBER(DATA!L756),DATA!L756,"n/a")</f>
        <v>132543</v>
      </c>
      <c r="F1001" s="78">
        <f>+IF(ISNUMBER(DATA!M756),DATA!M756,"n/a")</f>
        <v>-0.10100000000000001</v>
      </c>
      <c r="G1001" s="87">
        <f>+IF(ISNUMBER(DATA!V756),DATA!V756,"n/a")</f>
        <v>351171</v>
      </c>
      <c r="H1001" s="78">
        <f>+IF(ISNUMBER(DATA!W756),DATA!W756,"n/a")</f>
        <v>-8.0000000000000002E-3</v>
      </c>
      <c r="I1001" s="87">
        <f>+IF(ISNUMBER(DATA!AF756),DATA!AF756,"n/a")</f>
        <v>688359</v>
      </c>
      <c r="J1001" s="78">
        <f>+IF(ISNUMBER(DATA!AG756),DATA!AG756,"n/a")</f>
        <v>0.11600000000000001</v>
      </c>
      <c r="K1001" s="87">
        <f>+IF(ISNUMBER(DATA!AP756),DATA!AP756,"n/a")</f>
        <v>1450128</v>
      </c>
      <c r="L1001" s="78">
        <f>+IF(ISNUMBER(DATA!AQ756),DATA!AQ756,"n/a")</f>
        <v>0.15</v>
      </c>
      <c r="R1001" s="67"/>
      <c r="S1001" s="67"/>
      <c r="T1001" s="67"/>
      <c r="U1001" s="67"/>
      <c r="V1001" s="67"/>
      <c r="W1001" s="67"/>
      <c r="X1001" s="67"/>
      <c r="Y1001" s="67"/>
    </row>
    <row r="1002" spans="1:25" x14ac:dyDescent="0.2">
      <c r="A1002" s="76" t="s">
        <v>19</v>
      </c>
      <c r="B1002" s="67" t="s">
        <v>27</v>
      </c>
      <c r="C1002" s="67" t="s">
        <v>25</v>
      </c>
      <c r="D1002" s="67" t="s">
        <v>300</v>
      </c>
      <c r="E1002" s="87">
        <f>+IF(ISNUMBER(DATA!L757),DATA!L757,"n/a")</f>
        <v>35610</v>
      </c>
      <c r="F1002" s="78">
        <f>+IF(ISNUMBER(DATA!M757),DATA!M757,"n/a")</f>
        <v>-1.4999999999999999E-2</v>
      </c>
      <c r="G1002" s="87">
        <f>+IF(ISNUMBER(DATA!V757),DATA!V757,"n/a")</f>
        <v>114819</v>
      </c>
      <c r="H1002" s="78">
        <f>+IF(ISNUMBER(DATA!W757),DATA!W757,"n/a")</f>
        <v>-0.124</v>
      </c>
      <c r="I1002" s="87">
        <f>+IF(ISNUMBER(DATA!AF757),DATA!AF757,"n/a")</f>
        <v>233360</v>
      </c>
      <c r="J1002" s="78">
        <f>+IF(ISNUMBER(DATA!AG757),DATA!AG757,"n/a")</f>
        <v>-0.11799999999999999</v>
      </c>
      <c r="K1002" s="87">
        <f>+IF(ISNUMBER(DATA!AP757),DATA!AP757,"n/a")</f>
        <v>444609</v>
      </c>
      <c r="L1002" s="78">
        <f>+IF(ISNUMBER(DATA!AQ757),DATA!AQ757,"n/a")</f>
        <v>-0.155</v>
      </c>
      <c r="R1002" s="67"/>
      <c r="S1002" s="67"/>
      <c r="T1002" s="67"/>
      <c r="U1002" s="67"/>
      <c r="V1002" s="67"/>
      <c r="W1002" s="67"/>
      <c r="X1002" s="67"/>
      <c r="Y1002" s="67"/>
    </row>
    <row r="1003" spans="1:25" x14ac:dyDescent="0.2">
      <c r="A1003" s="76" t="s">
        <v>19</v>
      </c>
      <c r="B1003" s="67" t="s">
        <v>27</v>
      </c>
      <c r="C1003" s="67" t="s">
        <v>25</v>
      </c>
      <c r="D1003" s="67" t="s">
        <v>301</v>
      </c>
      <c r="E1003" s="87">
        <f>+IF(ISNUMBER(DATA!L758),DATA!L758,"n/a")</f>
        <v>61497</v>
      </c>
      <c r="F1003" s="78">
        <f>+IF(ISNUMBER(DATA!M758),DATA!M758,"n/a")</f>
        <v>0.16500000000000001</v>
      </c>
      <c r="G1003" s="87">
        <f>+IF(ISNUMBER(DATA!V758),DATA!V758,"n/a")</f>
        <v>196397</v>
      </c>
      <c r="H1003" s="78">
        <f>+IF(ISNUMBER(DATA!W758),DATA!W758,"n/a")</f>
        <v>0.17399999999999999</v>
      </c>
      <c r="I1003" s="87">
        <f>+IF(ISNUMBER(DATA!AF758),DATA!AF758,"n/a")</f>
        <v>400292</v>
      </c>
      <c r="J1003" s="78">
        <f>+IF(ISNUMBER(DATA!AG758),DATA!AG758,"n/a")</f>
        <v>0.20699999999999999</v>
      </c>
      <c r="K1003" s="87">
        <f>+IF(ISNUMBER(DATA!AP758),DATA!AP758,"n/a")</f>
        <v>816688</v>
      </c>
      <c r="L1003" s="78">
        <f>+IF(ISNUMBER(DATA!AQ758),DATA!AQ758,"n/a")</f>
        <v>0.27100000000000002</v>
      </c>
      <c r="R1003" s="67"/>
      <c r="S1003" s="67"/>
      <c r="T1003" s="67"/>
      <c r="U1003" s="67"/>
      <c r="V1003" s="67"/>
      <c r="W1003" s="67"/>
      <c r="X1003" s="67"/>
      <c r="Y1003" s="67"/>
    </row>
    <row r="1004" spans="1:25" x14ac:dyDescent="0.2">
      <c r="A1004" s="76" t="s">
        <v>19</v>
      </c>
      <c r="B1004" s="67" t="s">
        <v>27</v>
      </c>
      <c r="C1004" s="67" t="s">
        <v>25</v>
      </c>
      <c r="D1004" s="67" t="s">
        <v>302</v>
      </c>
      <c r="E1004" s="87">
        <f>+IF(ISNUMBER(DATA!L759),DATA!L759,"n/a")</f>
        <v>330779</v>
      </c>
      <c r="F1004" s="78">
        <f>+IF(ISNUMBER(DATA!M759),DATA!M759,"n/a")</f>
        <v>-0.13500000000000001</v>
      </c>
      <c r="G1004" s="87">
        <f>+IF(ISNUMBER(DATA!V759),DATA!V759,"n/a")</f>
        <v>1040455</v>
      </c>
      <c r="H1004" s="78">
        <f>+IF(ISNUMBER(DATA!W759),DATA!W759,"n/a")</f>
        <v>-8.2000000000000003E-2</v>
      </c>
      <c r="I1004" s="87">
        <f>+IF(ISNUMBER(DATA!AF759),DATA!AF759,"n/a")</f>
        <v>2188387</v>
      </c>
      <c r="J1004" s="78">
        <f>+IF(ISNUMBER(DATA!AG759),DATA!AG759,"n/a")</f>
        <v>-4.2999999999999997E-2</v>
      </c>
      <c r="K1004" s="87">
        <f>+IF(ISNUMBER(DATA!AP759),DATA!AP759,"n/a")</f>
        <v>4651735</v>
      </c>
      <c r="L1004" s="78">
        <f>+IF(ISNUMBER(DATA!AQ759),DATA!AQ759,"n/a")</f>
        <v>-1.9E-2</v>
      </c>
      <c r="R1004" s="67"/>
      <c r="S1004" s="67"/>
      <c r="T1004" s="67"/>
      <c r="U1004" s="67"/>
      <c r="V1004" s="67"/>
      <c r="W1004" s="67"/>
      <c r="X1004" s="67"/>
      <c r="Y1004" s="67"/>
    </row>
    <row r="1005" spans="1:25" x14ac:dyDescent="0.2">
      <c r="A1005" s="76" t="s">
        <v>19</v>
      </c>
      <c r="B1005" s="67" t="s">
        <v>27</v>
      </c>
      <c r="C1005" s="67" t="s">
        <v>25</v>
      </c>
      <c r="D1005" s="67" t="s">
        <v>303</v>
      </c>
      <c r="E1005" s="87">
        <f>+IF(ISNUMBER(DATA!L760),DATA!L760,"n/a")</f>
        <v>111378</v>
      </c>
      <c r="F1005" s="78">
        <f>+IF(ISNUMBER(DATA!M760),DATA!M760,"n/a")</f>
        <v>-7.0000000000000001E-3</v>
      </c>
      <c r="G1005" s="87">
        <f>+IF(ISNUMBER(DATA!V760),DATA!V760,"n/a")</f>
        <v>356533</v>
      </c>
      <c r="H1005" s="78">
        <f>+IF(ISNUMBER(DATA!W760),DATA!W760,"n/a")</f>
        <v>-3.0000000000000001E-3</v>
      </c>
      <c r="I1005" s="87">
        <f>+IF(ISNUMBER(DATA!AF760),DATA!AF760,"n/a")</f>
        <v>743415</v>
      </c>
      <c r="J1005" s="78">
        <f>+IF(ISNUMBER(DATA!AG760),DATA!AG760,"n/a")</f>
        <v>2E-3</v>
      </c>
      <c r="K1005" s="87">
        <f>+IF(ISNUMBER(DATA!AP760),DATA!AP760,"n/a")</f>
        <v>1644332</v>
      </c>
      <c r="L1005" s="78">
        <f>+IF(ISNUMBER(DATA!AQ760),DATA!AQ760,"n/a")</f>
        <v>0.10299999999999999</v>
      </c>
      <c r="R1005" s="67"/>
      <c r="S1005" s="67"/>
      <c r="T1005" s="67"/>
      <c r="U1005" s="67"/>
      <c r="V1005" s="67"/>
      <c r="W1005" s="67"/>
      <c r="X1005" s="67"/>
      <c r="Y1005" s="67"/>
    </row>
    <row r="1006" spans="1:25" x14ac:dyDescent="0.2">
      <c r="A1006" s="76" t="s">
        <v>19</v>
      </c>
      <c r="B1006" s="67" t="s">
        <v>27</v>
      </c>
      <c r="C1006" s="67" t="s">
        <v>25</v>
      </c>
      <c r="D1006" s="67" t="s">
        <v>304</v>
      </c>
      <c r="E1006" s="87">
        <f>+IF(ISNUMBER(DATA!L761),DATA!L761,"n/a")</f>
        <v>12869</v>
      </c>
      <c r="F1006" s="78">
        <f>+IF(ISNUMBER(DATA!M761),DATA!M761,"n/a")</f>
        <v>-0.109</v>
      </c>
      <c r="G1006" s="87">
        <f>+IF(ISNUMBER(DATA!V761),DATA!V761,"n/a")</f>
        <v>38857</v>
      </c>
      <c r="H1006" s="78">
        <f>+IF(ISNUMBER(DATA!W761),DATA!W761,"n/a")</f>
        <v>-0.158</v>
      </c>
      <c r="I1006" s="87">
        <f>+IF(ISNUMBER(DATA!AF761),DATA!AF761,"n/a")</f>
        <v>77540</v>
      </c>
      <c r="J1006" s="78">
        <f>+IF(ISNUMBER(DATA!AG761),DATA!AG761,"n/a")</f>
        <v>-0.221</v>
      </c>
      <c r="K1006" s="87">
        <f>+IF(ISNUMBER(DATA!AP761),DATA!AP761,"n/a")</f>
        <v>154827</v>
      </c>
      <c r="L1006" s="78">
        <f>+IF(ISNUMBER(DATA!AQ761),DATA!AQ761,"n/a")</f>
        <v>-0.22500000000000001</v>
      </c>
      <c r="R1006" s="67"/>
      <c r="S1006" s="67"/>
      <c r="T1006" s="67"/>
      <c r="U1006" s="67"/>
      <c r="V1006" s="67"/>
      <c r="W1006" s="67"/>
      <c r="X1006" s="67"/>
      <c r="Y1006" s="67"/>
    </row>
    <row r="1007" spans="1:25" x14ac:dyDescent="0.2">
      <c r="A1007" s="76" t="s">
        <v>19</v>
      </c>
      <c r="B1007" s="67" t="s">
        <v>27</v>
      </c>
      <c r="C1007" s="67" t="s">
        <v>25</v>
      </c>
      <c r="D1007" s="67" t="s">
        <v>305</v>
      </c>
      <c r="E1007" s="87">
        <f>+IF(ISNUMBER(DATA!L762),DATA!L762,"n/a")</f>
        <v>128686</v>
      </c>
      <c r="F1007" s="78">
        <f>+IF(ISNUMBER(DATA!M762),DATA!M762,"n/a")</f>
        <v>0.41699999999999998</v>
      </c>
      <c r="G1007" s="87">
        <f>+IF(ISNUMBER(DATA!V762),DATA!V762,"n/a")</f>
        <v>424675</v>
      </c>
      <c r="H1007" s="78">
        <f>+IF(ISNUMBER(DATA!W762),DATA!W762,"n/a")</f>
        <v>0.161</v>
      </c>
      <c r="I1007" s="87">
        <f>+IF(ISNUMBER(DATA!AF762),DATA!AF762,"n/a")</f>
        <v>849746</v>
      </c>
      <c r="J1007" s="78">
        <f>+IF(ISNUMBER(DATA!AG762),DATA!AG762,"n/a")</f>
        <v>0.19900000000000001</v>
      </c>
      <c r="K1007" s="87">
        <f>+IF(ISNUMBER(DATA!AP762),DATA!AP762,"n/a")</f>
        <v>1749601</v>
      </c>
      <c r="L1007" s="78">
        <f>+IF(ISNUMBER(DATA!AQ762),DATA!AQ762,"n/a")</f>
        <v>0.19500000000000001</v>
      </c>
      <c r="R1007" s="67"/>
      <c r="S1007" s="67"/>
      <c r="T1007" s="67"/>
      <c r="U1007" s="67"/>
      <c r="V1007" s="67"/>
      <c r="W1007" s="67"/>
      <c r="X1007" s="67"/>
      <c r="Y1007" s="67"/>
    </row>
    <row r="1008" spans="1:25" x14ac:dyDescent="0.2">
      <c r="A1008" s="76" t="s">
        <v>19</v>
      </c>
      <c r="B1008" s="67" t="s">
        <v>27</v>
      </c>
      <c r="C1008" s="67" t="s">
        <v>25</v>
      </c>
      <c r="D1008" s="67" t="s">
        <v>306</v>
      </c>
      <c r="E1008" s="87">
        <f>+IF(ISNUMBER(DATA!L763),DATA!L763,"n/a")</f>
        <v>26895</v>
      </c>
      <c r="F1008" s="78">
        <f>+IF(ISNUMBER(DATA!M763),DATA!M763,"n/a")</f>
        <v>-7.1999999999999995E-2</v>
      </c>
      <c r="G1008" s="87">
        <f>+IF(ISNUMBER(DATA!V763),DATA!V763,"n/a")</f>
        <v>85565</v>
      </c>
      <c r="H1008" s="78">
        <f>+IF(ISNUMBER(DATA!W763),DATA!W763,"n/a")</f>
        <v>-9.7000000000000003E-2</v>
      </c>
      <c r="I1008" s="87">
        <f>+IF(ISNUMBER(DATA!AF763),DATA!AF763,"n/a")</f>
        <v>187537</v>
      </c>
      <c r="J1008" s="78">
        <f>+IF(ISNUMBER(DATA!AG763),DATA!AG763,"n/a")</f>
        <v>-3.5000000000000003E-2</v>
      </c>
      <c r="K1008" s="87">
        <f>+IF(ISNUMBER(DATA!AP763),DATA!AP763,"n/a")</f>
        <v>384317</v>
      </c>
      <c r="L1008" s="78">
        <f>+IF(ISNUMBER(DATA!AQ763),DATA!AQ763,"n/a")</f>
        <v>-1.2E-2</v>
      </c>
      <c r="R1008" s="67"/>
      <c r="S1008" s="67"/>
      <c r="T1008" s="67"/>
      <c r="U1008" s="67"/>
      <c r="V1008" s="67"/>
      <c r="W1008" s="67"/>
      <c r="X1008" s="67"/>
      <c r="Y1008" s="67"/>
    </row>
    <row r="1009" spans="1:25" x14ac:dyDescent="0.2">
      <c r="A1009" s="76" t="s">
        <v>19</v>
      </c>
      <c r="B1009" s="67" t="s">
        <v>27</v>
      </c>
      <c r="C1009" s="67" t="s">
        <v>25</v>
      </c>
      <c r="D1009" s="67" t="s">
        <v>307</v>
      </c>
      <c r="E1009" s="87">
        <f>+IF(ISNUMBER(DATA!L764),DATA!L764,"n/a")</f>
        <v>169110</v>
      </c>
      <c r="F1009" s="78">
        <f>+IF(ISNUMBER(DATA!M764),DATA!M764,"n/a")</f>
        <v>-9.1999999999999998E-2</v>
      </c>
      <c r="G1009" s="87">
        <f>+IF(ISNUMBER(DATA!V764),DATA!V764,"n/a")</f>
        <v>506203</v>
      </c>
      <c r="H1009" s="78">
        <f>+IF(ISNUMBER(DATA!W764),DATA!W764,"n/a")</f>
        <v>-7.4999999999999997E-2</v>
      </c>
      <c r="I1009" s="87">
        <f>+IF(ISNUMBER(DATA!AF764),DATA!AF764,"n/a")</f>
        <v>1050861</v>
      </c>
      <c r="J1009" s="78">
        <f>+IF(ISNUMBER(DATA!AG764),DATA!AG764,"n/a")</f>
        <v>-2E-3</v>
      </c>
      <c r="K1009" s="87">
        <f>+IF(ISNUMBER(DATA!AP764),DATA!AP764,"n/a")</f>
        <v>2223671</v>
      </c>
      <c r="L1009" s="78">
        <f>+IF(ISNUMBER(DATA!AQ764),DATA!AQ764,"n/a")</f>
        <v>4.8000000000000001E-2</v>
      </c>
      <c r="R1009" s="67"/>
      <c r="S1009" s="67"/>
      <c r="T1009" s="67"/>
      <c r="U1009" s="67"/>
      <c r="V1009" s="67"/>
      <c r="W1009" s="67"/>
      <c r="X1009" s="67"/>
      <c r="Y1009" s="67"/>
    </row>
    <row r="1010" spans="1:25" x14ac:dyDescent="0.2">
      <c r="A1010" s="76" t="s">
        <v>19</v>
      </c>
      <c r="B1010" s="67" t="s">
        <v>27</v>
      </c>
      <c r="C1010" s="67" t="s">
        <v>25</v>
      </c>
      <c r="D1010" s="67" t="s">
        <v>308</v>
      </c>
      <c r="E1010" s="87">
        <f>+IF(ISNUMBER(DATA!L765),DATA!L765,"n/a")</f>
        <v>59619</v>
      </c>
      <c r="F1010" s="78">
        <f>+IF(ISNUMBER(DATA!M765),DATA!M765,"n/a")</f>
        <v>-0.27300000000000002</v>
      </c>
      <c r="G1010" s="87">
        <f>+IF(ISNUMBER(DATA!V765),DATA!V765,"n/a")</f>
        <v>214087</v>
      </c>
      <c r="H1010" s="78">
        <f>+IF(ISNUMBER(DATA!W765),DATA!W765,"n/a")</f>
        <v>-0.14499999999999999</v>
      </c>
      <c r="I1010" s="87">
        <f>+IF(ISNUMBER(DATA!AF765),DATA!AF765,"n/a")</f>
        <v>457008</v>
      </c>
      <c r="J1010" s="78">
        <f>+IF(ISNUMBER(DATA!AG765),DATA!AG765,"n/a")</f>
        <v>-6.0999999999999999E-2</v>
      </c>
      <c r="K1010" s="87">
        <f>+IF(ISNUMBER(DATA!AP765),DATA!AP765,"n/a")</f>
        <v>1029384</v>
      </c>
      <c r="L1010" s="78">
        <f>+IF(ISNUMBER(DATA!AQ765),DATA!AQ765,"n/a")</f>
        <v>8.0000000000000002E-3</v>
      </c>
      <c r="R1010" s="67"/>
      <c r="S1010" s="67"/>
      <c r="T1010" s="67"/>
      <c r="U1010" s="67"/>
      <c r="V1010" s="67"/>
      <c r="W1010" s="67"/>
      <c r="X1010" s="67"/>
      <c r="Y1010" s="67"/>
    </row>
    <row r="1011" spans="1:25" x14ac:dyDescent="0.2">
      <c r="A1011" s="76" t="s">
        <v>19</v>
      </c>
      <c r="B1011" s="67" t="s">
        <v>27</v>
      </c>
      <c r="C1011" s="67" t="s">
        <v>25</v>
      </c>
      <c r="D1011" s="67" t="s">
        <v>309</v>
      </c>
      <c r="E1011" s="87">
        <f>+IF(ISNUMBER(DATA!L766),DATA!L766,"n/a")</f>
        <v>77729</v>
      </c>
      <c r="F1011" s="78">
        <f>+IF(ISNUMBER(DATA!M766),DATA!M766,"n/a")</f>
        <v>0.10100000000000001</v>
      </c>
      <c r="G1011" s="87">
        <f>+IF(ISNUMBER(DATA!V766),DATA!V766,"n/a")</f>
        <v>244374</v>
      </c>
      <c r="H1011" s="78">
        <f>+IF(ISNUMBER(DATA!W766),DATA!W766,"n/a")</f>
        <v>9.0999999999999998E-2</v>
      </c>
      <c r="I1011" s="87">
        <f>+IF(ISNUMBER(DATA!AF766),DATA!AF766,"n/a")</f>
        <v>507956</v>
      </c>
      <c r="J1011" s="78">
        <f>+IF(ISNUMBER(DATA!AG766),DATA!AG766,"n/a")</f>
        <v>0.1</v>
      </c>
      <c r="K1011" s="87">
        <f>+IF(ISNUMBER(DATA!AP766),DATA!AP766,"n/a")</f>
        <v>1043611</v>
      </c>
      <c r="L1011" s="78">
        <f>+IF(ISNUMBER(DATA!AQ766),DATA!AQ766,"n/a")</f>
        <v>0.108</v>
      </c>
      <c r="R1011" s="67"/>
      <c r="S1011" s="67"/>
      <c r="T1011" s="67"/>
      <c r="U1011" s="67"/>
      <c r="V1011" s="67"/>
      <c r="W1011" s="67"/>
      <c r="X1011" s="67"/>
      <c r="Y1011" s="67"/>
    </row>
    <row r="1012" spans="1:25" x14ac:dyDescent="0.2">
      <c r="A1012" s="76" t="s">
        <v>19</v>
      </c>
      <c r="B1012" s="67" t="s">
        <v>27</v>
      </c>
      <c r="C1012" s="67" t="s">
        <v>25</v>
      </c>
      <c r="D1012" s="67" t="s">
        <v>310</v>
      </c>
      <c r="E1012" s="87">
        <f>+IF(ISNUMBER(DATA!L767),DATA!L767,"n/a")</f>
        <v>140797</v>
      </c>
      <c r="F1012" s="78">
        <f>+IF(ISNUMBER(DATA!M767),DATA!M767,"n/a")</f>
        <v>-3.7999999999999999E-2</v>
      </c>
      <c r="G1012" s="87">
        <f>+IF(ISNUMBER(DATA!V767),DATA!V767,"n/a")</f>
        <v>435372</v>
      </c>
      <c r="H1012" s="78">
        <f>+IF(ISNUMBER(DATA!W767),DATA!W767,"n/a")</f>
        <v>3.0000000000000001E-3</v>
      </c>
      <c r="I1012" s="87">
        <f>+IF(ISNUMBER(DATA!AF767),DATA!AF767,"n/a")</f>
        <v>895071</v>
      </c>
      <c r="J1012" s="78">
        <f>+IF(ISNUMBER(DATA!AG767),DATA!AG767,"n/a")</f>
        <v>5.7000000000000002E-2</v>
      </c>
      <c r="K1012" s="87">
        <f>+IF(ISNUMBER(DATA!AP767),DATA!AP767,"n/a")</f>
        <v>1862126</v>
      </c>
      <c r="L1012" s="78">
        <f>+IF(ISNUMBER(DATA!AQ767),DATA!AQ767,"n/a")</f>
        <v>0.11700000000000001</v>
      </c>
      <c r="R1012" s="67"/>
      <c r="S1012" s="67"/>
      <c r="T1012" s="67"/>
      <c r="U1012" s="67"/>
      <c r="V1012" s="67"/>
      <c r="W1012" s="67"/>
      <c r="X1012" s="67"/>
      <c r="Y1012" s="67"/>
    </row>
    <row r="1013" spans="1:25" x14ac:dyDescent="0.2">
      <c r="A1013" s="76" t="s">
        <v>19</v>
      </c>
      <c r="B1013" s="67" t="s">
        <v>27</v>
      </c>
      <c r="C1013" s="67" t="s">
        <v>25</v>
      </c>
      <c r="D1013" s="67" t="s">
        <v>311</v>
      </c>
      <c r="E1013" s="87">
        <f>+IF(ISNUMBER(DATA!L768),DATA!L768,"n/a")</f>
        <v>68265</v>
      </c>
      <c r="F1013" s="78">
        <f>+IF(ISNUMBER(DATA!M768),DATA!M768,"n/a")</f>
        <v>-4.5999999999999999E-2</v>
      </c>
      <c r="G1013" s="87">
        <f>+IF(ISNUMBER(DATA!V768),DATA!V768,"n/a")</f>
        <v>219102</v>
      </c>
      <c r="H1013" s="78">
        <f>+IF(ISNUMBER(DATA!W768),DATA!W768,"n/a")</f>
        <v>1.2999999999999999E-2</v>
      </c>
      <c r="I1013" s="87">
        <f>+IF(ISNUMBER(DATA!AF768),DATA!AF768,"n/a")</f>
        <v>434776</v>
      </c>
      <c r="J1013" s="78">
        <f>+IF(ISNUMBER(DATA!AG768),DATA!AG768,"n/a")</f>
        <v>2.1000000000000001E-2</v>
      </c>
      <c r="K1013" s="87">
        <f>+IF(ISNUMBER(DATA!AP768),DATA!AP768,"n/a")</f>
        <v>931006</v>
      </c>
      <c r="L1013" s="78">
        <f>+IF(ISNUMBER(DATA!AQ768),DATA!AQ768,"n/a")</f>
        <v>8.1000000000000003E-2</v>
      </c>
      <c r="R1013" s="67"/>
      <c r="S1013" s="67"/>
      <c r="T1013" s="67"/>
      <c r="U1013" s="67"/>
      <c r="V1013" s="67"/>
      <c r="W1013" s="67"/>
      <c r="X1013" s="67"/>
      <c r="Y1013" s="67"/>
    </row>
    <row r="1014" spans="1:25" x14ac:dyDescent="0.2">
      <c r="A1014" s="76" t="s">
        <v>19</v>
      </c>
      <c r="B1014" s="67" t="s">
        <v>27</v>
      </c>
      <c r="C1014" s="67" t="s">
        <v>25</v>
      </c>
      <c r="D1014" s="67" t="s">
        <v>312</v>
      </c>
      <c r="E1014" s="87">
        <f>+IF(ISNUMBER(DATA!L769),DATA!L769,"n/a")</f>
        <v>64929</v>
      </c>
      <c r="F1014" s="78">
        <f>+IF(ISNUMBER(DATA!M769),DATA!M769,"n/a")</f>
        <v>-8.4000000000000005E-2</v>
      </c>
      <c r="G1014" s="87">
        <f>+IF(ISNUMBER(DATA!V769),DATA!V769,"n/a")</f>
        <v>202606</v>
      </c>
      <c r="H1014" s="78">
        <f>+IF(ISNUMBER(DATA!W769),DATA!W769,"n/a")</f>
        <v>-6.8000000000000005E-2</v>
      </c>
      <c r="I1014" s="87">
        <f>+IF(ISNUMBER(DATA!AF769),DATA!AF769,"n/a")</f>
        <v>416809</v>
      </c>
      <c r="J1014" s="78">
        <f>+IF(ISNUMBER(DATA!AG769),DATA!AG769,"n/a")</f>
        <v>-1.2E-2</v>
      </c>
      <c r="K1014" s="87">
        <f>+IF(ISNUMBER(DATA!AP769),DATA!AP769,"n/a")</f>
        <v>892514</v>
      </c>
      <c r="L1014" s="78">
        <f>+IF(ISNUMBER(DATA!AQ769),DATA!AQ769,"n/a")</f>
        <v>8.1000000000000003E-2</v>
      </c>
      <c r="R1014" s="67"/>
      <c r="S1014" s="67"/>
      <c r="T1014" s="67"/>
      <c r="U1014" s="67"/>
      <c r="V1014" s="67"/>
      <c r="W1014" s="67"/>
      <c r="X1014" s="67"/>
      <c r="Y1014" s="67"/>
    </row>
    <row r="1015" spans="1:25" x14ac:dyDescent="0.2">
      <c r="A1015" s="76" t="s">
        <v>19</v>
      </c>
      <c r="B1015" s="67" t="s">
        <v>27</v>
      </c>
      <c r="C1015" s="67" t="s">
        <v>25</v>
      </c>
      <c r="D1015" s="67" t="s">
        <v>313</v>
      </c>
      <c r="E1015" s="87">
        <f>+IF(ISNUMBER(DATA!L770),DATA!L770,"n/a")</f>
        <v>23200</v>
      </c>
      <c r="F1015" s="78">
        <f>+IF(ISNUMBER(DATA!M770),DATA!M770,"n/a")</f>
        <v>-0.27500000000000002</v>
      </c>
      <c r="G1015" s="87">
        <f>+IF(ISNUMBER(DATA!V770),DATA!V770,"n/a")</f>
        <v>72578</v>
      </c>
      <c r="H1015" s="78">
        <f>+IF(ISNUMBER(DATA!W770),DATA!W770,"n/a")</f>
        <v>-0.28899999999999998</v>
      </c>
      <c r="I1015" s="87">
        <f>+IF(ISNUMBER(DATA!AF770),DATA!AF770,"n/a")</f>
        <v>160256</v>
      </c>
      <c r="J1015" s="78">
        <f>+IF(ISNUMBER(DATA!AG770),DATA!AG770,"n/a")</f>
        <v>-0.22700000000000001</v>
      </c>
      <c r="K1015" s="87">
        <f>+IF(ISNUMBER(DATA!AP770),DATA!AP770,"n/a")</f>
        <v>375129</v>
      </c>
      <c r="L1015" s="78">
        <f>+IF(ISNUMBER(DATA!AQ770),DATA!AQ770,"n/a")</f>
        <v>-7.0000000000000007E-2</v>
      </c>
      <c r="R1015" s="67"/>
      <c r="S1015" s="67"/>
      <c r="T1015" s="67"/>
      <c r="U1015" s="67"/>
      <c r="V1015" s="67"/>
      <c r="W1015" s="67"/>
      <c r="X1015" s="67"/>
      <c r="Y1015" s="67"/>
    </row>
    <row r="1016" spans="1:25" x14ac:dyDescent="0.2">
      <c r="A1016" s="76" t="s">
        <v>19</v>
      </c>
      <c r="B1016" s="67" t="s">
        <v>27</v>
      </c>
      <c r="C1016" s="67" t="s">
        <v>25</v>
      </c>
      <c r="D1016" s="67" t="s">
        <v>314</v>
      </c>
      <c r="E1016" s="87">
        <f>+IF(ISNUMBER(DATA!L771),DATA!L771,"n/a")</f>
        <v>87236</v>
      </c>
      <c r="F1016" s="78">
        <f>+IF(ISNUMBER(DATA!M771),DATA!M771,"n/a")</f>
        <v>3.3000000000000002E-2</v>
      </c>
      <c r="G1016" s="87">
        <f>+IF(ISNUMBER(DATA!V771),DATA!V771,"n/a")</f>
        <v>267410</v>
      </c>
      <c r="H1016" s="78">
        <f>+IF(ISNUMBER(DATA!W771),DATA!W771,"n/a")</f>
        <v>2.1999999999999999E-2</v>
      </c>
      <c r="I1016" s="87">
        <f>+IF(ISNUMBER(DATA!AF771),DATA!AF771,"n/a")</f>
        <v>532809</v>
      </c>
      <c r="J1016" s="78">
        <f>+IF(ISNUMBER(DATA!AG771),DATA!AG771,"n/a")</f>
        <v>-6.0000000000000001E-3</v>
      </c>
      <c r="K1016" s="87">
        <f>+IF(ISNUMBER(DATA!AP771),DATA!AP771,"n/a")</f>
        <v>1165084</v>
      </c>
      <c r="L1016" s="78">
        <f>+IF(ISNUMBER(DATA!AQ771),DATA!AQ771,"n/a")</f>
        <v>1.7999999999999999E-2</v>
      </c>
      <c r="R1016" s="67"/>
      <c r="S1016" s="67"/>
      <c r="T1016" s="67"/>
      <c r="U1016" s="67"/>
      <c r="V1016" s="67"/>
      <c r="W1016" s="67"/>
      <c r="X1016" s="67"/>
      <c r="Y1016" s="67"/>
    </row>
    <row r="1017" spans="1:25" x14ac:dyDescent="0.2">
      <c r="A1017" s="76" t="s">
        <v>19</v>
      </c>
      <c r="B1017" s="67" t="s">
        <v>27</v>
      </c>
      <c r="C1017" s="67" t="s">
        <v>25</v>
      </c>
      <c r="D1017" s="67" t="s">
        <v>315</v>
      </c>
      <c r="E1017" s="87">
        <f>+IF(ISNUMBER(DATA!L772),DATA!L772,"n/a")</f>
        <v>21979</v>
      </c>
      <c r="F1017" s="78">
        <f>+IF(ISNUMBER(DATA!M772),DATA!M772,"n/a")</f>
        <v>7.3999999999999996E-2</v>
      </c>
      <c r="G1017" s="87">
        <f>+IF(ISNUMBER(DATA!V772),DATA!V772,"n/a")</f>
        <v>64443</v>
      </c>
      <c r="H1017" s="78">
        <f>+IF(ISNUMBER(DATA!W772),DATA!W772,"n/a")</f>
        <v>3.9E-2</v>
      </c>
      <c r="I1017" s="87">
        <f>+IF(ISNUMBER(DATA!AF772),DATA!AF772,"n/a")</f>
        <v>132061</v>
      </c>
      <c r="J1017" s="78">
        <f>+IF(ISNUMBER(DATA!AG772),DATA!AG772,"n/a")</f>
        <v>3.5999999999999997E-2</v>
      </c>
      <c r="K1017" s="87">
        <f>+IF(ISNUMBER(DATA!AP772),DATA!AP772,"n/a")</f>
        <v>273499</v>
      </c>
      <c r="L1017" s="78">
        <f>+IF(ISNUMBER(DATA!AQ772),DATA!AQ772,"n/a")</f>
        <v>2.3E-2</v>
      </c>
      <c r="R1017" s="67"/>
      <c r="S1017" s="67"/>
      <c r="T1017" s="67"/>
      <c r="U1017" s="67"/>
      <c r="V1017" s="67"/>
      <c r="W1017" s="67"/>
      <c r="X1017" s="67"/>
      <c r="Y1017" s="67"/>
    </row>
    <row r="1018" spans="1:25" x14ac:dyDescent="0.2">
      <c r="A1018" s="76" t="s">
        <v>19</v>
      </c>
      <c r="B1018" s="67" t="s">
        <v>27</v>
      </c>
      <c r="C1018" s="67" t="s">
        <v>25</v>
      </c>
      <c r="D1018" s="67" t="s">
        <v>316</v>
      </c>
      <c r="E1018" s="87">
        <f>+IF(ISNUMBER(DATA!L773),DATA!L773,"n/a")</f>
        <v>68639</v>
      </c>
      <c r="F1018" s="78">
        <f>+IF(ISNUMBER(DATA!M773),DATA!M773,"n/a")</f>
        <v>-0.05</v>
      </c>
      <c r="G1018" s="87">
        <f>+IF(ISNUMBER(DATA!V773),DATA!V773,"n/a")</f>
        <v>228785</v>
      </c>
      <c r="H1018" s="78">
        <f>+IF(ISNUMBER(DATA!W773),DATA!W773,"n/a")</f>
        <v>-3.2000000000000001E-2</v>
      </c>
      <c r="I1018" s="87">
        <f>+IF(ISNUMBER(DATA!AF773),DATA!AF773,"n/a")</f>
        <v>456893</v>
      </c>
      <c r="J1018" s="78">
        <f>+IF(ISNUMBER(DATA!AG773),DATA!AG773,"n/a")</f>
        <v>-3.7999999999999999E-2</v>
      </c>
      <c r="K1018" s="87">
        <f>+IF(ISNUMBER(DATA!AP773),DATA!AP773,"n/a")</f>
        <v>991460</v>
      </c>
      <c r="L1018" s="78">
        <f>+IF(ISNUMBER(DATA!AQ773),DATA!AQ773,"n/a")</f>
        <v>2.5000000000000001E-2</v>
      </c>
      <c r="R1018" s="67"/>
      <c r="S1018" s="67"/>
      <c r="T1018" s="67"/>
      <c r="U1018" s="67"/>
      <c r="V1018" s="67"/>
      <c r="W1018" s="67"/>
      <c r="X1018" s="67"/>
      <c r="Y1018" s="67"/>
    </row>
    <row r="1019" spans="1:25" x14ac:dyDescent="0.2">
      <c r="A1019" s="76" t="s">
        <v>19</v>
      </c>
      <c r="B1019" s="67" t="s">
        <v>27</v>
      </c>
      <c r="C1019" s="67" t="s">
        <v>25</v>
      </c>
      <c r="D1019" s="67" t="s">
        <v>317</v>
      </c>
      <c r="E1019" s="87">
        <f>+IF(ISNUMBER(DATA!L774),DATA!L774,"n/a")</f>
        <v>156369</v>
      </c>
      <c r="F1019" s="78">
        <f>+IF(ISNUMBER(DATA!M774),DATA!M774,"n/a")</f>
        <v>-3.5000000000000003E-2</v>
      </c>
      <c r="G1019" s="87">
        <f>+IF(ISNUMBER(DATA!V774),DATA!V774,"n/a")</f>
        <v>493293</v>
      </c>
      <c r="H1019" s="78">
        <f>+IF(ISNUMBER(DATA!W774),DATA!W774,"n/a")</f>
        <v>-5.1999999999999998E-2</v>
      </c>
      <c r="I1019" s="87">
        <f>+IF(ISNUMBER(DATA!AF774),DATA!AF774,"n/a")</f>
        <v>965001</v>
      </c>
      <c r="J1019" s="78">
        <f>+IF(ISNUMBER(DATA!AG774),DATA!AG774,"n/a")</f>
        <v>-9.7000000000000003E-2</v>
      </c>
      <c r="K1019" s="87">
        <f>+IF(ISNUMBER(DATA!AP774),DATA!AP774,"n/a")</f>
        <v>2030199</v>
      </c>
      <c r="L1019" s="78">
        <f>+IF(ISNUMBER(DATA!AQ774),DATA!AQ774,"n/a")</f>
        <v>-8.7999999999999995E-2</v>
      </c>
      <c r="R1019" s="67"/>
      <c r="S1019" s="67"/>
      <c r="T1019" s="67"/>
      <c r="U1019" s="67"/>
      <c r="V1019" s="67"/>
      <c r="W1019" s="67"/>
      <c r="X1019" s="67"/>
      <c r="Y1019" s="67"/>
    </row>
    <row r="1020" spans="1:25" x14ac:dyDescent="0.2">
      <c r="A1020" s="76" t="s">
        <v>19</v>
      </c>
      <c r="B1020" s="67" t="s">
        <v>27</v>
      </c>
      <c r="C1020" s="67" t="s">
        <v>25</v>
      </c>
      <c r="D1020" s="67" t="s">
        <v>318</v>
      </c>
      <c r="E1020" s="87">
        <f>+IF(ISNUMBER(DATA!L775),DATA!L775,"n/a")</f>
        <v>144999</v>
      </c>
      <c r="F1020" s="78">
        <f>+IF(ISNUMBER(DATA!M775),DATA!M775,"n/a")</f>
        <v>-2.8000000000000001E-2</v>
      </c>
      <c r="G1020" s="87">
        <f>+IF(ISNUMBER(DATA!V775),DATA!V775,"n/a")</f>
        <v>439484</v>
      </c>
      <c r="H1020" s="78">
        <f>+IF(ISNUMBER(DATA!W775),DATA!W775,"n/a")</f>
        <v>-2.1999999999999999E-2</v>
      </c>
      <c r="I1020" s="87">
        <f>+IF(ISNUMBER(DATA!AF775),DATA!AF775,"n/a")</f>
        <v>889852</v>
      </c>
      <c r="J1020" s="78">
        <f>+IF(ISNUMBER(DATA!AG775),DATA!AG775,"n/a")</f>
        <v>-3.5000000000000003E-2</v>
      </c>
      <c r="K1020" s="87">
        <f>+IF(ISNUMBER(DATA!AP775),DATA!AP775,"n/a")</f>
        <v>1917820</v>
      </c>
      <c r="L1020" s="78">
        <f>+IF(ISNUMBER(DATA!AQ775),DATA!AQ775,"n/a")</f>
        <v>-8.0000000000000002E-3</v>
      </c>
      <c r="R1020" s="67"/>
      <c r="S1020" s="67"/>
      <c r="T1020" s="67"/>
      <c r="U1020" s="67"/>
      <c r="V1020" s="67"/>
      <c r="W1020" s="67"/>
      <c r="X1020" s="67"/>
      <c r="Y1020" s="67"/>
    </row>
    <row r="1021" spans="1:25" x14ac:dyDescent="0.2">
      <c r="A1021" s="76" t="s">
        <v>19</v>
      </c>
      <c r="B1021" s="67" t="s">
        <v>27</v>
      </c>
      <c r="C1021" s="67" t="s">
        <v>25</v>
      </c>
      <c r="D1021" s="67" t="s">
        <v>319</v>
      </c>
      <c r="E1021" s="87">
        <f>+IF(ISNUMBER(DATA!L776),DATA!L776,"n/a")</f>
        <v>117259</v>
      </c>
      <c r="F1021" s="78">
        <f>+IF(ISNUMBER(DATA!M776),DATA!M776,"n/a")</f>
        <v>0.21</v>
      </c>
      <c r="G1021" s="87">
        <f>+IF(ISNUMBER(DATA!V776),DATA!V776,"n/a")</f>
        <v>387544</v>
      </c>
      <c r="H1021" s="78">
        <f>+IF(ISNUMBER(DATA!W776),DATA!W776,"n/a")</f>
        <v>7.0999999999999994E-2</v>
      </c>
      <c r="I1021" s="87">
        <f>+IF(ISNUMBER(DATA!AF776),DATA!AF776,"n/a")</f>
        <v>802429</v>
      </c>
      <c r="J1021" s="78">
        <f>+IF(ISNUMBER(DATA!AG776),DATA!AG776,"n/a")</f>
        <v>0.13700000000000001</v>
      </c>
      <c r="K1021" s="87">
        <f>+IF(ISNUMBER(DATA!AP776),DATA!AP776,"n/a")</f>
        <v>1620737</v>
      </c>
      <c r="L1021" s="78">
        <f>+IF(ISNUMBER(DATA!AQ776),DATA!AQ776,"n/a")</f>
        <v>0.14299999999999999</v>
      </c>
      <c r="R1021" s="67"/>
      <c r="S1021" s="67"/>
      <c r="T1021" s="67"/>
      <c r="U1021" s="67"/>
      <c r="V1021" s="67"/>
      <c r="W1021" s="67"/>
      <c r="X1021" s="67"/>
      <c r="Y1021" s="67"/>
    </row>
    <row r="1022" spans="1:25" x14ac:dyDescent="0.2">
      <c r="A1022" s="76" t="s">
        <v>19</v>
      </c>
      <c r="B1022" s="67" t="s">
        <v>27</v>
      </c>
      <c r="C1022" s="67" t="s">
        <v>25</v>
      </c>
      <c r="D1022" s="67" t="s">
        <v>320</v>
      </c>
      <c r="E1022" s="87">
        <f>+IF(ISNUMBER(DATA!L777),DATA!L777,"n/a")</f>
        <v>57595</v>
      </c>
      <c r="F1022" s="78">
        <f>+IF(ISNUMBER(DATA!M777),DATA!M777,"n/a")</f>
        <v>0.28100000000000003</v>
      </c>
      <c r="G1022" s="87">
        <f>+IF(ISNUMBER(DATA!V777),DATA!V777,"n/a")</f>
        <v>169184</v>
      </c>
      <c r="H1022" s="78">
        <f>+IF(ISNUMBER(DATA!W777),DATA!W777,"n/a")</f>
        <v>0.16400000000000001</v>
      </c>
      <c r="I1022" s="87">
        <f>+IF(ISNUMBER(DATA!AF777),DATA!AF777,"n/a")</f>
        <v>345731</v>
      </c>
      <c r="J1022" s="78">
        <f>+IF(ISNUMBER(DATA!AG777),DATA!AG777,"n/a")</f>
        <v>0.16300000000000001</v>
      </c>
      <c r="K1022" s="87">
        <f>+IF(ISNUMBER(DATA!AP777),DATA!AP777,"n/a")</f>
        <v>711689</v>
      </c>
      <c r="L1022" s="78">
        <f>+IF(ISNUMBER(DATA!AQ777),DATA!AQ777,"n/a")</f>
        <v>0.16700000000000001</v>
      </c>
      <c r="R1022" s="67"/>
      <c r="S1022" s="67"/>
      <c r="T1022" s="67"/>
      <c r="U1022" s="67"/>
      <c r="V1022" s="67"/>
      <c r="W1022" s="67"/>
      <c r="X1022" s="67"/>
      <c r="Y1022" s="67"/>
    </row>
    <row r="1023" spans="1:25" x14ac:dyDescent="0.2">
      <c r="A1023" s="76" t="s">
        <v>19</v>
      </c>
      <c r="B1023" s="67" t="s">
        <v>27</v>
      </c>
      <c r="C1023" s="67" t="s">
        <v>25</v>
      </c>
      <c r="D1023" s="67" t="s">
        <v>321</v>
      </c>
      <c r="E1023" s="87">
        <f>+IF(ISNUMBER(DATA!L778),DATA!L778,"n/a")</f>
        <v>163644</v>
      </c>
      <c r="F1023" s="78">
        <f>+IF(ISNUMBER(DATA!M778),DATA!M778,"n/a")</f>
        <v>0.36799999999999999</v>
      </c>
      <c r="G1023" s="87">
        <f>+IF(ISNUMBER(DATA!V778),DATA!V778,"n/a")</f>
        <v>538227</v>
      </c>
      <c r="H1023" s="78">
        <f>+IF(ISNUMBER(DATA!W778),DATA!W778,"n/a")</f>
        <v>9.6000000000000002E-2</v>
      </c>
      <c r="I1023" s="87">
        <f>+IF(ISNUMBER(DATA!AF778),DATA!AF778,"n/a")</f>
        <v>1074880</v>
      </c>
      <c r="J1023" s="78">
        <f>+IF(ISNUMBER(DATA!AG778),DATA!AG778,"n/a")</f>
        <v>0.14899999999999999</v>
      </c>
      <c r="K1023" s="87">
        <f>+IF(ISNUMBER(DATA!AP778),DATA!AP778,"n/a")</f>
        <v>2264036</v>
      </c>
      <c r="L1023" s="78">
        <f>+IF(ISNUMBER(DATA!AQ778),DATA!AQ778,"n/a")</f>
        <v>0.161</v>
      </c>
      <c r="R1023" s="67"/>
      <c r="S1023" s="67"/>
      <c r="T1023" s="67"/>
      <c r="U1023" s="67"/>
      <c r="V1023" s="67"/>
      <c r="W1023" s="67"/>
      <c r="X1023" s="67"/>
      <c r="Y1023" s="67"/>
    </row>
    <row r="1024" spans="1:25" x14ac:dyDescent="0.2">
      <c r="A1024" s="76" t="s">
        <v>19</v>
      </c>
      <c r="B1024" s="67" t="s">
        <v>27</v>
      </c>
      <c r="C1024" s="67" t="s">
        <v>25</v>
      </c>
      <c r="D1024" s="67" t="s">
        <v>347</v>
      </c>
      <c r="E1024" s="87">
        <f>+IF(ISNUMBER(DATA!L779),DATA!L779,"n/a")</f>
        <v>23239</v>
      </c>
      <c r="F1024" s="78">
        <f>+IF(ISNUMBER(DATA!M779),DATA!M779,"n/a")</f>
        <v>-0.155</v>
      </c>
      <c r="G1024" s="87">
        <f>+IF(ISNUMBER(DATA!V779),DATA!V779,"n/a")</f>
        <v>73961</v>
      </c>
      <c r="H1024" s="78">
        <f>+IF(ISNUMBER(DATA!W779),DATA!W779,"n/a")</f>
        <v>-0.193</v>
      </c>
      <c r="I1024" s="87">
        <f>+IF(ISNUMBER(DATA!AF779),DATA!AF779,"n/a")</f>
        <v>160425</v>
      </c>
      <c r="J1024" s="78">
        <f>+IF(ISNUMBER(DATA!AG779),DATA!AG779,"n/a")</f>
        <v>-0.11799999999999999</v>
      </c>
      <c r="K1024" s="87">
        <f>+IF(ISNUMBER(DATA!AP779),DATA!AP779,"n/a")</f>
        <v>357025</v>
      </c>
      <c r="L1024" s="78">
        <f>+IF(ISNUMBER(DATA!AQ779),DATA!AQ779,"n/a")</f>
        <v>-1.6E-2</v>
      </c>
      <c r="R1024" s="67"/>
      <c r="S1024" s="67"/>
      <c r="T1024" s="67"/>
      <c r="U1024" s="67"/>
      <c r="V1024" s="67"/>
      <c r="W1024" s="67"/>
      <c r="X1024" s="67"/>
      <c r="Y1024" s="67"/>
    </row>
    <row r="1025" spans="1:25" x14ac:dyDescent="0.2">
      <c r="A1025" s="76" t="s">
        <v>19</v>
      </c>
      <c r="B1025" s="67" t="s">
        <v>27</v>
      </c>
      <c r="C1025" s="67" t="s">
        <v>25</v>
      </c>
      <c r="D1025" s="67" t="s">
        <v>348</v>
      </c>
      <c r="E1025" s="87">
        <f>+IF(ISNUMBER(DATA!L780),DATA!L780,"n/a")</f>
        <v>71390</v>
      </c>
      <c r="F1025" s="78">
        <f>+IF(ISNUMBER(DATA!M780),DATA!M780,"n/a")</f>
        <v>-0.05</v>
      </c>
      <c r="G1025" s="87">
        <f>+IF(ISNUMBER(DATA!V780),DATA!V780,"n/a")</f>
        <v>230313</v>
      </c>
      <c r="H1025" s="78">
        <f>+IF(ISNUMBER(DATA!W780),DATA!W780,"n/a")</f>
        <v>-2E-3</v>
      </c>
      <c r="I1025" s="87">
        <f>+IF(ISNUMBER(DATA!AF780),DATA!AF780,"n/a")</f>
        <v>479240</v>
      </c>
      <c r="J1025" s="78">
        <f>+IF(ISNUMBER(DATA!AG780),DATA!AG780,"n/a")</f>
        <v>0.02</v>
      </c>
      <c r="K1025" s="87">
        <f>+IF(ISNUMBER(DATA!AP780),DATA!AP780,"n/a")</f>
        <v>988599</v>
      </c>
      <c r="L1025" s="78">
        <f>+IF(ISNUMBER(DATA!AQ780),DATA!AQ780,"n/a")</f>
        <v>3.9E-2</v>
      </c>
      <c r="R1025" s="67"/>
      <c r="S1025" s="67"/>
      <c r="T1025" s="67"/>
      <c r="U1025" s="67"/>
      <c r="V1025" s="67"/>
      <c r="W1025" s="67"/>
      <c r="X1025" s="67"/>
      <c r="Y1025" s="67"/>
    </row>
    <row r="1026" spans="1:25" x14ac:dyDescent="0.2">
      <c r="A1026" s="76"/>
      <c r="E1026" s="100"/>
      <c r="F1026" s="78"/>
      <c r="G1026" s="100"/>
      <c r="H1026" s="78"/>
      <c r="I1026" s="100"/>
      <c r="J1026" s="78"/>
      <c r="K1026" s="100"/>
      <c r="L1026" s="78"/>
      <c r="R1026" s="67"/>
      <c r="S1026" s="96"/>
      <c r="T1026" s="67"/>
      <c r="U1026" s="96"/>
      <c r="V1026" s="67"/>
      <c r="W1026" s="96"/>
      <c r="X1026" s="67"/>
      <c r="Y1026" s="96"/>
    </row>
    <row r="1027" spans="1:25" x14ac:dyDescent="0.2">
      <c r="A1027" s="76" t="s">
        <v>19</v>
      </c>
      <c r="B1027" s="67" t="s">
        <v>27</v>
      </c>
      <c r="C1027" s="67" t="s">
        <v>10</v>
      </c>
      <c r="D1027" s="67" t="s">
        <v>274</v>
      </c>
      <c r="E1027" s="88">
        <f>+IF(ISNUMBER(DATA!N731),DATA!N731,"n/a")</f>
        <v>4.82</v>
      </c>
      <c r="F1027" s="78">
        <f>+IF(ISNUMBER(DATA!O731),DATA!O731,"n/a")</f>
        <v>2.1999999999999999E-2</v>
      </c>
      <c r="G1027" s="88">
        <f>+IF(ISNUMBER(DATA!X731),DATA!X731,"n/a")</f>
        <v>4.67</v>
      </c>
      <c r="H1027" s="78">
        <f>+IF(ISNUMBER(DATA!Y731),DATA!Y731,"n/a")</f>
        <v>1.0999999999999999E-2</v>
      </c>
      <c r="I1027" s="88">
        <f>+IF(ISNUMBER(DATA!AH731),DATA!AH731,"n/a")</f>
        <v>4.55</v>
      </c>
      <c r="J1027" s="78">
        <f>+IF(ISNUMBER(DATA!AI731),DATA!AI731,"n/a")</f>
        <v>-0.01</v>
      </c>
      <c r="K1027" s="88">
        <f>+IF(ISNUMBER(DATA!AR731),DATA!AR731,"n/a")</f>
        <v>4.59</v>
      </c>
      <c r="L1027" s="78">
        <f>+IF(ISNUMBER(DATA!AS731),DATA!AS731,"n/a")</f>
        <v>-8.0000000000000002E-3</v>
      </c>
      <c r="R1027" s="67"/>
      <c r="S1027" s="67"/>
      <c r="T1027" s="67"/>
      <c r="U1027" s="67"/>
      <c r="V1027" s="67"/>
      <c r="W1027" s="67"/>
      <c r="X1027" s="67"/>
      <c r="Y1027" s="67"/>
    </row>
    <row r="1028" spans="1:25" x14ac:dyDescent="0.2">
      <c r="A1028" s="76" t="s">
        <v>19</v>
      </c>
      <c r="B1028" s="67" t="s">
        <v>27</v>
      </c>
      <c r="C1028" s="67" t="s">
        <v>10</v>
      </c>
      <c r="D1028" s="67" t="s">
        <v>275</v>
      </c>
      <c r="E1028" s="88">
        <f>+IF(ISNUMBER(DATA!N732),DATA!N732,"n/a")</f>
        <v>4.3</v>
      </c>
      <c r="F1028" s="78">
        <f>+IF(ISNUMBER(DATA!O732),DATA!O732,"n/a")</f>
        <v>-8.5999999999999993E-2</v>
      </c>
      <c r="G1028" s="88">
        <f>+IF(ISNUMBER(DATA!X732),DATA!X732,"n/a")</f>
        <v>4.32</v>
      </c>
      <c r="H1028" s="78">
        <f>+IF(ISNUMBER(DATA!Y732),DATA!Y732,"n/a")</f>
        <v>-1.4E-2</v>
      </c>
      <c r="I1028" s="88">
        <f>+IF(ISNUMBER(DATA!AH732),DATA!AH732,"n/a")</f>
        <v>4.32</v>
      </c>
      <c r="J1028" s="78">
        <f>+IF(ISNUMBER(DATA!AI732),DATA!AI732,"n/a")</f>
        <v>-1.9E-2</v>
      </c>
      <c r="K1028" s="88">
        <f>+IF(ISNUMBER(DATA!AR732),DATA!AR732,"n/a")</f>
        <v>4.37</v>
      </c>
      <c r="L1028" s="78">
        <f>+IF(ISNUMBER(DATA!AS732),DATA!AS732,"n/a")</f>
        <v>-3.0000000000000001E-3</v>
      </c>
      <c r="R1028" s="67"/>
      <c r="S1028" s="67"/>
      <c r="T1028" s="67"/>
      <c r="U1028" s="67"/>
      <c r="V1028" s="67"/>
      <c r="W1028" s="67"/>
      <c r="X1028" s="67"/>
      <c r="Y1028" s="67"/>
    </row>
    <row r="1029" spans="1:25" x14ac:dyDescent="0.2">
      <c r="A1029" s="76" t="s">
        <v>19</v>
      </c>
      <c r="B1029" s="67" t="s">
        <v>27</v>
      </c>
      <c r="C1029" s="67" t="s">
        <v>10</v>
      </c>
      <c r="D1029" s="67" t="s">
        <v>276</v>
      </c>
      <c r="E1029" s="88">
        <f>+IF(ISNUMBER(DATA!N733),DATA!N733,"n/a")</f>
        <v>4.2300000000000004</v>
      </c>
      <c r="F1029" s="78">
        <f>+IF(ISNUMBER(DATA!O733),DATA!O733,"n/a")</f>
        <v>4.1000000000000002E-2</v>
      </c>
      <c r="G1029" s="88">
        <f>+IF(ISNUMBER(DATA!X733),DATA!X733,"n/a")</f>
        <v>4.24</v>
      </c>
      <c r="H1029" s="78">
        <f>+IF(ISNUMBER(DATA!Y733),DATA!Y733,"n/a")</f>
        <v>4.3999999999999997E-2</v>
      </c>
      <c r="I1029" s="88">
        <f>+IF(ISNUMBER(DATA!AH733),DATA!AH733,"n/a")</f>
        <v>4.21</v>
      </c>
      <c r="J1029" s="78">
        <f>+IF(ISNUMBER(DATA!AI733),DATA!AI733,"n/a")</f>
        <v>3.6999999999999998E-2</v>
      </c>
      <c r="K1029" s="88">
        <f>+IF(ISNUMBER(DATA!AR733),DATA!AR733,"n/a")</f>
        <v>4.17</v>
      </c>
      <c r="L1029" s="78">
        <f>+IF(ISNUMBER(DATA!AS733),DATA!AS733,"n/a")</f>
        <v>1.4999999999999999E-2</v>
      </c>
      <c r="R1029" s="67"/>
      <c r="S1029" s="67"/>
      <c r="T1029" s="67"/>
      <c r="U1029" s="67"/>
      <c r="V1029" s="67"/>
      <c r="W1029" s="67"/>
      <c r="X1029" s="67"/>
      <c r="Y1029" s="67"/>
    </row>
    <row r="1030" spans="1:25" x14ac:dyDescent="0.2">
      <c r="A1030" s="76" t="s">
        <v>19</v>
      </c>
      <c r="B1030" s="67" t="s">
        <v>27</v>
      </c>
      <c r="C1030" s="67" t="s">
        <v>10</v>
      </c>
      <c r="D1030" s="67" t="s">
        <v>277</v>
      </c>
      <c r="E1030" s="88">
        <f>+IF(ISNUMBER(DATA!N734),DATA!N734,"n/a")</f>
        <v>4.3899999999999997</v>
      </c>
      <c r="F1030" s="78">
        <f>+IF(ISNUMBER(DATA!O734),DATA!O734,"n/a")</f>
        <v>-7.0999999999999994E-2</v>
      </c>
      <c r="G1030" s="88">
        <f>+IF(ISNUMBER(DATA!X734),DATA!X734,"n/a")</f>
        <v>4.38</v>
      </c>
      <c r="H1030" s="78">
        <f>+IF(ISNUMBER(DATA!Y734),DATA!Y734,"n/a")</f>
        <v>-5.0000000000000001E-3</v>
      </c>
      <c r="I1030" s="88">
        <f>+IF(ISNUMBER(DATA!AH734),DATA!AH734,"n/a")</f>
        <v>4.3600000000000003</v>
      </c>
      <c r="J1030" s="78">
        <f>+IF(ISNUMBER(DATA!AI734),DATA!AI734,"n/a")</f>
        <v>-1.7000000000000001E-2</v>
      </c>
      <c r="K1030" s="88">
        <f>+IF(ISNUMBER(DATA!AR734),DATA!AR734,"n/a")</f>
        <v>4.3600000000000003</v>
      </c>
      <c r="L1030" s="78">
        <f>+IF(ISNUMBER(DATA!AS734),DATA!AS734,"n/a")</f>
        <v>-1.2999999999999999E-2</v>
      </c>
      <c r="R1030" s="67"/>
      <c r="S1030" s="67"/>
      <c r="T1030" s="67"/>
      <c r="U1030" s="67"/>
      <c r="V1030" s="67"/>
      <c r="W1030" s="67"/>
      <c r="X1030" s="67"/>
      <c r="Y1030" s="67"/>
    </row>
    <row r="1031" spans="1:25" x14ac:dyDescent="0.2">
      <c r="A1031" s="76" t="s">
        <v>19</v>
      </c>
      <c r="B1031" s="67" t="s">
        <v>27</v>
      </c>
      <c r="C1031" s="67" t="s">
        <v>10</v>
      </c>
      <c r="D1031" s="67" t="s">
        <v>278</v>
      </c>
      <c r="E1031" s="88">
        <f>+IF(ISNUMBER(DATA!N735),DATA!N735,"n/a")</f>
        <v>3.79</v>
      </c>
      <c r="F1031" s="78">
        <f>+IF(ISNUMBER(DATA!O735),DATA!O735,"n/a")</f>
        <v>4.0000000000000001E-3</v>
      </c>
      <c r="G1031" s="88">
        <f>+IF(ISNUMBER(DATA!X735),DATA!X735,"n/a")</f>
        <v>3.83</v>
      </c>
      <c r="H1031" s="78">
        <f>+IF(ISNUMBER(DATA!Y735),DATA!Y735,"n/a")</f>
        <v>1.4999999999999999E-2</v>
      </c>
      <c r="I1031" s="88">
        <f>+IF(ISNUMBER(DATA!AH735),DATA!AH735,"n/a")</f>
        <v>3.86</v>
      </c>
      <c r="J1031" s="78">
        <f>+IF(ISNUMBER(DATA!AI735),DATA!AI735,"n/a")</f>
        <v>2.1999999999999999E-2</v>
      </c>
      <c r="K1031" s="88">
        <f>+IF(ISNUMBER(DATA!AR735),DATA!AR735,"n/a")</f>
        <v>3.74</v>
      </c>
      <c r="L1031" s="78">
        <f>+IF(ISNUMBER(DATA!AS735),DATA!AS735,"n/a")</f>
        <v>-1.6E-2</v>
      </c>
      <c r="R1031" s="67"/>
      <c r="S1031" s="67"/>
      <c r="T1031" s="67"/>
      <c r="U1031" s="67"/>
      <c r="V1031" s="67"/>
      <c r="W1031" s="67"/>
      <c r="X1031" s="67"/>
      <c r="Y1031" s="67"/>
    </row>
    <row r="1032" spans="1:25" x14ac:dyDescent="0.2">
      <c r="A1032" s="76" t="s">
        <v>19</v>
      </c>
      <c r="B1032" s="67" t="s">
        <v>27</v>
      </c>
      <c r="C1032" s="67" t="s">
        <v>10</v>
      </c>
      <c r="D1032" s="67" t="s">
        <v>279</v>
      </c>
      <c r="E1032" s="88">
        <f>+IF(ISNUMBER(DATA!N736),DATA!N736,"n/a")</f>
        <v>4.12</v>
      </c>
      <c r="F1032" s="78">
        <f>+IF(ISNUMBER(DATA!O736),DATA!O736,"n/a")</f>
        <v>0.01</v>
      </c>
      <c r="G1032" s="88">
        <f>+IF(ISNUMBER(DATA!X736),DATA!X736,"n/a")</f>
        <v>4.12</v>
      </c>
      <c r="H1032" s="78">
        <f>+IF(ISNUMBER(DATA!Y736),DATA!Y736,"n/a")</f>
        <v>1.6E-2</v>
      </c>
      <c r="I1032" s="88">
        <f>+IF(ISNUMBER(DATA!AH736),DATA!AH736,"n/a")</f>
        <v>4.1100000000000003</v>
      </c>
      <c r="J1032" s="78">
        <f>+IF(ISNUMBER(DATA!AI736),DATA!AI736,"n/a")</f>
        <v>1.4999999999999999E-2</v>
      </c>
      <c r="K1032" s="88">
        <f>+IF(ISNUMBER(DATA!AR736),DATA!AR736,"n/a")</f>
        <v>4.0999999999999996</v>
      </c>
      <c r="L1032" s="78">
        <f>+IF(ISNUMBER(DATA!AS736),DATA!AS736,"n/a")</f>
        <v>1.7000000000000001E-2</v>
      </c>
      <c r="R1032" s="67"/>
      <c r="S1032" s="67"/>
      <c r="T1032" s="67"/>
      <c r="U1032" s="67"/>
      <c r="V1032" s="67"/>
      <c r="W1032" s="67"/>
      <c r="X1032" s="67"/>
      <c r="Y1032" s="67"/>
    </row>
    <row r="1033" spans="1:25" x14ac:dyDescent="0.2">
      <c r="A1033" s="76" t="s">
        <v>19</v>
      </c>
      <c r="B1033" s="67" t="s">
        <v>27</v>
      </c>
      <c r="C1033" s="67" t="s">
        <v>10</v>
      </c>
      <c r="D1033" s="67" t="s">
        <v>280</v>
      </c>
      <c r="E1033" s="88">
        <f>+IF(ISNUMBER(DATA!N737),DATA!N737,"n/a")</f>
        <v>4.7</v>
      </c>
      <c r="F1033" s="78">
        <f>+IF(ISNUMBER(DATA!O737),DATA!O737,"n/a")</f>
        <v>-1.4E-2</v>
      </c>
      <c r="G1033" s="88">
        <f>+IF(ISNUMBER(DATA!X737),DATA!X737,"n/a")</f>
        <v>4.72</v>
      </c>
      <c r="H1033" s="78">
        <f>+IF(ISNUMBER(DATA!Y737),DATA!Y737,"n/a")</f>
        <v>-1.4999999999999999E-2</v>
      </c>
      <c r="I1033" s="88">
        <f>+IF(ISNUMBER(DATA!AH737),DATA!AH737,"n/a")</f>
        <v>4.79</v>
      </c>
      <c r="J1033" s="78">
        <f>+IF(ISNUMBER(DATA!AI737),DATA!AI737,"n/a")</f>
        <v>-0.02</v>
      </c>
      <c r="K1033" s="88">
        <f>+IF(ISNUMBER(DATA!AR737),DATA!AR737,"n/a")</f>
        <v>4.8</v>
      </c>
      <c r="L1033" s="78">
        <f>+IF(ISNUMBER(DATA!AS737),DATA!AS737,"n/a")</f>
        <v>-3.1E-2</v>
      </c>
      <c r="R1033" s="67"/>
      <c r="S1033" s="67"/>
      <c r="T1033" s="67"/>
      <c r="U1033" s="67"/>
      <c r="V1033" s="67"/>
      <c r="W1033" s="67"/>
      <c r="X1033" s="67"/>
      <c r="Y1033" s="67"/>
    </row>
    <row r="1034" spans="1:25" x14ac:dyDescent="0.2">
      <c r="A1034" s="76" t="s">
        <v>19</v>
      </c>
      <c r="B1034" s="67" t="s">
        <v>27</v>
      </c>
      <c r="C1034" s="67" t="s">
        <v>10</v>
      </c>
      <c r="D1034" s="67" t="s">
        <v>281</v>
      </c>
      <c r="E1034" s="88">
        <f>+IF(ISNUMBER(DATA!N738),DATA!N738,"n/a")</f>
        <v>4.8</v>
      </c>
      <c r="F1034" s="78">
        <f>+IF(ISNUMBER(DATA!O738),DATA!O738,"n/a")</f>
        <v>6.8000000000000005E-2</v>
      </c>
      <c r="G1034" s="88">
        <f>+IF(ISNUMBER(DATA!X738),DATA!X738,"n/a")</f>
        <v>4.76</v>
      </c>
      <c r="H1034" s="78">
        <f>+IF(ISNUMBER(DATA!Y738),DATA!Y738,"n/a")</f>
        <v>4.4999999999999998E-2</v>
      </c>
      <c r="I1034" s="88">
        <f>+IF(ISNUMBER(DATA!AH738),DATA!AH738,"n/a")</f>
        <v>4.72</v>
      </c>
      <c r="J1034" s="78">
        <f>+IF(ISNUMBER(DATA!AI738),DATA!AI738,"n/a")</f>
        <v>3.6999999999999998E-2</v>
      </c>
      <c r="K1034" s="88">
        <f>+IF(ISNUMBER(DATA!AR738),DATA!AR738,"n/a")</f>
        <v>4.63</v>
      </c>
      <c r="L1034" s="78">
        <f>+IF(ISNUMBER(DATA!AS738),DATA!AS738,"n/a")</f>
        <v>1.0999999999999999E-2</v>
      </c>
      <c r="R1034" s="67"/>
      <c r="S1034" s="67"/>
      <c r="T1034" s="67"/>
      <c r="U1034" s="67"/>
      <c r="V1034" s="67"/>
      <c r="W1034" s="67"/>
      <c r="X1034" s="67"/>
      <c r="Y1034" s="67"/>
    </row>
    <row r="1035" spans="1:25" x14ac:dyDescent="0.2">
      <c r="A1035" s="76" t="s">
        <v>19</v>
      </c>
      <c r="B1035" s="67" t="s">
        <v>27</v>
      </c>
      <c r="C1035" s="67" t="s">
        <v>10</v>
      </c>
      <c r="D1035" s="67" t="s">
        <v>282</v>
      </c>
      <c r="E1035" s="88">
        <f>+IF(ISNUMBER(DATA!N739),DATA!N739,"n/a")</f>
        <v>4.04</v>
      </c>
      <c r="F1035" s="78">
        <f>+IF(ISNUMBER(DATA!O739),DATA!O739,"n/a")</f>
        <v>1.0999999999999999E-2</v>
      </c>
      <c r="G1035" s="88">
        <f>+IF(ISNUMBER(DATA!X739),DATA!X739,"n/a")</f>
        <v>4.2300000000000004</v>
      </c>
      <c r="H1035" s="78">
        <f>+IF(ISNUMBER(DATA!Y739),DATA!Y739,"n/a")</f>
        <v>0.05</v>
      </c>
      <c r="I1035" s="88">
        <f>+IF(ISNUMBER(DATA!AH739),DATA!AH739,"n/a")</f>
        <v>4.2699999999999996</v>
      </c>
      <c r="J1035" s="78">
        <f>+IF(ISNUMBER(DATA!AI739),DATA!AI739,"n/a")</f>
        <v>6.3E-2</v>
      </c>
      <c r="K1035" s="88">
        <f>+IF(ISNUMBER(DATA!AR739),DATA!AR739,"n/a")</f>
        <v>4.09</v>
      </c>
      <c r="L1035" s="78">
        <f>+IF(ISNUMBER(DATA!AS739),DATA!AS739,"n/a")</f>
        <v>2.1999999999999999E-2</v>
      </c>
      <c r="R1035" s="67"/>
      <c r="S1035" s="67"/>
      <c r="T1035" s="67"/>
      <c r="U1035" s="67"/>
      <c r="V1035" s="67"/>
      <c r="W1035" s="67"/>
      <c r="X1035" s="67"/>
      <c r="Y1035" s="67"/>
    </row>
    <row r="1036" spans="1:25" x14ac:dyDescent="0.2">
      <c r="A1036" s="76" t="s">
        <v>19</v>
      </c>
      <c r="B1036" s="67" t="s">
        <v>27</v>
      </c>
      <c r="C1036" s="67" t="s">
        <v>10</v>
      </c>
      <c r="D1036" s="67" t="s">
        <v>283</v>
      </c>
      <c r="E1036" s="88">
        <f>+IF(ISNUMBER(DATA!N740),DATA!N740,"n/a")</f>
        <v>5.08</v>
      </c>
      <c r="F1036" s="78">
        <f>+IF(ISNUMBER(DATA!O740),DATA!O740,"n/a")</f>
        <v>-0.01</v>
      </c>
      <c r="G1036" s="88">
        <f>+IF(ISNUMBER(DATA!X740),DATA!X740,"n/a")</f>
        <v>5.13</v>
      </c>
      <c r="H1036" s="78">
        <f>+IF(ISNUMBER(DATA!Y740),DATA!Y740,"n/a")</f>
        <v>-1.4E-2</v>
      </c>
      <c r="I1036" s="88">
        <f>+IF(ISNUMBER(DATA!AH740),DATA!AH740,"n/a")</f>
        <v>5.15</v>
      </c>
      <c r="J1036" s="78">
        <f>+IF(ISNUMBER(DATA!AI740),DATA!AI740,"n/a")</f>
        <v>-1.2E-2</v>
      </c>
      <c r="K1036" s="88">
        <f>+IF(ISNUMBER(DATA!AR740),DATA!AR740,"n/a")</f>
        <v>5.14</v>
      </c>
      <c r="L1036" s="78">
        <f>+IF(ISNUMBER(DATA!AS740),DATA!AS740,"n/a")</f>
        <v>-0.01</v>
      </c>
      <c r="R1036" s="67"/>
      <c r="S1036" s="67"/>
      <c r="T1036" s="67"/>
      <c r="U1036" s="67"/>
      <c r="V1036" s="67"/>
      <c r="W1036" s="67"/>
      <c r="X1036" s="67"/>
      <c r="Y1036" s="67"/>
    </row>
    <row r="1037" spans="1:25" x14ac:dyDescent="0.2">
      <c r="A1037" s="76" t="s">
        <v>19</v>
      </c>
      <c r="B1037" s="67" t="s">
        <v>27</v>
      </c>
      <c r="C1037" s="67" t="s">
        <v>10</v>
      </c>
      <c r="D1037" s="67" t="s">
        <v>284</v>
      </c>
      <c r="E1037" s="88">
        <f>+IF(ISNUMBER(DATA!N741),DATA!N741,"n/a")</f>
        <v>4.6500000000000004</v>
      </c>
      <c r="F1037" s="78">
        <f>+IF(ISNUMBER(DATA!O741),DATA!O741,"n/a")</f>
        <v>0.02</v>
      </c>
      <c r="G1037" s="88">
        <f>+IF(ISNUMBER(DATA!X741),DATA!X741,"n/a")</f>
        <v>4.74</v>
      </c>
      <c r="H1037" s="78">
        <f>+IF(ISNUMBER(DATA!Y741),DATA!Y741,"n/a")</f>
        <v>3.5999999999999997E-2</v>
      </c>
      <c r="I1037" s="88">
        <f>+IF(ISNUMBER(DATA!AH741),DATA!AH741,"n/a")</f>
        <v>4.68</v>
      </c>
      <c r="J1037" s="78">
        <f>+IF(ISNUMBER(DATA!AI741),DATA!AI741,"n/a")</f>
        <v>2.1000000000000001E-2</v>
      </c>
      <c r="K1037" s="88">
        <f>+IF(ISNUMBER(DATA!AR741),DATA!AR741,"n/a")</f>
        <v>4.62</v>
      </c>
      <c r="L1037" s="78">
        <f>+IF(ISNUMBER(DATA!AS741),DATA!AS741,"n/a")</f>
        <v>3.1E-2</v>
      </c>
      <c r="R1037" s="67"/>
      <c r="S1037" s="67"/>
      <c r="T1037" s="67"/>
      <c r="U1037" s="67"/>
      <c r="V1037" s="67"/>
      <c r="W1037" s="67"/>
      <c r="X1037" s="67"/>
      <c r="Y1037" s="67"/>
    </row>
    <row r="1038" spans="1:25" x14ac:dyDescent="0.2">
      <c r="A1038" s="76" t="s">
        <v>19</v>
      </c>
      <c r="B1038" s="67" t="s">
        <v>27</v>
      </c>
      <c r="C1038" s="67" t="s">
        <v>10</v>
      </c>
      <c r="D1038" s="67" t="s">
        <v>285</v>
      </c>
      <c r="E1038" s="88">
        <f>+IF(ISNUMBER(DATA!N742),DATA!N742,"n/a")</f>
        <v>4.63</v>
      </c>
      <c r="F1038" s="78">
        <f>+IF(ISNUMBER(DATA!O742),DATA!O742,"n/a")</f>
        <v>-0.05</v>
      </c>
      <c r="G1038" s="88">
        <f>+IF(ISNUMBER(DATA!X742),DATA!X742,"n/a")</f>
        <v>4.5999999999999996</v>
      </c>
      <c r="H1038" s="78">
        <f>+IF(ISNUMBER(DATA!Y742),DATA!Y742,"n/a")</f>
        <v>-5.6000000000000001E-2</v>
      </c>
      <c r="I1038" s="88">
        <f>+IF(ISNUMBER(DATA!AH742),DATA!AH742,"n/a")</f>
        <v>4.62</v>
      </c>
      <c r="J1038" s="78">
        <f>+IF(ISNUMBER(DATA!AI742),DATA!AI742,"n/a")</f>
        <v>-5.1999999999999998E-2</v>
      </c>
      <c r="K1038" s="88">
        <f>+IF(ISNUMBER(DATA!AR742),DATA!AR742,"n/a")</f>
        <v>4.6100000000000003</v>
      </c>
      <c r="L1038" s="78">
        <f>+IF(ISNUMBER(DATA!AS742),DATA!AS742,"n/a")</f>
        <v>-5.7000000000000002E-2</v>
      </c>
      <c r="R1038" s="67"/>
      <c r="S1038" s="67"/>
      <c r="T1038" s="67"/>
      <c r="U1038" s="67"/>
      <c r="V1038" s="67"/>
      <c r="W1038" s="67"/>
      <c r="X1038" s="67"/>
      <c r="Y1038" s="67"/>
    </row>
    <row r="1039" spans="1:25" x14ac:dyDescent="0.2">
      <c r="A1039" s="76" t="s">
        <v>19</v>
      </c>
      <c r="B1039" s="67" t="s">
        <v>27</v>
      </c>
      <c r="C1039" s="67" t="s">
        <v>10</v>
      </c>
      <c r="D1039" s="67" t="s">
        <v>286</v>
      </c>
      <c r="E1039" s="88">
        <f>+IF(ISNUMBER(DATA!N743),DATA!N743,"n/a")</f>
        <v>4.66</v>
      </c>
      <c r="F1039" s="78">
        <f>+IF(ISNUMBER(DATA!O743),DATA!O743,"n/a")</f>
        <v>-4.0000000000000001E-3</v>
      </c>
      <c r="G1039" s="88">
        <f>+IF(ISNUMBER(DATA!X743),DATA!X743,"n/a")</f>
        <v>4.55</v>
      </c>
      <c r="H1039" s="78">
        <f>+IF(ISNUMBER(DATA!Y743),DATA!Y743,"n/a")</f>
        <v>-4.2000000000000003E-2</v>
      </c>
      <c r="I1039" s="88">
        <f>+IF(ISNUMBER(DATA!AH743),DATA!AH743,"n/a")</f>
        <v>4.51</v>
      </c>
      <c r="J1039" s="78">
        <f>+IF(ISNUMBER(DATA!AI743),DATA!AI743,"n/a")</f>
        <v>-3.5999999999999997E-2</v>
      </c>
      <c r="K1039" s="88">
        <f>+IF(ISNUMBER(DATA!AR743),DATA!AR743,"n/a")</f>
        <v>4.47</v>
      </c>
      <c r="L1039" s="78">
        <f>+IF(ISNUMBER(DATA!AS743),DATA!AS743,"n/a")</f>
        <v>-3.1E-2</v>
      </c>
      <c r="R1039" s="67"/>
      <c r="S1039" s="67"/>
      <c r="T1039" s="67"/>
      <c r="U1039" s="67"/>
      <c r="V1039" s="67"/>
      <c r="W1039" s="67"/>
      <c r="X1039" s="67"/>
      <c r="Y1039" s="67"/>
    </row>
    <row r="1040" spans="1:25" x14ac:dyDescent="0.2">
      <c r="A1040" s="76" t="s">
        <v>19</v>
      </c>
      <c r="B1040" s="67" t="s">
        <v>27</v>
      </c>
      <c r="C1040" s="67" t="s">
        <v>10</v>
      </c>
      <c r="D1040" s="67" t="s">
        <v>287</v>
      </c>
      <c r="E1040" s="88">
        <f>+IF(ISNUMBER(DATA!N744),DATA!N744,"n/a")</f>
        <v>4.3899999999999997</v>
      </c>
      <c r="F1040" s="78">
        <f>+IF(ISNUMBER(DATA!O744),DATA!O744,"n/a")</f>
        <v>1.9E-2</v>
      </c>
      <c r="G1040" s="88">
        <f>+IF(ISNUMBER(DATA!X744),DATA!X744,"n/a")</f>
        <v>4.5999999999999996</v>
      </c>
      <c r="H1040" s="78">
        <f>+IF(ISNUMBER(DATA!Y744),DATA!Y744,"n/a")</f>
        <v>6.9000000000000006E-2</v>
      </c>
      <c r="I1040" s="88">
        <f>+IF(ISNUMBER(DATA!AH744),DATA!AH744,"n/a")</f>
        <v>4.57</v>
      </c>
      <c r="J1040" s="78">
        <f>+IF(ISNUMBER(DATA!AI744),DATA!AI744,"n/a")</f>
        <v>4.7E-2</v>
      </c>
      <c r="K1040" s="88">
        <f>+IF(ISNUMBER(DATA!AR744),DATA!AR744,"n/a")</f>
        <v>4.4400000000000004</v>
      </c>
      <c r="L1040" s="78">
        <f>+IF(ISNUMBER(DATA!AS744),DATA!AS744,"n/a")</f>
        <v>4.2999999999999997E-2</v>
      </c>
      <c r="R1040" s="67"/>
      <c r="S1040" s="67"/>
      <c r="T1040" s="67"/>
      <c r="U1040" s="67"/>
      <c r="V1040" s="67"/>
      <c r="W1040" s="67"/>
      <c r="X1040" s="67"/>
      <c r="Y1040" s="67"/>
    </row>
    <row r="1041" spans="1:25" x14ac:dyDescent="0.2">
      <c r="A1041" s="76" t="s">
        <v>19</v>
      </c>
      <c r="B1041" s="67" t="s">
        <v>27</v>
      </c>
      <c r="C1041" s="67" t="s">
        <v>10</v>
      </c>
      <c r="D1041" s="67" t="s">
        <v>288</v>
      </c>
      <c r="E1041" s="88">
        <f>+IF(ISNUMBER(DATA!N745),DATA!N745,"n/a")</f>
        <v>3.51</v>
      </c>
      <c r="F1041" s="78">
        <f>+IF(ISNUMBER(DATA!O745),DATA!O745,"n/a")</f>
        <v>-7.0999999999999994E-2</v>
      </c>
      <c r="G1041" s="88">
        <f>+IF(ISNUMBER(DATA!X745),DATA!X745,"n/a")</f>
        <v>3.47</v>
      </c>
      <c r="H1041" s="78">
        <f>+IF(ISNUMBER(DATA!Y745),DATA!Y745,"n/a")</f>
        <v>-7.1999999999999995E-2</v>
      </c>
      <c r="I1041" s="88">
        <f>+IF(ISNUMBER(DATA!AH745),DATA!AH745,"n/a")</f>
        <v>3.82</v>
      </c>
      <c r="J1041" s="78">
        <f>+IF(ISNUMBER(DATA!AI745),DATA!AI745,"n/a")</f>
        <v>-1E-3</v>
      </c>
      <c r="K1041" s="88">
        <f>+IF(ISNUMBER(DATA!AR745),DATA!AR745,"n/a")</f>
        <v>3.98</v>
      </c>
      <c r="L1041" s="78">
        <f>+IF(ISNUMBER(DATA!AS745),DATA!AS745,"n/a")</f>
        <v>6.9000000000000006E-2</v>
      </c>
      <c r="R1041" s="67"/>
      <c r="S1041" s="67"/>
      <c r="T1041" s="67"/>
      <c r="U1041" s="67"/>
      <c r="V1041" s="67"/>
      <c r="W1041" s="67"/>
      <c r="X1041" s="67"/>
      <c r="Y1041" s="67"/>
    </row>
    <row r="1042" spans="1:25" x14ac:dyDescent="0.2">
      <c r="A1042" s="76" t="s">
        <v>19</v>
      </c>
      <c r="B1042" s="67" t="s">
        <v>27</v>
      </c>
      <c r="C1042" s="67" t="s">
        <v>10</v>
      </c>
      <c r="D1042" s="67" t="s">
        <v>289</v>
      </c>
      <c r="E1042" s="88">
        <f>+IF(ISNUMBER(DATA!N746),DATA!N746,"n/a")</f>
        <v>3.89</v>
      </c>
      <c r="F1042" s="78">
        <f>+IF(ISNUMBER(DATA!O746),DATA!O746,"n/a")</f>
        <v>-1.0999999999999999E-2</v>
      </c>
      <c r="G1042" s="88">
        <f>+IF(ISNUMBER(DATA!X746),DATA!X746,"n/a")</f>
        <v>3.93</v>
      </c>
      <c r="H1042" s="78">
        <f>+IF(ISNUMBER(DATA!Y746),DATA!Y746,"n/a")</f>
        <v>6.0000000000000001E-3</v>
      </c>
      <c r="I1042" s="88">
        <f>+IF(ISNUMBER(DATA!AH746),DATA!AH746,"n/a")</f>
        <v>3.93</v>
      </c>
      <c r="J1042" s="78">
        <f>+IF(ISNUMBER(DATA!AI746),DATA!AI746,"n/a")</f>
        <v>1.0999999999999999E-2</v>
      </c>
      <c r="K1042" s="88">
        <f>+IF(ISNUMBER(DATA!AR746),DATA!AR746,"n/a")</f>
        <v>3.93</v>
      </c>
      <c r="L1042" s="78">
        <f>+IF(ISNUMBER(DATA!AS746),DATA!AS746,"n/a")</f>
        <v>8.9999999999999993E-3</v>
      </c>
      <c r="R1042" s="67"/>
      <c r="S1042" s="67"/>
      <c r="T1042" s="67"/>
      <c r="U1042" s="67"/>
      <c r="V1042" s="67"/>
      <c r="W1042" s="67"/>
      <c r="X1042" s="67"/>
      <c r="Y1042" s="67"/>
    </row>
    <row r="1043" spans="1:25" x14ac:dyDescent="0.2">
      <c r="A1043" s="76" t="s">
        <v>19</v>
      </c>
      <c r="B1043" s="67" t="s">
        <v>27</v>
      </c>
      <c r="C1043" s="67" t="s">
        <v>10</v>
      </c>
      <c r="D1043" s="67" t="s">
        <v>290</v>
      </c>
      <c r="E1043" s="88">
        <f>+IF(ISNUMBER(DATA!N747),DATA!N747,"n/a")</f>
        <v>4.03</v>
      </c>
      <c r="F1043" s="78">
        <f>+IF(ISNUMBER(DATA!O747),DATA!O747,"n/a")</f>
        <v>0.02</v>
      </c>
      <c r="G1043" s="88">
        <f>+IF(ISNUMBER(DATA!X747),DATA!X747,"n/a")</f>
        <v>4.01</v>
      </c>
      <c r="H1043" s="78">
        <f>+IF(ISNUMBER(DATA!Y747),DATA!Y747,"n/a")</f>
        <v>6.0000000000000001E-3</v>
      </c>
      <c r="I1043" s="88">
        <f>+IF(ISNUMBER(DATA!AH747),DATA!AH747,"n/a")</f>
        <v>3.99</v>
      </c>
      <c r="J1043" s="78">
        <f>+IF(ISNUMBER(DATA!AI747),DATA!AI747,"n/a")</f>
        <v>2.1999999999999999E-2</v>
      </c>
      <c r="K1043" s="88">
        <f>+IF(ISNUMBER(DATA!AR747),DATA!AR747,"n/a")</f>
        <v>3.99</v>
      </c>
      <c r="L1043" s="78">
        <f>+IF(ISNUMBER(DATA!AS747),DATA!AS747,"n/a")</f>
        <v>8.0000000000000002E-3</v>
      </c>
      <c r="R1043" s="67"/>
      <c r="S1043" s="67"/>
      <c r="T1043" s="67"/>
      <c r="U1043" s="67"/>
      <c r="V1043" s="67"/>
      <c r="W1043" s="67"/>
      <c r="X1043" s="67"/>
      <c r="Y1043" s="67"/>
    </row>
    <row r="1044" spans="1:25" x14ac:dyDescent="0.2">
      <c r="A1044" s="76" t="s">
        <v>19</v>
      </c>
      <c r="B1044" s="67" t="s">
        <v>27</v>
      </c>
      <c r="C1044" s="67" t="s">
        <v>10</v>
      </c>
      <c r="D1044" s="67" t="s">
        <v>291</v>
      </c>
      <c r="E1044" s="88">
        <f>+IF(ISNUMBER(DATA!N748),DATA!N748,"n/a")</f>
        <v>4.51</v>
      </c>
      <c r="F1044" s="78">
        <f>+IF(ISNUMBER(DATA!O748),DATA!O748,"n/a")</f>
        <v>-6.3E-2</v>
      </c>
      <c r="G1044" s="88">
        <f>+IF(ISNUMBER(DATA!X748),DATA!X748,"n/a")</f>
        <v>4.51</v>
      </c>
      <c r="H1044" s="78">
        <f>+IF(ISNUMBER(DATA!Y748),DATA!Y748,"n/a")</f>
        <v>-7.4999999999999997E-2</v>
      </c>
      <c r="I1044" s="88">
        <f>+IF(ISNUMBER(DATA!AH748),DATA!AH748,"n/a")</f>
        <v>4.5199999999999996</v>
      </c>
      <c r="J1044" s="78">
        <f>+IF(ISNUMBER(DATA!AI748),DATA!AI748,"n/a")</f>
        <v>-6.5000000000000002E-2</v>
      </c>
      <c r="K1044" s="88">
        <f>+IF(ISNUMBER(DATA!AR748),DATA!AR748,"n/a")</f>
        <v>4.5199999999999996</v>
      </c>
      <c r="L1044" s="78">
        <f>+IF(ISNUMBER(DATA!AS748),DATA!AS748,"n/a")</f>
        <v>-4.2999999999999997E-2</v>
      </c>
      <c r="R1044" s="67"/>
      <c r="S1044" s="67"/>
      <c r="T1044" s="67"/>
      <c r="U1044" s="67"/>
      <c r="V1044" s="67"/>
      <c r="W1044" s="67"/>
      <c r="X1044" s="67"/>
      <c r="Y1044" s="67"/>
    </row>
    <row r="1045" spans="1:25" x14ac:dyDescent="0.2">
      <c r="A1045" s="76" t="s">
        <v>19</v>
      </c>
      <c r="B1045" s="67" t="s">
        <v>27</v>
      </c>
      <c r="C1045" s="67" t="s">
        <v>10</v>
      </c>
      <c r="D1045" s="67" t="s">
        <v>292</v>
      </c>
      <c r="E1045" s="88">
        <f>+IF(ISNUMBER(DATA!N749),DATA!N749,"n/a")</f>
        <v>4.2699999999999996</v>
      </c>
      <c r="F1045" s="78">
        <f>+IF(ISNUMBER(DATA!O749),DATA!O749,"n/a")</f>
        <v>2.4E-2</v>
      </c>
      <c r="G1045" s="88">
        <f>+IF(ISNUMBER(DATA!X749),DATA!X749,"n/a")</f>
        <v>4.34</v>
      </c>
      <c r="H1045" s="78">
        <f>+IF(ISNUMBER(DATA!Y749),DATA!Y749,"n/a")</f>
        <v>2.7E-2</v>
      </c>
      <c r="I1045" s="88">
        <f>+IF(ISNUMBER(DATA!AH749),DATA!AH749,"n/a")</f>
        <v>4.3600000000000003</v>
      </c>
      <c r="J1045" s="78">
        <f>+IF(ISNUMBER(DATA!AI749),DATA!AI749,"n/a")</f>
        <v>3.2000000000000001E-2</v>
      </c>
      <c r="K1045" s="88">
        <f>+IF(ISNUMBER(DATA!AR749),DATA!AR749,"n/a")</f>
        <v>4.22</v>
      </c>
      <c r="L1045" s="78">
        <f>+IF(ISNUMBER(DATA!AS749),DATA!AS749,"n/a")</f>
        <v>8.9999999999999993E-3</v>
      </c>
      <c r="R1045" s="67"/>
      <c r="S1045" s="67"/>
      <c r="T1045" s="67"/>
      <c r="U1045" s="67"/>
      <c r="V1045" s="67"/>
      <c r="W1045" s="67"/>
      <c r="X1045" s="67"/>
      <c r="Y1045" s="67"/>
    </row>
    <row r="1046" spans="1:25" x14ac:dyDescent="0.2">
      <c r="A1046" s="76" t="s">
        <v>19</v>
      </c>
      <c r="B1046" s="67" t="s">
        <v>27</v>
      </c>
      <c r="C1046" s="67" t="s">
        <v>10</v>
      </c>
      <c r="D1046" s="67" t="s">
        <v>293</v>
      </c>
      <c r="E1046" s="88">
        <f>+IF(ISNUMBER(DATA!N750),DATA!N750,"n/a")</f>
        <v>4.2699999999999996</v>
      </c>
      <c r="F1046" s="78">
        <f>+IF(ISNUMBER(DATA!O750),DATA!O750,"n/a")</f>
        <v>-7.6999999999999999E-2</v>
      </c>
      <c r="G1046" s="88">
        <f>+IF(ISNUMBER(DATA!X750),DATA!X750,"n/a")</f>
        <v>4.28</v>
      </c>
      <c r="H1046" s="78">
        <f>+IF(ISNUMBER(DATA!Y750),DATA!Y750,"n/a")</f>
        <v>8.9999999999999993E-3</v>
      </c>
      <c r="I1046" s="88">
        <f>+IF(ISNUMBER(DATA!AH750),DATA!AH750,"n/a")</f>
        <v>4.24</v>
      </c>
      <c r="J1046" s="78">
        <f>+IF(ISNUMBER(DATA!AI750),DATA!AI750,"n/a")</f>
        <v>-8.0000000000000002E-3</v>
      </c>
      <c r="K1046" s="88">
        <f>+IF(ISNUMBER(DATA!AR750),DATA!AR750,"n/a")</f>
        <v>4.21</v>
      </c>
      <c r="L1046" s="78">
        <f>+IF(ISNUMBER(DATA!AS750),DATA!AS750,"n/a")</f>
        <v>-7.0000000000000001E-3</v>
      </c>
      <c r="R1046" s="67"/>
      <c r="S1046" s="67"/>
      <c r="T1046" s="67"/>
      <c r="U1046" s="67"/>
      <c r="V1046" s="67"/>
      <c r="W1046" s="67"/>
      <c r="X1046" s="67"/>
      <c r="Y1046" s="67"/>
    </row>
    <row r="1047" spans="1:25" x14ac:dyDescent="0.2">
      <c r="A1047" s="76" t="s">
        <v>19</v>
      </c>
      <c r="B1047" s="67" t="s">
        <v>27</v>
      </c>
      <c r="C1047" s="67" t="s">
        <v>10</v>
      </c>
      <c r="D1047" s="67" t="s">
        <v>294</v>
      </c>
      <c r="E1047" s="88">
        <f>+IF(ISNUMBER(DATA!N751),DATA!N751,"n/a")</f>
        <v>5.52</v>
      </c>
      <c r="F1047" s="78">
        <f>+IF(ISNUMBER(DATA!O751),DATA!O751,"n/a")</f>
        <v>-1.7999999999999999E-2</v>
      </c>
      <c r="G1047" s="88">
        <f>+IF(ISNUMBER(DATA!X751),DATA!X751,"n/a")</f>
        <v>5.32</v>
      </c>
      <c r="H1047" s="78">
        <f>+IF(ISNUMBER(DATA!Y751),DATA!Y751,"n/a")</f>
        <v>-4.2999999999999997E-2</v>
      </c>
      <c r="I1047" s="88">
        <f>+IF(ISNUMBER(DATA!AH751),DATA!AH751,"n/a")</f>
        <v>5.25</v>
      </c>
      <c r="J1047" s="78">
        <f>+IF(ISNUMBER(DATA!AI751),DATA!AI751,"n/a")</f>
        <v>-4.2999999999999997E-2</v>
      </c>
      <c r="K1047" s="88">
        <f>+IF(ISNUMBER(DATA!AR751),DATA!AR751,"n/a")</f>
        <v>5.29</v>
      </c>
      <c r="L1047" s="78">
        <f>+IF(ISNUMBER(DATA!AS751),DATA!AS751,"n/a")</f>
        <v>-8.0000000000000002E-3</v>
      </c>
      <c r="R1047" s="67"/>
      <c r="S1047" s="67"/>
      <c r="T1047" s="67"/>
      <c r="U1047" s="67"/>
      <c r="V1047" s="67"/>
      <c r="W1047" s="67"/>
      <c r="X1047" s="67"/>
      <c r="Y1047" s="67"/>
    </row>
    <row r="1048" spans="1:25" x14ac:dyDescent="0.2">
      <c r="A1048" s="76" t="s">
        <v>19</v>
      </c>
      <c r="B1048" s="67" t="s">
        <v>27</v>
      </c>
      <c r="C1048" s="67" t="s">
        <v>10</v>
      </c>
      <c r="D1048" s="67" t="s">
        <v>295</v>
      </c>
      <c r="E1048" s="88">
        <f>+IF(ISNUMBER(DATA!N752),DATA!N752,"n/a")</f>
        <v>4.92</v>
      </c>
      <c r="F1048" s="78">
        <f>+IF(ISNUMBER(DATA!O752),DATA!O752,"n/a")</f>
        <v>-1.7999999999999999E-2</v>
      </c>
      <c r="G1048" s="88">
        <f>+IF(ISNUMBER(DATA!X752),DATA!X752,"n/a")</f>
        <v>4.9000000000000004</v>
      </c>
      <c r="H1048" s="78">
        <f>+IF(ISNUMBER(DATA!Y752),DATA!Y752,"n/a")</f>
        <v>-2.7E-2</v>
      </c>
      <c r="I1048" s="88">
        <f>+IF(ISNUMBER(DATA!AH752),DATA!AH752,"n/a")</f>
        <v>4.9000000000000004</v>
      </c>
      <c r="J1048" s="78">
        <f>+IF(ISNUMBER(DATA!AI752),DATA!AI752,"n/a")</f>
        <v>-3.7999999999999999E-2</v>
      </c>
      <c r="K1048" s="88">
        <f>+IF(ISNUMBER(DATA!AR752),DATA!AR752,"n/a")</f>
        <v>4.93</v>
      </c>
      <c r="L1048" s="78">
        <f>+IF(ISNUMBER(DATA!AS752),DATA!AS752,"n/a")</f>
        <v>-4.4999999999999998E-2</v>
      </c>
      <c r="R1048" s="67"/>
      <c r="S1048" s="67"/>
      <c r="T1048" s="67"/>
      <c r="U1048" s="67"/>
      <c r="V1048" s="67"/>
      <c r="W1048" s="67"/>
      <c r="X1048" s="67"/>
      <c r="Y1048" s="67"/>
    </row>
    <row r="1049" spans="1:25" x14ac:dyDescent="0.2">
      <c r="A1049" s="76" t="s">
        <v>19</v>
      </c>
      <c r="B1049" s="67" t="s">
        <v>27</v>
      </c>
      <c r="C1049" s="67" t="s">
        <v>10</v>
      </c>
      <c r="D1049" s="67" t="s">
        <v>296</v>
      </c>
      <c r="E1049" s="88">
        <f>+IF(ISNUMBER(DATA!N753),DATA!N753,"n/a")</f>
        <v>4.33</v>
      </c>
      <c r="F1049" s="78">
        <f>+IF(ISNUMBER(DATA!O753),DATA!O753,"n/a")</f>
        <v>-0.13700000000000001</v>
      </c>
      <c r="G1049" s="88">
        <f>+IF(ISNUMBER(DATA!X753),DATA!X753,"n/a")</f>
        <v>4.43</v>
      </c>
      <c r="H1049" s="78">
        <f>+IF(ISNUMBER(DATA!Y753),DATA!Y753,"n/a")</f>
        <v>-5.5E-2</v>
      </c>
      <c r="I1049" s="88">
        <f>+IF(ISNUMBER(DATA!AH753),DATA!AH753,"n/a")</f>
        <v>4.5199999999999996</v>
      </c>
      <c r="J1049" s="78">
        <f>+IF(ISNUMBER(DATA!AI753),DATA!AI753,"n/a")</f>
        <v>-1.9E-2</v>
      </c>
      <c r="K1049" s="88">
        <f>+IF(ISNUMBER(DATA!AR753),DATA!AR753,"n/a")</f>
        <v>4.6399999999999997</v>
      </c>
      <c r="L1049" s="78">
        <f>+IF(ISNUMBER(DATA!AS753),DATA!AS753,"n/a")</f>
        <v>2.7E-2</v>
      </c>
      <c r="R1049" s="67"/>
      <c r="S1049" s="67"/>
      <c r="T1049" s="67"/>
      <c r="U1049" s="67"/>
      <c r="V1049" s="67"/>
      <c r="W1049" s="67"/>
      <c r="X1049" s="67"/>
      <c r="Y1049" s="67"/>
    </row>
    <row r="1050" spans="1:25" x14ac:dyDescent="0.2">
      <c r="A1050" s="76" t="s">
        <v>19</v>
      </c>
      <c r="B1050" s="67" t="s">
        <v>27</v>
      </c>
      <c r="C1050" s="67" t="s">
        <v>10</v>
      </c>
      <c r="D1050" s="67" t="s">
        <v>297</v>
      </c>
      <c r="E1050" s="88">
        <f>+IF(ISNUMBER(DATA!N754),DATA!N754,"n/a")</f>
        <v>4.22</v>
      </c>
      <c r="F1050" s="78">
        <f>+IF(ISNUMBER(DATA!O754),DATA!O754,"n/a")</f>
        <v>-9.5000000000000001E-2</v>
      </c>
      <c r="G1050" s="88">
        <f>+IF(ISNUMBER(DATA!X754),DATA!X754,"n/a")</f>
        <v>4.25</v>
      </c>
      <c r="H1050" s="78">
        <f>+IF(ISNUMBER(DATA!Y754),DATA!Y754,"n/a")</f>
        <v>2E-3</v>
      </c>
      <c r="I1050" s="88">
        <f>+IF(ISNUMBER(DATA!AH754),DATA!AH754,"n/a")</f>
        <v>4.21</v>
      </c>
      <c r="J1050" s="78">
        <f>+IF(ISNUMBER(DATA!AI754),DATA!AI754,"n/a")</f>
        <v>-1.4E-2</v>
      </c>
      <c r="K1050" s="88">
        <f>+IF(ISNUMBER(DATA!AR754),DATA!AR754,"n/a")</f>
        <v>4.2</v>
      </c>
      <c r="L1050" s="78">
        <f>+IF(ISNUMBER(DATA!AS754),DATA!AS754,"n/a")</f>
        <v>-7.0000000000000001E-3</v>
      </c>
      <c r="R1050" s="67"/>
      <c r="S1050" s="67"/>
      <c r="T1050" s="67"/>
      <c r="U1050" s="67"/>
      <c r="V1050" s="67"/>
      <c r="W1050" s="67"/>
      <c r="X1050" s="67"/>
      <c r="Y1050" s="67"/>
    </row>
    <row r="1051" spans="1:25" x14ac:dyDescent="0.2">
      <c r="A1051" s="76" t="s">
        <v>19</v>
      </c>
      <c r="B1051" s="67" t="s">
        <v>27</v>
      </c>
      <c r="C1051" s="67" t="s">
        <v>10</v>
      </c>
      <c r="D1051" s="67" t="s">
        <v>298</v>
      </c>
      <c r="E1051" s="88">
        <f>+IF(ISNUMBER(DATA!N755),DATA!N755,"n/a")</f>
        <v>3.59</v>
      </c>
      <c r="F1051" s="78">
        <f>+IF(ISNUMBER(DATA!O755),DATA!O755,"n/a")</f>
        <v>-0.109</v>
      </c>
      <c r="G1051" s="88">
        <f>+IF(ISNUMBER(DATA!X755),DATA!X755,"n/a")</f>
        <v>3.77</v>
      </c>
      <c r="H1051" s="78">
        <f>+IF(ISNUMBER(DATA!Y755),DATA!Y755,"n/a")</f>
        <v>-0.02</v>
      </c>
      <c r="I1051" s="88">
        <f>+IF(ISNUMBER(DATA!AH755),DATA!AH755,"n/a")</f>
        <v>3.86</v>
      </c>
      <c r="J1051" s="78">
        <f>+IF(ISNUMBER(DATA!AI755),DATA!AI755,"n/a")</f>
        <v>3.2000000000000001E-2</v>
      </c>
      <c r="K1051" s="88">
        <f>+IF(ISNUMBER(DATA!AR755),DATA!AR755,"n/a")</f>
        <v>3.82</v>
      </c>
      <c r="L1051" s="78">
        <f>+IF(ISNUMBER(DATA!AS755),DATA!AS755,"n/a")</f>
        <v>-6.0000000000000001E-3</v>
      </c>
      <c r="R1051" s="67"/>
      <c r="S1051" s="67"/>
      <c r="T1051" s="67"/>
      <c r="U1051" s="67"/>
      <c r="V1051" s="67"/>
      <c r="W1051" s="67"/>
      <c r="X1051" s="67"/>
      <c r="Y1051" s="67"/>
    </row>
    <row r="1052" spans="1:25" x14ac:dyDescent="0.2">
      <c r="A1052" s="76" t="s">
        <v>19</v>
      </c>
      <c r="B1052" s="67" t="s">
        <v>27</v>
      </c>
      <c r="C1052" s="67" t="s">
        <v>10</v>
      </c>
      <c r="D1052" s="67" t="s">
        <v>299</v>
      </c>
      <c r="E1052" s="88">
        <f>+IF(ISNUMBER(DATA!N756),DATA!N756,"n/a")</f>
        <v>3.88</v>
      </c>
      <c r="F1052" s="78">
        <f>+IF(ISNUMBER(DATA!O756),DATA!O756,"n/a")</f>
        <v>0.1</v>
      </c>
      <c r="G1052" s="88">
        <f>+IF(ISNUMBER(DATA!X756),DATA!X756,"n/a")</f>
        <v>4.05</v>
      </c>
      <c r="H1052" s="78">
        <f>+IF(ISNUMBER(DATA!Y756),DATA!Y756,"n/a")</f>
        <v>7.3999999999999996E-2</v>
      </c>
      <c r="I1052" s="88">
        <f>+IF(ISNUMBER(DATA!AH756),DATA!AH756,"n/a")</f>
        <v>4.08</v>
      </c>
      <c r="J1052" s="78">
        <f>+IF(ISNUMBER(DATA!AI756),DATA!AI756,"n/a")</f>
        <v>6.4000000000000001E-2</v>
      </c>
      <c r="K1052" s="88">
        <f>+IF(ISNUMBER(DATA!AR756),DATA!AR756,"n/a")</f>
        <v>3.99</v>
      </c>
      <c r="L1052" s="78">
        <f>+IF(ISNUMBER(DATA!AS756),DATA!AS756,"n/a")</f>
        <v>1E-3</v>
      </c>
      <c r="R1052" s="67"/>
      <c r="S1052" s="67"/>
      <c r="T1052" s="67"/>
      <c r="U1052" s="67"/>
      <c r="V1052" s="67"/>
      <c r="W1052" s="67"/>
      <c r="X1052" s="67"/>
      <c r="Y1052" s="67"/>
    </row>
    <row r="1053" spans="1:25" x14ac:dyDescent="0.2">
      <c r="A1053" s="76" t="s">
        <v>19</v>
      </c>
      <c r="B1053" s="67" t="s">
        <v>27</v>
      </c>
      <c r="C1053" s="67" t="s">
        <v>10</v>
      </c>
      <c r="D1053" s="67" t="s">
        <v>300</v>
      </c>
      <c r="E1053" s="88">
        <f>+IF(ISNUMBER(DATA!N757),DATA!N757,"n/a")</f>
        <v>4.29</v>
      </c>
      <c r="F1053" s="78">
        <f>+IF(ISNUMBER(DATA!O757),DATA!O757,"n/a")</f>
        <v>-0.13700000000000001</v>
      </c>
      <c r="G1053" s="88">
        <f>+IF(ISNUMBER(DATA!X757),DATA!X757,"n/a")</f>
        <v>4.34</v>
      </c>
      <c r="H1053" s="78">
        <f>+IF(ISNUMBER(DATA!Y757),DATA!Y757,"n/a")</f>
        <v>-6.2E-2</v>
      </c>
      <c r="I1053" s="88">
        <f>+IF(ISNUMBER(DATA!AH757),DATA!AH757,"n/a")</f>
        <v>4.37</v>
      </c>
      <c r="J1053" s="78">
        <f>+IF(ISNUMBER(DATA!AI757),DATA!AI757,"n/a")</f>
        <v>-4.4999999999999998E-2</v>
      </c>
      <c r="K1053" s="88">
        <f>+IF(ISNUMBER(DATA!AR757),DATA!AR757,"n/a")</f>
        <v>4.45</v>
      </c>
      <c r="L1053" s="78">
        <f>+IF(ISNUMBER(DATA!AS757),DATA!AS757,"n/a")</f>
        <v>-1.7000000000000001E-2</v>
      </c>
      <c r="R1053" s="67"/>
      <c r="S1053" s="67"/>
      <c r="T1053" s="67"/>
      <c r="U1053" s="67"/>
      <c r="V1053" s="67"/>
      <c r="W1053" s="67"/>
      <c r="X1053" s="67"/>
      <c r="Y1053" s="67"/>
    </row>
    <row r="1054" spans="1:25" x14ac:dyDescent="0.2">
      <c r="A1054" s="76" t="s">
        <v>19</v>
      </c>
      <c r="B1054" s="67" t="s">
        <v>27</v>
      </c>
      <c r="C1054" s="67" t="s">
        <v>10</v>
      </c>
      <c r="D1054" s="67" t="s">
        <v>301</v>
      </c>
      <c r="E1054" s="88">
        <f>+IF(ISNUMBER(DATA!N758),DATA!N758,"n/a")</f>
        <v>4.5999999999999996</v>
      </c>
      <c r="F1054" s="78">
        <f>+IF(ISNUMBER(DATA!O758),DATA!O758,"n/a")</f>
        <v>-4.4999999999999998E-2</v>
      </c>
      <c r="G1054" s="88">
        <f>+IF(ISNUMBER(DATA!X758),DATA!X758,"n/a")</f>
        <v>4.6500000000000004</v>
      </c>
      <c r="H1054" s="78">
        <f>+IF(ISNUMBER(DATA!Y758),DATA!Y758,"n/a")</f>
        <v>-3.4000000000000002E-2</v>
      </c>
      <c r="I1054" s="88">
        <f>+IF(ISNUMBER(DATA!AH758),DATA!AH758,"n/a")</f>
        <v>4.5999999999999996</v>
      </c>
      <c r="J1054" s="78">
        <f>+IF(ISNUMBER(DATA!AI758),DATA!AI758,"n/a")</f>
        <v>-5.2999999999999999E-2</v>
      </c>
      <c r="K1054" s="88">
        <f>+IF(ISNUMBER(DATA!AR758),DATA!AR758,"n/a")</f>
        <v>4.53</v>
      </c>
      <c r="L1054" s="78">
        <f>+IF(ISNUMBER(DATA!AS758),DATA!AS758,"n/a")</f>
        <v>-4.5999999999999999E-2</v>
      </c>
      <c r="R1054" s="67"/>
      <c r="S1054" s="67"/>
      <c r="T1054" s="67"/>
      <c r="U1054" s="67"/>
      <c r="V1054" s="67"/>
      <c r="W1054" s="67"/>
      <c r="X1054" s="67"/>
      <c r="Y1054" s="67"/>
    </row>
    <row r="1055" spans="1:25" x14ac:dyDescent="0.2">
      <c r="A1055" s="76" t="s">
        <v>19</v>
      </c>
      <c r="B1055" s="67" t="s">
        <v>27</v>
      </c>
      <c r="C1055" s="67" t="s">
        <v>10</v>
      </c>
      <c r="D1055" s="67" t="s">
        <v>302</v>
      </c>
      <c r="E1055" s="88">
        <f>+IF(ISNUMBER(DATA!N759),DATA!N759,"n/a")</f>
        <v>3.87</v>
      </c>
      <c r="F1055" s="78">
        <f>+IF(ISNUMBER(DATA!O759),DATA!O759,"n/a")</f>
        <v>-7.6999999999999999E-2</v>
      </c>
      <c r="G1055" s="88">
        <f>+IF(ISNUMBER(DATA!X759),DATA!X759,"n/a")</f>
        <v>3.77</v>
      </c>
      <c r="H1055" s="78">
        <f>+IF(ISNUMBER(DATA!Y759),DATA!Y759,"n/a")</f>
        <v>-8.8999999999999996E-2</v>
      </c>
      <c r="I1055" s="88">
        <f>+IF(ISNUMBER(DATA!AH759),DATA!AH759,"n/a")</f>
        <v>3.71</v>
      </c>
      <c r="J1055" s="78">
        <f>+IF(ISNUMBER(DATA!AI759),DATA!AI759,"n/a")</f>
        <v>-0.11</v>
      </c>
      <c r="K1055" s="88">
        <f>+IF(ISNUMBER(DATA!AR759),DATA!AR759,"n/a")</f>
        <v>3.86</v>
      </c>
      <c r="L1055" s="78">
        <f>+IF(ISNUMBER(DATA!AS759),DATA!AS759,"n/a")</f>
        <v>-7.9000000000000001E-2</v>
      </c>
      <c r="R1055" s="67"/>
      <c r="S1055" s="67"/>
      <c r="T1055" s="67"/>
      <c r="U1055" s="67"/>
      <c r="V1055" s="67"/>
      <c r="W1055" s="67"/>
      <c r="X1055" s="67"/>
      <c r="Y1055" s="67"/>
    </row>
    <row r="1056" spans="1:25" x14ac:dyDescent="0.2">
      <c r="A1056" s="76" t="s">
        <v>19</v>
      </c>
      <c r="B1056" s="67" t="s">
        <v>27</v>
      </c>
      <c r="C1056" s="67" t="s">
        <v>10</v>
      </c>
      <c r="D1056" s="67" t="s">
        <v>303</v>
      </c>
      <c r="E1056" s="88">
        <f>+IF(ISNUMBER(DATA!N760),DATA!N760,"n/a")</f>
        <v>4.3099999999999996</v>
      </c>
      <c r="F1056" s="78">
        <f>+IF(ISNUMBER(DATA!O760),DATA!O760,"n/a")</f>
        <v>2.5999999999999999E-2</v>
      </c>
      <c r="G1056" s="88">
        <f>+IF(ISNUMBER(DATA!X760),DATA!X760,"n/a")</f>
        <v>4.29</v>
      </c>
      <c r="H1056" s="78">
        <f>+IF(ISNUMBER(DATA!Y760),DATA!Y760,"n/a")</f>
        <v>0.04</v>
      </c>
      <c r="I1056" s="88">
        <f>+IF(ISNUMBER(DATA!AH760),DATA!AH760,"n/a")</f>
        <v>4.2699999999999996</v>
      </c>
      <c r="J1056" s="78">
        <f>+IF(ISNUMBER(DATA!AI760),DATA!AI760,"n/a")</f>
        <v>0.04</v>
      </c>
      <c r="K1056" s="88">
        <f>+IF(ISNUMBER(DATA!AR760),DATA!AR760,"n/a")</f>
        <v>4.13</v>
      </c>
      <c r="L1056" s="78">
        <f>+IF(ISNUMBER(DATA!AS760),DATA!AS760,"n/a")</f>
        <v>-2E-3</v>
      </c>
      <c r="R1056" s="67"/>
      <c r="S1056" s="67"/>
      <c r="T1056" s="67"/>
      <c r="U1056" s="67"/>
      <c r="V1056" s="67"/>
      <c r="W1056" s="67"/>
      <c r="X1056" s="67"/>
      <c r="Y1056" s="67"/>
    </row>
    <row r="1057" spans="1:25" x14ac:dyDescent="0.2">
      <c r="A1057" s="76" t="s">
        <v>19</v>
      </c>
      <c r="B1057" s="67" t="s">
        <v>27</v>
      </c>
      <c r="C1057" s="67" t="s">
        <v>10</v>
      </c>
      <c r="D1057" s="67" t="s">
        <v>304</v>
      </c>
      <c r="E1057" s="88">
        <f>+IF(ISNUMBER(DATA!N761),DATA!N761,"n/a")</f>
        <v>4.76</v>
      </c>
      <c r="F1057" s="78">
        <f>+IF(ISNUMBER(DATA!O761),DATA!O761,"n/a")</f>
        <v>-6.6000000000000003E-2</v>
      </c>
      <c r="G1057" s="88">
        <f>+IF(ISNUMBER(DATA!X761),DATA!X761,"n/a")</f>
        <v>4.8899999999999997</v>
      </c>
      <c r="H1057" s="78">
        <f>+IF(ISNUMBER(DATA!Y761),DATA!Y761,"n/a")</f>
        <v>-6.8000000000000005E-2</v>
      </c>
      <c r="I1057" s="88">
        <f>+IF(ISNUMBER(DATA!AH761),DATA!AH761,"n/a")</f>
        <v>4.8</v>
      </c>
      <c r="J1057" s="78">
        <f>+IF(ISNUMBER(DATA!AI761),DATA!AI761,"n/a")</f>
        <v>-6.2E-2</v>
      </c>
      <c r="K1057" s="88">
        <f>+IF(ISNUMBER(DATA!AR761),DATA!AR761,"n/a")</f>
        <v>4.66</v>
      </c>
      <c r="L1057" s="78">
        <f>+IF(ISNUMBER(DATA!AS761),DATA!AS761,"n/a")</f>
        <v>-0.08</v>
      </c>
      <c r="R1057" s="67"/>
      <c r="S1057" s="67"/>
      <c r="T1057" s="67"/>
      <c r="U1057" s="67"/>
      <c r="V1057" s="67"/>
      <c r="W1057" s="67"/>
      <c r="X1057" s="67"/>
      <c r="Y1057" s="67"/>
    </row>
    <row r="1058" spans="1:25" x14ac:dyDescent="0.2">
      <c r="A1058" s="76" t="s">
        <v>19</v>
      </c>
      <c r="B1058" s="67" t="s">
        <v>27</v>
      </c>
      <c r="C1058" s="67" t="s">
        <v>10</v>
      </c>
      <c r="D1058" s="67" t="s">
        <v>305</v>
      </c>
      <c r="E1058" s="88">
        <f>+IF(ISNUMBER(DATA!N762),DATA!N762,"n/a")</f>
        <v>4.24</v>
      </c>
      <c r="F1058" s="78">
        <f>+IF(ISNUMBER(DATA!O762),DATA!O762,"n/a")</f>
        <v>-7.2999999999999995E-2</v>
      </c>
      <c r="G1058" s="88">
        <f>+IF(ISNUMBER(DATA!X762),DATA!X762,"n/a")</f>
        <v>4.2300000000000004</v>
      </c>
      <c r="H1058" s="78">
        <f>+IF(ISNUMBER(DATA!Y762),DATA!Y762,"n/a")</f>
        <v>3.0000000000000001E-3</v>
      </c>
      <c r="I1058" s="88">
        <f>+IF(ISNUMBER(DATA!AH762),DATA!AH762,"n/a")</f>
        <v>4.1900000000000004</v>
      </c>
      <c r="J1058" s="78">
        <f>+IF(ISNUMBER(DATA!AI762),DATA!AI762,"n/a")</f>
        <v>-1.4999999999999999E-2</v>
      </c>
      <c r="K1058" s="88">
        <f>+IF(ISNUMBER(DATA!AR762),DATA!AR762,"n/a")</f>
        <v>4.16</v>
      </c>
      <c r="L1058" s="78">
        <f>+IF(ISNUMBER(DATA!AS762),DATA!AS762,"n/a")</f>
        <v>-1.4999999999999999E-2</v>
      </c>
      <c r="R1058" s="67"/>
      <c r="S1058" s="67"/>
      <c r="T1058" s="67"/>
      <c r="U1058" s="67"/>
      <c r="V1058" s="67"/>
      <c r="W1058" s="67"/>
      <c r="X1058" s="67"/>
      <c r="Y1058" s="67"/>
    </row>
    <row r="1059" spans="1:25" x14ac:dyDescent="0.2">
      <c r="A1059" s="76" t="s">
        <v>19</v>
      </c>
      <c r="B1059" s="67" t="s">
        <v>27</v>
      </c>
      <c r="C1059" s="67" t="s">
        <v>10</v>
      </c>
      <c r="D1059" s="67" t="s">
        <v>306</v>
      </c>
      <c r="E1059" s="88">
        <f>+IF(ISNUMBER(DATA!N763),DATA!N763,"n/a")</f>
        <v>4.4800000000000004</v>
      </c>
      <c r="F1059" s="78">
        <f>+IF(ISNUMBER(DATA!O763),DATA!O763,"n/a")</f>
        <v>-1E-3</v>
      </c>
      <c r="G1059" s="88">
        <f>+IF(ISNUMBER(DATA!X763),DATA!X763,"n/a")</f>
        <v>4.5599999999999996</v>
      </c>
      <c r="H1059" s="78">
        <f>+IF(ISNUMBER(DATA!Y763),DATA!Y763,"n/a")</f>
        <v>1.7000000000000001E-2</v>
      </c>
      <c r="I1059" s="88">
        <f>+IF(ISNUMBER(DATA!AH763),DATA!AH763,"n/a")</f>
        <v>4.55</v>
      </c>
      <c r="J1059" s="78">
        <f>+IF(ISNUMBER(DATA!AI763),DATA!AI763,"n/a")</f>
        <v>1.7000000000000001E-2</v>
      </c>
      <c r="K1059" s="88">
        <f>+IF(ISNUMBER(DATA!AR763),DATA!AR763,"n/a")</f>
        <v>4.46</v>
      </c>
      <c r="L1059" s="78">
        <f>+IF(ISNUMBER(DATA!AS763),DATA!AS763,"n/a")</f>
        <v>4.0000000000000001E-3</v>
      </c>
      <c r="R1059" s="67"/>
      <c r="S1059" s="67"/>
      <c r="T1059" s="67"/>
      <c r="U1059" s="67"/>
      <c r="V1059" s="67"/>
      <c r="W1059" s="67"/>
      <c r="X1059" s="67"/>
      <c r="Y1059" s="67"/>
    </row>
    <row r="1060" spans="1:25" x14ac:dyDescent="0.2">
      <c r="A1060" s="76" t="s">
        <v>19</v>
      </c>
      <c r="B1060" s="67" t="s">
        <v>27</v>
      </c>
      <c r="C1060" s="67" t="s">
        <v>10</v>
      </c>
      <c r="D1060" s="67" t="s">
        <v>307</v>
      </c>
      <c r="E1060" s="88">
        <f>+IF(ISNUMBER(DATA!N764),DATA!N764,"n/a")</f>
        <v>3.96</v>
      </c>
      <c r="F1060" s="78">
        <f>+IF(ISNUMBER(DATA!O764),DATA!O764,"n/a")</f>
        <v>-3.6999999999999998E-2</v>
      </c>
      <c r="G1060" s="88">
        <f>+IF(ISNUMBER(DATA!X764),DATA!X764,"n/a")</f>
        <v>4</v>
      </c>
      <c r="H1060" s="78">
        <f>+IF(ISNUMBER(DATA!Y764),DATA!Y764,"n/a")</f>
        <v>-1.6E-2</v>
      </c>
      <c r="I1060" s="88">
        <f>+IF(ISNUMBER(DATA!AH764),DATA!AH764,"n/a")</f>
        <v>3.96</v>
      </c>
      <c r="J1060" s="78">
        <f>+IF(ISNUMBER(DATA!AI764),DATA!AI764,"n/a")</f>
        <v>-3.6999999999999998E-2</v>
      </c>
      <c r="K1060" s="88">
        <f>+IF(ISNUMBER(DATA!AR764),DATA!AR764,"n/a")</f>
        <v>4.01</v>
      </c>
      <c r="L1060" s="78">
        <f>+IF(ISNUMBER(DATA!AS764),DATA!AS764,"n/a")</f>
        <v>-4.1000000000000002E-2</v>
      </c>
      <c r="R1060" s="67"/>
      <c r="S1060" s="67"/>
      <c r="T1060" s="67"/>
      <c r="U1060" s="67"/>
      <c r="V1060" s="67"/>
      <c r="W1060" s="67"/>
      <c r="X1060" s="67"/>
      <c r="Y1060" s="67"/>
    </row>
    <row r="1061" spans="1:25" x14ac:dyDescent="0.2">
      <c r="A1061" s="76" t="s">
        <v>19</v>
      </c>
      <c r="B1061" s="67" t="s">
        <v>27</v>
      </c>
      <c r="C1061" s="67" t="s">
        <v>10</v>
      </c>
      <c r="D1061" s="67" t="s">
        <v>308</v>
      </c>
      <c r="E1061" s="88">
        <f>+IF(ISNUMBER(DATA!N765),DATA!N765,"n/a")</f>
        <v>4.91</v>
      </c>
      <c r="F1061" s="78">
        <f>+IF(ISNUMBER(DATA!O765),DATA!O765,"n/a")</f>
        <v>-5.7000000000000002E-2</v>
      </c>
      <c r="G1061" s="88">
        <f>+IF(ISNUMBER(DATA!X765),DATA!X765,"n/a")</f>
        <v>4.7699999999999996</v>
      </c>
      <c r="H1061" s="78">
        <f>+IF(ISNUMBER(DATA!Y765),DATA!Y765,"n/a")</f>
        <v>-6.9000000000000006E-2</v>
      </c>
      <c r="I1061" s="88">
        <f>+IF(ISNUMBER(DATA!AH765),DATA!AH765,"n/a")</f>
        <v>4.71</v>
      </c>
      <c r="J1061" s="78">
        <f>+IF(ISNUMBER(DATA!AI765),DATA!AI765,"n/a")</f>
        <v>-6.8000000000000005E-2</v>
      </c>
      <c r="K1061" s="88">
        <f>+IF(ISNUMBER(DATA!AR765),DATA!AR765,"n/a")</f>
        <v>4.76</v>
      </c>
      <c r="L1061" s="78">
        <f>+IF(ISNUMBER(DATA!AS765),DATA!AS765,"n/a")</f>
        <v>-4.9000000000000002E-2</v>
      </c>
      <c r="R1061" s="67"/>
      <c r="S1061" s="67"/>
      <c r="T1061" s="67"/>
      <c r="U1061" s="67"/>
      <c r="V1061" s="67"/>
      <c r="W1061" s="67"/>
      <c r="X1061" s="67"/>
      <c r="Y1061" s="67"/>
    </row>
    <row r="1062" spans="1:25" x14ac:dyDescent="0.2">
      <c r="A1062" s="76" t="s">
        <v>19</v>
      </c>
      <c r="B1062" s="67" t="s">
        <v>27</v>
      </c>
      <c r="C1062" s="67" t="s">
        <v>10</v>
      </c>
      <c r="D1062" s="67" t="s">
        <v>309</v>
      </c>
      <c r="E1062" s="88">
        <f>+IF(ISNUMBER(DATA!N766),DATA!N766,"n/a")</f>
        <v>4.93</v>
      </c>
      <c r="F1062" s="78">
        <f>+IF(ISNUMBER(DATA!O766),DATA!O766,"n/a")</f>
        <v>-8.9999999999999993E-3</v>
      </c>
      <c r="G1062" s="88">
        <f>+IF(ISNUMBER(DATA!X766),DATA!X766,"n/a")</f>
        <v>4.9400000000000004</v>
      </c>
      <c r="H1062" s="78">
        <f>+IF(ISNUMBER(DATA!Y766),DATA!Y766,"n/a")</f>
        <v>-8.0000000000000002E-3</v>
      </c>
      <c r="I1062" s="88">
        <f>+IF(ISNUMBER(DATA!AH766),DATA!AH766,"n/a")</f>
        <v>4.97</v>
      </c>
      <c r="J1062" s="78">
        <f>+IF(ISNUMBER(DATA!AI766),DATA!AI766,"n/a")</f>
        <v>6.0000000000000001E-3</v>
      </c>
      <c r="K1062" s="88">
        <f>+IF(ISNUMBER(DATA!AR766),DATA!AR766,"n/a")</f>
        <v>4.9800000000000004</v>
      </c>
      <c r="L1062" s="78">
        <f>+IF(ISNUMBER(DATA!AS766),DATA!AS766,"n/a")</f>
        <v>-3.0000000000000001E-3</v>
      </c>
      <c r="R1062" s="67"/>
      <c r="S1062" s="67"/>
      <c r="T1062" s="67"/>
      <c r="U1062" s="67"/>
      <c r="V1062" s="67"/>
      <c r="W1062" s="67"/>
      <c r="X1062" s="67"/>
      <c r="Y1062" s="67"/>
    </row>
    <row r="1063" spans="1:25" x14ac:dyDescent="0.2">
      <c r="A1063" s="76" t="s">
        <v>19</v>
      </c>
      <c r="B1063" s="67" t="s">
        <v>27</v>
      </c>
      <c r="C1063" s="67" t="s">
        <v>10</v>
      </c>
      <c r="D1063" s="67" t="s">
        <v>310</v>
      </c>
      <c r="E1063" s="88">
        <f>+IF(ISNUMBER(DATA!N767),DATA!N767,"n/a")</f>
        <v>3.55</v>
      </c>
      <c r="F1063" s="78">
        <f>+IF(ISNUMBER(DATA!O767),DATA!O767,"n/a")</f>
        <v>-3.0000000000000001E-3</v>
      </c>
      <c r="G1063" s="88">
        <f>+IF(ISNUMBER(DATA!X767),DATA!X767,"n/a")</f>
        <v>3.52</v>
      </c>
      <c r="H1063" s="78">
        <f>+IF(ISNUMBER(DATA!Y767),DATA!Y767,"n/a")</f>
        <v>-3.7999999999999999E-2</v>
      </c>
      <c r="I1063" s="88">
        <f>+IF(ISNUMBER(DATA!AH767),DATA!AH767,"n/a")</f>
        <v>3.51</v>
      </c>
      <c r="J1063" s="78">
        <f>+IF(ISNUMBER(DATA!AI767),DATA!AI767,"n/a")</f>
        <v>-0.123</v>
      </c>
      <c r="K1063" s="88">
        <f>+IF(ISNUMBER(DATA!AR767),DATA!AR767,"n/a")</f>
        <v>3.55</v>
      </c>
      <c r="L1063" s="78">
        <f>+IF(ISNUMBER(DATA!AS767),DATA!AS767,"n/a")</f>
        <v>-0.152</v>
      </c>
      <c r="R1063" s="67"/>
      <c r="S1063" s="67"/>
      <c r="T1063" s="67"/>
      <c r="U1063" s="67"/>
      <c r="V1063" s="67"/>
      <c r="W1063" s="67"/>
      <c r="X1063" s="67"/>
      <c r="Y1063" s="67"/>
    </row>
    <row r="1064" spans="1:25" x14ac:dyDescent="0.2">
      <c r="A1064" s="76" t="s">
        <v>19</v>
      </c>
      <c r="B1064" s="67" t="s">
        <v>27</v>
      </c>
      <c r="C1064" s="67" t="s">
        <v>10</v>
      </c>
      <c r="D1064" s="67" t="s">
        <v>311</v>
      </c>
      <c r="E1064" s="88">
        <f>+IF(ISNUMBER(DATA!N768),DATA!N768,"n/a")</f>
        <v>4.7300000000000004</v>
      </c>
      <c r="F1064" s="78">
        <f>+IF(ISNUMBER(DATA!O768),DATA!O768,"n/a")</f>
        <v>-2.5999999999999999E-2</v>
      </c>
      <c r="G1064" s="88">
        <f>+IF(ISNUMBER(DATA!X768),DATA!X768,"n/a")</f>
        <v>4.78</v>
      </c>
      <c r="H1064" s="78">
        <f>+IF(ISNUMBER(DATA!Y768),DATA!Y768,"n/a")</f>
        <v>-2.3E-2</v>
      </c>
      <c r="I1064" s="88">
        <f>+IF(ISNUMBER(DATA!AH768),DATA!AH768,"n/a")</f>
        <v>4.8499999999999996</v>
      </c>
      <c r="J1064" s="78">
        <f>+IF(ISNUMBER(DATA!AI768),DATA!AI768,"n/a")</f>
        <v>-1.7999999999999999E-2</v>
      </c>
      <c r="K1064" s="88">
        <f>+IF(ISNUMBER(DATA!AR768),DATA!AR768,"n/a")</f>
        <v>4.8600000000000003</v>
      </c>
      <c r="L1064" s="78">
        <f>+IF(ISNUMBER(DATA!AS768),DATA!AS768,"n/a")</f>
        <v>-3.3000000000000002E-2</v>
      </c>
      <c r="R1064" s="67"/>
      <c r="S1064" s="67"/>
      <c r="T1064" s="67"/>
      <c r="U1064" s="67"/>
      <c r="V1064" s="67"/>
      <c r="W1064" s="67"/>
      <c r="X1064" s="67"/>
      <c r="Y1064" s="67"/>
    </row>
    <row r="1065" spans="1:25" x14ac:dyDescent="0.2">
      <c r="A1065" s="76" t="s">
        <v>19</v>
      </c>
      <c r="B1065" s="67" t="s">
        <v>27</v>
      </c>
      <c r="C1065" s="67" t="s">
        <v>10</v>
      </c>
      <c r="D1065" s="67" t="s">
        <v>312</v>
      </c>
      <c r="E1065" s="88">
        <f>+IF(ISNUMBER(DATA!N769),DATA!N769,"n/a")</f>
        <v>4.43</v>
      </c>
      <c r="F1065" s="78">
        <f>+IF(ISNUMBER(DATA!O769),DATA!O769,"n/a")</f>
        <v>-1.7000000000000001E-2</v>
      </c>
      <c r="G1065" s="88">
        <f>+IF(ISNUMBER(DATA!X769),DATA!X769,"n/a")</f>
        <v>4.54</v>
      </c>
      <c r="H1065" s="78">
        <f>+IF(ISNUMBER(DATA!Y769),DATA!Y769,"n/a")</f>
        <v>-4.0000000000000001E-3</v>
      </c>
      <c r="I1065" s="88">
        <f>+IF(ISNUMBER(DATA!AH769),DATA!AH769,"n/a")</f>
        <v>4.5999999999999996</v>
      </c>
      <c r="J1065" s="78">
        <f>+IF(ISNUMBER(DATA!AI769),DATA!AI769,"n/a")</f>
        <v>2E-3</v>
      </c>
      <c r="K1065" s="88">
        <f>+IF(ISNUMBER(DATA!AR769),DATA!AR769,"n/a")</f>
        <v>4.5599999999999996</v>
      </c>
      <c r="L1065" s="78">
        <f>+IF(ISNUMBER(DATA!AS769),DATA!AS769,"n/a")</f>
        <v>-3.7999999999999999E-2</v>
      </c>
      <c r="R1065" s="67"/>
      <c r="S1065" s="67"/>
      <c r="T1065" s="67"/>
      <c r="U1065" s="67"/>
      <c r="V1065" s="67"/>
      <c r="W1065" s="67"/>
      <c r="X1065" s="67"/>
      <c r="Y1065" s="67"/>
    </row>
    <row r="1066" spans="1:25" x14ac:dyDescent="0.2">
      <c r="A1066" s="76" t="s">
        <v>19</v>
      </c>
      <c r="B1066" s="67" t="s">
        <v>27</v>
      </c>
      <c r="C1066" s="67" t="s">
        <v>10</v>
      </c>
      <c r="D1066" s="67" t="s">
        <v>313</v>
      </c>
      <c r="E1066" s="88">
        <f>+IF(ISNUMBER(DATA!N770),DATA!N770,"n/a")</f>
        <v>4.59</v>
      </c>
      <c r="F1066" s="78">
        <f>+IF(ISNUMBER(DATA!O770),DATA!O770,"n/a")</f>
        <v>-9.0999999999999998E-2</v>
      </c>
      <c r="G1066" s="88">
        <f>+IF(ISNUMBER(DATA!X770),DATA!X770,"n/a")</f>
        <v>4.7699999999999996</v>
      </c>
      <c r="H1066" s="78">
        <f>+IF(ISNUMBER(DATA!Y770),DATA!Y770,"n/a")</f>
        <v>-7.0999999999999994E-2</v>
      </c>
      <c r="I1066" s="88">
        <f>+IF(ISNUMBER(DATA!AH770),DATA!AH770,"n/a")</f>
        <v>4.87</v>
      </c>
      <c r="J1066" s="78">
        <f>+IF(ISNUMBER(DATA!AI770),DATA!AI770,"n/a")</f>
        <v>-4.4999999999999998E-2</v>
      </c>
      <c r="K1066" s="88">
        <f>+IF(ISNUMBER(DATA!AR770),DATA!AR770,"n/a")</f>
        <v>4.92</v>
      </c>
      <c r="L1066" s="78">
        <f>+IF(ISNUMBER(DATA!AS770),DATA!AS770,"n/a")</f>
        <v>-5.3999999999999999E-2</v>
      </c>
      <c r="R1066" s="67"/>
      <c r="S1066" s="67"/>
      <c r="T1066" s="67"/>
      <c r="U1066" s="67"/>
      <c r="V1066" s="67"/>
      <c r="W1066" s="67"/>
      <c r="X1066" s="67"/>
      <c r="Y1066" s="67"/>
    </row>
    <row r="1067" spans="1:25" x14ac:dyDescent="0.2">
      <c r="A1067" s="76" t="s">
        <v>19</v>
      </c>
      <c r="B1067" s="67" t="s">
        <v>27</v>
      </c>
      <c r="C1067" s="67" t="s">
        <v>10</v>
      </c>
      <c r="D1067" s="67" t="s">
        <v>314</v>
      </c>
      <c r="E1067" s="88">
        <f>+IF(ISNUMBER(DATA!N771),DATA!N771,"n/a")</f>
        <v>5.0599999999999996</v>
      </c>
      <c r="F1067" s="78">
        <f>+IF(ISNUMBER(DATA!O771),DATA!O771,"n/a")</f>
        <v>7.6999999999999999E-2</v>
      </c>
      <c r="G1067" s="88">
        <f>+IF(ISNUMBER(DATA!X771),DATA!X771,"n/a")</f>
        <v>5.05</v>
      </c>
      <c r="H1067" s="78">
        <f>+IF(ISNUMBER(DATA!Y771),DATA!Y771,"n/a")</f>
        <v>4.2999999999999997E-2</v>
      </c>
      <c r="I1067" s="88">
        <f>+IF(ISNUMBER(DATA!AH771),DATA!AH771,"n/a")</f>
        <v>5.05</v>
      </c>
      <c r="J1067" s="78">
        <f>+IF(ISNUMBER(DATA!AI771),DATA!AI771,"n/a")</f>
        <v>5.6000000000000001E-2</v>
      </c>
      <c r="K1067" s="88">
        <f>+IF(ISNUMBER(DATA!AR771),DATA!AR771,"n/a")</f>
        <v>4.95</v>
      </c>
      <c r="L1067" s="78">
        <f>+IF(ISNUMBER(DATA!AS771),DATA!AS771,"n/a")</f>
        <v>5.1999999999999998E-2</v>
      </c>
      <c r="R1067" s="67"/>
      <c r="S1067" s="67"/>
      <c r="T1067" s="67"/>
      <c r="U1067" s="67"/>
      <c r="V1067" s="67"/>
      <c r="W1067" s="67"/>
      <c r="X1067" s="67"/>
      <c r="Y1067" s="67"/>
    </row>
    <row r="1068" spans="1:25" x14ac:dyDescent="0.2">
      <c r="A1068" s="76" t="s">
        <v>19</v>
      </c>
      <c r="B1068" s="67" t="s">
        <v>27</v>
      </c>
      <c r="C1068" s="67" t="s">
        <v>10</v>
      </c>
      <c r="D1068" s="67" t="s">
        <v>315</v>
      </c>
      <c r="E1068" s="88">
        <f>+IF(ISNUMBER(DATA!N772),DATA!N772,"n/a")</f>
        <v>4.2300000000000004</v>
      </c>
      <c r="F1068" s="78">
        <f>+IF(ISNUMBER(DATA!O772),DATA!O772,"n/a")</f>
        <v>-5.1999999999999998E-2</v>
      </c>
      <c r="G1068" s="88">
        <f>+IF(ISNUMBER(DATA!X772),DATA!X772,"n/a")</f>
        <v>4.3899999999999997</v>
      </c>
      <c r="H1068" s="78">
        <f>+IF(ISNUMBER(DATA!Y772),DATA!Y772,"n/a")</f>
        <v>-3.3000000000000002E-2</v>
      </c>
      <c r="I1068" s="88">
        <f>+IF(ISNUMBER(DATA!AH772),DATA!AH772,"n/a")</f>
        <v>4.4000000000000004</v>
      </c>
      <c r="J1068" s="78">
        <f>+IF(ISNUMBER(DATA!AI772),DATA!AI772,"n/a")</f>
        <v>-0.03</v>
      </c>
      <c r="K1068" s="88">
        <f>+IF(ISNUMBER(DATA!AR772),DATA!AR772,"n/a")</f>
        <v>4.3899999999999997</v>
      </c>
      <c r="L1068" s="78">
        <f>+IF(ISNUMBER(DATA!AS772),DATA!AS772,"n/a")</f>
        <v>-4.8000000000000001E-2</v>
      </c>
      <c r="R1068" s="67"/>
      <c r="S1068" s="67"/>
      <c r="T1068" s="67"/>
      <c r="U1068" s="67"/>
      <c r="V1068" s="67"/>
      <c r="W1068" s="67"/>
      <c r="X1068" s="67"/>
      <c r="Y1068" s="67"/>
    </row>
    <row r="1069" spans="1:25" x14ac:dyDescent="0.2">
      <c r="A1069" s="76" t="s">
        <v>19</v>
      </c>
      <c r="B1069" s="67" t="s">
        <v>27</v>
      </c>
      <c r="C1069" s="67" t="s">
        <v>10</v>
      </c>
      <c r="D1069" s="67" t="s">
        <v>316</v>
      </c>
      <c r="E1069" s="88">
        <f>+IF(ISNUMBER(DATA!N773),DATA!N773,"n/a")</f>
        <v>4.74</v>
      </c>
      <c r="F1069" s="78">
        <f>+IF(ISNUMBER(DATA!O773),DATA!O773,"n/a")</f>
        <v>-0.03</v>
      </c>
      <c r="G1069" s="88">
        <f>+IF(ISNUMBER(DATA!X773),DATA!X773,"n/a")</f>
        <v>4.63</v>
      </c>
      <c r="H1069" s="78">
        <f>+IF(ISNUMBER(DATA!Y773),DATA!Y773,"n/a")</f>
        <v>-5.1999999999999998E-2</v>
      </c>
      <c r="I1069" s="88">
        <f>+IF(ISNUMBER(DATA!AH773),DATA!AH773,"n/a")</f>
        <v>4.68</v>
      </c>
      <c r="J1069" s="78">
        <f>+IF(ISNUMBER(DATA!AI773),DATA!AI773,"n/a")</f>
        <v>-6.0999999999999999E-2</v>
      </c>
      <c r="K1069" s="88">
        <f>+IF(ISNUMBER(DATA!AR773),DATA!AR773,"n/a")</f>
        <v>4.7699999999999996</v>
      </c>
      <c r="L1069" s="78">
        <f>+IF(ISNUMBER(DATA!AS773),DATA!AS773,"n/a")</f>
        <v>-6.2E-2</v>
      </c>
      <c r="R1069" s="67"/>
      <c r="S1069" s="67"/>
      <c r="T1069" s="67"/>
      <c r="U1069" s="67"/>
      <c r="V1069" s="67"/>
      <c r="W1069" s="67"/>
      <c r="X1069" s="67"/>
      <c r="Y1069" s="67"/>
    </row>
    <row r="1070" spans="1:25" x14ac:dyDescent="0.2">
      <c r="A1070" s="76" t="s">
        <v>19</v>
      </c>
      <c r="B1070" s="67" t="s">
        <v>27</v>
      </c>
      <c r="C1070" s="67" t="s">
        <v>10</v>
      </c>
      <c r="D1070" s="67" t="s">
        <v>317</v>
      </c>
      <c r="E1070" s="88">
        <f>+IF(ISNUMBER(DATA!N774),DATA!N774,"n/a")</f>
        <v>5.34</v>
      </c>
      <c r="F1070" s="78">
        <f>+IF(ISNUMBER(DATA!O774),DATA!O774,"n/a")</f>
        <v>6.6000000000000003E-2</v>
      </c>
      <c r="G1070" s="88">
        <f>+IF(ISNUMBER(DATA!X774),DATA!X774,"n/a")</f>
        <v>5.32</v>
      </c>
      <c r="H1070" s="78">
        <f>+IF(ISNUMBER(DATA!Y774),DATA!Y774,"n/a")</f>
        <v>5.5E-2</v>
      </c>
      <c r="I1070" s="88">
        <f>+IF(ISNUMBER(DATA!AH774),DATA!AH774,"n/a")</f>
        <v>5.49</v>
      </c>
      <c r="J1070" s="78">
        <f>+IF(ISNUMBER(DATA!AI774),DATA!AI774,"n/a")</f>
        <v>8.1000000000000003E-2</v>
      </c>
      <c r="K1070" s="88">
        <f>+IF(ISNUMBER(DATA!AR774),DATA!AR774,"n/a")</f>
        <v>5.51</v>
      </c>
      <c r="L1070" s="78">
        <f>+IF(ISNUMBER(DATA!AS774),DATA!AS774,"n/a")</f>
        <v>7.4999999999999997E-2</v>
      </c>
      <c r="R1070" s="67"/>
      <c r="S1070" s="67"/>
      <c r="T1070" s="67"/>
      <c r="U1070" s="67"/>
      <c r="V1070" s="67"/>
      <c r="W1070" s="67"/>
      <c r="X1070" s="67"/>
      <c r="Y1070" s="67"/>
    </row>
    <row r="1071" spans="1:25" x14ac:dyDescent="0.2">
      <c r="A1071" s="76" t="s">
        <v>19</v>
      </c>
      <c r="B1071" s="67" t="s">
        <v>27</v>
      </c>
      <c r="C1071" s="67" t="s">
        <v>10</v>
      </c>
      <c r="D1071" s="67" t="s">
        <v>318</v>
      </c>
      <c r="E1071" s="88">
        <f>+IF(ISNUMBER(DATA!N775),DATA!N775,"n/a")</f>
        <v>3.93</v>
      </c>
      <c r="F1071" s="78">
        <f>+IF(ISNUMBER(DATA!O775),DATA!O775,"n/a")</f>
        <v>-1.7999999999999999E-2</v>
      </c>
      <c r="G1071" s="88">
        <f>+IF(ISNUMBER(DATA!X775),DATA!X775,"n/a")</f>
        <v>3.92</v>
      </c>
      <c r="H1071" s="78">
        <f>+IF(ISNUMBER(DATA!Y775),DATA!Y775,"n/a")</f>
        <v>-1.7000000000000001E-2</v>
      </c>
      <c r="I1071" s="88">
        <f>+IF(ISNUMBER(DATA!AH775),DATA!AH775,"n/a")</f>
        <v>3.89</v>
      </c>
      <c r="J1071" s="78">
        <f>+IF(ISNUMBER(DATA!AI775),DATA!AI775,"n/a")</f>
        <v>-6.3E-2</v>
      </c>
      <c r="K1071" s="88">
        <f>+IF(ISNUMBER(DATA!AR775),DATA!AR775,"n/a")</f>
        <v>3.93</v>
      </c>
      <c r="L1071" s="78">
        <f>+IF(ISNUMBER(DATA!AS775),DATA!AS775,"n/a")</f>
        <v>-7.8E-2</v>
      </c>
      <c r="R1071" s="67"/>
      <c r="S1071" s="67"/>
      <c r="T1071" s="67"/>
      <c r="U1071" s="67"/>
      <c r="V1071" s="67"/>
      <c r="W1071" s="67"/>
      <c r="X1071" s="67"/>
      <c r="Y1071" s="67"/>
    </row>
    <row r="1072" spans="1:25" x14ac:dyDescent="0.2">
      <c r="A1072" s="76" t="s">
        <v>19</v>
      </c>
      <c r="B1072" s="67" t="s">
        <v>27</v>
      </c>
      <c r="C1072" s="67" t="s">
        <v>10</v>
      </c>
      <c r="D1072" s="67" t="s">
        <v>319</v>
      </c>
      <c r="E1072" s="88">
        <f>+IF(ISNUMBER(DATA!N776),DATA!N776,"n/a")</f>
        <v>4.49</v>
      </c>
      <c r="F1072" s="78">
        <f>+IF(ISNUMBER(DATA!O776),DATA!O776,"n/a")</f>
        <v>-7.0000000000000007E-2</v>
      </c>
      <c r="G1072" s="88">
        <f>+IF(ISNUMBER(DATA!X776),DATA!X776,"n/a")</f>
        <v>4.51</v>
      </c>
      <c r="H1072" s="78">
        <f>+IF(ISNUMBER(DATA!Y776),DATA!Y776,"n/a")</f>
        <v>-1.2999999999999999E-2</v>
      </c>
      <c r="I1072" s="88">
        <f>+IF(ISNUMBER(DATA!AH776),DATA!AH776,"n/a")</f>
        <v>4.49</v>
      </c>
      <c r="J1072" s="78">
        <f>+IF(ISNUMBER(DATA!AI776),DATA!AI776,"n/a")</f>
        <v>-2.5999999999999999E-2</v>
      </c>
      <c r="K1072" s="88">
        <f>+IF(ISNUMBER(DATA!AR776),DATA!AR776,"n/a")</f>
        <v>4.51</v>
      </c>
      <c r="L1072" s="78">
        <f>+IF(ISNUMBER(DATA!AS776),DATA!AS776,"n/a")</f>
        <v>-2.1000000000000001E-2</v>
      </c>
      <c r="R1072" s="67"/>
      <c r="S1072" s="67"/>
      <c r="T1072" s="67"/>
      <c r="U1072" s="67"/>
      <c r="V1072" s="67"/>
      <c r="W1072" s="67"/>
      <c r="X1072" s="67"/>
      <c r="Y1072" s="67"/>
    </row>
    <row r="1073" spans="1:25" x14ac:dyDescent="0.2">
      <c r="A1073" s="76" t="s">
        <v>19</v>
      </c>
      <c r="B1073" s="67" t="s">
        <v>27</v>
      </c>
      <c r="C1073" s="67" t="s">
        <v>10</v>
      </c>
      <c r="D1073" s="67" t="s">
        <v>320</v>
      </c>
      <c r="E1073" s="88">
        <f>+IF(ISNUMBER(DATA!N777),DATA!N777,"n/a")</f>
        <v>4.82</v>
      </c>
      <c r="F1073" s="78">
        <f>+IF(ISNUMBER(DATA!O777),DATA!O777,"n/a")</f>
        <v>-8.3000000000000004E-2</v>
      </c>
      <c r="G1073" s="88">
        <f>+IF(ISNUMBER(DATA!X777),DATA!X777,"n/a")</f>
        <v>5.01</v>
      </c>
      <c r="H1073" s="78">
        <f>+IF(ISNUMBER(DATA!Y777),DATA!Y777,"n/a")</f>
        <v>-0.01</v>
      </c>
      <c r="I1073" s="88">
        <f>+IF(ISNUMBER(DATA!AH777),DATA!AH777,"n/a")</f>
        <v>4.95</v>
      </c>
      <c r="J1073" s="78">
        <f>+IF(ISNUMBER(DATA!AI777),DATA!AI777,"n/a")</f>
        <v>1.6E-2</v>
      </c>
      <c r="K1073" s="88">
        <f>+IF(ISNUMBER(DATA!AR777),DATA!AR777,"n/a")</f>
        <v>4.95</v>
      </c>
      <c r="L1073" s="78">
        <f>+IF(ISNUMBER(DATA!AS777),DATA!AS777,"n/a")</f>
        <v>2.7E-2</v>
      </c>
      <c r="R1073" s="67"/>
      <c r="S1073" s="67"/>
      <c r="T1073" s="67"/>
      <c r="U1073" s="67"/>
      <c r="V1073" s="67"/>
      <c r="W1073" s="67"/>
      <c r="X1073" s="67"/>
      <c r="Y1073" s="67"/>
    </row>
    <row r="1074" spans="1:25" x14ac:dyDescent="0.2">
      <c r="A1074" s="76" t="s">
        <v>19</v>
      </c>
      <c r="B1074" s="67" t="s">
        <v>27</v>
      </c>
      <c r="C1074" s="67" t="s">
        <v>10</v>
      </c>
      <c r="D1074" s="67" t="s">
        <v>321</v>
      </c>
      <c r="E1074" s="88">
        <f>+IF(ISNUMBER(DATA!N778),DATA!N778,"n/a")</f>
        <v>4.24</v>
      </c>
      <c r="F1074" s="78">
        <f>+IF(ISNUMBER(DATA!O778),DATA!O778,"n/a")</f>
        <v>-7.0000000000000007E-2</v>
      </c>
      <c r="G1074" s="88">
        <f>+IF(ISNUMBER(DATA!X778),DATA!X778,"n/a")</f>
        <v>4.2300000000000004</v>
      </c>
      <c r="H1074" s="78">
        <f>+IF(ISNUMBER(DATA!Y778),DATA!Y778,"n/a")</f>
        <v>1.0999999999999999E-2</v>
      </c>
      <c r="I1074" s="88">
        <f>+IF(ISNUMBER(DATA!AH778),DATA!AH778,"n/a")</f>
        <v>4.18</v>
      </c>
      <c r="J1074" s="78">
        <f>+IF(ISNUMBER(DATA!AI778),DATA!AI778,"n/a")</f>
        <v>-8.0000000000000002E-3</v>
      </c>
      <c r="K1074" s="88">
        <f>+IF(ISNUMBER(DATA!AR778),DATA!AR778,"n/a")</f>
        <v>4.1399999999999997</v>
      </c>
      <c r="L1074" s="78">
        <f>+IF(ISNUMBER(DATA!AS778),DATA!AS778,"n/a")</f>
        <v>-0.01</v>
      </c>
      <c r="R1074" s="67"/>
      <c r="S1074" s="67"/>
      <c r="T1074" s="67"/>
      <c r="U1074" s="67"/>
      <c r="V1074" s="67"/>
      <c r="W1074" s="67"/>
      <c r="X1074" s="67"/>
      <c r="Y1074" s="67"/>
    </row>
    <row r="1075" spans="1:25" x14ac:dyDescent="0.2">
      <c r="A1075" s="76" t="s">
        <v>19</v>
      </c>
      <c r="B1075" s="67" t="s">
        <v>27</v>
      </c>
      <c r="C1075" s="67" t="s">
        <v>10</v>
      </c>
      <c r="D1075" s="67" t="s">
        <v>347</v>
      </c>
      <c r="E1075" s="88">
        <f>+IF(ISNUMBER(DATA!N779),DATA!N779,"n/a")</f>
        <v>4.33</v>
      </c>
      <c r="F1075" s="78">
        <f>+IF(ISNUMBER(DATA!O779),DATA!O779,"n/a")</f>
        <v>2.1000000000000001E-2</v>
      </c>
      <c r="G1075" s="88">
        <f>+IF(ISNUMBER(DATA!X779),DATA!X779,"n/a")</f>
        <v>4.4400000000000004</v>
      </c>
      <c r="H1075" s="78">
        <f>+IF(ISNUMBER(DATA!Y779),DATA!Y779,"n/a")</f>
        <v>4.9000000000000002E-2</v>
      </c>
      <c r="I1075" s="88">
        <f>+IF(ISNUMBER(DATA!AH779),DATA!AH779,"n/a")</f>
        <v>4.3899999999999997</v>
      </c>
      <c r="J1075" s="78">
        <f>+IF(ISNUMBER(DATA!AI779),DATA!AI779,"n/a")</f>
        <v>2.4E-2</v>
      </c>
      <c r="K1075" s="88">
        <f>+IF(ISNUMBER(DATA!AR779),DATA!AR779,"n/a")</f>
        <v>4.3499999999999996</v>
      </c>
      <c r="L1075" s="78">
        <f>+IF(ISNUMBER(DATA!AS779),DATA!AS779,"n/a")</f>
        <v>3.6999999999999998E-2</v>
      </c>
      <c r="R1075" s="67"/>
      <c r="S1075" s="67"/>
      <c r="T1075" s="67"/>
      <c r="U1075" s="67"/>
      <c r="V1075" s="67"/>
      <c r="W1075" s="67"/>
      <c r="X1075" s="67"/>
      <c r="Y1075" s="67"/>
    </row>
    <row r="1076" spans="1:25" x14ac:dyDescent="0.2">
      <c r="A1076" s="76" t="s">
        <v>19</v>
      </c>
      <c r="B1076" s="67" t="s">
        <v>27</v>
      </c>
      <c r="C1076" s="67" t="s">
        <v>10</v>
      </c>
      <c r="D1076" s="67" t="s">
        <v>348</v>
      </c>
      <c r="E1076" s="88">
        <f>+IF(ISNUMBER(DATA!N780),DATA!N780,"n/a")</f>
        <v>3.43</v>
      </c>
      <c r="F1076" s="78">
        <f>+IF(ISNUMBER(DATA!O780),DATA!O780,"n/a")</f>
        <v>-0.26</v>
      </c>
      <c r="G1076" s="88">
        <f>+IF(ISNUMBER(DATA!X780),DATA!X780,"n/a")</f>
        <v>3.43</v>
      </c>
      <c r="H1076" s="78">
        <f>+IF(ISNUMBER(DATA!Y780),DATA!Y780,"n/a")</f>
        <v>-0.26900000000000002</v>
      </c>
      <c r="I1076" s="88">
        <f>+IF(ISNUMBER(DATA!AH780),DATA!AH780,"n/a")</f>
        <v>3.45</v>
      </c>
      <c r="J1076" s="78">
        <f>+IF(ISNUMBER(DATA!AI780),DATA!AI780,"n/a")</f>
        <v>-0.26600000000000001</v>
      </c>
      <c r="K1076" s="88">
        <f>+IF(ISNUMBER(DATA!AR780),DATA!AR780,"n/a")</f>
        <v>3.44</v>
      </c>
      <c r="L1076" s="78">
        <f>+IF(ISNUMBER(DATA!AS780),DATA!AS780,"n/a")</f>
        <v>-0.26900000000000002</v>
      </c>
      <c r="R1076" s="67"/>
      <c r="S1076" s="67"/>
      <c r="T1076" s="67"/>
      <c r="U1076" s="67"/>
      <c r="V1076" s="67"/>
      <c r="W1076" s="67"/>
      <c r="X1076" s="67"/>
      <c r="Y1076" s="67"/>
    </row>
    <row r="1077" spans="1:25" x14ac:dyDescent="0.2">
      <c r="A1077" s="76"/>
      <c r="E1077" s="88"/>
      <c r="F1077" s="78"/>
      <c r="G1077" s="88"/>
      <c r="H1077" s="78"/>
      <c r="I1077" s="88"/>
      <c r="J1077" s="78"/>
      <c r="K1077" s="88"/>
      <c r="L1077" s="78"/>
      <c r="R1077" s="67"/>
      <c r="S1077" s="67"/>
      <c r="T1077" s="67"/>
      <c r="U1077" s="67"/>
      <c r="V1077" s="67"/>
      <c r="W1077" s="67"/>
      <c r="X1077" s="67"/>
      <c r="Y1077" s="67"/>
    </row>
    <row r="1078" spans="1:25" x14ac:dyDescent="0.2">
      <c r="A1078" s="76" t="s">
        <v>19</v>
      </c>
      <c r="B1078" s="67" t="s">
        <v>27</v>
      </c>
      <c r="C1078" s="67" t="s">
        <v>26</v>
      </c>
      <c r="D1078" s="67" t="s">
        <v>274</v>
      </c>
      <c r="E1078" s="88">
        <f>+IF(ISNUMBER(DATA!P731),DATA!P731,"n/a")</f>
        <v>2.95</v>
      </c>
      <c r="F1078" s="78">
        <f>+IF(ISNUMBER(DATA!Q731),DATA!Q731,"n/a")</f>
        <v>3.9E-2</v>
      </c>
      <c r="G1078" s="88">
        <f>+IF(ISNUMBER(DATA!Z731),DATA!Z731,"n/a")</f>
        <v>2.85</v>
      </c>
      <c r="H1078" s="78">
        <f>+IF(ISNUMBER(DATA!AA731),DATA!AA731,"n/a")</f>
        <v>2.8000000000000001E-2</v>
      </c>
      <c r="I1078" s="88">
        <f>+IF(ISNUMBER(DATA!AJ731),DATA!AJ731,"n/a")</f>
        <v>2.77</v>
      </c>
      <c r="J1078" s="78">
        <f>+IF(ISNUMBER(DATA!AK731),DATA!AK731,"n/a")</f>
        <v>1.4E-2</v>
      </c>
      <c r="K1078" s="88">
        <f>+IF(ISNUMBER(DATA!AT731),DATA!AT731,"n/a")</f>
        <v>2.79</v>
      </c>
      <c r="L1078" s="78">
        <f>+IF(ISNUMBER(DATA!AU731),DATA!AU731,"n/a")</f>
        <v>3.4000000000000002E-2</v>
      </c>
      <c r="R1078" s="67"/>
      <c r="S1078" s="67"/>
      <c r="T1078" s="67"/>
      <c r="U1078" s="67"/>
      <c r="V1078" s="67"/>
      <c r="W1078" s="67"/>
      <c r="X1078" s="67"/>
      <c r="Y1078" s="67"/>
    </row>
    <row r="1079" spans="1:25" x14ac:dyDescent="0.2">
      <c r="A1079" s="76" t="s">
        <v>19</v>
      </c>
      <c r="B1079" s="67" t="s">
        <v>27</v>
      </c>
      <c r="C1079" s="67" t="s">
        <v>26</v>
      </c>
      <c r="D1079" s="67" t="s">
        <v>275</v>
      </c>
      <c r="E1079" s="88">
        <f>+IF(ISNUMBER(DATA!P732),DATA!P732,"n/a")</f>
        <v>2.23</v>
      </c>
      <c r="F1079" s="78">
        <f>+IF(ISNUMBER(DATA!Q732),DATA!Q732,"n/a")</f>
        <v>-6.8000000000000005E-2</v>
      </c>
      <c r="G1079" s="88">
        <f>+IF(ISNUMBER(DATA!Z732),DATA!Z732,"n/a")</f>
        <v>2.2200000000000002</v>
      </c>
      <c r="H1079" s="78">
        <f>+IF(ISNUMBER(DATA!AA732),DATA!AA732,"n/a")</f>
        <v>-1E-3</v>
      </c>
      <c r="I1079" s="88">
        <f>+IF(ISNUMBER(DATA!AJ732),DATA!AJ732,"n/a")</f>
        <v>2.21</v>
      </c>
      <c r="J1079" s="78">
        <f>+IF(ISNUMBER(DATA!AK732),DATA!AK732,"n/a")</f>
        <v>-7.0000000000000001E-3</v>
      </c>
      <c r="K1079" s="88">
        <f>+IF(ISNUMBER(DATA!AT732),DATA!AT732,"n/a")</f>
        <v>2.23</v>
      </c>
      <c r="L1079" s="78">
        <f>+IF(ISNUMBER(DATA!AU732),DATA!AU732,"n/a")</f>
        <v>1.2999999999999999E-2</v>
      </c>
      <c r="R1079" s="67"/>
      <c r="S1079" s="67"/>
      <c r="T1079" s="67"/>
      <c r="U1079" s="67"/>
      <c r="V1079" s="67"/>
      <c r="W1079" s="67"/>
      <c r="X1079" s="67"/>
      <c r="Y1079" s="67"/>
    </row>
    <row r="1080" spans="1:25" x14ac:dyDescent="0.2">
      <c r="A1080" s="76" t="s">
        <v>19</v>
      </c>
      <c r="B1080" s="67" t="s">
        <v>27</v>
      </c>
      <c r="C1080" s="67" t="s">
        <v>26</v>
      </c>
      <c r="D1080" s="67" t="s">
        <v>276</v>
      </c>
      <c r="E1080" s="88">
        <f>+IF(ISNUMBER(DATA!P733),DATA!P733,"n/a")</f>
        <v>2.21</v>
      </c>
      <c r="F1080" s="78">
        <f>+IF(ISNUMBER(DATA!Q733),DATA!Q733,"n/a")</f>
        <v>3.4000000000000002E-2</v>
      </c>
      <c r="G1080" s="88">
        <f>+IF(ISNUMBER(DATA!Z733),DATA!Z733,"n/a")</f>
        <v>2.2200000000000002</v>
      </c>
      <c r="H1080" s="78">
        <f>+IF(ISNUMBER(DATA!AA733),DATA!AA733,"n/a")</f>
        <v>3.4000000000000002E-2</v>
      </c>
      <c r="I1080" s="88">
        <f>+IF(ISNUMBER(DATA!AJ733),DATA!AJ733,"n/a")</f>
        <v>2.2000000000000002</v>
      </c>
      <c r="J1080" s="78">
        <f>+IF(ISNUMBER(DATA!AK733),DATA!AK733,"n/a")</f>
        <v>3.5000000000000003E-2</v>
      </c>
      <c r="K1080" s="88">
        <f>+IF(ISNUMBER(DATA!AT733),DATA!AT733,"n/a")</f>
        <v>2.1800000000000002</v>
      </c>
      <c r="L1080" s="78">
        <f>+IF(ISNUMBER(DATA!AU733),DATA!AU733,"n/a")</f>
        <v>2.5999999999999999E-2</v>
      </c>
      <c r="R1080" s="67"/>
      <c r="S1080" s="67"/>
      <c r="T1080" s="67"/>
      <c r="U1080" s="67"/>
      <c r="V1080" s="67"/>
      <c r="W1080" s="67"/>
      <c r="X1080" s="67"/>
      <c r="Y1080" s="67"/>
    </row>
    <row r="1081" spans="1:25" x14ac:dyDescent="0.2">
      <c r="A1081" s="76" t="s">
        <v>19</v>
      </c>
      <c r="B1081" s="67" t="s">
        <v>27</v>
      </c>
      <c r="C1081" s="67" t="s">
        <v>26</v>
      </c>
      <c r="D1081" s="67" t="s">
        <v>277</v>
      </c>
      <c r="E1081" s="88">
        <f>+IF(ISNUMBER(DATA!P734),DATA!P734,"n/a")</f>
        <v>2.2799999999999998</v>
      </c>
      <c r="F1081" s="78">
        <f>+IF(ISNUMBER(DATA!Q734),DATA!Q734,"n/a")</f>
        <v>-7.5999999999999998E-2</v>
      </c>
      <c r="G1081" s="88">
        <f>+IF(ISNUMBER(DATA!Z734),DATA!Z734,"n/a")</f>
        <v>2.27</v>
      </c>
      <c r="H1081" s="78">
        <f>+IF(ISNUMBER(DATA!AA734),DATA!AA734,"n/a")</f>
        <v>-4.0000000000000001E-3</v>
      </c>
      <c r="I1081" s="88">
        <f>+IF(ISNUMBER(DATA!AJ734),DATA!AJ734,"n/a")</f>
        <v>2.2599999999999998</v>
      </c>
      <c r="J1081" s="78">
        <f>+IF(ISNUMBER(DATA!AK734),DATA!AK734,"n/a")</f>
        <v>-5.0000000000000001E-3</v>
      </c>
      <c r="K1081" s="88">
        <f>+IF(ISNUMBER(DATA!AT734),DATA!AT734,"n/a")</f>
        <v>2.27</v>
      </c>
      <c r="L1081" s="78">
        <f>+IF(ISNUMBER(DATA!AU734),DATA!AU734,"n/a")</f>
        <v>1.2E-2</v>
      </c>
      <c r="R1081" s="67"/>
      <c r="S1081" s="67"/>
      <c r="T1081" s="67"/>
      <c r="U1081" s="67"/>
      <c r="V1081" s="67"/>
      <c r="W1081" s="67"/>
      <c r="X1081" s="67"/>
      <c r="Y1081" s="67"/>
    </row>
    <row r="1082" spans="1:25" x14ac:dyDescent="0.2">
      <c r="A1082" s="76" t="s">
        <v>19</v>
      </c>
      <c r="B1082" s="67" t="s">
        <v>27</v>
      </c>
      <c r="C1082" s="67" t="s">
        <v>26</v>
      </c>
      <c r="D1082" s="67" t="s">
        <v>278</v>
      </c>
      <c r="E1082" s="88">
        <f>+IF(ISNUMBER(DATA!P735),DATA!P735,"n/a")</f>
        <v>2.2599999999999998</v>
      </c>
      <c r="F1082" s="78">
        <f>+IF(ISNUMBER(DATA!Q735),DATA!Q735,"n/a")</f>
        <v>-4.5999999999999999E-2</v>
      </c>
      <c r="G1082" s="88">
        <f>+IF(ISNUMBER(DATA!Z735),DATA!Z735,"n/a")</f>
        <v>2.38</v>
      </c>
      <c r="H1082" s="78">
        <f>+IF(ISNUMBER(DATA!AA735),DATA!AA735,"n/a")</f>
        <v>-1.7999999999999999E-2</v>
      </c>
      <c r="I1082" s="88">
        <f>+IF(ISNUMBER(DATA!AJ735),DATA!AJ735,"n/a")</f>
        <v>2.42</v>
      </c>
      <c r="J1082" s="78">
        <f>+IF(ISNUMBER(DATA!AK735),DATA!AK735,"n/a")</f>
        <v>1.2E-2</v>
      </c>
      <c r="K1082" s="88">
        <f>+IF(ISNUMBER(DATA!AT735),DATA!AT735,"n/a")</f>
        <v>2.4</v>
      </c>
      <c r="L1082" s="78">
        <f>+IF(ISNUMBER(DATA!AU735),DATA!AU735,"n/a")</f>
        <v>1.9E-2</v>
      </c>
      <c r="R1082" s="67"/>
      <c r="S1082" s="67"/>
      <c r="T1082" s="67"/>
      <c r="U1082" s="67"/>
      <c r="V1082" s="67"/>
      <c r="W1082" s="67"/>
      <c r="X1082" s="67"/>
      <c r="Y1082" s="67"/>
    </row>
    <row r="1083" spans="1:25" x14ac:dyDescent="0.2">
      <c r="A1083" s="76" t="s">
        <v>19</v>
      </c>
      <c r="B1083" s="67" t="s">
        <v>27</v>
      </c>
      <c r="C1083" s="67" t="s">
        <v>26</v>
      </c>
      <c r="D1083" s="67" t="s">
        <v>279</v>
      </c>
      <c r="E1083" s="88">
        <f>+IF(ISNUMBER(DATA!P736),DATA!P736,"n/a")</f>
        <v>2.17</v>
      </c>
      <c r="F1083" s="78">
        <f>+IF(ISNUMBER(DATA!Q736),DATA!Q736,"n/a")</f>
        <v>-3.2000000000000001E-2</v>
      </c>
      <c r="G1083" s="88">
        <f>+IF(ISNUMBER(DATA!Z736),DATA!Z736,"n/a")</f>
        <v>2.16</v>
      </c>
      <c r="H1083" s="78">
        <f>+IF(ISNUMBER(DATA!AA736),DATA!AA736,"n/a")</f>
        <v>-3.1E-2</v>
      </c>
      <c r="I1083" s="88">
        <f>+IF(ISNUMBER(DATA!AJ736),DATA!AJ736,"n/a")</f>
        <v>2.16</v>
      </c>
      <c r="J1083" s="78">
        <f>+IF(ISNUMBER(DATA!AK736),DATA!AK736,"n/a")</f>
        <v>-0.03</v>
      </c>
      <c r="K1083" s="88">
        <f>+IF(ISNUMBER(DATA!AT736),DATA!AT736,"n/a")</f>
        <v>2.15</v>
      </c>
      <c r="L1083" s="78">
        <f>+IF(ISNUMBER(DATA!AU736),DATA!AU736,"n/a")</f>
        <v>-0.02</v>
      </c>
      <c r="R1083" s="67"/>
      <c r="S1083" s="67"/>
      <c r="T1083" s="67"/>
      <c r="U1083" s="67"/>
      <c r="V1083" s="67"/>
      <c r="W1083" s="67"/>
      <c r="X1083" s="67"/>
      <c r="Y1083" s="67"/>
    </row>
    <row r="1084" spans="1:25" x14ac:dyDescent="0.2">
      <c r="A1084" s="76" t="s">
        <v>19</v>
      </c>
      <c r="B1084" s="67" t="s">
        <v>27</v>
      </c>
      <c r="C1084" s="67" t="s">
        <v>26</v>
      </c>
      <c r="D1084" s="67" t="s">
        <v>280</v>
      </c>
      <c r="E1084" s="88">
        <f>+IF(ISNUMBER(DATA!P737),DATA!P737,"n/a")</f>
        <v>2.52</v>
      </c>
      <c r="F1084" s="78">
        <f>+IF(ISNUMBER(DATA!Q737),DATA!Q737,"n/a")</f>
        <v>3.0000000000000001E-3</v>
      </c>
      <c r="G1084" s="88">
        <f>+IF(ISNUMBER(DATA!Z737),DATA!Z737,"n/a")</f>
        <v>2.48</v>
      </c>
      <c r="H1084" s="78">
        <f>+IF(ISNUMBER(DATA!AA737),DATA!AA737,"n/a")</f>
        <v>4.0000000000000001E-3</v>
      </c>
      <c r="I1084" s="88">
        <f>+IF(ISNUMBER(DATA!AJ737),DATA!AJ737,"n/a")</f>
        <v>2.5099999999999998</v>
      </c>
      <c r="J1084" s="78">
        <f>+IF(ISNUMBER(DATA!AK737),DATA!AK737,"n/a")</f>
        <v>-1.2E-2</v>
      </c>
      <c r="K1084" s="88">
        <f>+IF(ISNUMBER(DATA!AT737),DATA!AT737,"n/a")</f>
        <v>2.5499999999999998</v>
      </c>
      <c r="L1084" s="78">
        <f>+IF(ISNUMBER(DATA!AU737),DATA!AU737,"n/a")</f>
        <v>5.0000000000000001E-3</v>
      </c>
      <c r="R1084" s="67"/>
      <c r="S1084" s="67"/>
      <c r="T1084" s="67"/>
      <c r="U1084" s="67"/>
      <c r="V1084" s="67"/>
      <c r="W1084" s="67"/>
      <c r="X1084" s="67"/>
      <c r="Y1084" s="67"/>
    </row>
    <row r="1085" spans="1:25" x14ac:dyDescent="0.2">
      <c r="A1085" s="76" t="s">
        <v>19</v>
      </c>
      <c r="B1085" s="67" t="s">
        <v>27</v>
      </c>
      <c r="C1085" s="67" t="s">
        <v>26</v>
      </c>
      <c r="D1085" s="67" t="s">
        <v>281</v>
      </c>
      <c r="E1085" s="88">
        <f>+IF(ISNUMBER(DATA!P738),DATA!P738,"n/a")</f>
        <v>2.56</v>
      </c>
      <c r="F1085" s="78">
        <f>+IF(ISNUMBER(DATA!Q738),DATA!Q738,"n/a")</f>
        <v>6.7000000000000004E-2</v>
      </c>
      <c r="G1085" s="88">
        <f>+IF(ISNUMBER(DATA!Z738),DATA!Z738,"n/a")</f>
        <v>2.5</v>
      </c>
      <c r="H1085" s="78">
        <f>+IF(ISNUMBER(DATA!AA738),DATA!AA738,"n/a")</f>
        <v>5.5E-2</v>
      </c>
      <c r="I1085" s="88">
        <f>+IF(ISNUMBER(DATA!AJ738),DATA!AJ738,"n/a")</f>
        <v>2.5099999999999998</v>
      </c>
      <c r="J1085" s="78">
        <f>+IF(ISNUMBER(DATA!AK738),DATA!AK738,"n/a")</f>
        <v>3.2000000000000001E-2</v>
      </c>
      <c r="K1085" s="88">
        <f>+IF(ISNUMBER(DATA!AT738),DATA!AT738,"n/a")</f>
        <v>2.52</v>
      </c>
      <c r="L1085" s="78">
        <f>+IF(ISNUMBER(DATA!AU738),DATA!AU738,"n/a")</f>
        <v>2.1999999999999999E-2</v>
      </c>
      <c r="R1085" s="67"/>
      <c r="S1085" s="67"/>
      <c r="T1085" s="67"/>
      <c r="U1085" s="67"/>
      <c r="V1085" s="67"/>
      <c r="W1085" s="67"/>
      <c r="X1085" s="67"/>
      <c r="Y1085" s="67"/>
    </row>
    <row r="1086" spans="1:25" x14ac:dyDescent="0.2">
      <c r="A1086" s="76" t="s">
        <v>19</v>
      </c>
      <c r="B1086" s="67" t="s">
        <v>27</v>
      </c>
      <c r="C1086" s="67" t="s">
        <v>26</v>
      </c>
      <c r="D1086" s="67" t="s">
        <v>282</v>
      </c>
      <c r="E1086" s="88">
        <f>+IF(ISNUMBER(DATA!P739),DATA!P739,"n/a")</f>
        <v>2.65</v>
      </c>
      <c r="F1086" s="78">
        <f>+IF(ISNUMBER(DATA!Q739),DATA!Q739,"n/a")</f>
        <v>0.191</v>
      </c>
      <c r="G1086" s="88">
        <f>+IF(ISNUMBER(DATA!Z739),DATA!Z739,"n/a")</f>
        <v>2.64</v>
      </c>
      <c r="H1086" s="78">
        <f>+IF(ISNUMBER(DATA!AA739),DATA!AA739,"n/a")</f>
        <v>0.19900000000000001</v>
      </c>
      <c r="I1086" s="88">
        <f>+IF(ISNUMBER(DATA!AJ739),DATA!AJ739,"n/a")</f>
        <v>2.66</v>
      </c>
      <c r="J1086" s="78">
        <f>+IF(ISNUMBER(DATA!AK739),DATA!AK739,"n/a")</f>
        <v>0.20100000000000001</v>
      </c>
      <c r="K1086" s="88">
        <f>+IF(ISNUMBER(DATA!AT739),DATA!AT739,"n/a")</f>
        <v>2.59</v>
      </c>
      <c r="L1086" s="78">
        <f>+IF(ISNUMBER(DATA!AU739),DATA!AU739,"n/a")</f>
        <v>0.17899999999999999</v>
      </c>
      <c r="R1086" s="67"/>
      <c r="S1086" s="67"/>
      <c r="T1086" s="67"/>
      <c r="U1086" s="67"/>
      <c r="V1086" s="67"/>
      <c r="W1086" s="67"/>
      <c r="X1086" s="67"/>
      <c r="Y1086" s="67"/>
    </row>
    <row r="1087" spans="1:25" x14ac:dyDescent="0.2">
      <c r="A1087" s="76" t="s">
        <v>19</v>
      </c>
      <c r="B1087" s="67" t="s">
        <v>27</v>
      </c>
      <c r="C1087" s="67" t="s">
        <v>26</v>
      </c>
      <c r="D1087" s="67" t="s">
        <v>283</v>
      </c>
      <c r="E1087" s="88">
        <f>+IF(ISNUMBER(DATA!P740),DATA!P740,"n/a")</f>
        <v>2.75</v>
      </c>
      <c r="F1087" s="78">
        <f>+IF(ISNUMBER(DATA!Q740),DATA!Q740,"n/a")</f>
        <v>-7.0000000000000001E-3</v>
      </c>
      <c r="G1087" s="88">
        <f>+IF(ISNUMBER(DATA!Z740),DATA!Z740,"n/a")</f>
        <v>2.78</v>
      </c>
      <c r="H1087" s="78">
        <f>+IF(ISNUMBER(DATA!AA740),DATA!AA740,"n/a")</f>
        <v>-6.0000000000000001E-3</v>
      </c>
      <c r="I1087" s="88">
        <f>+IF(ISNUMBER(DATA!AJ740),DATA!AJ740,"n/a")</f>
        <v>2.83</v>
      </c>
      <c r="J1087" s="78">
        <f>+IF(ISNUMBER(DATA!AK740),DATA!AK740,"n/a")</f>
        <v>2.1999999999999999E-2</v>
      </c>
      <c r="K1087" s="88">
        <f>+IF(ISNUMBER(DATA!AT740),DATA!AT740,"n/a")</f>
        <v>2.84</v>
      </c>
      <c r="L1087" s="78">
        <f>+IF(ISNUMBER(DATA!AU740),DATA!AU740,"n/a")</f>
        <v>3.3000000000000002E-2</v>
      </c>
      <c r="R1087" s="67"/>
      <c r="S1087" s="67"/>
      <c r="T1087" s="67"/>
      <c r="U1087" s="67"/>
      <c r="V1087" s="67"/>
      <c r="W1087" s="67"/>
      <c r="X1087" s="67"/>
      <c r="Y1087" s="67"/>
    </row>
    <row r="1088" spans="1:25" x14ac:dyDescent="0.2">
      <c r="A1088" s="76" t="s">
        <v>19</v>
      </c>
      <c r="B1088" s="67" t="s">
        <v>27</v>
      </c>
      <c r="C1088" s="67" t="s">
        <v>26</v>
      </c>
      <c r="D1088" s="67" t="s">
        <v>284</v>
      </c>
      <c r="E1088" s="88">
        <f>+IF(ISNUMBER(DATA!P741),DATA!P741,"n/a")</f>
        <v>2.4300000000000002</v>
      </c>
      <c r="F1088" s="78">
        <f>+IF(ISNUMBER(DATA!Q741),DATA!Q741,"n/a")</f>
        <v>5.0000000000000001E-3</v>
      </c>
      <c r="G1088" s="88">
        <f>+IF(ISNUMBER(DATA!Z741),DATA!Z741,"n/a")</f>
        <v>2.44</v>
      </c>
      <c r="H1088" s="78">
        <f>+IF(ISNUMBER(DATA!AA741),DATA!AA741,"n/a")</f>
        <v>1.4999999999999999E-2</v>
      </c>
      <c r="I1088" s="88">
        <f>+IF(ISNUMBER(DATA!AJ741),DATA!AJ741,"n/a")</f>
        <v>2.4500000000000002</v>
      </c>
      <c r="J1088" s="78">
        <f>+IF(ISNUMBER(DATA!AK741),DATA!AK741,"n/a")</f>
        <v>1.0999999999999999E-2</v>
      </c>
      <c r="K1088" s="88">
        <f>+IF(ISNUMBER(DATA!AT741),DATA!AT741,"n/a")</f>
        <v>2.4700000000000002</v>
      </c>
      <c r="L1088" s="78">
        <f>+IF(ISNUMBER(DATA!AU741),DATA!AU741,"n/a")</f>
        <v>4.8000000000000001E-2</v>
      </c>
      <c r="R1088" s="67"/>
      <c r="S1088" s="67"/>
      <c r="T1088" s="67"/>
      <c r="U1088" s="67"/>
      <c r="V1088" s="67"/>
      <c r="W1088" s="67"/>
      <c r="X1088" s="67"/>
      <c r="Y1088" s="67"/>
    </row>
    <row r="1089" spans="1:25" x14ac:dyDescent="0.2">
      <c r="A1089" s="76" t="s">
        <v>19</v>
      </c>
      <c r="B1089" s="67" t="s">
        <v>27</v>
      </c>
      <c r="C1089" s="67" t="s">
        <v>26</v>
      </c>
      <c r="D1089" s="67" t="s">
        <v>285</v>
      </c>
      <c r="E1089" s="88">
        <f>+IF(ISNUMBER(DATA!P742),DATA!P742,"n/a")</f>
        <v>2.92</v>
      </c>
      <c r="F1089" s="78">
        <f>+IF(ISNUMBER(DATA!Q742),DATA!Q742,"n/a")</f>
        <v>7.5999999999999998E-2</v>
      </c>
      <c r="G1089" s="88">
        <f>+IF(ISNUMBER(DATA!Z742),DATA!Z742,"n/a")</f>
        <v>2.9</v>
      </c>
      <c r="H1089" s="78">
        <f>+IF(ISNUMBER(DATA!AA742),DATA!AA742,"n/a")</f>
        <v>8.8999999999999996E-2</v>
      </c>
      <c r="I1089" s="88">
        <f>+IF(ISNUMBER(DATA!AJ742),DATA!AJ742,"n/a")</f>
        <v>2.91</v>
      </c>
      <c r="J1089" s="78">
        <f>+IF(ISNUMBER(DATA!AK742),DATA!AK742,"n/a")</f>
        <v>8.7999999999999995E-2</v>
      </c>
      <c r="K1089" s="88">
        <f>+IF(ISNUMBER(DATA!AT742),DATA!AT742,"n/a")</f>
        <v>2.87</v>
      </c>
      <c r="L1089" s="78">
        <f>+IF(ISNUMBER(DATA!AU742),DATA!AU742,"n/a")</f>
        <v>7.5999999999999998E-2</v>
      </c>
      <c r="R1089" s="67"/>
      <c r="S1089" s="67"/>
      <c r="T1089" s="67"/>
      <c r="U1089" s="67"/>
      <c r="V1089" s="67"/>
      <c r="W1089" s="67"/>
      <c r="X1089" s="67"/>
      <c r="Y1089" s="67"/>
    </row>
    <row r="1090" spans="1:25" x14ac:dyDescent="0.2">
      <c r="A1090" s="76" t="s">
        <v>19</v>
      </c>
      <c r="B1090" s="67" t="s">
        <v>27</v>
      </c>
      <c r="C1090" s="67" t="s">
        <v>26</v>
      </c>
      <c r="D1090" s="67" t="s">
        <v>286</v>
      </c>
      <c r="E1090" s="88">
        <f>+IF(ISNUMBER(DATA!P743),DATA!P743,"n/a")</f>
        <v>2.65</v>
      </c>
      <c r="F1090" s="78">
        <f>+IF(ISNUMBER(DATA!Q743),DATA!Q743,"n/a")</f>
        <v>0.04</v>
      </c>
      <c r="G1090" s="88">
        <f>+IF(ISNUMBER(DATA!Z743),DATA!Z743,"n/a")</f>
        <v>2.64</v>
      </c>
      <c r="H1090" s="78">
        <f>+IF(ISNUMBER(DATA!AA743),DATA!AA743,"n/a")</f>
        <v>4.8000000000000001E-2</v>
      </c>
      <c r="I1090" s="88">
        <f>+IF(ISNUMBER(DATA!AJ743),DATA!AJ743,"n/a")</f>
        <v>2.6</v>
      </c>
      <c r="J1090" s="78">
        <f>+IF(ISNUMBER(DATA!AK743),DATA!AK743,"n/a")</f>
        <v>3.1E-2</v>
      </c>
      <c r="K1090" s="88">
        <f>+IF(ISNUMBER(DATA!AT743),DATA!AT743,"n/a")</f>
        <v>2.5499999999999998</v>
      </c>
      <c r="L1090" s="78">
        <f>+IF(ISNUMBER(DATA!AU743),DATA!AU743,"n/a")</f>
        <v>1.0999999999999999E-2</v>
      </c>
      <c r="R1090" s="67"/>
      <c r="S1090" s="67"/>
      <c r="T1090" s="67"/>
      <c r="U1090" s="67"/>
      <c r="V1090" s="67"/>
      <c r="W1090" s="67"/>
      <c r="X1090" s="67"/>
      <c r="Y1090" s="67"/>
    </row>
    <row r="1091" spans="1:25" x14ac:dyDescent="0.2">
      <c r="A1091" s="76" t="s">
        <v>19</v>
      </c>
      <c r="B1091" s="67" t="s">
        <v>27</v>
      </c>
      <c r="C1091" s="67" t="s">
        <v>26</v>
      </c>
      <c r="D1091" s="67" t="s">
        <v>287</v>
      </c>
      <c r="E1091" s="88">
        <f>+IF(ISNUMBER(DATA!P744),DATA!P744,"n/a")</f>
        <v>2.2999999999999998</v>
      </c>
      <c r="F1091" s="78">
        <f>+IF(ISNUMBER(DATA!Q744),DATA!Q744,"n/a")</f>
        <v>-3.0000000000000001E-3</v>
      </c>
      <c r="G1091" s="88">
        <f>+IF(ISNUMBER(DATA!Z744),DATA!Z744,"n/a")</f>
        <v>2.34</v>
      </c>
      <c r="H1091" s="78">
        <f>+IF(ISNUMBER(DATA!AA744),DATA!AA744,"n/a")</f>
        <v>4.2999999999999997E-2</v>
      </c>
      <c r="I1091" s="88">
        <f>+IF(ISNUMBER(DATA!AJ744),DATA!AJ744,"n/a")</f>
        <v>2.38</v>
      </c>
      <c r="J1091" s="78">
        <f>+IF(ISNUMBER(DATA!AK744),DATA!AK744,"n/a")</f>
        <v>2.9000000000000001E-2</v>
      </c>
      <c r="K1091" s="88">
        <f>+IF(ISNUMBER(DATA!AT744),DATA!AT744,"n/a")</f>
        <v>2.4</v>
      </c>
      <c r="L1091" s="78">
        <f>+IF(ISNUMBER(DATA!AU744),DATA!AU744,"n/a")</f>
        <v>6.4000000000000001E-2</v>
      </c>
      <c r="R1091" s="67"/>
      <c r="S1091" s="67"/>
      <c r="T1091" s="67"/>
      <c r="U1091" s="67"/>
      <c r="V1091" s="67"/>
      <c r="W1091" s="67"/>
      <c r="X1091" s="67"/>
      <c r="Y1091" s="67"/>
    </row>
    <row r="1092" spans="1:25" x14ac:dyDescent="0.2">
      <c r="A1092" s="76" t="s">
        <v>19</v>
      </c>
      <c r="B1092" s="67" t="s">
        <v>27</v>
      </c>
      <c r="C1092" s="67" t="s">
        <v>26</v>
      </c>
      <c r="D1092" s="67" t="s">
        <v>288</v>
      </c>
      <c r="E1092" s="88">
        <f>+IF(ISNUMBER(DATA!P745),DATA!P745,"n/a")</f>
        <v>1.8</v>
      </c>
      <c r="F1092" s="78">
        <f>+IF(ISNUMBER(DATA!Q745),DATA!Q745,"n/a")</f>
        <v>-7.1999999999999995E-2</v>
      </c>
      <c r="G1092" s="88">
        <f>+IF(ISNUMBER(DATA!Z745),DATA!Z745,"n/a")</f>
        <v>1.77</v>
      </c>
      <c r="H1092" s="78">
        <f>+IF(ISNUMBER(DATA!AA745),DATA!AA745,"n/a")</f>
        <v>-6.2E-2</v>
      </c>
      <c r="I1092" s="88">
        <f>+IF(ISNUMBER(DATA!AJ745),DATA!AJ745,"n/a")</f>
        <v>1.97</v>
      </c>
      <c r="J1092" s="78">
        <f>+IF(ISNUMBER(DATA!AK745),DATA!AK745,"n/a")</f>
        <v>1.2999999999999999E-2</v>
      </c>
      <c r="K1092" s="88">
        <f>+IF(ISNUMBER(DATA!AT745),DATA!AT745,"n/a")</f>
        <v>2.08</v>
      </c>
      <c r="L1092" s="78">
        <f>+IF(ISNUMBER(DATA!AU745),DATA!AU745,"n/a")</f>
        <v>0.10100000000000001</v>
      </c>
      <c r="R1092" s="67"/>
      <c r="S1092" s="67"/>
      <c r="T1092" s="67"/>
      <c r="U1092" s="67"/>
      <c r="V1092" s="67"/>
      <c r="W1092" s="67"/>
      <c r="X1092" s="67"/>
      <c r="Y1092" s="67"/>
    </row>
    <row r="1093" spans="1:25" x14ac:dyDescent="0.2">
      <c r="A1093" s="76" t="s">
        <v>19</v>
      </c>
      <c r="B1093" s="67" t="s">
        <v>27</v>
      </c>
      <c r="C1093" s="67" t="s">
        <v>26</v>
      </c>
      <c r="D1093" s="67" t="s">
        <v>289</v>
      </c>
      <c r="E1093" s="88">
        <f>+IF(ISNUMBER(DATA!P746),DATA!P746,"n/a")</f>
        <v>2.12</v>
      </c>
      <c r="F1093" s="78">
        <f>+IF(ISNUMBER(DATA!Q746),DATA!Q746,"n/a")</f>
        <v>-1E-3</v>
      </c>
      <c r="G1093" s="88">
        <f>+IF(ISNUMBER(DATA!Z746),DATA!Z746,"n/a")</f>
        <v>2.15</v>
      </c>
      <c r="H1093" s="78">
        <f>+IF(ISNUMBER(DATA!AA746),DATA!AA746,"n/a")</f>
        <v>1.7999999999999999E-2</v>
      </c>
      <c r="I1093" s="88">
        <f>+IF(ISNUMBER(DATA!AJ746),DATA!AJ746,"n/a")</f>
        <v>2.15</v>
      </c>
      <c r="J1093" s="78">
        <f>+IF(ISNUMBER(DATA!AK746),DATA!AK746,"n/a")</f>
        <v>2.5000000000000001E-2</v>
      </c>
      <c r="K1093" s="88">
        <f>+IF(ISNUMBER(DATA!AT746),DATA!AT746,"n/a")</f>
        <v>2.15</v>
      </c>
      <c r="L1093" s="78">
        <f>+IF(ISNUMBER(DATA!AU746),DATA!AU746,"n/a")</f>
        <v>3.3000000000000002E-2</v>
      </c>
      <c r="R1093" s="67"/>
      <c r="S1093" s="67"/>
      <c r="T1093" s="67"/>
      <c r="U1093" s="67"/>
      <c r="V1093" s="67"/>
      <c r="W1093" s="67"/>
      <c r="X1093" s="67"/>
      <c r="Y1093" s="67"/>
    </row>
    <row r="1094" spans="1:25" x14ac:dyDescent="0.2">
      <c r="A1094" s="76" t="s">
        <v>19</v>
      </c>
      <c r="B1094" s="67" t="s">
        <v>27</v>
      </c>
      <c r="C1094" s="67" t="s">
        <v>26</v>
      </c>
      <c r="D1094" s="67" t="s">
        <v>290</v>
      </c>
      <c r="E1094" s="88">
        <f>+IF(ISNUMBER(DATA!P747),DATA!P747,"n/a")</f>
        <v>2.2999999999999998</v>
      </c>
      <c r="F1094" s="78">
        <f>+IF(ISNUMBER(DATA!Q747),DATA!Q747,"n/a")</f>
        <v>7.1999999999999995E-2</v>
      </c>
      <c r="G1094" s="88">
        <f>+IF(ISNUMBER(DATA!Z747),DATA!Z747,"n/a")</f>
        <v>2.2799999999999998</v>
      </c>
      <c r="H1094" s="78">
        <f>+IF(ISNUMBER(DATA!AA747),DATA!AA747,"n/a")</f>
        <v>5.1999999999999998E-2</v>
      </c>
      <c r="I1094" s="88">
        <f>+IF(ISNUMBER(DATA!AJ747),DATA!AJ747,"n/a")</f>
        <v>2.2599999999999998</v>
      </c>
      <c r="J1094" s="78">
        <f>+IF(ISNUMBER(DATA!AK747),DATA!AK747,"n/a")</f>
        <v>5.8999999999999997E-2</v>
      </c>
      <c r="K1094" s="88">
        <f>+IF(ISNUMBER(DATA!AT747),DATA!AT747,"n/a")</f>
        <v>2.2200000000000002</v>
      </c>
      <c r="L1094" s="78">
        <f>+IF(ISNUMBER(DATA!AU747),DATA!AU747,"n/a")</f>
        <v>4.2000000000000003E-2</v>
      </c>
      <c r="R1094" s="67"/>
      <c r="S1094" s="67"/>
      <c r="T1094" s="67"/>
      <c r="U1094" s="67"/>
      <c r="V1094" s="67"/>
      <c r="W1094" s="67"/>
      <c r="X1094" s="67"/>
      <c r="Y1094" s="67"/>
    </row>
    <row r="1095" spans="1:25" x14ac:dyDescent="0.2">
      <c r="A1095" s="76" t="s">
        <v>19</v>
      </c>
      <c r="B1095" s="67" t="s">
        <v>27</v>
      </c>
      <c r="C1095" s="67" t="s">
        <v>26</v>
      </c>
      <c r="D1095" s="67" t="s">
        <v>291</v>
      </c>
      <c r="E1095" s="88">
        <f>+IF(ISNUMBER(DATA!P748),DATA!P748,"n/a")</f>
        <v>2.9</v>
      </c>
      <c r="F1095" s="78">
        <f>+IF(ISNUMBER(DATA!Q748),DATA!Q748,"n/a")</f>
        <v>0.104</v>
      </c>
      <c r="G1095" s="88">
        <f>+IF(ISNUMBER(DATA!Z748),DATA!Z748,"n/a")</f>
        <v>2.88</v>
      </c>
      <c r="H1095" s="78">
        <f>+IF(ISNUMBER(DATA!AA748),DATA!AA748,"n/a")</f>
        <v>0.109</v>
      </c>
      <c r="I1095" s="88">
        <f>+IF(ISNUMBER(DATA!AJ748),DATA!AJ748,"n/a")</f>
        <v>2.9</v>
      </c>
      <c r="J1095" s="78">
        <f>+IF(ISNUMBER(DATA!AK748),DATA!AK748,"n/a")</f>
        <v>8.2000000000000003E-2</v>
      </c>
      <c r="K1095" s="88">
        <f>+IF(ISNUMBER(DATA!AT748),DATA!AT748,"n/a")</f>
        <v>2.85</v>
      </c>
      <c r="L1095" s="78">
        <f>+IF(ISNUMBER(DATA!AU748),DATA!AU748,"n/a")</f>
        <v>5.1999999999999998E-2</v>
      </c>
      <c r="R1095" s="67"/>
      <c r="S1095" s="67"/>
      <c r="T1095" s="67"/>
      <c r="U1095" s="67"/>
      <c r="V1095" s="67"/>
      <c r="W1095" s="67"/>
      <c r="X1095" s="67"/>
      <c r="Y1095" s="67"/>
    </row>
    <row r="1096" spans="1:25" x14ac:dyDescent="0.2">
      <c r="A1096" s="76" t="s">
        <v>19</v>
      </c>
      <c r="B1096" s="67" t="s">
        <v>27</v>
      </c>
      <c r="C1096" s="67" t="s">
        <v>26</v>
      </c>
      <c r="D1096" s="67" t="s">
        <v>292</v>
      </c>
      <c r="E1096" s="88">
        <f>+IF(ISNUMBER(DATA!P749),DATA!P749,"n/a")</f>
        <v>2.5499999999999998</v>
      </c>
      <c r="F1096" s="78">
        <f>+IF(ISNUMBER(DATA!Q749),DATA!Q749,"n/a")</f>
        <v>7.6999999999999999E-2</v>
      </c>
      <c r="G1096" s="88">
        <f>+IF(ISNUMBER(DATA!Z749),DATA!Z749,"n/a")</f>
        <v>2.56</v>
      </c>
      <c r="H1096" s="78">
        <f>+IF(ISNUMBER(DATA!AA749),DATA!AA749,"n/a")</f>
        <v>8.5999999999999993E-2</v>
      </c>
      <c r="I1096" s="88">
        <f>+IF(ISNUMBER(DATA!AJ749),DATA!AJ749,"n/a")</f>
        <v>2.58</v>
      </c>
      <c r="J1096" s="78">
        <f>+IF(ISNUMBER(DATA!AK749),DATA!AK749,"n/a")</f>
        <v>9.1999999999999998E-2</v>
      </c>
      <c r="K1096" s="88">
        <f>+IF(ISNUMBER(DATA!AT749),DATA!AT749,"n/a")</f>
        <v>2.5299999999999998</v>
      </c>
      <c r="L1096" s="78">
        <f>+IF(ISNUMBER(DATA!AU749),DATA!AU749,"n/a")</f>
        <v>8.7999999999999995E-2</v>
      </c>
      <c r="R1096" s="67"/>
      <c r="S1096" s="67"/>
      <c r="T1096" s="67"/>
      <c r="U1096" s="67"/>
      <c r="V1096" s="67"/>
      <c r="W1096" s="67"/>
      <c r="X1096" s="67"/>
      <c r="Y1096" s="67"/>
    </row>
    <row r="1097" spans="1:25" x14ac:dyDescent="0.2">
      <c r="A1097" s="76" t="s">
        <v>19</v>
      </c>
      <c r="B1097" s="67" t="s">
        <v>27</v>
      </c>
      <c r="C1097" s="67" t="s">
        <v>26</v>
      </c>
      <c r="D1097" s="67" t="s">
        <v>293</v>
      </c>
      <c r="E1097" s="88">
        <f>+IF(ISNUMBER(DATA!P750),DATA!P750,"n/a")</f>
        <v>2.2000000000000002</v>
      </c>
      <c r="F1097" s="78">
        <f>+IF(ISNUMBER(DATA!Q750),DATA!Q750,"n/a")</f>
        <v>-9.5000000000000001E-2</v>
      </c>
      <c r="G1097" s="88">
        <f>+IF(ISNUMBER(DATA!Z750),DATA!Z750,"n/a")</f>
        <v>2.2000000000000002</v>
      </c>
      <c r="H1097" s="78">
        <f>+IF(ISNUMBER(DATA!AA750),DATA!AA750,"n/a")</f>
        <v>8.9999999999999993E-3</v>
      </c>
      <c r="I1097" s="88">
        <f>+IF(ISNUMBER(DATA!AJ750),DATA!AJ750,"n/a")</f>
        <v>2.19</v>
      </c>
      <c r="J1097" s="78">
        <f>+IF(ISNUMBER(DATA!AK750),DATA!AK750,"n/a")</f>
        <v>5.0000000000000001E-3</v>
      </c>
      <c r="K1097" s="88">
        <f>+IF(ISNUMBER(DATA!AT750),DATA!AT750,"n/a")</f>
        <v>2.19</v>
      </c>
      <c r="L1097" s="78">
        <f>+IF(ISNUMBER(DATA!AU750),DATA!AU750,"n/a")</f>
        <v>1.7999999999999999E-2</v>
      </c>
      <c r="R1097" s="67"/>
      <c r="S1097" s="67"/>
      <c r="T1097" s="67"/>
      <c r="U1097" s="67"/>
      <c r="V1097" s="67"/>
      <c r="W1097" s="67"/>
      <c r="X1097" s="67"/>
      <c r="Y1097" s="67"/>
    </row>
    <row r="1098" spans="1:25" x14ac:dyDescent="0.2">
      <c r="A1098" s="76" t="s">
        <v>19</v>
      </c>
      <c r="B1098" s="67" t="s">
        <v>27</v>
      </c>
      <c r="C1098" s="67" t="s">
        <v>26</v>
      </c>
      <c r="D1098" s="67" t="s">
        <v>294</v>
      </c>
      <c r="E1098" s="88">
        <f>+IF(ISNUMBER(DATA!P751),DATA!P751,"n/a")</f>
        <v>2.9</v>
      </c>
      <c r="F1098" s="78">
        <f>+IF(ISNUMBER(DATA!Q751),DATA!Q751,"n/a")</f>
        <v>-1.6E-2</v>
      </c>
      <c r="G1098" s="88">
        <f>+IF(ISNUMBER(DATA!Z751),DATA!Z751,"n/a")</f>
        <v>2.71</v>
      </c>
      <c r="H1098" s="78">
        <f>+IF(ISNUMBER(DATA!AA751),DATA!AA751,"n/a")</f>
        <v>-6.4000000000000001E-2</v>
      </c>
      <c r="I1098" s="88">
        <f>+IF(ISNUMBER(DATA!AJ751),DATA!AJ751,"n/a")</f>
        <v>2.69</v>
      </c>
      <c r="J1098" s="78">
        <f>+IF(ISNUMBER(DATA!AK751),DATA!AK751,"n/a")</f>
        <v>-7.8E-2</v>
      </c>
      <c r="K1098" s="88">
        <f>+IF(ISNUMBER(DATA!AT751),DATA!AT751,"n/a")</f>
        <v>2.8</v>
      </c>
      <c r="L1098" s="78">
        <f>+IF(ISNUMBER(DATA!AU751),DATA!AU751,"n/a")</f>
        <v>-2.1000000000000001E-2</v>
      </c>
      <c r="R1098" s="67"/>
      <c r="S1098" s="67"/>
      <c r="T1098" s="67"/>
      <c r="U1098" s="67"/>
      <c r="V1098" s="67"/>
      <c r="W1098" s="67"/>
      <c r="X1098" s="67"/>
      <c r="Y1098" s="67"/>
    </row>
    <row r="1099" spans="1:25" x14ac:dyDescent="0.2">
      <c r="A1099" s="76" t="s">
        <v>19</v>
      </c>
      <c r="B1099" s="67" t="s">
        <v>27</v>
      </c>
      <c r="C1099" s="67" t="s">
        <v>26</v>
      </c>
      <c r="D1099" s="67" t="s">
        <v>295</v>
      </c>
      <c r="E1099" s="88">
        <f>+IF(ISNUMBER(DATA!P752),DATA!P752,"n/a")</f>
        <v>2.4300000000000002</v>
      </c>
      <c r="F1099" s="78">
        <f>+IF(ISNUMBER(DATA!Q752),DATA!Q752,"n/a")</f>
        <v>-2.5999999999999999E-2</v>
      </c>
      <c r="G1099" s="88">
        <f>+IF(ISNUMBER(DATA!Z752),DATA!Z752,"n/a")</f>
        <v>2.41</v>
      </c>
      <c r="H1099" s="78">
        <f>+IF(ISNUMBER(DATA!AA752),DATA!AA752,"n/a")</f>
        <v>-2.5000000000000001E-2</v>
      </c>
      <c r="I1099" s="88">
        <f>+IF(ISNUMBER(DATA!AJ752),DATA!AJ752,"n/a")</f>
        <v>2.42</v>
      </c>
      <c r="J1099" s="78">
        <f>+IF(ISNUMBER(DATA!AK752),DATA!AK752,"n/a")</f>
        <v>-3.9E-2</v>
      </c>
      <c r="K1099" s="88">
        <f>+IF(ISNUMBER(DATA!AT752),DATA!AT752,"n/a")</f>
        <v>2.4700000000000002</v>
      </c>
      <c r="L1099" s="78">
        <f>+IF(ISNUMBER(DATA!AU752),DATA!AU752,"n/a")</f>
        <v>-3.9E-2</v>
      </c>
      <c r="R1099" s="67"/>
      <c r="S1099" s="67"/>
      <c r="T1099" s="67"/>
      <c r="U1099" s="67"/>
      <c r="V1099" s="67"/>
      <c r="W1099" s="67"/>
      <c r="X1099" s="67"/>
      <c r="Y1099" s="67"/>
    </row>
    <row r="1100" spans="1:25" x14ac:dyDescent="0.2">
      <c r="A1100" s="76" t="s">
        <v>19</v>
      </c>
      <c r="B1100" s="67" t="s">
        <v>27</v>
      </c>
      <c r="C1100" s="67" t="s">
        <v>26</v>
      </c>
      <c r="D1100" s="67" t="s">
        <v>296</v>
      </c>
      <c r="E1100" s="88">
        <f>+IF(ISNUMBER(DATA!P753),DATA!P753,"n/a")</f>
        <v>2.5499999999999998</v>
      </c>
      <c r="F1100" s="78">
        <f>+IF(ISNUMBER(DATA!Q753),DATA!Q753,"n/a")</f>
        <v>-5.3999999999999999E-2</v>
      </c>
      <c r="G1100" s="88">
        <f>+IF(ISNUMBER(DATA!Z753),DATA!Z753,"n/a")</f>
        <v>2.57</v>
      </c>
      <c r="H1100" s="78">
        <f>+IF(ISNUMBER(DATA!AA753),DATA!AA753,"n/a")</f>
        <v>5.8999999999999997E-2</v>
      </c>
      <c r="I1100" s="88">
        <f>+IF(ISNUMBER(DATA!AJ753),DATA!AJ753,"n/a")</f>
        <v>2.67</v>
      </c>
      <c r="J1100" s="78">
        <f>+IF(ISNUMBER(DATA!AK753),DATA!AK753,"n/a")</f>
        <v>0.105</v>
      </c>
      <c r="K1100" s="88">
        <f>+IF(ISNUMBER(DATA!AT753),DATA!AT753,"n/a")</f>
        <v>2.81</v>
      </c>
      <c r="L1100" s="78">
        <f>+IF(ISNUMBER(DATA!AU753),DATA!AU753,"n/a")</f>
        <v>0.18</v>
      </c>
      <c r="R1100" s="67"/>
      <c r="S1100" s="67"/>
      <c r="T1100" s="67"/>
      <c r="U1100" s="67"/>
      <c r="V1100" s="67"/>
      <c r="W1100" s="67"/>
      <c r="X1100" s="67"/>
      <c r="Y1100" s="67"/>
    </row>
    <row r="1101" spans="1:25" x14ac:dyDescent="0.2">
      <c r="A1101" s="76" t="s">
        <v>19</v>
      </c>
      <c r="B1101" s="67" t="s">
        <v>27</v>
      </c>
      <c r="C1101" s="67" t="s">
        <v>26</v>
      </c>
      <c r="D1101" s="67" t="s">
        <v>297</v>
      </c>
      <c r="E1101" s="88">
        <f>+IF(ISNUMBER(DATA!P754),DATA!P754,"n/a")</f>
        <v>2.19</v>
      </c>
      <c r="F1101" s="78">
        <f>+IF(ISNUMBER(DATA!Q754),DATA!Q754,"n/a")</f>
        <v>-0.111</v>
      </c>
      <c r="G1101" s="88">
        <f>+IF(ISNUMBER(DATA!Z754),DATA!Z754,"n/a")</f>
        <v>2.21</v>
      </c>
      <c r="H1101" s="78">
        <f>+IF(ISNUMBER(DATA!AA754),DATA!AA754,"n/a")</f>
        <v>2E-3</v>
      </c>
      <c r="I1101" s="88">
        <f>+IF(ISNUMBER(DATA!AJ754),DATA!AJ754,"n/a")</f>
        <v>2.19</v>
      </c>
      <c r="J1101" s="78">
        <f>+IF(ISNUMBER(DATA!AK754),DATA!AK754,"n/a")</f>
        <v>-6.0000000000000001E-3</v>
      </c>
      <c r="K1101" s="88">
        <f>+IF(ISNUMBER(DATA!AT754),DATA!AT754,"n/a")</f>
        <v>2.2000000000000002</v>
      </c>
      <c r="L1101" s="78">
        <f>+IF(ISNUMBER(DATA!AU754),DATA!AU754,"n/a")</f>
        <v>1.0999999999999999E-2</v>
      </c>
      <c r="R1101" s="67"/>
      <c r="S1101" s="67"/>
      <c r="T1101" s="67"/>
      <c r="U1101" s="67"/>
      <c r="V1101" s="67"/>
      <c r="W1101" s="67"/>
      <c r="X1101" s="67"/>
      <c r="Y1101" s="67"/>
    </row>
    <row r="1102" spans="1:25" x14ac:dyDescent="0.2">
      <c r="A1102" s="76" t="s">
        <v>19</v>
      </c>
      <c r="B1102" s="67" t="s">
        <v>27</v>
      </c>
      <c r="C1102" s="67" t="s">
        <v>26</v>
      </c>
      <c r="D1102" s="67" t="s">
        <v>298</v>
      </c>
      <c r="E1102" s="88">
        <f>+IF(ISNUMBER(DATA!P755),DATA!P755,"n/a")</f>
        <v>1.82</v>
      </c>
      <c r="F1102" s="78">
        <f>+IF(ISNUMBER(DATA!Q755),DATA!Q755,"n/a")</f>
        <v>-0.11799999999999999</v>
      </c>
      <c r="G1102" s="88">
        <f>+IF(ISNUMBER(DATA!Z755),DATA!Z755,"n/a")</f>
        <v>1.91</v>
      </c>
      <c r="H1102" s="78">
        <f>+IF(ISNUMBER(DATA!AA755),DATA!AA755,"n/a")</f>
        <v>-2.1999999999999999E-2</v>
      </c>
      <c r="I1102" s="88">
        <f>+IF(ISNUMBER(DATA!AJ755),DATA!AJ755,"n/a")</f>
        <v>1.97</v>
      </c>
      <c r="J1102" s="78">
        <f>+IF(ISNUMBER(DATA!AK755),DATA!AK755,"n/a")</f>
        <v>2.1000000000000001E-2</v>
      </c>
      <c r="K1102" s="88">
        <f>+IF(ISNUMBER(DATA!AT755),DATA!AT755,"n/a")</f>
        <v>1.97</v>
      </c>
      <c r="L1102" s="78">
        <f>+IF(ISNUMBER(DATA!AU755),DATA!AU755,"n/a")</f>
        <v>-4.0000000000000001E-3</v>
      </c>
      <c r="R1102" s="67"/>
      <c r="S1102" s="67"/>
      <c r="T1102" s="67"/>
      <c r="U1102" s="67"/>
      <c r="V1102" s="67"/>
      <c r="W1102" s="67"/>
      <c r="X1102" s="67"/>
      <c r="Y1102" s="67"/>
    </row>
    <row r="1103" spans="1:25" x14ac:dyDescent="0.2">
      <c r="A1103" s="76" t="s">
        <v>19</v>
      </c>
      <c r="B1103" s="67" t="s">
        <v>27</v>
      </c>
      <c r="C1103" s="67" t="s">
        <v>26</v>
      </c>
      <c r="D1103" s="67" t="s">
        <v>299</v>
      </c>
      <c r="E1103" s="88">
        <f>+IF(ISNUMBER(DATA!P756),DATA!P756,"n/a")</f>
        <v>2.0099999999999998</v>
      </c>
      <c r="F1103" s="78">
        <f>+IF(ISNUMBER(DATA!Q756),DATA!Q756,"n/a")</f>
        <v>0.105</v>
      </c>
      <c r="G1103" s="88">
        <f>+IF(ISNUMBER(DATA!Z756),DATA!Z756,"n/a")</f>
        <v>2.09</v>
      </c>
      <c r="H1103" s="78">
        <f>+IF(ISNUMBER(DATA!AA756),DATA!AA756,"n/a")</f>
        <v>8.5999999999999993E-2</v>
      </c>
      <c r="I1103" s="88">
        <f>+IF(ISNUMBER(DATA!AJ756),DATA!AJ756,"n/a")</f>
        <v>2.12</v>
      </c>
      <c r="J1103" s="78">
        <f>+IF(ISNUMBER(DATA!AK756),DATA!AK756,"n/a")</f>
        <v>6.8000000000000005E-2</v>
      </c>
      <c r="K1103" s="88">
        <f>+IF(ISNUMBER(DATA!AT756),DATA!AT756,"n/a")</f>
        <v>2.12</v>
      </c>
      <c r="L1103" s="78">
        <f>+IF(ISNUMBER(DATA!AU756),DATA!AU756,"n/a")</f>
        <v>1.7999999999999999E-2</v>
      </c>
      <c r="R1103" s="67"/>
      <c r="S1103" s="67"/>
      <c r="T1103" s="67"/>
      <c r="U1103" s="67"/>
      <c r="V1103" s="67"/>
      <c r="W1103" s="67"/>
      <c r="X1103" s="67"/>
      <c r="Y1103" s="67"/>
    </row>
    <row r="1104" spans="1:25" x14ac:dyDescent="0.2">
      <c r="A1104" s="76" t="s">
        <v>19</v>
      </c>
      <c r="B1104" s="67" t="s">
        <v>27</v>
      </c>
      <c r="C1104" s="67" t="s">
        <v>26</v>
      </c>
      <c r="D1104" s="67" t="s">
        <v>300</v>
      </c>
      <c r="E1104" s="88">
        <f>+IF(ISNUMBER(DATA!P757),DATA!P757,"n/a")</f>
        <v>2.38</v>
      </c>
      <c r="F1104" s="78">
        <f>+IF(ISNUMBER(DATA!Q757),DATA!Q757,"n/a")</f>
        <v>-8.3000000000000004E-2</v>
      </c>
      <c r="G1104" s="88">
        <f>+IF(ISNUMBER(DATA!Z757),DATA!Z757,"n/a")</f>
        <v>2.36</v>
      </c>
      <c r="H1104" s="78">
        <f>+IF(ISNUMBER(DATA!AA757),DATA!AA757,"n/a")</f>
        <v>-2E-3</v>
      </c>
      <c r="I1104" s="88">
        <f>+IF(ISNUMBER(DATA!AJ757),DATA!AJ757,"n/a")</f>
        <v>2.39</v>
      </c>
      <c r="J1104" s="78">
        <f>+IF(ISNUMBER(DATA!AK757),DATA!AK757,"n/a")</f>
        <v>1.2E-2</v>
      </c>
      <c r="K1104" s="88">
        <f>+IF(ISNUMBER(DATA!AT757),DATA!AT757,"n/a")</f>
        <v>2.4500000000000002</v>
      </c>
      <c r="L1104" s="78">
        <f>+IF(ISNUMBER(DATA!AU757),DATA!AU757,"n/a")</f>
        <v>4.4999999999999998E-2</v>
      </c>
      <c r="R1104" s="67"/>
      <c r="S1104" s="67"/>
      <c r="T1104" s="67"/>
      <c r="U1104" s="67"/>
      <c r="V1104" s="67"/>
      <c r="W1104" s="67"/>
      <c r="X1104" s="67"/>
      <c r="Y1104" s="67"/>
    </row>
    <row r="1105" spans="1:25" x14ac:dyDescent="0.2">
      <c r="A1105" s="76" t="s">
        <v>19</v>
      </c>
      <c r="B1105" s="67" t="s">
        <v>27</v>
      </c>
      <c r="C1105" s="67" t="s">
        <v>26</v>
      </c>
      <c r="D1105" s="67" t="s">
        <v>301</v>
      </c>
      <c r="E1105" s="88">
        <f>+IF(ISNUMBER(DATA!P758),DATA!P758,"n/a")</f>
        <v>2.61</v>
      </c>
      <c r="F1105" s="78">
        <f>+IF(ISNUMBER(DATA!Q758),DATA!Q758,"n/a")</f>
        <v>-5.0999999999999997E-2</v>
      </c>
      <c r="G1105" s="88">
        <f>+IF(ISNUMBER(DATA!Z758),DATA!Z758,"n/a")</f>
        <v>2.5299999999999998</v>
      </c>
      <c r="H1105" s="78">
        <f>+IF(ISNUMBER(DATA!AA758),DATA!AA758,"n/a")</f>
        <v>-3.1E-2</v>
      </c>
      <c r="I1105" s="88">
        <f>+IF(ISNUMBER(DATA!AJ758),DATA!AJ758,"n/a")</f>
        <v>2.54</v>
      </c>
      <c r="J1105" s="78">
        <f>+IF(ISNUMBER(DATA!AK758),DATA!AK758,"n/a")</f>
        <v>-1.0999999999999999E-2</v>
      </c>
      <c r="K1105" s="88">
        <f>+IF(ISNUMBER(DATA!AT758),DATA!AT758,"n/a")</f>
        <v>2.58</v>
      </c>
      <c r="L1105" s="78">
        <f>+IF(ISNUMBER(DATA!AU758),DATA!AU758,"n/a")</f>
        <v>1.0999999999999999E-2</v>
      </c>
      <c r="R1105" s="67"/>
      <c r="S1105" s="67"/>
      <c r="T1105" s="67"/>
      <c r="U1105" s="67"/>
      <c r="V1105" s="67"/>
      <c r="W1105" s="67"/>
      <c r="X1105" s="67"/>
      <c r="Y1105" s="67"/>
    </row>
    <row r="1106" spans="1:25" x14ac:dyDescent="0.2">
      <c r="A1106" s="76" t="s">
        <v>19</v>
      </c>
      <c r="B1106" s="67" t="s">
        <v>27</v>
      </c>
      <c r="C1106" s="67" t="s">
        <v>26</v>
      </c>
      <c r="D1106" s="67" t="s">
        <v>302</v>
      </c>
      <c r="E1106" s="88">
        <f>+IF(ISNUMBER(DATA!P759),DATA!P759,"n/a")</f>
        <v>2.5499999999999998</v>
      </c>
      <c r="F1106" s="78">
        <f>+IF(ISNUMBER(DATA!Q759),DATA!Q759,"n/a")</f>
        <v>5.5E-2</v>
      </c>
      <c r="G1106" s="88">
        <f>+IF(ISNUMBER(DATA!Z759),DATA!Z759,"n/a")</f>
        <v>2.52</v>
      </c>
      <c r="H1106" s="78">
        <f>+IF(ISNUMBER(DATA!AA759),DATA!AA759,"n/a")</f>
        <v>5.6000000000000001E-2</v>
      </c>
      <c r="I1106" s="88">
        <f>+IF(ISNUMBER(DATA!AJ759),DATA!AJ759,"n/a")</f>
        <v>2.4900000000000002</v>
      </c>
      <c r="J1106" s="78">
        <f>+IF(ISNUMBER(DATA!AK759),DATA!AK759,"n/a")</f>
        <v>4.2000000000000003E-2</v>
      </c>
      <c r="K1106" s="88">
        <f>+IF(ISNUMBER(DATA!AT759),DATA!AT759,"n/a")</f>
        <v>2.4700000000000002</v>
      </c>
      <c r="L1106" s="78">
        <f>+IF(ISNUMBER(DATA!AU759),DATA!AU759,"n/a")</f>
        <v>3.3000000000000002E-2</v>
      </c>
      <c r="R1106" s="67"/>
      <c r="S1106" s="67"/>
      <c r="T1106" s="67"/>
      <c r="U1106" s="67"/>
      <c r="V1106" s="67"/>
      <c r="W1106" s="67"/>
      <c r="X1106" s="67"/>
      <c r="Y1106" s="67"/>
    </row>
    <row r="1107" spans="1:25" x14ac:dyDescent="0.2">
      <c r="A1107" s="76" t="s">
        <v>19</v>
      </c>
      <c r="B1107" s="67" t="s">
        <v>27</v>
      </c>
      <c r="C1107" s="67" t="s">
        <v>26</v>
      </c>
      <c r="D1107" s="67" t="s">
        <v>303</v>
      </c>
      <c r="E1107" s="88">
        <f>+IF(ISNUMBER(DATA!P760),DATA!P760,"n/a")</f>
        <v>2.57</v>
      </c>
      <c r="F1107" s="78">
        <f>+IF(ISNUMBER(DATA!Q760),DATA!Q760,"n/a")</f>
        <v>-4.9000000000000002E-2</v>
      </c>
      <c r="G1107" s="88">
        <f>+IF(ISNUMBER(DATA!Z760),DATA!Z760,"n/a")</f>
        <v>2.61</v>
      </c>
      <c r="H1107" s="78">
        <f>+IF(ISNUMBER(DATA!AA760),DATA!AA760,"n/a")</f>
        <v>-2.5999999999999999E-2</v>
      </c>
      <c r="I1107" s="88">
        <f>+IF(ISNUMBER(DATA!AJ760),DATA!AJ760,"n/a")</f>
        <v>2.63</v>
      </c>
      <c r="J1107" s="78">
        <f>+IF(ISNUMBER(DATA!AK760),DATA!AK760,"n/a")</f>
        <v>-7.0000000000000001E-3</v>
      </c>
      <c r="K1107" s="88">
        <f>+IF(ISNUMBER(DATA!AT760),DATA!AT760,"n/a")</f>
        <v>2.63</v>
      </c>
      <c r="L1107" s="78">
        <f>+IF(ISNUMBER(DATA!AU760),DATA!AU760,"n/a")</f>
        <v>1.4E-2</v>
      </c>
      <c r="R1107" s="67"/>
      <c r="S1107" s="67"/>
      <c r="T1107" s="67"/>
      <c r="U1107" s="67"/>
      <c r="V1107" s="67"/>
      <c r="W1107" s="67"/>
      <c r="X1107" s="67"/>
      <c r="Y1107" s="67"/>
    </row>
    <row r="1108" spans="1:25" x14ac:dyDescent="0.2">
      <c r="A1108" s="76" t="s">
        <v>19</v>
      </c>
      <c r="B1108" s="67" t="s">
        <v>27</v>
      </c>
      <c r="C1108" s="67" t="s">
        <v>26</v>
      </c>
      <c r="D1108" s="67" t="s">
        <v>304</v>
      </c>
      <c r="E1108" s="88">
        <f>+IF(ISNUMBER(DATA!P761),DATA!P761,"n/a")</f>
        <v>2.65</v>
      </c>
      <c r="F1108" s="78">
        <f>+IF(ISNUMBER(DATA!Q761),DATA!Q761,"n/a")</f>
        <v>-7.6999999999999999E-2</v>
      </c>
      <c r="G1108" s="88">
        <f>+IF(ISNUMBER(DATA!Z761),DATA!Z761,"n/a")</f>
        <v>2.6</v>
      </c>
      <c r="H1108" s="78">
        <f>+IF(ISNUMBER(DATA!AA761),DATA!AA761,"n/a")</f>
        <v>-8.2000000000000003E-2</v>
      </c>
      <c r="I1108" s="88">
        <f>+IF(ISNUMBER(DATA!AJ761),DATA!AJ761,"n/a")</f>
        <v>2.65</v>
      </c>
      <c r="J1108" s="78">
        <f>+IF(ISNUMBER(DATA!AK761),DATA!AK761,"n/a")</f>
        <v>-6.8000000000000005E-2</v>
      </c>
      <c r="K1108" s="88">
        <f>+IF(ISNUMBER(DATA!AT761),DATA!AT761,"n/a")</f>
        <v>2.74</v>
      </c>
      <c r="L1108" s="78">
        <f>+IF(ISNUMBER(DATA!AU761),DATA!AU761,"n/a")</f>
        <v>-4.3999999999999997E-2</v>
      </c>
      <c r="R1108" s="67"/>
      <c r="S1108" s="67"/>
      <c r="T1108" s="67"/>
      <c r="U1108" s="67"/>
      <c r="V1108" s="67"/>
      <c r="W1108" s="67"/>
      <c r="X1108" s="67"/>
      <c r="Y1108" s="67"/>
    </row>
    <row r="1109" spans="1:25" x14ac:dyDescent="0.2">
      <c r="A1109" s="76" t="s">
        <v>19</v>
      </c>
      <c r="B1109" s="67" t="s">
        <v>27</v>
      </c>
      <c r="C1109" s="67" t="s">
        <v>26</v>
      </c>
      <c r="D1109" s="67" t="s">
        <v>305</v>
      </c>
      <c r="E1109" s="88">
        <f>+IF(ISNUMBER(DATA!P762),DATA!P762,"n/a")</f>
        <v>2.2400000000000002</v>
      </c>
      <c r="F1109" s="78">
        <f>+IF(ISNUMBER(DATA!Q762),DATA!Q762,"n/a")</f>
        <v>-9.1999999999999998E-2</v>
      </c>
      <c r="G1109" s="88">
        <f>+IF(ISNUMBER(DATA!Z762),DATA!Z762,"n/a")</f>
        <v>2.2400000000000002</v>
      </c>
      <c r="H1109" s="78">
        <f>+IF(ISNUMBER(DATA!AA762),DATA!AA762,"n/a")</f>
        <v>1.7000000000000001E-2</v>
      </c>
      <c r="I1109" s="88">
        <f>+IF(ISNUMBER(DATA!AJ762),DATA!AJ762,"n/a")</f>
        <v>2.23</v>
      </c>
      <c r="J1109" s="78">
        <f>+IF(ISNUMBER(DATA!AK762),DATA!AK762,"n/a")</f>
        <v>0.01</v>
      </c>
      <c r="K1109" s="88">
        <f>+IF(ISNUMBER(DATA!AT762),DATA!AT762,"n/a")</f>
        <v>2.2200000000000002</v>
      </c>
      <c r="L1109" s="78">
        <f>+IF(ISNUMBER(DATA!AU762),DATA!AU762,"n/a")</f>
        <v>2.1999999999999999E-2</v>
      </c>
      <c r="R1109" s="67"/>
      <c r="S1109" s="67"/>
      <c r="T1109" s="67"/>
      <c r="U1109" s="67"/>
      <c r="V1109" s="67"/>
      <c r="W1109" s="67"/>
      <c r="X1109" s="67"/>
      <c r="Y1109" s="67"/>
    </row>
    <row r="1110" spans="1:25" x14ac:dyDescent="0.2">
      <c r="A1110" s="76" t="s">
        <v>19</v>
      </c>
      <c r="B1110" s="67" t="s">
        <v>27</v>
      </c>
      <c r="C1110" s="67" t="s">
        <v>26</v>
      </c>
      <c r="D1110" s="67" t="s">
        <v>306</v>
      </c>
      <c r="E1110" s="88">
        <f>+IF(ISNUMBER(DATA!P763),DATA!P763,"n/a")</f>
        <v>2.79</v>
      </c>
      <c r="F1110" s="78">
        <f>+IF(ISNUMBER(DATA!Q763),DATA!Q763,"n/a")</f>
        <v>6.2E-2</v>
      </c>
      <c r="G1110" s="88">
        <f>+IF(ISNUMBER(DATA!Z763),DATA!Z763,"n/a")</f>
        <v>2.77</v>
      </c>
      <c r="H1110" s="78">
        <f>+IF(ISNUMBER(DATA!AA763),DATA!AA763,"n/a")</f>
        <v>8.5000000000000006E-2</v>
      </c>
      <c r="I1110" s="88">
        <f>+IF(ISNUMBER(DATA!AJ763),DATA!AJ763,"n/a")</f>
        <v>2.77</v>
      </c>
      <c r="J1110" s="78">
        <f>+IF(ISNUMBER(DATA!AK763),DATA!AK763,"n/a")</f>
        <v>7.4999999999999997E-2</v>
      </c>
      <c r="K1110" s="88">
        <f>+IF(ISNUMBER(DATA!AT763),DATA!AT763,"n/a")</f>
        <v>2.76</v>
      </c>
      <c r="L1110" s="78">
        <f>+IF(ISNUMBER(DATA!AU763),DATA!AU763,"n/a")</f>
        <v>8.7999999999999995E-2</v>
      </c>
      <c r="R1110" s="67"/>
      <c r="S1110" s="67"/>
      <c r="T1110" s="67"/>
      <c r="U1110" s="67"/>
      <c r="V1110" s="67"/>
      <c r="W1110" s="67"/>
      <c r="X1110" s="67"/>
      <c r="Y1110" s="67"/>
    </row>
    <row r="1111" spans="1:25" x14ac:dyDescent="0.2">
      <c r="A1111" s="76" t="s">
        <v>19</v>
      </c>
      <c r="B1111" s="67" t="s">
        <v>27</v>
      </c>
      <c r="C1111" s="67" t="s">
        <v>26</v>
      </c>
      <c r="D1111" s="67" t="s">
        <v>307</v>
      </c>
      <c r="E1111" s="88">
        <f>+IF(ISNUMBER(DATA!P764),DATA!P764,"n/a")</f>
        <v>2.35</v>
      </c>
      <c r="F1111" s="78">
        <f>+IF(ISNUMBER(DATA!Q764),DATA!Q764,"n/a")</f>
        <v>3.2000000000000001E-2</v>
      </c>
      <c r="G1111" s="88">
        <f>+IF(ISNUMBER(DATA!Z764),DATA!Z764,"n/a")</f>
        <v>2.33</v>
      </c>
      <c r="H1111" s="78">
        <f>+IF(ISNUMBER(DATA!AA764),DATA!AA764,"n/a")</f>
        <v>3.5000000000000003E-2</v>
      </c>
      <c r="I1111" s="88">
        <f>+IF(ISNUMBER(DATA!AJ764),DATA!AJ764,"n/a")</f>
        <v>2.31</v>
      </c>
      <c r="J1111" s="78">
        <f>+IF(ISNUMBER(DATA!AK764),DATA!AK764,"n/a")</f>
        <v>1.2999999999999999E-2</v>
      </c>
      <c r="K1111" s="88">
        <f>+IF(ISNUMBER(DATA!AT764),DATA!AT764,"n/a")</f>
        <v>2.2999999999999998</v>
      </c>
      <c r="L1111" s="78">
        <f>+IF(ISNUMBER(DATA!AU764),DATA!AU764,"n/a")</f>
        <v>6.0000000000000001E-3</v>
      </c>
      <c r="R1111" s="67"/>
      <c r="S1111" s="67"/>
      <c r="T1111" s="67"/>
      <c r="U1111" s="67"/>
      <c r="V1111" s="67"/>
      <c r="W1111" s="67"/>
      <c r="X1111" s="67"/>
      <c r="Y1111" s="67"/>
    </row>
    <row r="1112" spans="1:25" x14ac:dyDescent="0.2">
      <c r="A1112" s="76" t="s">
        <v>19</v>
      </c>
      <c r="B1112" s="67" t="s">
        <v>27</v>
      </c>
      <c r="C1112" s="67" t="s">
        <v>26</v>
      </c>
      <c r="D1112" s="67" t="s">
        <v>308</v>
      </c>
      <c r="E1112" s="88">
        <f>+IF(ISNUMBER(DATA!P765),DATA!P765,"n/a")</f>
        <v>3.04</v>
      </c>
      <c r="F1112" s="78">
        <f>+IF(ISNUMBER(DATA!Q765),DATA!Q765,"n/a")</f>
        <v>0.104</v>
      </c>
      <c r="G1112" s="88">
        <f>+IF(ISNUMBER(DATA!Z765),DATA!Z765,"n/a")</f>
        <v>2.84</v>
      </c>
      <c r="H1112" s="78">
        <f>+IF(ISNUMBER(DATA!AA765),DATA!AA765,"n/a")</f>
        <v>7.9000000000000001E-2</v>
      </c>
      <c r="I1112" s="88">
        <f>+IF(ISNUMBER(DATA!AJ765),DATA!AJ765,"n/a")</f>
        <v>2.76</v>
      </c>
      <c r="J1112" s="78">
        <f>+IF(ISNUMBER(DATA!AK765),DATA!AK765,"n/a")</f>
        <v>6.5000000000000002E-2</v>
      </c>
      <c r="K1112" s="88">
        <f>+IF(ISNUMBER(DATA!AT765),DATA!AT765,"n/a")</f>
        <v>2.78</v>
      </c>
      <c r="L1112" s="78">
        <f>+IF(ISNUMBER(DATA!AU765),DATA!AU765,"n/a")</f>
        <v>0.09</v>
      </c>
      <c r="R1112" s="67"/>
      <c r="S1112" s="67"/>
      <c r="T1112" s="67"/>
      <c r="U1112" s="67"/>
      <c r="V1112" s="67"/>
      <c r="W1112" s="67"/>
      <c r="X1112" s="67"/>
      <c r="Y1112" s="67"/>
    </row>
    <row r="1113" spans="1:25" x14ac:dyDescent="0.2">
      <c r="A1113" s="76" t="s">
        <v>19</v>
      </c>
      <c r="B1113" s="67" t="s">
        <v>27</v>
      </c>
      <c r="C1113" s="67" t="s">
        <v>26</v>
      </c>
      <c r="D1113" s="67" t="s">
        <v>309</v>
      </c>
      <c r="E1113" s="88">
        <f>+IF(ISNUMBER(DATA!P766),DATA!P766,"n/a")</f>
        <v>2.73</v>
      </c>
      <c r="F1113" s="78">
        <f>+IF(ISNUMBER(DATA!Q766),DATA!Q766,"n/a")</f>
        <v>-2E-3</v>
      </c>
      <c r="G1113" s="88">
        <f>+IF(ISNUMBER(DATA!Z766),DATA!Z766,"n/a")</f>
        <v>2.78</v>
      </c>
      <c r="H1113" s="78">
        <f>+IF(ISNUMBER(DATA!AA766),DATA!AA766,"n/a")</f>
        <v>1E-3</v>
      </c>
      <c r="I1113" s="88">
        <f>+IF(ISNUMBER(DATA!AJ766),DATA!AJ766,"n/a")</f>
        <v>2.82</v>
      </c>
      <c r="J1113" s="78">
        <f>+IF(ISNUMBER(DATA!AK766),DATA!AK766,"n/a")</f>
        <v>2.3E-2</v>
      </c>
      <c r="K1113" s="88">
        <f>+IF(ISNUMBER(DATA!AT766),DATA!AT766,"n/a")</f>
        <v>2.8</v>
      </c>
      <c r="L1113" s="78">
        <f>+IF(ISNUMBER(DATA!AU766),DATA!AU766,"n/a")</f>
        <v>2.7E-2</v>
      </c>
      <c r="R1113" s="67"/>
      <c r="S1113" s="67"/>
      <c r="T1113" s="67"/>
      <c r="U1113" s="67"/>
      <c r="V1113" s="67"/>
      <c r="W1113" s="67"/>
      <c r="X1113" s="67"/>
      <c r="Y1113" s="67"/>
    </row>
    <row r="1114" spans="1:25" x14ac:dyDescent="0.2">
      <c r="A1114" s="76" t="s">
        <v>19</v>
      </c>
      <c r="B1114" s="67" t="s">
        <v>27</v>
      </c>
      <c r="C1114" s="67" t="s">
        <v>26</v>
      </c>
      <c r="D1114" s="67" t="s">
        <v>310</v>
      </c>
      <c r="E1114" s="88">
        <f>+IF(ISNUMBER(DATA!P767),DATA!P767,"n/a")</f>
        <v>1.67</v>
      </c>
      <c r="F1114" s="78">
        <f>+IF(ISNUMBER(DATA!Q767),DATA!Q767,"n/a")</f>
        <v>1.0999999999999999E-2</v>
      </c>
      <c r="G1114" s="88">
        <f>+IF(ISNUMBER(DATA!Z767),DATA!Z767,"n/a")</f>
        <v>1.66</v>
      </c>
      <c r="H1114" s="78">
        <f>+IF(ISNUMBER(DATA!AA767),DATA!AA767,"n/a")</f>
        <v>-3.5999999999999997E-2</v>
      </c>
      <c r="I1114" s="88">
        <f>+IF(ISNUMBER(DATA!AJ767),DATA!AJ767,"n/a")</f>
        <v>1.66</v>
      </c>
      <c r="J1114" s="78">
        <f>+IF(ISNUMBER(DATA!AK767),DATA!AK767,"n/a")</f>
        <v>-0.14899999999999999</v>
      </c>
      <c r="K1114" s="88">
        <f>+IF(ISNUMBER(DATA!AT767),DATA!AT767,"n/a")</f>
        <v>1.67</v>
      </c>
      <c r="L1114" s="78">
        <f>+IF(ISNUMBER(DATA!AU767),DATA!AU767,"n/a")</f>
        <v>-0.19500000000000001</v>
      </c>
      <c r="R1114" s="67"/>
      <c r="S1114" s="67"/>
      <c r="T1114" s="67"/>
      <c r="U1114" s="67"/>
      <c r="V1114" s="67"/>
      <c r="W1114" s="67"/>
      <c r="X1114" s="67"/>
      <c r="Y1114" s="67"/>
    </row>
    <row r="1115" spans="1:25" x14ac:dyDescent="0.2">
      <c r="A1115" s="76" t="s">
        <v>19</v>
      </c>
      <c r="B1115" s="67" t="s">
        <v>27</v>
      </c>
      <c r="C1115" s="67" t="s">
        <v>26</v>
      </c>
      <c r="D1115" s="67" t="s">
        <v>311</v>
      </c>
      <c r="E1115" s="88">
        <f>+IF(ISNUMBER(DATA!P768),DATA!P768,"n/a")</f>
        <v>2.57</v>
      </c>
      <c r="F1115" s="78">
        <f>+IF(ISNUMBER(DATA!Q768),DATA!Q768,"n/a")</f>
        <v>-8.0000000000000002E-3</v>
      </c>
      <c r="G1115" s="88">
        <f>+IF(ISNUMBER(DATA!Z768),DATA!Z768,"n/a")</f>
        <v>2.5499999999999998</v>
      </c>
      <c r="H1115" s="78">
        <f>+IF(ISNUMBER(DATA!AA768),DATA!AA768,"n/a")</f>
        <v>-8.9999999999999993E-3</v>
      </c>
      <c r="I1115" s="88">
        <f>+IF(ISNUMBER(DATA!AJ768),DATA!AJ768,"n/a")</f>
        <v>2.58</v>
      </c>
      <c r="J1115" s="78">
        <f>+IF(ISNUMBER(DATA!AK768),DATA!AK768,"n/a")</f>
        <v>-4.0000000000000001E-3</v>
      </c>
      <c r="K1115" s="88">
        <f>+IF(ISNUMBER(DATA!AT768),DATA!AT768,"n/a")</f>
        <v>2.62</v>
      </c>
      <c r="L1115" s="78">
        <f>+IF(ISNUMBER(DATA!AU768),DATA!AU768,"n/a")</f>
        <v>1.6E-2</v>
      </c>
      <c r="R1115" s="67"/>
      <c r="S1115" s="67"/>
      <c r="T1115" s="67"/>
      <c r="U1115" s="67"/>
      <c r="V1115" s="67"/>
      <c r="W1115" s="67"/>
      <c r="X1115" s="67"/>
      <c r="Y1115" s="67"/>
    </row>
    <row r="1116" spans="1:25" x14ac:dyDescent="0.2">
      <c r="A1116" s="76" t="s">
        <v>19</v>
      </c>
      <c r="B1116" s="67" t="s">
        <v>27</v>
      </c>
      <c r="C1116" s="67" t="s">
        <v>26</v>
      </c>
      <c r="D1116" s="67" t="s">
        <v>312</v>
      </c>
      <c r="E1116" s="88">
        <f>+IF(ISNUMBER(DATA!P769),DATA!P769,"n/a")</f>
        <v>2.39</v>
      </c>
      <c r="F1116" s="78">
        <f>+IF(ISNUMBER(DATA!Q769),DATA!Q769,"n/a")</f>
        <v>3.0000000000000001E-3</v>
      </c>
      <c r="G1116" s="88">
        <f>+IF(ISNUMBER(DATA!Z769),DATA!Z769,"n/a")</f>
        <v>2.41</v>
      </c>
      <c r="H1116" s="78">
        <f>+IF(ISNUMBER(DATA!AA769),DATA!AA769,"n/a")</f>
        <v>0.01</v>
      </c>
      <c r="I1116" s="88">
        <f>+IF(ISNUMBER(DATA!AJ769),DATA!AJ769,"n/a")</f>
        <v>2.4300000000000002</v>
      </c>
      <c r="J1116" s="78">
        <f>+IF(ISNUMBER(DATA!AK769),DATA!AK769,"n/a")</f>
        <v>8.9999999999999993E-3</v>
      </c>
      <c r="K1116" s="88">
        <f>+IF(ISNUMBER(DATA!AT769),DATA!AT769,"n/a")</f>
        <v>2.44</v>
      </c>
      <c r="L1116" s="78">
        <f>+IF(ISNUMBER(DATA!AU769),DATA!AU769,"n/a")</f>
        <v>7.0000000000000001E-3</v>
      </c>
      <c r="R1116" s="67"/>
      <c r="S1116" s="67"/>
      <c r="T1116" s="67"/>
      <c r="U1116" s="67"/>
      <c r="V1116" s="67"/>
      <c r="W1116" s="67"/>
      <c r="X1116" s="67"/>
      <c r="Y1116" s="67"/>
    </row>
    <row r="1117" spans="1:25" x14ac:dyDescent="0.2">
      <c r="A1117" s="76" t="s">
        <v>19</v>
      </c>
      <c r="B1117" s="67" t="s">
        <v>27</v>
      </c>
      <c r="C1117" s="67" t="s">
        <v>26</v>
      </c>
      <c r="D1117" s="67" t="s">
        <v>313</v>
      </c>
      <c r="E1117" s="88">
        <f>+IF(ISNUMBER(DATA!P770),DATA!P770,"n/a")</f>
        <v>2.75</v>
      </c>
      <c r="F1117" s="78">
        <f>+IF(ISNUMBER(DATA!Q770),DATA!Q770,"n/a")</f>
        <v>-5.8000000000000003E-2</v>
      </c>
      <c r="G1117" s="88">
        <f>+IF(ISNUMBER(DATA!Z770),DATA!Z770,"n/a")</f>
        <v>2.78</v>
      </c>
      <c r="H1117" s="78">
        <f>+IF(ISNUMBER(DATA!AA770),DATA!AA770,"n/a")</f>
        <v>-4.2999999999999997E-2</v>
      </c>
      <c r="I1117" s="88">
        <f>+IF(ISNUMBER(DATA!AJ770),DATA!AJ770,"n/a")</f>
        <v>2.82</v>
      </c>
      <c r="J1117" s="78">
        <f>+IF(ISNUMBER(DATA!AK770),DATA!AK770,"n/a")</f>
        <v>-1.7000000000000001E-2</v>
      </c>
      <c r="K1117" s="88">
        <f>+IF(ISNUMBER(DATA!AT770),DATA!AT770,"n/a")</f>
        <v>2.89</v>
      </c>
      <c r="L1117" s="78">
        <f>+IF(ISNUMBER(DATA!AU770),DATA!AU770,"n/a")</f>
        <v>2.1999999999999999E-2</v>
      </c>
      <c r="R1117" s="67"/>
      <c r="S1117" s="67"/>
      <c r="T1117" s="67"/>
      <c r="U1117" s="67"/>
      <c r="V1117" s="67"/>
      <c r="W1117" s="67"/>
      <c r="X1117" s="67"/>
      <c r="Y1117" s="67"/>
    </row>
    <row r="1118" spans="1:25" x14ac:dyDescent="0.2">
      <c r="A1118" s="76" t="s">
        <v>19</v>
      </c>
      <c r="B1118" s="67" t="s">
        <v>27</v>
      </c>
      <c r="C1118" s="67" t="s">
        <v>26</v>
      </c>
      <c r="D1118" s="67" t="s">
        <v>314</v>
      </c>
      <c r="E1118" s="88">
        <f>+IF(ISNUMBER(DATA!P771),DATA!P771,"n/a")</f>
        <v>2.67</v>
      </c>
      <c r="F1118" s="78">
        <f>+IF(ISNUMBER(DATA!Q771),DATA!Q771,"n/a")</f>
        <v>6.3E-2</v>
      </c>
      <c r="G1118" s="88">
        <f>+IF(ISNUMBER(DATA!Z771),DATA!Z771,"n/a")</f>
        <v>2.64</v>
      </c>
      <c r="H1118" s="78">
        <f>+IF(ISNUMBER(DATA!AA771),DATA!AA771,"n/a")</f>
        <v>2.9000000000000001E-2</v>
      </c>
      <c r="I1118" s="88">
        <f>+IF(ISNUMBER(DATA!AJ771),DATA!AJ771,"n/a")</f>
        <v>2.66</v>
      </c>
      <c r="J1118" s="78">
        <f>+IF(ISNUMBER(DATA!AK771),DATA!AK771,"n/a")</f>
        <v>5.2999999999999999E-2</v>
      </c>
      <c r="K1118" s="88">
        <f>+IF(ISNUMBER(DATA!AT771),DATA!AT771,"n/a")</f>
        <v>2.64</v>
      </c>
      <c r="L1118" s="78">
        <f>+IF(ISNUMBER(DATA!AU771),DATA!AU771,"n/a")</f>
        <v>5.8999999999999997E-2</v>
      </c>
      <c r="R1118" s="67"/>
      <c r="S1118" s="67"/>
      <c r="T1118" s="67"/>
      <c r="U1118" s="67"/>
      <c r="V1118" s="67"/>
      <c r="W1118" s="67"/>
      <c r="X1118" s="67"/>
      <c r="Y1118" s="67"/>
    </row>
    <row r="1119" spans="1:25" x14ac:dyDescent="0.2">
      <c r="A1119" s="76" t="s">
        <v>19</v>
      </c>
      <c r="B1119" s="67" t="s">
        <v>27</v>
      </c>
      <c r="C1119" s="67" t="s">
        <v>26</v>
      </c>
      <c r="D1119" s="67" t="s">
        <v>315</v>
      </c>
      <c r="E1119" s="88">
        <f>+IF(ISNUMBER(DATA!P772),DATA!P772,"n/a")</f>
        <v>2.44</v>
      </c>
      <c r="F1119" s="78">
        <f>+IF(ISNUMBER(DATA!Q772),DATA!Q772,"n/a")</f>
        <v>-0.03</v>
      </c>
      <c r="G1119" s="88">
        <f>+IF(ISNUMBER(DATA!Z772),DATA!Z772,"n/a")</f>
        <v>2.4900000000000002</v>
      </c>
      <c r="H1119" s="78">
        <f>+IF(ISNUMBER(DATA!AA772),DATA!AA772,"n/a")</f>
        <v>-1.2999999999999999E-2</v>
      </c>
      <c r="I1119" s="88">
        <f>+IF(ISNUMBER(DATA!AJ772),DATA!AJ772,"n/a")</f>
        <v>2.5499999999999998</v>
      </c>
      <c r="J1119" s="78">
        <f>+IF(ISNUMBER(DATA!AK772),DATA!AK772,"n/a")</f>
        <v>-1E-3</v>
      </c>
      <c r="K1119" s="88">
        <f>+IF(ISNUMBER(DATA!AT772),DATA!AT772,"n/a")</f>
        <v>2.58</v>
      </c>
      <c r="L1119" s="78">
        <f>+IF(ISNUMBER(DATA!AU772),DATA!AU772,"n/a")</f>
        <v>1.4999999999999999E-2</v>
      </c>
      <c r="R1119" s="67"/>
      <c r="S1119" s="67"/>
      <c r="T1119" s="67"/>
      <c r="U1119" s="67"/>
      <c r="V1119" s="67"/>
      <c r="W1119" s="67"/>
      <c r="X1119" s="67"/>
      <c r="Y1119" s="67"/>
    </row>
    <row r="1120" spans="1:25" x14ac:dyDescent="0.2">
      <c r="A1120" s="76" t="s">
        <v>19</v>
      </c>
      <c r="B1120" s="67" t="s">
        <v>27</v>
      </c>
      <c r="C1120" s="67" t="s">
        <v>26</v>
      </c>
      <c r="D1120" s="67" t="s">
        <v>316</v>
      </c>
      <c r="E1120" s="88">
        <f>+IF(ISNUMBER(DATA!P773),DATA!P773,"n/a")</f>
        <v>2.4</v>
      </c>
      <c r="F1120" s="78">
        <f>+IF(ISNUMBER(DATA!Q773),DATA!Q773,"n/a")</f>
        <v>-3.5999999999999997E-2</v>
      </c>
      <c r="G1120" s="88">
        <f>+IF(ISNUMBER(DATA!Z773),DATA!Z773,"n/a")</f>
        <v>2.36</v>
      </c>
      <c r="H1120" s="78">
        <f>+IF(ISNUMBER(DATA!AA773),DATA!AA773,"n/a")</f>
        <v>-4.7E-2</v>
      </c>
      <c r="I1120" s="88">
        <f>+IF(ISNUMBER(DATA!AJ773),DATA!AJ773,"n/a")</f>
        <v>2.38</v>
      </c>
      <c r="J1120" s="78">
        <f>+IF(ISNUMBER(DATA!AK773),DATA!AK773,"n/a")</f>
        <v>-5.5E-2</v>
      </c>
      <c r="K1120" s="88">
        <f>+IF(ISNUMBER(DATA!AT773),DATA!AT773,"n/a")</f>
        <v>2.42</v>
      </c>
      <c r="L1120" s="78">
        <f>+IF(ISNUMBER(DATA!AU773),DATA!AU773,"n/a")</f>
        <v>-5.6000000000000001E-2</v>
      </c>
      <c r="R1120" s="67"/>
      <c r="S1120" s="67"/>
      <c r="T1120" s="67"/>
      <c r="U1120" s="67"/>
      <c r="V1120" s="67"/>
      <c r="W1120" s="67"/>
      <c r="X1120" s="67"/>
      <c r="Y1120" s="67"/>
    </row>
    <row r="1121" spans="1:25" x14ac:dyDescent="0.2">
      <c r="A1121" s="76" t="s">
        <v>19</v>
      </c>
      <c r="B1121" s="67" t="s">
        <v>27</v>
      </c>
      <c r="C1121" s="67" t="s">
        <v>26</v>
      </c>
      <c r="D1121" s="67" t="s">
        <v>317</v>
      </c>
      <c r="E1121" s="88">
        <f>+IF(ISNUMBER(DATA!P774),DATA!P774,"n/a")</f>
        <v>2.87</v>
      </c>
      <c r="F1121" s="78">
        <f>+IF(ISNUMBER(DATA!Q774),DATA!Q774,"n/a")</f>
        <v>4.2999999999999997E-2</v>
      </c>
      <c r="G1121" s="88">
        <f>+IF(ISNUMBER(DATA!Z774),DATA!Z774,"n/a")</f>
        <v>2.84</v>
      </c>
      <c r="H1121" s="78">
        <f>+IF(ISNUMBER(DATA!AA774),DATA!AA774,"n/a")</f>
        <v>0.03</v>
      </c>
      <c r="I1121" s="88">
        <f>+IF(ISNUMBER(DATA!AJ774),DATA!AJ774,"n/a")</f>
        <v>2.93</v>
      </c>
      <c r="J1121" s="78">
        <f>+IF(ISNUMBER(DATA!AK774),DATA!AK774,"n/a")</f>
        <v>6.4000000000000001E-2</v>
      </c>
      <c r="K1121" s="88">
        <f>+IF(ISNUMBER(DATA!AT774),DATA!AT774,"n/a")</f>
        <v>2.95</v>
      </c>
      <c r="L1121" s="78">
        <f>+IF(ISNUMBER(DATA!AU774),DATA!AU774,"n/a")</f>
        <v>5.8000000000000003E-2</v>
      </c>
      <c r="R1121" s="67"/>
      <c r="S1121" s="67"/>
      <c r="T1121" s="67"/>
      <c r="U1121" s="67"/>
      <c r="V1121" s="67"/>
      <c r="W1121" s="67"/>
      <c r="X1121" s="67"/>
      <c r="Y1121" s="67"/>
    </row>
    <row r="1122" spans="1:25" x14ac:dyDescent="0.2">
      <c r="A1122" s="76" t="s">
        <v>19</v>
      </c>
      <c r="B1122" s="67" t="s">
        <v>27</v>
      </c>
      <c r="C1122" s="67" t="s">
        <v>26</v>
      </c>
      <c r="D1122" s="67" t="s">
        <v>318</v>
      </c>
      <c r="E1122" s="88">
        <f>+IF(ISNUMBER(DATA!P775),DATA!P775,"n/a")</f>
        <v>1.91</v>
      </c>
      <c r="F1122" s="78">
        <f>+IF(ISNUMBER(DATA!Q775),DATA!Q775,"n/a")</f>
        <v>-8.0000000000000002E-3</v>
      </c>
      <c r="G1122" s="88">
        <f>+IF(ISNUMBER(DATA!Z775),DATA!Z775,"n/a")</f>
        <v>1.89</v>
      </c>
      <c r="H1122" s="78">
        <f>+IF(ISNUMBER(DATA!AA775),DATA!AA775,"n/a")</f>
        <v>-1.2999999999999999E-2</v>
      </c>
      <c r="I1122" s="88">
        <f>+IF(ISNUMBER(DATA!AJ775),DATA!AJ775,"n/a")</f>
        <v>1.88</v>
      </c>
      <c r="J1122" s="78">
        <f>+IF(ISNUMBER(DATA!AK775),DATA!AK775,"n/a")</f>
        <v>-5.6000000000000001E-2</v>
      </c>
      <c r="K1122" s="88">
        <f>+IF(ISNUMBER(DATA!AT775),DATA!AT775,"n/a")</f>
        <v>1.91</v>
      </c>
      <c r="L1122" s="78">
        <f>+IF(ISNUMBER(DATA!AU775),DATA!AU775,"n/a")</f>
        <v>-6.9000000000000006E-2</v>
      </c>
      <c r="R1122" s="67"/>
      <c r="S1122" s="67"/>
      <c r="T1122" s="67"/>
      <c r="U1122" s="67"/>
      <c r="V1122" s="67"/>
      <c r="W1122" s="67"/>
      <c r="X1122" s="67"/>
      <c r="Y1122" s="67"/>
    </row>
    <row r="1123" spans="1:25" x14ac:dyDescent="0.2">
      <c r="A1123" s="76" t="s">
        <v>19</v>
      </c>
      <c r="B1123" s="67" t="s">
        <v>27</v>
      </c>
      <c r="C1123" s="67" t="s">
        <v>26</v>
      </c>
      <c r="D1123" s="67" t="s">
        <v>319</v>
      </c>
      <c r="E1123" s="88">
        <f>+IF(ISNUMBER(DATA!P776),DATA!P776,"n/a")</f>
        <v>2.35</v>
      </c>
      <c r="F1123" s="78">
        <f>+IF(ISNUMBER(DATA!Q776),DATA!Q776,"n/a")</f>
        <v>-7.0000000000000007E-2</v>
      </c>
      <c r="G1123" s="88">
        <f>+IF(ISNUMBER(DATA!Z776),DATA!Z776,"n/a")</f>
        <v>2.33</v>
      </c>
      <c r="H1123" s="78">
        <f>+IF(ISNUMBER(DATA!AA776),DATA!AA776,"n/a")</f>
        <v>-4.0000000000000001E-3</v>
      </c>
      <c r="I1123" s="88">
        <f>+IF(ISNUMBER(DATA!AJ776),DATA!AJ776,"n/a")</f>
        <v>2.33</v>
      </c>
      <c r="J1123" s="78">
        <f>+IF(ISNUMBER(DATA!AK776),DATA!AK776,"n/a")</f>
        <v>-8.9999999999999993E-3</v>
      </c>
      <c r="K1123" s="88">
        <f>+IF(ISNUMBER(DATA!AT776),DATA!AT776,"n/a")</f>
        <v>2.35</v>
      </c>
      <c r="L1123" s="78">
        <f>+IF(ISNUMBER(DATA!AU776),DATA!AU776,"n/a")</f>
        <v>1.7000000000000001E-2</v>
      </c>
      <c r="R1123" s="67"/>
      <c r="S1123" s="67"/>
      <c r="T1123" s="67"/>
      <c r="U1123" s="67"/>
      <c r="V1123" s="67"/>
      <c r="W1123" s="67"/>
      <c r="X1123" s="67"/>
      <c r="Y1123" s="67"/>
    </row>
    <row r="1124" spans="1:25" x14ac:dyDescent="0.2">
      <c r="A1124" s="76" t="s">
        <v>19</v>
      </c>
      <c r="B1124" s="67" t="s">
        <v>27</v>
      </c>
      <c r="C1124" s="67" t="s">
        <v>26</v>
      </c>
      <c r="D1124" s="67" t="s">
        <v>320</v>
      </c>
      <c r="E1124" s="88">
        <f>+IF(ISNUMBER(DATA!P777),DATA!P777,"n/a")</f>
        <v>2.79</v>
      </c>
      <c r="F1124" s="78">
        <f>+IF(ISNUMBER(DATA!Q777),DATA!Q777,"n/a")</f>
        <v>-6.4000000000000001E-2</v>
      </c>
      <c r="G1124" s="88">
        <f>+IF(ISNUMBER(DATA!Z777),DATA!Z777,"n/a")</f>
        <v>2.85</v>
      </c>
      <c r="H1124" s="78">
        <f>+IF(ISNUMBER(DATA!AA777),DATA!AA777,"n/a")</f>
        <v>6.0000000000000001E-3</v>
      </c>
      <c r="I1124" s="88">
        <f>+IF(ISNUMBER(DATA!AJ777),DATA!AJ777,"n/a")</f>
        <v>2.83</v>
      </c>
      <c r="J1124" s="78">
        <f>+IF(ISNUMBER(DATA!AK777),DATA!AK777,"n/a")</f>
        <v>8.0000000000000002E-3</v>
      </c>
      <c r="K1124" s="88">
        <f>+IF(ISNUMBER(DATA!AT777),DATA!AT777,"n/a")</f>
        <v>2.88</v>
      </c>
      <c r="L1124" s="78">
        <f>+IF(ISNUMBER(DATA!AU777),DATA!AU777,"n/a")</f>
        <v>4.4999999999999998E-2</v>
      </c>
      <c r="R1124" s="67"/>
      <c r="S1124" s="67"/>
      <c r="T1124" s="67"/>
      <c r="U1124" s="67"/>
      <c r="V1124" s="67"/>
      <c r="W1124" s="67"/>
      <c r="X1124" s="67"/>
      <c r="Y1124" s="67"/>
    </row>
    <row r="1125" spans="1:25" x14ac:dyDescent="0.2">
      <c r="A1125" s="76" t="s">
        <v>19</v>
      </c>
      <c r="B1125" s="67" t="s">
        <v>27</v>
      </c>
      <c r="C1125" s="67" t="s">
        <v>26</v>
      </c>
      <c r="D1125" s="67" t="s">
        <v>321</v>
      </c>
      <c r="E1125" s="88">
        <f>+IF(ISNUMBER(DATA!P778),DATA!P778,"n/a")</f>
        <v>2.21</v>
      </c>
      <c r="F1125" s="78">
        <f>+IF(ISNUMBER(DATA!Q778),DATA!Q778,"n/a")</f>
        <v>-7.8E-2</v>
      </c>
      <c r="G1125" s="88">
        <f>+IF(ISNUMBER(DATA!Z778),DATA!Z778,"n/a")</f>
        <v>2.2000000000000002</v>
      </c>
      <c r="H1125" s="78">
        <f>+IF(ISNUMBER(DATA!AA778),DATA!AA778,"n/a")</f>
        <v>2.1999999999999999E-2</v>
      </c>
      <c r="I1125" s="88">
        <f>+IF(ISNUMBER(DATA!AJ778),DATA!AJ778,"n/a")</f>
        <v>2.19</v>
      </c>
      <c r="J1125" s="78">
        <f>+IF(ISNUMBER(DATA!AK778),DATA!AK778,"n/a")</f>
        <v>1.7999999999999999E-2</v>
      </c>
      <c r="K1125" s="88">
        <f>+IF(ISNUMBER(DATA!AT778),DATA!AT778,"n/a")</f>
        <v>2.1800000000000002</v>
      </c>
      <c r="L1125" s="78">
        <f>+IF(ISNUMBER(DATA!AU778),DATA!AU778,"n/a")</f>
        <v>2.7E-2</v>
      </c>
      <c r="R1125" s="67"/>
      <c r="S1125" s="67"/>
      <c r="T1125" s="67"/>
      <c r="U1125" s="67"/>
      <c r="V1125" s="67"/>
      <c r="W1125" s="67"/>
      <c r="X1125" s="67"/>
      <c r="Y1125" s="67"/>
    </row>
    <row r="1126" spans="1:25" x14ac:dyDescent="0.2">
      <c r="A1126" s="76" t="s">
        <v>19</v>
      </c>
      <c r="B1126" s="67" t="s">
        <v>27</v>
      </c>
      <c r="C1126" s="67" t="s">
        <v>26</v>
      </c>
      <c r="D1126" s="67" t="s">
        <v>347</v>
      </c>
      <c r="E1126" s="88">
        <f>+IF(ISNUMBER(DATA!P779),DATA!P779,"n/a")</f>
        <v>2.48</v>
      </c>
      <c r="F1126" s="78">
        <f>+IF(ISNUMBER(DATA!Q779),DATA!Q779,"n/a")</f>
        <v>4.2999999999999997E-2</v>
      </c>
      <c r="G1126" s="88">
        <f>+IF(ISNUMBER(DATA!Z779),DATA!Z779,"n/a")</f>
        <v>2.5099999999999998</v>
      </c>
      <c r="H1126" s="78">
        <f>+IF(ISNUMBER(DATA!AA779),DATA!AA779,"n/a")</f>
        <v>7.5999999999999998E-2</v>
      </c>
      <c r="I1126" s="88">
        <f>+IF(ISNUMBER(DATA!AJ779),DATA!AJ779,"n/a")</f>
        <v>2.5099999999999998</v>
      </c>
      <c r="J1126" s="78">
        <f>+IF(ISNUMBER(DATA!AK779),DATA!AK779,"n/a")</f>
        <v>5.8999999999999997E-2</v>
      </c>
      <c r="K1126" s="88">
        <f>+IF(ISNUMBER(DATA!AT779),DATA!AT779,"n/a")</f>
        <v>2.5</v>
      </c>
      <c r="L1126" s="78">
        <f>+IF(ISNUMBER(DATA!AU779),DATA!AU779,"n/a")</f>
        <v>0.106</v>
      </c>
      <c r="R1126" s="67"/>
      <c r="S1126" s="67"/>
      <c r="T1126" s="67"/>
      <c r="U1126" s="67"/>
      <c r="V1126" s="67"/>
      <c r="W1126" s="67"/>
      <c r="X1126" s="67"/>
      <c r="Y1126" s="67"/>
    </row>
    <row r="1127" spans="1:25" x14ac:dyDescent="0.2">
      <c r="A1127" s="76" t="s">
        <v>19</v>
      </c>
      <c r="B1127" s="67" t="s">
        <v>27</v>
      </c>
      <c r="C1127" s="67" t="s">
        <v>26</v>
      </c>
      <c r="D1127" s="67" t="s">
        <v>348</v>
      </c>
      <c r="E1127" s="88">
        <f>+IF(ISNUMBER(DATA!P780),DATA!P780,"n/a")</f>
        <v>2.72</v>
      </c>
      <c r="F1127" s="78">
        <f>+IF(ISNUMBER(DATA!Q780),DATA!Q780,"n/a")</f>
        <v>0.106</v>
      </c>
      <c r="G1127" s="88">
        <f>+IF(ISNUMBER(DATA!Z780),DATA!Z780,"n/a")</f>
        <v>2.7</v>
      </c>
      <c r="H1127" s="78">
        <f>+IF(ISNUMBER(DATA!AA780),DATA!AA780,"n/a")</f>
        <v>0.10199999999999999</v>
      </c>
      <c r="I1127" s="88">
        <f>+IF(ISNUMBER(DATA!AJ780),DATA!AJ780,"n/a")</f>
        <v>2.69</v>
      </c>
      <c r="J1127" s="78">
        <f>+IF(ISNUMBER(DATA!AK780),DATA!AK780,"n/a")</f>
        <v>9.8000000000000004E-2</v>
      </c>
      <c r="K1127" s="88">
        <f>+IF(ISNUMBER(DATA!AT780),DATA!AT780,"n/a")</f>
        <v>2.69</v>
      </c>
      <c r="L1127" s="78">
        <f>+IF(ISNUMBER(DATA!AU780),DATA!AU780,"n/a")</f>
        <v>0.126</v>
      </c>
      <c r="R1127" s="67"/>
      <c r="S1127" s="67"/>
      <c r="T1127" s="67"/>
      <c r="U1127" s="67"/>
      <c r="V1127" s="67"/>
      <c r="W1127" s="67"/>
      <c r="X1127" s="67"/>
      <c r="Y1127" s="67"/>
    </row>
    <row r="1128" spans="1:25" x14ac:dyDescent="0.2">
      <c r="A1128" s="76"/>
      <c r="E1128" s="88"/>
      <c r="F1128" s="78"/>
      <c r="G1128" s="88"/>
      <c r="H1128" s="78"/>
      <c r="I1128" s="88"/>
      <c r="J1128" s="78"/>
      <c r="K1128" s="88"/>
      <c r="L1128" s="78"/>
      <c r="R1128" s="67"/>
      <c r="S1128" s="67"/>
      <c r="T1128" s="67"/>
      <c r="U1128" s="67"/>
      <c r="V1128" s="67"/>
      <c r="W1128" s="67"/>
      <c r="X1128" s="67"/>
      <c r="Y1128" s="67"/>
    </row>
    <row r="1129" spans="1:25" x14ac:dyDescent="0.2">
      <c r="A1129" s="76" t="s">
        <v>19</v>
      </c>
      <c r="B1129" s="67" t="s">
        <v>28</v>
      </c>
      <c r="C1129" s="67" t="s">
        <v>0</v>
      </c>
      <c r="D1129" s="67" t="s">
        <v>274</v>
      </c>
      <c r="E1129" s="77">
        <f>+IF(ISNUMBER(DATA!H790),DATA!H790,"n/a")</f>
        <v>50066</v>
      </c>
      <c r="F1129" s="78">
        <f>+IF(ISNUMBER(DATA!I790),DATA!I790,"n/a")</f>
        <v>5.2999999999999999E-2</v>
      </c>
      <c r="G1129" s="77">
        <f>+IF(ISNUMBER(DATA!R790),DATA!R790,"n/a")</f>
        <v>175158</v>
      </c>
      <c r="H1129" s="78">
        <f>+IF(ISNUMBER(DATA!S790),DATA!S790,"n/a")</f>
        <v>-9.4E-2</v>
      </c>
      <c r="I1129" s="77">
        <f>+IF(ISNUMBER(DATA!AB790),DATA!AB790,"n/a")</f>
        <v>383995</v>
      </c>
      <c r="J1129" s="78">
        <f>+IF(ISNUMBER(DATA!AC790),DATA!AC790,"n/a")</f>
        <v>-0.123</v>
      </c>
      <c r="K1129" s="77">
        <f>+IF(ISNUMBER(DATA!AL790),DATA!AL790,"n/a")</f>
        <v>699170</v>
      </c>
      <c r="L1129" s="78">
        <f>+IF(ISNUMBER(DATA!AM790),DATA!AM790,"n/a")</f>
        <v>-9.8000000000000004E-2</v>
      </c>
      <c r="R1129" s="67"/>
      <c r="S1129" s="67"/>
      <c r="T1129" s="67"/>
      <c r="U1129" s="67"/>
      <c r="V1129" s="67"/>
      <c r="W1129" s="67"/>
      <c r="X1129" s="67"/>
      <c r="Y1129" s="67"/>
    </row>
    <row r="1130" spans="1:25" x14ac:dyDescent="0.2">
      <c r="A1130" s="76" t="s">
        <v>19</v>
      </c>
      <c r="B1130" s="67" t="s">
        <v>28</v>
      </c>
      <c r="C1130" s="67" t="s">
        <v>0</v>
      </c>
      <c r="D1130" s="67" t="s">
        <v>275</v>
      </c>
      <c r="E1130" s="77">
        <f>+IF(ISNUMBER(DATA!H791),DATA!H791,"n/a")</f>
        <v>168127</v>
      </c>
      <c r="F1130" s="78">
        <f>+IF(ISNUMBER(DATA!I791),DATA!I791,"n/a")</f>
        <v>1.21</v>
      </c>
      <c r="G1130" s="77">
        <f>+IF(ISNUMBER(DATA!R791),DATA!R791,"n/a")</f>
        <v>586267</v>
      </c>
      <c r="H1130" s="78">
        <f>+IF(ISNUMBER(DATA!S791),DATA!S791,"n/a")</f>
        <v>1.2190000000000001</v>
      </c>
      <c r="I1130" s="77">
        <f>+IF(ISNUMBER(DATA!AB791),DATA!AB791,"n/a")</f>
        <v>1161847</v>
      </c>
      <c r="J1130" s="78">
        <f>+IF(ISNUMBER(DATA!AC791),DATA!AC791,"n/a")</f>
        <v>1.1499999999999999</v>
      </c>
      <c r="K1130" s="77">
        <f>+IF(ISNUMBER(DATA!AL791),DATA!AL791,"n/a")</f>
        <v>2164331</v>
      </c>
      <c r="L1130" s="78">
        <f>+IF(ISNUMBER(DATA!AM791),DATA!AM791,"n/a")</f>
        <v>1.2689999999999999</v>
      </c>
      <c r="R1130" s="67"/>
      <c r="S1130" s="67"/>
      <c r="T1130" s="67"/>
      <c r="U1130" s="67"/>
      <c r="V1130" s="67"/>
      <c r="W1130" s="67"/>
      <c r="X1130" s="67"/>
      <c r="Y1130" s="67"/>
    </row>
    <row r="1131" spans="1:25" x14ac:dyDescent="0.2">
      <c r="A1131" s="76" t="s">
        <v>19</v>
      </c>
      <c r="B1131" s="67" t="s">
        <v>28</v>
      </c>
      <c r="C1131" s="67" t="s">
        <v>0</v>
      </c>
      <c r="D1131" s="67" t="s">
        <v>276</v>
      </c>
      <c r="E1131" s="77">
        <f>+IF(ISNUMBER(DATA!H792),DATA!H792,"n/a")</f>
        <v>196550</v>
      </c>
      <c r="F1131" s="78">
        <f>+IF(ISNUMBER(DATA!I792),DATA!I792,"n/a")</f>
        <v>0.20799999999999999</v>
      </c>
      <c r="G1131" s="77">
        <f>+IF(ISNUMBER(DATA!R792),DATA!R792,"n/a")</f>
        <v>626088</v>
      </c>
      <c r="H1131" s="78">
        <f>+IF(ISNUMBER(DATA!S792),DATA!S792,"n/a")</f>
        <v>0.18</v>
      </c>
      <c r="I1131" s="77">
        <f>+IF(ISNUMBER(DATA!AB792),DATA!AB792,"n/a")</f>
        <v>1300288</v>
      </c>
      <c r="J1131" s="78">
        <f>+IF(ISNUMBER(DATA!AC792),DATA!AC792,"n/a")</f>
        <v>0.14199999999999999</v>
      </c>
      <c r="K1131" s="77">
        <f>+IF(ISNUMBER(DATA!AL792),DATA!AL792,"n/a")</f>
        <v>2313925</v>
      </c>
      <c r="L1131" s="78">
        <f>+IF(ISNUMBER(DATA!AM792),DATA!AM792,"n/a")</f>
        <v>0.121</v>
      </c>
      <c r="R1131" s="67"/>
      <c r="S1131" s="67"/>
      <c r="T1131" s="67"/>
      <c r="U1131" s="67"/>
      <c r="V1131" s="67"/>
      <c r="W1131" s="67"/>
      <c r="X1131" s="67"/>
      <c r="Y1131" s="67"/>
    </row>
    <row r="1132" spans="1:25" x14ac:dyDescent="0.2">
      <c r="A1132" s="76" t="s">
        <v>19</v>
      </c>
      <c r="B1132" s="67" t="s">
        <v>28</v>
      </c>
      <c r="C1132" s="67" t="s">
        <v>0</v>
      </c>
      <c r="D1132" s="67" t="s">
        <v>277</v>
      </c>
      <c r="E1132" s="77">
        <f>+IF(ISNUMBER(DATA!H793),DATA!H793,"n/a")</f>
        <v>74605</v>
      </c>
      <c r="F1132" s="78">
        <f>+IF(ISNUMBER(DATA!I793),DATA!I793,"n/a")</f>
        <v>0.44400000000000001</v>
      </c>
      <c r="G1132" s="77">
        <f>+IF(ISNUMBER(DATA!R793),DATA!R793,"n/a")</f>
        <v>263774</v>
      </c>
      <c r="H1132" s="78">
        <f>+IF(ISNUMBER(DATA!S793),DATA!S793,"n/a")</f>
        <v>0.32900000000000001</v>
      </c>
      <c r="I1132" s="77">
        <f>+IF(ISNUMBER(DATA!AB793),DATA!AB793,"n/a")</f>
        <v>543919</v>
      </c>
      <c r="J1132" s="78">
        <f>+IF(ISNUMBER(DATA!AC793),DATA!AC793,"n/a")</f>
        <v>0.32600000000000001</v>
      </c>
      <c r="K1132" s="77">
        <f>+IF(ISNUMBER(DATA!AL793),DATA!AL793,"n/a")</f>
        <v>999247</v>
      </c>
      <c r="L1132" s="78">
        <f>+IF(ISNUMBER(DATA!AM793),DATA!AM793,"n/a")</f>
        <v>0.377</v>
      </c>
      <c r="R1132" s="67"/>
      <c r="S1132" s="67"/>
      <c r="T1132" s="67"/>
      <c r="U1132" s="67"/>
      <c r="V1132" s="67"/>
      <c r="W1132" s="67"/>
      <c r="X1132" s="67"/>
      <c r="Y1132" s="67"/>
    </row>
    <row r="1133" spans="1:25" x14ac:dyDescent="0.2">
      <c r="A1133" s="76" t="s">
        <v>19</v>
      </c>
      <c r="B1133" s="67" t="s">
        <v>28</v>
      </c>
      <c r="C1133" s="67" t="s">
        <v>0</v>
      </c>
      <c r="D1133" s="67" t="s">
        <v>278</v>
      </c>
      <c r="E1133" s="77">
        <f>+IF(ISNUMBER(DATA!H794),DATA!H794,"n/a")</f>
        <v>222382</v>
      </c>
      <c r="F1133" s="78">
        <f>+IF(ISNUMBER(DATA!I794),DATA!I794,"n/a")</f>
        <v>0.56599999999999995</v>
      </c>
      <c r="G1133" s="77">
        <f>+IF(ISNUMBER(DATA!R794),DATA!R794,"n/a")</f>
        <v>712970</v>
      </c>
      <c r="H1133" s="78">
        <f>+IF(ISNUMBER(DATA!S794),DATA!S794,"n/a")</f>
        <v>0.34300000000000003</v>
      </c>
      <c r="I1133" s="77">
        <f>+IF(ISNUMBER(DATA!AB794),DATA!AB794,"n/a")</f>
        <v>1449867</v>
      </c>
      <c r="J1133" s="78">
        <f>+IF(ISNUMBER(DATA!AC794),DATA!AC794,"n/a")</f>
        <v>0.27300000000000002</v>
      </c>
      <c r="K1133" s="77">
        <f>+IF(ISNUMBER(DATA!AL794),DATA!AL794,"n/a")</f>
        <v>2314603</v>
      </c>
      <c r="L1133" s="78">
        <f>+IF(ISNUMBER(DATA!AM794),DATA!AM794,"n/a")</f>
        <v>0.14000000000000001</v>
      </c>
      <c r="R1133" s="67"/>
      <c r="S1133" s="67"/>
      <c r="T1133" s="67"/>
      <c r="U1133" s="67"/>
      <c r="V1133" s="67"/>
      <c r="W1133" s="67"/>
      <c r="X1133" s="67"/>
      <c r="Y1133" s="67"/>
    </row>
    <row r="1134" spans="1:25" x14ac:dyDescent="0.2">
      <c r="A1134" s="76" t="s">
        <v>19</v>
      </c>
      <c r="B1134" s="67" t="s">
        <v>28</v>
      </c>
      <c r="C1134" s="67" t="s">
        <v>0</v>
      </c>
      <c r="D1134" s="67" t="s">
        <v>279</v>
      </c>
      <c r="E1134" s="77">
        <f>+IF(ISNUMBER(DATA!H795),DATA!H795,"n/a")</f>
        <v>46804</v>
      </c>
      <c r="F1134" s="78">
        <f>+IF(ISNUMBER(DATA!I795),DATA!I795,"n/a")</f>
        <v>-0.22600000000000001</v>
      </c>
      <c r="G1134" s="77">
        <f>+IF(ISNUMBER(DATA!R795),DATA!R795,"n/a")</f>
        <v>225841</v>
      </c>
      <c r="H1134" s="78">
        <f>+IF(ISNUMBER(DATA!S795),DATA!S795,"n/a")</f>
        <v>-0.14799999999999999</v>
      </c>
      <c r="I1134" s="77">
        <f>+IF(ISNUMBER(DATA!AB795),DATA!AB795,"n/a")</f>
        <v>559478</v>
      </c>
      <c r="J1134" s="78">
        <f>+IF(ISNUMBER(DATA!AC795),DATA!AC795,"n/a")</f>
        <v>-4.5999999999999999E-2</v>
      </c>
      <c r="K1134" s="77">
        <f>+IF(ISNUMBER(DATA!AL795),DATA!AL795,"n/a")</f>
        <v>905860</v>
      </c>
      <c r="L1134" s="78">
        <f>+IF(ISNUMBER(DATA!AM795),DATA!AM795,"n/a")</f>
        <v>2.5999999999999999E-2</v>
      </c>
      <c r="R1134" s="67"/>
      <c r="S1134" s="67"/>
      <c r="T1134" s="67"/>
      <c r="U1134" s="67"/>
      <c r="V1134" s="67"/>
      <c r="W1134" s="67"/>
      <c r="X1134" s="67"/>
      <c r="Y1134" s="67"/>
    </row>
    <row r="1135" spans="1:25" x14ac:dyDescent="0.2">
      <c r="A1135" s="76" t="s">
        <v>19</v>
      </c>
      <c r="B1135" s="67" t="s">
        <v>28</v>
      </c>
      <c r="C1135" s="67" t="s">
        <v>0</v>
      </c>
      <c r="D1135" s="67" t="s">
        <v>280</v>
      </c>
      <c r="E1135" s="77">
        <f>+IF(ISNUMBER(DATA!H796),DATA!H796,"n/a")</f>
        <v>29052</v>
      </c>
      <c r="F1135" s="78">
        <f>+IF(ISNUMBER(DATA!I796),DATA!I796,"n/a")</f>
        <v>-0.185</v>
      </c>
      <c r="G1135" s="77">
        <f>+IF(ISNUMBER(DATA!R796),DATA!R796,"n/a")</f>
        <v>95772</v>
      </c>
      <c r="H1135" s="78">
        <f>+IF(ISNUMBER(DATA!S796),DATA!S796,"n/a")</f>
        <v>-0.27900000000000003</v>
      </c>
      <c r="I1135" s="77">
        <f>+IF(ISNUMBER(DATA!AB796),DATA!AB796,"n/a")</f>
        <v>226107</v>
      </c>
      <c r="J1135" s="78">
        <f>+IF(ISNUMBER(DATA!AC796),DATA!AC796,"n/a")</f>
        <v>-0.21199999999999999</v>
      </c>
      <c r="K1135" s="77">
        <f>+IF(ISNUMBER(DATA!AL796),DATA!AL796,"n/a")</f>
        <v>453353</v>
      </c>
      <c r="L1135" s="78">
        <f>+IF(ISNUMBER(DATA!AM796),DATA!AM796,"n/a")</f>
        <v>-0.11899999999999999</v>
      </c>
      <c r="R1135" s="67"/>
      <c r="S1135" s="67"/>
      <c r="T1135" s="67"/>
      <c r="U1135" s="67"/>
      <c r="V1135" s="67"/>
      <c r="W1135" s="67"/>
      <c r="X1135" s="67"/>
      <c r="Y1135" s="67"/>
    </row>
    <row r="1136" spans="1:25" x14ac:dyDescent="0.2">
      <c r="A1136" s="76" t="s">
        <v>19</v>
      </c>
      <c r="B1136" s="67" t="s">
        <v>28</v>
      </c>
      <c r="C1136" s="67" t="s">
        <v>0</v>
      </c>
      <c r="D1136" s="67" t="s">
        <v>281</v>
      </c>
      <c r="E1136" s="77">
        <f>+IF(ISNUMBER(DATA!H797),DATA!H797,"n/a")</f>
        <v>138816</v>
      </c>
      <c r="F1136" s="78">
        <f>+IF(ISNUMBER(DATA!I797),DATA!I797,"n/a")</f>
        <v>8.6999999999999994E-2</v>
      </c>
      <c r="G1136" s="77">
        <f>+IF(ISNUMBER(DATA!R797),DATA!R797,"n/a")</f>
        <v>492903</v>
      </c>
      <c r="H1136" s="78">
        <f>+IF(ISNUMBER(DATA!S797),DATA!S797,"n/a")</f>
        <v>0.13100000000000001</v>
      </c>
      <c r="I1136" s="77">
        <f>+IF(ISNUMBER(DATA!AB797),DATA!AB797,"n/a")</f>
        <v>1048303</v>
      </c>
      <c r="J1136" s="78">
        <f>+IF(ISNUMBER(DATA!AC797),DATA!AC797,"n/a")</f>
        <v>0.12</v>
      </c>
      <c r="K1136" s="77">
        <f>+IF(ISNUMBER(DATA!AL797),DATA!AL797,"n/a")</f>
        <v>1951143</v>
      </c>
      <c r="L1136" s="78">
        <f>+IF(ISNUMBER(DATA!AM797),DATA!AM797,"n/a")</f>
        <v>0.16400000000000001</v>
      </c>
      <c r="R1136" s="67"/>
      <c r="S1136" s="67"/>
      <c r="T1136" s="67"/>
      <c r="U1136" s="67"/>
      <c r="V1136" s="67"/>
      <c r="W1136" s="67"/>
      <c r="X1136" s="67"/>
      <c r="Y1136" s="67"/>
    </row>
    <row r="1137" spans="1:25" x14ac:dyDescent="0.2">
      <c r="A1137" s="76" t="s">
        <v>19</v>
      </c>
      <c r="B1137" s="67" t="s">
        <v>28</v>
      </c>
      <c r="C1137" s="67" t="s">
        <v>0</v>
      </c>
      <c r="D1137" s="67" t="s">
        <v>282</v>
      </c>
      <c r="E1137" s="77">
        <f>+IF(ISNUMBER(DATA!H798),DATA!H798,"n/a")</f>
        <v>142216</v>
      </c>
      <c r="F1137" s="78">
        <f>+IF(ISNUMBER(DATA!I798),DATA!I798,"n/a")</f>
        <v>2.1749999999999998</v>
      </c>
      <c r="G1137" s="77">
        <f>+IF(ISNUMBER(DATA!R798),DATA!R798,"n/a")</f>
        <v>481033</v>
      </c>
      <c r="H1137" s="78">
        <f>+IF(ISNUMBER(DATA!S798),DATA!S798,"n/a")</f>
        <v>2.496</v>
      </c>
      <c r="I1137" s="77">
        <f>+IF(ISNUMBER(DATA!AB798),DATA!AB798,"n/a")</f>
        <v>965737</v>
      </c>
      <c r="J1137" s="78">
        <f>+IF(ISNUMBER(DATA!AC798),DATA!AC798,"n/a")</f>
        <v>2.3660000000000001</v>
      </c>
      <c r="K1137" s="77">
        <f>+IF(ISNUMBER(DATA!AL798),DATA!AL798,"n/a")</f>
        <v>1739121</v>
      </c>
      <c r="L1137" s="78">
        <f>+IF(ISNUMBER(DATA!AM798),DATA!AM798,"n/a")</f>
        <v>2.3639999999999999</v>
      </c>
      <c r="R1137" s="67"/>
      <c r="S1137" s="67"/>
      <c r="T1137" s="67"/>
      <c r="U1137" s="67"/>
      <c r="V1137" s="67"/>
      <c r="W1137" s="67"/>
      <c r="X1137" s="67"/>
      <c r="Y1137" s="67"/>
    </row>
    <row r="1138" spans="1:25" x14ac:dyDescent="0.2">
      <c r="A1138" s="76" t="s">
        <v>19</v>
      </c>
      <c r="B1138" s="67" t="s">
        <v>28</v>
      </c>
      <c r="C1138" s="67" t="s">
        <v>0</v>
      </c>
      <c r="D1138" s="67" t="s">
        <v>283</v>
      </c>
      <c r="E1138" s="77">
        <f>+IF(ISNUMBER(DATA!H799),DATA!H799,"n/a")</f>
        <v>34509</v>
      </c>
      <c r="F1138" s="78">
        <f>+IF(ISNUMBER(DATA!I799),DATA!I799,"n/a")</f>
        <v>0.188</v>
      </c>
      <c r="G1138" s="77">
        <f>+IF(ISNUMBER(DATA!R799),DATA!R799,"n/a")</f>
        <v>128958</v>
      </c>
      <c r="H1138" s="78">
        <f>+IF(ISNUMBER(DATA!S799),DATA!S799,"n/a")</f>
        <v>0.189</v>
      </c>
      <c r="I1138" s="77">
        <f>+IF(ISNUMBER(DATA!AB799),DATA!AB799,"n/a")</f>
        <v>304435</v>
      </c>
      <c r="J1138" s="78">
        <f>+IF(ISNUMBER(DATA!AC799),DATA!AC799,"n/a")</f>
        <v>0.20200000000000001</v>
      </c>
      <c r="K1138" s="77">
        <f>+IF(ISNUMBER(DATA!AL799),DATA!AL799,"n/a")</f>
        <v>480249</v>
      </c>
      <c r="L1138" s="78">
        <f>+IF(ISNUMBER(DATA!AM799),DATA!AM799,"n/a")</f>
        <v>0.15</v>
      </c>
      <c r="R1138" s="67"/>
      <c r="S1138" s="67"/>
      <c r="T1138" s="67"/>
      <c r="U1138" s="67"/>
      <c r="V1138" s="67"/>
      <c r="W1138" s="67"/>
      <c r="X1138" s="67"/>
      <c r="Y1138" s="67"/>
    </row>
    <row r="1139" spans="1:25" x14ac:dyDescent="0.2">
      <c r="A1139" s="76" t="s">
        <v>19</v>
      </c>
      <c r="B1139" s="67" t="s">
        <v>28</v>
      </c>
      <c r="C1139" s="67" t="s">
        <v>0</v>
      </c>
      <c r="D1139" s="67" t="s">
        <v>284</v>
      </c>
      <c r="E1139" s="77">
        <f>+IF(ISNUMBER(DATA!H800),DATA!H800,"n/a")</f>
        <v>82056</v>
      </c>
      <c r="F1139" s="78">
        <f>+IF(ISNUMBER(DATA!I800),DATA!I800,"n/a")</f>
        <v>1.2929999999999999</v>
      </c>
      <c r="G1139" s="77">
        <f>+IF(ISNUMBER(DATA!R800),DATA!R800,"n/a")</f>
        <v>272835</v>
      </c>
      <c r="H1139" s="78">
        <f>+IF(ISNUMBER(DATA!S800),DATA!S800,"n/a")</f>
        <v>1.2290000000000001</v>
      </c>
      <c r="I1139" s="77">
        <f>+IF(ISNUMBER(DATA!AB800),DATA!AB800,"n/a")</f>
        <v>573436</v>
      </c>
      <c r="J1139" s="78">
        <f>+IF(ISNUMBER(DATA!AC800),DATA!AC800,"n/a")</f>
        <v>1.103</v>
      </c>
      <c r="K1139" s="77">
        <f>+IF(ISNUMBER(DATA!AL800),DATA!AL800,"n/a")</f>
        <v>841809</v>
      </c>
      <c r="L1139" s="78">
        <f>+IF(ISNUMBER(DATA!AM800),DATA!AM800,"n/a")</f>
        <v>0.69599999999999995</v>
      </c>
      <c r="R1139" s="67"/>
      <c r="S1139" s="67"/>
      <c r="T1139" s="67"/>
      <c r="U1139" s="67"/>
      <c r="V1139" s="67"/>
      <c r="W1139" s="67"/>
      <c r="X1139" s="67"/>
      <c r="Y1139" s="67"/>
    </row>
    <row r="1140" spans="1:25" x14ac:dyDescent="0.2">
      <c r="A1140" s="76" t="s">
        <v>19</v>
      </c>
      <c r="B1140" s="67" t="s">
        <v>28</v>
      </c>
      <c r="C1140" s="67" t="s">
        <v>0</v>
      </c>
      <c r="D1140" s="67" t="s">
        <v>285</v>
      </c>
      <c r="E1140" s="77">
        <f>+IF(ISNUMBER(DATA!H801),DATA!H801,"n/a")</f>
        <v>136946</v>
      </c>
      <c r="F1140" s="78">
        <f>+IF(ISNUMBER(DATA!I801),DATA!I801,"n/a")</f>
        <v>0.91800000000000004</v>
      </c>
      <c r="G1140" s="77">
        <f>+IF(ISNUMBER(DATA!R801),DATA!R801,"n/a")</f>
        <v>429962</v>
      </c>
      <c r="H1140" s="78">
        <f>+IF(ISNUMBER(DATA!S801),DATA!S801,"n/a")</f>
        <v>0.82099999999999995</v>
      </c>
      <c r="I1140" s="77">
        <f>+IF(ISNUMBER(DATA!AB801),DATA!AB801,"n/a")</f>
        <v>884953</v>
      </c>
      <c r="J1140" s="78">
        <f>+IF(ISNUMBER(DATA!AC801),DATA!AC801,"n/a")</f>
        <v>0.77100000000000002</v>
      </c>
      <c r="K1140" s="77">
        <f>+IF(ISNUMBER(DATA!AL801),DATA!AL801,"n/a")</f>
        <v>1674145</v>
      </c>
      <c r="L1140" s="78">
        <f>+IF(ISNUMBER(DATA!AM801),DATA!AM801,"n/a")</f>
        <v>0.82199999999999995</v>
      </c>
      <c r="R1140" s="67"/>
      <c r="S1140" s="67"/>
      <c r="T1140" s="67"/>
      <c r="U1140" s="67"/>
      <c r="V1140" s="67"/>
      <c r="W1140" s="67"/>
      <c r="X1140" s="67"/>
      <c r="Y1140" s="67"/>
    </row>
    <row r="1141" spans="1:25" x14ac:dyDescent="0.2">
      <c r="A1141" s="76" t="s">
        <v>19</v>
      </c>
      <c r="B1141" s="67" t="s">
        <v>28</v>
      </c>
      <c r="C1141" s="67" t="s">
        <v>0</v>
      </c>
      <c r="D1141" s="67" t="s">
        <v>286</v>
      </c>
      <c r="E1141" s="77">
        <f>+IF(ISNUMBER(DATA!H802),DATA!H802,"n/a")</f>
        <v>133456</v>
      </c>
      <c r="F1141" s="78">
        <f>+IF(ISNUMBER(DATA!I802),DATA!I802,"n/a")</f>
        <v>1.0089999999999999</v>
      </c>
      <c r="G1141" s="77">
        <f>+IF(ISNUMBER(DATA!R802),DATA!R802,"n/a")</f>
        <v>441267</v>
      </c>
      <c r="H1141" s="78">
        <f>+IF(ISNUMBER(DATA!S802),DATA!S802,"n/a")</f>
        <v>0.92200000000000004</v>
      </c>
      <c r="I1141" s="77">
        <f>+IF(ISNUMBER(DATA!AB802),DATA!AB802,"n/a")</f>
        <v>901484</v>
      </c>
      <c r="J1141" s="78">
        <f>+IF(ISNUMBER(DATA!AC802),DATA!AC802,"n/a")</f>
        <v>0.88900000000000001</v>
      </c>
      <c r="K1141" s="77">
        <f>+IF(ISNUMBER(DATA!AL802),DATA!AL802,"n/a")</f>
        <v>1542836</v>
      </c>
      <c r="L1141" s="78">
        <f>+IF(ISNUMBER(DATA!AM802),DATA!AM802,"n/a")</f>
        <v>0.79900000000000004</v>
      </c>
      <c r="R1141" s="67"/>
      <c r="S1141" s="67"/>
      <c r="T1141" s="67"/>
      <c r="U1141" s="67"/>
      <c r="V1141" s="67"/>
      <c r="W1141" s="67"/>
      <c r="X1141" s="67"/>
      <c r="Y1141" s="67"/>
    </row>
    <row r="1142" spans="1:25" x14ac:dyDescent="0.2">
      <c r="A1142" s="76" t="s">
        <v>19</v>
      </c>
      <c r="B1142" s="67" t="s">
        <v>28</v>
      </c>
      <c r="C1142" s="67" t="s">
        <v>0</v>
      </c>
      <c r="D1142" s="67" t="s">
        <v>287</v>
      </c>
      <c r="E1142" s="77">
        <f>+IF(ISNUMBER(DATA!H803),DATA!H803,"n/a")</f>
        <v>181866</v>
      </c>
      <c r="F1142" s="78">
        <f>+IF(ISNUMBER(DATA!I803),DATA!I803,"n/a")</f>
        <v>1.016</v>
      </c>
      <c r="G1142" s="77">
        <f>+IF(ISNUMBER(DATA!R803),DATA!R803,"n/a")</f>
        <v>586356</v>
      </c>
      <c r="H1142" s="78">
        <f>+IF(ISNUMBER(DATA!S803),DATA!S803,"n/a")</f>
        <v>0.94099999999999995</v>
      </c>
      <c r="I1142" s="77">
        <f>+IF(ISNUMBER(DATA!AB803),DATA!AB803,"n/a")</f>
        <v>1200195</v>
      </c>
      <c r="J1142" s="78">
        <f>+IF(ISNUMBER(DATA!AC803),DATA!AC803,"n/a")</f>
        <v>0.85299999999999998</v>
      </c>
      <c r="K1142" s="77">
        <f>+IF(ISNUMBER(DATA!AL803),DATA!AL803,"n/a")</f>
        <v>1916875</v>
      </c>
      <c r="L1142" s="78">
        <f>+IF(ISNUMBER(DATA!AM803),DATA!AM803,"n/a")</f>
        <v>0.53</v>
      </c>
      <c r="R1142" s="67"/>
      <c r="S1142" s="67"/>
      <c r="T1142" s="67"/>
      <c r="U1142" s="67"/>
      <c r="V1142" s="67"/>
      <c r="W1142" s="67"/>
      <c r="X1142" s="67"/>
      <c r="Y1142" s="67"/>
    </row>
    <row r="1143" spans="1:25" x14ac:dyDescent="0.2">
      <c r="A1143" s="76" t="s">
        <v>19</v>
      </c>
      <c r="B1143" s="67" t="s">
        <v>28</v>
      </c>
      <c r="C1143" s="67" t="s">
        <v>0</v>
      </c>
      <c r="D1143" s="67" t="s">
        <v>288</v>
      </c>
      <c r="E1143" s="77">
        <f>+IF(ISNUMBER(DATA!H804),DATA!H804,"n/a")</f>
        <v>70597</v>
      </c>
      <c r="F1143" s="78">
        <f>+IF(ISNUMBER(DATA!I804),DATA!I804,"n/a")</f>
        <v>0.25800000000000001</v>
      </c>
      <c r="G1143" s="77">
        <f>+IF(ISNUMBER(DATA!R804),DATA!R804,"n/a")</f>
        <v>230932</v>
      </c>
      <c r="H1143" s="78">
        <f>+IF(ISNUMBER(DATA!S804),DATA!S804,"n/a")</f>
        <v>0.10299999999999999</v>
      </c>
      <c r="I1143" s="77">
        <f>+IF(ISNUMBER(DATA!AB804),DATA!AB804,"n/a")</f>
        <v>508619</v>
      </c>
      <c r="J1143" s="78">
        <f>+IF(ISNUMBER(DATA!AC804),DATA!AC804,"n/a")</f>
        <v>0.13100000000000001</v>
      </c>
      <c r="K1143" s="77">
        <f>+IF(ISNUMBER(DATA!AL804),DATA!AL804,"n/a")</f>
        <v>926730</v>
      </c>
      <c r="L1143" s="78">
        <f>+IF(ISNUMBER(DATA!AM804),DATA!AM804,"n/a")</f>
        <v>0.09</v>
      </c>
      <c r="R1143" s="67"/>
      <c r="S1143" s="67"/>
      <c r="T1143" s="67"/>
      <c r="U1143" s="67"/>
      <c r="V1143" s="67"/>
      <c r="W1143" s="67"/>
      <c r="X1143" s="67"/>
      <c r="Y1143" s="67"/>
    </row>
    <row r="1144" spans="1:25" x14ac:dyDescent="0.2">
      <c r="A1144" s="76" t="s">
        <v>19</v>
      </c>
      <c r="B1144" s="67" t="s">
        <v>28</v>
      </c>
      <c r="C1144" s="67" t="s">
        <v>0</v>
      </c>
      <c r="D1144" s="67" t="s">
        <v>289</v>
      </c>
      <c r="E1144" s="77">
        <f>+IF(ISNUMBER(DATA!H805),DATA!H805,"n/a")</f>
        <v>79952</v>
      </c>
      <c r="F1144" s="78">
        <f>+IF(ISNUMBER(DATA!I805),DATA!I805,"n/a")</f>
        <v>1.4999999999999999E-2</v>
      </c>
      <c r="G1144" s="77">
        <f>+IF(ISNUMBER(DATA!R805),DATA!R805,"n/a")</f>
        <v>283714</v>
      </c>
      <c r="H1144" s="78">
        <f>+IF(ISNUMBER(DATA!S805),DATA!S805,"n/a")</f>
        <v>-0.114</v>
      </c>
      <c r="I1144" s="77">
        <f>+IF(ISNUMBER(DATA!AB805),DATA!AB805,"n/a")</f>
        <v>614415</v>
      </c>
      <c r="J1144" s="78">
        <f>+IF(ISNUMBER(DATA!AC805),DATA!AC805,"n/a")</f>
        <v>-0.107</v>
      </c>
      <c r="K1144" s="77">
        <f>+IF(ISNUMBER(DATA!AL805),DATA!AL805,"n/a")</f>
        <v>1036465</v>
      </c>
      <c r="L1144" s="78">
        <f>+IF(ISNUMBER(DATA!AM805),DATA!AM805,"n/a")</f>
        <v>-8.5000000000000006E-2</v>
      </c>
      <c r="R1144" s="67"/>
      <c r="S1144" s="67"/>
      <c r="T1144" s="67"/>
      <c r="U1144" s="67"/>
      <c r="V1144" s="67"/>
      <c r="W1144" s="67"/>
      <c r="X1144" s="67"/>
      <c r="Y1144" s="67"/>
    </row>
    <row r="1145" spans="1:25" x14ac:dyDescent="0.2">
      <c r="A1145" s="76" t="s">
        <v>19</v>
      </c>
      <c r="B1145" s="67" t="s">
        <v>28</v>
      </c>
      <c r="C1145" s="67" t="s">
        <v>0</v>
      </c>
      <c r="D1145" s="67" t="s">
        <v>290</v>
      </c>
      <c r="E1145" s="77">
        <f>+IF(ISNUMBER(DATA!H806),DATA!H806,"n/a")</f>
        <v>101150</v>
      </c>
      <c r="F1145" s="78">
        <f>+IF(ISNUMBER(DATA!I806),DATA!I806,"n/a")</f>
        <v>-1.6E-2</v>
      </c>
      <c r="G1145" s="77">
        <f>+IF(ISNUMBER(DATA!R806),DATA!R806,"n/a")</f>
        <v>363038</v>
      </c>
      <c r="H1145" s="78">
        <f>+IF(ISNUMBER(DATA!S806),DATA!S806,"n/a")</f>
        <v>-7.8E-2</v>
      </c>
      <c r="I1145" s="77">
        <f>+IF(ISNUMBER(DATA!AB806),DATA!AB806,"n/a")</f>
        <v>778579</v>
      </c>
      <c r="J1145" s="78">
        <f>+IF(ISNUMBER(DATA!AC806),DATA!AC806,"n/a")</f>
        <v>-0.08</v>
      </c>
      <c r="K1145" s="77">
        <f>+IF(ISNUMBER(DATA!AL806),DATA!AL806,"n/a")</f>
        <v>1307911</v>
      </c>
      <c r="L1145" s="78">
        <f>+IF(ISNUMBER(DATA!AM806),DATA!AM806,"n/a")</f>
        <v>-7.1999999999999995E-2</v>
      </c>
      <c r="R1145" s="67"/>
      <c r="S1145" s="67"/>
      <c r="T1145" s="67"/>
      <c r="U1145" s="67"/>
      <c r="V1145" s="67"/>
      <c r="W1145" s="67"/>
      <c r="X1145" s="67"/>
      <c r="Y1145" s="67"/>
    </row>
    <row r="1146" spans="1:25" x14ac:dyDescent="0.2">
      <c r="A1146" s="76" t="s">
        <v>19</v>
      </c>
      <c r="B1146" s="67" t="s">
        <v>28</v>
      </c>
      <c r="C1146" s="67" t="s">
        <v>0</v>
      </c>
      <c r="D1146" s="67" t="s">
        <v>291</v>
      </c>
      <c r="E1146" s="77">
        <f>+IF(ISNUMBER(DATA!H807),DATA!H807,"n/a")</f>
        <v>141808</v>
      </c>
      <c r="F1146" s="78">
        <f>+IF(ISNUMBER(DATA!I807),DATA!I807,"n/a")</f>
        <v>1.395</v>
      </c>
      <c r="G1146" s="77">
        <f>+IF(ISNUMBER(DATA!R807),DATA!R807,"n/a")</f>
        <v>428210</v>
      </c>
      <c r="H1146" s="78">
        <f>+IF(ISNUMBER(DATA!S807),DATA!S807,"n/a")</f>
        <v>1.399</v>
      </c>
      <c r="I1146" s="77">
        <f>+IF(ISNUMBER(DATA!AB807),DATA!AB807,"n/a")</f>
        <v>844888</v>
      </c>
      <c r="J1146" s="78">
        <f>+IF(ISNUMBER(DATA!AC807),DATA!AC807,"n/a")</f>
        <v>1.3340000000000001</v>
      </c>
      <c r="K1146" s="77">
        <f>+IF(ISNUMBER(DATA!AL807),DATA!AL807,"n/a")</f>
        <v>1638805</v>
      </c>
      <c r="L1146" s="78">
        <f>+IF(ISNUMBER(DATA!AM807),DATA!AM807,"n/a")</f>
        <v>1.506</v>
      </c>
      <c r="R1146" s="67"/>
      <c r="S1146" s="67"/>
      <c r="T1146" s="67"/>
      <c r="U1146" s="67"/>
      <c r="V1146" s="67"/>
      <c r="W1146" s="67"/>
      <c r="X1146" s="67"/>
      <c r="Y1146" s="67"/>
    </row>
    <row r="1147" spans="1:25" x14ac:dyDescent="0.2">
      <c r="A1147" s="76" t="s">
        <v>19</v>
      </c>
      <c r="B1147" s="67" t="s">
        <v>28</v>
      </c>
      <c r="C1147" s="67" t="s">
        <v>0</v>
      </c>
      <c r="D1147" s="67" t="s">
        <v>292</v>
      </c>
      <c r="E1147" s="77">
        <f>+IF(ISNUMBER(DATA!H808),DATA!H808,"n/a")</f>
        <v>74505</v>
      </c>
      <c r="F1147" s="78">
        <f>+IF(ISNUMBER(DATA!I808),DATA!I808,"n/a")</f>
        <v>0.96499999999999997</v>
      </c>
      <c r="G1147" s="77">
        <f>+IF(ISNUMBER(DATA!R808),DATA!R808,"n/a")</f>
        <v>241243</v>
      </c>
      <c r="H1147" s="78">
        <f>+IF(ISNUMBER(DATA!S808),DATA!S808,"n/a")</f>
        <v>0.90300000000000002</v>
      </c>
      <c r="I1147" s="77">
        <f>+IF(ISNUMBER(DATA!AB808),DATA!AB808,"n/a")</f>
        <v>496923</v>
      </c>
      <c r="J1147" s="78">
        <f>+IF(ISNUMBER(DATA!AC808),DATA!AC808,"n/a")</f>
        <v>0.76</v>
      </c>
      <c r="K1147" s="77">
        <f>+IF(ISNUMBER(DATA!AL808),DATA!AL808,"n/a")</f>
        <v>904210</v>
      </c>
      <c r="L1147" s="78">
        <f>+IF(ISNUMBER(DATA!AM808),DATA!AM808,"n/a")</f>
        <v>0.69799999999999995</v>
      </c>
      <c r="R1147" s="67"/>
      <c r="S1147" s="67"/>
      <c r="T1147" s="67"/>
      <c r="U1147" s="67"/>
      <c r="V1147" s="67"/>
      <c r="W1147" s="67"/>
      <c r="X1147" s="67"/>
      <c r="Y1147" s="67"/>
    </row>
    <row r="1148" spans="1:25" x14ac:dyDescent="0.2">
      <c r="A1148" s="76" t="s">
        <v>19</v>
      </c>
      <c r="B1148" s="67" t="s">
        <v>28</v>
      </c>
      <c r="C1148" s="67" t="s">
        <v>0</v>
      </c>
      <c r="D1148" s="67" t="s">
        <v>293</v>
      </c>
      <c r="E1148" s="77">
        <f>+IF(ISNUMBER(DATA!H809),DATA!H809,"n/a")</f>
        <v>39710</v>
      </c>
      <c r="F1148" s="78">
        <f>+IF(ISNUMBER(DATA!I809),DATA!I809,"n/a")</f>
        <v>-2.7E-2</v>
      </c>
      <c r="G1148" s="77">
        <f>+IF(ISNUMBER(DATA!R809),DATA!R809,"n/a")</f>
        <v>137738</v>
      </c>
      <c r="H1148" s="78">
        <f>+IF(ISNUMBER(DATA!S809),DATA!S809,"n/a")</f>
        <v>0.02</v>
      </c>
      <c r="I1148" s="77">
        <f>+IF(ISNUMBER(DATA!AB809),DATA!AB809,"n/a")</f>
        <v>279648</v>
      </c>
      <c r="J1148" s="78">
        <f>+IF(ISNUMBER(DATA!AC809),DATA!AC809,"n/a")</f>
        <v>2.9000000000000001E-2</v>
      </c>
      <c r="K1148" s="77">
        <f>+IF(ISNUMBER(DATA!AL809),DATA!AL809,"n/a")</f>
        <v>522696</v>
      </c>
      <c r="L1148" s="78">
        <f>+IF(ISNUMBER(DATA!AM809),DATA!AM809,"n/a")</f>
        <v>4.3999999999999997E-2</v>
      </c>
      <c r="R1148" s="67"/>
      <c r="S1148" s="67"/>
      <c r="T1148" s="67"/>
      <c r="U1148" s="67"/>
      <c r="V1148" s="67"/>
      <c r="W1148" s="67"/>
      <c r="X1148" s="67"/>
      <c r="Y1148" s="67"/>
    </row>
    <row r="1149" spans="1:25" x14ac:dyDescent="0.2">
      <c r="A1149" s="76" t="s">
        <v>19</v>
      </c>
      <c r="B1149" s="67" t="s">
        <v>28</v>
      </c>
      <c r="C1149" s="67" t="s">
        <v>0</v>
      </c>
      <c r="D1149" s="67" t="s">
        <v>294</v>
      </c>
      <c r="E1149" s="77">
        <f>+IF(ISNUMBER(DATA!H810),DATA!H810,"n/a")</f>
        <v>25540</v>
      </c>
      <c r="F1149" s="78">
        <f>+IF(ISNUMBER(DATA!I810),DATA!I810,"n/a")</f>
        <v>0.24</v>
      </c>
      <c r="G1149" s="77">
        <f>+IF(ISNUMBER(DATA!R810),DATA!R810,"n/a")</f>
        <v>95696</v>
      </c>
      <c r="H1149" s="78">
        <f>+IF(ISNUMBER(DATA!S810),DATA!S810,"n/a")</f>
        <v>0.40400000000000003</v>
      </c>
      <c r="I1149" s="77">
        <f>+IF(ISNUMBER(DATA!AB810),DATA!AB810,"n/a")</f>
        <v>211064</v>
      </c>
      <c r="J1149" s="78">
        <f>+IF(ISNUMBER(DATA!AC810),DATA!AC810,"n/a")</f>
        <v>0.33800000000000002</v>
      </c>
      <c r="K1149" s="77">
        <f>+IF(ISNUMBER(DATA!AL810),DATA!AL810,"n/a")</f>
        <v>358724</v>
      </c>
      <c r="L1149" s="78">
        <f>+IF(ISNUMBER(DATA!AM810),DATA!AM810,"n/a")</f>
        <v>0.22500000000000001</v>
      </c>
      <c r="R1149" s="67"/>
      <c r="S1149" s="67"/>
      <c r="T1149" s="67"/>
      <c r="U1149" s="67"/>
      <c r="V1149" s="67"/>
      <c r="W1149" s="67"/>
      <c r="X1149" s="67"/>
      <c r="Y1149" s="67"/>
    </row>
    <row r="1150" spans="1:25" x14ac:dyDescent="0.2">
      <c r="A1150" s="76" t="s">
        <v>19</v>
      </c>
      <c r="B1150" s="67" t="s">
        <v>28</v>
      </c>
      <c r="C1150" s="67" t="s">
        <v>0</v>
      </c>
      <c r="D1150" s="67" t="s">
        <v>295</v>
      </c>
      <c r="E1150" s="77">
        <f>+IF(ISNUMBER(DATA!H811),DATA!H811,"n/a")</f>
        <v>312303</v>
      </c>
      <c r="F1150" s="78">
        <f>+IF(ISNUMBER(DATA!I811),DATA!I811,"n/a")</f>
        <v>0.84</v>
      </c>
      <c r="G1150" s="77">
        <f>+IF(ISNUMBER(DATA!R811),DATA!R811,"n/a")</f>
        <v>985801</v>
      </c>
      <c r="H1150" s="78">
        <f>+IF(ISNUMBER(DATA!S811),DATA!S811,"n/a")</f>
        <v>0.82899999999999996</v>
      </c>
      <c r="I1150" s="77">
        <f>+IF(ISNUMBER(DATA!AB811),DATA!AB811,"n/a")</f>
        <v>2016783</v>
      </c>
      <c r="J1150" s="78">
        <f>+IF(ISNUMBER(DATA!AC811),DATA!AC811,"n/a")</f>
        <v>0.79</v>
      </c>
      <c r="K1150" s="77">
        <f>+IF(ISNUMBER(DATA!AL811),DATA!AL811,"n/a")</f>
        <v>3430538</v>
      </c>
      <c r="L1150" s="78">
        <f>+IF(ISNUMBER(DATA!AM811),DATA!AM811,"n/a")</f>
        <v>0.65100000000000002</v>
      </c>
      <c r="R1150" s="67"/>
      <c r="S1150" s="67"/>
      <c r="T1150" s="67"/>
      <c r="U1150" s="67"/>
      <c r="V1150" s="67"/>
      <c r="W1150" s="67"/>
      <c r="X1150" s="67"/>
      <c r="Y1150" s="67"/>
    </row>
    <row r="1151" spans="1:25" x14ac:dyDescent="0.2">
      <c r="A1151" s="76" t="s">
        <v>19</v>
      </c>
      <c r="B1151" s="67" t="s">
        <v>28</v>
      </c>
      <c r="C1151" s="67" t="s">
        <v>0</v>
      </c>
      <c r="D1151" s="67" t="s">
        <v>296</v>
      </c>
      <c r="E1151" s="77">
        <f>+IF(ISNUMBER(DATA!H812),DATA!H812,"n/a")</f>
        <v>47731</v>
      </c>
      <c r="F1151" s="78">
        <f>+IF(ISNUMBER(DATA!I812),DATA!I812,"n/a")</f>
        <v>1.9259999999999999</v>
      </c>
      <c r="G1151" s="77">
        <f>+IF(ISNUMBER(DATA!R812),DATA!R812,"n/a")</f>
        <v>151687</v>
      </c>
      <c r="H1151" s="78">
        <f>+IF(ISNUMBER(DATA!S812),DATA!S812,"n/a")</f>
        <v>1.6930000000000001</v>
      </c>
      <c r="I1151" s="77">
        <f>+IF(ISNUMBER(DATA!AB812),DATA!AB812,"n/a")</f>
        <v>303998</v>
      </c>
      <c r="J1151" s="78">
        <f>+IF(ISNUMBER(DATA!AC812),DATA!AC812,"n/a")</f>
        <v>1.581</v>
      </c>
      <c r="K1151" s="77">
        <f>+IF(ISNUMBER(DATA!AL812),DATA!AL812,"n/a")</f>
        <v>608485</v>
      </c>
      <c r="L1151" s="78">
        <f>+IF(ISNUMBER(DATA!AM812),DATA!AM812,"n/a")</f>
        <v>1.835</v>
      </c>
      <c r="R1151" s="67"/>
      <c r="S1151" s="67"/>
      <c r="T1151" s="67"/>
      <c r="U1151" s="67"/>
      <c r="V1151" s="67"/>
      <c r="W1151" s="67"/>
      <c r="X1151" s="67"/>
      <c r="Y1151" s="67"/>
    </row>
    <row r="1152" spans="1:25" x14ac:dyDescent="0.2">
      <c r="A1152" s="76" t="s">
        <v>19</v>
      </c>
      <c r="B1152" s="67" t="s">
        <v>28</v>
      </c>
      <c r="C1152" s="67" t="s">
        <v>0</v>
      </c>
      <c r="D1152" s="67" t="s">
        <v>297</v>
      </c>
      <c r="E1152" s="77">
        <f>+IF(ISNUMBER(DATA!H813),DATA!H813,"n/a")</f>
        <v>137456</v>
      </c>
      <c r="F1152" s="78">
        <f>+IF(ISNUMBER(DATA!I813),DATA!I813,"n/a")</f>
        <v>-0.04</v>
      </c>
      <c r="G1152" s="77">
        <f>+IF(ISNUMBER(DATA!R813),DATA!R813,"n/a")</f>
        <v>474409</v>
      </c>
      <c r="H1152" s="78">
        <f>+IF(ISNUMBER(DATA!S813),DATA!S813,"n/a")</f>
        <v>2.5999999999999999E-2</v>
      </c>
      <c r="I1152" s="77">
        <f>+IF(ISNUMBER(DATA!AB813),DATA!AB813,"n/a")</f>
        <v>946222</v>
      </c>
      <c r="J1152" s="78">
        <f>+IF(ISNUMBER(DATA!AC813),DATA!AC813,"n/a")</f>
        <v>3.9E-2</v>
      </c>
      <c r="K1152" s="77">
        <f>+IF(ISNUMBER(DATA!AL813),DATA!AL813,"n/a")</f>
        <v>1860920</v>
      </c>
      <c r="L1152" s="78">
        <f>+IF(ISNUMBER(DATA!AM813),DATA!AM813,"n/a")</f>
        <v>6.0999999999999999E-2</v>
      </c>
      <c r="R1152" s="67"/>
      <c r="S1152" s="67"/>
      <c r="T1152" s="67"/>
      <c r="U1152" s="67"/>
      <c r="V1152" s="67"/>
      <c r="W1152" s="67"/>
      <c r="X1152" s="67"/>
      <c r="Y1152" s="67"/>
    </row>
    <row r="1153" spans="1:25" x14ac:dyDescent="0.2">
      <c r="A1153" s="76" t="s">
        <v>19</v>
      </c>
      <c r="B1153" s="67" t="s">
        <v>28</v>
      </c>
      <c r="C1153" s="67" t="s">
        <v>0</v>
      </c>
      <c r="D1153" s="67" t="s">
        <v>298</v>
      </c>
      <c r="E1153" s="77">
        <f>+IF(ISNUMBER(DATA!H814),DATA!H814,"n/a")</f>
        <v>31953</v>
      </c>
      <c r="F1153" s="78">
        <f>+IF(ISNUMBER(DATA!I814),DATA!I814,"n/a")</f>
        <v>0.215</v>
      </c>
      <c r="G1153" s="77">
        <f>+IF(ISNUMBER(DATA!R814),DATA!R814,"n/a")</f>
        <v>106215</v>
      </c>
      <c r="H1153" s="78">
        <f>+IF(ISNUMBER(DATA!S814),DATA!S814,"n/a")</f>
        <v>0.15</v>
      </c>
      <c r="I1153" s="77">
        <f>+IF(ISNUMBER(DATA!AB814),DATA!AB814,"n/a")</f>
        <v>232514</v>
      </c>
      <c r="J1153" s="78">
        <f>+IF(ISNUMBER(DATA!AC814),DATA!AC814,"n/a")</f>
        <v>-4.1000000000000002E-2</v>
      </c>
      <c r="K1153" s="77">
        <f>+IF(ISNUMBER(DATA!AL814),DATA!AL814,"n/a")</f>
        <v>431748</v>
      </c>
      <c r="L1153" s="78">
        <f>+IF(ISNUMBER(DATA!AM814),DATA!AM814,"n/a")</f>
        <v>-6.2E-2</v>
      </c>
      <c r="R1153" s="67"/>
      <c r="S1153" s="67"/>
      <c r="T1153" s="67"/>
      <c r="U1153" s="67"/>
      <c r="V1153" s="67"/>
      <c r="W1153" s="67"/>
      <c r="X1153" s="67"/>
      <c r="Y1153" s="67"/>
    </row>
    <row r="1154" spans="1:25" x14ac:dyDescent="0.2">
      <c r="A1154" s="76" t="s">
        <v>19</v>
      </c>
      <c r="B1154" s="67" t="s">
        <v>28</v>
      </c>
      <c r="C1154" s="67" t="s">
        <v>0</v>
      </c>
      <c r="D1154" s="67" t="s">
        <v>299</v>
      </c>
      <c r="E1154" s="77">
        <f>+IF(ISNUMBER(DATA!H815),DATA!H815,"n/a")</f>
        <v>31947</v>
      </c>
      <c r="F1154" s="78">
        <f>+IF(ISNUMBER(DATA!I815),DATA!I815,"n/a")</f>
        <v>-4.0000000000000001E-3</v>
      </c>
      <c r="G1154" s="77">
        <f>+IF(ISNUMBER(DATA!R815),DATA!R815,"n/a")</f>
        <v>114012</v>
      </c>
      <c r="H1154" s="78">
        <f>+IF(ISNUMBER(DATA!S815),DATA!S815,"n/a")</f>
        <v>3.2000000000000001E-2</v>
      </c>
      <c r="I1154" s="77">
        <f>+IF(ISNUMBER(DATA!AB815),DATA!AB815,"n/a")</f>
        <v>247597</v>
      </c>
      <c r="J1154" s="78">
        <f>+IF(ISNUMBER(DATA!AC815),DATA!AC815,"n/a")</f>
        <v>-3.3000000000000002E-2</v>
      </c>
      <c r="K1154" s="77">
        <f>+IF(ISNUMBER(DATA!AL815),DATA!AL815,"n/a")</f>
        <v>458400</v>
      </c>
      <c r="L1154" s="78">
        <f>+IF(ISNUMBER(DATA!AM815),DATA!AM815,"n/a")</f>
        <v>2.5000000000000001E-2</v>
      </c>
      <c r="R1154" s="67"/>
      <c r="S1154" s="67"/>
      <c r="T1154" s="67"/>
      <c r="U1154" s="67"/>
      <c r="V1154" s="67"/>
      <c r="W1154" s="67"/>
      <c r="X1154" s="67"/>
      <c r="Y1154" s="67"/>
    </row>
    <row r="1155" spans="1:25" x14ac:dyDescent="0.2">
      <c r="A1155" s="76" t="s">
        <v>19</v>
      </c>
      <c r="B1155" s="67" t="s">
        <v>28</v>
      </c>
      <c r="C1155" s="67" t="s">
        <v>0</v>
      </c>
      <c r="D1155" s="67" t="s">
        <v>300</v>
      </c>
      <c r="E1155" s="77">
        <f>+IF(ISNUMBER(DATA!H816),DATA!H816,"n/a")</f>
        <v>56410</v>
      </c>
      <c r="F1155" s="78">
        <f>+IF(ISNUMBER(DATA!I816),DATA!I816,"n/a")</f>
        <v>1.5549999999999999</v>
      </c>
      <c r="G1155" s="77">
        <f>+IF(ISNUMBER(DATA!R816),DATA!R816,"n/a")</f>
        <v>182679</v>
      </c>
      <c r="H1155" s="78">
        <f>+IF(ISNUMBER(DATA!S816),DATA!S816,"n/a")</f>
        <v>1.395</v>
      </c>
      <c r="I1155" s="77">
        <f>+IF(ISNUMBER(DATA!AB816),DATA!AB816,"n/a")</f>
        <v>365059</v>
      </c>
      <c r="J1155" s="78">
        <f>+IF(ISNUMBER(DATA!AC816),DATA!AC816,"n/a")</f>
        <v>1.339</v>
      </c>
      <c r="K1155" s="77">
        <f>+IF(ISNUMBER(DATA!AL816),DATA!AL816,"n/a")</f>
        <v>725081</v>
      </c>
      <c r="L1155" s="78">
        <f>+IF(ISNUMBER(DATA!AM816),DATA!AM816,"n/a")</f>
        <v>1.698</v>
      </c>
      <c r="R1155" s="67"/>
      <c r="S1155" s="67"/>
      <c r="T1155" s="67"/>
      <c r="U1155" s="67"/>
      <c r="V1155" s="67"/>
      <c r="W1155" s="67"/>
      <c r="X1155" s="67"/>
      <c r="Y1155" s="67"/>
    </row>
    <row r="1156" spans="1:25" x14ac:dyDescent="0.2">
      <c r="A1156" s="76" t="s">
        <v>19</v>
      </c>
      <c r="B1156" s="67" t="s">
        <v>28</v>
      </c>
      <c r="C1156" s="67" t="s">
        <v>0</v>
      </c>
      <c r="D1156" s="67" t="s">
        <v>301</v>
      </c>
      <c r="E1156" s="77">
        <f>+IF(ISNUMBER(DATA!H817),DATA!H817,"n/a")</f>
        <v>58493</v>
      </c>
      <c r="F1156" s="78">
        <f>+IF(ISNUMBER(DATA!I817),DATA!I817,"n/a")</f>
        <v>1.7000000000000001E-2</v>
      </c>
      <c r="G1156" s="77">
        <f>+IF(ISNUMBER(DATA!R817),DATA!R817,"n/a")</f>
        <v>191217</v>
      </c>
      <c r="H1156" s="78">
        <f>+IF(ISNUMBER(DATA!S817),DATA!S817,"n/a")</f>
        <v>4.7E-2</v>
      </c>
      <c r="I1156" s="77">
        <f>+IF(ISNUMBER(DATA!AB817),DATA!AB817,"n/a")</f>
        <v>411819</v>
      </c>
      <c r="J1156" s="78">
        <f>+IF(ISNUMBER(DATA!AC817),DATA!AC817,"n/a")</f>
        <v>0.10199999999999999</v>
      </c>
      <c r="K1156" s="77">
        <f>+IF(ISNUMBER(DATA!AL817),DATA!AL817,"n/a")</f>
        <v>771237</v>
      </c>
      <c r="L1156" s="78">
        <f>+IF(ISNUMBER(DATA!AM817),DATA!AM817,"n/a")</f>
        <v>0.14499999999999999</v>
      </c>
      <c r="R1156" s="67"/>
      <c r="S1156" s="67"/>
      <c r="T1156" s="67"/>
      <c r="U1156" s="67"/>
      <c r="V1156" s="67"/>
      <c r="W1156" s="67"/>
      <c r="X1156" s="67"/>
      <c r="Y1156" s="67"/>
    </row>
    <row r="1157" spans="1:25" x14ac:dyDescent="0.2">
      <c r="A1157" s="76" t="s">
        <v>19</v>
      </c>
      <c r="B1157" s="67" t="s">
        <v>28</v>
      </c>
      <c r="C1157" s="67" t="s">
        <v>0</v>
      </c>
      <c r="D1157" s="67" t="s">
        <v>302</v>
      </c>
      <c r="E1157" s="77">
        <f>+IF(ISNUMBER(DATA!H818),DATA!H818,"n/a")</f>
        <v>376306</v>
      </c>
      <c r="F1157" s="78">
        <f>+IF(ISNUMBER(DATA!I818),DATA!I818,"n/a")</f>
        <v>-0.10199999999999999</v>
      </c>
      <c r="G1157" s="77">
        <f>+IF(ISNUMBER(DATA!R818),DATA!R818,"n/a")</f>
        <v>1427099</v>
      </c>
      <c r="H1157" s="78">
        <f>+IF(ISNUMBER(DATA!S818),DATA!S818,"n/a")</f>
        <v>-9.6000000000000002E-2</v>
      </c>
      <c r="I1157" s="77">
        <f>+IF(ISNUMBER(DATA!AB818),DATA!AB818,"n/a")</f>
        <v>3036659</v>
      </c>
      <c r="J1157" s="78">
        <f>+IF(ISNUMBER(DATA!AC818),DATA!AC818,"n/a")</f>
        <v>-0.06</v>
      </c>
      <c r="K1157" s="77">
        <f>+IF(ISNUMBER(DATA!AL818),DATA!AL818,"n/a")</f>
        <v>5239695</v>
      </c>
      <c r="L1157" s="78">
        <f>+IF(ISNUMBER(DATA!AM818),DATA!AM818,"n/a")</f>
        <v>-4.0000000000000001E-3</v>
      </c>
      <c r="R1157" s="67"/>
      <c r="S1157" s="67"/>
      <c r="T1157" s="67"/>
      <c r="U1157" s="67"/>
      <c r="V1157" s="67"/>
      <c r="W1157" s="67"/>
      <c r="X1157" s="67"/>
      <c r="Y1157" s="67"/>
    </row>
    <row r="1158" spans="1:25" x14ac:dyDescent="0.2">
      <c r="A1158" s="76" t="s">
        <v>19</v>
      </c>
      <c r="B1158" s="67" t="s">
        <v>28</v>
      </c>
      <c r="C1158" s="67" t="s">
        <v>0</v>
      </c>
      <c r="D1158" s="67" t="s">
        <v>303</v>
      </c>
      <c r="E1158" s="77">
        <f>+IF(ISNUMBER(DATA!H819),DATA!H819,"n/a")</f>
        <v>132677</v>
      </c>
      <c r="F1158" s="78">
        <f>+IF(ISNUMBER(DATA!I819),DATA!I819,"n/a")</f>
        <v>0.45200000000000001</v>
      </c>
      <c r="G1158" s="77">
        <f>+IF(ISNUMBER(DATA!R819),DATA!R819,"n/a")</f>
        <v>500458</v>
      </c>
      <c r="H1158" s="78">
        <f>+IF(ISNUMBER(DATA!S819),DATA!S819,"n/a")</f>
        <v>0.254</v>
      </c>
      <c r="I1158" s="77">
        <f>+IF(ISNUMBER(DATA!AB819),DATA!AB819,"n/a")</f>
        <v>1064734</v>
      </c>
      <c r="J1158" s="78">
        <f>+IF(ISNUMBER(DATA!AC819),DATA!AC819,"n/a")</f>
        <v>0.23599999999999999</v>
      </c>
      <c r="K1158" s="77">
        <f>+IF(ISNUMBER(DATA!AL819),DATA!AL819,"n/a")</f>
        <v>1681294</v>
      </c>
      <c r="L1158" s="78">
        <f>+IF(ISNUMBER(DATA!AM819),DATA!AM819,"n/a")</f>
        <v>0.121</v>
      </c>
      <c r="R1158" s="67"/>
      <c r="S1158" s="67"/>
      <c r="T1158" s="67"/>
      <c r="U1158" s="67"/>
      <c r="V1158" s="67"/>
      <c r="W1158" s="67"/>
      <c r="X1158" s="67"/>
      <c r="Y1158" s="67"/>
    </row>
    <row r="1159" spans="1:25" x14ac:dyDescent="0.2">
      <c r="A1159" s="76" t="s">
        <v>19</v>
      </c>
      <c r="B1159" s="67" t="s">
        <v>28</v>
      </c>
      <c r="C1159" s="67" t="s">
        <v>0</v>
      </c>
      <c r="D1159" s="67" t="s">
        <v>304</v>
      </c>
      <c r="E1159" s="77">
        <f>+IF(ISNUMBER(DATA!H820),DATA!H820,"n/a")</f>
        <v>41469</v>
      </c>
      <c r="F1159" s="78">
        <f>+IF(ISNUMBER(DATA!I820),DATA!I820,"n/a")</f>
        <v>2.7480000000000002</v>
      </c>
      <c r="G1159" s="77">
        <f>+IF(ISNUMBER(DATA!R820),DATA!R820,"n/a")</f>
        <v>138663</v>
      </c>
      <c r="H1159" s="78">
        <f>+IF(ISNUMBER(DATA!S820),DATA!S820,"n/a")</f>
        <v>2.7690000000000001</v>
      </c>
      <c r="I1159" s="77">
        <f>+IF(ISNUMBER(DATA!AB820),DATA!AB820,"n/a")</f>
        <v>285665</v>
      </c>
      <c r="J1159" s="78">
        <f>+IF(ISNUMBER(DATA!AC820),DATA!AC820,"n/a")</f>
        <v>2.573</v>
      </c>
      <c r="K1159" s="77">
        <f>+IF(ISNUMBER(DATA!AL820),DATA!AL820,"n/a")</f>
        <v>508376</v>
      </c>
      <c r="L1159" s="78">
        <f>+IF(ISNUMBER(DATA!AM820),DATA!AM820,"n/a")</f>
        <v>2.6629999999999998</v>
      </c>
      <c r="R1159" s="67"/>
      <c r="S1159" s="67"/>
      <c r="T1159" s="67"/>
      <c r="U1159" s="67"/>
      <c r="V1159" s="67"/>
      <c r="W1159" s="67"/>
      <c r="X1159" s="67"/>
      <c r="Y1159" s="67"/>
    </row>
    <row r="1160" spans="1:25" x14ac:dyDescent="0.2">
      <c r="A1160" s="76" t="s">
        <v>19</v>
      </c>
      <c r="B1160" s="67" t="s">
        <v>28</v>
      </c>
      <c r="C1160" s="67" t="s">
        <v>0</v>
      </c>
      <c r="D1160" s="67" t="s">
        <v>305</v>
      </c>
      <c r="E1160" s="77">
        <f>+IF(ISNUMBER(DATA!H821),DATA!H821,"n/a")</f>
        <v>79365</v>
      </c>
      <c r="F1160" s="78">
        <f>+IF(ISNUMBER(DATA!I821),DATA!I821,"n/a")</f>
        <v>-7.9000000000000001E-2</v>
      </c>
      <c r="G1160" s="77">
        <f>+IF(ISNUMBER(DATA!R821),DATA!R821,"n/a")</f>
        <v>278900</v>
      </c>
      <c r="H1160" s="78">
        <f>+IF(ISNUMBER(DATA!S821),DATA!S821,"n/a")</f>
        <v>-4.2000000000000003E-2</v>
      </c>
      <c r="I1160" s="77">
        <f>+IF(ISNUMBER(DATA!AB821),DATA!AB821,"n/a")</f>
        <v>568294</v>
      </c>
      <c r="J1160" s="78">
        <f>+IF(ISNUMBER(DATA!AC821),DATA!AC821,"n/a")</f>
        <v>-1.9E-2</v>
      </c>
      <c r="K1160" s="77">
        <f>+IF(ISNUMBER(DATA!AL821),DATA!AL821,"n/a")</f>
        <v>1081222</v>
      </c>
      <c r="L1160" s="78">
        <f>+IF(ISNUMBER(DATA!AM821),DATA!AM821,"n/a")</f>
        <v>2.1000000000000001E-2</v>
      </c>
      <c r="R1160" s="67"/>
      <c r="S1160" s="67"/>
      <c r="T1160" s="67"/>
      <c r="U1160" s="67"/>
      <c r="V1160" s="67"/>
      <c r="W1160" s="67"/>
      <c r="X1160" s="67"/>
      <c r="Y1160" s="67"/>
    </row>
    <row r="1161" spans="1:25" x14ac:dyDescent="0.2">
      <c r="A1161" s="76" t="s">
        <v>19</v>
      </c>
      <c r="B1161" s="67" t="s">
        <v>28</v>
      </c>
      <c r="C1161" s="67" t="s">
        <v>0</v>
      </c>
      <c r="D1161" s="67" t="s">
        <v>306</v>
      </c>
      <c r="E1161" s="77">
        <f>+IF(ISNUMBER(DATA!H822),DATA!H822,"n/a")</f>
        <v>64562</v>
      </c>
      <c r="F1161" s="78">
        <f>+IF(ISNUMBER(DATA!I822),DATA!I822,"n/a")</f>
        <v>0.56899999999999995</v>
      </c>
      <c r="G1161" s="77">
        <f>+IF(ISNUMBER(DATA!R822),DATA!R822,"n/a")</f>
        <v>210881</v>
      </c>
      <c r="H1161" s="78">
        <f>+IF(ISNUMBER(DATA!S822),DATA!S822,"n/a")</f>
        <v>0.55100000000000005</v>
      </c>
      <c r="I1161" s="77">
        <f>+IF(ISNUMBER(DATA!AB822),DATA!AB822,"n/a")</f>
        <v>445694</v>
      </c>
      <c r="J1161" s="78">
        <f>+IF(ISNUMBER(DATA!AC822),DATA!AC822,"n/a")</f>
        <v>0.504</v>
      </c>
      <c r="K1161" s="77">
        <f>+IF(ISNUMBER(DATA!AL822),DATA!AL822,"n/a")</f>
        <v>827518</v>
      </c>
      <c r="L1161" s="78">
        <f>+IF(ISNUMBER(DATA!AM822),DATA!AM822,"n/a")</f>
        <v>0.53800000000000003</v>
      </c>
      <c r="R1161" s="67"/>
      <c r="S1161" s="67"/>
      <c r="T1161" s="67"/>
      <c r="U1161" s="67"/>
      <c r="V1161" s="67"/>
      <c r="W1161" s="67"/>
      <c r="X1161" s="67"/>
      <c r="Y1161" s="67"/>
    </row>
    <row r="1162" spans="1:25" x14ac:dyDescent="0.2">
      <c r="A1162" s="76" t="s">
        <v>19</v>
      </c>
      <c r="B1162" s="67" t="s">
        <v>28</v>
      </c>
      <c r="C1162" s="67" t="s">
        <v>0</v>
      </c>
      <c r="D1162" s="67" t="s">
        <v>307</v>
      </c>
      <c r="E1162" s="77">
        <f>+IF(ISNUMBER(DATA!H823),DATA!H823,"n/a")</f>
        <v>118523</v>
      </c>
      <c r="F1162" s="78">
        <f>+IF(ISNUMBER(DATA!I823),DATA!I823,"n/a")</f>
        <v>-0.112</v>
      </c>
      <c r="G1162" s="77">
        <f>+IF(ISNUMBER(DATA!R823),DATA!R823,"n/a")</f>
        <v>425538</v>
      </c>
      <c r="H1162" s="78">
        <f>+IF(ISNUMBER(DATA!S823),DATA!S823,"n/a")</f>
        <v>-0.13900000000000001</v>
      </c>
      <c r="I1162" s="77">
        <f>+IF(ISNUMBER(DATA!AB823),DATA!AB823,"n/a")</f>
        <v>921639</v>
      </c>
      <c r="J1162" s="78">
        <f>+IF(ISNUMBER(DATA!AC823),DATA!AC823,"n/a")</f>
        <v>-0.127</v>
      </c>
      <c r="K1162" s="77">
        <f>+IF(ISNUMBER(DATA!AL823),DATA!AL823,"n/a")</f>
        <v>1587306</v>
      </c>
      <c r="L1162" s="78">
        <f>+IF(ISNUMBER(DATA!AM823),DATA!AM823,"n/a")</f>
        <v>-8.7999999999999995E-2</v>
      </c>
      <c r="R1162" s="67"/>
      <c r="S1162" s="67"/>
      <c r="T1162" s="67"/>
      <c r="U1162" s="67"/>
      <c r="V1162" s="67"/>
      <c r="W1162" s="67"/>
      <c r="X1162" s="67"/>
      <c r="Y1162" s="67"/>
    </row>
    <row r="1163" spans="1:25" x14ac:dyDescent="0.2">
      <c r="A1163" s="76" t="s">
        <v>19</v>
      </c>
      <c r="B1163" s="67" t="s">
        <v>28</v>
      </c>
      <c r="C1163" s="67" t="s">
        <v>0</v>
      </c>
      <c r="D1163" s="67" t="s">
        <v>308</v>
      </c>
      <c r="E1163" s="77">
        <f>+IF(ISNUMBER(DATA!H824),DATA!H824,"n/a")</f>
        <v>130753</v>
      </c>
      <c r="F1163" s="78">
        <f>+IF(ISNUMBER(DATA!I824),DATA!I824,"n/a")</f>
        <v>1.1519999999999999</v>
      </c>
      <c r="G1163" s="77">
        <f>+IF(ISNUMBER(DATA!R824),DATA!R824,"n/a")</f>
        <v>318094</v>
      </c>
      <c r="H1163" s="78">
        <f>+IF(ISNUMBER(DATA!S824),DATA!S824,"n/a")</f>
        <v>0.52400000000000002</v>
      </c>
      <c r="I1163" s="77">
        <f>+IF(ISNUMBER(DATA!AB824),DATA!AB824,"n/a")</f>
        <v>554293</v>
      </c>
      <c r="J1163" s="78">
        <f>+IF(ISNUMBER(DATA!AC824),DATA!AC824,"n/a")</f>
        <v>0.3</v>
      </c>
      <c r="K1163" s="77">
        <f>+IF(ISNUMBER(DATA!AL824),DATA!AL824,"n/a")</f>
        <v>1087792</v>
      </c>
      <c r="L1163" s="78">
        <f>+IF(ISNUMBER(DATA!AM824),DATA!AM824,"n/a")</f>
        <v>0.34200000000000003</v>
      </c>
      <c r="R1163" s="67"/>
      <c r="S1163" s="67"/>
      <c r="T1163" s="67"/>
      <c r="U1163" s="67"/>
      <c r="V1163" s="67"/>
      <c r="W1163" s="67"/>
      <c r="X1163" s="67"/>
      <c r="Y1163" s="67"/>
    </row>
    <row r="1164" spans="1:25" x14ac:dyDescent="0.2">
      <c r="A1164" s="76" t="s">
        <v>19</v>
      </c>
      <c r="B1164" s="67" t="s">
        <v>28</v>
      </c>
      <c r="C1164" s="67" t="s">
        <v>0</v>
      </c>
      <c r="D1164" s="67" t="s">
        <v>309</v>
      </c>
      <c r="E1164" s="77">
        <f>+IF(ISNUMBER(DATA!H825),DATA!H825,"n/a")</f>
        <v>70650</v>
      </c>
      <c r="F1164" s="78">
        <f>+IF(ISNUMBER(DATA!I825),DATA!I825,"n/a")</f>
        <v>0.16500000000000001</v>
      </c>
      <c r="G1164" s="77">
        <f>+IF(ISNUMBER(DATA!R825),DATA!R825,"n/a")</f>
        <v>243924</v>
      </c>
      <c r="H1164" s="78">
        <f>+IF(ISNUMBER(DATA!S825),DATA!S825,"n/a")</f>
        <v>0.13700000000000001</v>
      </c>
      <c r="I1164" s="77">
        <f>+IF(ISNUMBER(DATA!AB825),DATA!AB825,"n/a")</f>
        <v>588643</v>
      </c>
      <c r="J1164" s="78">
        <f>+IF(ISNUMBER(DATA!AC825),DATA!AC825,"n/a")</f>
        <v>0.14099999999999999</v>
      </c>
      <c r="K1164" s="77">
        <f>+IF(ISNUMBER(DATA!AL825),DATA!AL825,"n/a")</f>
        <v>950656</v>
      </c>
      <c r="L1164" s="78">
        <f>+IF(ISNUMBER(DATA!AM825),DATA!AM825,"n/a")</f>
        <v>6.2E-2</v>
      </c>
      <c r="R1164" s="67"/>
      <c r="S1164" s="67"/>
      <c r="T1164" s="67"/>
      <c r="U1164" s="67"/>
      <c r="V1164" s="67"/>
      <c r="W1164" s="67"/>
      <c r="X1164" s="67"/>
      <c r="Y1164" s="67"/>
    </row>
    <row r="1165" spans="1:25" x14ac:dyDescent="0.2">
      <c r="A1165" s="76" t="s">
        <v>19</v>
      </c>
      <c r="B1165" s="67" t="s">
        <v>28</v>
      </c>
      <c r="C1165" s="67" t="s">
        <v>0</v>
      </c>
      <c r="D1165" s="67" t="s">
        <v>310</v>
      </c>
      <c r="E1165" s="77">
        <f>+IF(ISNUMBER(DATA!H826),DATA!H826,"n/a")</f>
        <v>121539</v>
      </c>
      <c r="F1165" s="78">
        <f>+IF(ISNUMBER(DATA!I826),DATA!I826,"n/a")</f>
        <v>1.262</v>
      </c>
      <c r="G1165" s="77">
        <f>+IF(ISNUMBER(DATA!R826),DATA!R826,"n/a")</f>
        <v>403478</v>
      </c>
      <c r="H1165" s="78">
        <f>+IF(ISNUMBER(DATA!S826),DATA!S826,"n/a")</f>
        <v>1.069</v>
      </c>
      <c r="I1165" s="77">
        <f>+IF(ISNUMBER(DATA!AB826),DATA!AB826,"n/a")</f>
        <v>858937</v>
      </c>
      <c r="J1165" s="78">
        <f>+IF(ISNUMBER(DATA!AC826),DATA!AC826,"n/a")</f>
        <v>1.0549999999999999</v>
      </c>
      <c r="K1165" s="77">
        <f>+IF(ISNUMBER(DATA!AL826),DATA!AL826,"n/a")</f>
        <v>1456888</v>
      </c>
      <c r="L1165" s="78">
        <f>+IF(ISNUMBER(DATA!AM826),DATA!AM826,"n/a")</f>
        <v>0.86899999999999999</v>
      </c>
      <c r="R1165" s="67"/>
      <c r="S1165" s="67"/>
      <c r="T1165" s="67"/>
      <c r="U1165" s="67"/>
      <c r="V1165" s="67"/>
      <c r="W1165" s="67"/>
      <c r="X1165" s="67"/>
      <c r="Y1165" s="67"/>
    </row>
    <row r="1166" spans="1:25" x14ac:dyDescent="0.2">
      <c r="A1166" s="76" t="s">
        <v>19</v>
      </c>
      <c r="B1166" s="67" t="s">
        <v>28</v>
      </c>
      <c r="C1166" s="67" t="s">
        <v>0</v>
      </c>
      <c r="D1166" s="67" t="s">
        <v>311</v>
      </c>
      <c r="E1166" s="77">
        <f>+IF(ISNUMBER(DATA!H827),DATA!H827,"n/a")</f>
        <v>58271</v>
      </c>
      <c r="F1166" s="78">
        <f>+IF(ISNUMBER(DATA!I827),DATA!I827,"n/a")</f>
        <v>0.23100000000000001</v>
      </c>
      <c r="G1166" s="77">
        <f>+IF(ISNUMBER(DATA!R827),DATA!R827,"n/a")</f>
        <v>193741</v>
      </c>
      <c r="H1166" s="78">
        <f>+IF(ISNUMBER(DATA!S827),DATA!S827,"n/a")</f>
        <v>0.16800000000000001</v>
      </c>
      <c r="I1166" s="77">
        <f>+IF(ISNUMBER(DATA!AB827),DATA!AB827,"n/a")</f>
        <v>399268</v>
      </c>
      <c r="J1166" s="78">
        <f>+IF(ISNUMBER(DATA!AC827),DATA!AC827,"n/a")</f>
        <v>0.14399999999999999</v>
      </c>
      <c r="K1166" s="77">
        <f>+IF(ISNUMBER(DATA!AL827),DATA!AL827,"n/a")</f>
        <v>701857</v>
      </c>
      <c r="L1166" s="78">
        <f>+IF(ISNUMBER(DATA!AM827),DATA!AM827,"n/a")</f>
        <v>7.5999999999999998E-2</v>
      </c>
      <c r="R1166" s="67"/>
      <c r="S1166" s="67"/>
      <c r="T1166" s="67"/>
      <c r="U1166" s="67"/>
      <c r="V1166" s="67"/>
      <c r="W1166" s="67"/>
      <c r="X1166" s="67"/>
      <c r="Y1166" s="67"/>
    </row>
    <row r="1167" spans="1:25" x14ac:dyDescent="0.2">
      <c r="A1167" s="76" t="s">
        <v>19</v>
      </c>
      <c r="B1167" s="67" t="s">
        <v>28</v>
      </c>
      <c r="C1167" s="67" t="s">
        <v>0</v>
      </c>
      <c r="D1167" s="67" t="s">
        <v>312</v>
      </c>
      <c r="E1167" s="77">
        <f>+IF(ISNUMBER(DATA!H828),DATA!H828,"n/a")</f>
        <v>74350</v>
      </c>
      <c r="F1167" s="78">
        <f>+IF(ISNUMBER(DATA!I828),DATA!I828,"n/a")</f>
        <v>0.71199999999999997</v>
      </c>
      <c r="G1167" s="77">
        <f>+IF(ISNUMBER(DATA!R828),DATA!R828,"n/a")</f>
        <v>235925</v>
      </c>
      <c r="H1167" s="78">
        <f>+IF(ISNUMBER(DATA!S828),DATA!S828,"n/a")</f>
        <v>0.63400000000000001</v>
      </c>
      <c r="I1167" s="77">
        <f>+IF(ISNUMBER(DATA!AB828),DATA!AB828,"n/a")</f>
        <v>461820</v>
      </c>
      <c r="J1167" s="78">
        <f>+IF(ISNUMBER(DATA!AC828),DATA!AC828,"n/a")</f>
        <v>0.51900000000000002</v>
      </c>
      <c r="K1167" s="77">
        <f>+IF(ISNUMBER(DATA!AL828),DATA!AL828,"n/a")</f>
        <v>748691</v>
      </c>
      <c r="L1167" s="78">
        <f>+IF(ISNUMBER(DATA!AM828),DATA!AM828,"n/a")</f>
        <v>0.311</v>
      </c>
      <c r="R1167" s="67"/>
      <c r="S1167" s="67"/>
      <c r="T1167" s="67"/>
      <c r="U1167" s="67"/>
      <c r="V1167" s="67"/>
      <c r="W1167" s="67"/>
      <c r="X1167" s="67"/>
      <c r="Y1167" s="67"/>
    </row>
    <row r="1168" spans="1:25" x14ac:dyDescent="0.2">
      <c r="A1168" s="76" t="s">
        <v>19</v>
      </c>
      <c r="B1168" s="67" t="s">
        <v>28</v>
      </c>
      <c r="C1168" s="67" t="s">
        <v>0</v>
      </c>
      <c r="D1168" s="67" t="s">
        <v>313</v>
      </c>
      <c r="E1168" s="77">
        <f>+IF(ISNUMBER(DATA!H829),DATA!H829,"n/a")</f>
        <v>66294</v>
      </c>
      <c r="F1168" s="78">
        <f>+IF(ISNUMBER(DATA!I829),DATA!I829,"n/a")</f>
        <v>1.387</v>
      </c>
      <c r="G1168" s="77">
        <f>+IF(ISNUMBER(DATA!R829),DATA!R829,"n/a")</f>
        <v>218737</v>
      </c>
      <c r="H1168" s="78">
        <f>+IF(ISNUMBER(DATA!S829),DATA!S829,"n/a")</f>
        <v>1.327</v>
      </c>
      <c r="I1168" s="77">
        <f>+IF(ISNUMBER(DATA!AB829),DATA!AB829,"n/a")</f>
        <v>432765</v>
      </c>
      <c r="J1168" s="78">
        <f>+IF(ISNUMBER(DATA!AC829),DATA!AC829,"n/a")</f>
        <v>1.1519999999999999</v>
      </c>
      <c r="K1168" s="77">
        <f>+IF(ISNUMBER(DATA!AL829),DATA!AL829,"n/a")</f>
        <v>638435</v>
      </c>
      <c r="L1168" s="78">
        <f>+IF(ISNUMBER(DATA!AM829),DATA!AM829,"n/a")</f>
        <v>0.69599999999999995</v>
      </c>
      <c r="R1168" s="67"/>
      <c r="S1168" s="67"/>
      <c r="T1168" s="67"/>
      <c r="U1168" s="67"/>
      <c r="V1168" s="67"/>
      <c r="W1168" s="67"/>
      <c r="X1168" s="67"/>
      <c r="Y1168" s="67"/>
    </row>
    <row r="1169" spans="1:25" x14ac:dyDescent="0.2">
      <c r="A1169" s="76" t="s">
        <v>19</v>
      </c>
      <c r="B1169" s="67" t="s">
        <v>28</v>
      </c>
      <c r="C1169" s="67" t="s">
        <v>0</v>
      </c>
      <c r="D1169" s="67" t="s">
        <v>314</v>
      </c>
      <c r="E1169" s="77">
        <f>+IF(ISNUMBER(DATA!H830),DATA!H830,"n/a")</f>
        <v>52599</v>
      </c>
      <c r="F1169" s="78">
        <f>+IF(ISNUMBER(DATA!I830),DATA!I830,"n/a")</f>
        <v>-3.2000000000000001E-2</v>
      </c>
      <c r="G1169" s="77">
        <f>+IF(ISNUMBER(DATA!R830),DATA!R830,"n/a")</f>
        <v>194258</v>
      </c>
      <c r="H1169" s="78">
        <f>+IF(ISNUMBER(DATA!S830),DATA!S830,"n/a")</f>
        <v>3.0000000000000001E-3</v>
      </c>
      <c r="I1169" s="77">
        <f>+IF(ISNUMBER(DATA!AB830),DATA!AB830,"n/a")</f>
        <v>380735</v>
      </c>
      <c r="J1169" s="78">
        <f>+IF(ISNUMBER(DATA!AC830),DATA!AC830,"n/a")</f>
        <v>-9.4E-2</v>
      </c>
      <c r="K1169" s="77">
        <f>+IF(ISNUMBER(DATA!AL830),DATA!AL830,"n/a")</f>
        <v>701272</v>
      </c>
      <c r="L1169" s="78">
        <f>+IF(ISNUMBER(DATA!AM830),DATA!AM830,"n/a")</f>
        <v>-4.1000000000000002E-2</v>
      </c>
      <c r="R1169" s="67"/>
      <c r="S1169" s="67"/>
      <c r="T1169" s="67"/>
      <c r="U1169" s="67"/>
      <c r="V1169" s="67"/>
      <c r="W1169" s="67"/>
      <c r="X1169" s="67"/>
      <c r="Y1169" s="67"/>
    </row>
    <row r="1170" spans="1:25" x14ac:dyDescent="0.2">
      <c r="A1170" s="76" t="s">
        <v>19</v>
      </c>
      <c r="B1170" s="67" t="s">
        <v>28</v>
      </c>
      <c r="C1170" s="67" t="s">
        <v>0</v>
      </c>
      <c r="D1170" s="67" t="s">
        <v>315</v>
      </c>
      <c r="E1170" s="77">
        <f>+IF(ISNUMBER(DATA!H831),DATA!H831,"n/a")</f>
        <v>41825</v>
      </c>
      <c r="F1170" s="78">
        <f>+IF(ISNUMBER(DATA!I831),DATA!I831,"n/a")</f>
        <v>0.78800000000000003</v>
      </c>
      <c r="G1170" s="77">
        <f>+IF(ISNUMBER(DATA!R831),DATA!R831,"n/a")</f>
        <v>141516</v>
      </c>
      <c r="H1170" s="78">
        <f>+IF(ISNUMBER(DATA!S831),DATA!S831,"n/a")</f>
        <v>0.94899999999999995</v>
      </c>
      <c r="I1170" s="77">
        <f>+IF(ISNUMBER(DATA!AB831),DATA!AB831,"n/a")</f>
        <v>296012</v>
      </c>
      <c r="J1170" s="78">
        <f>+IF(ISNUMBER(DATA!AC831),DATA!AC831,"n/a")</f>
        <v>0.96799999999999997</v>
      </c>
      <c r="K1170" s="77">
        <f>+IF(ISNUMBER(DATA!AL831),DATA!AL831,"n/a")</f>
        <v>538732</v>
      </c>
      <c r="L1170" s="78">
        <f>+IF(ISNUMBER(DATA!AM831),DATA!AM831,"n/a")</f>
        <v>1.1579999999999999</v>
      </c>
      <c r="R1170" s="67"/>
      <c r="S1170" s="67"/>
      <c r="T1170" s="67"/>
      <c r="U1170" s="67"/>
      <c r="V1170" s="67"/>
      <c r="W1170" s="67"/>
      <c r="X1170" s="67"/>
      <c r="Y1170" s="67"/>
    </row>
    <row r="1171" spans="1:25" x14ac:dyDescent="0.2">
      <c r="A1171" s="76" t="s">
        <v>19</v>
      </c>
      <c r="B1171" s="67" t="s">
        <v>28</v>
      </c>
      <c r="C1171" s="67" t="s">
        <v>0</v>
      </c>
      <c r="D1171" s="67" t="s">
        <v>316</v>
      </c>
      <c r="E1171" s="77">
        <f>+IF(ISNUMBER(DATA!H832),DATA!H832,"n/a")</f>
        <v>75850</v>
      </c>
      <c r="F1171" s="78">
        <f>+IF(ISNUMBER(DATA!I832),DATA!I832,"n/a")</f>
        <v>0.46700000000000003</v>
      </c>
      <c r="G1171" s="77">
        <f>+IF(ISNUMBER(DATA!R832),DATA!R832,"n/a")</f>
        <v>238866</v>
      </c>
      <c r="H1171" s="78">
        <f>+IF(ISNUMBER(DATA!S832),DATA!S832,"n/a")</f>
        <v>0.373</v>
      </c>
      <c r="I1171" s="77">
        <f>+IF(ISNUMBER(DATA!AB832),DATA!AB832,"n/a")</f>
        <v>483485</v>
      </c>
      <c r="J1171" s="78">
        <f>+IF(ISNUMBER(DATA!AC832),DATA!AC832,"n/a")</f>
        <v>0.314</v>
      </c>
      <c r="K1171" s="77">
        <f>+IF(ISNUMBER(DATA!AL832),DATA!AL832,"n/a")</f>
        <v>873182</v>
      </c>
      <c r="L1171" s="78">
        <f>+IF(ISNUMBER(DATA!AM832),DATA!AM832,"n/a")</f>
        <v>0.28599999999999998</v>
      </c>
      <c r="R1171" s="67"/>
      <c r="S1171" s="67"/>
      <c r="T1171" s="67"/>
      <c r="U1171" s="67"/>
      <c r="V1171" s="67"/>
      <c r="W1171" s="67"/>
      <c r="X1171" s="67"/>
      <c r="Y1171" s="67"/>
    </row>
    <row r="1172" spans="1:25" x14ac:dyDescent="0.2">
      <c r="A1172" s="76" t="s">
        <v>19</v>
      </c>
      <c r="B1172" s="67" t="s">
        <v>28</v>
      </c>
      <c r="C1172" s="67" t="s">
        <v>0</v>
      </c>
      <c r="D1172" s="67" t="s">
        <v>317</v>
      </c>
      <c r="E1172" s="77">
        <f>+IF(ISNUMBER(DATA!H833),DATA!H833,"n/a")</f>
        <v>118083</v>
      </c>
      <c r="F1172" s="78">
        <f>+IF(ISNUMBER(DATA!I833),DATA!I833,"n/a")</f>
        <v>-0.13600000000000001</v>
      </c>
      <c r="G1172" s="77">
        <f>+IF(ISNUMBER(DATA!R833),DATA!R833,"n/a")</f>
        <v>419677</v>
      </c>
      <c r="H1172" s="78">
        <f>+IF(ISNUMBER(DATA!S833),DATA!S833,"n/a")</f>
        <v>-8.5999999999999993E-2</v>
      </c>
      <c r="I1172" s="77">
        <f>+IF(ISNUMBER(DATA!AB833),DATA!AB833,"n/a")</f>
        <v>851912</v>
      </c>
      <c r="J1172" s="78">
        <f>+IF(ISNUMBER(DATA!AC833),DATA!AC833,"n/a")</f>
        <v>-0.13500000000000001</v>
      </c>
      <c r="K1172" s="77">
        <f>+IF(ISNUMBER(DATA!AL833),DATA!AL833,"n/a")</f>
        <v>1631685</v>
      </c>
      <c r="L1172" s="78">
        <f>+IF(ISNUMBER(DATA!AM833),DATA!AM833,"n/a")</f>
        <v>-7.4999999999999997E-2</v>
      </c>
      <c r="R1172" s="67"/>
      <c r="S1172" s="67"/>
      <c r="T1172" s="67"/>
      <c r="U1172" s="67"/>
      <c r="V1172" s="67"/>
      <c r="W1172" s="67"/>
      <c r="X1172" s="67"/>
      <c r="Y1172" s="67"/>
    </row>
    <row r="1173" spans="1:25" x14ac:dyDescent="0.2">
      <c r="A1173" s="76" t="s">
        <v>19</v>
      </c>
      <c r="B1173" s="67" t="s">
        <v>28</v>
      </c>
      <c r="C1173" s="67" t="s">
        <v>0</v>
      </c>
      <c r="D1173" s="67" t="s">
        <v>318</v>
      </c>
      <c r="E1173" s="77">
        <f>+IF(ISNUMBER(DATA!H834),DATA!H834,"n/a")</f>
        <v>174555</v>
      </c>
      <c r="F1173" s="78">
        <f>+IF(ISNUMBER(DATA!I834),DATA!I834,"n/a")</f>
        <v>1.429</v>
      </c>
      <c r="G1173" s="77">
        <f>+IF(ISNUMBER(DATA!R834),DATA!R834,"n/a")</f>
        <v>553555</v>
      </c>
      <c r="H1173" s="78">
        <f>+IF(ISNUMBER(DATA!S834),DATA!S834,"n/a")</f>
        <v>1.103</v>
      </c>
      <c r="I1173" s="77">
        <f>+IF(ISNUMBER(DATA!AB834),DATA!AB834,"n/a")</f>
        <v>1147399</v>
      </c>
      <c r="J1173" s="78">
        <f>+IF(ISNUMBER(DATA!AC834),DATA!AC834,"n/a")</f>
        <v>1.1020000000000001</v>
      </c>
      <c r="K1173" s="77">
        <f>+IF(ISNUMBER(DATA!AL834),DATA!AL834,"n/a")</f>
        <v>1970881</v>
      </c>
      <c r="L1173" s="78">
        <f>+IF(ISNUMBER(DATA!AM834),DATA!AM834,"n/a")</f>
        <v>1.0049999999999999</v>
      </c>
      <c r="R1173" s="67"/>
      <c r="S1173" s="67"/>
      <c r="T1173" s="67"/>
      <c r="U1173" s="67"/>
      <c r="V1173" s="67"/>
      <c r="W1173" s="67"/>
      <c r="X1173" s="67"/>
      <c r="Y1173" s="67"/>
    </row>
    <row r="1174" spans="1:25" x14ac:dyDescent="0.2">
      <c r="A1174" s="76" t="s">
        <v>19</v>
      </c>
      <c r="B1174" s="67" t="s">
        <v>28</v>
      </c>
      <c r="C1174" s="67" t="s">
        <v>0</v>
      </c>
      <c r="D1174" s="67" t="s">
        <v>319</v>
      </c>
      <c r="E1174" s="77">
        <f>+IF(ISNUMBER(DATA!H835),DATA!H835,"n/a")</f>
        <v>96689</v>
      </c>
      <c r="F1174" s="78">
        <f>+IF(ISNUMBER(DATA!I835),DATA!I835,"n/a")</f>
        <v>0.30099999999999999</v>
      </c>
      <c r="G1174" s="77">
        <f>+IF(ISNUMBER(DATA!R835),DATA!R835,"n/a")</f>
        <v>344328</v>
      </c>
      <c r="H1174" s="78">
        <f>+IF(ISNUMBER(DATA!S835),DATA!S835,"n/a")</f>
        <v>0.25600000000000001</v>
      </c>
      <c r="I1174" s="77">
        <f>+IF(ISNUMBER(DATA!AB835),DATA!AB835,"n/a")</f>
        <v>717972</v>
      </c>
      <c r="J1174" s="78">
        <f>+IF(ISNUMBER(DATA!AC835),DATA!AC835,"n/a")</f>
        <v>0.21299999999999999</v>
      </c>
      <c r="K1174" s="77">
        <f>+IF(ISNUMBER(DATA!AL835),DATA!AL835,"n/a")</f>
        <v>1302045</v>
      </c>
      <c r="L1174" s="78">
        <f>+IF(ISNUMBER(DATA!AM835),DATA!AM835,"n/a")</f>
        <v>0.20499999999999999</v>
      </c>
      <c r="R1174" s="67"/>
      <c r="S1174" s="67"/>
      <c r="T1174" s="67"/>
      <c r="U1174" s="67"/>
      <c r="V1174" s="67"/>
      <c r="W1174" s="67"/>
      <c r="X1174" s="67"/>
      <c r="Y1174" s="67"/>
    </row>
    <row r="1175" spans="1:25" x14ac:dyDescent="0.2">
      <c r="A1175" s="76" t="s">
        <v>19</v>
      </c>
      <c r="B1175" s="67" t="s">
        <v>28</v>
      </c>
      <c r="C1175" s="67" t="s">
        <v>0</v>
      </c>
      <c r="D1175" s="67" t="s">
        <v>320</v>
      </c>
      <c r="E1175" s="77">
        <f>+IF(ISNUMBER(DATA!H836),DATA!H836,"n/a")</f>
        <v>64060</v>
      </c>
      <c r="F1175" s="78">
        <f>+IF(ISNUMBER(DATA!I836),DATA!I836,"n/a")</f>
        <v>0.16700000000000001</v>
      </c>
      <c r="G1175" s="77">
        <f>+IF(ISNUMBER(DATA!R836),DATA!R836,"n/a")</f>
        <v>218796</v>
      </c>
      <c r="H1175" s="78">
        <f>+IF(ISNUMBER(DATA!S836),DATA!S836,"n/a")</f>
        <v>0.107</v>
      </c>
      <c r="I1175" s="77">
        <f>+IF(ISNUMBER(DATA!AB836),DATA!AB836,"n/a")</f>
        <v>465503</v>
      </c>
      <c r="J1175" s="78">
        <f>+IF(ISNUMBER(DATA!AC836),DATA!AC836,"n/a")</f>
        <v>5.0999999999999997E-2</v>
      </c>
      <c r="K1175" s="77">
        <f>+IF(ISNUMBER(DATA!AL836),DATA!AL836,"n/a")</f>
        <v>800595</v>
      </c>
      <c r="L1175" s="78">
        <f>+IF(ISNUMBER(DATA!AM836),DATA!AM836,"n/a")</f>
        <v>5.1999999999999998E-2</v>
      </c>
      <c r="R1175" s="67"/>
      <c r="S1175" s="67"/>
      <c r="T1175" s="67"/>
      <c r="U1175" s="67"/>
      <c r="V1175" s="67"/>
      <c r="W1175" s="67"/>
      <c r="X1175" s="67"/>
      <c r="Y1175" s="67"/>
    </row>
    <row r="1176" spans="1:25" x14ac:dyDescent="0.2">
      <c r="A1176" s="76" t="s">
        <v>19</v>
      </c>
      <c r="B1176" s="67" t="s">
        <v>28</v>
      </c>
      <c r="C1176" s="67" t="s">
        <v>0</v>
      </c>
      <c r="D1176" s="67" t="s">
        <v>321</v>
      </c>
      <c r="E1176" s="77">
        <f>+IF(ISNUMBER(DATA!H837),DATA!H837,"n/a")</f>
        <v>98607</v>
      </c>
      <c r="F1176" s="78">
        <f>+IF(ISNUMBER(DATA!I837),DATA!I837,"n/a")</f>
        <v>-8.1000000000000003E-2</v>
      </c>
      <c r="G1176" s="77">
        <f>+IF(ISNUMBER(DATA!R837),DATA!R837,"n/a")</f>
        <v>352879</v>
      </c>
      <c r="H1176" s="78">
        <f>+IF(ISNUMBER(DATA!S837),DATA!S837,"n/a")</f>
        <v>-4.8000000000000001E-2</v>
      </c>
      <c r="I1176" s="77">
        <f>+IF(ISNUMBER(DATA!AB837),DATA!AB837,"n/a")</f>
        <v>707592</v>
      </c>
      <c r="J1176" s="78">
        <f>+IF(ISNUMBER(DATA!AC837),DATA!AC837,"n/a")</f>
        <v>-4.2999999999999997E-2</v>
      </c>
      <c r="K1176" s="77">
        <f>+IF(ISNUMBER(DATA!AL837),DATA!AL837,"n/a")</f>
        <v>1362001</v>
      </c>
      <c r="L1176" s="78">
        <f>+IF(ISNUMBER(DATA!AM837),DATA!AM837,"n/a")</f>
        <v>-2.1000000000000001E-2</v>
      </c>
      <c r="R1176" s="67"/>
      <c r="S1176" s="67"/>
      <c r="T1176" s="67"/>
      <c r="U1176" s="67"/>
      <c r="V1176" s="67"/>
      <c r="W1176" s="67"/>
      <c r="X1176" s="67"/>
      <c r="Y1176" s="67"/>
    </row>
    <row r="1177" spans="1:25" x14ac:dyDescent="0.2">
      <c r="A1177" s="76" t="s">
        <v>19</v>
      </c>
      <c r="B1177" s="67" t="s">
        <v>28</v>
      </c>
      <c r="C1177" s="67" t="s">
        <v>0</v>
      </c>
      <c r="D1177" s="67" t="s">
        <v>347</v>
      </c>
      <c r="E1177" s="77">
        <f>+IF(ISNUMBER(DATA!H838),DATA!H838,"n/a")</f>
        <v>62347</v>
      </c>
      <c r="F1177" s="78">
        <f>+IF(ISNUMBER(DATA!I838),DATA!I838,"n/a")</f>
        <v>1.1639999999999999</v>
      </c>
      <c r="G1177" s="77">
        <f>+IF(ISNUMBER(DATA!R838),DATA!R838,"n/a")</f>
        <v>201780</v>
      </c>
      <c r="H1177" s="78">
        <f>+IF(ISNUMBER(DATA!S838),DATA!S838,"n/a")</f>
        <v>0.92300000000000004</v>
      </c>
      <c r="I1177" s="77">
        <f>+IF(ISNUMBER(DATA!AB838),DATA!AB838,"n/a")</f>
        <v>424208</v>
      </c>
      <c r="J1177" s="78">
        <f>+IF(ISNUMBER(DATA!AC838),DATA!AC838,"n/a")</f>
        <v>0.79300000000000004</v>
      </c>
      <c r="K1177" s="77">
        <f>+IF(ISNUMBER(DATA!AL838),DATA!AL838,"n/a")</f>
        <v>666759</v>
      </c>
      <c r="L1177" s="78">
        <f>+IF(ISNUMBER(DATA!AM838),DATA!AM838,"n/a")</f>
        <v>0.50900000000000001</v>
      </c>
      <c r="R1177" s="67"/>
      <c r="S1177" s="67"/>
      <c r="T1177" s="67"/>
      <c r="U1177" s="67"/>
      <c r="V1177" s="67"/>
      <c r="W1177" s="67"/>
      <c r="X1177" s="67"/>
      <c r="Y1177" s="67"/>
    </row>
    <row r="1178" spans="1:25" x14ac:dyDescent="0.2">
      <c r="A1178" s="76" t="s">
        <v>19</v>
      </c>
      <c r="B1178" s="67" t="s">
        <v>28</v>
      </c>
      <c r="C1178" s="67" t="s">
        <v>0</v>
      </c>
      <c r="D1178" s="67" t="s">
        <v>348</v>
      </c>
      <c r="E1178" s="77">
        <f>+IF(ISNUMBER(DATA!H839),DATA!H839,"n/a")</f>
        <v>75981</v>
      </c>
      <c r="F1178" s="78">
        <f>+IF(ISNUMBER(DATA!I839),DATA!I839,"n/a")</f>
        <v>0.30399999999999999</v>
      </c>
      <c r="G1178" s="77">
        <f>+IF(ISNUMBER(DATA!R839),DATA!R839,"n/a")</f>
        <v>211006</v>
      </c>
      <c r="H1178" s="78">
        <f>+IF(ISNUMBER(DATA!S839),DATA!S839,"n/a")</f>
        <v>0.151</v>
      </c>
      <c r="I1178" s="77">
        <f>+IF(ISNUMBER(DATA!AB839),DATA!AB839,"n/a")</f>
        <v>407917</v>
      </c>
      <c r="J1178" s="78">
        <f>+IF(ISNUMBER(DATA!AC839),DATA!AC839,"n/a")</f>
        <v>0.185</v>
      </c>
      <c r="K1178" s="77">
        <f>+IF(ISNUMBER(DATA!AL839),DATA!AL839,"n/a")</f>
        <v>781027</v>
      </c>
      <c r="L1178" s="78">
        <f>+IF(ISNUMBER(DATA!AM839),DATA!AM839,"n/a")</f>
        <v>0.24299999999999999</v>
      </c>
      <c r="R1178" s="67"/>
      <c r="S1178" s="67"/>
      <c r="T1178" s="67"/>
      <c r="U1178" s="67"/>
      <c r="V1178" s="67"/>
      <c r="W1178" s="67"/>
      <c r="X1178" s="67"/>
      <c r="Y1178" s="67"/>
    </row>
    <row r="1179" spans="1:25" x14ac:dyDescent="0.2">
      <c r="A1179" s="76"/>
      <c r="E1179" s="77"/>
      <c r="F1179" s="78"/>
      <c r="G1179" s="77"/>
      <c r="H1179" s="78"/>
      <c r="I1179" s="77"/>
      <c r="J1179" s="78"/>
      <c r="K1179" s="77"/>
      <c r="L1179" s="78"/>
      <c r="R1179" s="67"/>
      <c r="S1179" s="67"/>
      <c r="T1179" s="67"/>
      <c r="U1179" s="67"/>
      <c r="V1179" s="67"/>
      <c r="W1179" s="67"/>
      <c r="X1179" s="67"/>
      <c r="Y1179" s="67"/>
    </row>
    <row r="1180" spans="1:25" x14ac:dyDescent="0.2">
      <c r="A1180" s="76" t="s">
        <v>19</v>
      </c>
      <c r="B1180" s="67" t="s">
        <v>28</v>
      </c>
      <c r="C1180" s="67" t="s">
        <v>9</v>
      </c>
      <c r="D1180" s="67" t="s">
        <v>274</v>
      </c>
      <c r="E1180" s="87">
        <f>+IF(ISNUMBER(DATA!J790),DATA!J790,"n/a")</f>
        <v>12138</v>
      </c>
      <c r="F1180" s="78">
        <f>+IF(ISNUMBER(DATA!K790),DATA!K790,"n/a")</f>
        <v>0.24399999999999999</v>
      </c>
      <c r="G1180" s="87">
        <f>+IF(ISNUMBER(DATA!T790),DATA!T790,"n/a")</f>
        <v>38977</v>
      </c>
      <c r="H1180" s="78">
        <f>+IF(ISNUMBER(DATA!U790),DATA!U790,"n/a")</f>
        <v>2E-3</v>
      </c>
      <c r="I1180" s="87">
        <f>+IF(ISNUMBER(DATA!AD790),DATA!AD790,"n/a")</f>
        <v>84535</v>
      </c>
      <c r="J1180" s="78">
        <f>+IF(ISNUMBER(DATA!AE790),DATA!AE790,"n/a")</f>
        <v>-3.6999999999999998E-2</v>
      </c>
      <c r="K1180" s="87">
        <f>+IF(ISNUMBER(DATA!AN790),DATA!AN790,"n/a")</f>
        <v>149609</v>
      </c>
      <c r="L1180" s="78">
        <f>+IF(ISNUMBER(DATA!AO790),DATA!AO790,"n/a")</f>
        <v>-7.0000000000000001E-3</v>
      </c>
      <c r="R1180" s="67"/>
      <c r="S1180" s="67"/>
      <c r="T1180" s="67"/>
      <c r="U1180" s="67"/>
      <c r="V1180" s="67"/>
      <c r="W1180" s="67"/>
      <c r="X1180" s="67"/>
      <c r="Y1180" s="67"/>
    </row>
    <row r="1181" spans="1:25" x14ac:dyDescent="0.2">
      <c r="A1181" s="76" t="s">
        <v>19</v>
      </c>
      <c r="B1181" s="67" t="s">
        <v>28</v>
      </c>
      <c r="C1181" s="67" t="s">
        <v>9</v>
      </c>
      <c r="D1181" s="67" t="s">
        <v>275</v>
      </c>
      <c r="E1181" s="87">
        <f>+IF(ISNUMBER(DATA!J791),DATA!J791,"n/a")</f>
        <v>29912</v>
      </c>
      <c r="F1181" s="78">
        <f>+IF(ISNUMBER(DATA!K791),DATA!K791,"n/a")</f>
        <v>1.776</v>
      </c>
      <c r="G1181" s="87">
        <f>+IF(ISNUMBER(DATA!T791),DATA!T791,"n/a")</f>
        <v>102409</v>
      </c>
      <c r="H1181" s="78">
        <f>+IF(ISNUMBER(DATA!U791),DATA!U791,"n/a")</f>
        <v>1.806</v>
      </c>
      <c r="I1181" s="87">
        <f>+IF(ISNUMBER(DATA!AD791),DATA!AD791,"n/a")</f>
        <v>200126</v>
      </c>
      <c r="J1181" s="78">
        <f>+IF(ISNUMBER(DATA!AE791),DATA!AE791,"n/a")</f>
        <v>1.7909999999999999</v>
      </c>
      <c r="K1181" s="87">
        <f>+IF(ISNUMBER(DATA!AN791),DATA!AN791,"n/a")</f>
        <v>386364</v>
      </c>
      <c r="L1181" s="78">
        <f>+IF(ISNUMBER(DATA!AO791),DATA!AO791,"n/a")</f>
        <v>2.2010000000000001</v>
      </c>
      <c r="R1181" s="67"/>
      <c r="S1181" s="67"/>
      <c r="T1181" s="67"/>
      <c r="U1181" s="67"/>
      <c r="V1181" s="67"/>
      <c r="W1181" s="67"/>
      <c r="X1181" s="67"/>
      <c r="Y1181" s="67"/>
    </row>
    <row r="1182" spans="1:25" x14ac:dyDescent="0.2">
      <c r="A1182" s="76" t="s">
        <v>19</v>
      </c>
      <c r="B1182" s="67" t="s">
        <v>28</v>
      </c>
      <c r="C1182" s="67" t="s">
        <v>9</v>
      </c>
      <c r="D1182" s="67" t="s">
        <v>276</v>
      </c>
      <c r="E1182" s="87">
        <f>+IF(ISNUMBER(DATA!J792),DATA!J792,"n/a")</f>
        <v>36855</v>
      </c>
      <c r="F1182" s="78">
        <f>+IF(ISNUMBER(DATA!K792),DATA!K792,"n/a")</f>
        <v>0.45400000000000001</v>
      </c>
      <c r="G1182" s="87">
        <f>+IF(ISNUMBER(DATA!T792),DATA!T792,"n/a")</f>
        <v>104914</v>
      </c>
      <c r="H1182" s="78">
        <f>+IF(ISNUMBER(DATA!U792),DATA!U792,"n/a")</f>
        <v>0.26900000000000002</v>
      </c>
      <c r="I1182" s="87">
        <f>+IF(ISNUMBER(DATA!AD792),DATA!AD792,"n/a")</f>
        <v>211170</v>
      </c>
      <c r="J1182" s="78">
        <f>+IF(ISNUMBER(DATA!AE792),DATA!AE792,"n/a")</f>
        <v>0.22700000000000001</v>
      </c>
      <c r="K1182" s="87">
        <f>+IF(ISNUMBER(DATA!AN792),DATA!AN792,"n/a")</f>
        <v>368404</v>
      </c>
      <c r="L1182" s="78">
        <f>+IF(ISNUMBER(DATA!AO792),DATA!AO792,"n/a")</f>
        <v>0.221</v>
      </c>
      <c r="R1182" s="67"/>
      <c r="S1182" s="67"/>
      <c r="T1182" s="67"/>
      <c r="U1182" s="67"/>
      <c r="V1182" s="67"/>
      <c r="W1182" s="67"/>
      <c r="X1182" s="67"/>
      <c r="Y1182" s="67"/>
    </row>
    <row r="1183" spans="1:25" x14ac:dyDescent="0.2">
      <c r="A1183" s="76" t="s">
        <v>19</v>
      </c>
      <c r="B1183" s="67" t="s">
        <v>28</v>
      </c>
      <c r="C1183" s="67" t="s">
        <v>9</v>
      </c>
      <c r="D1183" s="67" t="s">
        <v>277</v>
      </c>
      <c r="E1183" s="87">
        <f>+IF(ISNUMBER(DATA!J793),DATA!J793,"n/a")</f>
        <v>15010</v>
      </c>
      <c r="F1183" s="78">
        <f>+IF(ISNUMBER(DATA!K793),DATA!K793,"n/a")</f>
        <v>1.03</v>
      </c>
      <c r="G1183" s="87">
        <f>+IF(ISNUMBER(DATA!T793),DATA!T793,"n/a")</f>
        <v>52014</v>
      </c>
      <c r="H1183" s="78">
        <f>+IF(ISNUMBER(DATA!U793),DATA!U793,"n/a")</f>
        <v>0.748</v>
      </c>
      <c r="I1183" s="87">
        <f>+IF(ISNUMBER(DATA!AD793),DATA!AD793,"n/a")</f>
        <v>105578</v>
      </c>
      <c r="J1183" s="78">
        <f>+IF(ISNUMBER(DATA!AE793),DATA!AE793,"n/a")</f>
        <v>0.78300000000000003</v>
      </c>
      <c r="K1183" s="87">
        <f>+IF(ISNUMBER(DATA!AN793),DATA!AN793,"n/a")</f>
        <v>191804</v>
      </c>
      <c r="L1183" s="78">
        <f>+IF(ISNUMBER(DATA!AO793),DATA!AO793,"n/a")</f>
        <v>0.96799999999999997</v>
      </c>
      <c r="R1183" s="67"/>
      <c r="S1183" s="67"/>
      <c r="T1183" s="67"/>
      <c r="U1183" s="67"/>
      <c r="V1183" s="67"/>
      <c r="W1183" s="67"/>
      <c r="X1183" s="67"/>
      <c r="Y1183" s="67"/>
    </row>
    <row r="1184" spans="1:25" x14ac:dyDescent="0.2">
      <c r="A1184" s="76" t="s">
        <v>19</v>
      </c>
      <c r="B1184" s="67" t="s">
        <v>28</v>
      </c>
      <c r="C1184" s="67" t="s">
        <v>9</v>
      </c>
      <c r="D1184" s="67" t="s">
        <v>278</v>
      </c>
      <c r="E1184" s="87">
        <f>+IF(ISNUMBER(DATA!J794),DATA!J794,"n/a")</f>
        <v>52536</v>
      </c>
      <c r="F1184" s="78">
        <f>+IF(ISNUMBER(DATA!K794),DATA!K794,"n/a")</f>
        <v>1.3640000000000001</v>
      </c>
      <c r="G1184" s="87">
        <f>+IF(ISNUMBER(DATA!T794),DATA!T794,"n/a")</f>
        <v>154567</v>
      </c>
      <c r="H1184" s="78">
        <f>+IF(ISNUMBER(DATA!U794),DATA!U794,"n/a")</f>
        <v>0.83799999999999997</v>
      </c>
      <c r="I1184" s="87">
        <f>+IF(ISNUMBER(DATA!AD794),DATA!AD794,"n/a")</f>
        <v>304980</v>
      </c>
      <c r="J1184" s="78">
        <f>+IF(ISNUMBER(DATA!AE794),DATA!AE794,"n/a")</f>
        <v>0.67800000000000005</v>
      </c>
      <c r="K1184" s="87">
        <f>+IF(ISNUMBER(DATA!AN794),DATA!AN794,"n/a")</f>
        <v>440375</v>
      </c>
      <c r="L1184" s="78">
        <f>+IF(ISNUMBER(DATA!AO794),DATA!AO794,"n/a")</f>
        <v>0.38</v>
      </c>
      <c r="R1184" s="67"/>
      <c r="S1184" s="67"/>
      <c r="T1184" s="67"/>
      <c r="U1184" s="67"/>
      <c r="V1184" s="67"/>
      <c r="W1184" s="67"/>
      <c r="X1184" s="67"/>
      <c r="Y1184" s="67"/>
    </row>
    <row r="1185" spans="1:25" x14ac:dyDescent="0.2">
      <c r="A1185" s="76" t="s">
        <v>19</v>
      </c>
      <c r="B1185" s="67" t="s">
        <v>28</v>
      </c>
      <c r="C1185" s="67" t="s">
        <v>9</v>
      </c>
      <c r="D1185" s="67" t="s">
        <v>279</v>
      </c>
      <c r="E1185" s="87">
        <f>+IF(ISNUMBER(DATA!J795),DATA!J795,"n/a")</f>
        <v>7746</v>
      </c>
      <c r="F1185" s="78">
        <f>+IF(ISNUMBER(DATA!K795),DATA!K795,"n/a")</f>
        <v>-0.24199999999999999</v>
      </c>
      <c r="G1185" s="87">
        <f>+IF(ISNUMBER(DATA!T795),DATA!T795,"n/a")</f>
        <v>37520</v>
      </c>
      <c r="H1185" s="78">
        <f>+IF(ISNUMBER(DATA!U795),DATA!U795,"n/a")</f>
        <v>-0.153</v>
      </c>
      <c r="I1185" s="87">
        <f>+IF(ISNUMBER(DATA!AD795),DATA!AD795,"n/a")</f>
        <v>94344</v>
      </c>
      <c r="J1185" s="78">
        <f>+IF(ISNUMBER(DATA!AE795),DATA!AE795,"n/a")</f>
        <v>-7.5999999999999998E-2</v>
      </c>
      <c r="K1185" s="87">
        <f>+IF(ISNUMBER(DATA!AN795),DATA!AN795,"n/a")</f>
        <v>153492</v>
      </c>
      <c r="L1185" s="78">
        <f>+IF(ISNUMBER(DATA!AO795),DATA!AO795,"n/a")</f>
        <v>2.5999999999999999E-2</v>
      </c>
      <c r="R1185" s="67"/>
      <c r="S1185" s="67"/>
      <c r="T1185" s="67"/>
      <c r="U1185" s="67"/>
      <c r="V1185" s="67"/>
      <c r="W1185" s="67"/>
      <c r="X1185" s="67"/>
      <c r="Y1185" s="67"/>
    </row>
    <row r="1186" spans="1:25" x14ac:dyDescent="0.2">
      <c r="A1186" s="76" t="s">
        <v>19</v>
      </c>
      <c r="B1186" s="67" t="s">
        <v>28</v>
      </c>
      <c r="C1186" s="67" t="s">
        <v>9</v>
      </c>
      <c r="D1186" s="67" t="s">
        <v>280</v>
      </c>
      <c r="E1186" s="87">
        <f>+IF(ISNUMBER(DATA!J796),DATA!J796,"n/a")</f>
        <v>4481</v>
      </c>
      <c r="F1186" s="78">
        <f>+IF(ISNUMBER(DATA!K796),DATA!K796,"n/a")</f>
        <v>-0.155</v>
      </c>
      <c r="G1186" s="87">
        <f>+IF(ISNUMBER(DATA!T796),DATA!T796,"n/a")</f>
        <v>14785</v>
      </c>
      <c r="H1186" s="78">
        <f>+IF(ISNUMBER(DATA!U796),DATA!U796,"n/a")</f>
        <v>-0.251</v>
      </c>
      <c r="I1186" s="87">
        <f>+IF(ISNUMBER(DATA!AD796),DATA!AD796,"n/a")</f>
        <v>35860</v>
      </c>
      <c r="J1186" s="78">
        <f>+IF(ISNUMBER(DATA!AE796),DATA!AE796,"n/a")</f>
        <v>-0.159</v>
      </c>
      <c r="K1186" s="87">
        <f>+IF(ISNUMBER(DATA!AN796),DATA!AN796,"n/a")</f>
        <v>71179</v>
      </c>
      <c r="L1186" s="78">
        <f>+IF(ISNUMBER(DATA!AO796),DATA!AO796,"n/a")</f>
        <v>-6.3E-2</v>
      </c>
      <c r="R1186" s="67"/>
      <c r="S1186" s="67"/>
      <c r="T1186" s="67"/>
      <c r="U1186" s="67"/>
      <c r="V1186" s="67"/>
      <c r="W1186" s="67"/>
      <c r="X1186" s="67"/>
      <c r="Y1186" s="67"/>
    </row>
    <row r="1187" spans="1:25" x14ac:dyDescent="0.2">
      <c r="A1187" s="76" t="s">
        <v>19</v>
      </c>
      <c r="B1187" s="67" t="s">
        <v>28</v>
      </c>
      <c r="C1187" s="67" t="s">
        <v>9</v>
      </c>
      <c r="D1187" s="67" t="s">
        <v>281</v>
      </c>
      <c r="E1187" s="87">
        <f>+IF(ISNUMBER(DATA!J797),DATA!J797,"n/a")</f>
        <v>30757</v>
      </c>
      <c r="F1187" s="78">
        <f>+IF(ISNUMBER(DATA!K797),DATA!K797,"n/a")</f>
        <v>0.27700000000000002</v>
      </c>
      <c r="G1187" s="87">
        <f>+IF(ISNUMBER(DATA!T797),DATA!T797,"n/a")</f>
        <v>93304</v>
      </c>
      <c r="H1187" s="78">
        <f>+IF(ISNUMBER(DATA!U797),DATA!U797,"n/a")</f>
        <v>6.4000000000000001E-2</v>
      </c>
      <c r="I1187" s="87">
        <f>+IF(ISNUMBER(DATA!AD797),DATA!AD797,"n/a")</f>
        <v>193374</v>
      </c>
      <c r="J1187" s="78">
        <f>+IF(ISNUMBER(DATA!AE797),DATA!AE797,"n/a")</f>
        <v>6.3E-2</v>
      </c>
      <c r="K1187" s="87">
        <f>+IF(ISNUMBER(DATA!AN797),DATA!AN797,"n/a")</f>
        <v>369886</v>
      </c>
      <c r="L1187" s="78">
        <f>+IF(ISNUMBER(DATA!AO797),DATA!AO797,"n/a")</f>
        <v>8.6999999999999994E-2</v>
      </c>
      <c r="R1187" s="67"/>
      <c r="S1187" s="67"/>
      <c r="T1187" s="67"/>
      <c r="U1187" s="67"/>
      <c r="V1187" s="67"/>
      <c r="W1187" s="67"/>
      <c r="X1187" s="67"/>
      <c r="Y1187" s="67"/>
    </row>
    <row r="1188" spans="1:25" x14ac:dyDescent="0.2">
      <c r="A1188" s="76" t="s">
        <v>19</v>
      </c>
      <c r="B1188" s="67" t="s">
        <v>28</v>
      </c>
      <c r="C1188" s="67" t="s">
        <v>9</v>
      </c>
      <c r="D1188" s="67" t="s">
        <v>282</v>
      </c>
      <c r="E1188" s="87">
        <f>+IF(ISNUMBER(DATA!J798),DATA!J798,"n/a")</f>
        <v>33193</v>
      </c>
      <c r="F1188" s="78">
        <f>+IF(ISNUMBER(DATA!K798),DATA!K798,"n/a")</f>
        <v>2.274</v>
      </c>
      <c r="G1188" s="87">
        <f>+IF(ISNUMBER(DATA!T798),DATA!T798,"n/a")</f>
        <v>102714</v>
      </c>
      <c r="H1188" s="78">
        <f>+IF(ISNUMBER(DATA!U798),DATA!U798,"n/a")</f>
        <v>1.675</v>
      </c>
      <c r="I1188" s="87">
        <f>+IF(ISNUMBER(DATA!AD798),DATA!AD798,"n/a")</f>
        <v>206068</v>
      </c>
      <c r="J1188" s="78">
        <f>+IF(ISNUMBER(DATA!AE798),DATA!AE798,"n/a")</f>
        <v>1.63</v>
      </c>
      <c r="K1188" s="87">
        <f>+IF(ISNUMBER(DATA!AN798),DATA!AN798,"n/a")</f>
        <v>397087</v>
      </c>
      <c r="L1188" s="78">
        <f>+IF(ISNUMBER(DATA!AO798),DATA!AO798,"n/a")</f>
        <v>1.734</v>
      </c>
      <c r="R1188" s="67"/>
      <c r="S1188" s="67"/>
      <c r="T1188" s="67"/>
      <c r="U1188" s="67"/>
      <c r="V1188" s="67"/>
      <c r="W1188" s="67"/>
      <c r="X1188" s="67"/>
      <c r="Y1188" s="67"/>
    </row>
    <row r="1189" spans="1:25" x14ac:dyDescent="0.2">
      <c r="A1189" s="76" t="s">
        <v>19</v>
      </c>
      <c r="B1189" s="67" t="s">
        <v>28</v>
      </c>
      <c r="C1189" s="67" t="s">
        <v>9</v>
      </c>
      <c r="D1189" s="67" t="s">
        <v>283</v>
      </c>
      <c r="E1189" s="87">
        <f>+IF(ISNUMBER(DATA!J799),DATA!J799,"n/a")</f>
        <v>5019</v>
      </c>
      <c r="F1189" s="78">
        <f>+IF(ISNUMBER(DATA!K799),DATA!K799,"n/a")</f>
        <v>0.23</v>
      </c>
      <c r="G1189" s="87">
        <f>+IF(ISNUMBER(DATA!T799),DATA!T799,"n/a")</f>
        <v>18307</v>
      </c>
      <c r="H1189" s="78">
        <f>+IF(ISNUMBER(DATA!U799),DATA!U799,"n/a")</f>
        <v>0.26300000000000001</v>
      </c>
      <c r="I1189" s="87">
        <f>+IF(ISNUMBER(DATA!AD799),DATA!AD799,"n/a")</f>
        <v>42861</v>
      </c>
      <c r="J1189" s="78">
        <f>+IF(ISNUMBER(DATA!AE799),DATA!AE799,"n/a")</f>
        <v>0.27500000000000002</v>
      </c>
      <c r="K1189" s="87">
        <f>+IF(ISNUMBER(DATA!AN799),DATA!AN799,"n/a")</f>
        <v>67102</v>
      </c>
      <c r="L1189" s="78">
        <f>+IF(ISNUMBER(DATA!AO799),DATA!AO799,"n/a")</f>
        <v>0.219</v>
      </c>
      <c r="R1189" s="67"/>
      <c r="S1189" s="67"/>
      <c r="T1189" s="67"/>
      <c r="U1189" s="67"/>
      <c r="V1189" s="67"/>
      <c r="W1189" s="67"/>
      <c r="X1189" s="67"/>
      <c r="Y1189" s="67"/>
    </row>
    <row r="1190" spans="1:25" x14ac:dyDescent="0.2">
      <c r="A1190" s="76" t="s">
        <v>19</v>
      </c>
      <c r="B1190" s="67" t="s">
        <v>28</v>
      </c>
      <c r="C1190" s="67" t="s">
        <v>9</v>
      </c>
      <c r="D1190" s="67" t="s">
        <v>284</v>
      </c>
      <c r="E1190" s="87">
        <f>+IF(ISNUMBER(DATA!J800),DATA!J800,"n/a")</f>
        <v>18607</v>
      </c>
      <c r="F1190" s="78">
        <f>+IF(ISNUMBER(DATA!K800),DATA!K800,"n/a")</f>
        <v>1.3720000000000001</v>
      </c>
      <c r="G1190" s="87">
        <f>+IF(ISNUMBER(DATA!T800),DATA!T800,"n/a")</f>
        <v>55199</v>
      </c>
      <c r="H1190" s="78">
        <f>+IF(ISNUMBER(DATA!U800),DATA!U800,"n/a")</f>
        <v>0.73899999999999999</v>
      </c>
      <c r="I1190" s="87">
        <f>+IF(ISNUMBER(DATA!AD800),DATA!AD800,"n/a")</f>
        <v>119202</v>
      </c>
      <c r="J1190" s="78">
        <f>+IF(ISNUMBER(DATA!AE800),DATA!AE800,"n/a")</f>
        <v>0.73599999999999999</v>
      </c>
      <c r="K1190" s="87">
        <f>+IF(ISNUMBER(DATA!AN800),DATA!AN800,"n/a")</f>
        <v>188030</v>
      </c>
      <c r="L1190" s="78">
        <f>+IF(ISNUMBER(DATA!AO800),DATA!AO800,"n/a")</f>
        <v>0.46700000000000003</v>
      </c>
      <c r="R1190" s="67"/>
      <c r="S1190" s="67"/>
      <c r="T1190" s="67"/>
      <c r="U1190" s="67"/>
      <c r="V1190" s="67"/>
      <c r="W1190" s="67"/>
      <c r="X1190" s="67"/>
      <c r="Y1190" s="67"/>
    </row>
    <row r="1191" spans="1:25" x14ac:dyDescent="0.2">
      <c r="A1191" s="76" t="s">
        <v>19</v>
      </c>
      <c r="B1191" s="67" t="s">
        <v>28</v>
      </c>
      <c r="C1191" s="67" t="s">
        <v>9</v>
      </c>
      <c r="D1191" s="67" t="s">
        <v>285</v>
      </c>
      <c r="E1191" s="87">
        <f>+IF(ISNUMBER(DATA!J801),DATA!J801,"n/a")</f>
        <v>23507</v>
      </c>
      <c r="F1191" s="78">
        <f>+IF(ISNUMBER(DATA!K801),DATA!K801,"n/a")</f>
        <v>1.2350000000000001</v>
      </c>
      <c r="G1191" s="87">
        <f>+IF(ISNUMBER(DATA!T801),DATA!T801,"n/a")</f>
        <v>73604</v>
      </c>
      <c r="H1191" s="78">
        <f>+IF(ISNUMBER(DATA!U801),DATA!U801,"n/a")</f>
        <v>1.155</v>
      </c>
      <c r="I1191" s="87">
        <f>+IF(ISNUMBER(DATA!AD801),DATA!AD801,"n/a")</f>
        <v>151552</v>
      </c>
      <c r="J1191" s="78">
        <f>+IF(ISNUMBER(DATA!AE801),DATA!AE801,"n/a")</f>
        <v>1.1120000000000001</v>
      </c>
      <c r="K1191" s="87">
        <f>+IF(ISNUMBER(DATA!AN801),DATA!AN801,"n/a")</f>
        <v>290822</v>
      </c>
      <c r="L1191" s="78">
        <f>+IF(ISNUMBER(DATA!AO801),DATA!AO801,"n/a")</f>
        <v>1.29</v>
      </c>
      <c r="R1191" s="67"/>
      <c r="S1191" s="67"/>
      <c r="T1191" s="67"/>
      <c r="U1191" s="67"/>
      <c r="V1191" s="67"/>
      <c r="W1191" s="67"/>
      <c r="X1191" s="67"/>
      <c r="Y1191" s="67"/>
    </row>
    <row r="1192" spans="1:25" x14ac:dyDescent="0.2">
      <c r="A1192" s="76" t="s">
        <v>19</v>
      </c>
      <c r="B1192" s="67" t="s">
        <v>28</v>
      </c>
      <c r="C1192" s="67" t="s">
        <v>9</v>
      </c>
      <c r="D1192" s="67" t="s">
        <v>286</v>
      </c>
      <c r="E1192" s="87">
        <f>+IF(ISNUMBER(DATA!J802),DATA!J802,"n/a")</f>
        <v>21553</v>
      </c>
      <c r="F1192" s="78">
        <f>+IF(ISNUMBER(DATA!K802),DATA!K802,"n/a")</f>
        <v>0.29699999999999999</v>
      </c>
      <c r="G1192" s="87">
        <f>+IF(ISNUMBER(DATA!T802),DATA!T802,"n/a")</f>
        <v>82768</v>
      </c>
      <c r="H1192" s="78">
        <f>+IF(ISNUMBER(DATA!U802),DATA!U802,"n/a")</f>
        <v>0.436</v>
      </c>
      <c r="I1192" s="87">
        <f>+IF(ISNUMBER(DATA!AD802),DATA!AD802,"n/a")</f>
        <v>177868</v>
      </c>
      <c r="J1192" s="78">
        <f>+IF(ISNUMBER(DATA!AE802),DATA!AE802,"n/a")</f>
        <v>0.39900000000000002</v>
      </c>
      <c r="K1192" s="87">
        <f>+IF(ISNUMBER(DATA!AN802),DATA!AN802,"n/a")</f>
        <v>317178</v>
      </c>
      <c r="L1192" s="78">
        <f>+IF(ISNUMBER(DATA!AO802),DATA!AO802,"n/a")</f>
        <v>0.61799999999999999</v>
      </c>
      <c r="R1192" s="67"/>
      <c r="S1192" s="67"/>
      <c r="T1192" s="67"/>
      <c r="U1192" s="67"/>
      <c r="V1192" s="67"/>
      <c r="W1192" s="67"/>
      <c r="X1192" s="67"/>
      <c r="Y1192" s="67"/>
    </row>
    <row r="1193" spans="1:25" x14ac:dyDescent="0.2">
      <c r="A1193" s="76" t="s">
        <v>19</v>
      </c>
      <c r="B1193" s="67" t="s">
        <v>28</v>
      </c>
      <c r="C1193" s="67" t="s">
        <v>9</v>
      </c>
      <c r="D1193" s="67" t="s">
        <v>287</v>
      </c>
      <c r="E1193" s="87">
        <f>+IF(ISNUMBER(DATA!J803),DATA!J803,"n/a")</f>
        <v>54260</v>
      </c>
      <c r="F1193" s="78">
        <f>+IF(ISNUMBER(DATA!K803),DATA!K803,"n/a")</f>
        <v>1.081</v>
      </c>
      <c r="G1193" s="87">
        <f>+IF(ISNUMBER(DATA!T803),DATA!T803,"n/a")</f>
        <v>146755</v>
      </c>
      <c r="H1193" s="78">
        <f>+IF(ISNUMBER(DATA!U803),DATA!U803,"n/a")</f>
        <v>0.372</v>
      </c>
      <c r="I1193" s="87">
        <f>+IF(ISNUMBER(DATA!AD803),DATA!AD803,"n/a")</f>
        <v>308678</v>
      </c>
      <c r="J1193" s="78">
        <f>+IF(ISNUMBER(DATA!AE803),DATA!AE803,"n/a")</f>
        <v>0.35699999999999998</v>
      </c>
      <c r="K1193" s="87">
        <f>+IF(ISNUMBER(DATA!AN803),DATA!AN803,"n/a")</f>
        <v>536699</v>
      </c>
      <c r="L1193" s="78">
        <f>+IF(ISNUMBER(DATA!AO803),DATA!AO803,"n/a")</f>
        <v>0.215</v>
      </c>
      <c r="R1193" s="67"/>
      <c r="S1193" s="67"/>
      <c r="T1193" s="67"/>
      <c r="U1193" s="67"/>
      <c r="V1193" s="67"/>
      <c r="W1193" s="67"/>
      <c r="X1193" s="67"/>
      <c r="Y1193" s="67"/>
    </row>
    <row r="1194" spans="1:25" x14ac:dyDescent="0.2">
      <c r="A1194" s="76" t="s">
        <v>19</v>
      </c>
      <c r="B1194" s="67" t="s">
        <v>28</v>
      </c>
      <c r="C1194" s="67" t="s">
        <v>9</v>
      </c>
      <c r="D1194" s="67" t="s">
        <v>288</v>
      </c>
      <c r="E1194" s="87">
        <f>+IF(ISNUMBER(DATA!J804),DATA!J804,"n/a")</f>
        <v>32143</v>
      </c>
      <c r="F1194" s="78">
        <f>+IF(ISNUMBER(DATA!K804),DATA!K804,"n/a")</f>
        <v>0.66100000000000003</v>
      </c>
      <c r="G1194" s="87">
        <f>+IF(ISNUMBER(DATA!T804),DATA!T804,"n/a")</f>
        <v>91353</v>
      </c>
      <c r="H1194" s="78">
        <f>+IF(ISNUMBER(DATA!U804),DATA!U804,"n/a")</f>
        <v>3.1E-2</v>
      </c>
      <c r="I1194" s="87">
        <f>+IF(ISNUMBER(DATA!AD804),DATA!AD804,"n/a")</f>
        <v>190148</v>
      </c>
      <c r="J1194" s="78">
        <f>+IF(ISNUMBER(DATA!AE804),DATA!AE804,"n/a")</f>
        <v>0.01</v>
      </c>
      <c r="K1194" s="87">
        <f>+IF(ISNUMBER(DATA!AN804),DATA!AN804,"n/a")</f>
        <v>353384</v>
      </c>
      <c r="L1194" s="78">
        <f>+IF(ISNUMBER(DATA!AO804),DATA!AO804,"n/a")</f>
        <v>0</v>
      </c>
      <c r="R1194" s="67"/>
      <c r="S1194" s="67"/>
      <c r="T1194" s="67"/>
      <c r="U1194" s="67"/>
      <c r="V1194" s="67"/>
      <c r="W1194" s="67"/>
      <c r="X1194" s="67"/>
      <c r="Y1194" s="67"/>
    </row>
    <row r="1195" spans="1:25" x14ac:dyDescent="0.2">
      <c r="A1195" s="76" t="s">
        <v>19</v>
      </c>
      <c r="B1195" s="67" t="s">
        <v>28</v>
      </c>
      <c r="C1195" s="67" t="s">
        <v>9</v>
      </c>
      <c r="D1195" s="67" t="s">
        <v>289</v>
      </c>
      <c r="E1195" s="87">
        <f>+IF(ISNUMBER(DATA!J805),DATA!J805,"n/a")</f>
        <v>16588</v>
      </c>
      <c r="F1195" s="78">
        <f>+IF(ISNUMBER(DATA!K805),DATA!K805,"n/a")</f>
        <v>0.28599999999999998</v>
      </c>
      <c r="G1195" s="87">
        <f>+IF(ISNUMBER(DATA!T805),DATA!T805,"n/a")</f>
        <v>50848</v>
      </c>
      <c r="H1195" s="78">
        <f>+IF(ISNUMBER(DATA!U805),DATA!U805,"n/a")</f>
        <v>-2E-3</v>
      </c>
      <c r="I1195" s="87">
        <f>+IF(ISNUMBER(DATA!AD805),DATA!AD805,"n/a")</f>
        <v>106755</v>
      </c>
      <c r="J1195" s="78">
        <f>+IF(ISNUMBER(DATA!AE805),DATA!AE805,"n/a")</f>
        <v>-3.9E-2</v>
      </c>
      <c r="K1195" s="87">
        <f>+IF(ISNUMBER(DATA!AN805),DATA!AN805,"n/a")</f>
        <v>178890</v>
      </c>
      <c r="L1195" s="78">
        <f>+IF(ISNUMBER(DATA!AO805),DATA!AO805,"n/a")</f>
        <v>-2.1000000000000001E-2</v>
      </c>
      <c r="R1195" s="67"/>
      <c r="S1195" s="67"/>
      <c r="T1195" s="67"/>
      <c r="U1195" s="67"/>
      <c r="V1195" s="67"/>
      <c r="W1195" s="67"/>
      <c r="X1195" s="67"/>
      <c r="Y1195" s="67"/>
    </row>
    <row r="1196" spans="1:25" x14ac:dyDescent="0.2">
      <c r="A1196" s="76" t="s">
        <v>19</v>
      </c>
      <c r="B1196" s="67" t="s">
        <v>28</v>
      </c>
      <c r="C1196" s="67" t="s">
        <v>9</v>
      </c>
      <c r="D1196" s="67" t="s">
        <v>290</v>
      </c>
      <c r="E1196" s="87">
        <f>+IF(ISNUMBER(DATA!J806),DATA!J806,"n/a")</f>
        <v>26365</v>
      </c>
      <c r="F1196" s="78">
        <f>+IF(ISNUMBER(DATA!K806),DATA!K806,"n/a")</f>
        <v>0.27200000000000002</v>
      </c>
      <c r="G1196" s="87">
        <f>+IF(ISNUMBER(DATA!T806),DATA!T806,"n/a")</f>
        <v>77864</v>
      </c>
      <c r="H1196" s="78">
        <f>+IF(ISNUMBER(DATA!U806),DATA!U806,"n/a")</f>
        <v>2.5999999999999999E-2</v>
      </c>
      <c r="I1196" s="87">
        <f>+IF(ISNUMBER(DATA!AD806),DATA!AD806,"n/a")</f>
        <v>156296</v>
      </c>
      <c r="J1196" s="78">
        <f>+IF(ISNUMBER(DATA!AE806),DATA!AE806,"n/a")</f>
        <v>-2.5999999999999999E-2</v>
      </c>
      <c r="K1196" s="87">
        <f>+IF(ISNUMBER(DATA!AN806),DATA!AN806,"n/a")</f>
        <v>255224</v>
      </c>
      <c r="L1196" s="78">
        <f>+IF(ISNUMBER(DATA!AO806),DATA!AO806,"n/a")</f>
        <v>-3.6999999999999998E-2</v>
      </c>
      <c r="R1196" s="67"/>
      <c r="S1196" s="67"/>
      <c r="T1196" s="67"/>
      <c r="U1196" s="67"/>
      <c r="V1196" s="67"/>
      <c r="W1196" s="67"/>
      <c r="X1196" s="67"/>
      <c r="Y1196" s="67"/>
    </row>
    <row r="1197" spans="1:25" x14ac:dyDescent="0.2">
      <c r="A1197" s="76" t="s">
        <v>19</v>
      </c>
      <c r="B1197" s="67" t="s">
        <v>28</v>
      </c>
      <c r="C1197" s="67" t="s">
        <v>9</v>
      </c>
      <c r="D1197" s="67" t="s">
        <v>291</v>
      </c>
      <c r="E1197" s="87">
        <f>+IF(ISNUMBER(DATA!J807),DATA!J807,"n/a")</f>
        <v>23468</v>
      </c>
      <c r="F1197" s="78">
        <f>+IF(ISNUMBER(DATA!K807),DATA!K807,"n/a")</f>
        <v>1.7649999999999999</v>
      </c>
      <c r="G1197" s="87">
        <f>+IF(ISNUMBER(DATA!T807),DATA!T807,"n/a")</f>
        <v>69177</v>
      </c>
      <c r="H1197" s="78">
        <f>+IF(ISNUMBER(DATA!U807),DATA!U807,"n/a")</f>
        <v>1.6679999999999999</v>
      </c>
      <c r="I1197" s="87">
        <f>+IF(ISNUMBER(DATA!AD807),DATA!AD807,"n/a")</f>
        <v>135582</v>
      </c>
      <c r="J1197" s="78">
        <f>+IF(ISNUMBER(DATA!AE807),DATA!AE807,"n/a")</f>
        <v>1.5720000000000001</v>
      </c>
      <c r="K1197" s="87">
        <f>+IF(ISNUMBER(DATA!AN807),DATA!AN807,"n/a")</f>
        <v>269531</v>
      </c>
      <c r="L1197" s="78">
        <f>+IF(ISNUMBER(DATA!AO807),DATA!AO807,"n/a")</f>
        <v>1.9079999999999999</v>
      </c>
      <c r="R1197" s="67"/>
      <c r="S1197" s="67"/>
      <c r="T1197" s="67"/>
      <c r="U1197" s="67"/>
      <c r="V1197" s="67"/>
      <c r="W1197" s="67"/>
      <c r="X1197" s="67"/>
      <c r="Y1197" s="67"/>
    </row>
    <row r="1198" spans="1:25" x14ac:dyDescent="0.2">
      <c r="A1198" s="76" t="s">
        <v>19</v>
      </c>
      <c r="B1198" s="67" t="s">
        <v>28</v>
      </c>
      <c r="C1198" s="67" t="s">
        <v>9</v>
      </c>
      <c r="D1198" s="67" t="s">
        <v>292</v>
      </c>
      <c r="E1198" s="87">
        <f>+IF(ISNUMBER(DATA!J808),DATA!J808,"n/a")</f>
        <v>18532</v>
      </c>
      <c r="F1198" s="78">
        <f>+IF(ISNUMBER(DATA!K808),DATA!K808,"n/a")</f>
        <v>1.1870000000000001</v>
      </c>
      <c r="G1198" s="87">
        <f>+IF(ISNUMBER(DATA!T808),DATA!T808,"n/a")</f>
        <v>52510</v>
      </c>
      <c r="H1198" s="78">
        <f>+IF(ISNUMBER(DATA!U808),DATA!U808,"n/a")</f>
        <v>0.58699999999999997</v>
      </c>
      <c r="I1198" s="87">
        <f>+IF(ISNUMBER(DATA!AD808),DATA!AD808,"n/a")</f>
        <v>109110</v>
      </c>
      <c r="J1198" s="78">
        <f>+IF(ISNUMBER(DATA!AE808),DATA!AE808,"n/a")</f>
        <v>0.53100000000000003</v>
      </c>
      <c r="K1198" s="87">
        <f>+IF(ISNUMBER(DATA!AN808),DATA!AN808,"n/a")</f>
        <v>204675</v>
      </c>
      <c r="L1198" s="78">
        <f>+IF(ISNUMBER(DATA!AO808),DATA!AO808,"n/a")</f>
        <v>0.52800000000000002</v>
      </c>
      <c r="R1198" s="67"/>
      <c r="S1198" s="67"/>
      <c r="T1198" s="67"/>
      <c r="U1198" s="67"/>
      <c r="V1198" s="67"/>
      <c r="W1198" s="67"/>
      <c r="X1198" s="67"/>
      <c r="Y1198" s="67"/>
    </row>
    <row r="1199" spans="1:25" x14ac:dyDescent="0.2">
      <c r="A1199" s="76" t="s">
        <v>19</v>
      </c>
      <c r="B1199" s="67" t="s">
        <v>28</v>
      </c>
      <c r="C1199" s="67" t="s">
        <v>9</v>
      </c>
      <c r="D1199" s="67" t="s">
        <v>293</v>
      </c>
      <c r="E1199" s="87">
        <f>+IF(ISNUMBER(DATA!J809),DATA!J809,"n/a")</f>
        <v>6788</v>
      </c>
      <c r="F1199" s="78">
        <f>+IF(ISNUMBER(DATA!K809),DATA!K809,"n/a")</f>
        <v>0.22600000000000001</v>
      </c>
      <c r="G1199" s="87">
        <f>+IF(ISNUMBER(DATA!T809),DATA!T809,"n/a")</f>
        <v>23350</v>
      </c>
      <c r="H1199" s="78">
        <f>+IF(ISNUMBER(DATA!U809),DATA!U809,"n/a")</f>
        <v>0.29599999999999999</v>
      </c>
      <c r="I1199" s="87">
        <f>+IF(ISNUMBER(DATA!AD809),DATA!AD809,"n/a")</f>
        <v>47332</v>
      </c>
      <c r="J1199" s="78">
        <f>+IF(ISNUMBER(DATA!AE809),DATA!AE809,"n/a")</f>
        <v>0.33400000000000002</v>
      </c>
      <c r="K1199" s="87">
        <f>+IF(ISNUMBER(DATA!AN809),DATA!AN809,"n/a")</f>
        <v>86635</v>
      </c>
      <c r="L1199" s="78">
        <f>+IF(ISNUMBER(DATA!AO809),DATA!AO809,"n/a")</f>
        <v>0.37</v>
      </c>
      <c r="R1199" s="67"/>
      <c r="S1199" s="67"/>
      <c r="T1199" s="67"/>
      <c r="U1199" s="67"/>
      <c r="V1199" s="67"/>
      <c r="W1199" s="67"/>
      <c r="X1199" s="67"/>
      <c r="Y1199" s="67"/>
    </row>
    <row r="1200" spans="1:25" x14ac:dyDescent="0.2">
      <c r="A1200" s="76" t="s">
        <v>19</v>
      </c>
      <c r="B1200" s="67" t="s">
        <v>28</v>
      </c>
      <c r="C1200" s="67" t="s">
        <v>9</v>
      </c>
      <c r="D1200" s="67" t="s">
        <v>294</v>
      </c>
      <c r="E1200" s="87">
        <f>+IF(ISNUMBER(DATA!J810),DATA!J810,"n/a")</f>
        <v>3796</v>
      </c>
      <c r="F1200" s="78">
        <f>+IF(ISNUMBER(DATA!K810),DATA!K810,"n/a")</f>
        <v>0.23</v>
      </c>
      <c r="G1200" s="87">
        <f>+IF(ISNUMBER(DATA!T810),DATA!T810,"n/a")</f>
        <v>14543</v>
      </c>
      <c r="H1200" s="78">
        <f>+IF(ISNUMBER(DATA!U810),DATA!U810,"n/a")</f>
        <v>0.45500000000000002</v>
      </c>
      <c r="I1200" s="87">
        <f>+IF(ISNUMBER(DATA!AD810),DATA!AD810,"n/a")</f>
        <v>35587</v>
      </c>
      <c r="J1200" s="78">
        <f>+IF(ISNUMBER(DATA!AE810),DATA!AE810,"n/a")</f>
        <v>0.54500000000000004</v>
      </c>
      <c r="K1200" s="87">
        <f>+IF(ISNUMBER(DATA!AN810),DATA!AN810,"n/a")</f>
        <v>57961</v>
      </c>
      <c r="L1200" s="78">
        <f>+IF(ISNUMBER(DATA!AO810),DATA!AO810,"n/a")</f>
        <v>0.30299999999999999</v>
      </c>
      <c r="R1200" s="67"/>
      <c r="S1200" s="67"/>
      <c r="T1200" s="67"/>
      <c r="U1200" s="67"/>
      <c r="V1200" s="67"/>
      <c r="W1200" s="67"/>
      <c r="X1200" s="67"/>
      <c r="Y1200" s="67"/>
    </row>
    <row r="1201" spans="1:25" x14ac:dyDescent="0.2">
      <c r="A1201" s="76" t="s">
        <v>19</v>
      </c>
      <c r="B1201" s="67" t="s">
        <v>28</v>
      </c>
      <c r="C1201" s="67" t="s">
        <v>9</v>
      </c>
      <c r="D1201" s="67" t="s">
        <v>295</v>
      </c>
      <c r="E1201" s="87">
        <f>+IF(ISNUMBER(DATA!J811),DATA!J811,"n/a")</f>
        <v>53166</v>
      </c>
      <c r="F1201" s="78">
        <f>+IF(ISNUMBER(DATA!K811),DATA!K811,"n/a")</f>
        <v>1.034</v>
      </c>
      <c r="G1201" s="87">
        <f>+IF(ISNUMBER(DATA!T811),DATA!T811,"n/a")</f>
        <v>164956</v>
      </c>
      <c r="H1201" s="78">
        <f>+IF(ISNUMBER(DATA!U811),DATA!U811,"n/a")</f>
        <v>0.94199999999999995</v>
      </c>
      <c r="I1201" s="87">
        <f>+IF(ISNUMBER(DATA!AD811),DATA!AD811,"n/a")</f>
        <v>338618</v>
      </c>
      <c r="J1201" s="78">
        <f>+IF(ISNUMBER(DATA!AE811),DATA!AE811,"n/a")</f>
        <v>0.87</v>
      </c>
      <c r="K1201" s="87">
        <f>+IF(ISNUMBER(DATA!AN811),DATA!AN811,"n/a")</f>
        <v>561559</v>
      </c>
      <c r="L1201" s="78">
        <f>+IF(ISNUMBER(DATA!AO811),DATA!AO811,"n/a")</f>
        <v>0.68400000000000005</v>
      </c>
      <c r="R1201" s="67"/>
      <c r="S1201" s="67"/>
      <c r="T1201" s="67"/>
      <c r="U1201" s="67"/>
      <c r="V1201" s="67"/>
      <c r="W1201" s="67"/>
      <c r="X1201" s="67"/>
      <c r="Y1201" s="67"/>
    </row>
    <row r="1202" spans="1:25" x14ac:dyDescent="0.2">
      <c r="A1202" s="76" t="s">
        <v>19</v>
      </c>
      <c r="B1202" s="67" t="s">
        <v>28</v>
      </c>
      <c r="C1202" s="67" t="s">
        <v>9</v>
      </c>
      <c r="D1202" s="67" t="s">
        <v>296</v>
      </c>
      <c r="E1202" s="87">
        <f>+IF(ISNUMBER(DATA!J812),DATA!J812,"n/a")</f>
        <v>11326</v>
      </c>
      <c r="F1202" s="78">
        <f>+IF(ISNUMBER(DATA!K812),DATA!K812,"n/a")</f>
        <v>2.1339999999999999</v>
      </c>
      <c r="G1202" s="87">
        <f>+IF(ISNUMBER(DATA!T812),DATA!T812,"n/a")</f>
        <v>31681</v>
      </c>
      <c r="H1202" s="78">
        <f>+IF(ISNUMBER(DATA!U812),DATA!U812,"n/a")</f>
        <v>1.1120000000000001</v>
      </c>
      <c r="I1202" s="87">
        <f>+IF(ISNUMBER(DATA!AD812),DATA!AD812,"n/a")</f>
        <v>62590</v>
      </c>
      <c r="J1202" s="78">
        <f>+IF(ISNUMBER(DATA!AE812),DATA!AE812,"n/a")</f>
        <v>1.02</v>
      </c>
      <c r="K1202" s="87">
        <f>+IF(ISNUMBER(DATA!AN812),DATA!AN812,"n/a")</f>
        <v>118045</v>
      </c>
      <c r="L1202" s="78">
        <f>+IF(ISNUMBER(DATA!AO812),DATA!AO812,"n/a")</f>
        <v>1.0920000000000001</v>
      </c>
      <c r="R1202" s="67"/>
      <c r="S1202" s="67"/>
      <c r="T1202" s="67"/>
      <c r="U1202" s="67"/>
      <c r="V1202" s="67"/>
      <c r="W1202" s="67"/>
      <c r="X1202" s="67"/>
      <c r="Y1202" s="67"/>
    </row>
    <row r="1203" spans="1:25" x14ac:dyDescent="0.2">
      <c r="A1203" s="76" t="s">
        <v>19</v>
      </c>
      <c r="B1203" s="67" t="s">
        <v>28</v>
      </c>
      <c r="C1203" s="67" t="s">
        <v>9</v>
      </c>
      <c r="D1203" s="67" t="s">
        <v>297</v>
      </c>
      <c r="E1203" s="87">
        <f>+IF(ISNUMBER(DATA!J813),DATA!J813,"n/a")</f>
        <v>19245</v>
      </c>
      <c r="F1203" s="78">
        <f>+IF(ISNUMBER(DATA!K813),DATA!K813,"n/a")</f>
        <v>4.3999999999999997E-2</v>
      </c>
      <c r="G1203" s="87">
        <f>+IF(ISNUMBER(DATA!T813),DATA!T813,"n/a")</f>
        <v>65478</v>
      </c>
      <c r="H1203" s="78">
        <f>+IF(ISNUMBER(DATA!U813),DATA!U813,"n/a")</f>
        <v>0.11700000000000001</v>
      </c>
      <c r="I1203" s="87">
        <f>+IF(ISNUMBER(DATA!AD813),DATA!AD813,"n/a")</f>
        <v>127884</v>
      </c>
      <c r="J1203" s="78">
        <f>+IF(ISNUMBER(DATA!AE813),DATA!AE813,"n/a")</f>
        <v>0.126</v>
      </c>
      <c r="K1203" s="87">
        <f>+IF(ISNUMBER(DATA!AN813),DATA!AN813,"n/a")</f>
        <v>245727</v>
      </c>
      <c r="L1203" s="78">
        <f>+IF(ISNUMBER(DATA!AO813),DATA!AO813,"n/a")</f>
        <v>0.154</v>
      </c>
      <c r="R1203" s="67"/>
      <c r="S1203" s="67"/>
      <c r="T1203" s="67"/>
      <c r="U1203" s="67"/>
      <c r="V1203" s="67"/>
      <c r="W1203" s="67"/>
      <c r="X1203" s="67"/>
      <c r="Y1203" s="67"/>
    </row>
    <row r="1204" spans="1:25" x14ac:dyDescent="0.2">
      <c r="A1204" s="76" t="s">
        <v>19</v>
      </c>
      <c r="B1204" s="67" t="s">
        <v>28</v>
      </c>
      <c r="C1204" s="67" t="s">
        <v>9</v>
      </c>
      <c r="D1204" s="67" t="s">
        <v>298</v>
      </c>
      <c r="E1204" s="87">
        <f>+IF(ISNUMBER(DATA!J814),DATA!J814,"n/a")</f>
        <v>5264</v>
      </c>
      <c r="F1204" s="78">
        <f>+IF(ISNUMBER(DATA!K814),DATA!K814,"n/a")</f>
        <v>0.20899999999999999</v>
      </c>
      <c r="G1204" s="87">
        <f>+IF(ISNUMBER(DATA!T814),DATA!T814,"n/a")</f>
        <v>16743</v>
      </c>
      <c r="H1204" s="78">
        <f>+IF(ISNUMBER(DATA!U814),DATA!U814,"n/a")</f>
        <v>0.159</v>
      </c>
      <c r="I1204" s="87">
        <f>+IF(ISNUMBER(DATA!AD814),DATA!AD814,"n/a")</f>
        <v>36515</v>
      </c>
      <c r="J1204" s="78">
        <f>+IF(ISNUMBER(DATA!AE814),DATA!AE814,"n/a")</f>
        <v>1.2999999999999999E-2</v>
      </c>
      <c r="K1204" s="87">
        <f>+IF(ISNUMBER(DATA!AN814),DATA!AN814,"n/a")</f>
        <v>70457</v>
      </c>
      <c r="L1204" s="78">
        <f>+IF(ISNUMBER(DATA!AO814),DATA!AO814,"n/a")</f>
        <v>7.4999999999999997E-2</v>
      </c>
      <c r="R1204" s="67"/>
      <c r="S1204" s="67"/>
      <c r="T1204" s="67"/>
      <c r="U1204" s="67"/>
      <c r="V1204" s="67"/>
      <c r="W1204" s="67"/>
      <c r="X1204" s="67"/>
      <c r="Y1204" s="67"/>
    </row>
    <row r="1205" spans="1:25" x14ac:dyDescent="0.2">
      <c r="A1205" s="76" t="s">
        <v>19</v>
      </c>
      <c r="B1205" s="67" t="s">
        <v>28</v>
      </c>
      <c r="C1205" s="67" t="s">
        <v>9</v>
      </c>
      <c r="D1205" s="67" t="s">
        <v>299</v>
      </c>
      <c r="E1205" s="87">
        <f>+IF(ISNUMBER(DATA!J815),DATA!J815,"n/a")</f>
        <v>5154</v>
      </c>
      <c r="F1205" s="78">
        <f>+IF(ISNUMBER(DATA!K815),DATA!K815,"n/a")</f>
        <v>0.09</v>
      </c>
      <c r="G1205" s="87">
        <f>+IF(ISNUMBER(DATA!T815),DATA!T815,"n/a")</f>
        <v>18160</v>
      </c>
      <c r="H1205" s="78">
        <f>+IF(ISNUMBER(DATA!U815),DATA!U815,"n/a")</f>
        <v>0.16200000000000001</v>
      </c>
      <c r="I1205" s="87">
        <f>+IF(ISNUMBER(DATA!AD815),DATA!AD815,"n/a")</f>
        <v>39143</v>
      </c>
      <c r="J1205" s="78">
        <f>+IF(ISNUMBER(DATA!AE815),DATA!AE815,"n/a")</f>
        <v>0.111</v>
      </c>
      <c r="K1205" s="87">
        <f>+IF(ISNUMBER(DATA!AN815),DATA!AN815,"n/a")</f>
        <v>73321</v>
      </c>
      <c r="L1205" s="78">
        <f>+IF(ISNUMBER(DATA!AO815),DATA!AO815,"n/a")</f>
        <v>0.217</v>
      </c>
      <c r="R1205" s="67"/>
      <c r="S1205" s="67"/>
      <c r="T1205" s="67"/>
      <c r="U1205" s="67"/>
      <c r="V1205" s="67"/>
      <c r="W1205" s="67"/>
      <c r="X1205" s="67"/>
      <c r="Y1205" s="67"/>
    </row>
    <row r="1206" spans="1:25" x14ac:dyDescent="0.2">
      <c r="A1206" s="76" t="s">
        <v>19</v>
      </c>
      <c r="B1206" s="67" t="s">
        <v>28</v>
      </c>
      <c r="C1206" s="67" t="s">
        <v>9</v>
      </c>
      <c r="D1206" s="67" t="s">
        <v>300</v>
      </c>
      <c r="E1206" s="87">
        <f>+IF(ISNUMBER(DATA!J816),DATA!J816,"n/a")</f>
        <v>9862</v>
      </c>
      <c r="F1206" s="78">
        <f>+IF(ISNUMBER(DATA!K816),DATA!K816,"n/a")</f>
        <v>2.15</v>
      </c>
      <c r="G1206" s="87">
        <f>+IF(ISNUMBER(DATA!T816),DATA!T816,"n/a")</f>
        <v>30967</v>
      </c>
      <c r="H1206" s="78">
        <f>+IF(ISNUMBER(DATA!U816),DATA!U816,"n/a")</f>
        <v>1.696</v>
      </c>
      <c r="I1206" s="87">
        <f>+IF(ISNUMBER(DATA!AD816),DATA!AD816,"n/a")</f>
        <v>60162</v>
      </c>
      <c r="J1206" s="78">
        <f>+IF(ISNUMBER(DATA!AE816),DATA!AE816,"n/a")</f>
        <v>1.649</v>
      </c>
      <c r="K1206" s="87">
        <f>+IF(ISNUMBER(DATA!AN816),DATA!AN816,"n/a")</f>
        <v>111383</v>
      </c>
      <c r="L1206" s="78">
        <f>+IF(ISNUMBER(DATA!AO816),DATA!AO816,"n/a")</f>
        <v>2.0569999999999999</v>
      </c>
      <c r="R1206" s="67"/>
      <c r="S1206" s="67"/>
      <c r="T1206" s="67"/>
      <c r="U1206" s="67"/>
      <c r="V1206" s="67"/>
      <c r="W1206" s="67"/>
      <c r="X1206" s="67"/>
      <c r="Y1206" s="67"/>
    </row>
    <row r="1207" spans="1:25" x14ac:dyDescent="0.2">
      <c r="A1207" s="76" t="s">
        <v>19</v>
      </c>
      <c r="B1207" s="67" t="s">
        <v>28</v>
      </c>
      <c r="C1207" s="67" t="s">
        <v>9</v>
      </c>
      <c r="D1207" s="67" t="s">
        <v>301</v>
      </c>
      <c r="E1207" s="87">
        <f>+IF(ISNUMBER(DATA!J817),DATA!J817,"n/a")</f>
        <v>13459</v>
      </c>
      <c r="F1207" s="78">
        <f>+IF(ISNUMBER(DATA!K817),DATA!K817,"n/a")</f>
        <v>0.40500000000000003</v>
      </c>
      <c r="G1207" s="87">
        <f>+IF(ISNUMBER(DATA!T817),DATA!T817,"n/a")</f>
        <v>42843</v>
      </c>
      <c r="H1207" s="78">
        <f>+IF(ISNUMBER(DATA!U817),DATA!U817,"n/a")</f>
        <v>0.42399999999999999</v>
      </c>
      <c r="I1207" s="87">
        <f>+IF(ISNUMBER(DATA!AD817),DATA!AD817,"n/a")</f>
        <v>90064</v>
      </c>
      <c r="J1207" s="78">
        <f>+IF(ISNUMBER(DATA!AE817),DATA!AE817,"n/a")</f>
        <v>0.52700000000000002</v>
      </c>
      <c r="K1207" s="87">
        <f>+IF(ISNUMBER(DATA!AN817),DATA!AN817,"n/a")</f>
        <v>160855</v>
      </c>
      <c r="L1207" s="78">
        <f>+IF(ISNUMBER(DATA!AO817),DATA!AO817,"n/a")</f>
        <v>0.6</v>
      </c>
      <c r="R1207" s="67"/>
      <c r="S1207" s="67"/>
      <c r="T1207" s="67"/>
      <c r="U1207" s="67"/>
      <c r="V1207" s="67"/>
      <c r="W1207" s="67"/>
      <c r="X1207" s="67"/>
      <c r="Y1207" s="67"/>
    </row>
    <row r="1208" spans="1:25" x14ac:dyDescent="0.2">
      <c r="A1208" s="76" t="s">
        <v>19</v>
      </c>
      <c r="B1208" s="67" t="s">
        <v>28</v>
      </c>
      <c r="C1208" s="67" t="s">
        <v>9</v>
      </c>
      <c r="D1208" s="67" t="s">
        <v>302</v>
      </c>
      <c r="E1208" s="87">
        <f>+IF(ISNUMBER(DATA!J818),DATA!J818,"n/a")</f>
        <v>122014</v>
      </c>
      <c r="F1208" s="78">
        <f>+IF(ISNUMBER(DATA!K818),DATA!K818,"n/a")</f>
        <v>0.13900000000000001</v>
      </c>
      <c r="G1208" s="87">
        <f>+IF(ISNUMBER(DATA!T818),DATA!T818,"n/a")</f>
        <v>458552</v>
      </c>
      <c r="H1208" s="78">
        <f>+IF(ISNUMBER(DATA!U818),DATA!U818,"n/a")</f>
        <v>0.13800000000000001</v>
      </c>
      <c r="I1208" s="87">
        <f>+IF(ISNUMBER(DATA!AD818),DATA!AD818,"n/a")</f>
        <v>972399</v>
      </c>
      <c r="J1208" s="78">
        <f>+IF(ISNUMBER(DATA!AE818),DATA!AE818,"n/a")</f>
        <v>0.14000000000000001</v>
      </c>
      <c r="K1208" s="87">
        <f>+IF(ISNUMBER(DATA!AN818),DATA!AN818,"n/a")</f>
        <v>1544454</v>
      </c>
      <c r="L1208" s="78">
        <f>+IF(ISNUMBER(DATA!AO818),DATA!AO818,"n/a")</f>
        <v>6.6000000000000003E-2</v>
      </c>
    </row>
    <row r="1209" spans="1:25" x14ac:dyDescent="0.2">
      <c r="A1209" s="76" t="s">
        <v>19</v>
      </c>
      <c r="B1209" s="67" t="s">
        <v>28</v>
      </c>
      <c r="C1209" s="67" t="s">
        <v>9</v>
      </c>
      <c r="D1209" s="67" t="s">
        <v>303</v>
      </c>
      <c r="E1209" s="87">
        <f>+IF(ISNUMBER(DATA!J819),DATA!J819,"n/a")</f>
        <v>30440</v>
      </c>
      <c r="F1209" s="78">
        <f>+IF(ISNUMBER(DATA!K819),DATA!K819,"n/a")</f>
        <v>0.99299999999999999</v>
      </c>
      <c r="G1209" s="87">
        <f>+IF(ISNUMBER(DATA!T819),DATA!T819,"n/a")</f>
        <v>107453</v>
      </c>
      <c r="H1209" s="78">
        <f>+IF(ISNUMBER(DATA!U819),DATA!U819,"n/a")</f>
        <v>0.62</v>
      </c>
      <c r="I1209" s="87">
        <f>+IF(ISNUMBER(DATA!AD819),DATA!AD819,"n/a")</f>
        <v>227138</v>
      </c>
      <c r="J1209" s="78">
        <f>+IF(ISNUMBER(DATA!AE819),DATA!AE819,"n/a")</f>
        <v>0.56599999999999995</v>
      </c>
      <c r="K1209" s="87">
        <f>+IF(ISNUMBER(DATA!AN819),DATA!AN819,"n/a")</f>
        <v>332467</v>
      </c>
      <c r="L1209" s="78">
        <f>+IF(ISNUMBER(DATA!AO819),DATA!AO819,"n/a")</f>
        <v>0.33200000000000002</v>
      </c>
    </row>
    <row r="1210" spans="1:25" x14ac:dyDescent="0.2">
      <c r="A1210" s="76" t="s">
        <v>19</v>
      </c>
      <c r="B1210" s="67" t="s">
        <v>28</v>
      </c>
      <c r="C1210" s="67" t="s">
        <v>9</v>
      </c>
      <c r="D1210" s="67" t="s">
        <v>304</v>
      </c>
      <c r="E1210" s="87">
        <f>+IF(ISNUMBER(DATA!J820),DATA!J820,"n/a")</f>
        <v>7171</v>
      </c>
      <c r="F1210" s="78">
        <f>+IF(ISNUMBER(DATA!K820),DATA!K820,"n/a")</f>
        <v>2.3260000000000001</v>
      </c>
      <c r="G1210" s="87">
        <f>+IF(ISNUMBER(DATA!T820),DATA!T820,"n/a")</f>
        <v>23535</v>
      </c>
      <c r="H1210" s="78">
        <f>+IF(ISNUMBER(DATA!U820),DATA!U820,"n/a")</f>
        <v>2.242</v>
      </c>
      <c r="I1210" s="87">
        <f>+IF(ISNUMBER(DATA!AD820),DATA!AD820,"n/a")</f>
        <v>47681</v>
      </c>
      <c r="J1210" s="78">
        <f>+IF(ISNUMBER(DATA!AE820),DATA!AE820,"n/a")</f>
        <v>2.0230000000000001</v>
      </c>
      <c r="K1210" s="87">
        <f>+IF(ISNUMBER(DATA!AN820),DATA!AN820,"n/a")</f>
        <v>88194</v>
      </c>
      <c r="L1210" s="78">
        <f>+IF(ISNUMBER(DATA!AO820),DATA!AO820,"n/a")</f>
        <v>2.2890000000000001</v>
      </c>
    </row>
    <row r="1211" spans="1:25" x14ac:dyDescent="0.2">
      <c r="A1211" s="76" t="s">
        <v>19</v>
      </c>
      <c r="B1211" s="67" t="s">
        <v>28</v>
      </c>
      <c r="C1211" s="67" t="s">
        <v>9</v>
      </c>
      <c r="D1211" s="67" t="s">
        <v>305</v>
      </c>
      <c r="E1211" s="87">
        <f>+IF(ISNUMBER(DATA!J821),DATA!J821,"n/a")</f>
        <v>12276</v>
      </c>
      <c r="F1211" s="78">
        <f>+IF(ISNUMBER(DATA!K821),DATA!K821,"n/a")</f>
        <v>2.5999999999999999E-2</v>
      </c>
      <c r="G1211" s="87">
        <f>+IF(ISNUMBER(DATA!T821),DATA!T821,"n/a")</f>
        <v>42776</v>
      </c>
      <c r="H1211" s="78">
        <f>+IF(ISNUMBER(DATA!U821),DATA!U821,"n/a")</f>
        <v>8.5999999999999993E-2</v>
      </c>
      <c r="I1211" s="87">
        <f>+IF(ISNUMBER(DATA!AD821),DATA!AD821,"n/a")</f>
        <v>85977</v>
      </c>
      <c r="J1211" s="78">
        <f>+IF(ISNUMBER(DATA!AE821),DATA!AE821,"n/a")</f>
        <v>0.127</v>
      </c>
      <c r="K1211" s="87">
        <f>+IF(ISNUMBER(DATA!AN821),DATA!AN821,"n/a")</f>
        <v>159594</v>
      </c>
      <c r="L1211" s="78">
        <f>+IF(ISNUMBER(DATA!AO821),DATA!AO821,"n/a")</f>
        <v>0.17699999999999999</v>
      </c>
    </row>
    <row r="1212" spans="1:25" x14ac:dyDescent="0.2">
      <c r="A1212" s="76" t="s">
        <v>19</v>
      </c>
      <c r="B1212" s="67" t="s">
        <v>28</v>
      </c>
      <c r="C1212" s="67" t="s">
        <v>9</v>
      </c>
      <c r="D1212" s="67" t="s">
        <v>306</v>
      </c>
      <c r="E1212" s="87">
        <f>+IF(ISNUMBER(DATA!J822),DATA!J822,"n/a")</f>
        <v>16335</v>
      </c>
      <c r="F1212" s="78">
        <f>+IF(ISNUMBER(DATA!K822),DATA!K822,"n/a")</f>
        <v>0.623</v>
      </c>
      <c r="G1212" s="87">
        <f>+IF(ISNUMBER(DATA!T822),DATA!T822,"n/a")</f>
        <v>47750</v>
      </c>
      <c r="H1212" s="78">
        <f>+IF(ISNUMBER(DATA!U822),DATA!U822,"n/a")</f>
        <v>0.28299999999999997</v>
      </c>
      <c r="I1212" s="87">
        <f>+IF(ISNUMBER(DATA!AD822),DATA!AD822,"n/a")</f>
        <v>101516</v>
      </c>
      <c r="J1212" s="78">
        <f>+IF(ISNUMBER(DATA!AE822),DATA!AE822,"n/a")</f>
        <v>0.27800000000000002</v>
      </c>
      <c r="K1212" s="87">
        <f>+IF(ISNUMBER(DATA!AN822),DATA!AN822,"n/a")</f>
        <v>197873</v>
      </c>
      <c r="L1212" s="78">
        <f>+IF(ISNUMBER(DATA!AO822),DATA!AO822,"n/a")</f>
        <v>0.32600000000000001</v>
      </c>
    </row>
    <row r="1213" spans="1:25" x14ac:dyDescent="0.2">
      <c r="A1213" s="76" t="s">
        <v>19</v>
      </c>
      <c r="B1213" s="67" t="s">
        <v>28</v>
      </c>
      <c r="C1213" s="67" t="s">
        <v>9</v>
      </c>
      <c r="D1213" s="67" t="s">
        <v>307</v>
      </c>
      <c r="E1213" s="87">
        <f>+IF(ISNUMBER(DATA!J823),DATA!J823,"n/a")</f>
        <v>29582</v>
      </c>
      <c r="F1213" s="78">
        <f>+IF(ISNUMBER(DATA!K823),DATA!K823,"n/a")</f>
        <v>-3.3000000000000002E-2</v>
      </c>
      <c r="G1213" s="87">
        <f>+IF(ISNUMBER(DATA!T823),DATA!T823,"n/a")</f>
        <v>102741</v>
      </c>
      <c r="H1213" s="78">
        <f>+IF(ISNUMBER(DATA!U823),DATA!U823,"n/a")</f>
        <v>-1.2E-2</v>
      </c>
      <c r="I1213" s="87">
        <f>+IF(ISNUMBER(DATA!AD823),DATA!AD823,"n/a")</f>
        <v>220023</v>
      </c>
      <c r="J1213" s="78">
        <f>+IF(ISNUMBER(DATA!AE823),DATA!AE823,"n/a")</f>
        <v>-3.7999999999999999E-2</v>
      </c>
      <c r="K1213" s="87">
        <f>+IF(ISNUMBER(DATA!AN823),DATA!AN823,"n/a")</f>
        <v>379545</v>
      </c>
      <c r="L1213" s="78">
        <f>+IF(ISNUMBER(DATA!AO823),DATA!AO823,"n/a")</f>
        <v>-4.1000000000000002E-2</v>
      </c>
    </row>
    <row r="1214" spans="1:25" x14ac:dyDescent="0.2">
      <c r="A1214" s="76" t="s">
        <v>19</v>
      </c>
      <c r="B1214" s="67" t="s">
        <v>28</v>
      </c>
      <c r="C1214" s="67" t="s">
        <v>9</v>
      </c>
      <c r="D1214" s="67" t="s">
        <v>308</v>
      </c>
      <c r="E1214" s="87">
        <f>+IF(ISNUMBER(DATA!J824),DATA!J824,"n/a")</f>
        <v>29473</v>
      </c>
      <c r="F1214" s="78">
        <f>+IF(ISNUMBER(DATA!K824),DATA!K824,"n/a")</f>
        <v>0.38100000000000001</v>
      </c>
      <c r="G1214" s="87">
        <f>+IF(ISNUMBER(DATA!T824),DATA!T824,"n/a")</f>
        <v>83718</v>
      </c>
      <c r="H1214" s="78">
        <f>+IF(ISNUMBER(DATA!U824),DATA!U824,"n/a")</f>
        <v>0.16200000000000001</v>
      </c>
      <c r="I1214" s="87">
        <f>+IF(ISNUMBER(DATA!AD824),DATA!AD824,"n/a")</f>
        <v>164900</v>
      </c>
      <c r="J1214" s="78">
        <f>+IF(ISNUMBER(DATA!AE824),DATA!AE824,"n/a")</f>
        <v>9.0999999999999998E-2</v>
      </c>
      <c r="K1214" s="87">
        <f>+IF(ISNUMBER(DATA!AN824),DATA!AN824,"n/a")</f>
        <v>337750</v>
      </c>
      <c r="L1214" s="78">
        <f>+IF(ISNUMBER(DATA!AO824),DATA!AO824,"n/a")</f>
        <v>0.49199999999999999</v>
      </c>
    </row>
    <row r="1215" spans="1:25" x14ac:dyDescent="0.2">
      <c r="A1215" s="76" t="s">
        <v>19</v>
      </c>
      <c r="B1215" s="67" t="s">
        <v>28</v>
      </c>
      <c r="C1215" s="67" t="s">
        <v>9</v>
      </c>
      <c r="D1215" s="67" t="s">
        <v>309</v>
      </c>
      <c r="E1215" s="87">
        <f>+IF(ISNUMBER(DATA!J825),DATA!J825,"n/a")</f>
        <v>10371</v>
      </c>
      <c r="F1215" s="78">
        <f>+IF(ISNUMBER(DATA!K825),DATA!K825,"n/a")</f>
        <v>0.28199999999999997</v>
      </c>
      <c r="G1215" s="87">
        <f>+IF(ISNUMBER(DATA!T825),DATA!T825,"n/a")</f>
        <v>35431</v>
      </c>
      <c r="H1215" s="78">
        <f>+IF(ISNUMBER(DATA!U825),DATA!U825,"n/a")</f>
        <v>0.27</v>
      </c>
      <c r="I1215" s="87">
        <f>+IF(ISNUMBER(DATA!AD825),DATA!AD825,"n/a")</f>
        <v>84827</v>
      </c>
      <c r="J1215" s="78">
        <f>+IF(ISNUMBER(DATA!AE825),DATA!AE825,"n/a")</f>
        <v>0.25800000000000001</v>
      </c>
      <c r="K1215" s="87">
        <f>+IF(ISNUMBER(DATA!AN825),DATA!AN825,"n/a")</f>
        <v>134222</v>
      </c>
      <c r="L1215" s="78">
        <f>+IF(ISNUMBER(DATA!AO825),DATA!AO825,"n/a")</f>
        <v>0.156</v>
      </c>
    </row>
    <row r="1216" spans="1:25" x14ac:dyDescent="0.2">
      <c r="A1216" s="76" t="s">
        <v>19</v>
      </c>
      <c r="B1216" s="67" t="s">
        <v>28</v>
      </c>
      <c r="C1216" s="67" t="s">
        <v>9</v>
      </c>
      <c r="D1216" s="67" t="s">
        <v>310</v>
      </c>
      <c r="E1216" s="87">
        <f>+IF(ISNUMBER(DATA!J826),DATA!J826,"n/a")</f>
        <v>24634</v>
      </c>
      <c r="F1216" s="78">
        <f>+IF(ISNUMBER(DATA!K826),DATA!K826,"n/a")</f>
        <v>1.946</v>
      </c>
      <c r="G1216" s="87">
        <f>+IF(ISNUMBER(DATA!T826),DATA!T826,"n/a")</f>
        <v>80331</v>
      </c>
      <c r="H1216" s="78">
        <f>+IF(ISNUMBER(DATA!U826),DATA!U826,"n/a")</f>
        <v>1.65</v>
      </c>
      <c r="I1216" s="87">
        <f>+IF(ISNUMBER(DATA!AD826),DATA!AD826,"n/a")</f>
        <v>170079</v>
      </c>
      <c r="J1216" s="78">
        <f>+IF(ISNUMBER(DATA!AE826),DATA!AE826,"n/a")</f>
        <v>1.617</v>
      </c>
      <c r="K1216" s="87">
        <f>+IF(ISNUMBER(DATA!AN826),DATA!AN826,"n/a")</f>
        <v>283886</v>
      </c>
      <c r="L1216" s="78">
        <f>+IF(ISNUMBER(DATA!AO826),DATA!AO826,"n/a")</f>
        <v>1.355</v>
      </c>
    </row>
    <row r="1217" spans="1:12" x14ac:dyDescent="0.2">
      <c r="A1217" s="76" t="s">
        <v>19</v>
      </c>
      <c r="B1217" s="67" t="s">
        <v>28</v>
      </c>
      <c r="C1217" s="67" t="s">
        <v>9</v>
      </c>
      <c r="D1217" s="67" t="s">
        <v>311</v>
      </c>
      <c r="E1217" s="87">
        <f>+IF(ISNUMBER(DATA!J827),DATA!J827,"n/a")</f>
        <v>9945</v>
      </c>
      <c r="F1217" s="78">
        <f>+IF(ISNUMBER(DATA!K827),DATA!K827,"n/a")</f>
        <v>0.307</v>
      </c>
      <c r="G1217" s="87">
        <f>+IF(ISNUMBER(DATA!T827),DATA!T827,"n/a")</f>
        <v>32599</v>
      </c>
      <c r="H1217" s="78">
        <f>+IF(ISNUMBER(DATA!U827),DATA!U827,"n/a")</f>
        <v>0.26700000000000002</v>
      </c>
      <c r="I1217" s="87">
        <f>+IF(ISNUMBER(DATA!AD827),DATA!AD827,"n/a")</f>
        <v>66646</v>
      </c>
      <c r="J1217" s="78">
        <f>+IF(ISNUMBER(DATA!AE827),DATA!AE827,"n/a")</f>
        <v>0.249</v>
      </c>
      <c r="K1217" s="87">
        <f>+IF(ISNUMBER(DATA!AN827),DATA!AN827,"n/a")</f>
        <v>116642</v>
      </c>
      <c r="L1217" s="78">
        <f>+IF(ISNUMBER(DATA!AO827),DATA!AO827,"n/a")</f>
        <v>0.17</v>
      </c>
    </row>
    <row r="1218" spans="1:12" x14ac:dyDescent="0.2">
      <c r="A1218" s="76" t="s">
        <v>19</v>
      </c>
      <c r="B1218" s="67" t="s">
        <v>28</v>
      </c>
      <c r="C1218" s="67" t="s">
        <v>9</v>
      </c>
      <c r="D1218" s="67" t="s">
        <v>312</v>
      </c>
      <c r="E1218" s="87">
        <f>+IF(ISNUMBER(DATA!J828),DATA!J828,"n/a")</f>
        <v>12214</v>
      </c>
      <c r="F1218" s="78">
        <f>+IF(ISNUMBER(DATA!K828),DATA!K828,"n/a")</f>
        <v>0.84099999999999997</v>
      </c>
      <c r="G1218" s="87">
        <f>+IF(ISNUMBER(DATA!T828),DATA!T828,"n/a")</f>
        <v>36977</v>
      </c>
      <c r="H1218" s="78">
        <f>+IF(ISNUMBER(DATA!U828),DATA!U828,"n/a")</f>
        <v>0.745</v>
      </c>
      <c r="I1218" s="87">
        <f>+IF(ISNUMBER(DATA!AD828),DATA!AD828,"n/a")</f>
        <v>70511</v>
      </c>
      <c r="J1218" s="78">
        <f>+IF(ISNUMBER(DATA!AE828),DATA!AE828,"n/a")</f>
        <v>0.63300000000000001</v>
      </c>
      <c r="K1218" s="87">
        <f>+IF(ISNUMBER(DATA!AN828),DATA!AN828,"n/a")</f>
        <v>114841</v>
      </c>
      <c r="L1218" s="78">
        <f>+IF(ISNUMBER(DATA!AO828),DATA!AO828,"n/a")</f>
        <v>0.436</v>
      </c>
    </row>
    <row r="1219" spans="1:12" x14ac:dyDescent="0.2">
      <c r="A1219" s="76" t="s">
        <v>19</v>
      </c>
      <c r="B1219" s="67" t="s">
        <v>28</v>
      </c>
      <c r="C1219" s="67" t="s">
        <v>9</v>
      </c>
      <c r="D1219" s="67" t="s">
        <v>313</v>
      </c>
      <c r="E1219" s="87">
        <f>+IF(ISNUMBER(DATA!J829),DATA!J829,"n/a")</f>
        <v>10812</v>
      </c>
      <c r="F1219" s="78">
        <f>+IF(ISNUMBER(DATA!K829),DATA!K829,"n/a")</f>
        <v>1.454</v>
      </c>
      <c r="G1219" s="87">
        <f>+IF(ISNUMBER(DATA!T829),DATA!T829,"n/a")</f>
        <v>34138</v>
      </c>
      <c r="H1219" s="78">
        <f>+IF(ISNUMBER(DATA!U829),DATA!U829,"n/a")</f>
        <v>1.32</v>
      </c>
      <c r="I1219" s="87">
        <f>+IF(ISNUMBER(DATA!AD829),DATA!AD829,"n/a")</f>
        <v>66489</v>
      </c>
      <c r="J1219" s="78">
        <f>+IF(ISNUMBER(DATA!AE829),DATA!AE829,"n/a")</f>
        <v>1.1890000000000001</v>
      </c>
      <c r="K1219" s="87">
        <f>+IF(ISNUMBER(DATA!AN829),DATA!AN829,"n/a")</f>
        <v>99963</v>
      </c>
      <c r="L1219" s="78">
        <f>+IF(ISNUMBER(DATA!AO829),DATA!AO829,"n/a")</f>
        <v>0.80500000000000005</v>
      </c>
    </row>
    <row r="1220" spans="1:12" x14ac:dyDescent="0.2">
      <c r="A1220" s="76" t="s">
        <v>19</v>
      </c>
      <c r="B1220" s="67" t="s">
        <v>28</v>
      </c>
      <c r="C1220" s="67" t="s">
        <v>9</v>
      </c>
      <c r="D1220" s="67" t="s">
        <v>314</v>
      </c>
      <c r="E1220" s="87">
        <f>+IF(ISNUMBER(DATA!J830),DATA!J830,"n/a")</f>
        <v>8328</v>
      </c>
      <c r="F1220" s="78">
        <f>+IF(ISNUMBER(DATA!K830),DATA!K830,"n/a")</f>
        <v>-0.15</v>
      </c>
      <c r="G1220" s="87">
        <f>+IF(ISNUMBER(DATA!T830),DATA!T830,"n/a")</f>
        <v>31210</v>
      </c>
      <c r="H1220" s="78">
        <f>+IF(ISNUMBER(DATA!U830),DATA!U830,"n/a")</f>
        <v>-0.112</v>
      </c>
      <c r="I1220" s="87">
        <f>+IF(ISNUMBER(DATA!AD830),DATA!AD830,"n/a")</f>
        <v>60463</v>
      </c>
      <c r="J1220" s="78">
        <f>+IF(ISNUMBER(DATA!AE830),DATA!AE830,"n/a")</f>
        <v>-0.23699999999999999</v>
      </c>
      <c r="K1220" s="87">
        <f>+IF(ISNUMBER(DATA!AN830),DATA!AN830,"n/a")</f>
        <v>112453</v>
      </c>
      <c r="L1220" s="78">
        <f>+IF(ISNUMBER(DATA!AO830),DATA!AO830,"n/a")</f>
        <v>-0.17199999999999999</v>
      </c>
    </row>
    <row r="1221" spans="1:12" x14ac:dyDescent="0.2">
      <c r="A1221" s="76" t="s">
        <v>19</v>
      </c>
      <c r="B1221" s="67" t="s">
        <v>28</v>
      </c>
      <c r="C1221" s="67" t="s">
        <v>9</v>
      </c>
      <c r="D1221" s="67" t="s">
        <v>315</v>
      </c>
      <c r="E1221" s="87">
        <f>+IF(ISNUMBER(DATA!J831),DATA!J831,"n/a")</f>
        <v>7618</v>
      </c>
      <c r="F1221" s="78">
        <f>+IF(ISNUMBER(DATA!K831),DATA!K831,"n/a")</f>
        <v>0.78200000000000003</v>
      </c>
      <c r="G1221" s="87">
        <f>+IF(ISNUMBER(DATA!T831),DATA!T831,"n/a")</f>
        <v>25379</v>
      </c>
      <c r="H1221" s="78">
        <f>+IF(ISNUMBER(DATA!U831),DATA!U831,"n/a")</f>
        <v>0.95499999999999996</v>
      </c>
      <c r="I1221" s="87">
        <f>+IF(ISNUMBER(DATA!AD831),DATA!AD831,"n/a")</f>
        <v>52261</v>
      </c>
      <c r="J1221" s="78">
        <f>+IF(ISNUMBER(DATA!AE831),DATA!AE831,"n/a")</f>
        <v>1.0369999999999999</v>
      </c>
      <c r="K1221" s="87">
        <f>+IF(ISNUMBER(DATA!AN831),DATA!AN831,"n/a")</f>
        <v>97507</v>
      </c>
      <c r="L1221" s="78">
        <f>+IF(ISNUMBER(DATA!AO831),DATA!AO831,"n/a")</f>
        <v>1.423</v>
      </c>
    </row>
    <row r="1222" spans="1:12" x14ac:dyDescent="0.2">
      <c r="A1222" s="76" t="s">
        <v>19</v>
      </c>
      <c r="B1222" s="67" t="s">
        <v>28</v>
      </c>
      <c r="C1222" s="67" t="s">
        <v>9</v>
      </c>
      <c r="D1222" s="67" t="s">
        <v>316</v>
      </c>
      <c r="E1222" s="87">
        <f>+IF(ISNUMBER(DATA!J832),DATA!J832,"n/a")</f>
        <v>13940</v>
      </c>
      <c r="F1222" s="78">
        <f>+IF(ISNUMBER(DATA!K832),DATA!K832,"n/a")</f>
        <v>0.50800000000000001</v>
      </c>
      <c r="G1222" s="87">
        <f>+IF(ISNUMBER(DATA!T832),DATA!T832,"n/a")</f>
        <v>43117</v>
      </c>
      <c r="H1222" s="78">
        <f>+IF(ISNUMBER(DATA!U832),DATA!U832,"n/a")</f>
        <v>0.38600000000000001</v>
      </c>
      <c r="I1222" s="87">
        <f>+IF(ISNUMBER(DATA!AD832),DATA!AD832,"n/a")</f>
        <v>86908</v>
      </c>
      <c r="J1222" s="78">
        <f>+IF(ISNUMBER(DATA!AE832),DATA!AE832,"n/a")</f>
        <v>0.29099999999999998</v>
      </c>
      <c r="K1222" s="87">
        <f>+IF(ISNUMBER(DATA!AN832),DATA!AN832,"n/a")</f>
        <v>154425</v>
      </c>
      <c r="L1222" s="78">
        <f>+IF(ISNUMBER(DATA!AO832),DATA!AO832,"n/a")</f>
        <v>0.23699999999999999</v>
      </c>
    </row>
    <row r="1223" spans="1:12" x14ac:dyDescent="0.2">
      <c r="A1223" s="76" t="s">
        <v>19</v>
      </c>
      <c r="B1223" s="67" t="s">
        <v>28</v>
      </c>
      <c r="C1223" s="67" t="s">
        <v>9</v>
      </c>
      <c r="D1223" s="67" t="s">
        <v>317</v>
      </c>
      <c r="E1223" s="87">
        <f>+IF(ISNUMBER(DATA!J833),DATA!J833,"n/a")</f>
        <v>15570</v>
      </c>
      <c r="F1223" s="78">
        <f>+IF(ISNUMBER(DATA!K833),DATA!K833,"n/a")</f>
        <v>-0.35799999999999998</v>
      </c>
      <c r="G1223" s="87">
        <f>+IF(ISNUMBER(DATA!T833),DATA!T833,"n/a")</f>
        <v>56828</v>
      </c>
      <c r="H1223" s="78">
        <f>+IF(ISNUMBER(DATA!U833),DATA!U833,"n/a")</f>
        <v>-0.30199999999999999</v>
      </c>
      <c r="I1223" s="87">
        <f>+IF(ISNUMBER(DATA!AD833),DATA!AD833,"n/a")</f>
        <v>115699</v>
      </c>
      <c r="J1223" s="78">
        <f>+IF(ISNUMBER(DATA!AE833),DATA!AE833,"n/a")</f>
        <v>-0.34200000000000003</v>
      </c>
      <c r="K1223" s="87">
        <f>+IF(ISNUMBER(DATA!AN833),DATA!AN833,"n/a")</f>
        <v>230713</v>
      </c>
      <c r="L1223" s="78">
        <f>+IF(ISNUMBER(DATA!AO833),DATA!AO833,"n/a")</f>
        <v>-0.27100000000000002</v>
      </c>
    </row>
    <row r="1224" spans="1:12" x14ac:dyDescent="0.2">
      <c r="A1224" s="76" t="s">
        <v>19</v>
      </c>
      <c r="B1224" s="67" t="s">
        <v>28</v>
      </c>
      <c r="C1224" s="67" t="s">
        <v>9</v>
      </c>
      <c r="D1224" s="67" t="s">
        <v>318</v>
      </c>
      <c r="E1224" s="87">
        <f>+IF(ISNUMBER(DATA!J834),DATA!J834,"n/a")</f>
        <v>31425</v>
      </c>
      <c r="F1224" s="78">
        <f>+IF(ISNUMBER(DATA!K834),DATA!K834,"n/a")</f>
        <v>1.9970000000000001</v>
      </c>
      <c r="G1224" s="87">
        <f>+IF(ISNUMBER(DATA!T834),DATA!T834,"n/a")</f>
        <v>97457</v>
      </c>
      <c r="H1224" s="78">
        <f>+IF(ISNUMBER(DATA!U834),DATA!U834,"n/a")</f>
        <v>1.5489999999999999</v>
      </c>
      <c r="I1224" s="87">
        <f>+IF(ISNUMBER(DATA!AD834),DATA!AD834,"n/a")</f>
        <v>200489</v>
      </c>
      <c r="J1224" s="78">
        <f>+IF(ISNUMBER(DATA!AE834),DATA!AE834,"n/a")</f>
        <v>1.5620000000000001</v>
      </c>
      <c r="K1224" s="87">
        <f>+IF(ISNUMBER(DATA!AN834),DATA!AN834,"n/a")</f>
        <v>336981</v>
      </c>
      <c r="L1224" s="78">
        <f>+IF(ISNUMBER(DATA!AO834),DATA!AO834,"n/a")</f>
        <v>1.413</v>
      </c>
    </row>
    <row r="1225" spans="1:12" x14ac:dyDescent="0.2">
      <c r="A1225" s="76" t="s">
        <v>19</v>
      </c>
      <c r="B1225" s="67" t="s">
        <v>28</v>
      </c>
      <c r="C1225" s="67" t="s">
        <v>9</v>
      </c>
      <c r="D1225" s="67" t="s">
        <v>319</v>
      </c>
      <c r="E1225" s="87">
        <f>+IF(ISNUMBER(DATA!J835),DATA!J835,"n/a")</f>
        <v>15203</v>
      </c>
      <c r="F1225" s="78">
        <f>+IF(ISNUMBER(DATA!K835),DATA!K835,"n/a")</f>
        <v>0.47</v>
      </c>
      <c r="G1225" s="87">
        <f>+IF(ISNUMBER(DATA!T835),DATA!T835,"n/a")</f>
        <v>53484</v>
      </c>
      <c r="H1225" s="78">
        <f>+IF(ISNUMBER(DATA!U835),DATA!U835,"n/a")</f>
        <v>0.40500000000000003</v>
      </c>
      <c r="I1225" s="87">
        <f>+IF(ISNUMBER(DATA!AD835),DATA!AD835,"n/a")</f>
        <v>110943</v>
      </c>
      <c r="J1225" s="78">
        <f>+IF(ISNUMBER(DATA!AE835),DATA!AE835,"n/a")</f>
        <v>0.38</v>
      </c>
      <c r="K1225" s="87">
        <f>+IF(ISNUMBER(DATA!AN835),DATA!AN835,"n/a")</f>
        <v>204824</v>
      </c>
      <c r="L1225" s="78">
        <f>+IF(ISNUMBER(DATA!AO835),DATA!AO835,"n/a")</f>
        <v>0.44900000000000001</v>
      </c>
    </row>
    <row r="1226" spans="1:12" x14ac:dyDescent="0.2">
      <c r="A1226" s="76" t="s">
        <v>19</v>
      </c>
      <c r="B1226" s="67" t="s">
        <v>28</v>
      </c>
      <c r="C1226" s="67" t="s">
        <v>9</v>
      </c>
      <c r="D1226" s="67" t="s">
        <v>320</v>
      </c>
      <c r="E1226" s="87">
        <f>+IF(ISNUMBER(DATA!J836),DATA!J836,"n/a")</f>
        <v>10483</v>
      </c>
      <c r="F1226" s="78">
        <f>+IF(ISNUMBER(DATA!K836),DATA!K836,"n/a")</f>
        <v>0.14399999999999999</v>
      </c>
      <c r="G1226" s="87">
        <f>+IF(ISNUMBER(DATA!T836),DATA!T836,"n/a")</f>
        <v>37867</v>
      </c>
      <c r="H1226" s="78">
        <f>+IF(ISNUMBER(DATA!U836),DATA!U836,"n/a")</f>
        <v>0.20499999999999999</v>
      </c>
      <c r="I1226" s="87">
        <f>+IF(ISNUMBER(DATA!AD836),DATA!AD836,"n/a")</f>
        <v>77244</v>
      </c>
      <c r="J1226" s="78">
        <f>+IF(ISNUMBER(DATA!AE836),DATA!AE836,"n/a")</f>
        <v>8.4000000000000005E-2</v>
      </c>
      <c r="K1226" s="87">
        <f>+IF(ISNUMBER(DATA!AN836),DATA!AN836,"n/a")</f>
        <v>132273</v>
      </c>
      <c r="L1226" s="78">
        <f>+IF(ISNUMBER(DATA!AO836),DATA!AO836,"n/a")</f>
        <v>7.4999999999999997E-2</v>
      </c>
    </row>
    <row r="1227" spans="1:12" x14ac:dyDescent="0.2">
      <c r="A1227" s="76" t="s">
        <v>19</v>
      </c>
      <c r="B1227" s="67" t="s">
        <v>28</v>
      </c>
      <c r="C1227" s="67" t="s">
        <v>9</v>
      </c>
      <c r="D1227" s="67" t="s">
        <v>321</v>
      </c>
      <c r="E1227" s="87">
        <f>+IF(ISNUMBER(DATA!J837),DATA!J837,"n/a")</f>
        <v>14307</v>
      </c>
      <c r="F1227" s="78">
        <f>+IF(ISNUMBER(DATA!K837),DATA!K837,"n/a")</f>
        <v>-8.9999999999999993E-3</v>
      </c>
      <c r="G1227" s="87">
        <f>+IF(ISNUMBER(DATA!T837),DATA!T837,"n/a")</f>
        <v>50115</v>
      </c>
      <c r="H1227" s="78">
        <f>+IF(ISNUMBER(DATA!U837),DATA!U837,"n/a")</f>
        <v>2.5999999999999999E-2</v>
      </c>
      <c r="I1227" s="87">
        <f>+IF(ISNUMBER(DATA!AD837),DATA!AD837,"n/a")</f>
        <v>99969</v>
      </c>
      <c r="J1227" s="78">
        <f>+IF(ISNUMBER(DATA!AE837),DATA!AE837,"n/a")</f>
        <v>4.4999999999999998E-2</v>
      </c>
      <c r="K1227" s="87">
        <f>+IF(ISNUMBER(DATA!AN837),DATA!AN837,"n/a")</f>
        <v>190837</v>
      </c>
      <c r="L1227" s="78">
        <f>+IF(ISNUMBER(DATA!AO837),DATA!AO837,"n/a")</f>
        <v>8.6999999999999994E-2</v>
      </c>
    </row>
    <row r="1228" spans="1:12" x14ac:dyDescent="0.2">
      <c r="A1228" s="76" t="s">
        <v>19</v>
      </c>
      <c r="B1228" s="67" t="s">
        <v>28</v>
      </c>
      <c r="C1228" s="67" t="s">
        <v>9</v>
      </c>
      <c r="D1228" s="67" t="s">
        <v>347</v>
      </c>
      <c r="E1228" s="87">
        <f>+IF(ISNUMBER(DATA!J838),DATA!J838,"n/a")</f>
        <v>18326</v>
      </c>
      <c r="F1228" s="78">
        <f>+IF(ISNUMBER(DATA!K838),DATA!K838,"n/a")</f>
        <v>1.3129999999999999</v>
      </c>
      <c r="G1228" s="87">
        <f>+IF(ISNUMBER(DATA!T838),DATA!T838,"n/a")</f>
        <v>49468</v>
      </c>
      <c r="H1228" s="78">
        <f>+IF(ISNUMBER(DATA!U838),DATA!U838,"n/a")</f>
        <v>0.41499999999999998</v>
      </c>
      <c r="I1228" s="87">
        <f>+IF(ISNUMBER(DATA!AD838),DATA!AD838,"n/a")</f>
        <v>106896</v>
      </c>
      <c r="J1228" s="78">
        <f>+IF(ISNUMBER(DATA!AE838),DATA!AE838,"n/a")</f>
        <v>0.39600000000000002</v>
      </c>
      <c r="K1228" s="87">
        <f>+IF(ISNUMBER(DATA!AN838),DATA!AN838,"n/a")</f>
        <v>183565</v>
      </c>
      <c r="L1228" s="78">
        <f>+IF(ISNUMBER(DATA!AO838),DATA!AO838,"n/a")</f>
        <v>0.27200000000000002</v>
      </c>
    </row>
    <row r="1229" spans="1:12" x14ac:dyDescent="0.2">
      <c r="A1229" s="76" t="s">
        <v>19</v>
      </c>
      <c r="B1229" s="67" t="s">
        <v>28</v>
      </c>
      <c r="C1229" s="67" t="s">
        <v>9</v>
      </c>
      <c r="D1229" s="67" t="s">
        <v>348</v>
      </c>
      <c r="E1229" s="87">
        <f>+IF(ISNUMBER(DATA!J839),DATA!J839,"n/a")</f>
        <v>54246</v>
      </c>
      <c r="F1229" s="78">
        <f>+IF(ISNUMBER(DATA!K839),DATA!K839,"n/a")</f>
        <v>-0.13700000000000001</v>
      </c>
      <c r="G1229" s="87">
        <f>+IF(ISNUMBER(DATA!T839),DATA!T839,"n/a")</f>
        <v>171038</v>
      </c>
      <c r="H1229" s="78">
        <f>+IF(ISNUMBER(DATA!U839),DATA!U839,"n/a")</f>
        <v>-0.11600000000000001</v>
      </c>
      <c r="I1229" s="87">
        <f>+IF(ISNUMBER(DATA!AD839),DATA!AD839,"n/a")</f>
        <v>375160</v>
      </c>
      <c r="J1229" s="78">
        <f>+IF(ISNUMBER(DATA!AE839),DATA!AE839,"n/a")</f>
        <v>-7.5999999999999998E-2</v>
      </c>
      <c r="K1229" s="87">
        <f>+IF(ISNUMBER(DATA!AN839),DATA!AN839,"n/a")</f>
        <v>743648</v>
      </c>
      <c r="L1229" s="78">
        <f>+IF(ISNUMBER(DATA!AO839),DATA!AO839,"n/a")</f>
        <v>0.40100000000000002</v>
      </c>
    </row>
    <row r="1230" spans="1:12" x14ac:dyDescent="0.2">
      <c r="A1230" s="76"/>
      <c r="E1230" s="87"/>
      <c r="F1230" s="78"/>
      <c r="G1230" s="87"/>
      <c r="H1230" s="78"/>
      <c r="I1230" s="87"/>
      <c r="J1230" s="78"/>
      <c r="K1230" s="87"/>
      <c r="L1230" s="78"/>
    </row>
    <row r="1231" spans="1:12" x14ac:dyDescent="0.2">
      <c r="A1231" s="76" t="s">
        <v>19</v>
      </c>
      <c r="B1231" s="67" t="s">
        <v>28</v>
      </c>
      <c r="C1231" s="67" t="s">
        <v>25</v>
      </c>
      <c r="D1231" s="67" t="s">
        <v>274</v>
      </c>
      <c r="E1231" s="87">
        <f>+IF(ISNUMBER(DATA!L790),DATA!L790,"n/a")</f>
        <v>21120</v>
      </c>
      <c r="F1231" s="78">
        <f>+IF(ISNUMBER(DATA!M790),DATA!M790,"n/a")</f>
        <v>0.21099999999999999</v>
      </c>
      <c r="G1231" s="87">
        <f>+IF(ISNUMBER(DATA!V790),DATA!V790,"n/a")</f>
        <v>63827</v>
      </c>
      <c r="H1231" s="78">
        <f>+IF(ISNUMBER(DATA!W790),DATA!W790,"n/a")</f>
        <v>-4.2000000000000003E-2</v>
      </c>
      <c r="I1231" s="87">
        <f>+IF(ISNUMBER(DATA!AF790),DATA!AF790,"n/a")</f>
        <v>135314</v>
      </c>
      <c r="J1231" s="78">
        <f>+IF(ISNUMBER(DATA!AG790),DATA!AG790,"n/a")</f>
        <v>-7.3999999999999996E-2</v>
      </c>
      <c r="K1231" s="87">
        <f>+IF(ISNUMBER(DATA!AP790),DATA!AP790,"n/a")</f>
        <v>249846</v>
      </c>
      <c r="L1231" s="78">
        <f>+IF(ISNUMBER(DATA!AQ790),DATA!AQ790,"n/a")</f>
        <v>-5.8999999999999997E-2</v>
      </c>
    </row>
    <row r="1232" spans="1:12" x14ac:dyDescent="0.2">
      <c r="A1232" s="76" t="s">
        <v>19</v>
      </c>
      <c r="B1232" s="67" t="s">
        <v>28</v>
      </c>
      <c r="C1232" s="67" t="s">
        <v>25</v>
      </c>
      <c r="D1232" s="67" t="s">
        <v>275</v>
      </c>
      <c r="E1232" s="87">
        <f>+IF(ISNUMBER(DATA!L791),DATA!L791,"n/a")</f>
        <v>59763</v>
      </c>
      <c r="F1232" s="78">
        <f>+IF(ISNUMBER(DATA!M791),DATA!M791,"n/a")</f>
        <v>1.498</v>
      </c>
      <c r="G1232" s="87">
        <f>+IF(ISNUMBER(DATA!V791),DATA!V791,"n/a")</f>
        <v>205763</v>
      </c>
      <c r="H1232" s="78">
        <f>+IF(ISNUMBER(DATA!W791),DATA!W791,"n/a")</f>
        <v>1.6319999999999999</v>
      </c>
      <c r="I1232" s="87">
        <f>+IF(ISNUMBER(DATA!AF791),DATA!AF791,"n/a")</f>
        <v>403180</v>
      </c>
      <c r="J1232" s="78">
        <f>+IF(ISNUMBER(DATA!AG791),DATA!AG791,"n/a")</f>
        <v>1.536</v>
      </c>
      <c r="K1232" s="87">
        <f>+IF(ISNUMBER(DATA!AP791),DATA!AP791,"n/a")</f>
        <v>769929</v>
      </c>
      <c r="L1232" s="78">
        <f>+IF(ISNUMBER(DATA!AQ791),DATA!AQ791,"n/a")</f>
        <v>1.7270000000000001</v>
      </c>
    </row>
    <row r="1233" spans="1:12" x14ac:dyDescent="0.2">
      <c r="A1233" s="76" t="s">
        <v>19</v>
      </c>
      <c r="B1233" s="67" t="s">
        <v>28</v>
      </c>
      <c r="C1233" s="67" t="s">
        <v>25</v>
      </c>
      <c r="D1233" s="67" t="s">
        <v>276</v>
      </c>
      <c r="E1233" s="87">
        <f>+IF(ISNUMBER(DATA!L792),DATA!L792,"n/a")</f>
        <v>61935</v>
      </c>
      <c r="F1233" s="78">
        <f>+IF(ISNUMBER(DATA!M792),DATA!M792,"n/a")</f>
        <v>0.189</v>
      </c>
      <c r="G1233" s="87">
        <f>+IF(ISNUMBER(DATA!V792),DATA!V792,"n/a")</f>
        <v>191041</v>
      </c>
      <c r="H1233" s="78">
        <f>+IF(ISNUMBER(DATA!W792),DATA!W792,"n/a")</f>
        <v>0.13700000000000001</v>
      </c>
      <c r="I1233" s="87">
        <f>+IF(ISNUMBER(DATA!AF792),DATA!AF792,"n/a")</f>
        <v>396343</v>
      </c>
      <c r="J1233" s="78">
        <f>+IF(ISNUMBER(DATA!AG792),DATA!AG792,"n/a")</f>
        <v>9.2999999999999999E-2</v>
      </c>
      <c r="K1233" s="87">
        <f>+IF(ISNUMBER(DATA!AP792),DATA!AP792,"n/a")</f>
        <v>711304</v>
      </c>
      <c r="L1233" s="78">
        <f>+IF(ISNUMBER(DATA!AQ792),DATA!AQ792,"n/a")</f>
        <v>8.1000000000000003E-2</v>
      </c>
    </row>
    <row r="1234" spans="1:12" x14ac:dyDescent="0.2">
      <c r="A1234" s="76" t="s">
        <v>19</v>
      </c>
      <c r="B1234" s="67" t="s">
        <v>28</v>
      </c>
      <c r="C1234" s="67" t="s">
        <v>25</v>
      </c>
      <c r="D1234" s="67" t="s">
        <v>277</v>
      </c>
      <c r="E1234" s="87">
        <f>+IF(ISNUMBER(DATA!L793),DATA!L793,"n/a")</f>
        <v>21996</v>
      </c>
      <c r="F1234" s="78">
        <f>+IF(ISNUMBER(DATA!M793),DATA!M793,"n/a")</f>
        <v>0.437</v>
      </c>
      <c r="G1234" s="87">
        <f>+IF(ISNUMBER(DATA!V793),DATA!V793,"n/a")</f>
        <v>77810</v>
      </c>
      <c r="H1234" s="78">
        <f>+IF(ISNUMBER(DATA!W793),DATA!W793,"n/a")</f>
        <v>0.35399999999999998</v>
      </c>
      <c r="I1234" s="87">
        <f>+IF(ISNUMBER(DATA!AF793),DATA!AF793,"n/a")</f>
        <v>160109</v>
      </c>
      <c r="J1234" s="78">
        <f>+IF(ISNUMBER(DATA!AG793),DATA!AG793,"n/a")</f>
        <v>0.34300000000000003</v>
      </c>
      <c r="K1234" s="87">
        <f>+IF(ISNUMBER(DATA!AP793),DATA!AP793,"n/a")</f>
        <v>298960</v>
      </c>
      <c r="L1234" s="78">
        <f>+IF(ISNUMBER(DATA!AQ793),DATA!AQ793,"n/a")</f>
        <v>0.40200000000000002</v>
      </c>
    </row>
    <row r="1235" spans="1:12" x14ac:dyDescent="0.2">
      <c r="A1235" s="76" t="s">
        <v>19</v>
      </c>
      <c r="B1235" s="67" t="s">
        <v>28</v>
      </c>
      <c r="C1235" s="67" t="s">
        <v>25</v>
      </c>
      <c r="D1235" s="67" t="s">
        <v>278</v>
      </c>
      <c r="E1235" s="87">
        <f>+IF(ISNUMBER(DATA!L794),DATA!L794,"n/a")</f>
        <v>75354</v>
      </c>
      <c r="F1235" s="78">
        <f>+IF(ISNUMBER(DATA!M794),DATA!M794,"n/a")</f>
        <v>0.64400000000000002</v>
      </c>
      <c r="G1235" s="87">
        <f>+IF(ISNUMBER(DATA!V794),DATA!V794,"n/a")</f>
        <v>238475</v>
      </c>
      <c r="H1235" s="78">
        <f>+IF(ISNUMBER(DATA!W794),DATA!W794,"n/a")</f>
        <v>0.39</v>
      </c>
      <c r="I1235" s="87">
        <f>+IF(ISNUMBER(DATA!AF794),DATA!AF794,"n/a")</f>
        <v>483196</v>
      </c>
      <c r="J1235" s="78">
        <f>+IF(ISNUMBER(DATA!AG794),DATA!AG794,"n/a")</f>
        <v>0.30299999999999999</v>
      </c>
      <c r="K1235" s="87">
        <f>+IF(ISNUMBER(DATA!AP794),DATA!AP794,"n/a")</f>
        <v>759093</v>
      </c>
      <c r="L1235" s="78">
        <f>+IF(ISNUMBER(DATA!AQ794),DATA!AQ794,"n/a")</f>
        <v>0.156</v>
      </c>
    </row>
    <row r="1236" spans="1:12" x14ac:dyDescent="0.2">
      <c r="A1236" s="76" t="s">
        <v>19</v>
      </c>
      <c r="B1236" s="67" t="s">
        <v>28</v>
      </c>
      <c r="C1236" s="67" t="s">
        <v>25</v>
      </c>
      <c r="D1236" s="67" t="s">
        <v>279</v>
      </c>
      <c r="E1236" s="87">
        <f>+IF(ISNUMBER(DATA!L795),DATA!L795,"n/a")</f>
        <v>15130</v>
      </c>
      <c r="F1236" s="78">
        <f>+IF(ISNUMBER(DATA!M795),DATA!M795,"n/a")</f>
        <v>-0.22500000000000001</v>
      </c>
      <c r="G1236" s="87">
        <f>+IF(ISNUMBER(DATA!V795),DATA!V795,"n/a")</f>
        <v>70540</v>
      </c>
      <c r="H1236" s="78">
        <f>+IF(ISNUMBER(DATA!W795),DATA!W795,"n/a")</f>
        <v>-0.154</v>
      </c>
      <c r="I1236" s="87">
        <f>+IF(ISNUMBER(DATA!AF795),DATA!AF795,"n/a")</f>
        <v>173923</v>
      </c>
      <c r="J1236" s="78">
        <f>+IF(ISNUMBER(DATA!AG795),DATA!AG795,"n/a")</f>
        <v>-9.7000000000000003E-2</v>
      </c>
      <c r="K1236" s="87">
        <f>+IF(ISNUMBER(DATA!AP795),DATA!AP795,"n/a")</f>
        <v>282079</v>
      </c>
      <c r="L1236" s="78">
        <f>+IF(ISNUMBER(DATA!AQ795),DATA!AQ795,"n/a")</f>
        <v>-0.04</v>
      </c>
    </row>
    <row r="1237" spans="1:12" x14ac:dyDescent="0.2">
      <c r="A1237" s="76" t="s">
        <v>19</v>
      </c>
      <c r="B1237" s="67" t="s">
        <v>28</v>
      </c>
      <c r="C1237" s="67" t="s">
        <v>25</v>
      </c>
      <c r="D1237" s="67" t="s">
        <v>280</v>
      </c>
      <c r="E1237" s="87">
        <f>+IF(ISNUMBER(DATA!L796),DATA!L796,"n/a")</f>
        <v>9699</v>
      </c>
      <c r="F1237" s="78">
        <f>+IF(ISNUMBER(DATA!M796),DATA!M796,"n/a")</f>
        <v>-9.2999999999999999E-2</v>
      </c>
      <c r="G1237" s="87">
        <f>+IF(ISNUMBER(DATA!V796),DATA!V796,"n/a")</f>
        <v>32144</v>
      </c>
      <c r="H1237" s="78">
        <f>+IF(ISNUMBER(DATA!W796),DATA!W796,"n/a")</f>
        <v>-0.19</v>
      </c>
      <c r="I1237" s="87">
        <f>+IF(ISNUMBER(DATA!AF796),DATA!AF796,"n/a")</f>
        <v>73977</v>
      </c>
      <c r="J1237" s="78">
        <f>+IF(ISNUMBER(DATA!AG796),DATA!AG796,"n/a")</f>
        <v>-0.13800000000000001</v>
      </c>
      <c r="K1237" s="87">
        <f>+IF(ISNUMBER(DATA!AP796),DATA!AP796,"n/a")</f>
        <v>141811</v>
      </c>
      <c r="L1237" s="78">
        <f>+IF(ISNUMBER(DATA!AQ796),DATA!AQ796,"n/a")</f>
        <v>-7.5999999999999998E-2</v>
      </c>
    </row>
    <row r="1238" spans="1:12" x14ac:dyDescent="0.2">
      <c r="A1238" s="76" t="s">
        <v>19</v>
      </c>
      <c r="B1238" s="67" t="s">
        <v>28</v>
      </c>
      <c r="C1238" s="67" t="s">
        <v>25</v>
      </c>
      <c r="D1238" s="67" t="s">
        <v>281</v>
      </c>
      <c r="E1238" s="87">
        <f>+IF(ISNUMBER(DATA!L797),DATA!L797,"n/a")</f>
        <v>56869</v>
      </c>
      <c r="F1238" s="78">
        <f>+IF(ISNUMBER(DATA!M797),DATA!M797,"n/a")</f>
        <v>0.182</v>
      </c>
      <c r="G1238" s="87">
        <f>+IF(ISNUMBER(DATA!V797),DATA!V797,"n/a")</f>
        <v>180601</v>
      </c>
      <c r="H1238" s="78">
        <f>+IF(ISNUMBER(DATA!W797),DATA!W797,"n/a")</f>
        <v>2.5999999999999999E-2</v>
      </c>
      <c r="I1238" s="87">
        <f>+IF(ISNUMBER(DATA!AF797),DATA!AF797,"n/a")</f>
        <v>375574</v>
      </c>
      <c r="J1238" s="78">
        <f>+IF(ISNUMBER(DATA!AG797),DATA!AG797,"n/a")</f>
        <v>1.6E-2</v>
      </c>
      <c r="K1238" s="87">
        <f>+IF(ISNUMBER(DATA!AP797),DATA!AP797,"n/a")</f>
        <v>709067</v>
      </c>
      <c r="L1238" s="78">
        <f>+IF(ISNUMBER(DATA!AQ797),DATA!AQ797,"n/a")</f>
        <v>2.8000000000000001E-2</v>
      </c>
    </row>
    <row r="1239" spans="1:12" x14ac:dyDescent="0.2">
      <c r="A1239" s="76" t="s">
        <v>19</v>
      </c>
      <c r="B1239" s="67" t="s">
        <v>28</v>
      </c>
      <c r="C1239" s="67" t="s">
        <v>25</v>
      </c>
      <c r="D1239" s="67" t="s">
        <v>282</v>
      </c>
      <c r="E1239" s="87">
        <f>+IF(ISNUMBER(DATA!L798),DATA!L798,"n/a")</f>
        <v>62508</v>
      </c>
      <c r="F1239" s="78">
        <f>+IF(ISNUMBER(DATA!M798),DATA!M798,"n/a")</f>
        <v>2.3260000000000001</v>
      </c>
      <c r="G1239" s="87">
        <f>+IF(ISNUMBER(DATA!V798),DATA!V798,"n/a")</f>
        <v>197862</v>
      </c>
      <c r="H1239" s="78">
        <f>+IF(ISNUMBER(DATA!W798),DATA!W798,"n/a")</f>
        <v>1.85</v>
      </c>
      <c r="I1239" s="87">
        <f>+IF(ISNUMBER(DATA!AF798),DATA!AF798,"n/a")</f>
        <v>395403</v>
      </c>
      <c r="J1239" s="78">
        <f>+IF(ISNUMBER(DATA!AG798),DATA!AG798,"n/a")</f>
        <v>1.75</v>
      </c>
      <c r="K1239" s="87">
        <f>+IF(ISNUMBER(DATA!AP798),DATA!AP798,"n/a")</f>
        <v>758717</v>
      </c>
      <c r="L1239" s="78">
        <f>+IF(ISNUMBER(DATA!AQ798),DATA!AQ798,"n/a")</f>
        <v>1.8720000000000001</v>
      </c>
    </row>
    <row r="1240" spans="1:12" x14ac:dyDescent="0.2">
      <c r="A1240" s="76" t="s">
        <v>19</v>
      </c>
      <c r="B1240" s="67" t="s">
        <v>28</v>
      </c>
      <c r="C1240" s="67" t="s">
        <v>25</v>
      </c>
      <c r="D1240" s="67" t="s">
        <v>283</v>
      </c>
      <c r="E1240" s="87">
        <f>+IF(ISNUMBER(DATA!L799),DATA!L799,"n/a")</f>
        <v>11395</v>
      </c>
      <c r="F1240" s="78">
        <f>+IF(ISNUMBER(DATA!M799),DATA!M799,"n/a")</f>
        <v>0.2</v>
      </c>
      <c r="G1240" s="87">
        <f>+IF(ISNUMBER(DATA!V799),DATA!V799,"n/a")</f>
        <v>40638</v>
      </c>
      <c r="H1240" s="78">
        <f>+IF(ISNUMBER(DATA!W799),DATA!W799,"n/a")</f>
        <v>0.18</v>
      </c>
      <c r="I1240" s="87">
        <f>+IF(ISNUMBER(DATA!AF799),DATA!AF799,"n/a")</f>
        <v>96190</v>
      </c>
      <c r="J1240" s="78">
        <f>+IF(ISNUMBER(DATA!AG799),DATA!AG799,"n/a")</f>
        <v>0.17599999999999999</v>
      </c>
      <c r="K1240" s="87">
        <f>+IF(ISNUMBER(DATA!AP799),DATA!AP799,"n/a")</f>
        <v>151879</v>
      </c>
      <c r="L1240" s="78">
        <f>+IF(ISNUMBER(DATA!AQ799),DATA!AQ799,"n/a")</f>
        <v>0.13700000000000001</v>
      </c>
    </row>
    <row r="1241" spans="1:12" x14ac:dyDescent="0.2">
      <c r="A1241" s="76" t="s">
        <v>19</v>
      </c>
      <c r="B1241" s="67" t="s">
        <v>28</v>
      </c>
      <c r="C1241" s="67" t="s">
        <v>25</v>
      </c>
      <c r="D1241" s="67" t="s">
        <v>284</v>
      </c>
      <c r="E1241" s="87">
        <f>+IF(ISNUMBER(DATA!L800),DATA!L800,"n/a")</f>
        <v>33863</v>
      </c>
      <c r="F1241" s="78">
        <f>+IF(ISNUMBER(DATA!M800),DATA!M800,"n/a")</f>
        <v>1.292</v>
      </c>
      <c r="G1241" s="87">
        <f>+IF(ISNUMBER(DATA!V800),DATA!V800,"n/a")</f>
        <v>102421</v>
      </c>
      <c r="H1241" s="78">
        <f>+IF(ISNUMBER(DATA!W800),DATA!W800,"n/a")</f>
        <v>0.73499999999999999</v>
      </c>
      <c r="I1241" s="87">
        <f>+IF(ISNUMBER(DATA!AF800),DATA!AF800,"n/a")</f>
        <v>221624</v>
      </c>
      <c r="J1241" s="78">
        <f>+IF(ISNUMBER(DATA!AG800),DATA!AG800,"n/a")</f>
        <v>0.70599999999999996</v>
      </c>
      <c r="K1241" s="87">
        <f>+IF(ISNUMBER(DATA!AP800),DATA!AP800,"n/a")</f>
        <v>344794</v>
      </c>
      <c r="L1241" s="78">
        <f>+IF(ISNUMBER(DATA!AQ800),DATA!AQ800,"n/a")</f>
        <v>0.433</v>
      </c>
    </row>
    <row r="1242" spans="1:12" x14ac:dyDescent="0.2">
      <c r="A1242" s="76" t="s">
        <v>19</v>
      </c>
      <c r="B1242" s="67" t="s">
        <v>28</v>
      </c>
      <c r="C1242" s="67" t="s">
        <v>25</v>
      </c>
      <c r="D1242" s="67" t="s">
        <v>285</v>
      </c>
      <c r="E1242" s="87">
        <f>+IF(ISNUMBER(DATA!L801),DATA!L801,"n/a")</f>
        <v>45108</v>
      </c>
      <c r="F1242" s="78">
        <f>+IF(ISNUMBER(DATA!M801),DATA!M801,"n/a")</f>
        <v>1.0289999999999999</v>
      </c>
      <c r="G1242" s="87">
        <f>+IF(ISNUMBER(DATA!V801),DATA!V801,"n/a")</f>
        <v>140658</v>
      </c>
      <c r="H1242" s="78">
        <f>+IF(ISNUMBER(DATA!W801),DATA!W801,"n/a")</f>
        <v>0.92500000000000004</v>
      </c>
      <c r="I1242" s="87">
        <f>+IF(ISNUMBER(DATA!AF801),DATA!AF801,"n/a")</f>
        <v>286494</v>
      </c>
      <c r="J1242" s="78">
        <f>+IF(ISNUMBER(DATA!AG801),DATA!AG801,"n/a")</f>
        <v>0.85199999999999998</v>
      </c>
      <c r="K1242" s="87">
        <f>+IF(ISNUMBER(DATA!AP801),DATA!AP801,"n/a")</f>
        <v>547762</v>
      </c>
      <c r="L1242" s="78">
        <f>+IF(ISNUMBER(DATA!AQ801),DATA!AQ801,"n/a")</f>
        <v>0.94399999999999995</v>
      </c>
    </row>
    <row r="1243" spans="1:12" x14ac:dyDescent="0.2">
      <c r="A1243" s="76" t="s">
        <v>19</v>
      </c>
      <c r="B1243" s="67" t="s">
        <v>28</v>
      </c>
      <c r="C1243" s="67" t="s">
        <v>25</v>
      </c>
      <c r="D1243" s="67" t="s">
        <v>286</v>
      </c>
      <c r="E1243" s="87">
        <f>+IF(ISNUMBER(DATA!L802),DATA!L802,"n/a")</f>
        <v>43574</v>
      </c>
      <c r="F1243" s="78">
        <f>+IF(ISNUMBER(DATA!M802),DATA!M802,"n/a")</f>
        <v>1.18</v>
      </c>
      <c r="G1243" s="87">
        <f>+IF(ISNUMBER(DATA!V802),DATA!V802,"n/a")</f>
        <v>140679</v>
      </c>
      <c r="H1243" s="78">
        <f>+IF(ISNUMBER(DATA!W802),DATA!W802,"n/a")</f>
        <v>1.042</v>
      </c>
      <c r="I1243" s="87">
        <f>+IF(ISNUMBER(DATA!AF802),DATA!AF802,"n/a")</f>
        <v>284882</v>
      </c>
      <c r="J1243" s="78">
        <f>+IF(ISNUMBER(DATA!AG802),DATA!AG802,"n/a")</f>
        <v>0.90200000000000002</v>
      </c>
      <c r="K1243" s="87">
        <f>+IF(ISNUMBER(DATA!AP802),DATA!AP802,"n/a")</f>
        <v>487282</v>
      </c>
      <c r="L1243" s="78">
        <f>+IF(ISNUMBER(DATA!AQ802),DATA!AQ802,"n/a")</f>
        <v>0.76200000000000001</v>
      </c>
    </row>
    <row r="1244" spans="1:12" x14ac:dyDescent="0.2">
      <c r="A1244" s="76" t="s">
        <v>19</v>
      </c>
      <c r="B1244" s="67" t="s">
        <v>28</v>
      </c>
      <c r="C1244" s="67" t="s">
        <v>25</v>
      </c>
      <c r="D1244" s="67" t="s">
        <v>287</v>
      </c>
      <c r="E1244" s="87">
        <f>+IF(ISNUMBER(DATA!L803),DATA!L803,"n/a")</f>
        <v>92822</v>
      </c>
      <c r="F1244" s="78">
        <f>+IF(ISNUMBER(DATA!M803),DATA!M803,"n/a")</f>
        <v>1.091</v>
      </c>
      <c r="G1244" s="87">
        <f>+IF(ISNUMBER(DATA!V803),DATA!V803,"n/a")</f>
        <v>255159</v>
      </c>
      <c r="H1244" s="78">
        <f>+IF(ISNUMBER(DATA!W803),DATA!W803,"n/a")</f>
        <v>0.41299999999999998</v>
      </c>
      <c r="I1244" s="87">
        <f>+IF(ISNUMBER(DATA!AF803),DATA!AF803,"n/a")</f>
        <v>532843</v>
      </c>
      <c r="J1244" s="78">
        <f>+IF(ISNUMBER(DATA!AG803),DATA!AG803,"n/a")</f>
        <v>0.379</v>
      </c>
      <c r="K1244" s="87">
        <f>+IF(ISNUMBER(DATA!AP803),DATA!AP803,"n/a")</f>
        <v>913367</v>
      </c>
      <c r="L1244" s="78">
        <f>+IF(ISNUMBER(DATA!AQ803),DATA!AQ803,"n/a")</f>
        <v>0.22</v>
      </c>
    </row>
    <row r="1245" spans="1:12" x14ac:dyDescent="0.2">
      <c r="A1245" s="76" t="s">
        <v>19</v>
      </c>
      <c r="B1245" s="67" t="s">
        <v>28</v>
      </c>
      <c r="C1245" s="67" t="s">
        <v>25</v>
      </c>
      <c r="D1245" s="67" t="s">
        <v>288</v>
      </c>
      <c r="E1245" s="87">
        <f>+IF(ISNUMBER(DATA!L804),DATA!L804,"n/a")</f>
        <v>51578</v>
      </c>
      <c r="F1245" s="78">
        <f>+IF(ISNUMBER(DATA!M804),DATA!M804,"n/a")</f>
        <v>0.65700000000000003</v>
      </c>
      <c r="G1245" s="87">
        <f>+IF(ISNUMBER(DATA!V804),DATA!V804,"n/a")</f>
        <v>146901</v>
      </c>
      <c r="H1245" s="78">
        <f>+IF(ISNUMBER(DATA!W804),DATA!W804,"n/a")</f>
        <v>0.03</v>
      </c>
      <c r="I1245" s="87">
        <f>+IF(ISNUMBER(DATA!AF804),DATA!AF804,"n/a")</f>
        <v>305569</v>
      </c>
      <c r="J1245" s="78">
        <f>+IF(ISNUMBER(DATA!AG804),DATA!AG804,"n/a")</f>
        <v>6.0000000000000001E-3</v>
      </c>
      <c r="K1245" s="87">
        <f>+IF(ISNUMBER(DATA!AP804),DATA!AP804,"n/a")</f>
        <v>567916</v>
      </c>
      <c r="L1245" s="78">
        <f>+IF(ISNUMBER(DATA!AQ804),DATA!AQ804,"n/a")</f>
        <v>-3.0000000000000001E-3</v>
      </c>
    </row>
    <row r="1246" spans="1:12" x14ac:dyDescent="0.2">
      <c r="A1246" s="76" t="s">
        <v>19</v>
      </c>
      <c r="B1246" s="67" t="s">
        <v>28</v>
      </c>
      <c r="C1246" s="67" t="s">
        <v>25</v>
      </c>
      <c r="D1246" s="67" t="s">
        <v>289</v>
      </c>
      <c r="E1246" s="87">
        <f>+IF(ISNUMBER(DATA!L805),DATA!L805,"n/a")</f>
        <v>24470</v>
      </c>
      <c r="F1246" s="78">
        <f>+IF(ISNUMBER(DATA!M805),DATA!M805,"n/a")</f>
        <v>8.1000000000000003E-2</v>
      </c>
      <c r="G1246" s="87">
        <f>+IF(ISNUMBER(DATA!V805),DATA!V805,"n/a")</f>
        <v>80184</v>
      </c>
      <c r="H1246" s="78">
        <f>+IF(ISNUMBER(DATA!W805),DATA!W805,"n/a")</f>
        <v>-0.107</v>
      </c>
      <c r="I1246" s="87">
        <f>+IF(ISNUMBER(DATA!AF805),DATA!AF805,"n/a")</f>
        <v>170769</v>
      </c>
      <c r="J1246" s="78">
        <f>+IF(ISNUMBER(DATA!AG805),DATA!AG805,"n/a")</f>
        <v>-0.122</v>
      </c>
      <c r="K1246" s="87">
        <f>+IF(ISNUMBER(DATA!AP805),DATA!AP805,"n/a")</f>
        <v>293350</v>
      </c>
      <c r="L1246" s="78">
        <f>+IF(ISNUMBER(DATA!AQ805),DATA!AQ805,"n/a")</f>
        <v>-0.108</v>
      </c>
    </row>
    <row r="1247" spans="1:12" x14ac:dyDescent="0.2">
      <c r="A1247" s="76" t="s">
        <v>19</v>
      </c>
      <c r="B1247" s="67" t="s">
        <v>28</v>
      </c>
      <c r="C1247" s="67" t="s">
        <v>25</v>
      </c>
      <c r="D1247" s="67" t="s">
        <v>290</v>
      </c>
      <c r="E1247" s="87">
        <f>+IF(ISNUMBER(DATA!L806),DATA!L806,"n/a")</f>
        <v>36220</v>
      </c>
      <c r="F1247" s="78">
        <f>+IF(ISNUMBER(DATA!M806),DATA!M806,"n/a")</f>
        <v>6.9000000000000006E-2</v>
      </c>
      <c r="G1247" s="87">
        <f>+IF(ISNUMBER(DATA!V806),DATA!V806,"n/a")</f>
        <v>113516</v>
      </c>
      <c r="H1247" s="78">
        <f>+IF(ISNUMBER(DATA!W806),DATA!W806,"n/a")</f>
        <v>-0.10100000000000001</v>
      </c>
      <c r="I1247" s="87">
        <f>+IF(ISNUMBER(DATA!AF806),DATA!AF806,"n/a")</f>
        <v>238019</v>
      </c>
      <c r="J1247" s="78">
        <f>+IF(ISNUMBER(DATA!AG806),DATA!AG806,"n/a")</f>
        <v>-0.107</v>
      </c>
      <c r="K1247" s="87">
        <f>+IF(ISNUMBER(DATA!AP806),DATA!AP806,"n/a")</f>
        <v>401591</v>
      </c>
      <c r="L1247" s="78">
        <f>+IF(ISNUMBER(DATA!AQ806),DATA!AQ806,"n/a")</f>
        <v>-8.3000000000000004E-2</v>
      </c>
    </row>
    <row r="1248" spans="1:12" x14ac:dyDescent="0.2">
      <c r="A1248" s="76" t="s">
        <v>19</v>
      </c>
      <c r="B1248" s="67" t="s">
        <v>28</v>
      </c>
      <c r="C1248" s="67" t="s">
        <v>25</v>
      </c>
      <c r="D1248" s="67" t="s">
        <v>291</v>
      </c>
      <c r="E1248" s="87">
        <f>+IF(ISNUMBER(DATA!L807),DATA!L807,"n/a")</f>
        <v>47097</v>
      </c>
      <c r="F1248" s="78">
        <f>+IF(ISNUMBER(DATA!M807),DATA!M807,"n/a")</f>
        <v>1.6559999999999999</v>
      </c>
      <c r="G1248" s="87">
        <f>+IF(ISNUMBER(DATA!V807),DATA!V807,"n/a")</f>
        <v>140586</v>
      </c>
      <c r="H1248" s="78">
        <f>+IF(ISNUMBER(DATA!W807),DATA!W807,"n/a")</f>
        <v>1.6120000000000001</v>
      </c>
      <c r="I1248" s="87">
        <f>+IF(ISNUMBER(DATA!AF807),DATA!AF807,"n/a")</f>
        <v>275070</v>
      </c>
      <c r="J1248" s="78">
        <f>+IF(ISNUMBER(DATA!AG807),DATA!AG807,"n/a")</f>
        <v>1.4930000000000001</v>
      </c>
      <c r="K1248" s="87">
        <f>+IF(ISNUMBER(DATA!AP807),DATA!AP807,"n/a")</f>
        <v>541391</v>
      </c>
      <c r="L1248" s="78">
        <f>+IF(ISNUMBER(DATA!AQ807),DATA!AQ807,"n/a")</f>
        <v>1.7170000000000001</v>
      </c>
    </row>
    <row r="1249" spans="1:12" x14ac:dyDescent="0.2">
      <c r="A1249" s="76" t="s">
        <v>19</v>
      </c>
      <c r="B1249" s="67" t="s">
        <v>28</v>
      </c>
      <c r="C1249" s="67" t="s">
        <v>25</v>
      </c>
      <c r="D1249" s="67" t="s">
        <v>292</v>
      </c>
      <c r="E1249" s="87">
        <f>+IF(ISNUMBER(DATA!L808),DATA!L808,"n/a")</f>
        <v>33411</v>
      </c>
      <c r="F1249" s="78">
        <f>+IF(ISNUMBER(DATA!M808),DATA!M808,"n/a")</f>
        <v>1.1459999999999999</v>
      </c>
      <c r="G1249" s="87">
        <f>+IF(ISNUMBER(DATA!V808),DATA!V808,"n/a")</f>
        <v>96717</v>
      </c>
      <c r="H1249" s="78">
        <f>+IF(ISNUMBER(DATA!W808),DATA!W808,"n/a")</f>
        <v>0.60899999999999999</v>
      </c>
      <c r="I1249" s="87">
        <f>+IF(ISNUMBER(DATA!AF808),DATA!AF808,"n/a")</f>
        <v>199996</v>
      </c>
      <c r="J1249" s="78">
        <f>+IF(ISNUMBER(DATA!AG808),DATA!AG808,"n/a")</f>
        <v>0.50600000000000001</v>
      </c>
      <c r="K1249" s="87">
        <f>+IF(ISNUMBER(DATA!AP808),DATA!AP808,"n/a")</f>
        <v>373448</v>
      </c>
      <c r="L1249" s="78">
        <f>+IF(ISNUMBER(DATA!AQ808),DATA!AQ808,"n/a")</f>
        <v>0.498</v>
      </c>
    </row>
    <row r="1250" spans="1:12" x14ac:dyDescent="0.2">
      <c r="A1250" s="76" t="s">
        <v>19</v>
      </c>
      <c r="B1250" s="67" t="s">
        <v>28</v>
      </c>
      <c r="C1250" s="67" t="s">
        <v>25</v>
      </c>
      <c r="D1250" s="67" t="s">
        <v>293</v>
      </c>
      <c r="E1250" s="87">
        <f>+IF(ISNUMBER(DATA!L809),DATA!L809,"n/a")</f>
        <v>10750</v>
      </c>
      <c r="F1250" s="78">
        <f>+IF(ISNUMBER(DATA!M809),DATA!M809,"n/a")</f>
        <v>-8.7999999999999995E-2</v>
      </c>
      <c r="G1250" s="87">
        <f>+IF(ISNUMBER(DATA!V809),DATA!V809,"n/a")</f>
        <v>37997</v>
      </c>
      <c r="H1250" s="78">
        <f>+IF(ISNUMBER(DATA!W809),DATA!W809,"n/a")</f>
        <v>-1.7000000000000001E-2</v>
      </c>
      <c r="I1250" s="87">
        <f>+IF(ISNUMBER(DATA!AF809),DATA!AF809,"n/a")</f>
        <v>78046</v>
      </c>
      <c r="J1250" s="78">
        <f>+IF(ISNUMBER(DATA!AG809),DATA!AG809,"n/a")</f>
        <v>-4.0000000000000001E-3</v>
      </c>
      <c r="K1250" s="87">
        <f>+IF(ISNUMBER(DATA!AP809),DATA!AP809,"n/a")</f>
        <v>147826</v>
      </c>
      <c r="L1250" s="78">
        <f>+IF(ISNUMBER(DATA!AQ809),DATA!AQ809,"n/a")</f>
        <v>8.9999999999999993E-3</v>
      </c>
    </row>
    <row r="1251" spans="1:12" x14ac:dyDescent="0.2">
      <c r="A1251" s="76" t="s">
        <v>19</v>
      </c>
      <c r="B1251" s="67" t="s">
        <v>28</v>
      </c>
      <c r="C1251" s="67" t="s">
        <v>25</v>
      </c>
      <c r="D1251" s="67" t="s">
        <v>294</v>
      </c>
      <c r="E1251" s="87">
        <f>+IF(ISNUMBER(DATA!L810),DATA!L810,"n/a")</f>
        <v>8153</v>
      </c>
      <c r="F1251" s="78">
        <f>+IF(ISNUMBER(DATA!M810),DATA!M810,"n/a")</f>
        <v>0.22</v>
      </c>
      <c r="G1251" s="87">
        <f>+IF(ISNUMBER(DATA!V810),DATA!V810,"n/a")</f>
        <v>30970</v>
      </c>
      <c r="H1251" s="78">
        <f>+IF(ISNUMBER(DATA!W810),DATA!W810,"n/a")</f>
        <v>0.41199999999999998</v>
      </c>
      <c r="I1251" s="87">
        <f>+IF(ISNUMBER(DATA!AF810),DATA!AF810,"n/a")</f>
        <v>74216</v>
      </c>
      <c r="J1251" s="78">
        <f>+IF(ISNUMBER(DATA!AG810),DATA!AG810,"n/a")</f>
        <v>0.46899999999999997</v>
      </c>
      <c r="K1251" s="87">
        <f>+IF(ISNUMBER(DATA!AP810),DATA!AP810,"n/a")</f>
        <v>121608</v>
      </c>
      <c r="L1251" s="78">
        <f>+IF(ISNUMBER(DATA!AQ810),DATA!AQ810,"n/a")</f>
        <v>0.25700000000000001</v>
      </c>
    </row>
    <row r="1252" spans="1:12" x14ac:dyDescent="0.2">
      <c r="A1252" s="76" t="s">
        <v>19</v>
      </c>
      <c r="B1252" s="67" t="s">
        <v>28</v>
      </c>
      <c r="C1252" s="67" t="s">
        <v>25</v>
      </c>
      <c r="D1252" s="67" t="s">
        <v>295</v>
      </c>
      <c r="E1252" s="87">
        <f>+IF(ISNUMBER(DATA!L811),DATA!L811,"n/a")</f>
        <v>104595</v>
      </c>
      <c r="F1252" s="78">
        <f>+IF(ISNUMBER(DATA!M811),DATA!M811,"n/a")</f>
        <v>0.94</v>
      </c>
      <c r="G1252" s="87">
        <f>+IF(ISNUMBER(DATA!V811),DATA!V811,"n/a")</f>
        <v>332860</v>
      </c>
      <c r="H1252" s="78">
        <f>+IF(ISNUMBER(DATA!W811),DATA!W811,"n/a")</f>
        <v>0.90200000000000002</v>
      </c>
      <c r="I1252" s="87">
        <f>+IF(ISNUMBER(DATA!AF811),DATA!AF811,"n/a")</f>
        <v>686996</v>
      </c>
      <c r="J1252" s="78">
        <f>+IF(ISNUMBER(DATA!AG811),DATA!AG811,"n/a")</f>
        <v>0.84399999999999997</v>
      </c>
      <c r="K1252" s="87">
        <f>+IF(ISNUMBER(DATA!AP811),DATA!AP811,"n/a")</f>
        <v>1145354</v>
      </c>
      <c r="L1252" s="78">
        <f>+IF(ISNUMBER(DATA!AQ811),DATA!AQ811,"n/a")</f>
        <v>0.67100000000000004</v>
      </c>
    </row>
    <row r="1253" spans="1:12" x14ac:dyDescent="0.2">
      <c r="A1253" s="76" t="s">
        <v>19</v>
      </c>
      <c r="B1253" s="67" t="s">
        <v>28</v>
      </c>
      <c r="C1253" s="67" t="s">
        <v>25</v>
      </c>
      <c r="D1253" s="67" t="s">
        <v>296</v>
      </c>
      <c r="E1253" s="87">
        <f>+IF(ISNUMBER(DATA!L812),DATA!L812,"n/a")</f>
        <v>20600</v>
      </c>
      <c r="F1253" s="78">
        <f>+IF(ISNUMBER(DATA!M812),DATA!M812,"n/a")</f>
        <v>2.2130000000000001</v>
      </c>
      <c r="G1253" s="87">
        <f>+IF(ISNUMBER(DATA!V812),DATA!V812,"n/a")</f>
        <v>58380</v>
      </c>
      <c r="H1253" s="78">
        <f>+IF(ISNUMBER(DATA!W812),DATA!W812,"n/a")</f>
        <v>1.296</v>
      </c>
      <c r="I1253" s="87">
        <f>+IF(ISNUMBER(DATA!AF812),DATA!AF812,"n/a")</f>
        <v>114547</v>
      </c>
      <c r="J1253" s="78">
        <f>+IF(ISNUMBER(DATA!AG812),DATA!AG812,"n/a")</f>
        <v>1.133</v>
      </c>
      <c r="K1253" s="87">
        <f>+IF(ISNUMBER(DATA!AP812),DATA!AP812,"n/a")</f>
        <v>213455</v>
      </c>
      <c r="L1253" s="78">
        <f>+IF(ISNUMBER(DATA!AQ812),DATA!AQ812,"n/a")</f>
        <v>1.1279999999999999</v>
      </c>
    </row>
    <row r="1254" spans="1:12" x14ac:dyDescent="0.2">
      <c r="A1254" s="76" t="s">
        <v>19</v>
      </c>
      <c r="B1254" s="67" t="s">
        <v>28</v>
      </c>
      <c r="C1254" s="67" t="s">
        <v>25</v>
      </c>
      <c r="D1254" s="67" t="s">
        <v>297</v>
      </c>
      <c r="E1254" s="87">
        <f>+IF(ISNUMBER(DATA!L813),DATA!L813,"n/a")</f>
        <v>38155</v>
      </c>
      <c r="F1254" s="78">
        <f>+IF(ISNUMBER(DATA!M813),DATA!M813,"n/a")</f>
        <v>-0.09</v>
      </c>
      <c r="G1254" s="87">
        <f>+IF(ISNUMBER(DATA!V813),DATA!V813,"n/a")</f>
        <v>133682</v>
      </c>
      <c r="H1254" s="78">
        <f>+IF(ISNUMBER(DATA!W813),DATA!W813,"n/a")</f>
        <v>-8.0000000000000002E-3</v>
      </c>
      <c r="I1254" s="87">
        <f>+IF(ISNUMBER(DATA!AF813),DATA!AF813,"n/a")</f>
        <v>268329</v>
      </c>
      <c r="J1254" s="78">
        <f>+IF(ISNUMBER(DATA!AG813),DATA!AG813,"n/a")</f>
        <v>8.0000000000000002E-3</v>
      </c>
      <c r="K1254" s="87">
        <f>+IF(ISNUMBER(DATA!AP813),DATA!AP813,"n/a")</f>
        <v>533464</v>
      </c>
      <c r="L1254" s="78">
        <f>+IF(ISNUMBER(DATA!AQ813),DATA!AQ813,"n/a")</f>
        <v>2.8000000000000001E-2</v>
      </c>
    </row>
    <row r="1255" spans="1:12" x14ac:dyDescent="0.2">
      <c r="A1255" s="76" t="s">
        <v>19</v>
      </c>
      <c r="B1255" s="67" t="s">
        <v>28</v>
      </c>
      <c r="C1255" s="67" t="s">
        <v>25</v>
      </c>
      <c r="D1255" s="67" t="s">
        <v>298</v>
      </c>
      <c r="E1255" s="87">
        <f>+IF(ISNUMBER(DATA!L814),DATA!L814,"n/a")</f>
        <v>10860</v>
      </c>
      <c r="F1255" s="78">
        <f>+IF(ISNUMBER(DATA!M814),DATA!M814,"n/a")</f>
        <v>0.221</v>
      </c>
      <c r="G1255" s="87">
        <f>+IF(ISNUMBER(DATA!V814),DATA!V814,"n/a")</f>
        <v>34226</v>
      </c>
      <c r="H1255" s="78">
        <f>+IF(ISNUMBER(DATA!W814),DATA!W814,"n/a")</f>
        <v>0.105</v>
      </c>
      <c r="I1255" s="87">
        <f>+IF(ISNUMBER(DATA!AF814),DATA!AF814,"n/a")</f>
        <v>76468</v>
      </c>
      <c r="J1255" s="78">
        <f>+IF(ISNUMBER(DATA!AG814),DATA!AG814,"n/a")</f>
        <v>-5.6000000000000001E-2</v>
      </c>
      <c r="K1255" s="87">
        <f>+IF(ISNUMBER(DATA!AP814),DATA!AP814,"n/a")</f>
        <v>142305</v>
      </c>
      <c r="L1255" s="78">
        <f>+IF(ISNUMBER(DATA!AQ814),DATA!AQ814,"n/a")</f>
        <v>-7.1999999999999995E-2</v>
      </c>
    </row>
    <row r="1256" spans="1:12" x14ac:dyDescent="0.2">
      <c r="A1256" s="76" t="s">
        <v>19</v>
      </c>
      <c r="B1256" s="67" t="s">
        <v>28</v>
      </c>
      <c r="C1256" s="67" t="s">
        <v>25</v>
      </c>
      <c r="D1256" s="67" t="s">
        <v>299</v>
      </c>
      <c r="E1256" s="87">
        <f>+IF(ISNUMBER(DATA!L815),DATA!L815,"n/a")</f>
        <v>9427</v>
      </c>
      <c r="F1256" s="78">
        <f>+IF(ISNUMBER(DATA!M815),DATA!M815,"n/a")</f>
        <v>-3.5000000000000003E-2</v>
      </c>
      <c r="G1256" s="87">
        <f>+IF(ISNUMBER(DATA!V815),DATA!V815,"n/a")</f>
        <v>32758</v>
      </c>
      <c r="H1256" s="78">
        <f>+IF(ISNUMBER(DATA!W815),DATA!W815,"n/a")</f>
        <v>0</v>
      </c>
      <c r="I1256" s="87">
        <f>+IF(ISNUMBER(DATA!AF815),DATA!AF815,"n/a")</f>
        <v>71647</v>
      </c>
      <c r="J1256" s="78">
        <f>+IF(ISNUMBER(DATA!AG815),DATA!AG815,"n/a")</f>
        <v>-4.8000000000000001E-2</v>
      </c>
      <c r="K1256" s="87">
        <f>+IF(ISNUMBER(DATA!AP815),DATA!AP815,"n/a")</f>
        <v>134281</v>
      </c>
      <c r="L1256" s="78">
        <f>+IF(ISNUMBER(DATA!AQ815),DATA!AQ815,"n/a")</f>
        <v>1.7999999999999999E-2</v>
      </c>
    </row>
    <row r="1257" spans="1:12" x14ac:dyDescent="0.2">
      <c r="A1257" s="76" t="s">
        <v>19</v>
      </c>
      <c r="B1257" s="67" t="s">
        <v>28</v>
      </c>
      <c r="C1257" s="67" t="s">
        <v>25</v>
      </c>
      <c r="D1257" s="67" t="s">
        <v>300</v>
      </c>
      <c r="E1257" s="87">
        <f>+IF(ISNUMBER(DATA!L816),DATA!L816,"n/a")</f>
        <v>19240</v>
      </c>
      <c r="F1257" s="78">
        <f>+IF(ISNUMBER(DATA!M816),DATA!M816,"n/a")</f>
        <v>1.948</v>
      </c>
      <c r="G1257" s="87">
        <f>+IF(ISNUMBER(DATA!V816),DATA!V816,"n/a")</f>
        <v>60633</v>
      </c>
      <c r="H1257" s="78">
        <f>+IF(ISNUMBER(DATA!W816),DATA!W816,"n/a")</f>
        <v>1.696</v>
      </c>
      <c r="I1257" s="87">
        <f>+IF(ISNUMBER(DATA!AF816),DATA!AF816,"n/a")</f>
        <v>117675</v>
      </c>
      <c r="J1257" s="78">
        <f>+IF(ISNUMBER(DATA!AG816),DATA!AG816,"n/a")</f>
        <v>1.54</v>
      </c>
      <c r="K1257" s="87">
        <f>+IF(ISNUMBER(DATA!AP816),DATA!AP816,"n/a")</f>
        <v>214085</v>
      </c>
      <c r="L1257" s="78">
        <f>+IF(ISNUMBER(DATA!AQ816),DATA!AQ816,"n/a")</f>
        <v>1.675</v>
      </c>
    </row>
    <row r="1258" spans="1:12" x14ac:dyDescent="0.2">
      <c r="A1258" s="76" t="s">
        <v>19</v>
      </c>
      <c r="B1258" s="67" t="s">
        <v>28</v>
      </c>
      <c r="C1258" s="67" t="s">
        <v>25</v>
      </c>
      <c r="D1258" s="67" t="s">
        <v>301</v>
      </c>
      <c r="E1258" s="87">
        <f>+IF(ISNUMBER(DATA!L817),DATA!L817,"n/a")</f>
        <v>16046</v>
      </c>
      <c r="F1258" s="78">
        <f>+IF(ISNUMBER(DATA!M817),DATA!M817,"n/a")</f>
        <v>-2.5999999999999999E-2</v>
      </c>
      <c r="G1258" s="87">
        <f>+IF(ISNUMBER(DATA!V817),DATA!V817,"n/a")</f>
        <v>53348</v>
      </c>
      <c r="H1258" s="78">
        <f>+IF(ISNUMBER(DATA!W817),DATA!W817,"n/a")</f>
        <v>1.2999999999999999E-2</v>
      </c>
      <c r="I1258" s="87">
        <f>+IF(ISNUMBER(DATA!AF817),DATA!AF817,"n/a")</f>
        <v>116618</v>
      </c>
      <c r="J1258" s="78">
        <f>+IF(ISNUMBER(DATA!AG817),DATA!AG817,"n/a")</f>
        <v>6.5000000000000002E-2</v>
      </c>
      <c r="K1258" s="87">
        <f>+IF(ISNUMBER(DATA!AP817),DATA!AP817,"n/a")</f>
        <v>218734</v>
      </c>
      <c r="L1258" s="78">
        <f>+IF(ISNUMBER(DATA!AQ817),DATA!AQ817,"n/a")</f>
        <v>8.4000000000000005E-2</v>
      </c>
    </row>
    <row r="1259" spans="1:12" x14ac:dyDescent="0.2">
      <c r="A1259" s="76" t="s">
        <v>19</v>
      </c>
      <c r="B1259" s="67" t="s">
        <v>28</v>
      </c>
      <c r="C1259" s="67" t="s">
        <v>25</v>
      </c>
      <c r="D1259" s="67" t="s">
        <v>302</v>
      </c>
      <c r="E1259" s="87">
        <f>+IF(ISNUMBER(DATA!L818),DATA!L818,"n/a")</f>
        <v>116775</v>
      </c>
      <c r="F1259" s="78">
        <f>+IF(ISNUMBER(DATA!M818),DATA!M818,"n/a")</f>
        <v>-4.3999999999999997E-2</v>
      </c>
      <c r="G1259" s="87">
        <f>+IF(ISNUMBER(DATA!V818),DATA!V818,"n/a")</f>
        <v>406135</v>
      </c>
      <c r="H1259" s="78">
        <f>+IF(ISNUMBER(DATA!W818),DATA!W818,"n/a")</f>
        <v>-0.109</v>
      </c>
      <c r="I1259" s="87">
        <f>+IF(ISNUMBER(DATA!AF818),DATA!AF818,"n/a")</f>
        <v>858498</v>
      </c>
      <c r="J1259" s="78">
        <f>+IF(ISNUMBER(DATA!AG818),DATA!AG818,"n/a")</f>
        <v>-8.6999999999999994E-2</v>
      </c>
      <c r="K1259" s="87">
        <f>+IF(ISNUMBER(DATA!AP818),DATA!AP818,"n/a")</f>
        <v>1464276</v>
      </c>
      <c r="L1259" s="78">
        <f>+IF(ISNUMBER(DATA!AQ818),DATA!AQ818,"n/a")</f>
        <v>-4.7E-2</v>
      </c>
    </row>
    <row r="1260" spans="1:12" x14ac:dyDescent="0.2">
      <c r="A1260" s="76" t="s">
        <v>19</v>
      </c>
      <c r="B1260" s="67" t="s">
        <v>28</v>
      </c>
      <c r="C1260" s="67" t="s">
        <v>25</v>
      </c>
      <c r="D1260" s="67" t="s">
        <v>303</v>
      </c>
      <c r="E1260" s="87">
        <f>+IF(ISNUMBER(DATA!L819),DATA!L819,"n/a")</f>
        <v>46900</v>
      </c>
      <c r="F1260" s="78">
        <f>+IF(ISNUMBER(DATA!M819),DATA!M819,"n/a")</f>
        <v>0.54500000000000004</v>
      </c>
      <c r="G1260" s="87">
        <f>+IF(ISNUMBER(DATA!V819),DATA!V819,"n/a")</f>
        <v>170901</v>
      </c>
      <c r="H1260" s="78">
        <f>+IF(ISNUMBER(DATA!W819),DATA!W819,"n/a")</f>
        <v>0.33200000000000002</v>
      </c>
      <c r="I1260" s="87">
        <f>+IF(ISNUMBER(DATA!AF819),DATA!AF819,"n/a")</f>
        <v>364707</v>
      </c>
      <c r="J1260" s="78">
        <f>+IF(ISNUMBER(DATA!AG819),DATA!AG819,"n/a")</f>
        <v>0.309</v>
      </c>
      <c r="K1260" s="87">
        <f>+IF(ISNUMBER(DATA!AP819),DATA!AP819,"n/a")</f>
        <v>571542</v>
      </c>
      <c r="L1260" s="78">
        <f>+IF(ISNUMBER(DATA!AQ819),DATA!AQ819,"n/a")</f>
        <v>0.17100000000000001</v>
      </c>
    </row>
    <row r="1261" spans="1:12" x14ac:dyDescent="0.2">
      <c r="A1261" s="76" t="s">
        <v>19</v>
      </c>
      <c r="B1261" s="67" t="s">
        <v>28</v>
      </c>
      <c r="C1261" s="67" t="s">
        <v>25</v>
      </c>
      <c r="D1261" s="67" t="s">
        <v>304</v>
      </c>
      <c r="E1261" s="87">
        <f>+IF(ISNUMBER(DATA!L820),DATA!L820,"n/a")</f>
        <v>13714</v>
      </c>
      <c r="F1261" s="78">
        <f>+IF(ISNUMBER(DATA!M820),DATA!M820,"n/a")</f>
        <v>2.4329999999999998</v>
      </c>
      <c r="G1261" s="87">
        <f>+IF(ISNUMBER(DATA!V820),DATA!V820,"n/a")</f>
        <v>45018</v>
      </c>
      <c r="H1261" s="78">
        <f>+IF(ISNUMBER(DATA!W820),DATA!W820,"n/a")</f>
        <v>2.2639999999999998</v>
      </c>
      <c r="I1261" s="87">
        <f>+IF(ISNUMBER(DATA!AF820),DATA!AF820,"n/a")</f>
        <v>91630</v>
      </c>
      <c r="J1261" s="78">
        <f>+IF(ISNUMBER(DATA!AG820),DATA!AG820,"n/a")</f>
        <v>2.02</v>
      </c>
      <c r="K1261" s="87">
        <f>+IF(ISNUMBER(DATA!AP820),DATA!AP820,"n/a")</f>
        <v>167755</v>
      </c>
      <c r="L1261" s="78">
        <f>+IF(ISNUMBER(DATA!AQ820),DATA!AQ820,"n/a")</f>
        <v>2.1480000000000001</v>
      </c>
    </row>
    <row r="1262" spans="1:12" x14ac:dyDescent="0.2">
      <c r="A1262" s="76" t="s">
        <v>19</v>
      </c>
      <c r="B1262" s="67" t="s">
        <v>28</v>
      </c>
      <c r="C1262" s="67" t="s">
        <v>25</v>
      </c>
      <c r="D1262" s="67" t="s">
        <v>305</v>
      </c>
      <c r="E1262" s="87">
        <f>+IF(ISNUMBER(DATA!L821),DATA!L821,"n/a")</f>
        <v>21703</v>
      </c>
      <c r="F1262" s="78">
        <f>+IF(ISNUMBER(DATA!M821),DATA!M821,"n/a")</f>
        <v>-0.11899999999999999</v>
      </c>
      <c r="G1262" s="87">
        <f>+IF(ISNUMBER(DATA!V821),DATA!V821,"n/a")</f>
        <v>77306</v>
      </c>
      <c r="H1262" s="78">
        <f>+IF(ISNUMBER(DATA!W821),DATA!W821,"n/a")</f>
        <v>-6.3E-2</v>
      </c>
      <c r="I1262" s="87">
        <f>+IF(ISNUMBER(DATA!AF821),DATA!AF821,"n/a")</f>
        <v>158641</v>
      </c>
      <c r="J1262" s="78">
        <f>+IF(ISNUMBER(DATA!AG821),DATA!AG821,"n/a")</f>
        <v>-0.04</v>
      </c>
      <c r="K1262" s="87">
        <f>+IF(ISNUMBER(DATA!AP821),DATA!AP821,"n/a")</f>
        <v>304756</v>
      </c>
      <c r="L1262" s="78">
        <f>+IF(ISNUMBER(DATA!AQ821),DATA!AQ821,"n/a")</f>
        <v>-1.9E-2</v>
      </c>
    </row>
    <row r="1263" spans="1:12" x14ac:dyDescent="0.2">
      <c r="A1263" s="76" t="s">
        <v>19</v>
      </c>
      <c r="B1263" s="67" t="s">
        <v>28</v>
      </c>
      <c r="C1263" s="67" t="s">
        <v>25</v>
      </c>
      <c r="D1263" s="67" t="s">
        <v>306</v>
      </c>
      <c r="E1263" s="87">
        <f>+IF(ISNUMBER(DATA!L822),DATA!L822,"n/a")</f>
        <v>27994</v>
      </c>
      <c r="F1263" s="78">
        <f>+IF(ISNUMBER(DATA!M822),DATA!M822,"n/a")</f>
        <v>0.627</v>
      </c>
      <c r="G1263" s="87">
        <f>+IF(ISNUMBER(DATA!V822),DATA!V822,"n/a")</f>
        <v>83625</v>
      </c>
      <c r="H1263" s="78">
        <f>+IF(ISNUMBER(DATA!W822),DATA!W822,"n/a")</f>
        <v>0.30499999999999999</v>
      </c>
      <c r="I1263" s="87">
        <f>+IF(ISNUMBER(DATA!AF822),DATA!AF822,"n/a")</f>
        <v>177701</v>
      </c>
      <c r="J1263" s="78">
        <f>+IF(ISNUMBER(DATA!AG822),DATA!AG822,"n/a")</f>
        <v>0.27500000000000002</v>
      </c>
      <c r="K1263" s="87">
        <f>+IF(ISNUMBER(DATA!AP822),DATA!AP822,"n/a")</f>
        <v>342910</v>
      </c>
      <c r="L1263" s="78">
        <f>+IF(ISNUMBER(DATA!AQ822),DATA!AQ822,"n/a")</f>
        <v>0.3</v>
      </c>
    </row>
    <row r="1264" spans="1:12" x14ac:dyDescent="0.2">
      <c r="A1264" s="76" t="s">
        <v>19</v>
      </c>
      <c r="B1264" s="67" t="s">
        <v>28</v>
      </c>
      <c r="C1264" s="67" t="s">
        <v>25</v>
      </c>
      <c r="D1264" s="67" t="s">
        <v>307</v>
      </c>
      <c r="E1264" s="87">
        <f>+IF(ISNUMBER(DATA!L823),DATA!L823,"n/a")</f>
        <v>34130</v>
      </c>
      <c r="F1264" s="78">
        <f>+IF(ISNUMBER(DATA!M823),DATA!M823,"n/a")</f>
        <v>-0.112</v>
      </c>
      <c r="G1264" s="87">
        <f>+IF(ISNUMBER(DATA!V823),DATA!V823,"n/a")</f>
        <v>118257</v>
      </c>
      <c r="H1264" s="78">
        <f>+IF(ISNUMBER(DATA!W823),DATA!W823,"n/a")</f>
        <v>-0.157</v>
      </c>
      <c r="I1264" s="87">
        <f>+IF(ISNUMBER(DATA!AF823),DATA!AF823,"n/a")</f>
        <v>254261</v>
      </c>
      <c r="J1264" s="78">
        <f>+IF(ISNUMBER(DATA!AG823),DATA!AG823,"n/a")</f>
        <v>-0.16800000000000001</v>
      </c>
      <c r="K1264" s="87">
        <f>+IF(ISNUMBER(DATA!AP823),DATA!AP823,"n/a")</f>
        <v>441320</v>
      </c>
      <c r="L1264" s="78">
        <f>+IF(ISNUMBER(DATA!AQ823),DATA!AQ823,"n/a")</f>
        <v>-0.13800000000000001</v>
      </c>
    </row>
    <row r="1265" spans="1:12" x14ac:dyDescent="0.2">
      <c r="A1265" s="76" t="s">
        <v>19</v>
      </c>
      <c r="B1265" s="67" t="s">
        <v>28</v>
      </c>
      <c r="C1265" s="67" t="s">
        <v>25</v>
      </c>
      <c r="D1265" s="67" t="s">
        <v>308</v>
      </c>
      <c r="E1265" s="87">
        <f>+IF(ISNUMBER(DATA!L824),DATA!L824,"n/a")</f>
        <v>36460</v>
      </c>
      <c r="F1265" s="78">
        <f>+IF(ISNUMBER(DATA!M824),DATA!M824,"n/a")</f>
        <v>0.76500000000000001</v>
      </c>
      <c r="G1265" s="87">
        <f>+IF(ISNUMBER(DATA!V824),DATA!V824,"n/a")</f>
        <v>91500</v>
      </c>
      <c r="H1265" s="78">
        <f>+IF(ISNUMBER(DATA!W824),DATA!W824,"n/a")</f>
        <v>0.314</v>
      </c>
      <c r="I1265" s="87">
        <f>+IF(ISNUMBER(DATA!AF824),DATA!AF824,"n/a")</f>
        <v>163549</v>
      </c>
      <c r="J1265" s="78">
        <f>+IF(ISNUMBER(DATA!AG824),DATA!AG824,"n/a")</f>
        <v>0.16700000000000001</v>
      </c>
      <c r="K1265" s="87">
        <f>+IF(ISNUMBER(DATA!AP824),DATA!AP824,"n/a")</f>
        <v>326242</v>
      </c>
      <c r="L1265" s="78">
        <f>+IF(ISNUMBER(DATA!AQ824),DATA!AQ824,"n/a")</f>
        <v>0.186</v>
      </c>
    </row>
    <row r="1266" spans="1:12" x14ac:dyDescent="0.2">
      <c r="A1266" s="76" t="s">
        <v>19</v>
      </c>
      <c r="B1266" s="67" t="s">
        <v>28</v>
      </c>
      <c r="C1266" s="67" t="s">
        <v>25</v>
      </c>
      <c r="D1266" s="67" t="s">
        <v>309</v>
      </c>
      <c r="E1266" s="87">
        <f>+IF(ISNUMBER(DATA!L825),DATA!L825,"n/a")</f>
        <v>22878</v>
      </c>
      <c r="F1266" s="78">
        <f>+IF(ISNUMBER(DATA!M825),DATA!M825,"n/a")</f>
        <v>0.21099999999999999</v>
      </c>
      <c r="G1266" s="87">
        <f>+IF(ISNUMBER(DATA!V825),DATA!V825,"n/a")</f>
        <v>76346</v>
      </c>
      <c r="H1266" s="78">
        <f>+IF(ISNUMBER(DATA!W825),DATA!W825,"n/a")</f>
        <v>0.161</v>
      </c>
      <c r="I1266" s="87">
        <f>+IF(ISNUMBER(DATA!AF825),DATA!AF825,"n/a")</f>
        <v>186250</v>
      </c>
      <c r="J1266" s="78">
        <f>+IF(ISNUMBER(DATA!AG825),DATA!AG825,"n/a")</f>
        <v>0.156</v>
      </c>
      <c r="K1266" s="87">
        <f>+IF(ISNUMBER(DATA!AP825),DATA!AP825,"n/a")</f>
        <v>297529</v>
      </c>
      <c r="L1266" s="78">
        <f>+IF(ISNUMBER(DATA!AQ825),DATA!AQ825,"n/a")</f>
        <v>7.5999999999999998E-2</v>
      </c>
    </row>
    <row r="1267" spans="1:12" x14ac:dyDescent="0.2">
      <c r="A1267" s="76" t="s">
        <v>19</v>
      </c>
      <c r="B1267" s="67" t="s">
        <v>28</v>
      </c>
      <c r="C1267" s="67" t="s">
        <v>25</v>
      </c>
      <c r="D1267" s="67" t="s">
        <v>310</v>
      </c>
      <c r="E1267" s="87">
        <f>+IF(ISNUMBER(DATA!L826),DATA!L826,"n/a")</f>
        <v>49211</v>
      </c>
      <c r="F1267" s="78">
        <f>+IF(ISNUMBER(DATA!M826),DATA!M826,"n/a")</f>
        <v>2.028</v>
      </c>
      <c r="G1267" s="87">
        <f>+IF(ISNUMBER(DATA!V826),DATA!V826,"n/a")</f>
        <v>160063</v>
      </c>
      <c r="H1267" s="78">
        <f>+IF(ISNUMBER(DATA!W826),DATA!W826,"n/a")</f>
        <v>1.7430000000000001</v>
      </c>
      <c r="I1267" s="87">
        <f>+IF(ISNUMBER(DATA!AF826),DATA!AF826,"n/a")</f>
        <v>337612</v>
      </c>
      <c r="J1267" s="78">
        <f>+IF(ISNUMBER(DATA!AG826),DATA!AG826,"n/a")</f>
        <v>1.7</v>
      </c>
      <c r="K1267" s="87">
        <f>+IF(ISNUMBER(DATA!AP826),DATA!AP826,"n/a")</f>
        <v>562326</v>
      </c>
      <c r="L1267" s="78">
        <f>+IF(ISNUMBER(DATA!AQ826),DATA!AQ826,"n/a")</f>
        <v>1.3959999999999999</v>
      </c>
    </row>
    <row r="1268" spans="1:12" x14ac:dyDescent="0.2">
      <c r="A1268" s="76" t="s">
        <v>19</v>
      </c>
      <c r="B1268" s="67" t="s">
        <v>28</v>
      </c>
      <c r="C1268" s="67" t="s">
        <v>25</v>
      </c>
      <c r="D1268" s="67" t="s">
        <v>311</v>
      </c>
      <c r="E1268" s="87">
        <f>+IF(ISNUMBER(DATA!L827),DATA!L827,"n/a")</f>
        <v>18210</v>
      </c>
      <c r="F1268" s="78">
        <f>+IF(ISNUMBER(DATA!M827),DATA!M827,"n/a")</f>
        <v>0.318</v>
      </c>
      <c r="G1268" s="87">
        <f>+IF(ISNUMBER(DATA!V827),DATA!V827,"n/a")</f>
        <v>59556</v>
      </c>
      <c r="H1268" s="78">
        <f>+IF(ISNUMBER(DATA!W827),DATA!W827,"n/a")</f>
        <v>0.23100000000000001</v>
      </c>
      <c r="I1268" s="87">
        <f>+IF(ISNUMBER(DATA!AF827),DATA!AF827,"n/a")</f>
        <v>122965</v>
      </c>
      <c r="J1268" s="78">
        <f>+IF(ISNUMBER(DATA!AG827),DATA!AG827,"n/a")</f>
        <v>0.19800000000000001</v>
      </c>
      <c r="K1268" s="87">
        <f>+IF(ISNUMBER(DATA!AP827),DATA!AP827,"n/a")</f>
        <v>214787</v>
      </c>
      <c r="L1268" s="78">
        <f>+IF(ISNUMBER(DATA!AQ827),DATA!AQ827,"n/a")</f>
        <v>0.10299999999999999</v>
      </c>
    </row>
    <row r="1269" spans="1:12" x14ac:dyDescent="0.2">
      <c r="A1269" s="76" t="s">
        <v>19</v>
      </c>
      <c r="B1269" s="67" t="s">
        <v>28</v>
      </c>
      <c r="C1269" s="67" t="s">
        <v>25</v>
      </c>
      <c r="D1269" s="67" t="s">
        <v>312</v>
      </c>
      <c r="E1269" s="87">
        <f>+IF(ISNUMBER(DATA!L828),DATA!L828,"n/a")</f>
        <v>23626</v>
      </c>
      <c r="F1269" s="78">
        <f>+IF(ISNUMBER(DATA!M828),DATA!M828,"n/a")</f>
        <v>0.69899999999999995</v>
      </c>
      <c r="G1269" s="87">
        <f>+IF(ISNUMBER(DATA!V828),DATA!V828,"n/a")</f>
        <v>72678</v>
      </c>
      <c r="H1269" s="78">
        <f>+IF(ISNUMBER(DATA!W828),DATA!W828,"n/a")</f>
        <v>0.60099999999999998</v>
      </c>
      <c r="I1269" s="87">
        <f>+IF(ISNUMBER(DATA!AF828),DATA!AF828,"n/a")</f>
        <v>141376</v>
      </c>
      <c r="J1269" s="78">
        <f>+IF(ISNUMBER(DATA!AG828),DATA!AG828,"n/a")</f>
        <v>0.48799999999999999</v>
      </c>
      <c r="K1269" s="87">
        <f>+IF(ISNUMBER(DATA!AP828),DATA!AP828,"n/a")</f>
        <v>233333</v>
      </c>
      <c r="L1269" s="78">
        <f>+IF(ISNUMBER(DATA!AQ828),DATA!AQ828,"n/a")</f>
        <v>0.31</v>
      </c>
    </row>
    <row r="1270" spans="1:12" x14ac:dyDescent="0.2">
      <c r="A1270" s="76" t="s">
        <v>19</v>
      </c>
      <c r="B1270" s="67" t="s">
        <v>28</v>
      </c>
      <c r="C1270" s="67" t="s">
        <v>25</v>
      </c>
      <c r="D1270" s="67" t="s">
        <v>313</v>
      </c>
      <c r="E1270" s="87">
        <f>+IF(ISNUMBER(DATA!L829),DATA!L829,"n/a")</f>
        <v>21115</v>
      </c>
      <c r="F1270" s="78">
        <f>+IF(ISNUMBER(DATA!M829),DATA!M829,"n/a")</f>
        <v>1.3280000000000001</v>
      </c>
      <c r="G1270" s="87">
        <f>+IF(ISNUMBER(DATA!V829),DATA!V829,"n/a")</f>
        <v>66985</v>
      </c>
      <c r="H1270" s="78">
        <f>+IF(ISNUMBER(DATA!W829),DATA!W829,"n/a")</f>
        <v>1.157</v>
      </c>
      <c r="I1270" s="87">
        <f>+IF(ISNUMBER(DATA!AF829),DATA!AF829,"n/a")</f>
        <v>131387</v>
      </c>
      <c r="J1270" s="78">
        <f>+IF(ISNUMBER(DATA!AG829),DATA!AG829,"n/a")</f>
        <v>0.96199999999999997</v>
      </c>
      <c r="K1270" s="87">
        <f>+IF(ISNUMBER(DATA!AP829),DATA!AP829,"n/a")</f>
        <v>197446</v>
      </c>
      <c r="L1270" s="78">
        <f>+IF(ISNUMBER(DATA!AQ829),DATA!AQ829,"n/a")</f>
        <v>0.57799999999999996</v>
      </c>
    </row>
    <row r="1271" spans="1:12" x14ac:dyDescent="0.2">
      <c r="A1271" s="76" t="s">
        <v>19</v>
      </c>
      <c r="B1271" s="67" t="s">
        <v>28</v>
      </c>
      <c r="C1271" s="67" t="s">
        <v>25</v>
      </c>
      <c r="D1271" s="67" t="s">
        <v>314</v>
      </c>
      <c r="E1271" s="87">
        <f>+IF(ISNUMBER(DATA!L830),DATA!L830,"n/a")</f>
        <v>15686</v>
      </c>
      <c r="F1271" s="78">
        <f>+IF(ISNUMBER(DATA!M830),DATA!M830,"n/a")</f>
        <v>-0.17399999999999999</v>
      </c>
      <c r="G1271" s="87">
        <f>+IF(ISNUMBER(DATA!V830),DATA!V830,"n/a")</f>
        <v>58656</v>
      </c>
      <c r="H1271" s="78">
        <f>+IF(ISNUMBER(DATA!W830),DATA!W830,"n/a")</f>
        <v>-0.127</v>
      </c>
      <c r="I1271" s="87">
        <f>+IF(ISNUMBER(DATA!AF830),DATA!AF830,"n/a")</f>
        <v>117676</v>
      </c>
      <c r="J1271" s="78">
        <f>+IF(ISNUMBER(DATA!AG830),DATA!AG830,"n/a")</f>
        <v>-0.23</v>
      </c>
      <c r="K1271" s="87">
        <f>+IF(ISNUMBER(DATA!AP830),DATA!AP830,"n/a")</f>
        <v>222005</v>
      </c>
      <c r="L1271" s="78">
        <f>+IF(ISNUMBER(DATA!AQ830),DATA!AQ830,"n/a")</f>
        <v>-0.16300000000000001</v>
      </c>
    </row>
    <row r="1272" spans="1:12" x14ac:dyDescent="0.2">
      <c r="A1272" s="76" t="s">
        <v>19</v>
      </c>
      <c r="B1272" s="67" t="s">
        <v>28</v>
      </c>
      <c r="C1272" s="67" t="s">
        <v>25</v>
      </c>
      <c r="D1272" s="67" t="s">
        <v>315</v>
      </c>
      <c r="E1272" s="87">
        <f>+IF(ISNUMBER(DATA!L831),DATA!L831,"n/a")</f>
        <v>13717</v>
      </c>
      <c r="F1272" s="78">
        <f>+IF(ISNUMBER(DATA!M831),DATA!M831,"n/a")</f>
        <v>0.86799999999999999</v>
      </c>
      <c r="G1272" s="87">
        <f>+IF(ISNUMBER(DATA!V831),DATA!V831,"n/a")</f>
        <v>46175</v>
      </c>
      <c r="H1272" s="78">
        <f>+IF(ISNUMBER(DATA!W831),DATA!W831,"n/a")</f>
        <v>1.0529999999999999</v>
      </c>
      <c r="I1272" s="87">
        <f>+IF(ISNUMBER(DATA!AF831),DATA!AF831,"n/a")</f>
        <v>95487</v>
      </c>
      <c r="J1272" s="78">
        <f>+IF(ISNUMBER(DATA!AG831),DATA!AG831,"n/a")</f>
        <v>1.0489999999999999</v>
      </c>
      <c r="K1272" s="87">
        <f>+IF(ISNUMBER(DATA!AP831),DATA!AP831,"n/a")</f>
        <v>173038</v>
      </c>
      <c r="L1272" s="78">
        <f>+IF(ISNUMBER(DATA!AQ831),DATA!AQ831,"n/a")</f>
        <v>1.214</v>
      </c>
    </row>
    <row r="1273" spans="1:12" x14ac:dyDescent="0.2">
      <c r="A1273" s="76" t="s">
        <v>19</v>
      </c>
      <c r="B1273" s="67" t="s">
        <v>28</v>
      </c>
      <c r="C1273" s="67" t="s">
        <v>25</v>
      </c>
      <c r="D1273" s="67" t="s">
        <v>316</v>
      </c>
      <c r="E1273" s="87">
        <f>+IF(ISNUMBER(DATA!L832),DATA!L832,"n/a")</f>
        <v>26624</v>
      </c>
      <c r="F1273" s="78">
        <f>+IF(ISNUMBER(DATA!M832),DATA!M832,"n/a")</f>
        <v>0.45600000000000002</v>
      </c>
      <c r="G1273" s="87">
        <f>+IF(ISNUMBER(DATA!V832),DATA!V832,"n/a")</f>
        <v>84853</v>
      </c>
      <c r="H1273" s="78">
        <f>+IF(ISNUMBER(DATA!W832),DATA!W832,"n/a")</f>
        <v>0.376</v>
      </c>
      <c r="I1273" s="87">
        <f>+IF(ISNUMBER(DATA!AF832),DATA!AF832,"n/a")</f>
        <v>172080</v>
      </c>
      <c r="J1273" s="78">
        <f>+IF(ISNUMBER(DATA!AG832),DATA!AG832,"n/a")</f>
        <v>0.29099999999999998</v>
      </c>
      <c r="K1273" s="87">
        <f>+IF(ISNUMBER(DATA!AP832),DATA!AP832,"n/a")</f>
        <v>306539</v>
      </c>
      <c r="L1273" s="78">
        <f>+IF(ISNUMBER(DATA!AQ832),DATA!AQ832,"n/a")</f>
        <v>0.24099999999999999</v>
      </c>
    </row>
    <row r="1274" spans="1:12" x14ac:dyDescent="0.2">
      <c r="A1274" s="76" t="s">
        <v>19</v>
      </c>
      <c r="B1274" s="67" t="s">
        <v>28</v>
      </c>
      <c r="C1274" s="67" t="s">
        <v>25</v>
      </c>
      <c r="D1274" s="67" t="s">
        <v>317</v>
      </c>
      <c r="E1274" s="87">
        <f>+IF(ISNUMBER(DATA!L833),DATA!L833,"n/a")</f>
        <v>30837</v>
      </c>
      <c r="F1274" s="78">
        <f>+IF(ISNUMBER(DATA!M833),DATA!M833,"n/a")</f>
        <v>-0.34</v>
      </c>
      <c r="G1274" s="87">
        <f>+IF(ISNUMBER(DATA!V833),DATA!V833,"n/a")</f>
        <v>112494</v>
      </c>
      <c r="H1274" s="78">
        <f>+IF(ISNUMBER(DATA!W833),DATA!W833,"n/a")</f>
        <v>-0.28199999999999997</v>
      </c>
      <c r="I1274" s="87">
        <f>+IF(ISNUMBER(DATA!AF833),DATA!AF833,"n/a")</f>
        <v>229983</v>
      </c>
      <c r="J1274" s="78">
        <f>+IF(ISNUMBER(DATA!AG833),DATA!AG833,"n/a")</f>
        <v>-0.32300000000000001</v>
      </c>
      <c r="K1274" s="87">
        <f>+IF(ISNUMBER(DATA!AP833),DATA!AP833,"n/a")</f>
        <v>456478</v>
      </c>
      <c r="L1274" s="78">
        <f>+IF(ISNUMBER(DATA!AQ833),DATA!AQ833,"n/a")</f>
        <v>-0.254</v>
      </c>
    </row>
    <row r="1275" spans="1:12" x14ac:dyDescent="0.2">
      <c r="A1275" s="76" t="s">
        <v>19</v>
      </c>
      <c r="B1275" s="67" t="s">
        <v>28</v>
      </c>
      <c r="C1275" s="67" t="s">
        <v>25</v>
      </c>
      <c r="D1275" s="67" t="s">
        <v>318</v>
      </c>
      <c r="E1275" s="87">
        <f>+IF(ISNUMBER(DATA!L834),DATA!L834,"n/a")</f>
        <v>62168</v>
      </c>
      <c r="F1275" s="78">
        <f>+IF(ISNUMBER(DATA!M834),DATA!M834,"n/a")</f>
        <v>2.0070000000000001</v>
      </c>
      <c r="G1275" s="87">
        <f>+IF(ISNUMBER(DATA!V834),DATA!V834,"n/a")</f>
        <v>192399</v>
      </c>
      <c r="H1275" s="78">
        <f>+IF(ISNUMBER(DATA!W834),DATA!W834,"n/a")</f>
        <v>1.57</v>
      </c>
      <c r="I1275" s="87">
        <f>+IF(ISNUMBER(DATA!AF834),DATA!AF834,"n/a")</f>
        <v>395964</v>
      </c>
      <c r="J1275" s="78">
        <f>+IF(ISNUMBER(DATA!AG834),DATA!AG834,"n/a")</f>
        <v>1.534</v>
      </c>
      <c r="K1275" s="87">
        <f>+IF(ISNUMBER(DATA!AP834),DATA!AP834,"n/a")</f>
        <v>665191</v>
      </c>
      <c r="L1275" s="78">
        <f>+IF(ISNUMBER(DATA!AQ834),DATA!AQ834,"n/a")</f>
        <v>1.347</v>
      </c>
    </row>
    <row r="1276" spans="1:12" x14ac:dyDescent="0.2">
      <c r="A1276" s="76" t="s">
        <v>19</v>
      </c>
      <c r="B1276" s="67" t="s">
        <v>28</v>
      </c>
      <c r="C1276" s="67" t="s">
        <v>25</v>
      </c>
      <c r="D1276" s="67" t="s">
        <v>319</v>
      </c>
      <c r="E1276" s="87">
        <f>+IF(ISNUMBER(DATA!L835),DATA!L835,"n/a")</f>
        <v>31404</v>
      </c>
      <c r="F1276" s="78">
        <f>+IF(ISNUMBER(DATA!M835),DATA!M835,"n/a")</f>
        <v>0.32700000000000001</v>
      </c>
      <c r="G1276" s="87">
        <f>+IF(ISNUMBER(DATA!V835),DATA!V835,"n/a")</f>
        <v>111577</v>
      </c>
      <c r="H1276" s="78">
        <f>+IF(ISNUMBER(DATA!W835),DATA!W835,"n/a")</f>
        <v>0.307</v>
      </c>
      <c r="I1276" s="87">
        <f>+IF(ISNUMBER(DATA!AF835),DATA!AF835,"n/a")</f>
        <v>232716</v>
      </c>
      <c r="J1276" s="78">
        <f>+IF(ISNUMBER(DATA!AG835),DATA!AG835,"n/a")</f>
        <v>0.253</v>
      </c>
      <c r="K1276" s="87">
        <f>+IF(ISNUMBER(DATA!AP835),DATA!AP835,"n/a")</f>
        <v>428272</v>
      </c>
      <c r="L1276" s="78">
        <f>+IF(ISNUMBER(DATA!AQ835),DATA!AQ835,"n/a")</f>
        <v>0.27800000000000002</v>
      </c>
    </row>
    <row r="1277" spans="1:12" x14ac:dyDescent="0.2">
      <c r="A1277" s="76" t="s">
        <v>19</v>
      </c>
      <c r="B1277" s="67" t="s">
        <v>28</v>
      </c>
      <c r="C1277" s="67" t="s">
        <v>25</v>
      </c>
      <c r="D1277" s="67" t="s">
        <v>320</v>
      </c>
      <c r="E1277" s="87">
        <f>+IF(ISNUMBER(DATA!L836),DATA!L836,"n/a")</f>
        <v>17585</v>
      </c>
      <c r="F1277" s="78">
        <f>+IF(ISNUMBER(DATA!M836),DATA!M836,"n/a")</f>
        <v>-3.0000000000000001E-3</v>
      </c>
      <c r="G1277" s="87">
        <f>+IF(ISNUMBER(DATA!V836),DATA!V836,"n/a")</f>
        <v>65904</v>
      </c>
      <c r="H1277" s="78">
        <f>+IF(ISNUMBER(DATA!W836),DATA!W836,"n/a")</f>
        <v>6.2E-2</v>
      </c>
      <c r="I1277" s="87">
        <f>+IF(ISNUMBER(DATA!AF836),DATA!AF836,"n/a")</f>
        <v>140594</v>
      </c>
      <c r="J1277" s="78">
        <f>+IF(ISNUMBER(DATA!AG836),DATA!AG836,"n/a")</f>
        <v>-2.1000000000000001E-2</v>
      </c>
      <c r="K1277" s="87">
        <f>+IF(ISNUMBER(DATA!AP836),DATA!AP836,"n/a")</f>
        <v>242345</v>
      </c>
      <c r="L1277" s="78">
        <f>+IF(ISNUMBER(DATA!AQ836),DATA!AQ836,"n/a")</f>
        <v>-3.5999999999999997E-2</v>
      </c>
    </row>
    <row r="1278" spans="1:12" x14ac:dyDescent="0.2">
      <c r="A1278" s="76" t="s">
        <v>19</v>
      </c>
      <c r="B1278" s="67" t="s">
        <v>28</v>
      </c>
      <c r="C1278" s="67" t="s">
        <v>25</v>
      </c>
      <c r="D1278" s="67" t="s">
        <v>321</v>
      </c>
      <c r="E1278" s="87">
        <f>+IF(ISNUMBER(DATA!L837),DATA!L837,"n/a")</f>
        <v>27644</v>
      </c>
      <c r="F1278" s="78">
        <f>+IF(ISNUMBER(DATA!M837),DATA!M837,"n/a")</f>
        <v>-0.122</v>
      </c>
      <c r="G1278" s="87">
        <f>+IF(ISNUMBER(DATA!V837),DATA!V837,"n/a")</f>
        <v>98764</v>
      </c>
      <c r="H1278" s="78">
        <f>+IF(ISNUMBER(DATA!W837),DATA!W837,"n/a")</f>
        <v>-8.2000000000000003E-2</v>
      </c>
      <c r="I1278" s="87">
        <f>+IF(ISNUMBER(DATA!AF837),DATA!AF837,"n/a")</f>
        <v>199491</v>
      </c>
      <c r="J1278" s="78">
        <f>+IF(ISNUMBER(DATA!AG837),DATA!AG837,"n/a")</f>
        <v>-7.1999999999999995E-2</v>
      </c>
      <c r="K1278" s="87">
        <f>+IF(ISNUMBER(DATA!AP837),DATA!AP837,"n/a")</f>
        <v>391526</v>
      </c>
      <c r="L1278" s="78">
        <f>+IF(ISNUMBER(DATA!AQ837),DATA!AQ837,"n/a")</f>
        <v>-5.1999999999999998E-2</v>
      </c>
    </row>
    <row r="1279" spans="1:12" x14ac:dyDescent="0.2">
      <c r="A1279" s="76" t="s">
        <v>19</v>
      </c>
      <c r="B1279" s="67" t="s">
        <v>28</v>
      </c>
      <c r="C1279" s="67" t="s">
        <v>25</v>
      </c>
      <c r="D1279" s="67" t="s">
        <v>347</v>
      </c>
      <c r="E1279" s="87">
        <f>+IF(ISNUMBER(DATA!L838),DATA!L838,"n/a")</f>
        <v>31180</v>
      </c>
      <c r="F1279" s="78">
        <f>+IF(ISNUMBER(DATA!M838),DATA!M838,"n/a")</f>
        <v>1.2989999999999999</v>
      </c>
      <c r="G1279" s="87">
        <f>+IF(ISNUMBER(DATA!V838),DATA!V838,"n/a")</f>
        <v>85721</v>
      </c>
      <c r="H1279" s="78">
        <f>+IF(ISNUMBER(DATA!W838),DATA!W838,"n/a")</f>
        <v>0.42499999999999999</v>
      </c>
      <c r="I1279" s="87">
        <f>+IF(ISNUMBER(DATA!AF838),DATA!AF838,"n/a")</f>
        <v>184547</v>
      </c>
      <c r="J1279" s="78">
        <f>+IF(ISNUMBER(DATA!AG838),DATA!AG838,"n/a")</f>
        <v>0.378</v>
      </c>
      <c r="K1279" s="87">
        <f>+IF(ISNUMBER(DATA!AP838),DATA!AP838,"n/a")</f>
        <v>312474</v>
      </c>
      <c r="L1279" s="78">
        <f>+IF(ISNUMBER(DATA!AQ838),DATA!AQ838,"n/a")</f>
        <v>0.24199999999999999</v>
      </c>
    </row>
    <row r="1280" spans="1:12" x14ac:dyDescent="0.2">
      <c r="A1280" s="76" t="s">
        <v>19</v>
      </c>
      <c r="B1280" s="67" t="s">
        <v>28</v>
      </c>
      <c r="C1280" s="67" t="s">
        <v>25</v>
      </c>
      <c r="D1280" s="67" t="s">
        <v>348</v>
      </c>
      <c r="E1280" s="87">
        <f>+IF(ISNUMBER(DATA!L839),DATA!L839,"n/a")</f>
        <v>24458</v>
      </c>
      <c r="F1280" s="78">
        <f>+IF(ISNUMBER(DATA!M839),DATA!M839,"n/a")</f>
        <v>0.12</v>
      </c>
      <c r="G1280" s="87">
        <f>+IF(ISNUMBER(DATA!V839),DATA!V839,"n/a")</f>
        <v>70106</v>
      </c>
      <c r="H1280" s="78">
        <f>+IF(ISNUMBER(DATA!W839),DATA!W839,"n/a")</f>
        <v>4.8000000000000001E-2</v>
      </c>
      <c r="I1280" s="87">
        <f>+IF(ISNUMBER(DATA!AF839),DATA!AF839,"n/a")</f>
        <v>142576</v>
      </c>
      <c r="J1280" s="78">
        <f>+IF(ISNUMBER(DATA!AG839),DATA!AG839,"n/a")</f>
        <v>7.1999999999999995E-2</v>
      </c>
      <c r="K1280" s="87">
        <f>+IF(ISNUMBER(DATA!AP839),DATA!AP839,"n/a")</f>
        <v>275672</v>
      </c>
      <c r="L1280" s="78">
        <f>+IF(ISNUMBER(DATA!AQ839),DATA!AQ839,"n/a")</f>
        <v>0.105</v>
      </c>
    </row>
    <row r="1281" spans="1:12" x14ac:dyDescent="0.2">
      <c r="A1281" s="76"/>
      <c r="E1281" s="87"/>
      <c r="F1281" s="78"/>
      <c r="G1281" s="87"/>
      <c r="H1281" s="78"/>
      <c r="I1281" s="87"/>
      <c r="J1281" s="78"/>
      <c r="K1281" s="87"/>
      <c r="L1281" s="78"/>
    </row>
    <row r="1282" spans="1:12" x14ac:dyDescent="0.2">
      <c r="A1282" s="76" t="s">
        <v>19</v>
      </c>
      <c r="B1282" s="67" t="s">
        <v>28</v>
      </c>
      <c r="C1282" s="67" t="s">
        <v>10</v>
      </c>
      <c r="D1282" s="67" t="s">
        <v>274</v>
      </c>
      <c r="E1282" s="88">
        <f>+IF(ISNUMBER(DATA!N790),DATA!N790,"n/a")</f>
        <v>4.12</v>
      </c>
      <c r="F1282" s="78">
        <f>+IF(ISNUMBER(DATA!O790),DATA!O790,"n/a")</f>
        <v>-0.153</v>
      </c>
      <c r="G1282" s="88">
        <f>+IF(ISNUMBER(DATA!X790),DATA!X790,"n/a")</f>
        <v>4.49</v>
      </c>
      <c r="H1282" s="78">
        <f>+IF(ISNUMBER(DATA!Y790),DATA!Y790,"n/a")</f>
        <v>-9.6000000000000002E-2</v>
      </c>
      <c r="I1282" s="88">
        <f>+IF(ISNUMBER(DATA!AH790),DATA!AH790,"n/a")</f>
        <v>4.54</v>
      </c>
      <c r="J1282" s="78">
        <f>+IF(ISNUMBER(DATA!AI790),DATA!AI790,"n/a")</f>
        <v>-8.8999999999999996E-2</v>
      </c>
      <c r="K1282" s="88">
        <f>+IF(ISNUMBER(DATA!AR790),DATA!AR790,"n/a")</f>
        <v>4.67</v>
      </c>
      <c r="L1282" s="78">
        <f>+IF(ISNUMBER(DATA!AS790),DATA!AS790,"n/a")</f>
        <v>-9.1999999999999998E-2</v>
      </c>
    </row>
    <row r="1283" spans="1:12" x14ac:dyDescent="0.2">
      <c r="A1283" s="76" t="s">
        <v>19</v>
      </c>
      <c r="B1283" s="67" t="s">
        <v>28</v>
      </c>
      <c r="C1283" s="67" t="s">
        <v>10</v>
      </c>
      <c r="D1283" s="67" t="s">
        <v>275</v>
      </c>
      <c r="E1283" s="88">
        <f>+IF(ISNUMBER(DATA!N791),DATA!N791,"n/a")</f>
        <v>5.62</v>
      </c>
      <c r="F1283" s="78">
        <f>+IF(ISNUMBER(DATA!O791),DATA!O791,"n/a")</f>
        <v>-0.20399999999999999</v>
      </c>
      <c r="G1283" s="88">
        <f>+IF(ISNUMBER(DATA!X791),DATA!X791,"n/a")</f>
        <v>5.72</v>
      </c>
      <c r="H1283" s="78">
        <f>+IF(ISNUMBER(DATA!Y791),DATA!Y791,"n/a")</f>
        <v>-0.20899999999999999</v>
      </c>
      <c r="I1283" s="88">
        <f>+IF(ISNUMBER(DATA!AH791),DATA!AH791,"n/a")</f>
        <v>5.81</v>
      </c>
      <c r="J1283" s="78">
        <f>+IF(ISNUMBER(DATA!AI791),DATA!AI791,"n/a")</f>
        <v>-0.23</v>
      </c>
      <c r="K1283" s="88">
        <f>+IF(ISNUMBER(DATA!AR791),DATA!AR791,"n/a")</f>
        <v>5.6</v>
      </c>
      <c r="L1283" s="78">
        <f>+IF(ISNUMBER(DATA!AS791),DATA!AS791,"n/a")</f>
        <v>-0.29099999999999998</v>
      </c>
    </row>
    <row r="1284" spans="1:12" x14ac:dyDescent="0.2">
      <c r="A1284" s="76" t="s">
        <v>19</v>
      </c>
      <c r="B1284" s="67" t="s">
        <v>28</v>
      </c>
      <c r="C1284" s="67" t="s">
        <v>10</v>
      </c>
      <c r="D1284" s="67" t="s">
        <v>276</v>
      </c>
      <c r="E1284" s="88">
        <f>+IF(ISNUMBER(DATA!N792),DATA!N792,"n/a")</f>
        <v>5.33</v>
      </c>
      <c r="F1284" s="78">
        <f>+IF(ISNUMBER(DATA!O792),DATA!O792,"n/a")</f>
        <v>-0.16900000000000001</v>
      </c>
      <c r="G1284" s="88">
        <f>+IF(ISNUMBER(DATA!X792),DATA!X792,"n/a")</f>
        <v>5.97</v>
      </c>
      <c r="H1284" s="78">
        <f>+IF(ISNUMBER(DATA!Y792),DATA!Y792,"n/a")</f>
        <v>-7.0999999999999994E-2</v>
      </c>
      <c r="I1284" s="88">
        <f>+IF(ISNUMBER(DATA!AH792),DATA!AH792,"n/a")</f>
        <v>6.16</v>
      </c>
      <c r="J1284" s="78">
        <f>+IF(ISNUMBER(DATA!AI792),DATA!AI792,"n/a")</f>
        <v>-6.9000000000000006E-2</v>
      </c>
      <c r="K1284" s="88">
        <f>+IF(ISNUMBER(DATA!AR792),DATA!AR792,"n/a")</f>
        <v>6.28</v>
      </c>
      <c r="L1284" s="78">
        <f>+IF(ISNUMBER(DATA!AS792),DATA!AS792,"n/a")</f>
        <v>-8.2000000000000003E-2</v>
      </c>
    </row>
    <row r="1285" spans="1:12" x14ac:dyDescent="0.2">
      <c r="A1285" s="76" t="s">
        <v>19</v>
      </c>
      <c r="B1285" s="67" t="s">
        <v>28</v>
      </c>
      <c r="C1285" s="67" t="s">
        <v>10</v>
      </c>
      <c r="D1285" s="67" t="s">
        <v>277</v>
      </c>
      <c r="E1285" s="88">
        <f>+IF(ISNUMBER(DATA!N793),DATA!N793,"n/a")</f>
        <v>4.97</v>
      </c>
      <c r="F1285" s="78">
        <f>+IF(ISNUMBER(DATA!O793),DATA!O793,"n/a")</f>
        <v>-0.28799999999999998</v>
      </c>
      <c r="G1285" s="88">
        <f>+IF(ISNUMBER(DATA!X793),DATA!X793,"n/a")</f>
        <v>5.07</v>
      </c>
      <c r="H1285" s="78">
        <f>+IF(ISNUMBER(DATA!Y793),DATA!Y793,"n/a")</f>
        <v>-0.24</v>
      </c>
      <c r="I1285" s="88">
        <f>+IF(ISNUMBER(DATA!AH793),DATA!AH793,"n/a")</f>
        <v>5.15</v>
      </c>
      <c r="J1285" s="78">
        <f>+IF(ISNUMBER(DATA!AI793),DATA!AI793,"n/a")</f>
        <v>-0.25600000000000001</v>
      </c>
      <c r="K1285" s="88">
        <f>+IF(ISNUMBER(DATA!AR793),DATA!AR793,"n/a")</f>
        <v>5.21</v>
      </c>
      <c r="L1285" s="78">
        <f>+IF(ISNUMBER(DATA!AS793),DATA!AS793,"n/a")</f>
        <v>-0.3</v>
      </c>
    </row>
    <row r="1286" spans="1:12" x14ac:dyDescent="0.2">
      <c r="A1286" s="76" t="s">
        <v>19</v>
      </c>
      <c r="B1286" s="67" t="s">
        <v>28</v>
      </c>
      <c r="C1286" s="67" t="s">
        <v>10</v>
      </c>
      <c r="D1286" s="67" t="s">
        <v>278</v>
      </c>
      <c r="E1286" s="88">
        <f>+IF(ISNUMBER(DATA!N794),DATA!N794,"n/a")</f>
        <v>4.2300000000000004</v>
      </c>
      <c r="F1286" s="78">
        <f>+IF(ISNUMBER(DATA!O794),DATA!O794,"n/a")</f>
        <v>-0.33800000000000002</v>
      </c>
      <c r="G1286" s="88">
        <f>+IF(ISNUMBER(DATA!X794),DATA!X794,"n/a")</f>
        <v>4.6100000000000003</v>
      </c>
      <c r="H1286" s="78">
        <f>+IF(ISNUMBER(DATA!Y794),DATA!Y794,"n/a")</f>
        <v>-0.26900000000000002</v>
      </c>
      <c r="I1286" s="88">
        <f>+IF(ISNUMBER(DATA!AH794),DATA!AH794,"n/a")</f>
        <v>4.75</v>
      </c>
      <c r="J1286" s="78">
        <f>+IF(ISNUMBER(DATA!AI794),DATA!AI794,"n/a")</f>
        <v>-0.24099999999999999</v>
      </c>
      <c r="K1286" s="88">
        <f>+IF(ISNUMBER(DATA!AR794),DATA!AR794,"n/a")</f>
        <v>5.26</v>
      </c>
      <c r="L1286" s="78">
        <f>+IF(ISNUMBER(DATA!AS794),DATA!AS794,"n/a")</f>
        <v>-0.17399999999999999</v>
      </c>
    </row>
    <row r="1287" spans="1:12" x14ac:dyDescent="0.2">
      <c r="A1287" s="76" t="s">
        <v>19</v>
      </c>
      <c r="B1287" s="67" t="s">
        <v>28</v>
      </c>
      <c r="C1287" s="67" t="s">
        <v>10</v>
      </c>
      <c r="D1287" s="67" t="s">
        <v>279</v>
      </c>
      <c r="E1287" s="88">
        <f>+IF(ISNUMBER(DATA!N795),DATA!N795,"n/a")</f>
        <v>6.04</v>
      </c>
      <c r="F1287" s="78">
        <f>+IF(ISNUMBER(DATA!O795),DATA!O795,"n/a")</f>
        <v>2.1000000000000001E-2</v>
      </c>
      <c r="G1287" s="88">
        <f>+IF(ISNUMBER(DATA!X795),DATA!X795,"n/a")</f>
        <v>6.02</v>
      </c>
      <c r="H1287" s="78">
        <f>+IF(ISNUMBER(DATA!Y795),DATA!Y795,"n/a")</f>
        <v>6.0000000000000001E-3</v>
      </c>
      <c r="I1287" s="88">
        <f>+IF(ISNUMBER(DATA!AH795),DATA!AH795,"n/a")</f>
        <v>5.93</v>
      </c>
      <c r="J1287" s="78">
        <f>+IF(ISNUMBER(DATA!AI795),DATA!AI795,"n/a")</f>
        <v>3.3000000000000002E-2</v>
      </c>
      <c r="K1287" s="88">
        <f>+IF(ISNUMBER(DATA!AR795),DATA!AR795,"n/a")</f>
        <v>5.9</v>
      </c>
      <c r="L1287" s="78">
        <f>+IF(ISNUMBER(DATA!AS795),DATA!AS795,"n/a")</f>
        <v>0</v>
      </c>
    </row>
    <row r="1288" spans="1:12" x14ac:dyDescent="0.2">
      <c r="A1288" s="76" t="s">
        <v>19</v>
      </c>
      <c r="B1288" s="67" t="s">
        <v>28</v>
      </c>
      <c r="C1288" s="67" t="s">
        <v>10</v>
      </c>
      <c r="D1288" s="67" t="s">
        <v>280</v>
      </c>
      <c r="E1288" s="88">
        <f>+IF(ISNUMBER(DATA!N796),DATA!N796,"n/a")</f>
        <v>6.48</v>
      </c>
      <c r="F1288" s="78">
        <f>+IF(ISNUMBER(DATA!O796),DATA!O796,"n/a")</f>
        <v>-3.5999999999999997E-2</v>
      </c>
      <c r="G1288" s="88">
        <f>+IF(ISNUMBER(DATA!X796),DATA!X796,"n/a")</f>
        <v>6.48</v>
      </c>
      <c r="H1288" s="78">
        <f>+IF(ISNUMBER(DATA!Y796),DATA!Y796,"n/a")</f>
        <v>-3.7999999999999999E-2</v>
      </c>
      <c r="I1288" s="88">
        <f>+IF(ISNUMBER(DATA!AH796),DATA!AH796,"n/a")</f>
        <v>6.31</v>
      </c>
      <c r="J1288" s="78">
        <f>+IF(ISNUMBER(DATA!AI796),DATA!AI796,"n/a")</f>
        <v>-6.3E-2</v>
      </c>
      <c r="K1288" s="88">
        <f>+IF(ISNUMBER(DATA!AR796),DATA!AR796,"n/a")</f>
        <v>6.37</v>
      </c>
      <c r="L1288" s="78">
        <f>+IF(ISNUMBER(DATA!AS796),DATA!AS796,"n/a")</f>
        <v>-5.8999999999999997E-2</v>
      </c>
    </row>
    <row r="1289" spans="1:12" x14ac:dyDescent="0.2">
      <c r="A1289" s="76" t="s">
        <v>19</v>
      </c>
      <c r="B1289" s="67" t="s">
        <v>28</v>
      </c>
      <c r="C1289" s="67" t="s">
        <v>10</v>
      </c>
      <c r="D1289" s="67" t="s">
        <v>281</v>
      </c>
      <c r="E1289" s="88">
        <f>+IF(ISNUMBER(DATA!N797),DATA!N797,"n/a")</f>
        <v>4.51</v>
      </c>
      <c r="F1289" s="78">
        <f>+IF(ISNUMBER(DATA!O797),DATA!O797,"n/a")</f>
        <v>-0.14899999999999999</v>
      </c>
      <c r="G1289" s="88">
        <f>+IF(ISNUMBER(DATA!X797),DATA!X797,"n/a")</f>
        <v>5.28</v>
      </c>
      <c r="H1289" s="78">
        <f>+IF(ISNUMBER(DATA!Y797),DATA!Y797,"n/a")</f>
        <v>6.3E-2</v>
      </c>
      <c r="I1289" s="88">
        <f>+IF(ISNUMBER(DATA!AH797),DATA!AH797,"n/a")</f>
        <v>5.42</v>
      </c>
      <c r="J1289" s="78">
        <f>+IF(ISNUMBER(DATA!AI797),DATA!AI797,"n/a")</f>
        <v>5.3999999999999999E-2</v>
      </c>
      <c r="K1289" s="88">
        <f>+IF(ISNUMBER(DATA!AR797),DATA!AR797,"n/a")</f>
        <v>5.27</v>
      </c>
      <c r="L1289" s="78">
        <f>+IF(ISNUMBER(DATA!AS797),DATA!AS797,"n/a")</f>
        <v>7.1999999999999995E-2</v>
      </c>
    </row>
    <row r="1290" spans="1:12" x14ac:dyDescent="0.2">
      <c r="A1290" s="76" t="s">
        <v>19</v>
      </c>
      <c r="B1290" s="67" t="s">
        <v>28</v>
      </c>
      <c r="C1290" s="67" t="s">
        <v>10</v>
      </c>
      <c r="D1290" s="67" t="s">
        <v>282</v>
      </c>
      <c r="E1290" s="88">
        <f>+IF(ISNUMBER(DATA!N798),DATA!N798,"n/a")</f>
        <v>4.28</v>
      </c>
      <c r="F1290" s="78">
        <f>+IF(ISNUMBER(DATA!O798),DATA!O798,"n/a")</f>
        <v>-0.03</v>
      </c>
      <c r="G1290" s="88">
        <f>+IF(ISNUMBER(DATA!X798),DATA!X798,"n/a")</f>
        <v>4.68</v>
      </c>
      <c r="H1290" s="78">
        <f>+IF(ISNUMBER(DATA!Y798),DATA!Y798,"n/a")</f>
        <v>0.307</v>
      </c>
      <c r="I1290" s="88">
        <f>+IF(ISNUMBER(DATA!AH798),DATA!AH798,"n/a")</f>
        <v>4.6900000000000004</v>
      </c>
      <c r="J1290" s="78">
        <f>+IF(ISNUMBER(DATA!AI798),DATA!AI798,"n/a")</f>
        <v>0.28000000000000003</v>
      </c>
      <c r="K1290" s="88">
        <f>+IF(ISNUMBER(DATA!AR798),DATA!AR798,"n/a")</f>
        <v>4.38</v>
      </c>
      <c r="L1290" s="78">
        <f>+IF(ISNUMBER(DATA!AS798),DATA!AS798,"n/a")</f>
        <v>0.23100000000000001</v>
      </c>
    </row>
    <row r="1291" spans="1:12" x14ac:dyDescent="0.2">
      <c r="A1291" s="76" t="s">
        <v>19</v>
      </c>
      <c r="B1291" s="67" t="s">
        <v>28</v>
      </c>
      <c r="C1291" s="67" t="s">
        <v>10</v>
      </c>
      <c r="D1291" s="67" t="s">
        <v>283</v>
      </c>
      <c r="E1291" s="88">
        <f>+IF(ISNUMBER(DATA!N799),DATA!N799,"n/a")</f>
        <v>6.88</v>
      </c>
      <c r="F1291" s="78">
        <f>+IF(ISNUMBER(DATA!O799),DATA!O799,"n/a")</f>
        <v>-3.4000000000000002E-2</v>
      </c>
      <c r="G1291" s="88">
        <f>+IF(ISNUMBER(DATA!X799),DATA!X799,"n/a")</f>
        <v>7.04</v>
      </c>
      <c r="H1291" s="78">
        <f>+IF(ISNUMBER(DATA!Y799),DATA!Y799,"n/a")</f>
        <v>-5.8999999999999997E-2</v>
      </c>
      <c r="I1291" s="88">
        <f>+IF(ISNUMBER(DATA!AH799),DATA!AH799,"n/a")</f>
        <v>7.1</v>
      </c>
      <c r="J1291" s="78">
        <f>+IF(ISNUMBER(DATA!AI799),DATA!AI799,"n/a")</f>
        <v>-5.7000000000000002E-2</v>
      </c>
      <c r="K1291" s="88">
        <f>+IF(ISNUMBER(DATA!AR799),DATA!AR799,"n/a")</f>
        <v>7.16</v>
      </c>
      <c r="L1291" s="78">
        <f>+IF(ISNUMBER(DATA!AS799),DATA!AS799,"n/a")</f>
        <v>-5.7000000000000002E-2</v>
      </c>
    </row>
    <row r="1292" spans="1:12" x14ac:dyDescent="0.2">
      <c r="A1292" s="76" t="s">
        <v>19</v>
      </c>
      <c r="B1292" s="67" t="s">
        <v>28</v>
      </c>
      <c r="C1292" s="67" t="s">
        <v>10</v>
      </c>
      <c r="D1292" s="67" t="s">
        <v>284</v>
      </c>
      <c r="E1292" s="88">
        <f>+IF(ISNUMBER(DATA!N800),DATA!N800,"n/a")</f>
        <v>4.41</v>
      </c>
      <c r="F1292" s="78">
        <f>+IF(ISNUMBER(DATA!O800),DATA!O800,"n/a")</f>
        <v>-3.3000000000000002E-2</v>
      </c>
      <c r="G1292" s="88">
        <f>+IF(ISNUMBER(DATA!X800),DATA!X800,"n/a")</f>
        <v>4.9400000000000004</v>
      </c>
      <c r="H1292" s="78">
        <f>+IF(ISNUMBER(DATA!Y800),DATA!Y800,"n/a")</f>
        <v>0.28100000000000003</v>
      </c>
      <c r="I1292" s="88">
        <f>+IF(ISNUMBER(DATA!AH800),DATA!AH800,"n/a")</f>
        <v>4.8099999999999996</v>
      </c>
      <c r="J1292" s="78">
        <f>+IF(ISNUMBER(DATA!AI800),DATA!AI800,"n/a")</f>
        <v>0.21099999999999999</v>
      </c>
      <c r="K1292" s="88">
        <f>+IF(ISNUMBER(DATA!AR800),DATA!AR800,"n/a")</f>
        <v>4.4800000000000004</v>
      </c>
      <c r="L1292" s="78">
        <f>+IF(ISNUMBER(DATA!AS800),DATA!AS800,"n/a")</f>
        <v>0.156</v>
      </c>
    </row>
    <row r="1293" spans="1:12" x14ac:dyDescent="0.2">
      <c r="A1293" s="76" t="s">
        <v>19</v>
      </c>
      <c r="B1293" s="67" t="s">
        <v>28</v>
      </c>
      <c r="C1293" s="67" t="s">
        <v>10</v>
      </c>
      <c r="D1293" s="67" t="s">
        <v>285</v>
      </c>
      <c r="E1293" s="88">
        <f>+IF(ISNUMBER(DATA!N801),DATA!N801,"n/a")</f>
        <v>5.83</v>
      </c>
      <c r="F1293" s="78">
        <f>+IF(ISNUMBER(DATA!O801),DATA!O801,"n/a")</f>
        <v>-0.14199999999999999</v>
      </c>
      <c r="G1293" s="88">
        <f>+IF(ISNUMBER(DATA!X801),DATA!X801,"n/a")</f>
        <v>5.84</v>
      </c>
      <c r="H1293" s="78">
        <f>+IF(ISNUMBER(DATA!Y801),DATA!Y801,"n/a")</f>
        <v>-0.155</v>
      </c>
      <c r="I1293" s="88">
        <f>+IF(ISNUMBER(DATA!AH801),DATA!AH801,"n/a")</f>
        <v>5.84</v>
      </c>
      <c r="J1293" s="78">
        <f>+IF(ISNUMBER(DATA!AI801),DATA!AI801,"n/a")</f>
        <v>-0.161</v>
      </c>
      <c r="K1293" s="88">
        <f>+IF(ISNUMBER(DATA!AR801),DATA!AR801,"n/a")</f>
        <v>5.76</v>
      </c>
      <c r="L1293" s="78">
        <f>+IF(ISNUMBER(DATA!AS801),DATA!AS801,"n/a")</f>
        <v>-0.20499999999999999</v>
      </c>
    </row>
    <row r="1294" spans="1:12" x14ac:dyDescent="0.2">
      <c r="A1294" s="76" t="s">
        <v>19</v>
      </c>
      <c r="B1294" s="67" t="s">
        <v>28</v>
      </c>
      <c r="C1294" s="67" t="s">
        <v>10</v>
      </c>
      <c r="D1294" s="67" t="s">
        <v>286</v>
      </c>
      <c r="E1294" s="88">
        <f>+IF(ISNUMBER(DATA!N802),DATA!N802,"n/a")</f>
        <v>6.19</v>
      </c>
      <c r="F1294" s="78">
        <f>+IF(ISNUMBER(DATA!O802),DATA!O802,"n/a")</f>
        <v>0.54900000000000004</v>
      </c>
      <c r="G1294" s="88">
        <f>+IF(ISNUMBER(DATA!X802),DATA!X802,"n/a")</f>
        <v>5.33</v>
      </c>
      <c r="H1294" s="78">
        <f>+IF(ISNUMBER(DATA!Y802),DATA!Y802,"n/a")</f>
        <v>0.33800000000000002</v>
      </c>
      <c r="I1294" s="88">
        <f>+IF(ISNUMBER(DATA!AH802),DATA!AH802,"n/a")</f>
        <v>5.07</v>
      </c>
      <c r="J1294" s="78">
        <f>+IF(ISNUMBER(DATA!AI802),DATA!AI802,"n/a")</f>
        <v>0.35</v>
      </c>
      <c r="K1294" s="88">
        <f>+IF(ISNUMBER(DATA!AR802),DATA!AR802,"n/a")</f>
        <v>4.8600000000000003</v>
      </c>
      <c r="L1294" s="78">
        <f>+IF(ISNUMBER(DATA!AS802),DATA!AS802,"n/a")</f>
        <v>0.112</v>
      </c>
    </row>
    <row r="1295" spans="1:12" x14ac:dyDescent="0.2">
      <c r="A1295" s="76" t="s">
        <v>19</v>
      </c>
      <c r="B1295" s="67" t="s">
        <v>28</v>
      </c>
      <c r="C1295" s="67" t="s">
        <v>10</v>
      </c>
      <c r="D1295" s="67" t="s">
        <v>287</v>
      </c>
      <c r="E1295" s="88">
        <f>+IF(ISNUMBER(DATA!N803),DATA!N803,"n/a")</f>
        <v>3.35</v>
      </c>
      <c r="F1295" s="78">
        <f>+IF(ISNUMBER(DATA!O803),DATA!O803,"n/a")</f>
        <v>-3.2000000000000001E-2</v>
      </c>
      <c r="G1295" s="88">
        <f>+IF(ISNUMBER(DATA!X803),DATA!X803,"n/a")</f>
        <v>4</v>
      </c>
      <c r="H1295" s="78">
        <f>+IF(ISNUMBER(DATA!Y803),DATA!Y803,"n/a")</f>
        <v>0.41399999999999998</v>
      </c>
      <c r="I1295" s="88">
        <f>+IF(ISNUMBER(DATA!AH803),DATA!AH803,"n/a")</f>
        <v>3.89</v>
      </c>
      <c r="J1295" s="78">
        <f>+IF(ISNUMBER(DATA!AI803),DATA!AI803,"n/a")</f>
        <v>0.36599999999999999</v>
      </c>
      <c r="K1295" s="88">
        <f>+IF(ISNUMBER(DATA!AR803),DATA!AR803,"n/a")</f>
        <v>3.57</v>
      </c>
      <c r="L1295" s="78">
        <f>+IF(ISNUMBER(DATA!AS803),DATA!AS803,"n/a")</f>
        <v>0.25900000000000001</v>
      </c>
    </row>
    <row r="1296" spans="1:12" x14ac:dyDescent="0.2">
      <c r="A1296" s="76" t="s">
        <v>19</v>
      </c>
      <c r="B1296" s="67" t="s">
        <v>28</v>
      </c>
      <c r="C1296" s="67" t="s">
        <v>10</v>
      </c>
      <c r="D1296" s="67" t="s">
        <v>288</v>
      </c>
      <c r="E1296" s="88">
        <f>+IF(ISNUMBER(DATA!N804),DATA!N804,"n/a")</f>
        <v>2.2000000000000002</v>
      </c>
      <c r="F1296" s="78">
        <f>+IF(ISNUMBER(DATA!O804),DATA!O804,"n/a")</f>
        <v>-0.24299999999999999</v>
      </c>
      <c r="G1296" s="88">
        <f>+IF(ISNUMBER(DATA!X804),DATA!X804,"n/a")</f>
        <v>2.5299999999999998</v>
      </c>
      <c r="H1296" s="78">
        <f>+IF(ISNUMBER(DATA!Y804),DATA!Y804,"n/a")</f>
        <v>7.0000000000000007E-2</v>
      </c>
      <c r="I1296" s="88">
        <f>+IF(ISNUMBER(DATA!AH804),DATA!AH804,"n/a")</f>
        <v>2.67</v>
      </c>
      <c r="J1296" s="78">
        <f>+IF(ISNUMBER(DATA!AI804),DATA!AI804,"n/a")</f>
        <v>0.11899999999999999</v>
      </c>
      <c r="K1296" s="88">
        <f>+IF(ISNUMBER(DATA!AR804),DATA!AR804,"n/a")</f>
        <v>2.62</v>
      </c>
      <c r="L1296" s="78">
        <f>+IF(ISNUMBER(DATA!AS804),DATA!AS804,"n/a")</f>
        <v>0.09</v>
      </c>
    </row>
    <row r="1297" spans="1:12" x14ac:dyDescent="0.2">
      <c r="A1297" s="76" t="s">
        <v>19</v>
      </c>
      <c r="B1297" s="67" t="s">
        <v>28</v>
      </c>
      <c r="C1297" s="67" t="s">
        <v>10</v>
      </c>
      <c r="D1297" s="67" t="s">
        <v>289</v>
      </c>
      <c r="E1297" s="88">
        <f>+IF(ISNUMBER(DATA!N805),DATA!N805,"n/a")</f>
        <v>4.82</v>
      </c>
      <c r="F1297" s="78">
        <f>+IF(ISNUMBER(DATA!O805),DATA!O805,"n/a")</f>
        <v>-0.21</v>
      </c>
      <c r="G1297" s="88">
        <f>+IF(ISNUMBER(DATA!X805),DATA!X805,"n/a")</f>
        <v>5.58</v>
      </c>
      <c r="H1297" s="78">
        <f>+IF(ISNUMBER(DATA!Y805),DATA!Y805,"n/a")</f>
        <v>-0.112</v>
      </c>
      <c r="I1297" s="88">
        <f>+IF(ISNUMBER(DATA!AH805),DATA!AH805,"n/a")</f>
        <v>5.76</v>
      </c>
      <c r="J1297" s="78">
        <f>+IF(ISNUMBER(DATA!AI805),DATA!AI805,"n/a")</f>
        <v>-7.0999999999999994E-2</v>
      </c>
      <c r="K1297" s="88">
        <f>+IF(ISNUMBER(DATA!AR805),DATA!AR805,"n/a")</f>
        <v>5.79</v>
      </c>
      <c r="L1297" s="78">
        <f>+IF(ISNUMBER(DATA!AS805),DATA!AS805,"n/a")</f>
        <v>-6.5000000000000002E-2</v>
      </c>
    </row>
    <row r="1298" spans="1:12" x14ac:dyDescent="0.2">
      <c r="A1298" s="76" t="s">
        <v>19</v>
      </c>
      <c r="B1298" s="67" t="s">
        <v>28</v>
      </c>
      <c r="C1298" s="67" t="s">
        <v>10</v>
      </c>
      <c r="D1298" s="67" t="s">
        <v>290</v>
      </c>
      <c r="E1298" s="88">
        <f>+IF(ISNUMBER(DATA!N806),DATA!N806,"n/a")</f>
        <v>3.84</v>
      </c>
      <c r="F1298" s="78">
        <f>+IF(ISNUMBER(DATA!O806),DATA!O806,"n/a")</f>
        <v>-0.22600000000000001</v>
      </c>
      <c r="G1298" s="88">
        <f>+IF(ISNUMBER(DATA!X806),DATA!X806,"n/a")</f>
        <v>4.66</v>
      </c>
      <c r="H1298" s="78">
        <f>+IF(ISNUMBER(DATA!Y806),DATA!Y806,"n/a")</f>
        <v>-0.10199999999999999</v>
      </c>
      <c r="I1298" s="88">
        <f>+IF(ISNUMBER(DATA!AH806),DATA!AH806,"n/a")</f>
        <v>4.9800000000000004</v>
      </c>
      <c r="J1298" s="78">
        <f>+IF(ISNUMBER(DATA!AI806),DATA!AI806,"n/a")</f>
        <v>-5.5E-2</v>
      </c>
      <c r="K1298" s="88">
        <f>+IF(ISNUMBER(DATA!AR806),DATA!AR806,"n/a")</f>
        <v>5.12</v>
      </c>
      <c r="L1298" s="78">
        <f>+IF(ISNUMBER(DATA!AS806),DATA!AS806,"n/a")</f>
        <v>-3.5999999999999997E-2</v>
      </c>
    </row>
    <row r="1299" spans="1:12" x14ac:dyDescent="0.2">
      <c r="A1299" s="76" t="s">
        <v>19</v>
      </c>
      <c r="B1299" s="67" t="s">
        <v>28</v>
      </c>
      <c r="C1299" s="67" t="s">
        <v>10</v>
      </c>
      <c r="D1299" s="67" t="s">
        <v>291</v>
      </c>
      <c r="E1299" s="88">
        <f>+IF(ISNUMBER(DATA!N807),DATA!N807,"n/a")</f>
        <v>6.04</v>
      </c>
      <c r="F1299" s="78">
        <f>+IF(ISNUMBER(DATA!O807),DATA!O807,"n/a")</f>
        <v>-0.13400000000000001</v>
      </c>
      <c r="G1299" s="88">
        <f>+IF(ISNUMBER(DATA!X807),DATA!X807,"n/a")</f>
        <v>6.19</v>
      </c>
      <c r="H1299" s="78">
        <f>+IF(ISNUMBER(DATA!Y807),DATA!Y807,"n/a")</f>
        <v>-0.10100000000000001</v>
      </c>
      <c r="I1299" s="88">
        <f>+IF(ISNUMBER(DATA!AH807),DATA!AH807,"n/a")</f>
        <v>6.23</v>
      </c>
      <c r="J1299" s="78">
        <f>+IF(ISNUMBER(DATA!AI807),DATA!AI807,"n/a")</f>
        <v>-9.2999999999999999E-2</v>
      </c>
      <c r="K1299" s="88">
        <f>+IF(ISNUMBER(DATA!AR807),DATA!AR807,"n/a")</f>
        <v>6.08</v>
      </c>
      <c r="L1299" s="78">
        <f>+IF(ISNUMBER(DATA!AS807),DATA!AS807,"n/a")</f>
        <v>-0.13800000000000001</v>
      </c>
    </row>
    <row r="1300" spans="1:12" x14ac:dyDescent="0.2">
      <c r="A1300" s="76" t="s">
        <v>19</v>
      </c>
      <c r="B1300" s="67" t="s">
        <v>28</v>
      </c>
      <c r="C1300" s="67" t="s">
        <v>10</v>
      </c>
      <c r="D1300" s="67" t="s">
        <v>292</v>
      </c>
      <c r="E1300" s="88">
        <f>+IF(ISNUMBER(DATA!N808),DATA!N808,"n/a")</f>
        <v>4.0199999999999996</v>
      </c>
      <c r="F1300" s="78">
        <f>+IF(ISNUMBER(DATA!O808),DATA!O808,"n/a")</f>
        <v>-0.10199999999999999</v>
      </c>
      <c r="G1300" s="88">
        <f>+IF(ISNUMBER(DATA!X808),DATA!X808,"n/a")</f>
        <v>4.59</v>
      </c>
      <c r="H1300" s="78">
        <f>+IF(ISNUMBER(DATA!Y808),DATA!Y808,"n/a")</f>
        <v>0.19900000000000001</v>
      </c>
      <c r="I1300" s="88">
        <f>+IF(ISNUMBER(DATA!AH808),DATA!AH808,"n/a")</f>
        <v>4.55</v>
      </c>
      <c r="J1300" s="78">
        <f>+IF(ISNUMBER(DATA!AI808),DATA!AI808,"n/a")</f>
        <v>0.15</v>
      </c>
      <c r="K1300" s="88">
        <f>+IF(ISNUMBER(DATA!AR808),DATA!AR808,"n/a")</f>
        <v>4.42</v>
      </c>
      <c r="L1300" s="78">
        <f>+IF(ISNUMBER(DATA!AS808),DATA!AS808,"n/a")</f>
        <v>0.111</v>
      </c>
    </row>
    <row r="1301" spans="1:12" x14ac:dyDescent="0.2">
      <c r="A1301" s="76" t="s">
        <v>19</v>
      </c>
      <c r="B1301" s="67" t="s">
        <v>28</v>
      </c>
      <c r="C1301" s="67" t="s">
        <v>10</v>
      </c>
      <c r="D1301" s="67" t="s">
        <v>293</v>
      </c>
      <c r="E1301" s="88">
        <f>+IF(ISNUMBER(DATA!N809),DATA!N809,"n/a")</f>
        <v>5.85</v>
      </c>
      <c r="F1301" s="78">
        <f>+IF(ISNUMBER(DATA!O809),DATA!O809,"n/a")</f>
        <v>-0.20699999999999999</v>
      </c>
      <c r="G1301" s="88">
        <f>+IF(ISNUMBER(DATA!X809),DATA!X809,"n/a")</f>
        <v>5.9</v>
      </c>
      <c r="H1301" s="78">
        <f>+IF(ISNUMBER(DATA!Y809),DATA!Y809,"n/a")</f>
        <v>-0.21299999999999999</v>
      </c>
      <c r="I1301" s="88">
        <f>+IF(ISNUMBER(DATA!AH809),DATA!AH809,"n/a")</f>
        <v>5.91</v>
      </c>
      <c r="J1301" s="78">
        <f>+IF(ISNUMBER(DATA!AI809),DATA!AI809,"n/a")</f>
        <v>-0.22800000000000001</v>
      </c>
      <c r="K1301" s="88">
        <f>+IF(ISNUMBER(DATA!AR809),DATA!AR809,"n/a")</f>
        <v>6.03</v>
      </c>
      <c r="L1301" s="78">
        <f>+IF(ISNUMBER(DATA!AS809),DATA!AS809,"n/a")</f>
        <v>-0.23799999999999999</v>
      </c>
    </row>
    <row r="1302" spans="1:12" x14ac:dyDescent="0.2">
      <c r="A1302" s="76" t="s">
        <v>19</v>
      </c>
      <c r="B1302" s="67" t="s">
        <v>28</v>
      </c>
      <c r="C1302" s="67" t="s">
        <v>10</v>
      </c>
      <c r="D1302" s="67" t="s">
        <v>294</v>
      </c>
      <c r="E1302" s="88">
        <f>+IF(ISNUMBER(DATA!N810),DATA!N810,"n/a")</f>
        <v>6.73</v>
      </c>
      <c r="F1302" s="78">
        <f>+IF(ISNUMBER(DATA!O810),DATA!O810,"n/a")</f>
        <v>8.0000000000000002E-3</v>
      </c>
      <c r="G1302" s="88">
        <f>+IF(ISNUMBER(DATA!X810),DATA!X810,"n/a")</f>
        <v>6.58</v>
      </c>
      <c r="H1302" s="78">
        <f>+IF(ISNUMBER(DATA!Y810),DATA!Y810,"n/a")</f>
        <v>-3.5000000000000003E-2</v>
      </c>
      <c r="I1302" s="88">
        <f>+IF(ISNUMBER(DATA!AH810),DATA!AH810,"n/a")</f>
        <v>5.93</v>
      </c>
      <c r="J1302" s="78">
        <f>+IF(ISNUMBER(DATA!AI810),DATA!AI810,"n/a")</f>
        <v>-0.13400000000000001</v>
      </c>
      <c r="K1302" s="88">
        <f>+IF(ISNUMBER(DATA!AR810),DATA!AR810,"n/a")</f>
        <v>6.19</v>
      </c>
      <c r="L1302" s="78">
        <f>+IF(ISNUMBER(DATA!AS810),DATA!AS810,"n/a")</f>
        <v>-0.06</v>
      </c>
    </row>
    <row r="1303" spans="1:12" x14ac:dyDescent="0.2">
      <c r="A1303" s="76" t="s">
        <v>19</v>
      </c>
      <c r="B1303" s="67" t="s">
        <v>28</v>
      </c>
      <c r="C1303" s="67" t="s">
        <v>10</v>
      </c>
      <c r="D1303" s="67" t="s">
        <v>295</v>
      </c>
      <c r="E1303" s="88">
        <f>+IF(ISNUMBER(DATA!N811),DATA!N811,"n/a")</f>
        <v>5.87</v>
      </c>
      <c r="F1303" s="78">
        <f>+IF(ISNUMBER(DATA!O811),DATA!O811,"n/a")</f>
        <v>-9.6000000000000002E-2</v>
      </c>
      <c r="G1303" s="88">
        <f>+IF(ISNUMBER(DATA!X811),DATA!X811,"n/a")</f>
        <v>5.98</v>
      </c>
      <c r="H1303" s="78">
        <f>+IF(ISNUMBER(DATA!Y811),DATA!Y811,"n/a")</f>
        <v>-5.8000000000000003E-2</v>
      </c>
      <c r="I1303" s="88">
        <f>+IF(ISNUMBER(DATA!AH811),DATA!AH811,"n/a")</f>
        <v>5.96</v>
      </c>
      <c r="J1303" s="78">
        <f>+IF(ISNUMBER(DATA!AI811),DATA!AI811,"n/a")</f>
        <v>-4.2999999999999997E-2</v>
      </c>
      <c r="K1303" s="88">
        <f>+IF(ISNUMBER(DATA!AR811),DATA!AR811,"n/a")</f>
        <v>6.11</v>
      </c>
      <c r="L1303" s="78">
        <f>+IF(ISNUMBER(DATA!AS811),DATA!AS811,"n/a")</f>
        <v>-1.9E-2</v>
      </c>
    </row>
    <row r="1304" spans="1:12" x14ac:dyDescent="0.2">
      <c r="A1304" s="76" t="s">
        <v>19</v>
      </c>
      <c r="B1304" s="67" t="s">
        <v>28</v>
      </c>
      <c r="C1304" s="67" t="s">
        <v>10</v>
      </c>
      <c r="D1304" s="67" t="s">
        <v>296</v>
      </c>
      <c r="E1304" s="88">
        <f>+IF(ISNUMBER(DATA!N812),DATA!N812,"n/a")</f>
        <v>4.21</v>
      </c>
      <c r="F1304" s="78">
        <f>+IF(ISNUMBER(DATA!O812),DATA!O812,"n/a")</f>
        <v>-6.7000000000000004E-2</v>
      </c>
      <c r="G1304" s="88">
        <f>+IF(ISNUMBER(DATA!X812),DATA!X812,"n/a")</f>
        <v>4.79</v>
      </c>
      <c r="H1304" s="78">
        <f>+IF(ISNUMBER(DATA!Y812),DATA!Y812,"n/a")</f>
        <v>0.27600000000000002</v>
      </c>
      <c r="I1304" s="88">
        <f>+IF(ISNUMBER(DATA!AH812),DATA!AH812,"n/a")</f>
        <v>4.8600000000000003</v>
      </c>
      <c r="J1304" s="78">
        <f>+IF(ISNUMBER(DATA!AI812),DATA!AI812,"n/a")</f>
        <v>0.27800000000000002</v>
      </c>
      <c r="K1304" s="88">
        <f>+IF(ISNUMBER(DATA!AR812),DATA!AR812,"n/a")</f>
        <v>5.15</v>
      </c>
      <c r="L1304" s="78">
        <f>+IF(ISNUMBER(DATA!AS812),DATA!AS812,"n/a")</f>
        <v>0.35499999999999998</v>
      </c>
    </row>
    <row r="1305" spans="1:12" x14ac:dyDescent="0.2">
      <c r="A1305" s="76" t="s">
        <v>19</v>
      </c>
      <c r="B1305" s="67" t="s">
        <v>28</v>
      </c>
      <c r="C1305" s="67" t="s">
        <v>10</v>
      </c>
      <c r="D1305" s="67" t="s">
        <v>297</v>
      </c>
      <c r="E1305" s="88">
        <f>+IF(ISNUMBER(DATA!N813),DATA!N813,"n/a")</f>
        <v>7.14</v>
      </c>
      <c r="F1305" s="78">
        <f>+IF(ISNUMBER(DATA!O813),DATA!O813,"n/a")</f>
        <v>-8.1000000000000003E-2</v>
      </c>
      <c r="G1305" s="88">
        <f>+IF(ISNUMBER(DATA!X813),DATA!X813,"n/a")</f>
        <v>7.25</v>
      </c>
      <c r="H1305" s="78">
        <f>+IF(ISNUMBER(DATA!Y813),DATA!Y813,"n/a")</f>
        <v>-8.1000000000000003E-2</v>
      </c>
      <c r="I1305" s="88">
        <f>+IF(ISNUMBER(DATA!AH813),DATA!AH813,"n/a")</f>
        <v>7.4</v>
      </c>
      <c r="J1305" s="78">
        <f>+IF(ISNUMBER(DATA!AI813),DATA!AI813,"n/a")</f>
        <v>-7.8E-2</v>
      </c>
      <c r="K1305" s="88">
        <f>+IF(ISNUMBER(DATA!AR813),DATA!AR813,"n/a")</f>
        <v>7.57</v>
      </c>
      <c r="L1305" s="78">
        <f>+IF(ISNUMBER(DATA!AS813),DATA!AS813,"n/a")</f>
        <v>-8.1000000000000003E-2</v>
      </c>
    </row>
    <row r="1306" spans="1:12" x14ac:dyDescent="0.2">
      <c r="A1306" s="76" t="s">
        <v>19</v>
      </c>
      <c r="B1306" s="67" t="s">
        <v>28</v>
      </c>
      <c r="C1306" s="67" t="s">
        <v>10</v>
      </c>
      <c r="D1306" s="67" t="s">
        <v>298</v>
      </c>
      <c r="E1306" s="88">
        <f>+IF(ISNUMBER(DATA!N814),DATA!N814,"n/a")</f>
        <v>6.07</v>
      </c>
      <c r="F1306" s="78">
        <f>+IF(ISNUMBER(DATA!O814),DATA!O814,"n/a")</f>
        <v>5.0000000000000001E-3</v>
      </c>
      <c r="G1306" s="88">
        <f>+IF(ISNUMBER(DATA!X814),DATA!X814,"n/a")</f>
        <v>6.34</v>
      </c>
      <c r="H1306" s="78">
        <f>+IF(ISNUMBER(DATA!Y814),DATA!Y814,"n/a")</f>
        <v>-8.0000000000000002E-3</v>
      </c>
      <c r="I1306" s="88">
        <f>+IF(ISNUMBER(DATA!AH814),DATA!AH814,"n/a")</f>
        <v>6.37</v>
      </c>
      <c r="J1306" s="78">
        <f>+IF(ISNUMBER(DATA!AI814),DATA!AI814,"n/a")</f>
        <v>-5.2999999999999999E-2</v>
      </c>
      <c r="K1306" s="88">
        <f>+IF(ISNUMBER(DATA!AR814),DATA!AR814,"n/a")</f>
        <v>6.13</v>
      </c>
      <c r="L1306" s="78">
        <f>+IF(ISNUMBER(DATA!AS814),DATA!AS814,"n/a")</f>
        <v>-0.128</v>
      </c>
    </row>
    <row r="1307" spans="1:12" x14ac:dyDescent="0.2">
      <c r="A1307" s="76" t="s">
        <v>19</v>
      </c>
      <c r="B1307" s="67" t="s">
        <v>28</v>
      </c>
      <c r="C1307" s="67" t="s">
        <v>10</v>
      </c>
      <c r="D1307" s="67" t="s">
        <v>299</v>
      </c>
      <c r="E1307" s="88">
        <f>+IF(ISNUMBER(DATA!N815),DATA!N815,"n/a")</f>
        <v>6.2</v>
      </c>
      <c r="F1307" s="78">
        <f>+IF(ISNUMBER(DATA!O815),DATA!O815,"n/a")</f>
        <v>-8.5999999999999993E-2</v>
      </c>
      <c r="G1307" s="88">
        <f>+IF(ISNUMBER(DATA!X815),DATA!X815,"n/a")</f>
        <v>6.28</v>
      </c>
      <c r="H1307" s="78">
        <f>+IF(ISNUMBER(DATA!Y815),DATA!Y815,"n/a")</f>
        <v>-0.111</v>
      </c>
      <c r="I1307" s="88">
        <f>+IF(ISNUMBER(DATA!AH815),DATA!AH815,"n/a")</f>
        <v>6.33</v>
      </c>
      <c r="J1307" s="78">
        <f>+IF(ISNUMBER(DATA!AI815),DATA!AI815,"n/a")</f>
        <v>-0.13</v>
      </c>
      <c r="K1307" s="88">
        <f>+IF(ISNUMBER(DATA!AR815),DATA!AR815,"n/a")</f>
        <v>6.25</v>
      </c>
      <c r="L1307" s="78">
        <f>+IF(ISNUMBER(DATA!AS815),DATA!AS815,"n/a")</f>
        <v>-0.158</v>
      </c>
    </row>
    <row r="1308" spans="1:12" x14ac:dyDescent="0.2">
      <c r="A1308" s="76" t="s">
        <v>19</v>
      </c>
      <c r="B1308" s="67" t="s">
        <v>28</v>
      </c>
      <c r="C1308" s="67" t="s">
        <v>10</v>
      </c>
      <c r="D1308" s="67" t="s">
        <v>300</v>
      </c>
      <c r="E1308" s="88">
        <f>+IF(ISNUMBER(DATA!N816),DATA!N816,"n/a")</f>
        <v>5.72</v>
      </c>
      <c r="F1308" s="78">
        <f>+IF(ISNUMBER(DATA!O816),DATA!O816,"n/a")</f>
        <v>-0.189</v>
      </c>
      <c r="G1308" s="88">
        <f>+IF(ISNUMBER(DATA!X816),DATA!X816,"n/a")</f>
        <v>5.9</v>
      </c>
      <c r="H1308" s="78">
        <f>+IF(ISNUMBER(DATA!Y816),DATA!Y816,"n/a")</f>
        <v>-0.111</v>
      </c>
      <c r="I1308" s="88">
        <f>+IF(ISNUMBER(DATA!AH816),DATA!AH816,"n/a")</f>
        <v>6.07</v>
      </c>
      <c r="J1308" s="78">
        <f>+IF(ISNUMBER(DATA!AI816),DATA!AI816,"n/a")</f>
        <v>-0.11700000000000001</v>
      </c>
      <c r="K1308" s="88">
        <f>+IF(ISNUMBER(DATA!AR816),DATA!AR816,"n/a")</f>
        <v>6.51</v>
      </c>
      <c r="L1308" s="78">
        <f>+IF(ISNUMBER(DATA!AS816),DATA!AS816,"n/a")</f>
        <v>-0.11799999999999999</v>
      </c>
    </row>
    <row r="1309" spans="1:12" x14ac:dyDescent="0.2">
      <c r="A1309" s="76" t="s">
        <v>19</v>
      </c>
      <c r="B1309" s="67" t="s">
        <v>28</v>
      </c>
      <c r="C1309" s="67" t="s">
        <v>10</v>
      </c>
      <c r="D1309" s="67" t="s">
        <v>301</v>
      </c>
      <c r="E1309" s="88">
        <f>+IF(ISNUMBER(DATA!N817),DATA!N817,"n/a")</f>
        <v>4.3499999999999996</v>
      </c>
      <c r="F1309" s="78">
        <f>+IF(ISNUMBER(DATA!O817),DATA!O817,"n/a")</f>
        <v>-0.27600000000000002</v>
      </c>
      <c r="G1309" s="88">
        <f>+IF(ISNUMBER(DATA!X817),DATA!X817,"n/a")</f>
        <v>4.46</v>
      </c>
      <c r="H1309" s="78">
        <f>+IF(ISNUMBER(DATA!Y817),DATA!Y817,"n/a")</f>
        <v>-0.26400000000000001</v>
      </c>
      <c r="I1309" s="88">
        <f>+IF(ISNUMBER(DATA!AH817),DATA!AH817,"n/a")</f>
        <v>4.57</v>
      </c>
      <c r="J1309" s="78">
        <f>+IF(ISNUMBER(DATA!AI817),DATA!AI817,"n/a")</f>
        <v>-0.27800000000000002</v>
      </c>
      <c r="K1309" s="88">
        <f>+IF(ISNUMBER(DATA!AR817),DATA!AR817,"n/a")</f>
        <v>4.79</v>
      </c>
      <c r="L1309" s="78">
        <f>+IF(ISNUMBER(DATA!AS817),DATA!AS817,"n/a")</f>
        <v>-0.28399999999999997</v>
      </c>
    </row>
    <row r="1310" spans="1:12" x14ac:dyDescent="0.2">
      <c r="A1310" s="76" t="s">
        <v>19</v>
      </c>
      <c r="B1310" s="67" t="s">
        <v>28</v>
      </c>
      <c r="C1310" s="67" t="s">
        <v>10</v>
      </c>
      <c r="D1310" s="67" t="s">
        <v>302</v>
      </c>
      <c r="E1310" s="88">
        <f>+IF(ISNUMBER(DATA!N818),DATA!N818,"n/a")</f>
        <v>3.08</v>
      </c>
      <c r="F1310" s="78">
        <f>+IF(ISNUMBER(DATA!O818),DATA!O818,"n/a")</f>
        <v>-0.21199999999999999</v>
      </c>
      <c r="G1310" s="88">
        <f>+IF(ISNUMBER(DATA!X818),DATA!X818,"n/a")</f>
        <v>3.11</v>
      </c>
      <c r="H1310" s="78">
        <f>+IF(ISNUMBER(DATA!Y818),DATA!Y818,"n/a")</f>
        <v>-0.20499999999999999</v>
      </c>
      <c r="I1310" s="88">
        <f>+IF(ISNUMBER(DATA!AH818),DATA!AH818,"n/a")</f>
        <v>3.12</v>
      </c>
      <c r="J1310" s="78">
        <f>+IF(ISNUMBER(DATA!AI818),DATA!AI818,"n/a")</f>
        <v>-0.17599999999999999</v>
      </c>
      <c r="K1310" s="88">
        <f>+IF(ISNUMBER(DATA!AR818),DATA!AR818,"n/a")</f>
        <v>3.39</v>
      </c>
      <c r="L1310" s="78">
        <f>+IF(ISNUMBER(DATA!AS818),DATA!AS818,"n/a")</f>
        <v>-6.6000000000000003E-2</v>
      </c>
    </row>
    <row r="1311" spans="1:12" x14ac:dyDescent="0.2">
      <c r="A1311" s="76" t="s">
        <v>19</v>
      </c>
      <c r="B1311" s="67" t="s">
        <v>28</v>
      </c>
      <c r="C1311" s="67" t="s">
        <v>10</v>
      </c>
      <c r="D1311" s="67" t="s">
        <v>303</v>
      </c>
      <c r="E1311" s="88">
        <f>+IF(ISNUMBER(DATA!N819),DATA!N819,"n/a")</f>
        <v>4.3600000000000003</v>
      </c>
      <c r="F1311" s="78">
        <f>+IF(ISNUMBER(DATA!O819),DATA!O819,"n/a")</f>
        <v>-0.27100000000000002</v>
      </c>
      <c r="G1311" s="88">
        <f>+IF(ISNUMBER(DATA!X819),DATA!X819,"n/a")</f>
        <v>4.66</v>
      </c>
      <c r="H1311" s="78">
        <f>+IF(ISNUMBER(DATA!Y819),DATA!Y819,"n/a")</f>
        <v>-0.22600000000000001</v>
      </c>
      <c r="I1311" s="88">
        <f>+IF(ISNUMBER(DATA!AH819),DATA!AH819,"n/a")</f>
        <v>4.6900000000000004</v>
      </c>
      <c r="J1311" s="78">
        <f>+IF(ISNUMBER(DATA!AI819),DATA!AI819,"n/a")</f>
        <v>-0.21099999999999999</v>
      </c>
      <c r="K1311" s="88">
        <f>+IF(ISNUMBER(DATA!AR819),DATA!AR819,"n/a")</f>
        <v>5.0599999999999996</v>
      </c>
      <c r="L1311" s="78">
        <f>+IF(ISNUMBER(DATA!AS819),DATA!AS819,"n/a")</f>
        <v>-0.158</v>
      </c>
    </row>
    <row r="1312" spans="1:12" x14ac:dyDescent="0.2">
      <c r="A1312" s="76" t="s">
        <v>19</v>
      </c>
      <c r="B1312" s="67" t="s">
        <v>28</v>
      </c>
      <c r="C1312" s="67" t="s">
        <v>10</v>
      </c>
      <c r="D1312" s="67" t="s">
        <v>304</v>
      </c>
      <c r="E1312" s="88">
        <f>+IF(ISNUMBER(DATA!N820),DATA!N820,"n/a")</f>
        <v>5.78</v>
      </c>
      <c r="F1312" s="78">
        <f>+IF(ISNUMBER(DATA!O820),DATA!O820,"n/a")</f>
        <v>0.127</v>
      </c>
      <c r="G1312" s="88">
        <f>+IF(ISNUMBER(DATA!X820),DATA!X820,"n/a")</f>
        <v>5.89</v>
      </c>
      <c r="H1312" s="78">
        <f>+IF(ISNUMBER(DATA!Y820),DATA!Y820,"n/a")</f>
        <v>0.16300000000000001</v>
      </c>
      <c r="I1312" s="88">
        <f>+IF(ISNUMBER(DATA!AH820),DATA!AH820,"n/a")</f>
        <v>5.99</v>
      </c>
      <c r="J1312" s="78">
        <f>+IF(ISNUMBER(DATA!AI820),DATA!AI820,"n/a")</f>
        <v>0.182</v>
      </c>
      <c r="K1312" s="88">
        <f>+IF(ISNUMBER(DATA!AR820),DATA!AR820,"n/a")</f>
        <v>5.76</v>
      </c>
      <c r="L1312" s="78">
        <f>+IF(ISNUMBER(DATA!AS820),DATA!AS820,"n/a")</f>
        <v>0.114</v>
      </c>
    </row>
    <row r="1313" spans="1:12" x14ac:dyDescent="0.2">
      <c r="A1313" s="76" t="s">
        <v>19</v>
      </c>
      <c r="B1313" s="67" t="s">
        <v>28</v>
      </c>
      <c r="C1313" s="67" t="s">
        <v>10</v>
      </c>
      <c r="D1313" s="67" t="s">
        <v>305</v>
      </c>
      <c r="E1313" s="88">
        <f>+IF(ISNUMBER(DATA!N821),DATA!N821,"n/a")</f>
        <v>6.47</v>
      </c>
      <c r="F1313" s="78">
        <f>+IF(ISNUMBER(DATA!O821),DATA!O821,"n/a")</f>
        <v>-0.10199999999999999</v>
      </c>
      <c r="G1313" s="88">
        <f>+IF(ISNUMBER(DATA!X821),DATA!X821,"n/a")</f>
        <v>6.52</v>
      </c>
      <c r="H1313" s="78">
        <f>+IF(ISNUMBER(DATA!Y821),DATA!Y821,"n/a")</f>
        <v>-0.11799999999999999</v>
      </c>
      <c r="I1313" s="88">
        <f>+IF(ISNUMBER(DATA!AH821),DATA!AH821,"n/a")</f>
        <v>6.61</v>
      </c>
      <c r="J1313" s="78">
        <f>+IF(ISNUMBER(DATA!AI821),DATA!AI821,"n/a")</f>
        <v>-0.13</v>
      </c>
      <c r="K1313" s="88">
        <f>+IF(ISNUMBER(DATA!AR821),DATA!AR821,"n/a")</f>
        <v>6.77</v>
      </c>
      <c r="L1313" s="78">
        <f>+IF(ISNUMBER(DATA!AS821),DATA!AS821,"n/a")</f>
        <v>-0.13200000000000001</v>
      </c>
    </row>
    <row r="1314" spans="1:12" x14ac:dyDescent="0.2">
      <c r="A1314" s="76" t="s">
        <v>19</v>
      </c>
      <c r="B1314" s="67" t="s">
        <v>28</v>
      </c>
      <c r="C1314" s="67" t="s">
        <v>10</v>
      </c>
      <c r="D1314" s="67" t="s">
        <v>306</v>
      </c>
      <c r="E1314" s="88">
        <f>+IF(ISNUMBER(DATA!N822),DATA!N822,"n/a")</f>
        <v>3.95</v>
      </c>
      <c r="F1314" s="78">
        <f>+IF(ISNUMBER(DATA!O822),DATA!O822,"n/a")</f>
        <v>-3.3000000000000002E-2</v>
      </c>
      <c r="G1314" s="88">
        <f>+IF(ISNUMBER(DATA!X822),DATA!X822,"n/a")</f>
        <v>4.42</v>
      </c>
      <c r="H1314" s="78">
        <f>+IF(ISNUMBER(DATA!Y822),DATA!Y822,"n/a")</f>
        <v>0.20899999999999999</v>
      </c>
      <c r="I1314" s="88">
        <f>+IF(ISNUMBER(DATA!AH822),DATA!AH822,"n/a")</f>
        <v>4.3899999999999997</v>
      </c>
      <c r="J1314" s="78">
        <f>+IF(ISNUMBER(DATA!AI822),DATA!AI822,"n/a")</f>
        <v>0.17699999999999999</v>
      </c>
      <c r="K1314" s="88">
        <f>+IF(ISNUMBER(DATA!AR822),DATA!AR822,"n/a")</f>
        <v>4.18</v>
      </c>
      <c r="L1314" s="78">
        <f>+IF(ISNUMBER(DATA!AS822),DATA!AS822,"n/a")</f>
        <v>0.16</v>
      </c>
    </row>
    <row r="1315" spans="1:12" x14ac:dyDescent="0.2">
      <c r="A1315" s="76" t="s">
        <v>19</v>
      </c>
      <c r="B1315" s="67" t="s">
        <v>28</v>
      </c>
      <c r="C1315" s="67" t="s">
        <v>10</v>
      </c>
      <c r="D1315" s="67" t="s">
        <v>307</v>
      </c>
      <c r="E1315" s="88">
        <f>+IF(ISNUMBER(DATA!N823),DATA!N823,"n/a")</f>
        <v>4.01</v>
      </c>
      <c r="F1315" s="78">
        <f>+IF(ISNUMBER(DATA!O823),DATA!O823,"n/a")</f>
        <v>-8.2000000000000003E-2</v>
      </c>
      <c r="G1315" s="88">
        <f>+IF(ISNUMBER(DATA!X823),DATA!X823,"n/a")</f>
        <v>4.1399999999999997</v>
      </c>
      <c r="H1315" s="78">
        <f>+IF(ISNUMBER(DATA!Y823),DATA!Y823,"n/a")</f>
        <v>-0.129</v>
      </c>
      <c r="I1315" s="88">
        <f>+IF(ISNUMBER(DATA!AH823),DATA!AH823,"n/a")</f>
        <v>4.1900000000000004</v>
      </c>
      <c r="J1315" s="78">
        <f>+IF(ISNUMBER(DATA!AI823),DATA!AI823,"n/a")</f>
        <v>-9.2999999999999999E-2</v>
      </c>
      <c r="K1315" s="88">
        <f>+IF(ISNUMBER(DATA!AR823),DATA!AR823,"n/a")</f>
        <v>4.18</v>
      </c>
      <c r="L1315" s="78">
        <f>+IF(ISNUMBER(DATA!AS823),DATA!AS823,"n/a")</f>
        <v>-4.9000000000000002E-2</v>
      </c>
    </row>
    <row r="1316" spans="1:12" x14ac:dyDescent="0.2">
      <c r="A1316" s="76" t="s">
        <v>19</v>
      </c>
      <c r="B1316" s="67" t="s">
        <v>28</v>
      </c>
      <c r="C1316" s="67" t="s">
        <v>10</v>
      </c>
      <c r="D1316" s="67" t="s">
        <v>308</v>
      </c>
      <c r="E1316" s="88">
        <f>+IF(ISNUMBER(DATA!N824),DATA!N824,"n/a")</f>
        <v>4.4400000000000004</v>
      </c>
      <c r="F1316" s="78">
        <f>+IF(ISNUMBER(DATA!O824),DATA!O824,"n/a")</f>
        <v>0.55800000000000005</v>
      </c>
      <c r="G1316" s="88">
        <f>+IF(ISNUMBER(DATA!X824),DATA!X824,"n/a")</f>
        <v>3.8</v>
      </c>
      <c r="H1316" s="78">
        <f>+IF(ISNUMBER(DATA!Y824),DATA!Y824,"n/a")</f>
        <v>0.311</v>
      </c>
      <c r="I1316" s="88">
        <f>+IF(ISNUMBER(DATA!AH824),DATA!AH824,"n/a")</f>
        <v>3.36</v>
      </c>
      <c r="J1316" s="78">
        <f>+IF(ISNUMBER(DATA!AI824),DATA!AI824,"n/a")</f>
        <v>0.192</v>
      </c>
      <c r="K1316" s="88">
        <f>+IF(ISNUMBER(DATA!AR824),DATA!AR824,"n/a")</f>
        <v>3.22</v>
      </c>
      <c r="L1316" s="78">
        <f>+IF(ISNUMBER(DATA!AS824),DATA!AS824,"n/a")</f>
        <v>-0.10100000000000001</v>
      </c>
    </row>
    <row r="1317" spans="1:12" x14ac:dyDescent="0.2">
      <c r="A1317" s="76" t="s">
        <v>19</v>
      </c>
      <c r="B1317" s="67" t="s">
        <v>28</v>
      </c>
      <c r="C1317" s="67" t="s">
        <v>10</v>
      </c>
      <c r="D1317" s="67" t="s">
        <v>309</v>
      </c>
      <c r="E1317" s="88">
        <f>+IF(ISNUMBER(DATA!N825),DATA!N825,"n/a")</f>
        <v>6.81</v>
      </c>
      <c r="F1317" s="78">
        <f>+IF(ISNUMBER(DATA!O825),DATA!O825,"n/a")</f>
        <v>-9.1999999999999998E-2</v>
      </c>
      <c r="G1317" s="88">
        <f>+IF(ISNUMBER(DATA!X825),DATA!X825,"n/a")</f>
        <v>6.88</v>
      </c>
      <c r="H1317" s="78">
        <f>+IF(ISNUMBER(DATA!Y825),DATA!Y825,"n/a")</f>
        <v>-0.104</v>
      </c>
      <c r="I1317" s="88">
        <f>+IF(ISNUMBER(DATA!AH825),DATA!AH825,"n/a")</f>
        <v>6.94</v>
      </c>
      <c r="J1317" s="78">
        <f>+IF(ISNUMBER(DATA!AI825),DATA!AI825,"n/a")</f>
        <v>-9.2999999999999999E-2</v>
      </c>
      <c r="K1317" s="88">
        <f>+IF(ISNUMBER(DATA!AR825),DATA!AR825,"n/a")</f>
        <v>7.08</v>
      </c>
      <c r="L1317" s="78">
        <f>+IF(ISNUMBER(DATA!AS825),DATA!AS825,"n/a")</f>
        <v>-8.1000000000000003E-2</v>
      </c>
    </row>
    <row r="1318" spans="1:12" x14ac:dyDescent="0.2">
      <c r="A1318" s="76" t="s">
        <v>19</v>
      </c>
      <c r="B1318" s="67" t="s">
        <v>28</v>
      </c>
      <c r="C1318" s="67" t="s">
        <v>10</v>
      </c>
      <c r="D1318" s="67" t="s">
        <v>310</v>
      </c>
      <c r="E1318" s="88">
        <f>+IF(ISNUMBER(DATA!N826),DATA!N826,"n/a")</f>
        <v>4.93</v>
      </c>
      <c r="F1318" s="78">
        <f>+IF(ISNUMBER(DATA!O826),DATA!O826,"n/a")</f>
        <v>-0.23200000000000001</v>
      </c>
      <c r="G1318" s="88">
        <f>+IF(ISNUMBER(DATA!X826),DATA!X826,"n/a")</f>
        <v>5.0199999999999996</v>
      </c>
      <c r="H1318" s="78">
        <f>+IF(ISNUMBER(DATA!Y826),DATA!Y826,"n/a")</f>
        <v>-0.219</v>
      </c>
      <c r="I1318" s="88">
        <f>+IF(ISNUMBER(DATA!AH826),DATA!AH826,"n/a")</f>
        <v>5.05</v>
      </c>
      <c r="J1318" s="78">
        <f>+IF(ISNUMBER(DATA!AI826),DATA!AI826,"n/a")</f>
        <v>-0.215</v>
      </c>
      <c r="K1318" s="88">
        <f>+IF(ISNUMBER(DATA!AR826),DATA!AR826,"n/a")</f>
        <v>5.13</v>
      </c>
      <c r="L1318" s="78">
        <f>+IF(ISNUMBER(DATA!AS826),DATA!AS826,"n/a")</f>
        <v>-0.20599999999999999</v>
      </c>
    </row>
    <row r="1319" spans="1:12" x14ac:dyDescent="0.2">
      <c r="A1319" s="76" t="s">
        <v>19</v>
      </c>
      <c r="B1319" s="67" t="s">
        <v>28</v>
      </c>
      <c r="C1319" s="67" t="s">
        <v>10</v>
      </c>
      <c r="D1319" s="67" t="s">
        <v>311</v>
      </c>
      <c r="E1319" s="88">
        <f>+IF(ISNUMBER(DATA!N827),DATA!N827,"n/a")</f>
        <v>5.86</v>
      </c>
      <c r="F1319" s="78">
        <f>+IF(ISNUMBER(DATA!O827),DATA!O827,"n/a")</f>
        <v>-5.8999999999999997E-2</v>
      </c>
      <c r="G1319" s="88">
        <f>+IF(ISNUMBER(DATA!X827),DATA!X827,"n/a")</f>
        <v>5.94</v>
      </c>
      <c r="H1319" s="78">
        <f>+IF(ISNUMBER(DATA!Y827),DATA!Y827,"n/a")</f>
        <v>-7.9000000000000001E-2</v>
      </c>
      <c r="I1319" s="88">
        <f>+IF(ISNUMBER(DATA!AH827),DATA!AH827,"n/a")</f>
        <v>5.99</v>
      </c>
      <c r="J1319" s="78">
        <f>+IF(ISNUMBER(DATA!AI827),DATA!AI827,"n/a")</f>
        <v>-8.5000000000000006E-2</v>
      </c>
      <c r="K1319" s="88">
        <f>+IF(ISNUMBER(DATA!AR827),DATA!AR827,"n/a")</f>
        <v>6.02</v>
      </c>
      <c r="L1319" s="78">
        <f>+IF(ISNUMBER(DATA!AS827),DATA!AS827,"n/a")</f>
        <v>-8.1000000000000003E-2</v>
      </c>
    </row>
    <row r="1320" spans="1:12" x14ac:dyDescent="0.2">
      <c r="A1320" s="76" t="s">
        <v>19</v>
      </c>
      <c r="B1320" s="67" t="s">
        <v>28</v>
      </c>
      <c r="C1320" s="67" t="s">
        <v>10</v>
      </c>
      <c r="D1320" s="67" t="s">
        <v>312</v>
      </c>
      <c r="E1320" s="88">
        <f>+IF(ISNUMBER(DATA!N828),DATA!N828,"n/a")</f>
        <v>6.09</v>
      </c>
      <c r="F1320" s="78">
        <f>+IF(ISNUMBER(DATA!O828),DATA!O828,"n/a")</f>
        <v>-7.0000000000000007E-2</v>
      </c>
      <c r="G1320" s="88">
        <f>+IF(ISNUMBER(DATA!X828),DATA!X828,"n/a")</f>
        <v>6.38</v>
      </c>
      <c r="H1320" s="78">
        <f>+IF(ISNUMBER(DATA!Y828),DATA!Y828,"n/a")</f>
        <v>-6.4000000000000001E-2</v>
      </c>
      <c r="I1320" s="88">
        <f>+IF(ISNUMBER(DATA!AH828),DATA!AH828,"n/a")</f>
        <v>6.55</v>
      </c>
      <c r="J1320" s="78">
        <f>+IF(ISNUMBER(DATA!AI828),DATA!AI828,"n/a")</f>
        <v>-7.0000000000000007E-2</v>
      </c>
      <c r="K1320" s="88">
        <f>+IF(ISNUMBER(DATA!AR828),DATA!AR828,"n/a")</f>
        <v>6.52</v>
      </c>
      <c r="L1320" s="78">
        <f>+IF(ISNUMBER(DATA!AS828),DATA!AS828,"n/a")</f>
        <v>-8.6999999999999994E-2</v>
      </c>
    </row>
    <row r="1321" spans="1:12" x14ac:dyDescent="0.2">
      <c r="A1321" s="76" t="s">
        <v>19</v>
      </c>
      <c r="B1321" s="67" t="s">
        <v>28</v>
      </c>
      <c r="C1321" s="67" t="s">
        <v>10</v>
      </c>
      <c r="D1321" s="67" t="s">
        <v>313</v>
      </c>
      <c r="E1321" s="88">
        <f>+IF(ISNUMBER(DATA!N829),DATA!N829,"n/a")</f>
        <v>6.13</v>
      </c>
      <c r="F1321" s="78">
        <f>+IF(ISNUMBER(DATA!O829),DATA!O829,"n/a")</f>
        <v>-2.8000000000000001E-2</v>
      </c>
      <c r="G1321" s="88">
        <f>+IF(ISNUMBER(DATA!X829),DATA!X829,"n/a")</f>
        <v>6.41</v>
      </c>
      <c r="H1321" s="78">
        <f>+IF(ISNUMBER(DATA!Y829),DATA!Y829,"n/a")</f>
        <v>3.0000000000000001E-3</v>
      </c>
      <c r="I1321" s="88">
        <f>+IF(ISNUMBER(DATA!AH829),DATA!AH829,"n/a")</f>
        <v>6.51</v>
      </c>
      <c r="J1321" s="78">
        <f>+IF(ISNUMBER(DATA!AI829),DATA!AI829,"n/a")</f>
        <v>-1.7000000000000001E-2</v>
      </c>
      <c r="K1321" s="88">
        <f>+IF(ISNUMBER(DATA!AR829),DATA!AR829,"n/a")</f>
        <v>6.39</v>
      </c>
      <c r="L1321" s="78">
        <f>+IF(ISNUMBER(DATA!AS829),DATA!AS829,"n/a")</f>
        <v>-6.0999999999999999E-2</v>
      </c>
    </row>
    <row r="1322" spans="1:12" x14ac:dyDescent="0.2">
      <c r="A1322" s="76" t="s">
        <v>19</v>
      </c>
      <c r="B1322" s="67" t="s">
        <v>28</v>
      </c>
      <c r="C1322" s="67" t="s">
        <v>10</v>
      </c>
      <c r="D1322" s="67" t="s">
        <v>314</v>
      </c>
      <c r="E1322" s="88">
        <f>+IF(ISNUMBER(DATA!N830),DATA!N830,"n/a")</f>
        <v>6.32</v>
      </c>
      <c r="F1322" s="78">
        <f>+IF(ISNUMBER(DATA!O830),DATA!O830,"n/a")</f>
        <v>0.13900000000000001</v>
      </c>
      <c r="G1322" s="88">
        <f>+IF(ISNUMBER(DATA!X830),DATA!X830,"n/a")</f>
        <v>6.22</v>
      </c>
      <c r="H1322" s="78">
        <f>+IF(ISNUMBER(DATA!Y830),DATA!Y830,"n/a")</f>
        <v>0.13</v>
      </c>
      <c r="I1322" s="88">
        <f>+IF(ISNUMBER(DATA!AH830),DATA!AH830,"n/a")</f>
        <v>6.3</v>
      </c>
      <c r="J1322" s="78">
        <f>+IF(ISNUMBER(DATA!AI830),DATA!AI830,"n/a")</f>
        <v>0.187</v>
      </c>
      <c r="K1322" s="88">
        <f>+IF(ISNUMBER(DATA!AR830),DATA!AR830,"n/a")</f>
        <v>6.24</v>
      </c>
      <c r="L1322" s="78">
        <f>+IF(ISNUMBER(DATA!AS830),DATA!AS830,"n/a")</f>
        <v>0.158</v>
      </c>
    </row>
    <row r="1323" spans="1:12" x14ac:dyDescent="0.2">
      <c r="A1323" s="76" t="s">
        <v>19</v>
      </c>
      <c r="B1323" s="67" t="s">
        <v>28</v>
      </c>
      <c r="C1323" s="67" t="s">
        <v>10</v>
      </c>
      <c r="D1323" s="67" t="s">
        <v>315</v>
      </c>
      <c r="E1323" s="88">
        <f>+IF(ISNUMBER(DATA!N831),DATA!N831,"n/a")</f>
        <v>5.49</v>
      </c>
      <c r="F1323" s="78">
        <f>+IF(ISNUMBER(DATA!O831),DATA!O831,"n/a")</f>
        <v>4.0000000000000001E-3</v>
      </c>
      <c r="G1323" s="88">
        <f>+IF(ISNUMBER(DATA!X831),DATA!X831,"n/a")</f>
        <v>5.58</v>
      </c>
      <c r="H1323" s="78">
        <f>+IF(ISNUMBER(DATA!Y831),DATA!Y831,"n/a")</f>
        <v>-3.0000000000000001E-3</v>
      </c>
      <c r="I1323" s="88">
        <f>+IF(ISNUMBER(DATA!AH831),DATA!AH831,"n/a")</f>
        <v>5.66</v>
      </c>
      <c r="J1323" s="78">
        <f>+IF(ISNUMBER(DATA!AI831),DATA!AI831,"n/a")</f>
        <v>-3.4000000000000002E-2</v>
      </c>
      <c r="K1323" s="88">
        <f>+IF(ISNUMBER(DATA!AR831),DATA!AR831,"n/a")</f>
        <v>5.53</v>
      </c>
      <c r="L1323" s="78">
        <f>+IF(ISNUMBER(DATA!AS831),DATA!AS831,"n/a")</f>
        <v>-0.109</v>
      </c>
    </row>
    <row r="1324" spans="1:12" x14ac:dyDescent="0.2">
      <c r="A1324" s="76" t="s">
        <v>19</v>
      </c>
      <c r="B1324" s="67" t="s">
        <v>28</v>
      </c>
      <c r="C1324" s="67" t="s">
        <v>10</v>
      </c>
      <c r="D1324" s="67" t="s">
        <v>316</v>
      </c>
      <c r="E1324" s="88">
        <f>+IF(ISNUMBER(DATA!N832),DATA!N832,"n/a")</f>
        <v>5.44</v>
      </c>
      <c r="F1324" s="78">
        <f>+IF(ISNUMBER(DATA!O832),DATA!O832,"n/a")</f>
        <v>-2.8000000000000001E-2</v>
      </c>
      <c r="G1324" s="88">
        <f>+IF(ISNUMBER(DATA!X832),DATA!X832,"n/a")</f>
        <v>5.54</v>
      </c>
      <c r="H1324" s="78">
        <f>+IF(ISNUMBER(DATA!Y832),DATA!Y832,"n/a")</f>
        <v>-0.01</v>
      </c>
      <c r="I1324" s="88">
        <f>+IF(ISNUMBER(DATA!AH832),DATA!AH832,"n/a")</f>
        <v>5.56</v>
      </c>
      <c r="J1324" s="78">
        <f>+IF(ISNUMBER(DATA!AI832),DATA!AI832,"n/a")</f>
        <v>1.7999999999999999E-2</v>
      </c>
      <c r="K1324" s="88">
        <f>+IF(ISNUMBER(DATA!AR832),DATA!AR832,"n/a")</f>
        <v>5.65</v>
      </c>
      <c r="L1324" s="78">
        <f>+IF(ISNUMBER(DATA!AS832),DATA!AS832,"n/a")</f>
        <v>0.04</v>
      </c>
    </row>
    <row r="1325" spans="1:12" x14ac:dyDescent="0.2">
      <c r="A1325" s="76" t="s">
        <v>19</v>
      </c>
      <c r="B1325" s="67" t="s">
        <v>28</v>
      </c>
      <c r="C1325" s="67" t="s">
        <v>10</v>
      </c>
      <c r="D1325" s="67" t="s">
        <v>317</v>
      </c>
      <c r="E1325" s="88">
        <f>+IF(ISNUMBER(DATA!N833),DATA!N833,"n/a")</f>
        <v>7.58</v>
      </c>
      <c r="F1325" s="78">
        <f>+IF(ISNUMBER(DATA!O833),DATA!O833,"n/a")</f>
        <v>0.34499999999999997</v>
      </c>
      <c r="G1325" s="88">
        <f>+IF(ISNUMBER(DATA!X833),DATA!X833,"n/a")</f>
        <v>7.38</v>
      </c>
      <c r="H1325" s="78">
        <f>+IF(ISNUMBER(DATA!Y833),DATA!Y833,"n/a")</f>
        <v>0.309</v>
      </c>
      <c r="I1325" s="88">
        <f>+IF(ISNUMBER(DATA!AH833),DATA!AH833,"n/a")</f>
        <v>7.36</v>
      </c>
      <c r="J1325" s="78">
        <f>+IF(ISNUMBER(DATA!AI833),DATA!AI833,"n/a")</f>
        <v>0.315</v>
      </c>
      <c r="K1325" s="88">
        <f>+IF(ISNUMBER(DATA!AR833),DATA!AR833,"n/a")</f>
        <v>7.07</v>
      </c>
      <c r="L1325" s="78">
        <f>+IF(ISNUMBER(DATA!AS833),DATA!AS833,"n/a")</f>
        <v>0.27</v>
      </c>
    </row>
    <row r="1326" spans="1:12" x14ac:dyDescent="0.2">
      <c r="A1326" s="76" t="s">
        <v>19</v>
      </c>
      <c r="B1326" s="67" t="s">
        <v>28</v>
      </c>
      <c r="C1326" s="67" t="s">
        <v>10</v>
      </c>
      <c r="D1326" s="67" t="s">
        <v>318</v>
      </c>
      <c r="E1326" s="88">
        <f>+IF(ISNUMBER(DATA!N834),DATA!N834,"n/a")</f>
        <v>5.55</v>
      </c>
      <c r="F1326" s="78">
        <f>+IF(ISNUMBER(DATA!O834),DATA!O834,"n/a")</f>
        <v>-0.189</v>
      </c>
      <c r="G1326" s="88">
        <f>+IF(ISNUMBER(DATA!X834),DATA!X834,"n/a")</f>
        <v>5.68</v>
      </c>
      <c r="H1326" s="78">
        <f>+IF(ISNUMBER(DATA!Y834),DATA!Y834,"n/a")</f>
        <v>-0.17499999999999999</v>
      </c>
      <c r="I1326" s="88">
        <f>+IF(ISNUMBER(DATA!AH834),DATA!AH834,"n/a")</f>
        <v>5.72</v>
      </c>
      <c r="J1326" s="78">
        <f>+IF(ISNUMBER(DATA!AI834),DATA!AI834,"n/a")</f>
        <v>-0.18</v>
      </c>
      <c r="K1326" s="88">
        <f>+IF(ISNUMBER(DATA!AR834),DATA!AR834,"n/a")</f>
        <v>5.85</v>
      </c>
      <c r="L1326" s="78">
        <f>+IF(ISNUMBER(DATA!AS834),DATA!AS834,"n/a")</f>
        <v>-0.16900000000000001</v>
      </c>
    </row>
    <row r="1327" spans="1:12" x14ac:dyDescent="0.2">
      <c r="A1327" s="76" t="s">
        <v>19</v>
      </c>
      <c r="B1327" s="67" t="s">
        <v>28</v>
      </c>
      <c r="C1327" s="67" t="s">
        <v>10</v>
      </c>
      <c r="D1327" s="67" t="s">
        <v>319</v>
      </c>
      <c r="E1327" s="88">
        <f>+IF(ISNUMBER(DATA!N835),DATA!N835,"n/a")</f>
        <v>6.36</v>
      </c>
      <c r="F1327" s="78">
        <f>+IF(ISNUMBER(DATA!O835),DATA!O835,"n/a")</f>
        <v>-0.115</v>
      </c>
      <c r="G1327" s="88">
        <f>+IF(ISNUMBER(DATA!X835),DATA!X835,"n/a")</f>
        <v>6.44</v>
      </c>
      <c r="H1327" s="78">
        <f>+IF(ISNUMBER(DATA!Y835),DATA!Y835,"n/a")</f>
        <v>-0.106</v>
      </c>
      <c r="I1327" s="88">
        <f>+IF(ISNUMBER(DATA!AH835),DATA!AH835,"n/a")</f>
        <v>6.47</v>
      </c>
      <c r="J1327" s="78">
        <f>+IF(ISNUMBER(DATA!AI835),DATA!AI835,"n/a")</f>
        <v>-0.121</v>
      </c>
      <c r="K1327" s="88">
        <f>+IF(ISNUMBER(DATA!AR835),DATA!AR835,"n/a")</f>
        <v>6.36</v>
      </c>
      <c r="L1327" s="78">
        <f>+IF(ISNUMBER(DATA!AS835),DATA!AS835,"n/a")</f>
        <v>-0.16900000000000001</v>
      </c>
    </row>
    <row r="1328" spans="1:12" x14ac:dyDescent="0.2">
      <c r="A1328" s="76" t="s">
        <v>19</v>
      </c>
      <c r="B1328" s="67" t="s">
        <v>28</v>
      </c>
      <c r="C1328" s="67" t="s">
        <v>10</v>
      </c>
      <c r="D1328" s="67" t="s">
        <v>320</v>
      </c>
      <c r="E1328" s="88">
        <f>+IF(ISNUMBER(DATA!N836),DATA!N836,"n/a")</f>
        <v>6.11</v>
      </c>
      <c r="F1328" s="78">
        <f>+IF(ISNUMBER(DATA!O836),DATA!O836,"n/a")</f>
        <v>0.02</v>
      </c>
      <c r="G1328" s="88">
        <f>+IF(ISNUMBER(DATA!X836),DATA!X836,"n/a")</f>
        <v>5.78</v>
      </c>
      <c r="H1328" s="78">
        <f>+IF(ISNUMBER(DATA!Y836),DATA!Y836,"n/a")</f>
        <v>-8.1000000000000003E-2</v>
      </c>
      <c r="I1328" s="88">
        <f>+IF(ISNUMBER(DATA!AH836),DATA!AH836,"n/a")</f>
        <v>6.03</v>
      </c>
      <c r="J1328" s="78">
        <f>+IF(ISNUMBER(DATA!AI836),DATA!AI836,"n/a")</f>
        <v>-0.03</v>
      </c>
      <c r="K1328" s="88">
        <f>+IF(ISNUMBER(DATA!AR836),DATA!AR836,"n/a")</f>
        <v>6.05</v>
      </c>
      <c r="L1328" s="78">
        <f>+IF(ISNUMBER(DATA!AS836),DATA!AS836,"n/a")</f>
        <v>-2.1000000000000001E-2</v>
      </c>
    </row>
    <row r="1329" spans="1:12" x14ac:dyDescent="0.2">
      <c r="A1329" s="76" t="s">
        <v>19</v>
      </c>
      <c r="B1329" s="67" t="s">
        <v>28</v>
      </c>
      <c r="C1329" s="67" t="s">
        <v>10</v>
      </c>
      <c r="D1329" s="67" t="s">
        <v>321</v>
      </c>
      <c r="E1329" s="88">
        <f>+IF(ISNUMBER(DATA!N837),DATA!N837,"n/a")</f>
        <v>6.89</v>
      </c>
      <c r="F1329" s="78">
        <f>+IF(ISNUMBER(DATA!O837),DATA!O837,"n/a")</f>
        <v>-7.2999999999999995E-2</v>
      </c>
      <c r="G1329" s="88">
        <f>+IF(ISNUMBER(DATA!X837),DATA!X837,"n/a")</f>
        <v>7.04</v>
      </c>
      <c r="H1329" s="78">
        <f>+IF(ISNUMBER(DATA!Y837),DATA!Y837,"n/a")</f>
        <v>-7.2999999999999995E-2</v>
      </c>
      <c r="I1329" s="88">
        <f>+IF(ISNUMBER(DATA!AH837),DATA!AH837,"n/a")</f>
        <v>7.08</v>
      </c>
      <c r="J1329" s="78">
        <f>+IF(ISNUMBER(DATA!AI837),DATA!AI837,"n/a")</f>
        <v>-8.4000000000000005E-2</v>
      </c>
      <c r="K1329" s="88">
        <f>+IF(ISNUMBER(DATA!AR837),DATA!AR837,"n/a")</f>
        <v>7.14</v>
      </c>
      <c r="L1329" s="78">
        <f>+IF(ISNUMBER(DATA!AS837),DATA!AS837,"n/a")</f>
        <v>-9.9000000000000005E-2</v>
      </c>
    </row>
    <row r="1330" spans="1:12" x14ac:dyDescent="0.2">
      <c r="A1330" s="76" t="s">
        <v>19</v>
      </c>
      <c r="B1330" s="67" t="s">
        <v>28</v>
      </c>
      <c r="C1330" s="67" t="s">
        <v>10</v>
      </c>
      <c r="D1330" s="67" t="s">
        <v>347</v>
      </c>
      <c r="E1330" s="88">
        <f>+IF(ISNUMBER(DATA!N838),DATA!N838,"n/a")</f>
        <v>3.4</v>
      </c>
      <c r="F1330" s="78">
        <f>+IF(ISNUMBER(DATA!O838),DATA!O838,"n/a")</f>
        <v>-6.4000000000000001E-2</v>
      </c>
      <c r="G1330" s="88">
        <f>+IF(ISNUMBER(DATA!X838),DATA!X838,"n/a")</f>
        <v>4.08</v>
      </c>
      <c r="H1330" s="78">
        <f>+IF(ISNUMBER(DATA!Y838),DATA!Y838,"n/a")</f>
        <v>0.35899999999999999</v>
      </c>
      <c r="I1330" s="88">
        <f>+IF(ISNUMBER(DATA!AH838),DATA!AH838,"n/a")</f>
        <v>3.97</v>
      </c>
      <c r="J1330" s="78">
        <f>+IF(ISNUMBER(DATA!AI838),DATA!AI838,"n/a")</f>
        <v>0.28399999999999997</v>
      </c>
      <c r="K1330" s="88">
        <f>+IF(ISNUMBER(DATA!AR838),DATA!AR838,"n/a")</f>
        <v>3.63</v>
      </c>
      <c r="L1330" s="78">
        <f>+IF(ISNUMBER(DATA!AS838),DATA!AS838,"n/a")</f>
        <v>0.186</v>
      </c>
    </row>
    <row r="1331" spans="1:12" x14ac:dyDescent="0.2">
      <c r="A1331" s="76" t="s">
        <v>19</v>
      </c>
      <c r="B1331" s="67" t="s">
        <v>28</v>
      </c>
      <c r="C1331" s="67" t="s">
        <v>10</v>
      </c>
      <c r="D1331" s="67" t="s">
        <v>348</v>
      </c>
      <c r="E1331" s="88">
        <f>+IF(ISNUMBER(DATA!N839),DATA!N839,"n/a")</f>
        <v>1.4</v>
      </c>
      <c r="F1331" s="78">
        <f>+IF(ISNUMBER(DATA!O839),DATA!O839,"n/a")</f>
        <v>0.51100000000000001</v>
      </c>
      <c r="G1331" s="88">
        <f>+IF(ISNUMBER(DATA!X839),DATA!X839,"n/a")</f>
        <v>1.23</v>
      </c>
      <c r="H1331" s="78">
        <f>+IF(ISNUMBER(DATA!Y839),DATA!Y839,"n/a")</f>
        <v>0.30199999999999999</v>
      </c>
      <c r="I1331" s="88">
        <f>+IF(ISNUMBER(DATA!AH839),DATA!AH839,"n/a")</f>
        <v>1.0900000000000001</v>
      </c>
      <c r="J1331" s="78">
        <f>+IF(ISNUMBER(DATA!AI839),DATA!AI839,"n/a")</f>
        <v>0.28299999999999997</v>
      </c>
      <c r="K1331" s="88">
        <f>+IF(ISNUMBER(DATA!AR839),DATA!AR839,"n/a")</f>
        <v>1.05</v>
      </c>
      <c r="L1331" s="78">
        <f>+IF(ISNUMBER(DATA!AS839),DATA!AS839,"n/a")</f>
        <v>-0.113</v>
      </c>
    </row>
    <row r="1332" spans="1:12" x14ac:dyDescent="0.2">
      <c r="A1332" s="76"/>
      <c r="E1332" s="88"/>
      <c r="F1332" s="78"/>
      <c r="G1332" s="88"/>
      <c r="H1332" s="78"/>
      <c r="I1332" s="88"/>
      <c r="J1332" s="78"/>
      <c r="K1332" s="88"/>
      <c r="L1332" s="78"/>
    </row>
    <row r="1333" spans="1:12" x14ac:dyDescent="0.2">
      <c r="A1333" s="76" t="s">
        <v>19</v>
      </c>
      <c r="B1333" s="67" t="s">
        <v>28</v>
      </c>
      <c r="C1333" s="67" t="s">
        <v>26</v>
      </c>
      <c r="D1333" s="67" t="s">
        <v>274</v>
      </c>
      <c r="E1333" s="88">
        <f>+IF(ISNUMBER(DATA!P790),DATA!P790,"n/a")</f>
        <v>2.37</v>
      </c>
      <c r="F1333" s="78">
        <f>+IF(ISNUMBER(DATA!Q790),DATA!Q790,"n/a")</f>
        <v>-0.13100000000000001</v>
      </c>
      <c r="G1333" s="88">
        <f>+IF(ISNUMBER(DATA!Z790),DATA!Z790,"n/a")</f>
        <v>2.74</v>
      </c>
      <c r="H1333" s="78">
        <f>+IF(ISNUMBER(DATA!AA790),DATA!AA790,"n/a")</f>
        <v>-5.3999999999999999E-2</v>
      </c>
      <c r="I1333" s="88">
        <f>+IF(ISNUMBER(DATA!AJ790),DATA!AJ790,"n/a")</f>
        <v>2.84</v>
      </c>
      <c r="J1333" s="78">
        <f>+IF(ISNUMBER(DATA!AK790),DATA!AK790,"n/a")</f>
        <v>-5.2999999999999999E-2</v>
      </c>
      <c r="K1333" s="88">
        <f>+IF(ISNUMBER(DATA!AT790),DATA!AT790,"n/a")</f>
        <v>2.8</v>
      </c>
      <c r="L1333" s="78">
        <f>+IF(ISNUMBER(DATA!AU790),DATA!AU790,"n/a")</f>
        <v>-4.1000000000000002E-2</v>
      </c>
    </row>
    <row r="1334" spans="1:12" x14ac:dyDescent="0.2">
      <c r="A1334" s="76" t="s">
        <v>19</v>
      </c>
      <c r="B1334" s="67" t="s">
        <v>28</v>
      </c>
      <c r="C1334" s="67" t="s">
        <v>26</v>
      </c>
      <c r="D1334" s="67" t="s">
        <v>275</v>
      </c>
      <c r="E1334" s="88">
        <f>+IF(ISNUMBER(DATA!P791),DATA!P791,"n/a")</f>
        <v>2.81</v>
      </c>
      <c r="F1334" s="78">
        <f>+IF(ISNUMBER(DATA!Q791),DATA!Q791,"n/a")</f>
        <v>-0.115</v>
      </c>
      <c r="G1334" s="88">
        <f>+IF(ISNUMBER(DATA!Z791),DATA!Z791,"n/a")</f>
        <v>2.85</v>
      </c>
      <c r="H1334" s="78">
        <f>+IF(ISNUMBER(DATA!AA791),DATA!AA791,"n/a")</f>
        <v>-0.157</v>
      </c>
      <c r="I1334" s="88">
        <f>+IF(ISNUMBER(DATA!AJ791),DATA!AJ791,"n/a")</f>
        <v>2.88</v>
      </c>
      <c r="J1334" s="78">
        <f>+IF(ISNUMBER(DATA!AK791),DATA!AK791,"n/a")</f>
        <v>-0.152</v>
      </c>
      <c r="K1334" s="88">
        <f>+IF(ISNUMBER(DATA!AT791),DATA!AT791,"n/a")</f>
        <v>2.81</v>
      </c>
      <c r="L1334" s="78">
        <f>+IF(ISNUMBER(DATA!AU791),DATA!AU791,"n/a")</f>
        <v>-0.16800000000000001</v>
      </c>
    </row>
    <row r="1335" spans="1:12" x14ac:dyDescent="0.2">
      <c r="A1335" s="76" t="s">
        <v>19</v>
      </c>
      <c r="B1335" s="67" t="s">
        <v>28</v>
      </c>
      <c r="C1335" s="67" t="s">
        <v>26</v>
      </c>
      <c r="D1335" s="67" t="s">
        <v>276</v>
      </c>
      <c r="E1335" s="88">
        <f>+IF(ISNUMBER(DATA!P792),DATA!P792,"n/a")</f>
        <v>3.17</v>
      </c>
      <c r="F1335" s="78">
        <f>+IF(ISNUMBER(DATA!Q792),DATA!Q792,"n/a")</f>
        <v>1.4999999999999999E-2</v>
      </c>
      <c r="G1335" s="88">
        <f>+IF(ISNUMBER(DATA!Z792),DATA!Z792,"n/a")</f>
        <v>3.28</v>
      </c>
      <c r="H1335" s="78">
        <f>+IF(ISNUMBER(DATA!AA792),DATA!AA792,"n/a")</f>
        <v>3.6999999999999998E-2</v>
      </c>
      <c r="I1335" s="88">
        <f>+IF(ISNUMBER(DATA!AJ792),DATA!AJ792,"n/a")</f>
        <v>3.28</v>
      </c>
      <c r="J1335" s="78">
        <f>+IF(ISNUMBER(DATA!AK792),DATA!AK792,"n/a")</f>
        <v>4.4999999999999998E-2</v>
      </c>
      <c r="K1335" s="88">
        <f>+IF(ISNUMBER(DATA!AT792),DATA!AT792,"n/a")</f>
        <v>3.25</v>
      </c>
      <c r="L1335" s="78">
        <f>+IF(ISNUMBER(DATA!AU792),DATA!AU792,"n/a")</f>
        <v>3.7999999999999999E-2</v>
      </c>
    </row>
    <row r="1336" spans="1:12" x14ac:dyDescent="0.2">
      <c r="A1336" s="76" t="s">
        <v>19</v>
      </c>
      <c r="B1336" s="67" t="s">
        <v>28</v>
      </c>
      <c r="C1336" s="67" t="s">
        <v>26</v>
      </c>
      <c r="D1336" s="67" t="s">
        <v>277</v>
      </c>
      <c r="E1336" s="88">
        <f>+IF(ISNUMBER(DATA!P793),DATA!P793,"n/a")</f>
        <v>3.39</v>
      </c>
      <c r="F1336" s="78">
        <f>+IF(ISNUMBER(DATA!Q793),DATA!Q793,"n/a")</f>
        <v>5.0000000000000001E-3</v>
      </c>
      <c r="G1336" s="88">
        <f>+IF(ISNUMBER(DATA!Z793),DATA!Z793,"n/a")</f>
        <v>3.39</v>
      </c>
      <c r="H1336" s="78">
        <f>+IF(ISNUMBER(DATA!AA793),DATA!AA793,"n/a")</f>
        <v>-1.9E-2</v>
      </c>
      <c r="I1336" s="88">
        <f>+IF(ISNUMBER(DATA!AJ793),DATA!AJ793,"n/a")</f>
        <v>3.4</v>
      </c>
      <c r="J1336" s="78">
        <f>+IF(ISNUMBER(DATA!AK793),DATA!AK793,"n/a")</f>
        <v>-1.2999999999999999E-2</v>
      </c>
      <c r="K1336" s="88">
        <f>+IF(ISNUMBER(DATA!AT793),DATA!AT793,"n/a")</f>
        <v>3.34</v>
      </c>
      <c r="L1336" s="78">
        <f>+IF(ISNUMBER(DATA!AU793),DATA!AU793,"n/a")</f>
        <v>-1.7999999999999999E-2</v>
      </c>
    </row>
    <row r="1337" spans="1:12" x14ac:dyDescent="0.2">
      <c r="A1337" s="76" t="s">
        <v>19</v>
      </c>
      <c r="B1337" s="67" t="s">
        <v>28</v>
      </c>
      <c r="C1337" s="67" t="s">
        <v>26</v>
      </c>
      <c r="D1337" s="67" t="s">
        <v>278</v>
      </c>
      <c r="E1337" s="88">
        <f>+IF(ISNUMBER(DATA!P794),DATA!P794,"n/a")</f>
        <v>2.95</v>
      </c>
      <c r="F1337" s="78">
        <f>+IF(ISNUMBER(DATA!Q794),DATA!Q794,"n/a")</f>
        <v>-4.7E-2</v>
      </c>
      <c r="G1337" s="88">
        <f>+IF(ISNUMBER(DATA!Z794),DATA!Z794,"n/a")</f>
        <v>2.99</v>
      </c>
      <c r="H1337" s="78">
        <f>+IF(ISNUMBER(DATA!AA794),DATA!AA794,"n/a")</f>
        <v>-3.4000000000000002E-2</v>
      </c>
      <c r="I1337" s="88">
        <f>+IF(ISNUMBER(DATA!AJ794),DATA!AJ794,"n/a")</f>
        <v>3</v>
      </c>
      <c r="J1337" s="78">
        <f>+IF(ISNUMBER(DATA!AK794),DATA!AK794,"n/a")</f>
        <v>-2.3E-2</v>
      </c>
      <c r="K1337" s="88">
        <f>+IF(ISNUMBER(DATA!AT794),DATA!AT794,"n/a")</f>
        <v>3.05</v>
      </c>
      <c r="L1337" s="78">
        <f>+IF(ISNUMBER(DATA!AU794),DATA!AU794,"n/a")</f>
        <v>-1.2999999999999999E-2</v>
      </c>
    </row>
    <row r="1338" spans="1:12" x14ac:dyDescent="0.2">
      <c r="A1338" s="76" t="s">
        <v>19</v>
      </c>
      <c r="B1338" s="67" t="s">
        <v>28</v>
      </c>
      <c r="C1338" s="67" t="s">
        <v>26</v>
      </c>
      <c r="D1338" s="67" t="s">
        <v>279</v>
      </c>
      <c r="E1338" s="88">
        <f>+IF(ISNUMBER(DATA!P795),DATA!P795,"n/a")</f>
        <v>3.09</v>
      </c>
      <c r="F1338" s="78">
        <f>+IF(ISNUMBER(DATA!Q795),DATA!Q795,"n/a")</f>
        <v>-2E-3</v>
      </c>
      <c r="G1338" s="88">
        <f>+IF(ISNUMBER(DATA!Z795),DATA!Z795,"n/a")</f>
        <v>3.2</v>
      </c>
      <c r="H1338" s="78">
        <f>+IF(ISNUMBER(DATA!AA795),DATA!AA795,"n/a")</f>
        <v>7.0000000000000001E-3</v>
      </c>
      <c r="I1338" s="88">
        <f>+IF(ISNUMBER(DATA!AJ795),DATA!AJ795,"n/a")</f>
        <v>3.22</v>
      </c>
      <c r="J1338" s="78">
        <f>+IF(ISNUMBER(DATA!AK795),DATA!AK795,"n/a")</f>
        <v>5.7000000000000002E-2</v>
      </c>
      <c r="K1338" s="88">
        <f>+IF(ISNUMBER(DATA!AT795),DATA!AT795,"n/a")</f>
        <v>3.21</v>
      </c>
      <c r="L1338" s="78">
        <f>+IF(ISNUMBER(DATA!AU795),DATA!AU795,"n/a")</f>
        <v>6.9000000000000006E-2</v>
      </c>
    </row>
    <row r="1339" spans="1:12" x14ac:dyDescent="0.2">
      <c r="A1339" s="76" t="s">
        <v>19</v>
      </c>
      <c r="B1339" s="67" t="s">
        <v>28</v>
      </c>
      <c r="C1339" s="67" t="s">
        <v>26</v>
      </c>
      <c r="D1339" s="67" t="s">
        <v>280</v>
      </c>
      <c r="E1339" s="88">
        <f>+IF(ISNUMBER(DATA!P796),DATA!P796,"n/a")</f>
        <v>3</v>
      </c>
      <c r="F1339" s="78">
        <f>+IF(ISNUMBER(DATA!Q796),DATA!Q796,"n/a")</f>
        <v>-0.10199999999999999</v>
      </c>
      <c r="G1339" s="88">
        <f>+IF(ISNUMBER(DATA!Z796),DATA!Z796,"n/a")</f>
        <v>2.98</v>
      </c>
      <c r="H1339" s="78">
        <f>+IF(ISNUMBER(DATA!AA796),DATA!AA796,"n/a")</f>
        <v>-0.111</v>
      </c>
      <c r="I1339" s="88">
        <f>+IF(ISNUMBER(DATA!AJ796),DATA!AJ796,"n/a")</f>
        <v>3.06</v>
      </c>
      <c r="J1339" s="78">
        <f>+IF(ISNUMBER(DATA!AK796),DATA!AK796,"n/a")</f>
        <v>-8.5999999999999993E-2</v>
      </c>
      <c r="K1339" s="88">
        <f>+IF(ISNUMBER(DATA!AT796),DATA!AT796,"n/a")</f>
        <v>3.2</v>
      </c>
      <c r="L1339" s="78">
        <f>+IF(ISNUMBER(DATA!AU796),DATA!AU796,"n/a")</f>
        <v>-4.5999999999999999E-2</v>
      </c>
    </row>
    <row r="1340" spans="1:12" x14ac:dyDescent="0.2">
      <c r="A1340" s="76" t="s">
        <v>19</v>
      </c>
      <c r="B1340" s="67" t="s">
        <v>28</v>
      </c>
      <c r="C1340" s="67" t="s">
        <v>26</v>
      </c>
      <c r="D1340" s="67" t="s">
        <v>281</v>
      </c>
      <c r="E1340" s="88">
        <f>+IF(ISNUMBER(DATA!P797),DATA!P797,"n/a")</f>
        <v>2.44</v>
      </c>
      <c r="F1340" s="78">
        <f>+IF(ISNUMBER(DATA!Q797),DATA!Q797,"n/a")</f>
        <v>-8.1000000000000003E-2</v>
      </c>
      <c r="G1340" s="88">
        <f>+IF(ISNUMBER(DATA!Z797),DATA!Z797,"n/a")</f>
        <v>2.73</v>
      </c>
      <c r="H1340" s="78">
        <f>+IF(ISNUMBER(DATA!AA797),DATA!AA797,"n/a")</f>
        <v>0.10199999999999999</v>
      </c>
      <c r="I1340" s="88">
        <f>+IF(ISNUMBER(DATA!AJ797),DATA!AJ797,"n/a")</f>
        <v>2.79</v>
      </c>
      <c r="J1340" s="78">
        <f>+IF(ISNUMBER(DATA!AK797),DATA!AK797,"n/a")</f>
        <v>0.10299999999999999</v>
      </c>
      <c r="K1340" s="88">
        <f>+IF(ISNUMBER(DATA!AT797),DATA!AT797,"n/a")</f>
        <v>2.75</v>
      </c>
      <c r="L1340" s="78">
        <f>+IF(ISNUMBER(DATA!AU797),DATA!AU797,"n/a")</f>
        <v>0.13300000000000001</v>
      </c>
    </row>
    <row r="1341" spans="1:12" x14ac:dyDescent="0.2">
      <c r="A1341" s="76" t="s">
        <v>19</v>
      </c>
      <c r="B1341" s="67" t="s">
        <v>28</v>
      </c>
      <c r="C1341" s="67" t="s">
        <v>26</v>
      </c>
      <c r="D1341" s="67" t="s">
        <v>282</v>
      </c>
      <c r="E1341" s="88">
        <f>+IF(ISNUMBER(DATA!P798),DATA!P798,"n/a")</f>
        <v>2.2799999999999998</v>
      </c>
      <c r="F1341" s="78">
        <f>+IF(ISNUMBER(DATA!Q798),DATA!Q798,"n/a")</f>
        <v>-4.5999999999999999E-2</v>
      </c>
      <c r="G1341" s="88">
        <f>+IF(ISNUMBER(DATA!Z798),DATA!Z798,"n/a")</f>
        <v>2.4300000000000002</v>
      </c>
      <c r="H1341" s="78">
        <f>+IF(ISNUMBER(DATA!AA798),DATA!AA798,"n/a")</f>
        <v>0.22700000000000001</v>
      </c>
      <c r="I1341" s="88">
        <f>+IF(ISNUMBER(DATA!AJ798),DATA!AJ798,"n/a")</f>
        <v>2.44</v>
      </c>
      <c r="J1341" s="78">
        <f>+IF(ISNUMBER(DATA!AK798),DATA!AK798,"n/a")</f>
        <v>0.224</v>
      </c>
      <c r="K1341" s="88">
        <f>+IF(ISNUMBER(DATA!AT798),DATA!AT798,"n/a")</f>
        <v>2.29</v>
      </c>
      <c r="L1341" s="78">
        <f>+IF(ISNUMBER(DATA!AU798),DATA!AU798,"n/a")</f>
        <v>0.17100000000000001</v>
      </c>
    </row>
    <row r="1342" spans="1:12" x14ac:dyDescent="0.2">
      <c r="A1342" s="76" t="s">
        <v>19</v>
      </c>
      <c r="B1342" s="67" t="s">
        <v>28</v>
      </c>
      <c r="C1342" s="67" t="s">
        <v>26</v>
      </c>
      <c r="D1342" s="67" t="s">
        <v>283</v>
      </c>
      <c r="E1342" s="88">
        <f>+IF(ISNUMBER(DATA!P799),DATA!P799,"n/a")</f>
        <v>3.03</v>
      </c>
      <c r="F1342" s="78">
        <f>+IF(ISNUMBER(DATA!Q799),DATA!Q799,"n/a")</f>
        <v>-0.01</v>
      </c>
      <c r="G1342" s="88">
        <f>+IF(ISNUMBER(DATA!Z799),DATA!Z799,"n/a")</f>
        <v>3.17</v>
      </c>
      <c r="H1342" s="78">
        <f>+IF(ISNUMBER(DATA!AA799),DATA!AA799,"n/a")</f>
        <v>8.0000000000000002E-3</v>
      </c>
      <c r="I1342" s="88">
        <f>+IF(ISNUMBER(DATA!AJ799),DATA!AJ799,"n/a")</f>
        <v>3.16</v>
      </c>
      <c r="J1342" s="78">
        <f>+IF(ISNUMBER(DATA!AK799),DATA!AK799,"n/a")</f>
        <v>2.1999999999999999E-2</v>
      </c>
      <c r="K1342" s="88">
        <f>+IF(ISNUMBER(DATA!AT799),DATA!AT799,"n/a")</f>
        <v>3.16</v>
      </c>
      <c r="L1342" s="78">
        <f>+IF(ISNUMBER(DATA!AU799),DATA!AU799,"n/a")</f>
        <v>1.0999999999999999E-2</v>
      </c>
    </row>
    <row r="1343" spans="1:12" x14ac:dyDescent="0.2">
      <c r="A1343" s="76" t="s">
        <v>19</v>
      </c>
      <c r="B1343" s="67" t="s">
        <v>28</v>
      </c>
      <c r="C1343" s="67" t="s">
        <v>26</v>
      </c>
      <c r="D1343" s="67" t="s">
        <v>284</v>
      </c>
      <c r="E1343" s="88">
        <f>+IF(ISNUMBER(DATA!P800),DATA!P800,"n/a")</f>
        <v>2.42</v>
      </c>
      <c r="F1343" s="78">
        <f>+IF(ISNUMBER(DATA!Q800),DATA!Q800,"n/a")</f>
        <v>1E-3</v>
      </c>
      <c r="G1343" s="88">
        <f>+IF(ISNUMBER(DATA!Z800),DATA!Z800,"n/a")</f>
        <v>2.66</v>
      </c>
      <c r="H1343" s="78">
        <f>+IF(ISNUMBER(DATA!AA800),DATA!AA800,"n/a")</f>
        <v>0.28399999999999997</v>
      </c>
      <c r="I1343" s="88">
        <f>+IF(ISNUMBER(DATA!AJ800),DATA!AJ800,"n/a")</f>
        <v>2.59</v>
      </c>
      <c r="J1343" s="78">
        <f>+IF(ISNUMBER(DATA!AK800),DATA!AK800,"n/a")</f>
        <v>0.23300000000000001</v>
      </c>
      <c r="K1343" s="88">
        <f>+IF(ISNUMBER(DATA!AT800),DATA!AT800,"n/a")</f>
        <v>2.44</v>
      </c>
      <c r="L1343" s="78">
        <f>+IF(ISNUMBER(DATA!AU800),DATA!AU800,"n/a")</f>
        <v>0.183</v>
      </c>
    </row>
    <row r="1344" spans="1:12" x14ac:dyDescent="0.2">
      <c r="A1344" s="76" t="s">
        <v>19</v>
      </c>
      <c r="B1344" s="67" t="s">
        <v>28</v>
      </c>
      <c r="C1344" s="67" t="s">
        <v>26</v>
      </c>
      <c r="D1344" s="67" t="s">
        <v>285</v>
      </c>
      <c r="E1344" s="88">
        <f>+IF(ISNUMBER(DATA!P801),DATA!P801,"n/a")</f>
        <v>3.04</v>
      </c>
      <c r="F1344" s="78">
        <f>+IF(ISNUMBER(DATA!Q801),DATA!Q801,"n/a")</f>
        <v>-5.5E-2</v>
      </c>
      <c r="G1344" s="88">
        <f>+IF(ISNUMBER(DATA!Z801),DATA!Z801,"n/a")</f>
        <v>3.06</v>
      </c>
      <c r="H1344" s="78">
        <f>+IF(ISNUMBER(DATA!AA801),DATA!AA801,"n/a")</f>
        <v>-5.3999999999999999E-2</v>
      </c>
      <c r="I1344" s="88">
        <f>+IF(ISNUMBER(DATA!AJ801),DATA!AJ801,"n/a")</f>
        <v>3.09</v>
      </c>
      <c r="J1344" s="78">
        <f>+IF(ISNUMBER(DATA!AK801),DATA!AK801,"n/a")</f>
        <v>-4.3999999999999997E-2</v>
      </c>
      <c r="K1344" s="88">
        <f>+IF(ISNUMBER(DATA!AT801),DATA!AT801,"n/a")</f>
        <v>3.06</v>
      </c>
      <c r="L1344" s="78">
        <f>+IF(ISNUMBER(DATA!AU801),DATA!AU801,"n/a")</f>
        <v>-6.3E-2</v>
      </c>
    </row>
    <row r="1345" spans="1:12" x14ac:dyDescent="0.2">
      <c r="A1345" s="76" t="s">
        <v>19</v>
      </c>
      <c r="B1345" s="67" t="s">
        <v>28</v>
      </c>
      <c r="C1345" s="67" t="s">
        <v>26</v>
      </c>
      <c r="D1345" s="67" t="s">
        <v>286</v>
      </c>
      <c r="E1345" s="88">
        <f>+IF(ISNUMBER(DATA!P802),DATA!P802,"n/a")</f>
        <v>3.06</v>
      </c>
      <c r="F1345" s="78">
        <f>+IF(ISNUMBER(DATA!Q802),DATA!Q802,"n/a")</f>
        <v>-7.9000000000000001E-2</v>
      </c>
      <c r="G1345" s="88">
        <f>+IF(ISNUMBER(DATA!Z802),DATA!Z802,"n/a")</f>
        <v>3.14</v>
      </c>
      <c r="H1345" s="78">
        <f>+IF(ISNUMBER(DATA!AA802),DATA!AA802,"n/a")</f>
        <v>-5.8999999999999997E-2</v>
      </c>
      <c r="I1345" s="88">
        <f>+IF(ISNUMBER(DATA!AJ802),DATA!AJ802,"n/a")</f>
        <v>3.16</v>
      </c>
      <c r="J1345" s="78">
        <f>+IF(ISNUMBER(DATA!AK802),DATA!AK802,"n/a")</f>
        <v>-7.0000000000000001E-3</v>
      </c>
      <c r="K1345" s="88">
        <f>+IF(ISNUMBER(DATA!AT802),DATA!AT802,"n/a")</f>
        <v>3.17</v>
      </c>
      <c r="L1345" s="78">
        <f>+IF(ISNUMBER(DATA!AU802),DATA!AU802,"n/a")</f>
        <v>2.1000000000000001E-2</v>
      </c>
    </row>
    <row r="1346" spans="1:12" x14ac:dyDescent="0.2">
      <c r="A1346" s="76" t="s">
        <v>19</v>
      </c>
      <c r="B1346" s="67" t="s">
        <v>28</v>
      </c>
      <c r="C1346" s="67" t="s">
        <v>26</v>
      </c>
      <c r="D1346" s="67" t="s">
        <v>287</v>
      </c>
      <c r="E1346" s="88">
        <f>+IF(ISNUMBER(DATA!P803),DATA!P803,"n/a")</f>
        <v>1.96</v>
      </c>
      <c r="F1346" s="78">
        <f>+IF(ISNUMBER(DATA!Q803),DATA!Q803,"n/a")</f>
        <v>-3.5999999999999997E-2</v>
      </c>
      <c r="G1346" s="88">
        <f>+IF(ISNUMBER(DATA!Z803),DATA!Z803,"n/a")</f>
        <v>2.2999999999999998</v>
      </c>
      <c r="H1346" s="78">
        <f>+IF(ISNUMBER(DATA!AA803),DATA!AA803,"n/a")</f>
        <v>0.374</v>
      </c>
      <c r="I1346" s="88">
        <f>+IF(ISNUMBER(DATA!AJ803),DATA!AJ803,"n/a")</f>
        <v>2.25</v>
      </c>
      <c r="J1346" s="78">
        <f>+IF(ISNUMBER(DATA!AK803),DATA!AK803,"n/a")</f>
        <v>0.34300000000000003</v>
      </c>
      <c r="K1346" s="88">
        <f>+IF(ISNUMBER(DATA!AT803),DATA!AT803,"n/a")</f>
        <v>2.1</v>
      </c>
      <c r="L1346" s="78">
        <f>+IF(ISNUMBER(DATA!AU803),DATA!AU803,"n/a")</f>
        <v>0.254</v>
      </c>
    </row>
    <row r="1347" spans="1:12" x14ac:dyDescent="0.2">
      <c r="A1347" s="76" t="s">
        <v>19</v>
      </c>
      <c r="B1347" s="67" t="s">
        <v>28</v>
      </c>
      <c r="C1347" s="67" t="s">
        <v>26</v>
      </c>
      <c r="D1347" s="67" t="s">
        <v>288</v>
      </c>
      <c r="E1347" s="88">
        <f>+IF(ISNUMBER(DATA!P804),DATA!P804,"n/a")</f>
        <v>1.37</v>
      </c>
      <c r="F1347" s="78">
        <f>+IF(ISNUMBER(DATA!Q804),DATA!Q804,"n/a")</f>
        <v>-0.24099999999999999</v>
      </c>
      <c r="G1347" s="88">
        <f>+IF(ISNUMBER(DATA!Z804),DATA!Z804,"n/a")</f>
        <v>1.57</v>
      </c>
      <c r="H1347" s="78">
        <f>+IF(ISNUMBER(DATA!AA804),DATA!AA804,"n/a")</f>
        <v>7.0999999999999994E-2</v>
      </c>
      <c r="I1347" s="88">
        <f>+IF(ISNUMBER(DATA!AJ804),DATA!AJ804,"n/a")</f>
        <v>1.66</v>
      </c>
      <c r="J1347" s="78">
        <f>+IF(ISNUMBER(DATA!AK804),DATA!AK804,"n/a")</f>
        <v>0.123</v>
      </c>
      <c r="K1347" s="88">
        <f>+IF(ISNUMBER(DATA!AT804),DATA!AT804,"n/a")</f>
        <v>1.63</v>
      </c>
      <c r="L1347" s="78">
        <f>+IF(ISNUMBER(DATA!AU804),DATA!AU804,"n/a")</f>
        <v>9.4E-2</v>
      </c>
    </row>
    <row r="1348" spans="1:12" x14ac:dyDescent="0.2">
      <c r="A1348" s="76" t="s">
        <v>19</v>
      </c>
      <c r="B1348" s="67" t="s">
        <v>28</v>
      </c>
      <c r="C1348" s="67" t="s">
        <v>26</v>
      </c>
      <c r="D1348" s="67" t="s">
        <v>289</v>
      </c>
      <c r="E1348" s="88">
        <f>+IF(ISNUMBER(DATA!P805),DATA!P805,"n/a")</f>
        <v>3.27</v>
      </c>
      <c r="F1348" s="78">
        <f>+IF(ISNUMBER(DATA!Q805),DATA!Q805,"n/a")</f>
        <v>-6.0999999999999999E-2</v>
      </c>
      <c r="G1348" s="88">
        <f>+IF(ISNUMBER(DATA!Z805),DATA!Z805,"n/a")</f>
        <v>3.54</v>
      </c>
      <c r="H1348" s="78">
        <f>+IF(ISNUMBER(DATA!AA805),DATA!AA805,"n/a")</f>
        <v>-8.0000000000000002E-3</v>
      </c>
      <c r="I1348" s="88">
        <f>+IF(ISNUMBER(DATA!AJ805),DATA!AJ805,"n/a")</f>
        <v>3.6</v>
      </c>
      <c r="J1348" s="78">
        <f>+IF(ISNUMBER(DATA!AK805),DATA!AK805,"n/a")</f>
        <v>1.7000000000000001E-2</v>
      </c>
      <c r="K1348" s="88">
        <f>+IF(ISNUMBER(DATA!AT805),DATA!AT805,"n/a")</f>
        <v>3.53</v>
      </c>
      <c r="L1348" s="78">
        <f>+IF(ISNUMBER(DATA!AU805),DATA!AU805,"n/a")</f>
        <v>2.5999999999999999E-2</v>
      </c>
    </row>
    <row r="1349" spans="1:12" x14ac:dyDescent="0.2">
      <c r="A1349" s="76" t="s">
        <v>19</v>
      </c>
      <c r="B1349" s="67" t="s">
        <v>28</v>
      </c>
      <c r="C1349" s="67" t="s">
        <v>26</v>
      </c>
      <c r="D1349" s="67" t="s">
        <v>290</v>
      </c>
      <c r="E1349" s="88">
        <f>+IF(ISNUMBER(DATA!P806),DATA!P806,"n/a")</f>
        <v>2.79</v>
      </c>
      <c r="F1349" s="78">
        <f>+IF(ISNUMBER(DATA!Q806),DATA!Q806,"n/a")</f>
        <v>-7.9000000000000001E-2</v>
      </c>
      <c r="G1349" s="88">
        <f>+IF(ISNUMBER(DATA!Z806),DATA!Z806,"n/a")</f>
        <v>3.2</v>
      </c>
      <c r="H1349" s="78">
        <f>+IF(ISNUMBER(DATA!AA806),DATA!AA806,"n/a")</f>
        <v>2.5000000000000001E-2</v>
      </c>
      <c r="I1349" s="88">
        <f>+IF(ISNUMBER(DATA!AJ806),DATA!AJ806,"n/a")</f>
        <v>3.27</v>
      </c>
      <c r="J1349" s="78">
        <f>+IF(ISNUMBER(DATA!AK806),DATA!AK806,"n/a")</f>
        <v>0.03</v>
      </c>
      <c r="K1349" s="88">
        <f>+IF(ISNUMBER(DATA!AT806),DATA!AT806,"n/a")</f>
        <v>3.26</v>
      </c>
      <c r="L1349" s="78">
        <f>+IF(ISNUMBER(DATA!AU806),DATA!AU806,"n/a")</f>
        <v>1.2999999999999999E-2</v>
      </c>
    </row>
    <row r="1350" spans="1:12" x14ac:dyDescent="0.2">
      <c r="A1350" s="76" t="s">
        <v>19</v>
      </c>
      <c r="B1350" s="67" t="s">
        <v>28</v>
      </c>
      <c r="C1350" s="67" t="s">
        <v>26</v>
      </c>
      <c r="D1350" s="67" t="s">
        <v>291</v>
      </c>
      <c r="E1350" s="88">
        <f>+IF(ISNUMBER(DATA!P807),DATA!P807,"n/a")</f>
        <v>3.01</v>
      </c>
      <c r="F1350" s="78">
        <f>+IF(ISNUMBER(DATA!Q807),DATA!Q807,"n/a")</f>
        <v>-9.8000000000000004E-2</v>
      </c>
      <c r="G1350" s="88">
        <f>+IF(ISNUMBER(DATA!Z807),DATA!Z807,"n/a")</f>
        <v>3.05</v>
      </c>
      <c r="H1350" s="78">
        <f>+IF(ISNUMBER(DATA!AA807),DATA!AA807,"n/a")</f>
        <v>-8.2000000000000003E-2</v>
      </c>
      <c r="I1350" s="88">
        <f>+IF(ISNUMBER(DATA!AJ807),DATA!AJ807,"n/a")</f>
        <v>3.07</v>
      </c>
      <c r="J1350" s="78">
        <f>+IF(ISNUMBER(DATA!AK807),DATA!AK807,"n/a")</f>
        <v>-6.4000000000000001E-2</v>
      </c>
      <c r="K1350" s="88">
        <f>+IF(ISNUMBER(DATA!AT807),DATA!AT807,"n/a")</f>
        <v>3.03</v>
      </c>
      <c r="L1350" s="78">
        <f>+IF(ISNUMBER(DATA!AU807),DATA!AU807,"n/a")</f>
        <v>-7.8E-2</v>
      </c>
    </row>
    <row r="1351" spans="1:12" x14ac:dyDescent="0.2">
      <c r="A1351" s="76" t="s">
        <v>19</v>
      </c>
      <c r="B1351" s="67" t="s">
        <v>28</v>
      </c>
      <c r="C1351" s="67" t="s">
        <v>26</v>
      </c>
      <c r="D1351" s="67" t="s">
        <v>292</v>
      </c>
      <c r="E1351" s="88">
        <f>+IF(ISNUMBER(DATA!P808),DATA!P808,"n/a")</f>
        <v>2.23</v>
      </c>
      <c r="F1351" s="78">
        <f>+IF(ISNUMBER(DATA!Q808),DATA!Q808,"n/a")</f>
        <v>-8.4000000000000005E-2</v>
      </c>
      <c r="G1351" s="88">
        <f>+IF(ISNUMBER(DATA!Z808),DATA!Z808,"n/a")</f>
        <v>2.4900000000000002</v>
      </c>
      <c r="H1351" s="78">
        <f>+IF(ISNUMBER(DATA!AA808),DATA!AA808,"n/a")</f>
        <v>0.183</v>
      </c>
      <c r="I1351" s="88">
        <f>+IF(ISNUMBER(DATA!AJ808),DATA!AJ808,"n/a")</f>
        <v>2.48</v>
      </c>
      <c r="J1351" s="78">
        <f>+IF(ISNUMBER(DATA!AK808),DATA!AK808,"n/a")</f>
        <v>0.16800000000000001</v>
      </c>
      <c r="K1351" s="88">
        <f>+IF(ISNUMBER(DATA!AT808),DATA!AT808,"n/a")</f>
        <v>2.42</v>
      </c>
      <c r="L1351" s="78">
        <f>+IF(ISNUMBER(DATA!AU808),DATA!AU808,"n/a")</f>
        <v>0.13300000000000001</v>
      </c>
    </row>
    <row r="1352" spans="1:12" x14ac:dyDescent="0.2">
      <c r="A1352" s="76" t="s">
        <v>19</v>
      </c>
      <c r="B1352" s="67" t="s">
        <v>28</v>
      </c>
      <c r="C1352" s="67" t="s">
        <v>26</v>
      </c>
      <c r="D1352" s="67" t="s">
        <v>293</v>
      </c>
      <c r="E1352" s="88">
        <f>+IF(ISNUMBER(DATA!P809),DATA!P809,"n/a")</f>
        <v>3.69</v>
      </c>
      <c r="F1352" s="78">
        <f>+IF(ISNUMBER(DATA!Q809),DATA!Q809,"n/a")</f>
        <v>6.6000000000000003E-2</v>
      </c>
      <c r="G1352" s="88">
        <f>+IF(ISNUMBER(DATA!Z809),DATA!Z809,"n/a")</f>
        <v>3.62</v>
      </c>
      <c r="H1352" s="78">
        <f>+IF(ISNUMBER(DATA!AA809),DATA!AA809,"n/a")</f>
        <v>3.7999999999999999E-2</v>
      </c>
      <c r="I1352" s="88">
        <f>+IF(ISNUMBER(DATA!AJ809),DATA!AJ809,"n/a")</f>
        <v>3.58</v>
      </c>
      <c r="J1352" s="78">
        <f>+IF(ISNUMBER(DATA!AK809),DATA!AK809,"n/a")</f>
        <v>3.3000000000000002E-2</v>
      </c>
      <c r="K1352" s="88">
        <f>+IF(ISNUMBER(DATA!AT809),DATA!AT809,"n/a")</f>
        <v>3.54</v>
      </c>
      <c r="L1352" s="78">
        <f>+IF(ISNUMBER(DATA!AU809),DATA!AU809,"n/a")</f>
        <v>3.4000000000000002E-2</v>
      </c>
    </row>
    <row r="1353" spans="1:12" x14ac:dyDescent="0.2">
      <c r="A1353" s="76" t="s">
        <v>19</v>
      </c>
      <c r="B1353" s="67" t="s">
        <v>28</v>
      </c>
      <c r="C1353" s="67" t="s">
        <v>26</v>
      </c>
      <c r="D1353" s="67" t="s">
        <v>294</v>
      </c>
      <c r="E1353" s="88">
        <f>+IF(ISNUMBER(DATA!P810),DATA!P810,"n/a")</f>
        <v>3.13</v>
      </c>
      <c r="F1353" s="78">
        <f>+IF(ISNUMBER(DATA!Q810),DATA!Q810,"n/a")</f>
        <v>1.7000000000000001E-2</v>
      </c>
      <c r="G1353" s="88">
        <f>+IF(ISNUMBER(DATA!Z810),DATA!Z810,"n/a")</f>
        <v>3.09</v>
      </c>
      <c r="H1353" s="78">
        <f>+IF(ISNUMBER(DATA!AA810),DATA!AA810,"n/a")</f>
        <v>-6.0000000000000001E-3</v>
      </c>
      <c r="I1353" s="88">
        <f>+IF(ISNUMBER(DATA!AJ810),DATA!AJ810,"n/a")</f>
        <v>2.84</v>
      </c>
      <c r="J1353" s="78">
        <f>+IF(ISNUMBER(DATA!AK810),DATA!AK810,"n/a")</f>
        <v>-8.8999999999999996E-2</v>
      </c>
      <c r="K1353" s="88">
        <f>+IF(ISNUMBER(DATA!AT810),DATA!AT810,"n/a")</f>
        <v>2.95</v>
      </c>
      <c r="L1353" s="78">
        <f>+IF(ISNUMBER(DATA!AU810),DATA!AU810,"n/a")</f>
        <v>-2.5000000000000001E-2</v>
      </c>
    </row>
    <row r="1354" spans="1:12" x14ac:dyDescent="0.2">
      <c r="A1354" s="76" t="s">
        <v>19</v>
      </c>
      <c r="B1354" s="67" t="s">
        <v>28</v>
      </c>
      <c r="C1354" s="67" t="s">
        <v>26</v>
      </c>
      <c r="D1354" s="67" t="s">
        <v>295</v>
      </c>
      <c r="E1354" s="88">
        <f>+IF(ISNUMBER(DATA!P811),DATA!P811,"n/a")</f>
        <v>2.99</v>
      </c>
      <c r="F1354" s="78">
        <f>+IF(ISNUMBER(DATA!Q811),DATA!Q811,"n/a")</f>
        <v>-5.1999999999999998E-2</v>
      </c>
      <c r="G1354" s="88">
        <f>+IF(ISNUMBER(DATA!Z811),DATA!Z811,"n/a")</f>
        <v>2.96</v>
      </c>
      <c r="H1354" s="78">
        <f>+IF(ISNUMBER(DATA!AA811),DATA!AA811,"n/a")</f>
        <v>-3.7999999999999999E-2</v>
      </c>
      <c r="I1354" s="88">
        <f>+IF(ISNUMBER(DATA!AJ811),DATA!AJ811,"n/a")</f>
        <v>2.94</v>
      </c>
      <c r="J1354" s="78">
        <f>+IF(ISNUMBER(DATA!AK811),DATA!AK811,"n/a")</f>
        <v>-2.9000000000000001E-2</v>
      </c>
      <c r="K1354" s="88">
        <f>+IF(ISNUMBER(DATA!AT811),DATA!AT811,"n/a")</f>
        <v>3</v>
      </c>
      <c r="L1354" s="78">
        <f>+IF(ISNUMBER(DATA!AU811),DATA!AU811,"n/a")</f>
        <v>-1.2E-2</v>
      </c>
    </row>
    <row r="1355" spans="1:12" x14ac:dyDescent="0.2">
      <c r="A1355" s="76" t="s">
        <v>19</v>
      </c>
      <c r="B1355" s="67" t="s">
        <v>28</v>
      </c>
      <c r="C1355" s="67" t="s">
        <v>26</v>
      </c>
      <c r="D1355" s="67" t="s">
        <v>296</v>
      </c>
      <c r="E1355" s="88">
        <f>+IF(ISNUMBER(DATA!P812),DATA!P812,"n/a")</f>
        <v>2.3199999999999998</v>
      </c>
      <c r="F1355" s="78">
        <f>+IF(ISNUMBER(DATA!Q812),DATA!Q812,"n/a")</f>
        <v>-8.8999999999999996E-2</v>
      </c>
      <c r="G1355" s="88">
        <f>+IF(ISNUMBER(DATA!Z812),DATA!Z812,"n/a")</f>
        <v>2.6</v>
      </c>
      <c r="H1355" s="78">
        <f>+IF(ISNUMBER(DATA!AA812),DATA!AA812,"n/a")</f>
        <v>0.17299999999999999</v>
      </c>
      <c r="I1355" s="88">
        <f>+IF(ISNUMBER(DATA!AJ812),DATA!AJ812,"n/a")</f>
        <v>2.65</v>
      </c>
      <c r="J1355" s="78">
        <f>+IF(ISNUMBER(DATA!AK812),DATA!AK812,"n/a")</f>
        <v>0.21</v>
      </c>
      <c r="K1355" s="88">
        <f>+IF(ISNUMBER(DATA!AT812),DATA!AT812,"n/a")</f>
        <v>2.85</v>
      </c>
      <c r="L1355" s="78">
        <f>+IF(ISNUMBER(DATA!AU812),DATA!AU812,"n/a")</f>
        <v>0.33200000000000002</v>
      </c>
    </row>
    <row r="1356" spans="1:12" x14ac:dyDescent="0.2">
      <c r="A1356" s="76" t="s">
        <v>19</v>
      </c>
      <c r="B1356" s="67" t="s">
        <v>28</v>
      </c>
      <c r="C1356" s="67" t="s">
        <v>26</v>
      </c>
      <c r="D1356" s="67" t="s">
        <v>297</v>
      </c>
      <c r="E1356" s="88">
        <f>+IF(ISNUMBER(DATA!P813),DATA!P813,"n/a")</f>
        <v>3.6</v>
      </c>
      <c r="F1356" s="78">
        <f>+IF(ISNUMBER(DATA!Q813),DATA!Q813,"n/a")</f>
        <v>5.5E-2</v>
      </c>
      <c r="G1356" s="88">
        <f>+IF(ISNUMBER(DATA!Z813),DATA!Z813,"n/a")</f>
        <v>3.55</v>
      </c>
      <c r="H1356" s="78">
        <f>+IF(ISNUMBER(DATA!AA813),DATA!AA813,"n/a")</f>
        <v>3.4000000000000002E-2</v>
      </c>
      <c r="I1356" s="88">
        <f>+IF(ISNUMBER(DATA!AJ813),DATA!AJ813,"n/a")</f>
        <v>3.53</v>
      </c>
      <c r="J1356" s="78">
        <f>+IF(ISNUMBER(DATA!AK813),DATA!AK813,"n/a")</f>
        <v>3.1E-2</v>
      </c>
      <c r="K1356" s="88">
        <f>+IF(ISNUMBER(DATA!AT813),DATA!AT813,"n/a")</f>
        <v>3.49</v>
      </c>
      <c r="L1356" s="78">
        <f>+IF(ISNUMBER(DATA!AU813),DATA!AU813,"n/a")</f>
        <v>3.2000000000000001E-2</v>
      </c>
    </row>
    <row r="1357" spans="1:12" x14ac:dyDescent="0.2">
      <c r="A1357" s="76" t="s">
        <v>19</v>
      </c>
      <c r="B1357" s="67" t="s">
        <v>28</v>
      </c>
      <c r="C1357" s="67" t="s">
        <v>26</v>
      </c>
      <c r="D1357" s="67" t="s">
        <v>298</v>
      </c>
      <c r="E1357" s="88">
        <f>+IF(ISNUMBER(DATA!P814),DATA!P814,"n/a")</f>
        <v>2.94</v>
      </c>
      <c r="F1357" s="78">
        <f>+IF(ISNUMBER(DATA!Q814),DATA!Q814,"n/a")</f>
        <v>-5.0000000000000001E-3</v>
      </c>
      <c r="G1357" s="88">
        <f>+IF(ISNUMBER(DATA!Z814),DATA!Z814,"n/a")</f>
        <v>3.1</v>
      </c>
      <c r="H1357" s="78">
        <f>+IF(ISNUMBER(DATA!AA814),DATA!AA814,"n/a")</f>
        <v>4.1000000000000002E-2</v>
      </c>
      <c r="I1357" s="88">
        <f>+IF(ISNUMBER(DATA!AJ814),DATA!AJ814,"n/a")</f>
        <v>3.04</v>
      </c>
      <c r="J1357" s="78">
        <f>+IF(ISNUMBER(DATA!AK814),DATA!AK814,"n/a")</f>
        <v>1.6E-2</v>
      </c>
      <c r="K1357" s="88">
        <f>+IF(ISNUMBER(DATA!AT814),DATA!AT814,"n/a")</f>
        <v>3.03</v>
      </c>
      <c r="L1357" s="78">
        <f>+IF(ISNUMBER(DATA!AU814),DATA!AU814,"n/a")</f>
        <v>1.0999999999999999E-2</v>
      </c>
    </row>
    <row r="1358" spans="1:12" x14ac:dyDescent="0.2">
      <c r="A1358" s="76" t="s">
        <v>19</v>
      </c>
      <c r="B1358" s="67" t="s">
        <v>28</v>
      </c>
      <c r="C1358" s="67" t="s">
        <v>26</v>
      </c>
      <c r="D1358" s="67" t="s">
        <v>299</v>
      </c>
      <c r="E1358" s="88">
        <f>+IF(ISNUMBER(DATA!P815),DATA!P815,"n/a")</f>
        <v>3.39</v>
      </c>
      <c r="F1358" s="78">
        <f>+IF(ISNUMBER(DATA!Q815),DATA!Q815,"n/a")</f>
        <v>3.2000000000000001E-2</v>
      </c>
      <c r="G1358" s="88">
        <f>+IF(ISNUMBER(DATA!Z815),DATA!Z815,"n/a")</f>
        <v>3.48</v>
      </c>
      <c r="H1358" s="78">
        <f>+IF(ISNUMBER(DATA!AA815),DATA!AA815,"n/a")</f>
        <v>3.2000000000000001E-2</v>
      </c>
      <c r="I1358" s="88">
        <f>+IF(ISNUMBER(DATA!AJ815),DATA!AJ815,"n/a")</f>
        <v>3.46</v>
      </c>
      <c r="J1358" s="78">
        <f>+IF(ISNUMBER(DATA!AK815),DATA!AK815,"n/a")</f>
        <v>1.6E-2</v>
      </c>
      <c r="K1358" s="88">
        <f>+IF(ISNUMBER(DATA!AT815),DATA!AT815,"n/a")</f>
        <v>3.41</v>
      </c>
      <c r="L1358" s="78">
        <f>+IF(ISNUMBER(DATA!AU815),DATA!AU815,"n/a")</f>
        <v>7.0000000000000001E-3</v>
      </c>
    </row>
    <row r="1359" spans="1:12" x14ac:dyDescent="0.2">
      <c r="A1359" s="76" t="s">
        <v>19</v>
      </c>
      <c r="B1359" s="67" t="s">
        <v>28</v>
      </c>
      <c r="C1359" s="67" t="s">
        <v>26</v>
      </c>
      <c r="D1359" s="67" t="s">
        <v>300</v>
      </c>
      <c r="E1359" s="88">
        <f>+IF(ISNUMBER(DATA!P816),DATA!P816,"n/a")</f>
        <v>2.93</v>
      </c>
      <c r="F1359" s="78">
        <f>+IF(ISNUMBER(DATA!Q816),DATA!Q816,"n/a")</f>
        <v>-0.13300000000000001</v>
      </c>
      <c r="G1359" s="88">
        <f>+IF(ISNUMBER(DATA!Z816),DATA!Z816,"n/a")</f>
        <v>3.01</v>
      </c>
      <c r="H1359" s="78">
        <f>+IF(ISNUMBER(DATA!AA816),DATA!AA816,"n/a")</f>
        <v>-0.111</v>
      </c>
      <c r="I1359" s="88">
        <f>+IF(ISNUMBER(DATA!AJ816),DATA!AJ816,"n/a")</f>
        <v>3.1</v>
      </c>
      <c r="J1359" s="78">
        <f>+IF(ISNUMBER(DATA!AK816),DATA!AK816,"n/a")</f>
        <v>-7.9000000000000001E-2</v>
      </c>
      <c r="K1359" s="88">
        <f>+IF(ISNUMBER(DATA!AT816),DATA!AT816,"n/a")</f>
        <v>3.39</v>
      </c>
      <c r="L1359" s="78">
        <f>+IF(ISNUMBER(DATA!AU816),DATA!AU816,"n/a")</f>
        <v>8.9999999999999993E-3</v>
      </c>
    </row>
    <row r="1360" spans="1:12" x14ac:dyDescent="0.2">
      <c r="A1360" s="76" t="s">
        <v>19</v>
      </c>
      <c r="B1360" s="67" t="s">
        <v>28</v>
      </c>
      <c r="C1360" s="67" t="s">
        <v>26</v>
      </c>
      <c r="D1360" s="67" t="s">
        <v>301</v>
      </c>
      <c r="E1360" s="88">
        <f>+IF(ISNUMBER(DATA!P817),DATA!P817,"n/a")</f>
        <v>3.65</v>
      </c>
      <c r="F1360" s="78">
        <f>+IF(ISNUMBER(DATA!Q817),DATA!Q817,"n/a")</f>
        <v>4.3999999999999997E-2</v>
      </c>
      <c r="G1360" s="88">
        <f>+IF(ISNUMBER(DATA!Z817),DATA!Z817,"n/a")</f>
        <v>3.58</v>
      </c>
      <c r="H1360" s="78">
        <f>+IF(ISNUMBER(DATA!AA817),DATA!AA817,"n/a")</f>
        <v>3.4000000000000002E-2</v>
      </c>
      <c r="I1360" s="88">
        <f>+IF(ISNUMBER(DATA!AJ817),DATA!AJ817,"n/a")</f>
        <v>3.53</v>
      </c>
      <c r="J1360" s="78">
        <f>+IF(ISNUMBER(DATA!AK817),DATA!AK817,"n/a")</f>
        <v>3.5000000000000003E-2</v>
      </c>
      <c r="K1360" s="88">
        <f>+IF(ISNUMBER(DATA!AT817),DATA!AT817,"n/a")</f>
        <v>3.53</v>
      </c>
      <c r="L1360" s="78">
        <f>+IF(ISNUMBER(DATA!AU817),DATA!AU817,"n/a")</f>
        <v>5.6000000000000001E-2</v>
      </c>
    </row>
    <row r="1361" spans="1:12" x14ac:dyDescent="0.2">
      <c r="A1361" s="76" t="s">
        <v>19</v>
      </c>
      <c r="B1361" s="67" t="s">
        <v>28</v>
      </c>
      <c r="C1361" s="67" t="s">
        <v>26</v>
      </c>
      <c r="D1361" s="67" t="s">
        <v>302</v>
      </c>
      <c r="E1361" s="88">
        <f>+IF(ISNUMBER(DATA!P818),DATA!P818,"n/a")</f>
        <v>3.22</v>
      </c>
      <c r="F1361" s="78">
        <f>+IF(ISNUMBER(DATA!Q818),DATA!Q818,"n/a")</f>
        <v>-6.0999999999999999E-2</v>
      </c>
      <c r="G1361" s="88">
        <f>+IF(ISNUMBER(DATA!Z818),DATA!Z818,"n/a")</f>
        <v>3.51</v>
      </c>
      <c r="H1361" s="78">
        <f>+IF(ISNUMBER(DATA!AA818),DATA!AA818,"n/a")</f>
        <v>1.4E-2</v>
      </c>
      <c r="I1361" s="88">
        <f>+IF(ISNUMBER(DATA!AJ818),DATA!AJ818,"n/a")</f>
        <v>3.54</v>
      </c>
      <c r="J1361" s="78">
        <f>+IF(ISNUMBER(DATA!AK818),DATA!AK818,"n/a")</f>
        <v>2.9000000000000001E-2</v>
      </c>
      <c r="K1361" s="88">
        <f>+IF(ISNUMBER(DATA!AT818),DATA!AT818,"n/a")</f>
        <v>3.58</v>
      </c>
      <c r="L1361" s="78">
        <f>+IF(ISNUMBER(DATA!AU818),DATA!AU818,"n/a")</f>
        <v>4.3999999999999997E-2</v>
      </c>
    </row>
    <row r="1362" spans="1:12" x14ac:dyDescent="0.2">
      <c r="A1362" s="76" t="s">
        <v>19</v>
      </c>
      <c r="B1362" s="67" t="s">
        <v>28</v>
      </c>
      <c r="C1362" s="67" t="s">
        <v>26</v>
      </c>
      <c r="D1362" s="67" t="s">
        <v>303</v>
      </c>
      <c r="E1362" s="88">
        <f>+IF(ISNUMBER(DATA!P819),DATA!P819,"n/a")</f>
        <v>2.83</v>
      </c>
      <c r="F1362" s="78">
        <f>+IF(ISNUMBER(DATA!Q819),DATA!Q819,"n/a")</f>
        <v>-0.06</v>
      </c>
      <c r="G1362" s="88">
        <f>+IF(ISNUMBER(DATA!Z819),DATA!Z819,"n/a")</f>
        <v>2.93</v>
      </c>
      <c r="H1362" s="78">
        <f>+IF(ISNUMBER(DATA!AA819),DATA!AA819,"n/a")</f>
        <v>-5.8000000000000003E-2</v>
      </c>
      <c r="I1362" s="88">
        <f>+IF(ISNUMBER(DATA!AJ819),DATA!AJ819,"n/a")</f>
        <v>2.92</v>
      </c>
      <c r="J1362" s="78">
        <f>+IF(ISNUMBER(DATA!AK819),DATA!AK819,"n/a")</f>
        <v>-5.6000000000000001E-2</v>
      </c>
      <c r="K1362" s="88">
        <f>+IF(ISNUMBER(DATA!AT819),DATA!AT819,"n/a")</f>
        <v>2.94</v>
      </c>
      <c r="L1362" s="78">
        <f>+IF(ISNUMBER(DATA!AU819),DATA!AU819,"n/a")</f>
        <v>-4.2999999999999997E-2</v>
      </c>
    </row>
    <row r="1363" spans="1:12" x14ac:dyDescent="0.2">
      <c r="A1363" s="76" t="s">
        <v>19</v>
      </c>
      <c r="B1363" s="67" t="s">
        <v>28</v>
      </c>
      <c r="C1363" s="67" t="s">
        <v>26</v>
      </c>
      <c r="D1363" s="67" t="s">
        <v>304</v>
      </c>
      <c r="E1363" s="88">
        <f>+IF(ISNUMBER(DATA!P820),DATA!P820,"n/a")</f>
        <v>3.02</v>
      </c>
      <c r="F1363" s="78">
        <f>+IF(ISNUMBER(DATA!Q820),DATA!Q820,"n/a")</f>
        <v>9.1999999999999998E-2</v>
      </c>
      <c r="G1363" s="88">
        <f>+IF(ISNUMBER(DATA!Z820),DATA!Z820,"n/a")</f>
        <v>3.08</v>
      </c>
      <c r="H1363" s="78">
        <f>+IF(ISNUMBER(DATA!AA820),DATA!AA820,"n/a")</f>
        <v>0.155</v>
      </c>
      <c r="I1363" s="88">
        <f>+IF(ISNUMBER(DATA!AJ820),DATA!AJ820,"n/a")</f>
        <v>3.12</v>
      </c>
      <c r="J1363" s="78">
        <f>+IF(ISNUMBER(DATA!AK820),DATA!AK820,"n/a")</f>
        <v>0.183</v>
      </c>
      <c r="K1363" s="88">
        <f>+IF(ISNUMBER(DATA!AT820),DATA!AT820,"n/a")</f>
        <v>3.03</v>
      </c>
      <c r="L1363" s="78">
        <f>+IF(ISNUMBER(DATA!AU820),DATA!AU820,"n/a")</f>
        <v>0.16400000000000001</v>
      </c>
    </row>
    <row r="1364" spans="1:12" x14ac:dyDescent="0.2">
      <c r="A1364" s="76" t="s">
        <v>19</v>
      </c>
      <c r="B1364" s="67" t="s">
        <v>28</v>
      </c>
      <c r="C1364" s="67" t="s">
        <v>26</v>
      </c>
      <c r="D1364" s="67" t="s">
        <v>305</v>
      </c>
      <c r="E1364" s="88">
        <f>+IF(ISNUMBER(DATA!P821),DATA!P821,"n/a")</f>
        <v>3.66</v>
      </c>
      <c r="F1364" s="78">
        <f>+IF(ISNUMBER(DATA!Q821),DATA!Q821,"n/a")</f>
        <v>4.5999999999999999E-2</v>
      </c>
      <c r="G1364" s="88">
        <f>+IF(ISNUMBER(DATA!Z821),DATA!Z821,"n/a")</f>
        <v>3.61</v>
      </c>
      <c r="H1364" s="78">
        <f>+IF(ISNUMBER(DATA!AA821),DATA!AA821,"n/a")</f>
        <v>2.3E-2</v>
      </c>
      <c r="I1364" s="88">
        <f>+IF(ISNUMBER(DATA!AJ821),DATA!AJ821,"n/a")</f>
        <v>3.58</v>
      </c>
      <c r="J1364" s="78">
        <f>+IF(ISNUMBER(DATA!AK821),DATA!AK821,"n/a")</f>
        <v>2.1999999999999999E-2</v>
      </c>
      <c r="K1364" s="88">
        <f>+IF(ISNUMBER(DATA!AT821),DATA!AT821,"n/a")</f>
        <v>3.55</v>
      </c>
      <c r="L1364" s="78">
        <f>+IF(ISNUMBER(DATA!AU821),DATA!AU821,"n/a")</f>
        <v>4.1000000000000002E-2</v>
      </c>
    </row>
    <row r="1365" spans="1:12" x14ac:dyDescent="0.2">
      <c r="A1365" s="76" t="s">
        <v>19</v>
      </c>
      <c r="B1365" s="67" t="s">
        <v>28</v>
      </c>
      <c r="C1365" s="67" t="s">
        <v>26</v>
      </c>
      <c r="D1365" s="67" t="s">
        <v>306</v>
      </c>
      <c r="E1365" s="88">
        <f>+IF(ISNUMBER(DATA!P822),DATA!P822,"n/a")</f>
        <v>2.31</v>
      </c>
      <c r="F1365" s="78">
        <f>+IF(ISNUMBER(DATA!Q822),DATA!Q822,"n/a")</f>
        <v>-3.5000000000000003E-2</v>
      </c>
      <c r="G1365" s="88">
        <f>+IF(ISNUMBER(DATA!Z822),DATA!Z822,"n/a")</f>
        <v>2.52</v>
      </c>
      <c r="H1365" s="78">
        <f>+IF(ISNUMBER(DATA!AA822),DATA!AA822,"n/a")</f>
        <v>0.189</v>
      </c>
      <c r="I1365" s="88">
        <f>+IF(ISNUMBER(DATA!AJ822),DATA!AJ822,"n/a")</f>
        <v>2.5099999999999998</v>
      </c>
      <c r="J1365" s="78">
        <f>+IF(ISNUMBER(DATA!AK822),DATA!AK822,"n/a")</f>
        <v>0.18</v>
      </c>
      <c r="K1365" s="88">
        <f>+IF(ISNUMBER(DATA!AT822),DATA!AT822,"n/a")</f>
        <v>2.41</v>
      </c>
      <c r="L1365" s="78">
        <f>+IF(ISNUMBER(DATA!AU822),DATA!AU822,"n/a")</f>
        <v>0.182</v>
      </c>
    </row>
    <row r="1366" spans="1:12" x14ac:dyDescent="0.2">
      <c r="A1366" s="76" t="s">
        <v>19</v>
      </c>
      <c r="B1366" s="67" t="s">
        <v>28</v>
      </c>
      <c r="C1366" s="67" t="s">
        <v>26</v>
      </c>
      <c r="D1366" s="67" t="s">
        <v>307</v>
      </c>
      <c r="E1366" s="88">
        <f>+IF(ISNUMBER(DATA!P823),DATA!P823,"n/a")</f>
        <v>3.47</v>
      </c>
      <c r="F1366" s="78">
        <f>+IF(ISNUMBER(DATA!Q823),DATA!Q823,"n/a")</f>
        <v>0</v>
      </c>
      <c r="G1366" s="88">
        <f>+IF(ISNUMBER(DATA!Z823),DATA!Z823,"n/a")</f>
        <v>3.6</v>
      </c>
      <c r="H1366" s="78">
        <f>+IF(ISNUMBER(DATA!AA823),DATA!AA823,"n/a")</f>
        <v>2.1000000000000001E-2</v>
      </c>
      <c r="I1366" s="88">
        <f>+IF(ISNUMBER(DATA!AJ823),DATA!AJ823,"n/a")</f>
        <v>3.62</v>
      </c>
      <c r="J1366" s="78">
        <f>+IF(ISNUMBER(DATA!AK823),DATA!AK823,"n/a")</f>
        <v>0.05</v>
      </c>
      <c r="K1366" s="88">
        <f>+IF(ISNUMBER(DATA!AT823),DATA!AT823,"n/a")</f>
        <v>3.6</v>
      </c>
      <c r="L1366" s="78">
        <f>+IF(ISNUMBER(DATA!AU823),DATA!AU823,"n/a")</f>
        <v>5.8999999999999997E-2</v>
      </c>
    </row>
    <row r="1367" spans="1:12" x14ac:dyDescent="0.2">
      <c r="A1367" s="76" t="s">
        <v>19</v>
      </c>
      <c r="B1367" s="67" t="s">
        <v>28</v>
      </c>
      <c r="C1367" s="67" t="s">
        <v>26</v>
      </c>
      <c r="D1367" s="67" t="s">
        <v>308</v>
      </c>
      <c r="E1367" s="88">
        <f>+IF(ISNUMBER(DATA!P824),DATA!P824,"n/a")</f>
        <v>3.59</v>
      </c>
      <c r="F1367" s="78">
        <f>+IF(ISNUMBER(DATA!Q824),DATA!Q824,"n/a")</f>
        <v>0.219</v>
      </c>
      <c r="G1367" s="88">
        <f>+IF(ISNUMBER(DATA!Z824),DATA!Z824,"n/a")</f>
        <v>3.48</v>
      </c>
      <c r="H1367" s="78">
        <f>+IF(ISNUMBER(DATA!AA824),DATA!AA824,"n/a")</f>
        <v>0.159</v>
      </c>
      <c r="I1367" s="88">
        <f>+IF(ISNUMBER(DATA!AJ824),DATA!AJ824,"n/a")</f>
        <v>3.39</v>
      </c>
      <c r="J1367" s="78">
        <f>+IF(ISNUMBER(DATA!AK824),DATA!AK824,"n/a")</f>
        <v>0.114</v>
      </c>
      <c r="K1367" s="88">
        <f>+IF(ISNUMBER(DATA!AT824),DATA!AT824,"n/a")</f>
        <v>3.33</v>
      </c>
      <c r="L1367" s="78">
        <f>+IF(ISNUMBER(DATA!AU824),DATA!AU824,"n/a")</f>
        <v>0.13100000000000001</v>
      </c>
    </row>
    <row r="1368" spans="1:12" x14ac:dyDescent="0.2">
      <c r="A1368" s="76" t="s">
        <v>19</v>
      </c>
      <c r="B1368" s="67" t="s">
        <v>28</v>
      </c>
      <c r="C1368" s="67" t="s">
        <v>26</v>
      </c>
      <c r="D1368" s="67" t="s">
        <v>309</v>
      </c>
      <c r="E1368" s="88">
        <f>+IF(ISNUMBER(DATA!P825),DATA!P825,"n/a")</f>
        <v>3.09</v>
      </c>
      <c r="F1368" s="78">
        <f>+IF(ISNUMBER(DATA!Q825),DATA!Q825,"n/a")</f>
        <v>-3.7999999999999999E-2</v>
      </c>
      <c r="G1368" s="88">
        <f>+IF(ISNUMBER(DATA!Z825),DATA!Z825,"n/a")</f>
        <v>3.19</v>
      </c>
      <c r="H1368" s="78">
        <f>+IF(ISNUMBER(DATA!AA825),DATA!AA825,"n/a")</f>
        <v>-2.1000000000000001E-2</v>
      </c>
      <c r="I1368" s="88">
        <f>+IF(ISNUMBER(DATA!AJ825),DATA!AJ825,"n/a")</f>
        <v>3.16</v>
      </c>
      <c r="J1368" s="78">
        <f>+IF(ISNUMBER(DATA!AK825),DATA!AK825,"n/a")</f>
        <v>-1.2999999999999999E-2</v>
      </c>
      <c r="K1368" s="88">
        <f>+IF(ISNUMBER(DATA!AT825),DATA!AT825,"n/a")</f>
        <v>3.2</v>
      </c>
      <c r="L1368" s="78">
        <f>+IF(ISNUMBER(DATA!AU825),DATA!AU825,"n/a")</f>
        <v>-1.2999999999999999E-2</v>
      </c>
    </row>
    <row r="1369" spans="1:12" x14ac:dyDescent="0.2">
      <c r="A1369" s="76" t="s">
        <v>19</v>
      </c>
      <c r="B1369" s="67" t="s">
        <v>28</v>
      </c>
      <c r="C1369" s="67" t="s">
        <v>26</v>
      </c>
      <c r="D1369" s="67" t="s">
        <v>310</v>
      </c>
      <c r="E1369" s="88">
        <f>+IF(ISNUMBER(DATA!P826),DATA!P826,"n/a")</f>
        <v>2.4700000000000002</v>
      </c>
      <c r="F1369" s="78">
        <f>+IF(ISNUMBER(DATA!Q826),DATA!Q826,"n/a")</f>
        <v>-0.253</v>
      </c>
      <c r="G1369" s="88">
        <f>+IF(ISNUMBER(DATA!Z826),DATA!Z826,"n/a")</f>
        <v>2.52</v>
      </c>
      <c r="H1369" s="78">
        <f>+IF(ISNUMBER(DATA!AA826),DATA!AA826,"n/a")</f>
        <v>-0.246</v>
      </c>
      <c r="I1369" s="88">
        <f>+IF(ISNUMBER(DATA!AJ826),DATA!AJ826,"n/a")</f>
        <v>2.54</v>
      </c>
      <c r="J1369" s="78">
        <f>+IF(ISNUMBER(DATA!AK826),DATA!AK826,"n/a")</f>
        <v>-0.23899999999999999</v>
      </c>
      <c r="K1369" s="88">
        <f>+IF(ISNUMBER(DATA!AT826),DATA!AT826,"n/a")</f>
        <v>2.59</v>
      </c>
      <c r="L1369" s="78">
        <f>+IF(ISNUMBER(DATA!AU826),DATA!AU826,"n/a")</f>
        <v>-0.22</v>
      </c>
    </row>
    <row r="1370" spans="1:12" x14ac:dyDescent="0.2">
      <c r="A1370" s="76" t="s">
        <v>19</v>
      </c>
      <c r="B1370" s="67" t="s">
        <v>28</v>
      </c>
      <c r="C1370" s="67" t="s">
        <v>26</v>
      </c>
      <c r="D1370" s="67" t="s">
        <v>311</v>
      </c>
      <c r="E1370" s="88">
        <f>+IF(ISNUMBER(DATA!P827),DATA!P827,"n/a")</f>
        <v>3.2</v>
      </c>
      <c r="F1370" s="78">
        <f>+IF(ISNUMBER(DATA!Q827),DATA!Q827,"n/a")</f>
        <v>-6.6000000000000003E-2</v>
      </c>
      <c r="G1370" s="88">
        <f>+IF(ISNUMBER(DATA!Z827),DATA!Z827,"n/a")</f>
        <v>3.25</v>
      </c>
      <c r="H1370" s="78">
        <f>+IF(ISNUMBER(DATA!AA827),DATA!AA827,"n/a")</f>
        <v>-5.0999999999999997E-2</v>
      </c>
      <c r="I1370" s="88">
        <f>+IF(ISNUMBER(DATA!AJ827),DATA!AJ827,"n/a")</f>
        <v>3.25</v>
      </c>
      <c r="J1370" s="78">
        <f>+IF(ISNUMBER(DATA!AK827),DATA!AK827,"n/a")</f>
        <v>-4.4999999999999998E-2</v>
      </c>
      <c r="K1370" s="88">
        <f>+IF(ISNUMBER(DATA!AT827),DATA!AT827,"n/a")</f>
        <v>3.27</v>
      </c>
      <c r="L1370" s="78">
        <f>+IF(ISNUMBER(DATA!AU827),DATA!AU827,"n/a")</f>
        <v>-2.5000000000000001E-2</v>
      </c>
    </row>
    <row r="1371" spans="1:12" x14ac:dyDescent="0.2">
      <c r="A1371" s="76" t="s">
        <v>19</v>
      </c>
      <c r="B1371" s="67" t="s">
        <v>28</v>
      </c>
      <c r="C1371" s="67" t="s">
        <v>26</v>
      </c>
      <c r="D1371" s="67" t="s">
        <v>312</v>
      </c>
      <c r="E1371" s="88">
        <f>+IF(ISNUMBER(DATA!P828),DATA!P828,"n/a")</f>
        <v>3.15</v>
      </c>
      <c r="F1371" s="78">
        <f>+IF(ISNUMBER(DATA!Q828),DATA!Q828,"n/a")</f>
        <v>7.0000000000000001E-3</v>
      </c>
      <c r="G1371" s="88">
        <f>+IF(ISNUMBER(DATA!Z828),DATA!Z828,"n/a")</f>
        <v>3.25</v>
      </c>
      <c r="H1371" s="78">
        <f>+IF(ISNUMBER(DATA!AA828),DATA!AA828,"n/a")</f>
        <v>0.02</v>
      </c>
      <c r="I1371" s="88">
        <f>+IF(ISNUMBER(DATA!AJ828),DATA!AJ828,"n/a")</f>
        <v>3.27</v>
      </c>
      <c r="J1371" s="78">
        <f>+IF(ISNUMBER(DATA!AK828),DATA!AK828,"n/a")</f>
        <v>2.1000000000000001E-2</v>
      </c>
      <c r="K1371" s="88">
        <f>+IF(ISNUMBER(DATA!AT828),DATA!AT828,"n/a")</f>
        <v>3.21</v>
      </c>
      <c r="L1371" s="78">
        <f>+IF(ISNUMBER(DATA!AU828),DATA!AU828,"n/a")</f>
        <v>0</v>
      </c>
    </row>
    <row r="1372" spans="1:12" x14ac:dyDescent="0.2">
      <c r="A1372" s="76" t="s">
        <v>19</v>
      </c>
      <c r="B1372" s="67" t="s">
        <v>28</v>
      </c>
      <c r="C1372" s="67" t="s">
        <v>26</v>
      </c>
      <c r="D1372" s="67" t="s">
        <v>313</v>
      </c>
      <c r="E1372" s="88">
        <f>+IF(ISNUMBER(DATA!P829),DATA!P829,"n/a")</f>
        <v>3.14</v>
      </c>
      <c r="F1372" s="78">
        <f>+IF(ISNUMBER(DATA!Q829),DATA!Q829,"n/a")</f>
        <v>2.5000000000000001E-2</v>
      </c>
      <c r="G1372" s="88">
        <f>+IF(ISNUMBER(DATA!Z829),DATA!Z829,"n/a")</f>
        <v>3.27</v>
      </c>
      <c r="H1372" s="78">
        <f>+IF(ISNUMBER(DATA!AA829),DATA!AA829,"n/a")</f>
        <v>7.9000000000000001E-2</v>
      </c>
      <c r="I1372" s="88">
        <f>+IF(ISNUMBER(DATA!AJ829),DATA!AJ829,"n/a")</f>
        <v>3.29</v>
      </c>
      <c r="J1372" s="78">
        <f>+IF(ISNUMBER(DATA!AK829),DATA!AK829,"n/a")</f>
        <v>9.7000000000000003E-2</v>
      </c>
      <c r="K1372" s="88">
        <f>+IF(ISNUMBER(DATA!AT829),DATA!AT829,"n/a")</f>
        <v>3.23</v>
      </c>
      <c r="L1372" s="78">
        <f>+IF(ISNUMBER(DATA!AU829),DATA!AU829,"n/a")</f>
        <v>7.3999999999999996E-2</v>
      </c>
    </row>
    <row r="1373" spans="1:12" x14ac:dyDescent="0.2">
      <c r="A1373" s="76" t="s">
        <v>19</v>
      </c>
      <c r="B1373" s="67" t="s">
        <v>28</v>
      </c>
      <c r="C1373" s="67" t="s">
        <v>26</v>
      </c>
      <c r="D1373" s="67" t="s">
        <v>314</v>
      </c>
      <c r="E1373" s="88">
        <f>+IF(ISNUMBER(DATA!P830),DATA!P830,"n/a")</f>
        <v>3.35</v>
      </c>
      <c r="F1373" s="78">
        <f>+IF(ISNUMBER(DATA!Q830),DATA!Q830,"n/a")</f>
        <v>0.17199999999999999</v>
      </c>
      <c r="G1373" s="88">
        <f>+IF(ISNUMBER(DATA!Z830),DATA!Z830,"n/a")</f>
        <v>3.31</v>
      </c>
      <c r="H1373" s="78">
        <f>+IF(ISNUMBER(DATA!AA830),DATA!AA830,"n/a")</f>
        <v>0.14899999999999999</v>
      </c>
      <c r="I1373" s="88">
        <f>+IF(ISNUMBER(DATA!AJ830),DATA!AJ830,"n/a")</f>
        <v>3.24</v>
      </c>
      <c r="J1373" s="78">
        <f>+IF(ISNUMBER(DATA!AK830),DATA!AK830,"n/a")</f>
        <v>0.17599999999999999</v>
      </c>
      <c r="K1373" s="88">
        <f>+IF(ISNUMBER(DATA!AT830),DATA!AT830,"n/a")</f>
        <v>3.16</v>
      </c>
      <c r="L1373" s="78">
        <f>+IF(ISNUMBER(DATA!AU830),DATA!AU830,"n/a")</f>
        <v>0.14499999999999999</v>
      </c>
    </row>
    <row r="1374" spans="1:12" x14ac:dyDescent="0.2">
      <c r="A1374" s="76" t="s">
        <v>19</v>
      </c>
      <c r="B1374" s="67" t="s">
        <v>28</v>
      </c>
      <c r="C1374" s="67" t="s">
        <v>26</v>
      </c>
      <c r="D1374" s="67" t="s">
        <v>315</v>
      </c>
      <c r="E1374" s="88">
        <f>+IF(ISNUMBER(DATA!P831),DATA!P831,"n/a")</f>
        <v>3.05</v>
      </c>
      <c r="F1374" s="78">
        <f>+IF(ISNUMBER(DATA!Q831),DATA!Q831,"n/a")</f>
        <v>-4.2000000000000003E-2</v>
      </c>
      <c r="G1374" s="88">
        <f>+IF(ISNUMBER(DATA!Z831),DATA!Z831,"n/a")</f>
        <v>3.06</v>
      </c>
      <c r="H1374" s="78">
        <f>+IF(ISNUMBER(DATA!AA831),DATA!AA831,"n/a")</f>
        <v>-5.0999999999999997E-2</v>
      </c>
      <c r="I1374" s="88">
        <f>+IF(ISNUMBER(DATA!AJ831),DATA!AJ831,"n/a")</f>
        <v>3.1</v>
      </c>
      <c r="J1374" s="78">
        <f>+IF(ISNUMBER(DATA!AK831),DATA!AK831,"n/a")</f>
        <v>-0.04</v>
      </c>
      <c r="K1374" s="88">
        <f>+IF(ISNUMBER(DATA!AT831),DATA!AT831,"n/a")</f>
        <v>3.11</v>
      </c>
      <c r="L1374" s="78">
        <f>+IF(ISNUMBER(DATA!AU831),DATA!AU831,"n/a")</f>
        <v>-2.5000000000000001E-2</v>
      </c>
    </row>
    <row r="1375" spans="1:12" x14ac:dyDescent="0.2">
      <c r="A1375" s="76" t="s">
        <v>19</v>
      </c>
      <c r="B1375" s="67" t="s">
        <v>28</v>
      </c>
      <c r="C1375" s="67" t="s">
        <v>26</v>
      </c>
      <c r="D1375" s="67" t="s">
        <v>316</v>
      </c>
      <c r="E1375" s="88">
        <f>+IF(ISNUMBER(DATA!P832),DATA!P832,"n/a")</f>
        <v>2.85</v>
      </c>
      <c r="F1375" s="78">
        <f>+IF(ISNUMBER(DATA!Q832),DATA!Q832,"n/a")</f>
        <v>7.0000000000000001E-3</v>
      </c>
      <c r="G1375" s="88">
        <f>+IF(ISNUMBER(DATA!Z832),DATA!Z832,"n/a")</f>
        <v>2.82</v>
      </c>
      <c r="H1375" s="78">
        <f>+IF(ISNUMBER(DATA!AA832),DATA!AA832,"n/a")</f>
        <v>-2E-3</v>
      </c>
      <c r="I1375" s="88">
        <f>+IF(ISNUMBER(DATA!AJ832),DATA!AJ832,"n/a")</f>
        <v>2.81</v>
      </c>
      <c r="J1375" s="78">
        <f>+IF(ISNUMBER(DATA!AK832),DATA!AK832,"n/a")</f>
        <v>1.7999999999999999E-2</v>
      </c>
      <c r="K1375" s="88">
        <f>+IF(ISNUMBER(DATA!AT832),DATA!AT832,"n/a")</f>
        <v>2.85</v>
      </c>
      <c r="L1375" s="78">
        <f>+IF(ISNUMBER(DATA!AU832),DATA!AU832,"n/a")</f>
        <v>3.6999999999999998E-2</v>
      </c>
    </row>
    <row r="1376" spans="1:12" x14ac:dyDescent="0.2">
      <c r="A1376" s="76" t="s">
        <v>19</v>
      </c>
      <c r="B1376" s="67" t="s">
        <v>28</v>
      </c>
      <c r="C1376" s="67" t="s">
        <v>26</v>
      </c>
      <c r="D1376" s="67" t="s">
        <v>317</v>
      </c>
      <c r="E1376" s="88">
        <f>+IF(ISNUMBER(DATA!P833),DATA!P833,"n/a")</f>
        <v>3.83</v>
      </c>
      <c r="F1376" s="78">
        <f>+IF(ISNUMBER(DATA!Q833),DATA!Q833,"n/a")</f>
        <v>0.308</v>
      </c>
      <c r="G1376" s="88">
        <f>+IF(ISNUMBER(DATA!Z833),DATA!Z833,"n/a")</f>
        <v>3.73</v>
      </c>
      <c r="H1376" s="78">
        <f>+IF(ISNUMBER(DATA!AA833),DATA!AA833,"n/a")</f>
        <v>0.27300000000000002</v>
      </c>
      <c r="I1376" s="88">
        <f>+IF(ISNUMBER(DATA!AJ833),DATA!AJ833,"n/a")</f>
        <v>3.7</v>
      </c>
      <c r="J1376" s="78">
        <f>+IF(ISNUMBER(DATA!AK833),DATA!AK833,"n/a")</f>
        <v>0.27700000000000002</v>
      </c>
      <c r="K1376" s="88">
        <f>+IF(ISNUMBER(DATA!AT833),DATA!AT833,"n/a")</f>
        <v>3.57</v>
      </c>
      <c r="L1376" s="78">
        <f>+IF(ISNUMBER(DATA!AU833),DATA!AU833,"n/a")</f>
        <v>0.24</v>
      </c>
    </row>
    <row r="1377" spans="1:12" x14ac:dyDescent="0.2">
      <c r="A1377" s="76" t="s">
        <v>19</v>
      </c>
      <c r="B1377" s="67" t="s">
        <v>28</v>
      </c>
      <c r="C1377" s="67" t="s">
        <v>26</v>
      </c>
      <c r="D1377" s="67" t="s">
        <v>318</v>
      </c>
      <c r="E1377" s="88">
        <f>+IF(ISNUMBER(DATA!P834),DATA!P834,"n/a")</f>
        <v>2.81</v>
      </c>
      <c r="F1377" s="78">
        <f>+IF(ISNUMBER(DATA!Q834),DATA!Q834,"n/a")</f>
        <v>-0.192</v>
      </c>
      <c r="G1377" s="88">
        <f>+IF(ISNUMBER(DATA!Z834),DATA!Z834,"n/a")</f>
        <v>2.88</v>
      </c>
      <c r="H1377" s="78">
        <f>+IF(ISNUMBER(DATA!AA834),DATA!AA834,"n/a")</f>
        <v>-0.182</v>
      </c>
      <c r="I1377" s="88">
        <f>+IF(ISNUMBER(DATA!AJ834),DATA!AJ834,"n/a")</f>
        <v>2.9</v>
      </c>
      <c r="J1377" s="78">
        <f>+IF(ISNUMBER(DATA!AK834),DATA!AK834,"n/a")</f>
        <v>-0.17100000000000001</v>
      </c>
      <c r="K1377" s="88">
        <f>+IF(ISNUMBER(DATA!AT834),DATA!AT834,"n/a")</f>
        <v>2.96</v>
      </c>
      <c r="L1377" s="78">
        <f>+IF(ISNUMBER(DATA!AU834),DATA!AU834,"n/a")</f>
        <v>-0.14599999999999999</v>
      </c>
    </row>
    <row r="1378" spans="1:12" x14ac:dyDescent="0.2">
      <c r="A1378" s="76" t="s">
        <v>19</v>
      </c>
      <c r="B1378" s="67" t="s">
        <v>28</v>
      </c>
      <c r="C1378" s="67" t="s">
        <v>26</v>
      </c>
      <c r="D1378" s="67" t="s">
        <v>319</v>
      </c>
      <c r="E1378" s="88">
        <f>+IF(ISNUMBER(DATA!P835),DATA!P835,"n/a")</f>
        <v>3.08</v>
      </c>
      <c r="F1378" s="78">
        <f>+IF(ISNUMBER(DATA!Q835),DATA!Q835,"n/a")</f>
        <v>-1.9E-2</v>
      </c>
      <c r="G1378" s="88">
        <f>+IF(ISNUMBER(DATA!Z835),DATA!Z835,"n/a")</f>
        <v>3.09</v>
      </c>
      <c r="H1378" s="78">
        <f>+IF(ISNUMBER(DATA!AA835),DATA!AA835,"n/a")</f>
        <v>-3.9E-2</v>
      </c>
      <c r="I1378" s="88">
        <f>+IF(ISNUMBER(DATA!AJ835),DATA!AJ835,"n/a")</f>
        <v>3.09</v>
      </c>
      <c r="J1378" s="78">
        <f>+IF(ISNUMBER(DATA!AK835),DATA!AK835,"n/a")</f>
        <v>-3.2000000000000001E-2</v>
      </c>
      <c r="K1378" s="88">
        <f>+IF(ISNUMBER(DATA!AT835),DATA!AT835,"n/a")</f>
        <v>3.04</v>
      </c>
      <c r="L1378" s="78">
        <f>+IF(ISNUMBER(DATA!AU835),DATA!AU835,"n/a")</f>
        <v>-5.8000000000000003E-2</v>
      </c>
    </row>
    <row r="1379" spans="1:12" x14ac:dyDescent="0.2">
      <c r="A1379" s="76" t="s">
        <v>19</v>
      </c>
      <c r="B1379" s="67" t="s">
        <v>28</v>
      </c>
      <c r="C1379" s="67" t="s">
        <v>26</v>
      </c>
      <c r="D1379" s="67" t="s">
        <v>320</v>
      </c>
      <c r="E1379" s="88">
        <f>+IF(ISNUMBER(DATA!P836),DATA!P836,"n/a")</f>
        <v>3.64</v>
      </c>
      <c r="F1379" s="78">
        <f>+IF(ISNUMBER(DATA!Q836),DATA!Q836,"n/a")</f>
        <v>0.17100000000000001</v>
      </c>
      <c r="G1379" s="88">
        <f>+IF(ISNUMBER(DATA!Z836),DATA!Z836,"n/a")</f>
        <v>3.32</v>
      </c>
      <c r="H1379" s="78">
        <f>+IF(ISNUMBER(DATA!AA836),DATA!AA836,"n/a")</f>
        <v>4.2000000000000003E-2</v>
      </c>
      <c r="I1379" s="88">
        <f>+IF(ISNUMBER(DATA!AJ836),DATA!AJ836,"n/a")</f>
        <v>3.31</v>
      </c>
      <c r="J1379" s="78">
        <f>+IF(ISNUMBER(DATA!AK836),DATA!AK836,"n/a")</f>
        <v>7.2999999999999995E-2</v>
      </c>
      <c r="K1379" s="88">
        <f>+IF(ISNUMBER(DATA!AT836),DATA!AT836,"n/a")</f>
        <v>3.3</v>
      </c>
      <c r="L1379" s="78">
        <f>+IF(ISNUMBER(DATA!AU836),DATA!AU836,"n/a")</f>
        <v>9.0999999999999998E-2</v>
      </c>
    </row>
    <row r="1380" spans="1:12" x14ac:dyDescent="0.2">
      <c r="A1380" s="76" t="s">
        <v>19</v>
      </c>
      <c r="B1380" s="67" t="s">
        <v>28</v>
      </c>
      <c r="C1380" s="67" t="s">
        <v>26</v>
      </c>
      <c r="D1380" s="67" t="s">
        <v>321</v>
      </c>
      <c r="E1380" s="88">
        <f>+IF(ISNUMBER(DATA!P837),DATA!P837,"n/a")</f>
        <v>3.57</v>
      </c>
      <c r="F1380" s="78">
        <f>+IF(ISNUMBER(DATA!Q837),DATA!Q837,"n/a")</f>
        <v>4.5999999999999999E-2</v>
      </c>
      <c r="G1380" s="88">
        <f>+IF(ISNUMBER(DATA!Z837),DATA!Z837,"n/a")</f>
        <v>3.57</v>
      </c>
      <c r="H1380" s="78">
        <f>+IF(ISNUMBER(DATA!AA837),DATA!AA837,"n/a")</f>
        <v>3.5999999999999997E-2</v>
      </c>
      <c r="I1380" s="88">
        <f>+IF(ISNUMBER(DATA!AJ837),DATA!AJ837,"n/a")</f>
        <v>3.55</v>
      </c>
      <c r="J1380" s="78">
        <f>+IF(ISNUMBER(DATA!AK837),DATA!AK837,"n/a")</f>
        <v>3.2000000000000001E-2</v>
      </c>
      <c r="K1380" s="88">
        <f>+IF(ISNUMBER(DATA!AT837),DATA!AT837,"n/a")</f>
        <v>3.48</v>
      </c>
      <c r="L1380" s="78">
        <f>+IF(ISNUMBER(DATA!AU837),DATA!AU837,"n/a")</f>
        <v>3.2000000000000001E-2</v>
      </c>
    </row>
    <row r="1381" spans="1:12" x14ac:dyDescent="0.2">
      <c r="A1381" s="76" t="s">
        <v>19</v>
      </c>
      <c r="B1381" s="67" t="s">
        <v>28</v>
      </c>
      <c r="C1381" s="67" t="s">
        <v>26</v>
      </c>
      <c r="D1381" s="67" t="s">
        <v>347</v>
      </c>
      <c r="E1381" s="88">
        <f>+IF(ISNUMBER(DATA!P838),DATA!P838,"n/a")</f>
        <v>2</v>
      </c>
      <c r="F1381" s="78">
        <f>+IF(ISNUMBER(DATA!Q838),DATA!Q838,"n/a")</f>
        <v>-5.8999999999999997E-2</v>
      </c>
      <c r="G1381" s="88">
        <f>+IF(ISNUMBER(DATA!Z838),DATA!Z838,"n/a")</f>
        <v>2.35</v>
      </c>
      <c r="H1381" s="78">
        <f>+IF(ISNUMBER(DATA!AA838),DATA!AA838,"n/a")</f>
        <v>0.34899999999999998</v>
      </c>
      <c r="I1381" s="88">
        <f>+IF(ISNUMBER(DATA!AJ838),DATA!AJ838,"n/a")</f>
        <v>2.2999999999999998</v>
      </c>
      <c r="J1381" s="78">
        <f>+IF(ISNUMBER(DATA!AK838),DATA!AK838,"n/a")</f>
        <v>0.30099999999999999</v>
      </c>
      <c r="K1381" s="88">
        <f>+IF(ISNUMBER(DATA!AT838),DATA!AT838,"n/a")</f>
        <v>2.13</v>
      </c>
      <c r="L1381" s="78">
        <f>+IF(ISNUMBER(DATA!AU838),DATA!AU838,"n/a")</f>
        <v>0.215</v>
      </c>
    </row>
    <row r="1382" spans="1:12" x14ac:dyDescent="0.2">
      <c r="A1382" s="76" t="s">
        <v>19</v>
      </c>
      <c r="B1382" s="67" t="s">
        <v>28</v>
      </c>
      <c r="C1382" s="67" t="s">
        <v>26</v>
      </c>
      <c r="D1382" s="67" t="s">
        <v>348</v>
      </c>
      <c r="E1382" s="88">
        <f>+IF(ISNUMBER(DATA!P839),DATA!P839,"n/a")</f>
        <v>3.11</v>
      </c>
      <c r="F1382" s="78">
        <f>+IF(ISNUMBER(DATA!Q839),DATA!Q839,"n/a")</f>
        <v>0.16400000000000001</v>
      </c>
      <c r="G1382" s="88">
        <f>+IF(ISNUMBER(DATA!Z839),DATA!Z839,"n/a")</f>
        <v>3.01</v>
      </c>
      <c r="H1382" s="78">
        <f>+IF(ISNUMBER(DATA!AA839),DATA!AA839,"n/a")</f>
        <v>9.9000000000000005E-2</v>
      </c>
      <c r="I1382" s="88">
        <f>+IF(ISNUMBER(DATA!AJ839),DATA!AJ839,"n/a")</f>
        <v>2.86</v>
      </c>
      <c r="J1382" s="78">
        <f>+IF(ISNUMBER(DATA!AK839),DATA!AK839,"n/a")</f>
        <v>0.106</v>
      </c>
      <c r="K1382" s="88">
        <f>+IF(ISNUMBER(DATA!AT839),DATA!AT839,"n/a")</f>
        <v>2.83</v>
      </c>
      <c r="L1382" s="78">
        <f>+IF(ISNUMBER(DATA!AU839),DATA!AU839,"n/a")</f>
        <v>0.125</v>
      </c>
    </row>
    <row r="1383" spans="1:12" x14ac:dyDescent="0.2">
      <c r="A1383" s="76"/>
      <c r="E1383" s="101"/>
      <c r="F1383" s="102"/>
      <c r="G1383" s="101"/>
      <c r="H1383" s="102"/>
      <c r="I1383" s="101"/>
      <c r="J1383" s="102"/>
      <c r="K1383" s="101"/>
      <c r="L1383" s="102"/>
    </row>
    <row r="1384" spans="1:12" x14ac:dyDescent="0.2">
      <c r="A1384" s="76" t="s">
        <v>19</v>
      </c>
      <c r="B1384" s="67" t="s">
        <v>22</v>
      </c>
      <c r="C1384" s="67" t="s">
        <v>0</v>
      </c>
      <c r="D1384" s="67" t="s">
        <v>274</v>
      </c>
      <c r="E1384" s="77">
        <f>+IF(ISNUMBER(DATA!H192),DATA!H192,"n/a")</f>
        <v>179</v>
      </c>
      <c r="F1384" s="78" t="str">
        <f>+IF(ISNUMBER(DATA!I192),DATA!I192,"n/a")</f>
        <v>n/a</v>
      </c>
      <c r="G1384" s="77">
        <f>+IF(ISNUMBER(DATA!R192),DATA!R192,"n/a")</f>
        <v>179</v>
      </c>
      <c r="H1384" s="78" t="str">
        <f>+IF(ISNUMBER(DATA!S192),DATA!S192,"n/a")</f>
        <v>n/a</v>
      </c>
      <c r="I1384" s="77">
        <f>+IF(ISNUMBER(DATA!AB192),DATA!AB192,"n/a")</f>
        <v>179</v>
      </c>
      <c r="J1384" s="78" t="str">
        <f>+IF(ISNUMBER(DATA!AC192),DATA!AC192,"n/a")</f>
        <v>n/a</v>
      </c>
      <c r="K1384" s="77">
        <f>+IF(ISNUMBER(DATA!AL192),DATA!AL192,"n/a")</f>
        <v>179</v>
      </c>
      <c r="L1384" s="78" t="str">
        <f>+IF(ISNUMBER(DATA!AM192),DATA!AM192,"n/a")</f>
        <v>n/a</v>
      </c>
    </row>
    <row r="1385" spans="1:12" x14ac:dyDescent="0.2">
      <c r="A1385" s="76" t="s">
        <v>19</v>
      </c>
      <c r="B1385" s="67" t="s">
        <v>22</v>
      </c>
      <c r="C1385" s="67" t="s">
        <v>0</v>
      </c>
      <c r="D1385" s="67" t="s">
        <v>275</v>
      </c>
      <c r="E1385" s="77" t="str">
        <f>+IF(ISNUMBER(DATA!H193),DATA!H193,"n/a")</f>
        <v>n/a</v>
      </c>
      <c r="F1385" s="78" t="str">
        <f>+IF(ISNUMBER(DATA!I193),DATA!I193,"n/a")</f>
        <v>n/a</v>
      </c>
      <c r="G1385" s="77" t="str">
        <f>+IF(ISNUMBER(DATA!R193),DATA!R193,"n/a")</f>
        <v>n/a</v>
      </c>
      <c r="H1385" s="78" t="str">
        <f>+IF(ISNUMBER(DATA!S193),DATA!S193,"n/a")</f>
        <v>n/a</v>
      </c>
      <c r="I1385" s="77" t="str">
        <f>+IF(ISNUMBER(DATA!AB193),DATA!AB193,"n/a")</f>
        <v>n/a</v>
      </c>
      <c r="J1385" s="78" t="str">
        <f>+IF(ISNUMBER(DATA!AC193),DATA!AC193,"n/a")</f>
        <v>n/a</v>
      </c>
      <c r="K1385" s="77" t="str">
        <f>+IF(ISNUMBER(DATA!AL193),DATA!AL193,"n/a")</f>
        <v>n/a</v>
      </c>
      <c r="L1385" s="78" t="str">
        <f>+IF(ISNUMBER(DATA!AM193),DATA!AM193,"n/a")</f>
        <v>n/a</v>
      </c>
    </row>
    <row r="1386" spans="1:12" x14ac:dyDescent="0.2">
      <c r="A1386" s="76" t="s">
        <v>19</v>
      </c>
      <c r="B1386" s="67" t="s">
        <v>22</v>
      </c>
      <c r="C1386" s="67" t="s">
        <v>0</v>
      </c>
      <c r="D1386" s="67" t="s">
        <v>276</v>
      </c>
      <c r="E1386" s="77">
        <f>+IF(ISNUMBER(DATA!H194),DATA!H194,"n/a")</f>
        <v>611</v>
      </c>
      <c r="F1386" s="78">
        <f>+IF(ISNUMBER(DATA!I194),DATA!I194,"n/a")</f>
        <v>1.123</v>
      </c>
      <c r="G1386" s="77">
        <f>+IF(ISNUMBER(DATA!R194),DATA!R194,"n/a")</f>
        <v>953</v>
      </c>
      <c r="H1386" s="78">
        <f>+IF(ISNUMBER(DATA!S194),DATA!S194,"n/a")</f>
        <v>0.47699999999999998</v>
      </c>
      <c r="I1386" s="77">
        <f>+IF(ISNUMBER(DATA!AB194),DATA!AB194,"n/a")</f>
        <v>1104</v>
      </c>
      <c r="J1386" s="78">
        <f>+IF(ISNUMBER(DATA!AC194),DATA!AC194,"n/a")</f>
        <v>0.251</v>
      </c>
      <c r="K1386" s="77">
        <f>+IF(ISNUMBER(DATA!AL194),DATA!AL194,"n/a")</f>
        <v>2002</v>
      </c>
      <c r="L1386" s="78">
        <f>+IF(ISNUMBER(DATA!AM194),DATA!AM194,"n/a")</f>
        <v>-0.48099999999999998</v>
      </c>
    </row>
    <row r="1387" spans="1:12" x14ac:dyDescent="0.2">
      <c r="A1387" s="76" t="s">
        <v>19</v>
      </c>
      <c r="B1387" s="67" t="s">
        <v>22</v>
      </c>
      <c r="C1387" s="67" t="s">
        <v>0</v>
      </c>
      <c r="D1387" s="67" t="s">
        <v>277</v>
      </c>
      <c r="E1387" s="77" t="str">
        <f>+IF(ISNUMBER(DATA!H195),DATA!H195,"n/a")</f>
        <v>n/a</v>
      </c>
      <c r="F1387" s="78" t="str">
        <f>+IF(ISNUMBER(DATA!I195),DATA!I195,"n/a")</f>
        <v>n/a</v>
      </c>
      <c r="G1387" s="77" t="str">
        <f>+IF(ISNUMBER(DATA!R195),DATA!R195,"n/a")</f>
        <v>n/a</v>
      </c>
      <c r="H1387" s="78" t="str">
        <f>+IF(ISNUMBER(DATA!S195),DATA!S195,"n/a")</f>
        <v>n/a</v>
      </c>
      <c r="I1387" s="77" t="str">
        <f>+IF(ISNUMBER(DATA!AB195),DATA!AB195,"n/a")</f>
        <v>n/a</v>
      </c>
      <c r="J1387" s="78" t="str">
        <f>+IF(ISNUMBER(DATA!AC195),DATA!AC195,"n/a")</f>
        <v>n/a</v>
      </c>
      <c r="K1387" s="77" t="str">
        <f>+IF(ISNUMBER(DATA!AL195),DATA!AL195,"n/a")</f>
        <v>n/a</v>
      </c>
      <c r="L1387" s="78" t="str">
        <f>+IF(ISNUMBER(DATA!AM195),DATA!AM195,"n/a")</f>
        <v>n/a</v>
      </c>
    </row>
    <row r="1388" spans="1:12" x14ac:dyDescent="0.2">
      <c r="A1388" s="76" t="s">
        <v>19</v>
      </c>
      <c r="B1388" s="67" t="s">
        <v>22</v>
      </c>
      <c r="C1388" s="67" t="s">
        <v>0</v>
      </c>
      <c r="D1388" s="67" t="s">
        <v>278</v>
      </c>
      <c r="E1388" s="77">
        <f>+IF(ISNUMBER(DATA!H196),DATA!H196,"n/a")</f>
        <v>230</v>
      </c>
      <c r="F1388" s="78" t="str">
        <f>+IF(ISNUMBER(DATA!I196),DATA!I196,"n/a")</f>
        <v>n/a</v>
      </c>
      <c r="G1388" s="77">
        <f>+IF(ISNUMBER(DATA!R196),DATA!R196,"n/a")</f>
        <v>230</v>
      </c>
      <c r="H1388" s="78" t="str">
        <f>+IF(ISNUMBER(DATA!S196),DATA!S196,"n/a")</f>
        <v>n/a</v>
      </c>
      <c r="I1388" s="77">
        <f>+IF(ISNUMBER(DATA!AB196),DATA!AB196,"n/a")</f>
        <v>230</v>
      </c>
      <c r="J1388" s="78">
        <f>+IF(ISNUMBER(DATA!AC196),DATA!AC196,"n/a")</f>
        <v>-0.13200000000000001</v>
      </c>
      <c r="K1388" s="77">
        <f>+IF(ISNUMBER(DATA!AL196),DATA!AL196,"n/a")</f>
        <v>230</v>
      </c>
      <c r="L1388" s="78">
        <f>+IF(ISNUMBER(DATA!AM196),DATA!AM196,"n/a")</f>
        <v>-0.26600000000000001</v>
      </c>
    </row>
    <row r="1389" spans="1:12" x14ac:dyDescent="0.2">
      <c r="A1389" s="76" t="s">
        <v>19</v>
      </c>
      <c r="B1389" s="67" t="s">
        <v>22</v>
      </c>
      <c r="C1389" s="67" t="s">
        <v>0</v>
      </c>
      <c r="D1389" s="67" t="s">
        <v>279</v>
      </c>
      <c r="E1389" s="77">
        <f>+IF(ISNUMBER(DATA!H197),DATA!H197,"n/a")</f>
        <v>284</v>
      </c>
      <c r="F1389" s="78" t="str">
        <f>+IF(ISNUMBER(DATA!I197),DATA!I197,"n/a")</f>
        <v>n/a</v>
      </c>
      <c r="G1389" s="77">
        <f>+IF(ISNUMBER(DATA!R197),DATA!R197,"n/a")</f>
        <v>857</v>
      </c>
      <c r="H1389" s="78">
        <f>+IF(ISNUMBER(DATA!S197),DATA!S197,"n/a")</f>
        <v>9.4E-2</v>
      </c>
      <c r="I1389" s="77">
        <f>+IF(ISNUMBER(DATA!AB197),DATA!AB197,"n/a")</f>
        <v>1331</v>
      </c>
      <c r="J1389" s="78">
        <f>+IF(ISNUMBER(DATA!AC197),DATA!AC197,"n/a")</f>
        <v>0.218</v>
      </c>
      <c r="K1389" s="77">
        <f>+IF(ISNUMBER(DATA!AL197),DATA!AL197,"n/a")</f>
        <v>2135</v>
      </c>
      <c r="L1389" s="78">
        <f>+IF(ISNUMBER(DATA!AM197),DATA!AM197,"n/a")</f>
        <v>0.52900000000000003</v>
      </c>
    </row>
    <row r="1390" spans="1:12" x14ac:dyDescent="0.2">
      <c r="A1390" s="76" t="s">
        <v>19</v>
      </c>
      <c r="B1390" s="67" t="s">
        <v>22</v>
      </c>
      <c r="C1390" s="67" t="s">
        <v>0</v>
      </c>
      <c r="D1390" s="67" t="s">
        <v>280</v>
      </c>
      <c r="E1390" s="77" t="str">
        <f>+IF(ISNUMBER(DATA!H198),DATA!H198,"n/a")</f>
        <v>n/a</v>
      </c>
      <c r="F1390" s="78" t="str">
        <f>+IF(ISNUMBER(DATA!I198),DATA!I198,"n/a")</f>
        <v>n/a</v>
      </c>
      <c r="G1390" s="77" t="str">
        <f>+IF(ISNUMBER(DATA!R198),DATA!R198,"n/a")</f>
        <v>n/a</v>
      </c>
      <c r="H1390" s="78" t="str">
        <f>+IF(ISNUMBER(DATA!S198),DATA!S198,"n/a")</f>
        <v>n/a</v>
      </c>
      <c r="I1390" s="77" t="str">
        <f>+IF(ISNUMBER(DATA!AB198),DATA!AB198,"n/a")</f>
        <v>n/a</v>
      </c>
      <c r="J1390" s="78" t="str">
        <f>+IF(ISNUMBER(DATA!AC198),DATA!AC198,"n/a")</f>
        <v>n/a</v>
      </c>
      <c r="K1390" s="77">
        <f>+IF(ISNUMBER(DATA!AL198),DATA!AL198,"n/a")</f>
        <v>0</v>
      </c>
      <c r="L1390" s="78">
        <f>+IF(ISNUMBER(DATA!AM198),DATA!AM198,"n/a")</f>
        <v>-1</v>
      </c>
    </row>
    <row r="1391" spans="1:12" x14ac:dyDescent="0.2">
      <c r="A1391" s="76" t="s">
        <v>19</v>
      </c>
      <c r="B1391" s="67" t="s">
        <v>22</v>
      </c>
      <c r="C1391" s="67" t="s">
        <v>0</v>
      </c>
      <c r="D1391" s="67" t="s">
        <v>281</v>
      </c>
      <c r="E1391" s="77">
        <f>+IF(ISNUMBER(DATA!H199),DATA!H199,"n/a")</f>
        <v>145</v>
      </c>
      <c r="F1391" s="78">
        <f>+IF(ISNUMBER(DATA!I199),DATA!I199,"n/a")</f>
        <v>0.112</v>
      </c>
      <c r="G1391" s="77">
        <f>+IF(ISNUMBER(DATA!R199),DATA!R199,"n/a")</f>
        <v>323</v>
      </c>
      <c r="H1391" s="78">
        <f>+IF(ISNUMBER(DATA!S199),DATA!S199,"n/a")</f>
        <v>0.122</v>
      </c>
      <c r="I1391" s="77">
        <f>+IF(ISNUMBER(DATA!AB199),DATA!AB199,"n/a")</f>
        <v>636</v>
      </c>
      <c r="J1391" s="78">
        <f>+IF(ISNUMBER(DATA!AC199),DATA!AC199,"n/a")</f>
        <v>1.6E-2</v>
      </c>
      <c r="K1391" s="77">
        <f>+IF(ISNUMBER(DATA!AL199),DATA!AL199,"n/a")</f>
        <v>1619</v>
      </c>
      <c r="L1391" s="78">
        <f>+IF(ISNUMBER(DATA!AM199),DATA!AM199,"n/a")</f>
        <v>9.8000000000000004E-2</v>
      </c>
    </row>
    <row r="1392" spans="1:12" x14ac:dyDescent="0.2">
      <c r="A1392" s="76" t="s">
        <v>19</v>
      </c>
      <c r="B1392" s="67" t="s">
        <v>22</v>
      </c>
      <c r="C1392" s="67" t="s">
        <v>0</v>
      </c>
      <c r="D1392" s="67" t="s">
        <v>282</v>
      </c>
      <c r="E1392" s="77">
        <f>+IF(ISNUMBER(DATA!H200),DATA!H200,"n/a")</f>
        <v>434</v>
      </c>
      <c r="F1392" s="78">
        <f>+IF(ISNUMBER(DATA!I200),DATA!I200,"n/a")</f>
        <v>-0.38200000000000001</v>
      </c>
      <c r="G1392" s="77">
        <f>+IF(ISNUMBER(DATA!R200),DATA!R200,"n/a")</f>
        <v>994</v>
      </c>
      <c r="H1392" s="78">
        <f>+IF(ISNUMBER(DATA!S200),DATA!S200,"n/a")</f>
        <v>-0.52600000000000002</v>
      </c>
      <c r="I1392" s="77">
        <f>+IF(ISNUMBER(DATA!AB200),DATA!AB200,"n/a")</f>
        <v>1983</v>
      </c>
      <c r="J1392" s="78">
        <f>+IF(ISNUMBER(DATA!AC200),DATA!AC200,"n/a")</f>
        <v>-0.45</v>
      </c>
      <c r="K1392" s="77">
        <f>+IF(ISNUMBER(DATA!AL200),DATA!AL200,"n/a")</f>
        <v>7365</v>
      </c>
      <c r="L1392" s="78">
        <f>+IF(ISNUMBER(DATA!AM200),DATA!AM200,"n/a")</f>
        <v>-0.25900000000000001</v>
      </c>
    </row>
    <row r="1393" spans="1:12" x14ac:dyDescent="0.2">
      <c r="A1393" s="76" t="s">
        <v>19</v>
      </c>
      <c r="B1393" s="67" t="s">
        <v>22</v>
      </c>
      <c r="C1393" s="67" t="s">
        <v>0</v>
      </c>
      <c r="D1393" s="67" t="s">
        <v>283</v>
      </c>
      <c r="E1393" s="77">
        <f>+IF(ISNUMBER(DATA!H201),DATA!H201,"n/a")</f>
        <v>1048</v>
      </c>
      <c r="F1393" s="78">
        <f>+IF(ISNUMBER(DATA!I201),DATA!I201,"n/a")</f>
        <v>-0.252</v>
      </c>
      <c r="G1393" s="77">
        <f>+IF(ISNUMBER(DATA!R201),DATA!R201,"n/a")</f>
        <v>2776</v>
      </c>
      <c r="H1393" s="78">
        <f>+IF(ISNUMBER(DATA!S201),DATA!S201,"n/a")</f>
        <v>-4.4999999999999998E-2</v>
      </c>
      <c r="I1393" s="77">
        <f>+IF(ISNUMBER(DATA!AB201),DATA!AB201,"n/a")</f>
        <v>5138</v>
      </c>
      <c r="J1393" s="78">
        <f>+IF(ISNUMBER(DATA!AC201),DATA!AC201,"n/a")</f>
        <v>1.0999999999999999E-2</v>
      </c>
      <c r="K1393" s="77">
        <f>+IF(ISNUMBER(DATA!AL201),DATA!AL201,"n/a")</f>
        <v>16444</v>
      </c>
      <c r="L1393" s="78">
        <f>+IF(ISNUMBER(DATA!AM201),DATA!AM201,"n/a")</f>
        <v>-1.7999999999999999E-2</v>
      </c>
    </row>
    <row r="1394" spans="1:12" x14ac:dyDescent="0.2">
      <c r="A1394" s="76" t="s">
        <v>19</v>
      </c>
      <c r="B1394" s="67" t="s">
        <v>22</v>
      </c>
      <c r="C1394" s="67" t="s">
        <v>0</v>
      </c>
      <c r="D1394" s="67" t="s">
        <v>284</v>
      </c>
      <c r="E1394" s="77">
        <f>+IF(ISNUMBER(DATA!H202),DATA!H202,"n/a")</f>
        <v>1243</v>
      </c>
      <c r="F1394" s="78">
        <f>+IF(ISNUMBER(DATA!I202),DATA!I202,"n/a")</f>
        <v>2.1000000000000001E-2</v>
      </c>
      <c r="G1394" s="77">
        <f>+IF(ISNUMBER(DATA!R202),DATA!R202,"n/a")</f>
        <v>2914</v>
      </c>
      <c r="H1394" s="78">
        <f>+IF(ISNUMBER(DATA!S202),DATA!S202,"n/a")</f>
        <v>-6.8000000000000005E-2</v>
      </c>
      <c r="I1394" s="77">
        <f>+IF(ISNUMBER(DATA!AB202),DATA!AB202,"n/a")</f>
        <v>5940</v>
      </c>
      <c r="J1394" s="78">
        <f>+IF(ISNUMBER(DATA!AC202),DATA!AC202,"n/a")</f>
        <v>-1.7999999999999999E-2</v>
      </c>
      <c r="K1394" s="77">
        <f>+IF(ISNUMBER(DATA!AL202),DATA!AL202,"n/a")</f>
        <v>18661</v>
      </c>
      <c r="L1394" s="78">
        <f>+IF(ISNUMBER(DATA!AM202),DATA!AM202,"n/a")</f>
        <v>-4.3999999999999997E-2</v>
      </c>
    </row>
    <row r="1395" spans="1:12" x14ac:dyDescent="0.2">
      <c r="A1395" s="76" t="s">
        <v>19</v>
      </c>
      <c r="B1395" s="67" t="s">
        <v>22</v>
      </c>
      <c r="C1395" s="67" t="s">
        <v>0</v>
      </c>
      <c r="D1395" s="67" t="s">
        <v>285</v>
      </c>
      <c r="E1395" s="77">
        <f>+IF(ISNUMBER(DATA!H203),DATA!H203,"n/a")</f>
        <v>254</v>
      </c>
      <c r="F1395" s="78">
        <f>+IF(ISNUMBER(DATA!I203),DATA!I203,"n/a")</f>
        <v>0.41499999999999998</v>
      </c>
      <c r="G1395" s="77">
        <f>+IF(ISNUMBER(DATA!R203),DATA!R203,"n/a")</f>
        <v>798</v>
      </c>
      <c r="H1395" s="78">
        <f>+IF(ISNUMBER(DATA!S203),DATA!S203,"n/a")</f>
        <v>0.75</v>
      </c>
      <c r="I1395" s="77">
        <f>+IF(ISNUMBER(DATA!AB203),DATA!AB203,"n/a")</f>
        <v>1469</v>
      </c>
      <c r="J1395" s="78">
        <f>+IF(ISNUMBER(DATA!AC203),DATA!AC203,"n/a")</f>
        <v>0.54700000000000004</v>
      </c>
      <c r="K1395" s="77">
        <f>+IF(ISNUMBER(DATA!AL203),DATA!AL203,"n/a")</f>
        <v>3811</v>
      </c>
      <c r="L1395" s="78">
        <f>+IF(ISNUMBER(DATA!AM203),DATA!AM203,"n/a")</f>
        <v>0.64100000000000001</v>
      </c>
    </row>
    <row r="1396" spans="1:12" x14ac:dyDescent="0.2">
      <c r="A1396" s="76" t="s">
        <v>19</v>
      </c>
      <c r="B1396" s="67" t="s">
        <v>22</v>
      </c>
      <c r="C1396" s="67" t="s">
        <v>0</v>
      </c>
      <c r="D1396" s="67" t="s">
        <v>286</v>
      </c>
      <c r="E1396" s="77">
        <f>+IF(ISNUMBER(DATA!H204),DATA!H204,"n/a")</f>
        <v>629</v>
      </c>
      <c r="F1396" s="78">
        <f>+IF(ISNUMBER(DATA!I204),DATA!I204,"n/a")</f>
        <v>323.47399999999999</v>
      </c>
      <c r="G1396" s="77">
        <f>+IF(ISNUMBER(DATA!R204),DATA!R204,"n/a")</f>
        <v>1930</v>
      </c>
      <c r="H1396" s="78">
        <f>+IF(ISNUMBER(DATA!S204),DATA!S204,"n/a")</f>
        <v>180.352</v>
      </c>
      <c r="I1396" s="77">
        <f>+IF(ISNUMBER(DATA!AB204),DATA!AB204,"n/a")</f>
        <v>2734</v>
      </c>
      <c r="J1396" s="78">
        <f>+IF(ISNUMBER(DATA!AC204),DATA!AC204,"n/a")</f>
        <v>237.60300000000001</v>
      </c>
      <c r="K1396" s="77">
        <f>+IF(ISNUMBER(DATA!AL204),DATA!AL204,"n/a")</f>
        <v>2734</v>
      </c>
      <c r="L1396" s="78">
        <f>+IF(ISNUMBER(DATA!AM204),DATA!AM204,"n/a")</f>
        <v>162.05199999999999</v>
      </c>
    </row>
    <row r="1397" spans="1:12" x14ac:dyDescent="0.2">
      <c r="A1397" s="76" t="s">
        <v>19</v>
      </c>
      <c r="B1397" s="67" t="s">
        <v>22</v>
      </c>
      <c r="C1397" s="67" t="s">
        <v>0</v>
      </c>
      <c r="D1397" s="67" t="s">
        <v>287</v>
      </c>
      <c r="E1397" s="77">
        <f>+IF(ISNUMBER(DATA!H205),DATA!H205,"n/a")</f>
        <v>1376</v>
      </c>
      <c r="F1397" s="78">
        <f>+IF(ISNUMBER(DATA!I205),DATA!I205,"n/a")</f>
        <v>0.20499999999999999</v>
      </c>
      <c r="G1397" s="77">
        <f>+IF(ISNUMBER(DATA!R205),DATA!R205,"n/a")</f>
        <v>3159</v>
      </c>
      <c r="H1397" s="78">
        <f>+IF(ISNUMBER(DATA!S205),DATA!S205,"n/a")</f>
        <v>0.16400000000000001</v>
      </c>
      <c r="I1397" s="77">
        <f>+IF(ISNUMBER(DATA!AB205),DATA!AB205,"n/a")</f>
        <v>6056</v>
      </c>
      <c r="J1397" s="78">
        <f>+IF(ISNUMBER(DATA!AC205),DATA!AC205,"n/a")</f>
        <v>0.19400000000000001</v>
      </c>
      <c r="K1397" s="77">
        <f>+IF(ISNUMBER(DATA!AL205),DATA!AL205,"n/a")</f>
        <v>16804</v>
      </c>
      <c r="L1397" s="78">
        <f>+IF(ISNUMBER(DATA!AM205),DATA!AM205,"n/a")</f>
        <v>8.7999999999999995E-2</v>
      </c>
    </row>
    <row r="1398" spans="1:12" x14ac:dyDescent="0.2">
      <c r="A1398" s="76" t="s">
        <v>19</v>
      </c>
      <c r="B1398" s="67" t="s">
        <v>22</v>
      </c>
      <c r="C1398" s="67" t="s">
        <v>0</v>
      </c>
      <c r="D1398" s="67" t="s">
        <v>288</v>
      </c>
      <c r="E1398" s="77" t="str">
        <f>+IF(ISNUMBER(DATA!H206),DATA!H206,"n/a")</f>
        <v>n/a</v>
      </c>
      <c r="F1398" s="78" t="str">
        <f>+IF(ISNUMBER(DATA!I206),DATA!I206,"n/a")</f>
        <v>n/a</v>
      </c>
      <c r="G1398" s="77" t="str">
        <f>+IF(ISNUMBER(DATA!R206),DATA!R206,"n/a")</f>
        <v>n/a</v>
      </c>
      <c r="H1398" s="78" t="str">
        <f>+IF(ISNUMBER(DATA!S206),DATA!S206,"n/a")</f>
        <v>n/a</v>
      </c>
      <c r="I1398" s="77" t="str">
        <f>+IF(ISNUMBER(DATA!AB206),DATA!AB206,"n/a")</f>
        <v>n/a</v>
      </c>
      <c r="J1398" s="78" t="str">
        <f>+IF(ISNUMBER(DATA!AC206),DATA!AC206,"n/a")</f>
        <v>n/a</v>
      </c>
      <c r="K1398" s="77" t="str">
        <f>+IF(ISNUMBER(DATA!AL206),DATA!AL206,"n/a")</f>
        <v>n/a</v>
      </c>
      <c r="L1398" s="78" t="str">
        <f>+IF(ISNUMBER(DATA!AM206),DATA!AM206,"n/a")</f>
        <v>n/a</v>
      </c>
    </row>
    <row r="1399" spans="1:12" x14ac:dyDescent="0.2">
      <c r="A1399" s="76" t="s">
        <v>19</v>
      </c>
      <c r="B1399" s="67" t="s">
        <v>22</v>
      </c>
      <c r="C1399" s="67" t="s">
        <v>0</v>
      </c>
      <c r="D1399" s="67" t="s">
        <v>289</v>
      </c>
      <c r="E1399" s="77">
        <f>+IF(ISNUMBER(DATA!H207),DATA!H207,"n/a")</f>
        <v>268</v>
      </c>
      <c r="F1399" s="78">
        <f>+IF(ISNUMBER(DATA!I207),DATA!I207,"n/a")</f>
        <v>30.225999999999999</v>
      </c>
      <c r="G1399" s="77">
        <f>+IF(ISNUMBER(DATA!R207),DATA!R207,"n/a")</f>
        <v>354</v>
      </c>
      <c r="H1399" s="78">
        <f>+IF(ISNUMBER(DATA!S207),DATA!S207,"n/a")</f>
        <v>4.4189999999999996</v>
      </c>
      <c r="I1399" s="77">
        <f>+IF(ISNUMBER(DATA!AB207),DATA!AB207,"n/a")</f>
        <v>414</v>
      </c>
      <c r="J1399" s="78">
        <f>+IF(ISNUMBER(DATA!AC207),DATA!AC207,"n/a")</f>
        <v>2.411</v>
      </c>
      <c r="K1399" s="77">
        <f>+IF(ISNUMBER(DATA!AL207),DATA!AL207,"n/a")</f>
        <v>439</v>
      </c>
      <c r="L1399" s="78">
        <f>+IF(ISNUMBER(DATA!AM207),DATA!AM207,"n/a")</f>
        <v>-0.498</v>
      </c>
    </row>
    <row r="1400" spans="1:12" x14ac:dyDescent="0.2">
      <c r="A1400" s="76" t="s">
        <v>19</v>
      </c>
      <c r="B1400" s="67" t="s">
        <v>22</v>
      </c>
      <c r="C1400" s="67" t="s">
        <v>0</v>
      </c>
      <c r="D1400" s="67" t="s">
        <v>290</v>
      </c>
      <c r="E1400" s="77">
        <f>+IF(ISNUMBER(DATA!H208),DATA!H208,"n/a")</f>
        <v>375</v>
      </c>
      <c r="F1400" s="78">
        <f>+IF(ISNUMBER(DATA!I208),DATA!I208,"n/a")</f>
        <v>-0.67700000000000005</v>
      </c>
      <c r="G1400" s="77">
        <f>+IF(ISNUMBER(DATA!R208),DATA!R208,"n/a")</f>
        <v>1151</v>
      </c>
      <c r="H1400" s="78">
        <f>+IF(ISNUMBER(DATA!S208),DATA!S208,"n/a")</f>
        <v>-0.77700000000000002</v>
      </c>
      <c r="I1400" s="77">
        <f>+IF(ISNUMBER(DATA!AB208),DATA!AB208,"n/a")</f>
        <v>3238</v>
      </c>
      <c r="J1400" s="78">
        <f>+IF(ISNUMBER(DATA!AC208),DATA!AC208,"n/a")</f>
        <v>-0.69599999999999995</v>
      </c>
      <c r="K1400" s="77">
        <f>+IF(ISNUMBER(DATA!AL208),DATA!AL208,"n/a")</f>
        <v>6642</v>
      </c>
      <c r="L1400" s="78">
        <f>+IF(ISNUMBER(DATA!AM208),DATA!AM208,"n/a")</f>
        <v>-0.48299999999999998</v>
      </c>
    </row>
    <row r="1401" spans="1:12" x14ac:dyDescent="0.2">
      <c r="A1401" s="76" t="s">
        <v>19</v>
      </c>
      <c r="B1401" s="67" t="s">
        <v>22</v>
      </c>
      <c r="C1401" s="67" t="s">
        <v>0</v>
      </c>
      <c r="D1401" s="67" t="s">
        <v>291</v>
      </c>
      <c r="E1401" s="77">
        <f>+IF(ISNUMBER(DATA!H209),DATA!H209,"n/a")</f>
        <v>572</v>
      </c>
      <c r="F1401" s="78">
        <f>+IF(ISNUMBER(DATA!I209),DATA!I209,"n/a")</f>
        <v>0.22500000000000001</v>
      </c>
      <c r="G1401" s="77">
        <f>+IF(ISNUMBER(DATA!R209),DATA!R209,"n/a")</f>
        <v>1667</v>
      </c>
      <c r="H1401" s="78">
        <f>+IF(ISNUMBER(DATA!S209),DATA!S209,"n/a")</f>
        <v>0.19800000000000001</v>
      </c>
      <c r="I1401" s="77">
        <f>+IF(ISNUMBER(DATA!AB209),DATA!AB209,"n/a")</f>
        <v>3181</v>
      </c>
      <c r="J1401" s="78">
        <f>+IF(ISNUMBER(DATA!AC209),DATA!AC209,"n/a")</f>
        <v>0.126</v>
      </c>
      <c r="K1401" s="77">
        <f>+IF(ISNUMBER(DATA!AL209),DATA!AL209,"n/a")</f>
        <v>8249</v>
      </c>
      <c r="L1401" s="78">
        <f>+IF(ISNUMBER(DATA!AM209),DATA!AM209,"n/a")</f>
        <v>0.18099999999999999</v>
      </c>
    </row>
    <row r="1402" spans="1:12" x14ac:dyDescent="0.2">
      <c r="A1402" s="76" t="s">
        <v>19</v>
      </c>
      <c r="B1402" s="67" t="s">
        <v>22</v>
      </c>
      <c r="C1402" s="67" t="s">
        <v>0</v>
      </c>
      <c r="D1402" s="67" t="s">
        <v>292</v>
      </c>
      <c r="E1402" s="77">
        <f>+IF(ISNUMBER(DATA!H210),DATA!H210,"n/a")</f>
        <v>37</v>
      </c>
      <c r="F1402" s="78">
        <f>+IF(ISNUMBER(DATA!I210),DATA!I210,"n/a")</f>
        <v>-0.67700000000000005</v>
      </c>
      <c r="G1402" s="77">
        <f>+IF(ISNUMBER(DATA!R210),DATA!R210,"n/a")</f>
        <v>135</v>
      </c>
      <c r="H1402" s="78">
        <f>+IF(ISNUMBER(DATA!S210),DATA!S210,"n/a")</f>
        <v>-0.42099999999999999</v>
      </c>
      <c r="I1402" s="77">
        <f>+IF(ISNUMBER(DATA!AB210),DATA!AB210,"n/a")</f>
        <v>303</v>
      </c>
      <c r="J1402" s="78">
        <f>+IF(ISNUMBER(DATA!AC210),DATA!AC210,"n/a")</f>
        <v>-0.52100000000000002</v>
      </c>
      <c r="K1402" s="77">
        <f>+IF(ISNUMBER(DATA!AL210),DATA!AL210,"n/a")</f>
        <v>748</v>
      </c>
      <c r="L1402" s="78">
        <f>+IF(ISNUMBER(DATA!AM210),DATA!AM210,"n/a")</f>
        <v>-0.57799999999999996</v>
      </c>
    </row>
    <row r="1403" spans="1:12" x14ac:dyDescent="0.2">
      <c r="A1403" s="76" t="s">
        <v>19</v>
      </c>
      <c r="B1403" s="67" t="s">
        <v>22</v>
      </c>
      <c r="C1403" s="67" t="s">
        <v>0</v>
      </c>
      <c r="D1403" s="67" t="s">
        <v>293</v>
      </c>
      <c r="E1403" s="77" t="str">
        <f>+IF(ISNUMBER(DATA!H211),DATA!H211,"n/a")</f>
        <v>n/a</v>
      </c>
      <c r="F1403" s="78" t="str">
        <f>+IF(ISNUMBER(DATA!I211),DATA!I211,"n/a")</f>
        <v>n/a</v>
      </c>
      <c r="G1403" s="77">
        <f>+IF(ISNUMBER(DATA!R211),DATA!R211,"n/a")</f>
        <v>0</v>
      </c>
      <c r="H1403" s="78">
        <f>+IF(ISNUMBER(DATA!S211),DATA!S211,"n/a")</f>
        <v>-1</v>
      </c>
      <c r="I1403" s="77">
        <f>+IF(ISNUMBER(DATA!AB211),DATA!AB211,"n/a")</f>
        <v>10</v>
      </c>
      <c r="J1403" s="78">
        <f>+IF(ISNUMBER(DATA!AC211),DATA!AC211,"n/a")</f>
        <v>-0.46700000000000003</v>
      </c>
      <c r="K1403" s="77">
        <f>+IF(ISNUMBER(DATA!AL211),DATA!AL211,"n/a")</f>
        <v>14</v>
      </c>
      <c r="L1403" s="78">
        <f>+IF(ISNUMBER(DATA!AM211),DATA!AM211,"n/a")</f>
        <v>-0.80800000000000005</v>
      </c>
    </row>
    <row r="1404" spans="1:12" x14ac:dyDescent="0.2">
      <c r="A1404" s="76" t="s">
        <v>19</v>
      </c>
      <c r="B1404" s="67" t="s">
        <v>22</v>
      </c>
      <c r="C1404" s="67" t="s">
        <v>0</v>
      </c>
      <c r="D1404" s="67" t="s">
        <v>294</v>
      </c>
      <c r="E1404" s="77">
        <f>+IF(ISNUMBER(DATA!H212),DATA!H212,"n/a")</f>
        <v>48</v>
      </c>
      <c r="F1404" s="78" t="str">
        <f>+IF(ISNUMBER(DATA!I212),DATA!I212,"n/a")</f>
        <v>n/a</v>
      </c>
      <c r="G1404" s="77">
        <f>+IF(ISNUMBER(DATA!R212),DATA!R212,"n/a")</f>
        <v>108</v>
      </c>
      <c r="H1404" s="78">
        <f>+IF(ISNUMBER(DATA!S212),DATA!S212,"n/a")</f>
        <v>2.7909999999999999</v>
      </c>
      <c r="I1404" s="77">
        <f>+IF(ISNUMBER(DATA!AB212),DATA!AB212,"n/a")</f>
        <v>806</v>
      </c>
      <c r="J1404" s="78">
        <f>+IF(ISNUMBER(DATA!AC212),DATA!AC212,"n/a")</f>
        <v>27.238</v>
      </c>
      <c r="K1404" s="77">
        <f>+IF(ISNUMBER(DATA!AL212),DATA!AL212,"n/a")</f>
        <v>1087</v>
      </c>
      <c r="L1404" s="78">
        <f>+IF(ISNUMBER(DATA!AM212),DATA!AM212,"n/a")</f>
        <v>5.625</v>
      </c>
    </row>
    <row r="1405" spans="1:12" x14ac:dyDescent="0.2">
      <c r="A1405" s="76" t="s">
        <v>19</v>
      </c>
      <c r="B1405" s="67" t="s">
        <v>22</v>
      </c>
      <c r="C1405" s="67" t="s">
        <v>0</v>
      </c>
      <c r="D1405" s="67" t="s">
        <v>295</v>
      </c>
      <c r="E1405" s="77">
        <f>+IF(ISNUMBER(DATA!H213),DATA!H213,"n/a")</f>
        <v>360</v>
      </c>
      <c r="F1405" s="78">
        <f>+IF(ISNUMBER(DATA!I213),DATA!I213,"n/a")</f>
        <v>2.9079999999999999</v>
      </c>
      <c r="G1405" s="77">
        <f>+IF(ISNUMBER(DATA!R213),DATA!R213,"n/a")</f>
        <v>974</v>
      </c>
      <c r="H1405" s="78">
        <f>+IF(ISNUMBER(DATA!S213),DATA!S213,"n/a")</f>
        <v>1.5069999999999999</v>
      </c>
      <c r="I1405" s="77">
        <f>+IF(ISNUMBER(DATA!AB213),DATA!AB213,"n/a")</f>
        <v>1724</v>
      </c>
      <c r="J1405" s="78">
        <f>+IF(ISNUMBER(DATA!AC213),DATA!AC213,"n/a")</f>
        <v>1.038</v>
      </c>
      <c r="K1405" s="77">
        <f>+IF(ISNUMBER(DATA!AL213),DATA!AL213,"n/a")</f>
        <v>3780</v>
      </c>
      <c r="L1405" s="78">
        <f>+IF(ISNUMBER(DATA!AM213),DATA!AM213,"n/a")</f>
        <v>0.90700000000000003</v>
      </c>
    </row>
    <row r="1406" spans="1:12" x14ac:dyDescent="0.2">
      <c r="A1406" s="76" t="s">
        <v>19</v>
      </c>
      <c r="B1406" s="67" t="s">
        <v>22</v>
      </c>
      <c r="C1406" s="67" t="s">
        <v>0</v>
      </c>
      <c r="D1406" s="67" t="s">
        <v>296</v>
      </c>
      <c r="E1406" s="77">
        <f>+IF(ISNUMBER(DATA!H214),DATA!H214,"n/a")</f>
        <v>147</v>
      </c>
      <c r="F1406" s="78">
        <f>+IF(ISNUMBER(DATA!I214),DATA!I214,"n/a")</f>
        <v>-0.504</v>
      </c>
      <c r="G1406" s="77">
        <f>+IF(ISNUMBER(DATA!R214),DATA!R214,"n/a")</f>
        <v>370</v>
      </c>
      <c r="H1406" s="78">
        <f>+IF(ISNUMBER(DATA!S214),DATA!S214,"n/a")</f>
        <v>-0.45900000000000002</v>
      </c>
      <c r="I1406" s="77">
        <f>+IF(ISNUMBER(DATA!AB214),DATA!AB214,"n/a")</f>
        <v>687</v>
      </c>
      <c r="J1406" s="78">
        <f>+IF(ISNUMBER(DATA!AC214),DATA!AC214,"n/a")</f>
        <v>-0.41899999999999998</v>
      </c>
      <c r="K1406" s="77">
        <f>+IF(ISNUMBER(DATA!AL214),DATA!AL214,"n/a")</f>
        <v>2125</v>
      </c>
      <c r="L1406" s="78">
        <f>+IF(ISNUMBER(DATA!AM214),DATA!AM214,"n/a")</f>
        <v>-0.36199999999999999</v>
      </c>
    </row>
    <row r="1407" spans="1:12" x14ac:dyDescent="0.2">
      <c r="A1407" s="76" t="s">
        <v>19</v>
      </c>
      <c r="B1407" s="67" t="s">
        <v>22</v>
      </c>
      <c r="C1407" s="67" t="s">
        <v>0</v>
      </c>
      <c r="D1407" s="67" t="s">
        <v>297</v>
      </c>
      <c r="E1407" s="77">
        <f>+IF(ISNUMBER(DATA!H215),DATA!H215,"n/a")</f>
        <v>24</v>
      </c>
      <c r="F1407" s="78">
        <f>+IF(ISNUMBER(DATA!I215),DATA!I215,"n/a")</f>
        <v>-0.35699999999999998</v>
      </c>
      <c r="G1407" s="77">
        <f>+IF(ISNUMBER(DATA!R215),DATA!R215,"n/a")</f>
        <v>78</v>
      </c>
      <c r="H1407" s="78">
        <f>+IF(ISNUMBER(DATA!S215),DATA!S215,"n/a")</f>
        <v>2.5000000000000001E-2</v>
      </c>
      <c r="I1407" s="77">
        <f>+IF(ISNUMBER(DATA!AB215),DATA!AB215,"n/a")</f>
        <v>103</v>
      </c>
      <c r="J1407" s="78">
        <f>+IF(ISNUMBER(DATA!AC215),DATA!AC215,"n/a")</f>
        <v>-0.187</v>
      </c>
      <c r="K1407" s="77">
        <f>+IF(ISNUMBER(DATA!AL215),DATA!AL215,"n/a")</f>
        <v>220</v>
      </c>
      <c r="L1407" s="78">
        <f>+IF(ISNUMBER(DATA!AM215),DATA!AM215,"n/a")</f>
        <v>0.05</v>
      </c>
    </row>
    <row r="1408" spans="1:12" x14ac:dyDescent="0.2">
      <c r="A1408" s="76" t="s">
        <v>19</v>
      </c>
      <c r="B1408" s="67" t="s">
        <v>22</v>
      </c>
      <c r="C1408" s="67" t="s">
        <v>0</v>
      </c>
      <c r="D1408" s="67" t="s">
        <v>298</v>
      </c>
      <c r="E1408" s="77">
        <f>+IF(ISNUMBER(DATA!H216),DATA!H216,"n/a")</f>
        <v>0</v>
      </c>
      <c r="F1408" s="78">
        <f>+IF(ISNUMBER(DATA!I216),DATA!I216,"n/a")</f>
        <v>-1</v>
      </c>
      <c r="G1408" s="77">
        <f>+IF(ISNUMBER(DATA!R216),DATA!R216,"n/a")</f>
        <v>0</v>
      </c>
      <c r="H1408" s="78">
        <f>+IF(ISNUMBER(DATA!S216),DATA!S216,"n/a")</f>
        <v>-1</v>
      </c>
      <c r="I1408" s="77">
        <f>+IF(ISNUMBER(DATA!AB216),DATA!AB216,"n/a")</f>
        <v>0</v>
      </c>
      <c r="J1408" s="78">
        <f>+IF(ISNUMBER(DATA!AC216),DATA!AC216,"n/a")</f>
        <v>-1</v>
      </c>
      <c r="K1408" s="77">
        <f>+IF(ISNUMBER(DATA!AL216),DATA!AL216,"n/a")</f>
        <v>948</v>
      </c>
      <c r="L1408" s="78">
        <f>+IF(ISNUMBER(DATA!AM216),DATA!AM216,"n/a")</f>
        <v>-0.85099999999999998</v>
      </c>
    </row>
    <row r="1409" spans="1:12" x14ac:dyDescent="0.2">
      <c r="A1409" s="76" t="s">
        <v>19</v>
      </c>
      <c r="B1409" s="67" t="s">
        <v>22</v>
      </c>
      <c r="C1409" s="67" t="s">
        <v>0</v>
      </c>
      <c r="D1409" s="67" t="s">
        <v>299</v>
      </c>
      <c r="E1409" s="77">
        <f>+IF(ISNUMBER(DATA!H217),DATA!H217,"n/a")</f>
        <v>47</v>
      </c>
      <c r="F1409" s="78">
        <f>+IF(ISNUMBER(DATA!I217),DATA!I217,"n/a")</f>
        <v>-0.92</v>
      </c>
      <c r="G1409" s="77">
        <f>+IF(ISNUMBER(DATA!R217),DATA!R217,"n/a")</f>
        <v>73</v>
      </c>
      <c r="H1409" s="78">
        <f>+IF(ISNUMBER(DATA!S217),DATA!S217,"n/a")</f>
        <v>-0.94</v>
      </c>
      <c r="I1409" s="77">
        <f>+IF(ISNUMBER(DATA!AB217),DATA!AB217,"n/a")</f>
        <v>114</v>
      </c>
      <c r="J1409" s="78">
        <f>+IF(ISNUMBER(DATA!AC217),DATA!AC217,"n/a")</f>
        <v>-0.95299999999999996</v>
      </c>
      <c r="K1409" s="77">
        <f>+IF(ISNUMBER(DATA!AL217),DATA!AL217,"n/a")</f>
        <v>984</v>
      </c>
      <c r="L1409" s="78">
        <f>+IF(ISNUMBER(DATA!AM217),DATA!AM217,"n/a")</f>
        <v>-0.84199999999999997</v>
      </c>
    </row>
    <row r="1410" spans="1:12" x14ac:dyDescent="0.2">
      <c r="A1410" s="76" t="s">
        <v>19</v>
      </c>
      <c r="B1410" s="67" t="s">
        <v>22</v>
      </c>
      <c r="C1410" s="67" t="s">
        <v>0</v>
      </c>
      <c r="D1410" s="67" t="s">
        <v>300</v>
      </c>
      <c r="E1410" s="77">
        <f>+IF(ISNUMBER(DATA!H218),DATA!H218,"n/a")</f>
        <v>134</v>
      </c>
      <c r="F1410" s="78">
        <f>+IF(ISNUMBER(DATA!I218),DATA!I218,"n/a")</f>
        <v>-0.438</v>
      </c>
      <c r="G1410" s="77">
        <f>+IF(ISNUMBER(DATA!R218),DATA!R218,"n/a")</f>
        <v>447</v>
      </c>
      <c r="H1410" s="78">
        <f>+IF(ISNUMBER(DATA!S218),DATA!S218,"n/a")</f>
        <v>-0.20200000000000001</v>
      </c>
      <c r="I1410" s="77">
        <f>+IF(ISNUMBER(DATA!AB218),DATA!AB218,"n/a")</f>
        <v>714</v>
      </c>
      <c r="J1410" s="78">
        <f>+IF(ISNUMBER(DATA!AC218),DATA!AC218,"n/a")</f>
        <v>-0.40200000000000002</v>
      </c>
      <c r="K1410" s="77">
        <f>+IF(ISNUMBER(DATA!AL218),DATA!AL218,"n/a")</f>
        <v>2540</v>
      </c>
      <c r="L1410" s="78">
        <f>+IF(ISNUMBER(DATA!AM218),DATA!AM218,"n/a")</f>
        <v>-0.35299999999999998</v>
      </c>
    </row>
    <row r="1411" spans="1:12" x14ac:dyDescent="0.2">
      <c r="A1411" s="76" t="s">
        <v>19</v>
      </c>
      <c r="B1411" s="67" t="s">
        <v>22</v>
      </c>
      <c r="C1411" s="67" t="s">
        <v>0</v>
      </c>
      <c r="D1411" s="67" t="s">
        <v>301</v>
      </c>
      <c r="E1411" s="77">
        <f>+IF(ISNUMBER(DATA!H219),DATA!H219,"n/a")</f>
        <v>13</v>
      </c>
      <c r="F1411" s="78" t="str">
        <f>+IF(ISNUMBER(DATA!I219),DATA!I219,"n/a")</f>
        <v>n/a</v>
      </c>
      <c r="G1411" s="77">
        <f>+IF(ISNUMBER(DATA!R219),DATA!R219,"n/a")</f>
        <v>64</v>
      </c>
      <c r="H1411" s="78" t="str">
        <f>+IF(ISNUMBER(DATA!S219),DATA!S219,"n/a")</f>
        <v>n/a</v>
      </c>
      <c r="I1411" s="77">
        <f>+IF(ISNUMBER(DATA!AB219),DATA!AB219,"n/a")</f>
        <v>174</v>
      </c>
      <c r="J1411" s="78" t="str">
        <f>+IF(ISNUMBER(DATA!AC219),DATA!AC219,"n/a")</f>
        <v>n/a</v>
      </c>
      <c r="K1411" s="77">
        <f>+IF(ISNUMBER(DATA!AL219),DATA!AL219,"n/a")</f>
        <v>399</v>
      </c>
      <c r="L1411" s="78" t="str">
        <f>+IF(ISNUMBER(DATA!AM219),DATA!AM219,"n/a")</f>
        <v>n/a</v>
      </c>
    </row>
    <row r="1412" spans="1:12" x14ac:dyDescent="0.2">
      <c r="A1412" s="76" t="s">
        <v>19</v>
      </c>
      <c r="B1412" s="67" t="s">
        <v>22</v>
      </c>
      <c r="C1412" s="67" t="s">
        <v>0</v>
      </c>
      <c r="D1412" s="67" t="s">
        <v>302</v>
      </c>
      <c r="E1412" s="77">
        <f>+IF(ISNUMBER(DATA!H220),DATA!H220,"n/a")</f>
        <v>3814</v>
      </c>
      <c r="F1412" s="78">
        <f>+IF(ISNUMBER(DATA!I220),DATA!I220,"n/a")</f>
        <v>0.309</v>
      </c>
      <c r="G1412" s="77">
        <f>+IF(ISNUMBER(DATA!R220),DATA!R220,"n/a")</f>
        <v>11515</v>
      </c>
      <c r="H1412" s="78">
        <f>+IF(ISNUMBER(DATA!S220),DATA!S220,"n/a")</f>
        <v>7.2999999999999995E-2</v>
      </c>
      <c r="I1412" s="77">
        <f>+IF(ISNUMBER(DATA!AB220),DATA!AB220,"n/a")</f>
        <v>23723</v>
      </c>
      <c r="J1412" s="78">
        <f>+IF(ISNUMBER(DATA!AC220),DATA!AC220,"n/a")</f>
        <v>0.11600000000000001</v>
      </c>
      <c r="K1412" s="77">
        <f>+IF(ISNUMBER(DATA!AL220),DATA!AL220,"n/a")</f>
        <v>42866</v>
      </c>
      <c r="L1412" s="78">
        <f>+IF(ISNUMBER(DATA!AM220),DATA!AM220,"n/a")</f>
        <v>9.8000000000000004E-2</v>
      </c>
    </row>
    <row r="1413" spans="1:12" x14ac:dyDescent="0.2">
      <c r="A1413" s="76" t="s">
        <v>19</v>
      </c>
      <c r="B1413" s="67" t="s">
        <v>22</v>
      </c>
      <c r="C1413" s="67" t="s">
        <v>0</v>
      </c>
      <c r="D1413" s="67" t="s">
        <v>303</v>
      </c>
      <c r="E1413" s="77">
        <f>+IF(ISNUMBER(DATA!H221),DATA!H221,"n/a")</f>
        <v>394</v>
      </c>
      <c r="F1413" s="78" t="str">
        <f>+IF(ISNUMBER(DATA!I221),DATA!I221,"n/a")</f>
        <v>n/a</v>
      </c>
      <c r="G1413" s="77">
        <f>+IF(ISNUMBER(DATA!R221),DATA!R221,"n/a")</f>
        <v>413</v>
      </c>
      <c r="H1413" s="78" t="str">
        <f>+IF(ISNUMBER(DATA!S221),DATA!S221,"n/a")</f>
        <v>n/a</v>
      </c>
      <c r="I1413" s="77">
        <f>+IF(ISNUMBER(DATA!AB221),DATA!AB221,"n/a")</f>
        <v>413</v>
      </c>
      <c r="J1413" s="78" t="str">
        <f>+IF(ISNUMBER(DATA!AC221),DATA!AC221,"n/a")</f>
        <v>n/a</v>
      </c>
      <c r="K1413" s="77">
        <f>+IF(ISNUMBER(DATA!AL221),DATA!AL221,"n/a")</f>
        <v>413</v>
      </c>
      <c r="L1413" s="78" t="str">
        <f>+IF(ISNUMBER(DATA!AM221),DATA!AM221,"n/a")</f>
        <v>n/a</v>
      </c>
    </row>
    <row r="1414" spans="1:12" x14ac:dyDescent="0.2">
      <c r="A1414" s="76" t="s">
        <v>19</v>
      </c>
      <c r="B1414" s="67" t="s">
        <v>22</v>
      </c>
      <c r="C1414" s="67" t="s">
        <v>0</v>
      </c>
      <c r="D1414" s="67" t="s">
        <v>304</v>
      </c>
      <c r="E1414" s="77" t="str">
        <f>+IF(ISNUMBER(DATA!H222),DATA!H222,"n/a")</f>
        <v>n/a</v>
      </c>
      <c r="F1414" s="78" t="str">
        <f>+IF(ISNUMBER(DATA!I222),DATA!I222,"n/a")</f>
        <v>n/a</v>
      </c>
      <c r="G1414" s="77" t="str">
        <f>+IF(ISNUMBER(DATA!R222),DATA!R222,"n/a")</f>
        <v>n/a</v>
      </c>
      <c r="H1414" s="78" t="str">
        <f>+IF(ISNUMBER(DATA!S222),DATA!S222,"n/a")</f>
        <v>n/a</v>
      </c>
      <c r="I1414" s="77" t="str">
        <f>+IF(ISNUMBER(DATA!AB222),DATA!AB222,"n/a")</f>
        <v>n/a</v>
      </c>
      <c r="J1414" s="78" t="str">
        <f>+IF(ISNUMBER(DATA!AC222),DATA!AC222,"n/a")</f>
        <v>n/a</v>
      </c>
      <c r="K1414" s="77" t="str">
        <f>+IF(ISNUMBER(DATA!AL222),DATA!AL222,"n/a")</f>
        <v>n/a</v>
      </c>
      <c r="L1414" s="78" t="str">
        <f>+IF(ISNUMBER(DATA!AM222),DATA!AM222,"n/a")</f>
        <v>n/a</v>
      </c>
    </row>
    <row r="1415" spans="1:12" x14ac:dyDescent="0.2">
      <c r="A1415" s="76" t="s">
        <v>19</v>
      </c>
      <c r="B1415" s="67" t="s">
        <v>22</v>
      </c>
      <c r="C1415" s="67" t="s">
        <v>0</v>
      </c>
      <c r="D1415" s="67" t="s">
        <v>305</v>
      </c>
      <c r="E1415" s="77" t="str">
        <f>+IF(ISNUMBER(DATA!H223),DATA!H223,"n/a")</f>
        <v>n/a</v>
      </c>
      <c r="F1415" s="78" t="str">
        <f>+IF(ISNUMBER(DATA!I223),DATA!I223,"n/a")</f>
        <v>n/a</v>
      </c>
      <c r="G1415" s="77" t="str">
        <f>+IF(ISNUMBER(DATA!R223),DATA!R223,"n/a")</f>
        <v>n/a</v>
      </c>
      <c r="H1415" s="78" t="str">
        <f>+IF(ISNUMBER(DATA!S223),DATA!S223,"n/a")</f>
        <v>n/a</v>
      </c>
      <c r="I1415" s="77" t="str">
        <f>+IF(ISNUMBER(DATA!AB223),DATA!AB223,"n/a")</f>
        <v>n/a</v>
      </c>
      <c r="J1415" s="78" t="str">
        <f>+IF(ISNUMBER(DATA!AC223),DATA!AC223,"n/a")</f>
        <v>n/a</v>
      </c>
      <c r="K1415" s="77">
        <f>+IF(ISNUMBER(DATA!AL223),DATA!AL223,"n/a")</f>
        <v>69</v>
      </c>
      <c r="L1415" s="78" t="str">
        <f>+IF(ISNUMBER(DATA!AM223),DATA!AM223,"n/a")</f>
        <v>n/a</v>
      </c>
    </row>
    <row r="1416" spans="1:12" x14ac:dyDescent="0.2">
      <c r="A1416" s="76" t="s">
        <v>19</v>
      </c>
      <c r="B1416" s="67" t="s">
        <v>22</v>
      </c>
      <c r="C1416" s="67" t="s">
        <v>0</v>
      </c>
      <c r="D1416" s="67" t="s">
        <v>306</v>
      </c>
      <c r="E1416" s="77">
        <f>+IF(ISNUMBER(DATA!H224),DATA!H224,"n/a")</f>
        <v>255</v>
      </c>
      <c r="F1416" s="78" t="str">
        <f>+IF(ISNUMBER(DATA!I224),DATA!I224,"n/a")</f>
        <v>n/a</v>
      </c>
      <c r="G1416" s="77">
        <f>+IF(ISNUMBER(DATA!R224),DATA!R224,"n/a")</f>
        <v>778</v>
      </c>
      <c r="H1416" s="78">
        <f>+IF(ISNUMBER(DATA!S224),DATA!S224,"n/a")</f>
        <v>7.6970000000000001</v>
      </c>
      <c r="I1416" s="77">
        <f>+IF(ISNUMBER(DATA!AB224),DATA!AB224,"n/a")</f>
        <v>1030</v>
      </c>
      <c r="J1416" s="78">
        <f>+IF(ISNUMBER(DATA!AC224),DATA!AC224,"n/a")</f>
        <v>5.4960000000000004</v>
      </c>
      <c r="K1416" s="77">
        <f>+IF(ISNUMBER(DATA!AL224),DATA!AL224,"n/a")</f>
        <v>1495</v>
      </c>
      <c r="L1416" s="78">
        <f>+IF(ISNUMBER(DATA!AM224),DATA!AM224,"n/a")</f>
        <v>1.1839999999999999</v>
      </c>
    </row>
    <row r="1417" spans="1:12" x14ac:dyDescent="0.2">
      <c r="A1417" s="76" t="s">
        <v>19</v>
      </c>
      <c r="B1417" s="67" t="s">
        <v>22</v>
      </c>
      <c r="C1417" s="67" t="s">
        <v>0</v>
      </c>
      <c r="D1417" s="67" t="s">
        <v>307</v>
      </c>
      <c r="E1417" s="77">
        <f>+IF(ISNUMBER(DATA!H225),DATA!H225,"n/a")</f>
        <v>1841</v>
      </c>
      <c r="F1417" s="78">
        <f>+IF(ISNUMBER(DATA!I225),DATA!I225,"n/a")</f>
        <v>0.80600000000000005</v>
      </c>
      <c r="G1417" s="77">
        <f>+IF(ISNUMBER(DATA!R225),DATA!R225,"n/a")</f>
        <v>3963</v>
      </c>
      <c r="H1417" s="78">
        <f>+IF(ISNUMBER(DATA!S225),DATA!S225,"n/a")</f>
        <v>-0.22</v>
      </c>
      <c r="I1417" s="77">
        <f>+IF(ISNUMBER(DATA!AB225),DATA!AB225,"n/a")</f>
        <v>8581</v>
      </c>
      <c r="J1417" s="78">
        <f>+IF(ISNUMBER(DATA!AC225),DATA!AC225,"n/a")</f>
        <v>-0.214</v>
      </c>
      <c r="K1417" s="77">
        <f>+IF(ISNUMBER(DATA!AL225),DATA!AL225,"n/a")</f>
        <v>14070</v>
      </c>
      <c r="L1417" s="78">
        <f>+IF(ISNUMBER(DATA!AM225),DATA!AM225,"n/a")</f>
        <v>-0.33400000000000002</v>
      </c>
    </row>
    <row r="1418" spans="1:12" x14ac:dyDescent="0.2">
      <c r="A1418" s="76" t="s">
        <v>19</v>
      </c>
      <c r="B1418" s="67" t="s">
        <v>22</v>
      </c>
      <c r="C1418" s="67" t="s">
        <v>0</v>
      </c>
      <c r="D1418" s="67" t="s">
        <v>308</v>
      </c>
      <c r="E1418" s="77">
        <f>+IF(ISNUMBER(DATA!H226),DATA!H226,"n/a")</f>
        <v>61</v>
      </c>
      <c r="F1418" s="78">
        <f>+IF(ISNUMBER(DATA!I226),DATA!I226,"n/a")</f>
        <v>1.6779999999999999</v>
      </c>
      <c r="G1418" s="77">
        <f>+IF(ISNUMBER(DATA!R226),DATA!R226,"n/a")</f>
        <v>98</v>
      </c>
      <c r="H1418" s="78">
        <f>+IF(ISNUMBER(DATA!S226),DATA!S226,"n/a")</f>
        <v>-0.13500000000000001</v>
      </c>
      <c r="I1418" s="77">
        <f>+IF(ISNUMBER(DATA!AB226),DATA!AB226,"n/a")</f>
        <v>112</v>
      </c>
      <c r="J1418" s="78">
        <f>+IF(ISNUMBER(DATA!AC226),DATA!AC226,"n/a")</f>
        <v>-0.33600000000000002</v>
      </c>
      <c r="K1418" s="77">
        <f>+IF(ISNUMBER(DATA!AL226),DATA!AL226,"n/a")</f>
        <v>259</v>
      </c>
      <c r="L1418" s="78">
        <f>+IF(ISNUMBER(DATA!AM226),DATA!AM226,"n/a")</f>
        <v>-0.61799999999999999</v>
      </c>
    </row>
    <row r="1419" spans="1:12" x14ac:dyDescent="0.2">
      <c r="A1419" s="76" t="s">
        <v>19</v>
      </c>
      <c r="B1419" s="67" t="s">
        <v>22</v>
      </c>
      <c r="C1419" s="67" t="s">
        <v>0</v>
      </c>
      <c r="D1419" s="67" t="s">
        <v>309</v>
      </c>
      <c r="E1419" s="77">
        <f>+IF(ISNUMBER(DATA!H227),DATA!H227,"n/a")</f>
        <v>2816</v>
      </c>
      <c r="F1419" s="78">
        <f>+IF(ISNUMBER(DATA!I227),DATA!I227,"n/a")</f>
        <v>-0.13</v>
      </c>
      <c r="G1419" s="77">
        <f>+IF(ISNUMBER(DATA!R227),DATA!R227,"n/a")</f>
        <v>6891</v>
      </c>
      <c r="H1419" s="78">
        <f>+IF(ISNUMBER(DATA!S227),DATA!S227,"n/a")</f>
        <v>0.03</v>
      </c>
      <c r="I1419" s="77">
        <f>+IF(ISNUMBER(DATA!AB227),DATA!AB227,"n/a")</f>
        <v>13061</v>
      </c>
      <c r="J1419" s="78">
        <f>+IF(ISNUMBER(DATA!AC227),DATA!AC227,"n/a")</f>
        <v>-3.2000000000000001E-2</v>
      </c>
      <c r="K1419" s="77">
        <f>+IF(ISNUMBER(DATA!AL227),DATA!AL227,"n/a")</f>
        <v>41767</v>
      </c>
      <c r="L1419" s="78">
        <f>+IF(ISNUMBER(DATA!AM227),DATA!AM227,"n/a")</f>
        <v>2.8000000000000001E-2</v>
      </c>
    </row>
    <row r="1420" spans="1:12" x14ac:dyDescent="0.2">
      <c r="A1420" s="76" t="s">
        <v>19</v>
      </c>
      <c r="B1420" s="67" t="s">
        <v>22</v>
      </c>
      <c r="C1420" s="67" t="s">
        <v>0</v>
      </c>
      <c r="D1420" s="67" t="s">
        <v>310</v>
      </c>
      <c r="E1420" s="77">
        <f>+IF(ISNUMBER(DATA!H228),DATA!H228,"n/a")</f>
        <v>738</v>
      </c>
      <c r="F1420" s="78">
        <f>+IF(ISNUMBER(DATA!I228),DATA!I228,"n/a")</f>
        <v>102.745</v>
      </c>
      <c r="G1420" s="77">
        <f>+IF(ISNUMBER(DATA!R228),DATA!R228,"n/a")</f>
        <v>2218</v>
      </c>
      <c r="H1420" s="78">
        <f>+IF(ISNUMBER(DATA!S228),DATA!S228,"n/a")</f>
        <v>36.273000000000003</v>
      </c>
      <c r="I1420" s="77">
        <f>+IF(ISNUMBER(DATA!AB228),DATA!AB228,"n/a")</f>
        <v>3544</v>
      </c>
      <c r="J1420" s="78">
        <f>+IF(ISNUMBER(DATA!AC228),DATA!AC228,"n/a")</f>
        <v>13.037000000000001</v>
      </c>
      <c r="K1420" s="77">
        <f>+IF(ISNUMBER(DATA!AL228),DATA!AL228,"n/a")</f>
        <v>4279</v>
      </c>
      <c r="L1420" s="78">
        <f>+IF(ISNUMBER(DATA!AM228),DATA!AM228,"n/a")</f>
        <v>6.9969999999999999</v>
      </c>
    </row>
    <row r="1421" spans="1:12" x14ac:dyDescent="0.2">
      <c r="A1421" s="76" t="s">
        <v>19</v>
      </c>
      <c r="B1421" s="67" t="s">
        <v>22</v>
      </c>
      <c r="C1421" s="67" t="s">
        <v>0</v>
      </c>
      <c r="D1421" s="67" t="s">
        <v>311</v>
      </c>
      <c r="E1421" s="77">
        <f>+IF(ISNUMBER(DATA!H229),DATA!H229,"n/a")</f>
        <v>5</v>
      </c>
      <c r="F1421" s="78" t="str">
        <f>+IF(ISNUMBER(DATA!I229),DATA!I229,"n/a")</f>
        <v>n/a</v>
      </c>
      <c r="G1421" s="77">
        <f>+IF(ISNUMBER(DATA!R229),DATA!R229,"n/a")</f>
        <v>10</v>
      </c>
      <c r="H1421" s="78" t="str">
        <f>+IF(ISNUMBER(DATA!S229),DATA!S229,"n/a")</f>
        <v>n/a</v>
      </c>
      <c r="I1421" s="77">
        <f>+IF(ISNUMBER(DATA!AB229),DATA!AB229,"n/a")</f>
        <v>10</v>
      </c>
      <c r="J1421" s="78" t="str">
        <f>+IF(ISNUMBER(DATA!AC229),DATA!AC229,"n/a")</f>
        <v>n/a</v>
      </c>
      <c r="K1421" s="77">
        <f>+IF(ISNUMBER(DATA!AL229),DATA!AL229,"n/a")</f>
        <v>10</v>
      </c>
      <c r="L1421" s="78">
        <f>+IF(ISNUMBER(DATA!AM229),DATA!AM229,"n/a")</f>
        <v>-0.91100000000000003</v>
      </c>
    </row>
    <row r="1422" spans="1:12" x14ac:dyDescent="0.2">
      <c r="A1422" s="76" t="s">
        <v>19</v>
      </c>
      <c r="B1422" s="67" t="s">
        <v>22</v>
      </c>
      <c r="C1422" s="67" t="s">
        <v>0</v>
      </c>
      <c r="D1422" s="67" t="s">
        <v>312</v>
      </c>
      <c r="E1422" s="77" t="str">
        <f>+IF(ISNUMBER(DATA!H230),DATA!H230,"n/a")</f>
        <v>n/a</v>
      </c>
      <c r="F1422" s="78" t="str">
        <f>+IF(ISNUMBER(DATA!I230),DATA!I230,"n/a")</f>
        <v>n/a</v>
      </c>
      <c r="G1422" s="77" t="str">
        <f>+IF(ISNUMBER(DATA!R230),DATA!R230,"n/a")</f>
        <v>n/a</v>
      </c>
      <c r="H1422" s="78" t="str">
        <f>+IF(ISNUMBER(DATA!S230),DATA!S230,"n/a")</f>
        <v>n/a</v>
      </c>
      <c r="I1422" s="77">
        <f>+IF(ISNUMBER(DATA!AB230),DATA!AB230,"n/a")</f>
        <v>0</v>
      </c>
      <c r="J1422" s="78">
        <f>+IF(ISNUMBER(DATA!AC230),DATA!AC230,"n/a")</f>
        <v>-1</v>
      </c>
      <c r="K1422" s="77">
        <f>+IF(ISNUMBER(DATA!AL230),DATA!AL230,"n/a")</f>
        <v>5</v>
      </c>
      <c r="L1422" s="78">
        <f>+IF(ISNUMBER(DATA!AM230),DATA!AM230,"n/a")</f>
        <v>-0.96299999999999997</v>
      </c>
    </row>
    <row r="1423" spans="1:12" x14ac:dyDescent="0.2">
      <c r="A1423" s="76" t="s">
        <v>19</v>
      </c>
      <c r="B1423" s="67" t="s">
        <v>22</v>
      </c>
      <c r="C1423" s="67" t="s">
        <v>0</v>
      </c>
      <c r="D1423" s="67" t="s">
        <v>313</v>
      </c>
      <c r="E1423" s="77" t="str">
        <f>+IF(ISNUMBER(DATA!H231),DATA!H231,"n/a")</f>
        <v>n/a</v>
      </c>
      <c r="F1423" s="78" t="str">
        <f>+IF(ISNUMBER(DATA!I231),DATA!I231,"n/a")</f>
        <v>n/a</v>
      </c>
      <c r="G1423" s="77" t="str">
        <f>+IF(ISNUMBER(DATA!R231),DATA!R231,"n/a")</f>
        <v>n/a</v>
      </c>
      <c r="H1423" s="78" t="str">
        <f>+IF(ISNUMBER(DATA!S231),DATA!S231,"n/a")</f>
        <v>n/a</v>
      </c>
      <c r="I1423" s="77" t="str">
        <f>+IF(ISNUMBER(DATA!AB231),DATA!AB231,"n/a")</f>
        <v>n/a</v>
      </c>
      <c r="J1423" s="78" t="str">
        <f>+IF(ISNUMBER(DATA!AC231),DATA!AC231,"n/a")</f>
        <v>n/a</v>
      </c>
      <c r="K1423" s="77">
        <f>+IF(ISNUMBER(DATA!AL231),DATA!AL231,"n/a")</f>
        <v>0</v>
      </c>
      <c r="L1423" s="78">
        <f>+IF(ISNUMBER(DATA!AM231),DATA!AM231,"n/a")</f>
        <v>-1</v>
      </c>
    </row>
    <row r="1424" spans="1:12" x14ac:dyDescent="0.2">
      <c r="A1424" s="76" t="s">
        <v>19</v>
      </c>
      <c r="B1424" s="67" t="s">
        <v>22</v>
      </c>
      <c r="C1424" s="67" t="s">
        <v>0</v>
      </c>
      <c r="D1424" s="67" t="s">
        <v>314</v>
      </c>
      <c r="E1424" s="77">
        <f>+IF(ISNUMBER(DATA!H232),DATA!H232,"n/a")</f>
        <v>73</v>
      </c>
      <c r="F1424" s="78">
        <f>+IF(ISNUMBER(DATA!I232),DATA!I232,"n/a")</f>
        <v>3.6659999999999999</v>
      </c>
      <c r="G1424" s="77">
        <f>+IF(ISNUMBER(DATA!R232),DATA!R232,"n/a")</f>
        <v>73</v>
      </c>
      <c r="H1424" s="78">
        <f>+IF(ISNUMBER(DATA!S232),DATA!S232,"n/a")</f>
        <v>0.754</v>
      </c>
      <c r="I1424" s="77">
        <f>+IF(ISNUMBER(DATA!AB232),DATA!AB232,"n/a")</f>
        <v>79</v>
      </c>
      <c r="J1424" s="78">
        <f>+IF(ISNUMBER(DATA!AC232),DATA!AC232,"n/a")</f>
        <v>7.9000000000000001E-2</v>
      </c>
      <c r="K1424" s="77">
        <f>+IF(ISNUMBER(DATA!AL232),DATA!AL232,"n/a")</f>
        <v>136</v>
      </c>
      <c r="L1424" s="78">
        <f>+IF(ISNUMBER(DATA!AM232),DATA!AM232,"n/a")</f>
        <v>-2.3E-2</v>
      </c>
    </row>
    <row r="1425" spans="1:12" x14ac:dyDescent="0.2">
      <c r="A1425" s="76" t="s">
        <v>19</v>
      </c>
      <c r="B1425" s="67" t="s">
        <v>22</v>
      </c>
      <c r="C1425" s="67" t="s">
        <v>0</v>
      </c>
      <c r="D1425" s="67" t="s">
        <v>315</v>
      </c>
      <c r="E1425" s="77">
        <f>+IF(ISNUMBER(DATA!H233),DATA!H233,"n/a")</f>
        <v>29</v>
      </c>
      <c r="F1425" s="78" t="str">
        <f>+IF(ISNUMBER(DATA!I233),DATA!I233,"n/a")</f>
        <v>n/a</v>
      </c>
      <c r="G1425" s="77">
        <f>+IF(ISNUMBER(DATA!R233),DATA!R233,"n/a")</f>
        <v>101</v>
      </c>
      <c r="H1425" s="78">
        <f>+IF(ISNUMBER(DATA!S233),DATA!S233,"n/a")</f>
        <v>2.4089999999999998</v>
      </c>
      <c r="I1425" s="77">
        <f>+IF(ISNUMBER(DATA!AB233),DATA!AB233,"n/a")</f>
        <v>204</v>
      </c>
      <c r="J1425" s="78">
        <f>+IF(ISNUMBER(DATA!AC233),DATA!AC233,"n/a")</f>
        <v>0.52800000000000002</v>
      </c>
      <c r="K1425" s="77">
        <f>+IF(ISNUMBER(DATA!AL233),DATA!AL233,"n/a")</f>
        <v>421</v>
      </c>
      <c r="L1425" s="78">
        <f>+IF(ISNUMBER(DATA!AM233),DATA!AM233,"n/a")</f>
        <v>-0.19700000000000001</v>
      </c>
    </row>
    <row r="1426" spans="1:12" x14ac:dyDescent="0.2">
      <c r="A1426" s="76" t="s">
        <v>19</v>
      </c>
      <c r="B1426" s="67" t="s">
        <v>22</v>
      </c>
      <c r="C1426" s="67" t="s">
        <v>0</v>
      </c>
      <c r="D1426" s="67" t="s">
        <v>316</v>
      </c>
      <c r="E1426" s="77">
        <f>+IF(ISNUMBER(DATA!H234),DATA!H234,"n/a")</f>
        <v>33</v>
      </c>
      <c r="F1426" s="78">
        <f>+IF(ISNUMBER(DATA!I234),DATA!I234,"n/a")</f>
        <v>1.6779999999999999</v>
      </c>
      <c r="G1426" s="77">
        <f>+IF(ISNUMBER(DATA!R234),DATA!R234,"n/a")</f>
        <v>203</v>
      </c>
      <c r="H1426" s="78">
        <f>+IF(ISNUMBER(DATA!S234),DATA!S234,"n/a")</f>
        <v>0.89400000000000002</v>
      </c>
      <c r="I1426" s="77">
        <f>+IF(ISNUMBER(DATA!AB234),DATA!AB234,"n/a")</f>
        <v>381</v>
      </c>
      <c r="J1426" s="78">
        <f>+IF(ISNUMBER(DATA!AC234),DATA!AC234,"n/a")</f>
        <v>0.63700000000000001</v>
      </c>
      <c r="K1426" s="77">
        <f>+IF(ISNUMBER(DATA!AL234),DATA!AL234,"n/a")</f>
        <v>654</v>
      </c>
      <c r="L1426" s="78">
        <f>+IF(ISNUMBER(DATA!AM234),DATA!AM234,"n/a")</f>
        <v>0.501</v>
      </c>
    </row>
    <row r="1427" spans="1:12" x14ac:dyDescent="0.2">
      <c r="A1427" s="76" t="s">
        <v>19</v>
      </c>
      <c r="B1427" s="67" t="s">
        <v>22</v>
      </c>
      <c r="C1427" s="67" t="s">
        <v>0</v>
      </c>
      <c r="D1427" s="67" t="s">
        <v>317</v>
      </c>
      <c r="E1427" s="77" t="str">
        <f>+IF(ISNUMBER(DATA!H235),DATA!H235,"n/a")</f>
        <v>n/a</v>
      </c>
      <c r="F1427" s="78" t="str">
        <f>+IF(ISNUMBER(DATA!I235),DATA!I235,"n/a")</f>
        <v>n/a</v>
      </c>
      <c r="G1427" s="77" t="str">
        <f>+IF(ISNUMBER(DATA!R235),DATA!R235,"n/a")</f>
        <v>n/a</v>
      </c>
      <c r="H1427" s="78" t="str">
        <f>+IF(ISNUMBER(DATA!S235),DATA!S235,"n/a")</f>
        <v>n/a</v>
      </c>
      <c r="I1427" s="77">
        <f>+IF(ISNUMBER(DATA!AB235),DATA!AB235,"n/a")</f>
        <v>96</v>
      </c>
      <c r="J1427" s="78" t="str">
        <f>+IF(ISNUMBER(DATA!AC235),DATA!AC235,"n/a")</f>
        <v>n/a</v>
      </c>
      <c r="K1427" s="77">
        <f>+IF(ISNUMBER(DATA!AL235),DATA!AL235,"n/a")</f>
        <v>309</v>
      </c>
      <c r="L1427" s="78">
        <f>+IF(ISNUMBER(DATA!AM235),DATA!AM235,"n/a")</f>
        <v>27.861999999999998</v>
      </c>
    </row>
    <row r="1428" spans="1:12" x14ac:dyDescent="0.2">
      <c r="A1428" s="76" t="s">
        <v>19</v>
      </c>
      <c r="B1428" s="67" t="s">
        <v>22</v>
      </c>
      <c r="C1428" s="67" t="s">
        <v>0</v>
      </c>
      <c r="D1428" s="67" t="s">
        <v>318</v>
      </c>
      <c r="E1428" s="77">
        <f>+IF(ISNUMBER(DATA!H236),DATA!H236,"n/a")</f>
        <v>1370</v>
      </c>
      <c r="F1428" s="78">
        <f>+IF(ISNUMBER(DATA!I236),DATA!I236,"n/a")</f>
        <v>0.20699999999999999</v>
      </c>
      <c r="G1428" s="77">
        <f>+IF(ISNUMBER(DATA!R236),DATA!R236,"n/a")</f>
        <v>4766</v>
      </c>
      <c r="H1428" s="78">
        <f>+IF(ISNUMBER(DATA!S236),DATA!S236,"n/a")</f>
        <v>0.27600000000000002</v>
      </c>
      <c r="I1428" s="77">
        <f>+IF(ISNUMBER(DATA!AB236),DATA!AB236,"n/a")</f>
        <v>8869</v>
      </c>
      <c r="J1428" s="78">
        <f>+IF(ISNUMBER(DATA!AC236),DATA!AC236,"n/a")</f>
        <v>3.9E-2</v>
      </c>
      <c r="K1428" s="77">
        <f>+IF(ISNUMBER(DATA!AL236),DATA!AL236,"n/a")</f>
        <v>25601</v>
      </c>
      <c r="L1428" s="78">
        <f>+IF(ISNUMBER(DATA!AM236),DATA!AM236,"n/a")</f>
        <v>1.9950000000000001</v>
      </c>
    </row>
    <row r="1429" spans="1:12" x14ac:dyDescent="0.2">
      <c r="A1429" s="76" t="s">
        <v>19</v>
      </c>
      <c r="B1429" s="67" t="s">
        <v>22</v>
      </c>
      <c r="C1429" s="67" t="s">
        <v>0</v>
      </c>
      <c r="D1429" s="67" t="s">
        <v>319</v>
      </c>
      <c r="E1429" s="77" t="str">
        <f>+IF(ISNUMBER(DATA!H237),DATA!H237,"n/a")</f>
        <v>n/a</v>
      </c>
      <c r="F1429" s="78" t="str">
        <f>+IF(ISNUMBER(DATA!I237),DATA!I237,"n/a")</f>
        <v>n/a</v>
      </c>
      <c r="G1429" s="77" t="str">
        <f>+IF(ISNUMBER(DATA!R237),DATA!R237,"n/a")</f>
        <v>n/a</v>
      </c>
      <c r="H1429" s="78" t="str">
        <f>+IF(ISNUMBER(DATA!S237),DATA!S237,"n/a")</f>
        <v>n/a</v>
      </c>
      <c r="I1429" s="77" t="str">
        <f>+IF(ISNUMBER(DATA!AB237),DATA!AB237,"n/a")</f>
        <v>n/a</v>
      </c>
      <c r="J1429" s="78" t="str">
        <f>+IF(ISNUMBER(DATA!AC237),DATA!AC237,"n/a")</f>
        <v>n/a</v>
      </c>
      <c r="K1429" s="77">
        <f>+IF(ISNUMBER(DATA!AL237),DATA!AL237,"n/a")</f>
        <v>0</v>
      </c>
      <c r="L1429" s="78">
        <f>+IF(ISNUMBER(DATA!AM237),DATA!AM237,"n/a")</f>
        <v>-1</v>
      </c>
    </row>
    <row r="1430" spans="1:12" x14ac:dyDescent="0.2">
      <c r="A1430" s="76" t="s">
        <v>19</v>
      </c>
      <c r="B1430" s="67" t="s">
        <v>22</v>
      </c>
      <c r="C1430" s="67" t="s">
        <v>0</v>
      </c>
      <c r="D1430" s="67" t="s">
        <v>320</v>
      </c>
      <c r="E1430" s="77">
        <f>+IF(ISNUMBER(DATA!H238),DATA!H238,"n/a")</f>
        <v>578</v>
      </c>
      <c r="F1430" s="78" t="str">
        <f>+IF(ISNUMBER(DATA!I238),DATA!I238,"n/a")</f>
        <v>n/a</v>
      </c>
      <c r="G1430" s="77">
        <f>+IF(ISNUMBER(DATA!R238),DATA!R238,"n/a")</f>
        <v>1193</v>
      </c>
      <c r="H1430" s="78" t="str">
        <f>+IF(ISNUMBER(DATA!S238),DATA!S238,"n/a")</f>
        <v>n/a</v>
      </c>
      <c r="I1430" s="77">
        <f>+IF(ISNUMBER(DATA!AB238),DATA!AB238,"n/a")</f>
        <v>1193</v>
      </c>
      <c r="J1430" s="78" t="str">
        <f>+IF(ISNUMBER(DATA!AC238),DATA!AC238,"n/a")</f>
        <v>n/a</v>
      </c>
      <c r="K1430" s="77">
        <f>+IF(ISNUMBER(DATA!AL238),DATA!AL238,"n/a")</f>
        <v>1193</v>
      </c>
      <c r="L1430" s="78" t="str">
        <f>+IF(ISNUMBER(DATA!AM238),DATA!AM238,"n/a")</f>
        <v>n/a</v>
      </c>
    </row>
    <row r="1431" spans="1:12" x14ac:dyDescent="0.2">
      <c r="A1431" s="76" t="s">
        <v>19</v>
      </c>
      <c r="B1431" s="67" t="s">
        <v>22</v>
      </c>
      <c r="C1431" s="67" t="s">
        <v>0</v>
      </c>
      <c r="D1431" s="67" t="s">
        <v>321</v>
      </c>
      <c r="E1431" s="77">
        <f>+IF(ISNUMBER(DATA!H239),DATA!H239,"n/a")</f>
        <v>5</v>
      </c>
      <c r="F1431" s="78" t="str">
        <f>+IF(ISNUMBER(DATA!I239),DATA!I239,"n/a")</f>
        <v>n/a</v>
      </c>
      <c r="G1431" s="77">
        <f>+IF(ISNUMBER(DATA!R239),DATA!R239,"n/a")</f>
        <v>11</v>
      </c>
      <c r="H1431" s="78" t="str">
        <f>+IF(ISNUMBER(DATA!S239),DATA!S239,"n/a")</f>
        <v>n/a</v>
      </c>
      <c r="I1431" s="77">
        <f>+IF(ISNUMBER(DATA!AB239),DATA!AB239,"n/a")</f>
        <v>17</v>
      </c>
      <c r="J1431" s="78" t="str">
        <f>+IF(ISNUMBER(DATA!AC239),DATA!AC239,"n/a")</f>
        <v>n/a</v>
      </c>
      <c r="K1431" s="77">
        <f>+IF(ISNUMBER(DATA!AL239),DATA!AL239,"n/a")</f>
        <v>60</v>
      </c>
      <c r="L1431" s="78">
        <f>+IF(ISNUMBER(DATA!AM239),DATA!AM239,"n/a")</f>
        <v>0.90700000000000003</v>
      </c>
    </row>
    <row r="1432" spans="1:12" x14ac:dyDescent="0.2">
      <c r="A1432" s="76" t="s">
        <v>19</v>
      </c>
      <c r="B1432" s="67" t="s">
        <v>22</v>
      </c>
      <c r="C1432" s="67" t="s">
        <v>0</v>
      </c>
      <c r="D1432" s="67" t="s">
        <v>347</v>
      </c>
      <c r="E1432" s="77">
        <f>+IF(ISNUMBER(DATA!H240),DATA!H240,"n/a")</f>
        <v>285</v>
      </c>
      <c r="F1432" s="78">
        <f>+IF(ISNUMBER(DATA!I240),DATA!I240,"n/a")</f>
        <v>0.35199999999999998</v>
      </c>
      <c r="G1432" s="77">
        <f>+IF(ISNUMBER(DATA!R240),DATA!R240,"n/a")</f>
        <v>839</v>
      </c>
      <c r="H1432" s="78">
        <f>+IF(ISNUMBER(DATA!S240),DATA!S240,"n/a")</f>
        <v>0.497</v>
      </c>
      <c r="I1432" s="77">
        <f>+IF(ISNUMBER(DATA!AB240),DATA!AB240,"n/a")</f>
        <v>1598</v>
      </c>
      <c r="J1432" s="78">
        <f>+IF(ISNUMBER(DATA!AC240),DATA!AC240,"n/a")</f>
        <v>0.37</v>
      </c>
      <c r="K1432" s="77">
        <f>+IF(ISNUMBER(DATA!AL240),DATA!AL240,"n/a")</f>
        <v>4137</v>
      </c>
      <c r="L1432" s="78">
        <f>+IF(ISNUMBER(DATA!AM240),DATA!AM240,"n/a")</f>
        <v>0</v>
      </c>
    </row>
    <row r="1433" spans="1:12" x14ac:dyDescent="0.2">
      <c r="A1433" s="76" t="s">
        <v>19</v>
      </c>
      <c r="B1433" s="67" t="s">
        <v>22</v>
      </c>
      <c r="C1433" s="67" t="s">
        <v>0</v>
      </c>
      <c r="D1433" s="67" t="s">
        <v>348</v>
      </c>
      <c r="E1433" s="77">
        <f>+IF(ISNUMBER(DATA!H241),DATA!H241,"n/a")</f>
        <v>49</v>
      </c>
      <c r="F1433" s="78" t="str">
        <f>+IF(ISNUMBER(DATA!I241),DATA!I241,"n/a")</f>
        <v>n/a</v>
      </c>
      <c r="G1433" s="77">
        <f>+IF(ISNUMBER(DATA!R241),DATA!R241,"n/a")</f>
        <v>61</v>
      </c>
      <c r="H1433" s="78" t="str">
        <f>+IF(ISNUMBER(DATA!S241),DATA!S241,"n/a")</f>
        <v>n/a</v>
      </c>
      <c r="I1433" s="77">
        <f>+IF(ISNUMBER(DATA!AB241),DATA!AB241,"n/a")</f>
        <v>73</v>
      </c>
      <c r="J1433" s="78" t="str">
        <f>+IF(ISNUMBER(DATA!AC241),DATA!AC241,"n/a")</f>
        <v>n/a</v>
      </c>
      <c r="K1433" s="77">
        <f>+IF(ISNUMBER(DATA!AL241),DATA!AL241,"n/a")</f>
        <v>145</v>
      </c>
      <c r="L1433" s="78" t="str">
        <f>+IF(ISNUMBER(DATA!AM241),DATA!AM241,"n/a")</f>
        <v>n/a</v>
      </c>
    </row>
    <row r="1434" spans="1:12" x14ac:dyDescent="0.2">
      <c r="A1434" s="76"/>
      <c r="E1434" s="101"/>
      <c r="F1434" s="102"/>
      <c r="G1434" s="101"/>
      <c r="H1434" s="102"/>
      <c r="I1434" s="101"/>
      <c r="J1434" s="102"/>
      <c r="K1434" s="101"/>
      <c r="L1434" s="102"/>
    </row>
    <row r="1435" spans="1:12" x14ac:dyDescent="0.2">
      <c r="A1435" s="76" t="s">
        <v>19</v>
      </c>
      <c r="B1435" s="67" t="s">
        <v>22</v>
      </c>
      <c r="C1435" s="67" t="s">
        <v>9</v>
      </c>
      <c r="D1435" s="67" t="s">
        <v>274</v>
      </c>
      <c r="E1435" s="87">
        <f>+IF(ISNUMBER(DATA!J192),DATA!J192,"n/a")</f>
        <v>5</v>
      </c>
      <c r="F1435" s="78" t="str">
        <f>+IF(ISNUMBER(DATA!K192),DATA!K192,"n/a")</f>
        <v>n/a</v>
      </c>
      <c r="G1435" s="87">
        <f>+IF(ISNUMBER(DATA!T192),DATA!T192,"n/a")</f>
        <v>5</v>
      </c>
      <c r="H1435" s="78" t="str">
        <f>+IF(ISNUMBER(DATA!U192),DATA!U192,"n/a")</f>
        <v>n/a</v>
      </c>
      <c r="I1435" s="87">
        <f>+IF(ISNUMBER(DATA!AD192),DATA!AD192,"n/a")</f>
        <v>5</v>
      </c>
      <c r="J1435" s="78" t="str">
        <f>+IF(ISNUMBER(DATA!AE192),DATA!AE192,"n/a")</f>
        <v>n/a</v>
      </c>
      <c r="K1435" s="87">
        <f>+IF(ISNUMBER(DATA!AN192),DATA!AN192,"n/a")</f>
        <v>5</v>
      </c>
      <c r="L1435" s="78" t="str">
        <f>+IF(ISNUMBER(DATA!AO192),DATA!AO192,"n/a")</f>
        <v>n/a</v>
      </c>
    </row>
    <row r="1436" spans="1:12" x14ac:dyDescent="0.2">
      <c r="A1436" s="76" t="s">
        <v>19</v>
      </c>
      <c r="B1436" s="67" t="s">
        <v>22</v>
      </c>
      <c r="C1436" s="67" t="s">
        <v>9</v>
      </c>
      <c r="D1436" s="67" t="s">
        <v>275</v>
      </c>
      <c r="E1436" s="87" t="str">
        <f>+IF(ISNUMBER(DATA!J193),DATA!J193,"n/a")</f>
        <v>n/a</v>
      </c>
      <c r="F1436" s="78" t="str">
        <f>+IF(ISNUMBER(DATA!K193),DATA!K193,"n/a")</f>
        <v>n/a</v>
      </c>
      <c r="G1436" s="87" t="str">
        <f>+IF(ISNUMBER(DATA!T193),DATA!T193,"n/a")</f>
        <v>n/a</v>
      </c>
      <c r="H1436" s="78" t="str">
        <f>+IF(ISNUMBER(DATA!U193),DATA!U193,"n/a")</f>
        <v>n/a</v>
      </c>
      <c r="I1436" s="87" t="str">
        <f>+IF(ISNUMBER(DATA!AD193),DATA!AD193,"n/a")</f>
        <v>n/a</v>
      </c>
      <c r="J1436" s="78" t="str">
        <f>+IF(ISNUMBER(DATA!AE193),DATA!AE193,"n/a")</f>
        <v>n/a</v>
      </c>
      <c r="K1436" s="87" t="str">
        <f>+IF(ISNUMBER(DATA!AN193),DATA!AN193,"n/a")</f>
        <v>n/a</v>
      </c>
      <c r="L1436" s="78" t="str">
        <f>+IF(ISNUMBER(DATA!AO193),DATA!AO193,"n/a")</f>
        <v>n/a</v>
      </c>
    </row>
    <row r="1437" spans="1:12" x14ac:dyDescent="0.2">
      <c r="A1437" s="76" t="s">
        <v>19</v>
      </c>
      <c r="B1437" s="67" t="s">
        <v>22</v>
      </c>
      <c r="C1437" s="67" t="s">
        <v>9</v>
      </c>
      <c r="D1437" s="67" t="s">
        <v>276</v>
      </c>
      <c r="E1437" s="87">
        <f>+IF(ISNUMBER(DATA!J194),DATA!J194,"n/a")</f>
        <v>18</v>
      </c>
      <c r="F1437" s="78">
        <f>+IF(ISNUMBER(DATA!K194),DATA!K194,"n/a")</f>
        <v>-0.44900000000000001</v>
      </c>
      <c r="G1437" s="87">
        <f>+IF(ISNUMBER(DATA!T194),DATA!T194,"n/a")</f>
        <v>25</v>
      </c>
      <c r="H1437" s="78">
        <f>+IF(ISNUMBER(DATA!U194),DATA!U194,"n/a")</f>
        <v>-0.34399999999999997</v>
      </c>
      <c r="I1437" s="87">
        <f>+IF(ISNUMBER(DATA!AD194),DATA!AD194,"n/a")</f>
        <v>27</v>
      </c>
      <c r="J1437" s="78">
        <f>+IF(ISNUMBER(DATA!AE194),DATA!AE194,"n/a")</f>
        <v>-0.377</v>
      </c>
      <c r="K1437" s="87">
        <f>+IF(ISNUMBER(DATA!AN194),DATA!AN194,"n/a")</f>
        <v>41</v>
      </c>
      <c r="L1437" s="78">
        <f>+IF(ISNUMBER(DATA!AO194),DATA!AO194,"n/a")</f>
        <v>-0.55900000000000005</v>
      </c>
    </row>
    <row r="1438" spans="1:12" x14ac:dyDescent="0.2">
      <c r="A1438" s="76" t="s">
        <v>19</v>
      </c>
      <c r="B1438" s="67" t="s">
        <v>22</v>
      </c>
      <c r="C1438" s="67" t="s">
        <v>9</v>
      </c>
      <c r="D1438" s="67" t="s">
        <v>277</v>
      </c>
      <c r="E1438" s="87" t="str">
        <f>+IF(ISNUMBER(DATA!J195),DATA!J195,"n/a")</f>
        <v>n/a</v>
      </c>
      <c r="F1438" s="78" t="str">
        <f>+IF(ISNUMBER(DATA!K195),DATA!K195,"n/a")</f>
        <v>n/a</v>
      </c>
      <c r="G1438" s="87" t="str">
        <f>+IF(ISNUMBER(DATA!T195),DATA!T195,"n/a")</f>
        <v>n/a</v>
      </c>
      <c r="H1438" s="78" t="str">
        <f>+IF(ISNUMBER(DATA!U195),DATA!U195,"n/a")</f>
        <v>n/a</v>
      </c>
      <c r="I1438" s="87" t="str">
        <f>+IF(ISNUMBER(DATA!AD195),DATA!AD195,"n/a")</f>
        <v>n/a</v>
      </c>
      <c r="J1438" s="78" t="str">
        <f>+IF(ISNUMBER(DATA!AE195),DATA!AE195,"n/a")</f>
        <v>n/a</v>
      </c>
      <c r="K1438" s="87" t="str">
        <f>+IF(ISNUMBER(DATA!AN195),DATA!AN195,"n/a")</f>
        <v>n/a</v>
      </c>
      <c r="L1438" s="78" t="str">
        <f>+IF(ISNUMBER(DATA!AO195),DATA!AO195,"n/a")</f>
        <v>n/a</v>
      </c>
    </row>
    <row r="1439" spans="1:12" x14ac:dyDescent="0.2">
      <c r="A1439" s="76" t="s">
        <v>19</v>
      </c>
      <c r="B1439" s="67" t="s">
        <v>22</v>
      </c>
      <c r="C1439" s="67" t="s">
        <v>9</v>
      </c>
      <c r="D1439" s="67" t="s">
        <v>278</v>
      </c>
      <c r="E1439" s="87">
        <f>+IF(ISNUMBER(DATA!J196),DATA!J196,"n/a")</f>
        <v>6</v>
      </c>
      <c r="F1439" s="78" t="str">
        <f>+IF(ISNUMBER(DATA!K196),DATA!K196,"n/a")</f>
        <v>n/a</v>
      </c>
      <c r="G1439" s="87">
        <f>+IF(ISNUMBER(DATA!T196),DATA!T196,"n/a")</f>
        <v>6</v>
      </c>
      <c r="H1439" s="78" t="str">
        <f>+IF(ISNUMBER(DATA!U196),DATA!U196,"n/a")</f>
        <v>n/a</v>
      </c>
      <c r="I1439" s="87">
        <f>+IF(ISNUMBER(DATA!AD196),DATA!AD196,"n/a")</f>
        <v>6</v>
      </c>
      <c r="J1439" s="78">
        <f>+IF(ISNUMBER(DATA!AE196),DATA!AE196,"n/a")</f>
        <v>-0.29399999999999998</v>
      </c>
      <c r="K1439" s="87">
        <f>+IF(ISNUMBER(DATA!AN196),DATA!AN196,"n/a")</f>
        <v>6</v>
      </c>
      <c r="L1439" s="78">
        <f>+IF(ISNUMBER(DATA!AO196),DATA!AO196,"n/a")</f>
        <v>-0.33800000000000002</v>
      </c>
    </row>
    <row r="1440" spans="1:12" x14ac:dyDescent="0.2">
      <c r="A1440" s="76" t="s">
        <v>19</v>
      </c>
      <c r="B1440" s="67" t="s">
        <v>22</v>
      </c>
      <c r="C1440" s="67" t="s">
        <v>9</v>
      </c>
      <c r="D1440" s="67" t="s">
        <v>279</v>
      </c>
      <c r="E1440" s="87">
        <f>+IF(ISNUMBER(DATA!J197),DATA!J197,"n/a")</f>
        <v>9</v>
      </c>
      <c r="F1440" s="78" t="str">
        <f>+IF(ISNUMBER(DATA!K197),DATA!K197,"n/a")</f>
        <v>n/a</v>
      </c>
      <c r="G1440" s="87">
        <f>+IF(ISNUMBER(DATA!T197),DATA!T197,"n/a")</f>
        <v>28</v>
      </c>
      <c r="H1440" s="78">
        <f>+IF(ISNUMBER(DATA!U197),DATA!U197,"n/a")</f>
        <v>0.26500000000000001</v>
      </c>
      <c r="I1440" s="87">
        <f>+IF(ISNUMBER(DATA!AD197),DATA!AD197,"n/a")</f>
        <v>43</v>
      </c>
      <c r="J1440" s="78">
        <f>+IF(ISNUMBER(DATA!AE197),DATA!AE197,"n/a")</f>
        <v>-0.35699999999999998</v>
      </c>
      <c r="K1440" s="87">
        <f>+IF(ISNUMBER(DATA!AN197),DATA!AN197,"n/a")</f>
        <v>70</v>
      </c>
      <c r="L1440" s="78">
        <f>+IF(ISNUMBER(DATA!AO197),DATA!AO197,"n/a")</f>
        <v>-5.5E-2</v>
      </c>
    </row>
    <row r="1441" spans="1:12" x14ac:dyDescent="0.2">
      <c r="A1441" s="76" t="s">
        <v>19</v>
      </c>
      <c r="B1441" s="67" t="s">
        <v>22</v>
      </c>
      <c r="C1441" s="67" t="s">
        <v>9</v>
      </c>
      <c r="D1441" s="67" t="s">
        <v>280</v>
      </c>
      <c r="E1441" s="87" t="str">
        <f>+IF(ISNUMBER(DATA!J198),DATA!J198,"n/a")</f>
        <v>n/a</v>
      </c>
      <c r="F1441" s="78" t="str">
        <f>+IF(ISNUMBER(DATA!K198),DATA!K198,"n/a")</f>
        <v>n/a</v>
      </c>
      <c r="G1441" s="87" t="str">
        <f>+IF(ISNUMBER(DATA!T198),DATA!T198,"n/a")</f>
        <v>n/a</v>
      </c>
      <c r="H1441" s="78" t="str">
        <f>+IF(ISNUMBER(DATA!U198),DATA!U198,"n/a")</f>
        <v>n/a</v>
      </c>
      <c r="I1441" s="87" t="str">
        <f>+IF(ISNUMBER(DATA!AD198),DATA!AD198,"n/a")</f>
        <v>n/a</v>
      </c>
      <c r="J1441" s="78" t="str">
        <f>+IF(ISNUMBER(DATA!AE198),DATA!AE198,"n/a")</f>
        <v>n/a</v>
      </c>
      <c r="K1441" s="87">
        <f>+IF(ISNUMBER(DATA!AN198),DATA!AN198,"n/a")</f>
        <v>0</v>
      </c>
      <c r="L1441" s="78">
        <f>+IF(ISNUMBER(DATA!AO198),DATA!AO198,"n/a")</f>
        <v>-1</v>
      </c>
    </row>
    <row r="1442" spans="1:12" x14ac:dyDescent="0.2">
      <c r="A1442" s="76" t="s">
        <v>19</v>
      </c>
      <c r="B1442" s="67" t="s">
        <v>22</v>
      </c>
      <c r="C1442" s="67" t="s">
        <v>9</v>
      </c>
      <c r="D1442" s="67" t="s">
        <v>281</v>
      </c>
      <c r="E1442" s="87">
        <f>+IF(ISNUMBER(DATA!J199),DATA!J199,"n/a")</f>
        <v>6</v>
      </c>
      <c r="F1442" s="78">
        <f>+IF(ISNUMBER(DATA!K199),DATA!K199,"n/a")</f>
        <v>0.14399999999999999</v>
      </c>
      <c r="G1442" s="87">
        <f>+IF(ISNUMBER(DATA!T199),DATA!T199,"n/a")</f>
        <v>14</v>
      </c>
      <c r="H1442" s="78">
        <f>+IF(ISNUMBER(DATA!U199),DATA!U199,"n/a")</f>
        <v>6.0999999999999999E-2</v>
      </c>
      <c r="I1442" s="87">
        <f>+IF(ISNUMBER(DATA!AD199),DATA!AD199,"n/a")</f>
        <v>26</v>
      </c>
      <c r="J1442" s="78">
        <f>+IF(ISNUMBER(DATA!AE199),DATA!AE199,"n/a")</f>
        <v>-0.09</v>
      </c>
      <c r="K1442" s="87">
        <f>+IF(ISNUMBER(DATA!AN199),DATA!AN199,"n/a")</f>
        <v>70</v>
      </c>
      <c r="L1442" s="78">
        <f>+IF(ISNUMBER(DATA!AO199),DATA!AO199,"n/a")</f>
        <v>-1.9E-2</v>
      </c>
    </row>
    <row r="1443" spans="1:12" x14ac:dyDescent="0.2">
      <c r="A1443" s="76" t="s">
        <v>19</v>
      </c>
      <c r="B1443" s="67" t="s">
        <v>22</v>
      </c>
      <c r="C1443" s="67" t="s">
        <v>9</v>
      </c>
      <c r="D1443" s="67" t="s">
        <v>282</v>
      </c>
      <c r="E1443" s="87">
        <f>+IF(ISNUMBER(DATA!J200),DATA!J200,"n/a")</f>
        <v>6</v>
      </c>
      <c r="F1443" s="78">
        <f>+IF(ISNUMBER(DATA!K200),DATA!K200,"n/a")</f>
        <v>-0.36799999999999999</v>
      </c>
      <c r="G1443" s="87">
        <f>+IF(ISNUMBER(DATA!T200),DATA!T200,"n/a")</f>
        <v>18</v>
      </c>
      <c r="H1443" s="78">
        <f>+IF(ISNUMBER(DATA!U200),DATA!U200,"n/a")</f>
        <v>-0.42399999999999999</v>
      </c>
      <c r="I1443" s="87">
        <f>+IF(ISNUMBER(DATA!AD200),DATA!AD200,"n/a")</f>
        <v>32</v>
      </c>
      <c r="J1443" s="78">
        <f>+IF(ISNUMBER(DATA!AE200),DATA!AE200,"n/a")</f>
        <v>-0.46200000000000002</v>
      </c>
      <c r="K1443" s="87">
        <f>+IF(ISNUMBER(DATA!AN200),DATA!AN200,"n/a")</f>
        <v>101</v>
      </c>
      <c r="L1443" s="78">
        <f>+IF(ISNUMBER(DATA!AO200),DATA!AO200,"n/a")</f>
        <v>-0.35899999999999999</v>
      </c>
    </row>
    <row r="1444" spans="1:12" x14ac:dyDescent="0.2">
      <c r="A1444" s="76" t="s">
        <v>19</v>
      </c>
      <c r="B1444" s="67" t="s">
        <v>22</v>
      </c>
      <c r="C1444" s="67" t="s">
        <v>9</v>
      </c>
      <c r="D1444" s="67" t="s">
        <v>283</v>
      </c>
      <c r="E1444" s="87">
        <f>+IF(ISNUMBER(DATA!J201),DATA!J201,"n/a")</f>
        <v>24</v>
      </c>
      <c r="F1444" s="78">
        <f>+IF(ISNUMBER(DATA!K201),DATA!K201,"n/a")</f>
        <v>0.40300000000000002</v>
      </c>
      <c r="G1444" s="87">
        <f>+IF(ISNUMBER(DATA!T201),DATA!T201,"n/a")</f>
        <v>53</v>
      </c>
      <c r="H1444" s="78">
        <f>+IF(ISNUMBER(DATA!U201),DATA!U201,"n/a")</f>
        <v>0.52</v>
      </c>
      <c r="I1444" s="87">
        <f>+IF(ISNUMBER(DATA!AD201),DATA!AD201,"n/a")</f>
        <v>81</v>
      </c>
      <c r="J1444" s="78">
        <f>+IF(ISNUMBER(DATA!AE201),DATA!AE201,"n/a")</f>
        <v>0.33400000000000002</v>
      </c>
      <c r="K1444" s="87">
        <f>+IF(ISNUMBER(DATA!AN201),DATA!AN201,"n/a")</f>
        <v>216</v>
      </c>
      <c r="L1444" s="78">
        <f>+IF(ISNUMBER(DATA!AO201),DATA!AO201,"n/a")</f>
        <v>0.09</v>
      </c>
    </row>
    <row r="1445" spans="1:12" x14ac:dyDescent="0.2">
      <c r="A1445" s="76" t="s">
        <v>19</v>
      </c>
      <c r="B1445" s="67" t="s">
        <v>22</v>
      </c>
      <c r="C1445" s="67" t="s">
        <v>9</v>
      </c>
      <c r="D1445" s="67" t="s">
        <v>284</v>
      </c>
      <c r="E1445" s="87">
        <f>+IF(ISNUMBER(DATA!J202),DATA!J202,"n/a")</f>
        <v>27</v>
      </c>
      <c r="F1445" s="78">
        <f>+IF(ISNUMBER(DATA!K202),DATA!K202,"n/a")</f>
        <v>0.48299999999999998</v>
      </c>
      <c r="G1445" s="87">
        <f>+IF(ISNUMBER(DATA!T202),DATA!T202,"n/a")</f>
        <v>60</v>
      </c>
      <c r="H1445" s="78">
        <f>+IF(ISNUMBER(DATA!U202),DATA!U202,"n/a")</f>
        <v>0.184</v>
      </c>
      <c r="I1445" s="87">
        <f>+IF(ISNUMBER(DATA!AD202),DATA!AD202,"n/a")</f>
        <v>128</v>
      </c>
      <c r="J1445" s="78">
        <f>+IF(ISNUMBER(DATA!AE202),DATA!AE202,"n/a")</f>
        <v>0.32800000000000001</v>
      </c>
      <c r="K1445" s="87">
        <f>+IF(ISNUMBER(DATA!AN202),DATA!AN202,"n/a")</f>
        <v>341</v>
      </c>
      <c r="L1445" s="78">
        <f>+IF(ISNUMBER(DATA!AO202),DATA!AO202,"n/a")</f>
        <v>3.6999999999999998E-2</v>
      </c>
    </row>
    <row r="1446" spans="1:12" x14ac:dyDescent="0.2">
      <c r="A1446" s="76" t="s">
        <v>19</v>
      </c>
      <c r="B1446" s="67" t="s">
        <v>22</v>
      </c>
      <c r="C1446" s="67" t="s">
        <v>9</v>
      </c>
      <c r="D1446" s="67" t="s">
        <v>285</v>
      </c>
      <c r="E1446" s="87">
        <f>+IF(ISNUMBER(DATA!J203),DATA!J203,"n/a")</f>
        <v>4</v>
      </c>
      <c r="F1446" s="78">
        <f>+IF(ISNUMBER(DATA!K203),DATA!K203,"n/a")</f>
        <v>1.016</v>
      </c>
      <c r="G1446" s="87">
        <f>+IF(ISNUMBER(DATA!T203),DATA!T203,"n/a")</f>
        <v>10</v>
      </c>
      <c r="H1446" s="78">
        <f>+IF(ISNUMBER(DATA!U203),DATA!U203,"n/a")</f>
        <v>0.69699999999999995</v>
      </c>
      <c r="I1446" s="87">
        <f>+IF(ISNUMBER(DATA!AD203),DATA!AD203,"n/a")</f>
        <v>18</v>
      </c>
      <c r="J1446" s="78">
        <f>+IF(ISNUMBER(DATA!AE203),DATA!AE203,"n/a")</f>
        <v>0.51700000000000002</v>
      </c>
      <c r="K1446" s="87">
        <f>+IF(ISNUMBER(DATA!AN203),DATA!AN203,"n/a")</f>
        <v>48</v>
      </c>
      <c r="L1446" s="78">
        <f>+IF(ISNUMBER(DATA!AO203),DATA!AO203,"n/a")</f>
        <v>0.61199999999999999</v>
      </c>
    </row>
    <row r="1447" spans="1:12" x14ac:dyDescent="0.2">
      <c r="A1447" s="76" t="s">
        <v>19</v>
      </c>
      <c r="B1447" s="67" t="s">
        <v>22</v>
      </c>
      <c r="C1447" s="67" t="s">
        <v>9</v>
      </c>
      <c r="D1447" s="67" t="s">
        <v>286</v>
      </c>
      <c r="E1447" s="87">
        <f>+IF(ISNUMBER(DATA!J204),DATA!J204,"n/a")</f>
        <v>47</v>
      </c>
      <c r="F1447" s="78">
        <f>+IF(ISNUMBER(DATA!K204),DATA!K204,"n/a")</f>
        <v>79.186000000000007</v>
      </c>
      <c r="G1447" s="87">
        <f>+IF(ISNUMBER(DATA!T204),DATA!T204,"n/a")</f>
        <v>146</v>
      </c>
      <c r="H1447" s="78">
        <f>+IF(ISNUMBER(DATA!U204),DATA!U204,"n/a")</f>
        <v>54.531999999999996</v>
      </c>
      <c r="I1447" s="87">
        <f>+IF(ISNUMBER(DATA!AD204),DATA!AD204,"n/a")</f>
        <v>208</v>
      </c>
      <c r="J1447" s="78">
        <f>+IF(ISNUMBER(DATA!AE204),DATA!AE204,"n/a")</f>
        <v>63.457000000000001</v>
      </c>
      <c r="K1447" s="87">
        <f>+IF(ISNUMBER(DATA!AN204),DATA!AN204,"n/a")</f>
        <v>208</v>
      </c>
      <c r="L1447" s="78">
        <f>+IF(ISNUMBER(DATA!AO204),DATA!AO204,"n/a")</f>
        <v>46.603000000000002</v>
      </c>
    </row>
    <row r="1448" spans="1:12" x14ac:dyDescent="0.2">
      <c r="A1448" s="76" t="s">
        <v>19</v>
      </c>
      <c r="B1448" s="67" t="s">
        <v>22</v>
      </c>
      <c r="C1448" s="67" t="s">
        <v>9</v>
      </c>
      <c r="D1448" s="67" t="s">
        <v>287</v>
      </c>
      <c r="E1448" s="87">
        <f>+IF(ISNUMBER(DATA!J205),DATA!J205,"n/a")</f>
        <v>16</v>
      </c>
      <c r="F1448" s="78">
        <f>+IF(ISNUMBER(DATA!K205),DATA!K205,"n/a")</f>
        <v>0.32500000000000001</v>
      </c>
      <c r="G1448" s="87">
        <f>+IF(ISNUMBER(DATA!T205),DATA!T205,"n/a")</f>
        <v>36</v>
      </c>
      <c r="H1448" s="78">
        <f>+IF(ISNUMBER(DATA!U205),DATA!U205,"n/a")</f>
        <v>0.23400000000000001</v>
      </c>
      <c r="I1448" s="87">
        <f>+IF(ISNUMBER(DATA!AD205),DATA!AD205,"n/a")</f>
        <v>77</v>
      </c>
      <c r="J1448" s="78">
        <f>+IF(ISNUMBER(DATA!AE205),DATA!AE205,"n/a")</f>
        <v>0.42099999999999999</v>
      </c>
      <c r="K1448" s="87">
        <f>+IF(ISNUMBER(DATA!AN205),DATA!AN205,"n/a")</f>
        <v>195</v>
      </c>
      <c r="L1448" s="78">
        <f>+IF(ISNUMBER(DATA!AO205),DATA!AO205,"n/a")</f>
        <v>0.18</v>
      </c>
    </row>
    <row r="1449" spans="1:12" x14ac:dyDescent="0.2">
      <c r="A1449" s="76" t="s">
        <v>19</v>
      </c>
      <c r="B1449" s="67" t="s">
        <v>22</v>
      </c>
      <c r="C1449" s="67" t="s">
        <v>9</v>
      </c>
      <c r="D1449" s="67" t="s">
        <v>288</v>
      </c>
      <c r="E1449" s="87" t="str">
        <f>+IF(ISNUMBER(DATA!J206),DATA!J206,"n/a")</f>
        <v>n/a</v>
      </c>
      <c r="F1449" s="78" t="str">
        <f>+IF(ISNUMBER(DATA!K206),DATA!K206,"n/a")</f>
        <v>n/a</v>
      </c>
      <c r="G1449" s="87" t="str">
        <f>+IF(ISNUMBER(DATA!T206),DATA!T206,"n/a")</f>
        <v>n/a</v>
      </c>
      <c r="H1449" s="78" t="str">
        <f>+IF(ISNUMBER(DATA!U206),DATA!U206,"n/a")</f>
        <v>n/a</v>
      </c>
      <c r="I1449" s="87" t="str">
        <f>+IF(ISNUMBER(DATA!AD206),DATA!AD206,"n/a")</f>
        <v>n/a</v>
      </c>
      <c r="J1449" s="78" t="str">
        <f>+IF(ISNUMBER(DATA!AE206),DATA!AE206,"n/a")</f>
        <v>n/a</v>
      </c>
      <c r="K1449" s="87" t="str">
        <f>+IF(ISNUMBER(DATA!AN206),DATA!AN206,"n/a")</f>
        <v>n/a</v>
      </c>
      <c r="L1449" s="78" t="str">
        <f>+IF(ISNUMBER(DATA!AO206),DATA!AO206,"n/a")</f>
        <v>n/a</v>
      </c>
    </row>
    <row r="1450" spans="1:12" x14ac:dyDescent="0.2">
      <c r="A1450" s="76" t="s">
        <v>19</v>
      </c>
      <c r="B1450" s="67" t="s">
        <v>22</v>
      </c>
      <c r="C1450" s="67" t="s">
        <v>9</v>
      </c>
      <c r="D1450" s="67" t="s">
        <v>289</v>
      </c>
      <c r="E1450" s="87">
        <f>+IF(ISNUMBER(DATA!J207),DATA!J207,"n/a")</f>
        <v>42</v>
      </c>
      <c r="F1450" s="78">
        <f>+IF(ISNUMBER(DATA!K207),DATA!K207,"n/a")</f>
        <v>13.718</v>
      </c>
      <c r="G1450" s="87">
        <f>+IF(ISNUMBER(DATA!T207),DATA!T207,"n/a")</f>
        <v>77</v>
      </c>
      <c r="H1450" s="78">
        <f>+IF(ISNUMBER(DATA!U207),DATA!U207,"n/a")</f>
        <v>20.518000000000001</v>
      </c>
      <c r="I1450" s="87">
        <f>+IF(ISNUMBER(DATA!AD207),DATA!AD207,"n/a")</f>
        <v>80</v>
      </c>
      <c r="J1450" s="78">
        <f>+IF(ISNUMBER(DATA!AE207),DATA!AE207,"n/a")</f>
        <v>9.1050000000000004</v>
      </c>
      <c r="K1450" s="87">
        <f>+IF(ISNUMBER(DATA!AN207),DATA!AN207,"n/a")</f>
        <v>82</v>
      </c>
      <c r="L1450" s="78">
        <f>+IF(ISNUMBER(DATA!AO207),DATA!AO207,"n/a")</f>
        <v>0.311</v>
      </c>
    </row>
    <row r="1451" spans="1:12" x14ac:dyDescent="0.2">
      <c r="A1451" s="76" t="s">
        <v>19</v>
      </c>
      <c r="B1451" s="67" t="s">
        <v>22</v>
      </c>
      <c r="C1451" s="67" t="s">
        <v>9</v>
      </c>
      <c r="D1451" s="67" t="s">
        <v>290</v>
      </c>
      <c r="E1451" s="87">
        <f>+IF(ISNUMBER(DATA!J208),DATA!J208,"n/a")</f>
        <v>33</v>
      </c>
      <c r="F1451" s="78">
        <f>+IF(ISNUMBER(DATA!K208),DATA!K208,"n/a")</f>
        <v>-0.84299999999999997</v>
      </c>
      <c r="G1451" s="87">
        <f>+IF(ISNUMBER(DATA!T208),DATA!T208,"n/a")</f>
        <v>104</v>
      </c>
      <c r="H1451" s="78">
        <f>+IF(ISNUMBER(DATA!U208),DATA!U208,"n/a")</f>
        <v>-0.89500000000000002</v>
      </c>
      <c r="I1451" s="87">
        <f>+IF(ISNUMBER(DATA!AD208),DATA!AD208,"n/a")</f>
        <v>392</v>
      </c>
      <c r="J1451" s="78">
        <f>+IF(ISNUMBER(DATA!AE208),DATA!AE208,"n/a")</f>
        <v>-0.81299999999999994</v>
      </c>
      <c r="K1451" s="87">
        <f>+IF(ISNUMBER(DATA!AN208),DATA!AN208,"n/a")</f>
        <v>797</v>
      </c>
      <c r="L1451" s="78">
        <f>+IF(ISNUMBER(DATA!AO208),DATA!AO208,"n/a")</f>
        <v>-0.66600000000000004</v>
      </c>
    </row>
    <row r="1452" spans="1:12" x14ac:dyDescent="0.2">
      <c r="A1452" s="76" t="s">
        <v>19</v>
      </c>
      <c r="B1452" s="67" t="s">
        <v>22</v>
      </c>
      <c r="C1452" s="67" t="s">
        <v>9</v>
      </c>
      <c r="D1452" s="67" t="s">
        <v>291</v>
      </c>
      <c r="E1452" s="87">
        <f>+IF(ISNUMBER(DATA!J209),DATA!J209,"n/a")</f>
        <v>6</v>
      </c>
      <c r="F1452" s="78">
        <f>+IF(ISNUMBER(DATA!K209),DATA!K209,"n/a")</f>
        <v>0.22700000000000001</v>
      </c>
      <c r="G1452" s="87">
        <f>+IF(ISNUMBER(DATA!T209),DATA!T209,"n/a")</f>
        <v>18</v>
      </c>
      <c r="H1452" s="78">
        <f>+IF(ISNUMBER(DATA!U209),DATA!U209,"n/a")</f>
        <v>0.214</v>
      </c>
      <c r="I1452" s="87">
        <f>+IF(ISNUMBER(DATA!AD209),DATA!AD209,"n/a")</f>
        <v>33</v>
      </c>
      <c r="J1452" s="78">
        <f>+IF(ISNUMBER(DATA!AE209),DATA!AE209,"n/a")</f>
        <v>0.13300000000000001</v>
      </c>
      <c r="K1452" s="87">
        <f>+IF(ISNUMBER(DATA!AN209),DATA!AN209,"n/a")</f>
        <v>93</v>
      </c>
      <c r="L1452" s="78">
        <f>+IF(ISNUMBER(DATA!AO209),DATA!AO209,"n/a")</f>
        <v>0.23499999999999999</v>
      </c>
    </row>
    <row r="1453" spans="1:12" x14ac:dyDescent="0.2">
      <c r="A1453" s="76" t="s">
        <v>19</v>
      </c>
      <c r="B1453" s="67" t="s">
        <v>22</v>
      </c>
      <c r="C1453" s="67" t="s">
        <v>9</v>
      </c>
      <c r="D1453" s="67" t="s">
        <v>292</v>
      </c>
      <c r="E1453" s="87">
        <f>+IF(ISNUMBER(DATA!J210),DATA!J210,"n/a")</f>
        <v>1</v>
      </c>
      <c r="F1453" s="78">
        <f>+IF(ISNUMBER(DATA!K210),DATA!K210,"n/a")</f>
        <v>-0.69199999999999995</v>
      </c>
      <c r="G1453" s="87">
        <f>+IF(ISNUMBER(DATA!T210),DATA!T210,"n/a")</f>
        <v>3</v>
      </c>
      <c r="H1453" s="78">
        <f>+IF(ISNUMBER(DATA!U210),DATA!U210,"n/a")</f>
        <v>-0.502</v>
      </c>
      <c r="I1453" s="87">
        <f>+IF(ISNUMBER(DATA!AD210),DATA!AD210,"n/a")</f>
        <v>5</v>
      </c>
      <c r="J1453" s="78">
        <f>+IF(ISNUMBER(DATA!AE210),DATA!AE210,"n/a")</f>
        <v>-0.81699999999999995</v>
      </c>
      <c r="K1453" s="87">
        <f>+IF(ISNUMBER(DATA!AN210),DATA!AN210,"n/a")</f>
        <v>13</v>
      </c>
      <c r="L1453" s="78">
        <f>+IF(ISNUMBER(DATA!AO210),DATA!AO210,"n/a")</f>
        <v>-0.86899999999999999</v>
      </c>
    </row>
    <row r="1454" spans="1:12" x14ac:dyDescent="0.2">
      <c r="A1454" s="76" t="s">
        <v>19</v>
      </c>
      <c r="B1454" s="67" t="s">
        <v>22</v>
      </c>
      <c r="C1454" s="67" t="s">
        <v>9</v>
      </c>
      <c r="D1454" s="67" t="s">
        <v>293</v>
      </c>
      <c r="E1454" s="87" t="str">
        <f>+IF(ISNUMBER(DATA!J211),DATA!J211,"n/a")</f>
        <v>n/a</v>
      </c>
      <c r="F1454" s="78" t="str">
        <f>+IF(ISNUMBER(DATA!K211),DATA!K211,"n/a")</f>
        <v>n/a</v>
      </c>
      <c r="G1454" s="87">
        <f>+IF(ISNUMBER(DATA!T211),DATA!T211,"n/a")</f>
        <v>0</v>
      </c>
      <c r="H1454" s="78">
        <f>+IF(ISNUMBER(DATA!U211),DATA!U211,"n/a")</f>
        <v>-1</v>
      </c>
      <c r="I1454" s="87">
        <f>+IF(ISNUMBER(DATA!AD211),DATA!AD211,"n/a")</f>
        <v>0</v>
      </c>
      <c r="J1454" s="78">
        <f>+IF(ISNUMBER(DATA!AE211),DATA!AE211,"n/a")</f>
        <v>-0.83099999999999996</v>
      </c>
      <c r="K1454" s="87">
        <f>+IF(ISNUMBER(DATA!AN211),DATA!AN211,"n/a")</f>
        <v>0</v>
      </c>
      <c r="L1454" s="78">
        <f>+IF(ISNUMBER(DATA!AO211),DATA!AO211,"n/a")</f>
        <v>-0.85699999999999998</v>
      </c>
    </row>
    <row r="1455" spans="1:12" x14ac:dyDescent="0.2">
      <c r="A1455" s="76" t="s">
        <v>19</v>
      </c>
      <c r="B1455" s="67" t="s">
        <v>22</v>
      </c>
      <c r="C1455" s="67" t="s">
        <v>9</v>
      </c>
      <c r="D1455" s="67" t="s">
        <v>294</v>
      </c>
      <c r="E1455" s="87">
        <f>+IF(ISNUMBER(DATA!J212),DATA!J212,"n/a")</f>
        <v>3</v>
      </c>
      <c r="F1455" s="78" t="str">
        <f>+IF(ISNUMBER(DATA!K212),DATA!K212,"n/a")</f>
        <v>n/a</v>
      </c>
      <c r="G1455" s="87">
        <f>+IF(ISNUMBER(DATA!T212),DATA!T212,"n/a")</f>
        <v>10</v>
      </c>
      <c r="H1455" s="78">
        <f>+IF(ISNUMBER(DATA!U212),DATA!U212,"n/a")</f>
        <v>6</v>
      </c>
      <c r="I1455" s="87">
        <f>+IF(ISNUMBER(DATA!AD212),DATA!AD212,"n/a")</f>
        <v>31</v>
      </c>
      <c r="J1455" s="78">
        <f>+IF(ISNUMBER(DATA!AE212),DATA!AE212,"n/a")</f>
        <v>21.021000000000001</v>
      </c>
      <c r="K1455" s="87">
        <f>+IF(ISNUMBER(DATA!AN212),DATA!AN212,"n/a")</f>
        <v>49</v>
      </c>
      <c r="L1455" s="78">
        <f>+IF(ISNUMBER(DATA!AO212),DATA!AO212,"n/a")</f>
        <v>4.3280000000000003</v>
      </c>
    </row>
    <row r="1456" spans="1:12" x14ac:dyDescent="0.2">
      <c r="A1456" s="76" t="s">
        <v>19</v>
      </c>
      <c r="B1456" s="67" t="s">
        <v>22</v>
      </c>
      <c r="C1456" s="67" t="s">
        <v>9</v>
      </c>
      <c r="D1456" s="67" t="s">
        <v>295</v>
      </c>
      <c r="E1456" s="87">
        <f>+IF(ISNUMBER(DATA!J213),DATA!J213,"n/a")</f>
        <v>13</v>
      </c>
      <c r="F1456" s="78">
        <f>+IF(ISNUMBER(DATA!K213),DATA!K213,"n/a")</f>
        <v>4.1070000000000002</v>
      </c>
      <c r="G1456" s="87">
        <f>+IF(ISNUMBER(DATA!T213),DATA!T213,"n/a")</f>
        <v>33</v>
      </c>
      <c r="H1456" s="78">
        <f>+IF(ISNUMBER(DATA!U213),DATA!U213,"n/a")</f>
        <v>0.32500000000000001</v>
      </c>
      <c r="I1456" s="87">
        <f>+IF(ISNUMBER(DATA!AD213),DATA!AD213,"n/a")</f>
        <v>77</v>
      </c>
      <c r="J1456" s="78">
        <f>+IF(ISNUMBER(DATA!AE213),DATA!AE213,"n/a")</f>
        <v>0.57299999999999995</v>
      </c>
      <c r="K1456" s="87">
        <f>+IF(ISNUMBER(DATA!AN213),DATA!AN213,"n/a")</f>
        <v>168</v>
      </c>
      <c r="L1456" s="78">
        <f>+IF(ISNUMBER(DATA!AO213),DATA!AO213,"n/a")</f>
        <v>0.54200000000000004</v>
      </c>
    </row>
    <row r="1457" spans="1:12" x14ac:dyDescent="0.2">
      <c r="A1457" s="76" t="s">
        <v>19</v>
      </c>
      <c r="B1457" s="67" t="s">
        <v>22</v>
      </c>
      <c r="C1457" s="67" t="s">
        <v>9</v>
      </c>
      <c r="D1457" s="67" t="s">
        <v>296</v>
      </c>
      <c r="E1457" s="87">
        <f>+IF(ISNUMBER(DATA!J214),DATA!J214,"n/a")</f>
        <v>7</v>
      </c>
      <c r="F1457" s="78">
        <f>+IF(ISNUMBER(DATA!K214),DATA!K214,"n/a")</f>
        <v>0.28100000000000003</v>
      </c>
      <c r="G1457" s="87">
        <f>+IF(ISNUMBER(DATA!T214),DATA!T214,"n/a")</f>
        <v>13</v>
      </c>
      <c r="H1457" s="78">
        <f>+IF(ISNUMBER(DATA!U214),DATA!U214,"n/a")</f>
        <v>4.7E-2</v>
      </c>
      <c r="I1457" s="87">
        <f>+IF(ISNUMBER(DATA!AD214),DATA!AD214,"n/a")</f>
        <v>18</v>
      </c>
      <c r="J1457" s="78">
        <f>+IF(ISNUMBER(DATA!AE214),DATA!AE214,"n/a")</f>
        <v>-0.128</v>
      </c>
      <c r="K1457" s="87">
        <f>+IF(ISNUMBER(DATA!AN214),DATA!AN214,"n/a")</f>
        <v>43</v>
      </c>
      <c r="L1457" s="78">
        <f>+IF(ISNUMBER(DATA!AO214),DATA!AO214,"n/a")</f>
        <v>-0.318</v>
      </c>
    </row>
    <row r="1458" spans="1:12" x14ac:dyDescent="0.2">
      <c r="A1458" s="76" t="s">
        <v>19</v>
      </c>
      <c r="B1458" s="67" t="s">
        <v>22</v>
      </c>
      <c r="C1458" s="67" t="s">
        <v>9</v>
      </c>
      <c r="D1458" s="67" t="s">
        <v>297</v>
      </c>
      <c r="E1458" s="87">
        <f>+IF(ISNUMBER(DATA!J215),DATA!J215,"n/a")</f>
        <v>5</v>
      </c>
      <c r="F1458" s="78">
        <f>+IF(ISNUMBER(DATA!K215),DATA!K215,"n/a")</f>
        <v>-0.54100000000000004</v>
      </c>
      <c r="G1458" s="87">
        <f>+IF(ISNUMBER(DATA!T215),DATA!T215,"n/a")</f>
        <v>15</v>
      </c>
      <c r="H1458" s="78">
        <f>+IF(ISNUMBER(DATA!U215),DATA!U215,"n/a")</f>
        <v>-0.252</v>
      </c>
      <c r="I1458" s="87">
        <f>+IF(ISNUMBER(DATA!AD215),DATA!AD215,"n/a")</f>
        <v>20</v>
      </c>
      <c r="J1458" s="78">
        <f>+IF(ISNUMBER(DATA!AE215),DATA!AE215,"n/a")</f>
        <v>-0.371</v>
      </c>
      <c r="K1458" s="87">
        <f>+IF(ISNUMBER(DATA!AN215),DATA!AN215,"n/a")</f>
        <v>46</v>
      </c>
      <c r="L1458" s="78">
        <f>+IF(ISNUMBER(DATA!AO215),DATA!AO215,"n/a")</f>
        <v>-1.0999999999999999E-2</v>
      </c>
    </row>
    <row r="1459" spans="1:12" x14ac:dyDescent="0.2">
      <c r="A1459" s="76" t="s">
        <v>19</v>
      </c>
      <c r="B1459" s="67" t="s">
        <v>22</v>
      </c>
      <c r="C1459" s="67" t="s">
        <v>9</v>
      </c>
      <c r="D1459" s="67" t="s">
        <v>298</v>
      </c>
      <c r="E1459" s="87">
        <f>+IF(ISNUMBER(DATA!J216),DATA!J216,"n/a")</f>
        <v>0</v>
      </c>
      <c r="F1459" s="78">
        <f>+IF(ISNUMBER(DATA!K216),DATA!K216,"n/a")</f>
        <v>-1</v>
      </c>
      <c r="G1459" s="87">
        <f>+IF(ISNUMBER(DATA!T216),DATA!T216,"n/a")</f>
        <v>0</v>
      </c>
      <c r="H1459" s="78">
        <f>+IF(ISNUMBER(DATA!U216),DATA!U216,"n/a")</f>
        <v>-1</v>
      </c>
      <c r="I1459" s="87">
        <f>+IF(ISNUMBER(DATA!AD216),DATA!AD216,"n/a")</f>
        <v>0</v>
      </c>
      <c r="J1459" s="78">
        <f>+IF(ISNUMBER(DATA!AE216),DATA!AE216,"n/a")</f>
        <v>-1</v>
      </c>
      <c r="K1459" s="87">
        <f>+IF(ISNUMBER(DATA!AN216),DATA!AN216,"n/a")</f>
        <v>14</v>
      </c>
      <c r="L1459" s="78">
        <f>+IF(ISNUMBER(DATA!AO216),DATA!AO216,"n/a")</f>
        <v>-0.83799999999999997</v>
      </c>
    </row>
    <row r="1460" spans="1:12" x14ac:dyDescent="0.2">
      <c r="A1460" s="76" t="s">
        <v>19</v>
      </c>
      <c r="B1460" s="67" t="s">
        <v>22</v>
      </c>
      <c r="C1460" s="67" t="s">
        <v>9</v>
      </c>
      <c r="D1460" s="67" t="s">
        <v>299</v>
      </c>
      <c r="E1460" s="87">
        <f>+IF(ISNUMBER(DATA!J217),DATA!J217,"n/a")</f>
        <v>3</v>
      </c>
      <c r="F1460" s="78">
        <f>+IF(ISNUMBER(DATA!K217),DATA!K217,"n/a")</f>
        <v>-0.60699999999999998</v>
      </c>
      <c r="G1460" s="87">
        <f>+IF(ISNUMBER(DATA!T217),DATA!T217,"n/a")</f>
        <v>5</v>
      </c>
      <c r="H1460" s="78">
        <f>+IF(ISNUMBER(DATA!U217),DATA!U217,"n/a")</f>
        <v>-0.70799999999999996</v>
      </c>
      <c r="I1460" s="87">
        <f>+IF(ISNUMBER(DATA!AD217),DATA!AD217,"n/a")</f>
        <v>8</v>
      </c>
      <c r="J1460" s="78">
        <f>+IF(ISNUMBER(DATA!AE217),DATA!AE217,"n/a")</f>
        <v>-0.79100000000000004</v>
      </c>
      <c r="K1460" s="87">
        <f>+IF(ISNUMBER(DATA!AN217),DATA!AN217,"n/a")</f>
        <v>28</v>
      </c>
      <c r="L1460" s="78">
        <f>+IF(ISNUMBER(DATA!AO217),DATA!AO217,"n/a")</f>
        <v>-0.70699999999999996</v>
      </c>
    </row>
    <row r="1461" spans="1:12" x14ac:dyDescent="0.2">
      <c r="A1461" s="76" t="s">
        <v>19</v>
      </c>
      <c r="B1461" s="67" t="s">
        <v>22</v>
      </c>
      <c r="C1461" s="67" t="s">
        <v>9</v>
      </c>
      <c r="D1461" s="67" t="s">
        <v>300</v>
      </c>
      <c r="E1461" s="87">
        <f>+IF(ISNUMBER(DATA!J218),DATA!J218,"n/a")</f>
        <v>5</v>
      </c>
      <c r="F1461" s="78">
        <f>+IF(ISNUMBER(DATA!K218),DATA!K218,"n/a")</f>
        <v>-4.2000000000000003E-2</v>
      </c>
      <c r="G1461" s="87">
        <f>+IF(ISNUMBER(DATA!T218),DATA!T218,"n/a")</f>
        <v>12</v>
      </c>
      <c r="H1461" s="78">
        <f>+IF(ISNUMBER(DATA!U218),DATA!U218,"n/a")</f>
        <v>8.3000000000000004E-2</v>
      </c>
      <c r="I1461" s="87">
        <f>+IF(ISNUMBER(DATA!AD218),DATA!AD218,"n/a")</f>
        <v>16</v>
      </c>
      <c r="J1461" s="78">
        <f>+IF(ISNUMBER(DATA!AE218),DATA!AE218,"n/a")</f>
        <v>-0.3</v>
      </c>
      <c r="K1461" s="87">
        <f>+IF(ISNUMBER(DATA!AN218),DATA!AN218,"n/a")</f>
        <v>50</v>
      </c>
      <c r="L1461" s="78">
        <f>+IF(ISNUMBER(DATA!AO218),DATA!AO218,"n/a")</f>
        <v>-0.25600000000000001</v>
      </c>
    </row>
    <row r="1462" spans="1:12" x14ac:dyDescent="0.2">
      <c r="A1462" s="76" t="s">
        <v>19</v>
      </c>
      <c r="B1462" s="67" t="s">
        <v>22</v>
      </c>
      <c r="C1462" s="67" t="s">
        <v>9</v>
      </c>
      <c r="D1462" s="67" t="s">
        <v>301</v>
      </c>
      <c r="E1462" s="87">
        <f>+IF(ISNUMBER(DATA!J219),DATA!J219,"n/a")</f>
        <v>0</v>
      </c>
      <c r="F1462" s="78" t="str">
        <f>+IF(ISNUMBER(DATA!K219),DATA!K219,"n/a")</f>
        <v>n/a</v>
      </c>
      <c r="G1462" s="87">
        <f>+IF(ISNUMBER(DATA!T219),DATA!T219,"n/a")</f>
        <v>1</v>
      </c>
      <c r="H1462" s="78" t="str">
        <f>+IF(ISNUMBER(DATA!U219),DATA!U219,"n/a")</f>
        <v>n/a</v>
      </c>
      <c r="I1462" s="87">
        <f>+IF(ISNUMBER(DATA!AD219),DATA!AD219,"n/a")</f>
        <v>2</v>
      </c>
      <c r="J1462" s="78" t="str">
        <f>+IF(ISNUMBER(DATA!AE219),DATA!AE219,"n/a")</f>
        <v>n/a</v>
      </c>
      <c r="K1462" s="87">
        <f>+IF(ISNUMBER(DATA!AN219),DATA!AN219,"n/a")</f>
        <v>4</v>
      </c>
      <c r="L1462" s="78" t="str">
        <f>+IF(ISNUMBER(DATA!AO219),DATA!AO219,"n/a")</f>
        <v>n/a</v>
      </c>
    </row>
    <row r="1463" spans="1:12" x14ac:dyDescent="0.2">
      <c r="A1463" s="76" t="s">
        <v>19</v>
      </c>
      <c r="B1463" s="67" t="s">
        <v>22</v>
      </c>
      <c r="C1463" s="67" t="s">
        <v>9</v>
      </c>
      <c r="D1463" s="67" t="s">
        <v>302</v>
      </c>
      <c r="E1463" s="87">
        <f>+IF(ISNUMBER(DATA!J220),DATA!J220,"n/a")</f>
        <v>430</v>
      </c>
      <c r="F1463" s="78">
        <f>+IF(ISNUMBER(DATA!K220),DATA!K220,"n/a")</f>
        <v>-2.8000000000000001E-2</v>
      </c>
      <c r="G1463" s="87">
        <f>+IF(ISNUMBER(DATA!T220),DATA!T220,"n/a")</f>
        <v>1499</v>
      </c>
      <c r="H1463" s="78">
        <f>+IF(ISNUMBER(DATA!U220),DATA!U220,"n/a")</f>
        <v>-0.09</v>
      </c>
      <c r="I1463" s="87">
        <f>+IF(ISNUMBER(DATA!AD220),DATA!AD220,"n/a")</f>
        <v>2913</v>
      </c>
      <c r="J1463" s="78">
        <f>+IF(ISNUMBER(DATA!AE220),DATA!AE220,"n/a")</f>
        <v>-0.13100000000000001</v>
      </c>
      <c r="K1463" s="87">
        <f>+IF(ISNUMBER(DATA!AN220),DATA!AN220,"n/a")</f>
        <v>5160</v>
      </c>
      <c r="L1463" s="78">
        <f>+IF(ISNUMBER(DATA!AO220),DATA!AO220,"n/a")</f>
        <v>-0.10100000000000001</v>
      </c>
    </row>
    <row r="1464" spans="1:12" x14ac:dyDescent="0.2">
      <c r="A1464" s="76" t="s">
        <v>19</v>
      </c>
      <c r="B1464" s="67" t="s">
        <v>22</v>
      </c>
      <c r="C1464" s="67" t="s">
        <v>9</v>
      </c>
      <c r="D1464" s="67" t="s">
        <v>303</v>
      </c>
      <c r="E1464" s="87">
        <f>+IF(ISNUMBER(DATA!J221),DATA!J221,"n/a")</f>
        <v>7</v>
      </c>
      <c r="F1464" s="78" t="str">
        <f>+IF(ISNUMBER(DATA!K221),DATA!K221,"n/a")</f>
        <v>n/a</v>
      </c>
      <c r="G1464" s="87">
        <f>+IF(ISNUMBER(DATA!T221),DATA!T221,"n/a")</f>
        <v>7</v>
      </c>
      <c r="H1464" s="78" t="str">
        <f>+IF(ISNUMBER(DATA!U221),DATA!U221,"n/a")</f>
        <v>n/a</v>
      </c>
      <c r="I1464" s="87">
        <f>+IF(ISNUMBER(DATA!AD221),DATA!AD221,"n/a")</f>
        <v>7</v>
      </c>
      <c r="J1464" s="78" t="str">
        <f>+IF(ISNUMBER(DATA!AE221),DATA!AE221,"n/a")</f>
        <v>n/a</v>
      </c>
      <c r="K1464" s="87">
        <f>+IF(ISNUMBER(DATA!AN221),DATA!AN221,"n/a")</f>
        <v>7</v>
      </c>
      <c r="L1464" s="78" t="str">
        <f>+IF(ISNUMBER(DATA!AO221),DATA!AO221,"n/a")</f>
        <v>n/a</v>
      </c>
    </row>
    <row r="1465" spans="1:12" x14ac:dyDescent="0.2">
      <c r="A1465" s="76" t="s">
        <v>19</v>
      </c>
      <c r="B1465" s="67" t="s">
        <v>22</v>
      </c>
      <c r="C1465" s="67" t="s">
        <v>9</v>
      </c>
      <c r="D1465" s="67" t="s">
        <v>304</v>
      </c>
      <c r="E1465" s="87" t="str">
        <f>+IF(ISNUMBER(DATA!J222),DATA!J222,"n/a")</f>
        <v>n/a</v>
      </c>
      <c r="F1465" s="78" t="str">
        <f>+IF(ISNUMBER(DATA!K222),DATA!K222,"n/a")</f>
        <v>n/a</v>
      </c>
      <c r="G1465" s="87" t="str">
        <f>+IF(ISNUMBER(DATA!T222),DATA!T222,"n/a")</f>
        <v>n/a</v>
      </c>
      <c r="H1465" s="78" t="str">
        <f>+IF(ISNUMBER(DATA!U222),DATA!U222,"n/a")</f>
        <v>n/a</v>
      </c>
      <c r="I1465" s="87" t="str">
        <f>+IF(ISNUMBER(DATA!AD222),DATA!AD222,"n/a")</f>
        <v>n/a</v>
      </c>
      <c r="J1465" s="78" t="str">
        <f>+IF(ISNUMBER(DATA!AE222),DATA!AE222,"n/a")</f>
        <v>n/a</v>
      </c>
      <c r="K1465" s="87" t="str">
        <f>+IF(ISNUMBER(DATA!AN222),DATA!AN222,"n/a")</f>
        <v>n/a</v>
      </c>
      <c r="L1465" s="78" t="str">
        <f>+IF(ISNUMBER(DATA!AO222),DATA!AO222,"n/a")</f>
        <v>n/a</v>
      </c>
    </row>
    <row r="1466" spans="1:12" x14ac:dyDescent="0.2">
      <c r="A1466" s="76" t="s">
        <v>19</v>
      </c>
      <c r="B1466" s="67" t="s">
        <v>22</v>
      </c>
      <c r="C1466" s="67" t="s">
        <v>9</v>
      </c>
      <c r="D1466" s="67" t="s">
        <v>305</v>
      </c>
      <c r="E1466" s="87" t="str">
        <f>+IF(ISNUMBER(DATA!J223),DATA!J223,"n/a")</f>
        <v>n/a</v>
      </c>
      <c r="F1466" s="78" t="str">
        <f>+IF(ISNUMBER(DATA!K223),DATA!K223,"n/a")</f>
        <v>n/a</v>
      </c>
      <c r="G1466" s="87" t="str">
        <f>+IF(ISNUMBER(DATA!T223),DATA!T223,"n/a")</f>
        <v>n/a</v>
      </c>
      <c r="H1466" s="78" t="str">
        <f>+IF(ISNUMBER(DATA!U223),DATA!U223,"n/a")</f>
        <v>n/a</v>
      </c>
      <c r="I1466" s="87" t="str">
        <f>+IF(ISNUMBER(DATA!AD223),DATA!AD223,"n/a")</f>
        <v>n/a</v>
      </c>
      <c r="J1466" s="78" t="str">
        <f>+IF(ISNUMBER(DATA!AE223),DATA!AE223,"n/a")</f>
        <v>n/a</v>
      </c>
      <c r="K1466" s="87">
        <f>+IF(ISNUMBER(DATA!AN223),DATA!AN223,"n/a")</f>
        <v>1</v>
      </c>
      <c r="L1466" s="78" t="str">
        <f>+IF(ISNUMBER(DATA!AO223),DATA!AO223,"n/a")</f>
        <v>n/a</v>
      </c>
    </row>
    <row r="1467" spans="1:12" x14ac:dyDescent="0.2">
      <c r="A1467" s="76" t="s">
        <v>19</v>
      </c>
      <c r="B1467" s="67" t="s">
        <v>22</v>
      </c>
      <c r="C1467" s="67" t="s">
        <v>9</v>
      </c>
      <c r="D1467" s="67" t="s">
        <v>306</v>
      </c>
      <c r="E1467" s="87">
        <f>+IF(ISNUMBER(DATA!J224),DATA!J224,"n/a")</f>
        <v>11</v>
      </c>
      <c r="F1467" s="78" t="str">
        <f>+IF(ISNUMBER(DATA!K224),DATA!K224,"n/a")</f>
        <v>n/a</v>
      </c>
      <c r="G1467" s="87">
        <f>+IF(ISNUMBER(DATA!T224),DATA!T224,"n/a")</f>
        <v>38</v>
      </c>
      <c r="H1467" s="78">
        <f>+IF(ISNUMBER(DATA!U224),DATA!U224,"n/a")</f>
        <v>38.771000000000001</v>
      </c>
      <c r="I1467" s="87">
        <f>+IF(ISNUMBER(DATA!AD224),DATA!AD224,"n/a")</f>
        <v>42</v>
      </c>
      <c r="J1467" s="78">
        <f>+IF(ISNUMBER(DATA!AE224),DATA!AE224,"n/a")</f>
        <v>22.460999999999999</v>
      </c>
      <c r="K1467" s="87">
        <f>+IF(ISNUMBER(DATA!AN224),DATA!AN224,"n/a")</f>
        <v>49</v>
      </c>
      <c r="L1467" s="78">
        <f>+IF(ISNUMBER(DATA!AO224),DATA!AO224,"n/a")</f>
        <v>5.0620000000000003</v>
      </c>
    </row>
    <row r="1468" spans="1:12" x14ac:dyDescent="0.2">
      <c r="A1468" s="76" t="s">
        <v>19</v>
      </c>
      <c r="B1468" s="67" t="s">
        <v>22</v>
      </c>
      <c r="C1468" s="67" t="s">
        <v>9</v>
      </c>
      <c r="D1468" s="67" t="s">
        <v>307</v>
      </c>
      <c r="E1468" s="87">
        <f>+IF(ISNUMBER(DATA!J225),DATA!J225,"n/a")</f>
        <v>298</v>
      </c>
      <c r="F1468" s="78">
        <f>+IF(ISNUMBER(DATA!K225),DATA!K225,"n/a")</f>
        <v>0.36899999999999999</v>
      </c>
      <c r="G1468" s="87">
        <f>+IF(ISNUMBER(DATA!T225),DATA!T225,"n/a")</f>
        <v>621</v>
      </c>
      <c r="H1468" s="78">
        <f>+IF(ISNUMBER(DATA!U225),DATA!U225,"n/a")</f>
        <v>-0.45900000000000002</v>
      </c>
      <c r="I1468" s="87">
        <f>+IF(ISNUMBER(DATA!AD225),DATA!AD225,"n/a")</f>
        <v>1507</v>
      </c>
      <c r="J1468" s="78">
        <f>+IF(ISNUMBER(DATA!AE225),DATA!AE225,"n/a")</f>
        <v>-0.46</v>
      </c>
      <c r="K1468" s="87">
        <f>+IF(ISNUMBER(DATA!AN225),DATA!AN225,"n/a")</f>
        <v>2085</v>
      </c>
      <c r="L1468" s="78">
        <f>+IF(ISNUMBER(DATA!AO225),DATA!AO225,"n/a")</f>
        <v>-0.52600000000000002</v>
      </c>
    </row>
    <row r="1469" spans="1:12" x14ac:dyDescent="0.2">
      <c r="A1469" s="76" t="s">
        <v>19</v>
      </c>
      <c r="B1469" s="67" t="s">
        <v>22</v>
      </c>
      <c r="C1469" s="67" t="s">
        <v>9</v>
      </c>
      <c r="D1469" s="67" t="s">
        <v>308</v>
      </c>
      <c r="E1469" s="87">
        <f>+IF(ISNUMBER(DATA!J226),DATA!J226,"n/a")</f>
        <v>2</v>
      </c>
      <c r="F1469" s="78">
        <f>+IF(ISNUMBER(DATA!K226),DATA!K226,"n/a")</f>
        <v>6.0000000000000001E-3</v>
      </c>
      <c r="G1469" s="87">
        <f>+IF(ISNUMBER(DATA!T226),DATA!T226,"n/a")</f>
        <v>4</v>
      </c>
      <c r="H1469" s="78">
        <f>+IF(ISNUMBER(DATA!U226),DATA!U226,"n/a")</f>
        <v>-0.46700000000000003</v>
      </c>
      <c r="I1469" s="87">
        <f>+IF(ISNUMBER(DATA!AD226),DATA!AD226,"n/a")</f>
        <v>5</v>
      </c>
      <c r="J1469" s="78">
        <f>+IF(ISNUMBER(DATA!AE226),DATA!AE226,"n/a")</f>
        <v>-0.55400000000000005</v>
      </c>
      <c r="K1469" s="87">
        <f>+IF(ISNUMBER(DATA!AN226),DATA!AN226,"n/a")</f>
        <v>16</v>
      </c>
      <c r="L1469" s="78">
        <f>+IF(ISNUMBER(DATA!AO226),DATA!AO226,"n/a")</f>
        <v>-0.59</v>
      </c>
    </row>
    <row r="1470" spans="1:12" x14ac:dyDescent="0.2">
      <c r="A1470" s="76" t="s">
        <v>19</v>
      </c>
      <c r="B1470" s="67" t="s">
        <v>22</v>
      </c>
      <c r="C1470" s="67" t="s">
        <v>9</v>
      </c>
      <c r="D1470" s="67" t="s">
        <v>309</v>
      </c>
      <c r="E1470" s="87">
        <f>+IF(ISNUMBER(DATA!J227),DATA!J227,"n/a")</f>
        <v>57</v>
      </c>
      <c r="F1470" s="78">
        <f>+IF(ISNUMBER(DATA!K227),DATA!K227,"n/a")</f>
        <v>0.14499999999999999</v>
      </c>
      <c r="G1470" s="87">
        <f>+IF(ISNUMBER(DATA!T227),DATA!T227,"n/a")</f>
        <v>157</v>
      </c>
      <c r="H1470" s="78">
        <f>+IF(ISNUMBER(DATA!U227),DATA!U227,"n/a")</f>
        <v>0.376</v>
      </c>
      <c r="I1470" s="87">
        <f>+IF(ISNUMBER(DATA!AD227),DATA!AD227,"n/a")</f>
        <v>296</v>
      </c>
      <c r="J1470" s="78">
        <f>+IF(ISNUMBER(DATA!AE227),DATA!AE227,"n/a")</f>
        <v>0.184</v>
      </c>
      <c r="K1470" s="87">
        <f>+IF(ISNUMBER(DATA!AN227),DATA!AN227,"n/a")</f>
        <v>804</v>
      </c>
      <c r="L1470" s="78">
        <f>+IF(ISNUMBER(DATA!AO227),DATA!AO227,"n/a")</f>
        <v>0.26700000000000002</v>
      </c>
    </row>
    <row r="1471" spans="1:12" x14ac:dyDescent="0.2">
      <c r="A1471" s="76" t="s">
        <v>19</v>
      </c>
      <c r="B1471" s="67" t="s">
        <v>22</v>
      </c>
      <c r="C1471" s="67" t="s">
        <v>9</v>
      </c>
      <c r="D1471" s="67" t="s">
        <v>310</v>
      </c>
      <c r="E1471" s="87">
        <f>+IF(ISNUMBER(DATA!J228),DATA!J228,"n/a")</f>
        <v>46</v>
      </c>
      <c r="F1471" s="78">
        <f>+IF(ISNUMBER(DATA!K228),DATA!K228,"n/a")</f>
        <v>2.8479999999999999</v>
      </c>
      <c r="G1471" s="87">
        <f>+IF(ISNUMBER(DATA!T228),DATA!T228,"n/a")</f>
        <v>166</v>
      </c>
      <c r="H1471" s="78">
        <f>+IF(ISNUMBER(DATA!U228),DATA!U228,"n/a")</f>
        <v>0.64800000000000002</v>
      </c>
      <c r="I1471" s="87">
        <f>+IF(ISNUMBER(DATA!AD228),DATA!AD228,"n/a")</f>
        <v>278</v>
      </c>
      <c r="J1471" s="78">
        <f>+IF(ISNUMBER(DATA!AE228),DATA!AE228,"n/a")</f>
        <v>-0.34899999999999998</v>
      </c>
      <c r="K1471" s="87">
        <f>+IF(ISNUMBER(DATA!AN228),DATA!AN228,"n/a")</f>
        <v>413</v>
      </c>
      <c r="L1471" s="78">
        <f>+IF(ISNUMBER(DATA!AO228),DATA!AO228,"n/a")</f>
        <v>-0.54200000000000004</v>
      </c>
    </row>
    <row r="1472" spans="1:12" x14ac:dyDescent="0.2">
      <c r="A1472" s="76" t="s">
        <v>19</v>
      </c>
      <c r="B1472" s="67" t="s">
        <v>22</v>
      </c>
      <c r="C1472" s="67" t="s">
        <v>9</v>
      </c>
      <c r="D1472" s="67" t="s">
        <v>311</v>
      </c>
      <c r="E1472" s="87">
        <f>+IF(ISNUMBER(DATA!J229),DATA!J229,"n/a")</f>
        <v>0</v>
      </c>
      <c r="F1472" s="78" t="str">
        <f>+IF(ISNUMBER(DATA!K229),DATA!K229,"n/a")</f>
        <v>n/a</v>
      </c>
      <c r="G1472" s="87">
        <f>+IF(ISNUMBER(DATA!T229),DATA!T229,"n/a")</f>
        <v>1</v>
      </c>
      <c r="H1472" s="78" t="str">
        <f>+IF(ISNUMBER(DATA!U229),DATA!U229,"n/a")</f>
        <v>n/a</v>
      </c>
      <c r="I1472" s="87">
        <f>+IF(ISNUMBER(DATA!AD229),DATA!AD229,"n/a")</f>
        <v>1</v>
      </c>
      <c r="J1472" s="78" t="str">
        <f>+IF(ISNUMBER(DATA!AE229),DATA!AE229,"n/a")</f>
        <v>n/a</v>
      </c>
      <c r="K1472" s="87">
        <f>+IF(ISNUMBER(DATA!AN229),DATA!AN229,"n/a")</f>
        <v>1</v>
      </c>
      <c r="L1472" s="78">
        <f>+IF(ISNUMBER(DATA!AO229),DATA!AO229,"n/a")</f>
        <v>-0.84599999999999997</v>
      </c>
    </row>
    <row r="1473" spans="1:12" x14ac:dyDescent="0.2">
      <c r="A1473" s="76" t="s">
        <v>19</v>
      </c>
      <c r="B1473" s="67" t="s">
        <v>22</v>
      </c>
      <c r="C1473" s="67" t="s">
        <v>9</v>
      </c>
      <c r="D1473" s="67" t="s">
        <v>312</v>
      </c>
      <c r="E1473" s="87" t="str">
        <f>+IF(ISNUMBER(DATA!J230),DATA!J230,"n/a")</f>
        <v>n/a</v>
      </c>
      <c r="F1473" s="78" t="str">
        <f>+IF(ISNUMBER(DATA!K230),DATA!K230,"n/a")</f>
        <v>n/a</v>
      </c>
      <c r="G1473" s="87" t="str">
        <f>+IF(ISNUMBER(DATA!T230),DATA!T230,"n/a")</f>
        <v>n/a</v>
      </c>
      <c r="H1473" s="78" t="str">
        <f>+IF(ISNUMBER(DATA!U230),DATA!U230,"n/a")</f>
        <v>n/a</v>
      </c>
      <c r="I1473" s="87">
        <f>+IF(ISNUMBER(DATA!AD230),DATA!AD230,"n/a")</f>
        <v>0</v>
      </c>
      <c r="J1473" s="78">
        <f>+IF(ISNUMBER(DATA!AE230),DATA!AE230,"n/a")</f>
        <v>-1</v>
      </c>
      <c r="K1473" s="87">
        <f>+IF(ISNUMBER(DATA!AN230),DATA!AN230,"n/a")</f>
        <v>0</v>
      </c>
      <c r="L1473" s="78">
        <f>+IF(ISNUMBER(DATA!AO230),DATA!AO230,"n/a")</f>
        <v>-0.97599999999999998</v>
      </c>
    </row>
    <row r="1474" spans="1:12" x14ac:dyDescent="0.2">
      <c r="A1474" s="76" t="s">
        <v>19</v>
      </c>
      <c r="B1474" s="67" t="s">
        <v>22</v>
      </c>
      <c r="C1474" s="67" t="s">
        <v>9</v>
      </c>
      <c r="D1474" s="67" t="s">
        <v>313</v>
      </c>
      <c r="E1474" s="87" t="str">
        <f>+IF(ISNUMBER(DATA!J231),DATA!J231,"n/a")</f>
        <v>n/a</v>
      </c>
      <c r="F1474" s="78" t="str">
        <f>+IF(ISNUMBER(DATA!K231),DATA!K231,"n/a")</f>
        <v>n/a</v>
      </c>
      <c r="G1474" s="87" t="str">
        <f>+IF(ISNUMBER(DATA!T231),DATA!T231,"n/a")</f>
        <v>n/a</v>
      </c>
      <c r="H1474" s="78" t="str">
        <f>+IF(ISNUMBER(DATA!U231),DATA!U231,"n/a")</f>
        <v>n/a</v>
      </c>
      <c r="I1474" s="87" t="str">
        <f>+IF(ISNUMBER(DATA!AD231),DATA!AD231,"n/a")</f>
        <v>n/a</v>
      </c>
      <c r="J1474" s="78" t="str">
        <f>+IF(ISNUMBER(DATA!AE231),DATA!AE231,"n/a")</f>
        <v>n/a</v>
      </c>
      <c r="K1474" s="87">
        <f>+IF(ISNUMBER(DATA!AN231),DATA!AN231,"n/a")</f>
        <v>0</v>
      </c>
      <c r="L1474" s="78">
        <f>+IF(ISNUMBER(DATA!AO231),DATA!AO231,"n/a")</f>
        <v>-1</v>
      </c>
    </row>
    <row r="1475" spans="1:12" x14ac:dyDescent="0.2">
      <c r="A1475" s="76" t="s">
        <v>19</v>
      </c>
      <c r="B1475" s="67" t="s">
        <v>22</v>
      </c>
      <c r="C1475" s="67" t="s">
        <v>9</v>
      </c>
      <c r="D1475" s="67" t="s">
        <v>314</v>
      </c>
      <c r="E1475" s="87">
        <f>+IF(ISNUMBER(DATA!J232),DATA!J232,"n/a")</f>
        <v>3</v>
      </c>
      <c r="F1475" s="78">
        <f>+IF(ISNUMBER(DATA!K232),DATA!K232,"n/a")</f>
        <v>15.555999999999999</v>
      </c>
      <c r="G1475" s="87">
        <f>+IF(ISNUMBER(DATA!T232),DATA!T232,"n/a")</f>
        <v>3</v>
      </c>
      <c r="H1475" s="78">
        <f>+IF(ISNUMBER(DATA!U232),DATA!U232,"n/a")</f>
        <v>5.2080000000000002</v>
      </c>
      <c r="I1475" s="87">
        <f>+IF(ISNUMBER(DATA!AD232),DATA!AD232,"n/a")</f>
        <v>4</v>
      </c>
      <c r="J1475" s="78">
        <f>+IF(ISNUMBER(DATA!AE232),DATA!AE232,"n/a")</f>
        <v>3.8929999999999998</v>
      </c>
      <c r="K1475" s="87">
        <f>+IF(ISNUMBER(DATA!AN232),DATA!AN232,"n/a")</f>
        <v>5</v>
      </c>
      <c r="L1475" s="78">
        <f>+IF(ISNUMBER(DATA!AO232),DATA!AO232,"n/a")</f>
        <v>2.383</v>
      </c>
    </row>
    <row r="1476" spans="1:12" x14ac:dyDescent="0.2">
      <c r="A1476" s="76" t="s">
        <v>19</v>
      </c>
      <c r="B1476" s="67" t="s">
        <v>22</v>
      </c>
      <c r="C1476" s="67" t="s">
        <v>9</v>
      </c>
      <c r="D1476" s="67" t="s">
        <v>315</v>
      </c>
      <c r="E1476" s="87">
        <f>+IF(ISNUMBER(DATA!J233),DATA!J233,"n/a")</f>
        <v>0</v>
      </c>
      <c r="F1476" s="78" t="str">
        <f>+IF(ISNUMBER(DATA!K233),DATA!K233,"n/a")</f>
        <v>n/a</v>
      </c>
      <c r="G1476" s="87">
        <f>+IF(ISNUMBER(DATA!T233),DATA!T233,"n/a")</f>
        <v>1</v>
      </c>
      <c r="H1476" s="78">
        <f>+IF(ISNUMBER(DATA!U233),DATA!U233,"n/a")</f>
        <v>2.2919999999999998</v>
      </c>
      <c r="I1476" s="87">
        <f>+IF(ISNUMBER(DATA!AD233),DATA!AD233,"n/a")</f>
        <v>2</v>
      </c>
      <c r="J1476" s="78">
        <f>+IF(ISNUMBER(DATA!AE233),DATA!AE233,"n/a")</f>
        <v>0.495</v>
      </c>
      <c r="K1476" s="87">
        <f>+IF(ISNUMBER(DATA!AN233),DATA!AN233,"n/a")</f>
        <v>3</v>
      </c>
      <c r="L1476" s="78">
        <f>+IF(ISNUMBER(DATA!AO233),DATA!AO233,"n/a")</f>
        <v>-0.16400000000000001</v>
      </c>
    </row>
    <row r="1477" spans="1:12" x14ac:dyDescent="0.2">
      <c r="A1477" s="76" t="s">
        <v>19</v>
      </c>
      <c r="B1477" s="67" t="s">
        <v>22</v>
      </c>
      <c r="C1477" s="67" t="s">
        <v>9</v>
      </c>
      <c r="D1477" s="67" t="s">
        <v>316</v>
      </c>
      <c r="E1477" s="87">
        <f>+IF(ISNUMBER(DATA!J234),DATA!J234,"n/a")</f>
        <v>2</v>
      </c>
      <c r="F1477" s="78">
        <f>+IF(ISNUMBER(DATA!K234),DATA!K234,"n/a")</f>
        <v>1.1779999999999999</v>
      </c>
      <c r="G1477" s="87">
        <f>+IF(ISNUMBER(DATA!T234),DATA!T234,"n/a")</f>
        <v>7</v>
      </c>
      <c r="H1477" s="78">
        <f>+IF(ISNUMBER(DATA!U234),DATA!U234,"n/a")</f>
        <v>0.21199999999999999</v>
      </c>
      <c r="I1477" s="87">
        <f>+IF(ISNUMBER(DATA!AD234),DATA!AD234,"n/a")</f>
        <v>12</v>
      </c>
      <c r="J1477" s="78">
        <f>+IF(ISNUMBER(DATA!AE234),DATA!AE234,"n/a")</f>
        <v>9.7000000000000003E-2</v>
      </c>
      <c r="K1477" s="87">
        <f>+IF(ISNUMBER(DATA!AN234),DATA!AN234,"n/a")</f>
        <v>24</v>
      </c>
      <c r="L1477" s="78">
        <f>+IF(ISNUMBER(DATA!AO234),DATA!AO234,"n/a")</f>
        <v>-3.9E-2</v>
      </c>
    </row>
    <row r="1478" spans="1:12" x14ac:dyDescent="0.2">
      <c r="A1478" s="76" t="s">
        <v>19</v>
      </c>
      <c r="B1478" s="67" t="s">
        <v>22</v>
      </c>
      <c r="C1478" s="67" t="s">
        <v>9</v>
      </c>
      <c r="D1478" s="67" t="s">
        <v>317</v>
      </c>
      <c r="E1478" s="87" t="str">
        <f>+IF(ISNUMBER(DATA!J235),DATA!J235,"n/a")</f>
        <v>n/a</v>
      </c>
      <c r="F1478" s="78" t="str">
        <f>+IF(ISNUMBER(DATA!K235),DATA!K235,"n/a")</f>
        <v>n/a</v>
      </c>
      <c r="G1478" s="87" t="str">
        <f>+IF(ISNUMBER(DATA!T235),DATA!T235,"n/a")</f>
        <v>n/a</v>
      </c>
      <c r="H1478" s="78" t="str">
        <f>+IF(ISNUMBER(DATA!U235),DATA!U235,"n/a")</f>
        <v>n/a</v>
      </c>
      <c r="I1478" s="87">
        <f>+IF(ISNUMBER(DATA!AD235),DATA!AD235,"n/a")</f>
        <v>10</v>
      </c>
      <c r="J1478" s="78" t="str">
        <f>+IF(ISNUMBER(DATA!AE235),DATA!AE235,"n/a")</f>
        <v>n/a</v>
      </c>
      <c r="K1478" s="87">
        <f>+IF(ISNUMBER(DATA!AN235),DATA!AN235,"n/a")</f>
        <v>39</v>
      </c>
      <c r="L1478" s="78">
        <f>+IF(ISNUMBER(DATA!AO235),DATA!AO235,"n/a")</f>
        <v>302.077</v>
      </c>
    </row>
    <row r="1479" spans="1:12" x14ac:dyDescent="0.2">
      <c r="A1479" s="76" t="s">
        <v>19</v>
      </c>
      <c r="B1479" s="67" t="s">
        <v>22</v>
      </c>
      <c r="C1479" s="67" t="s">
        <v>9</v>
      </c>
      <c r="D1479" s="67" t="s">
        <v>318</v>
      </c>
      <c r="E1479" s="87">
        <f>+IF(ISNUMBER(DATA!J236),DATA!J236,"n/a")</f>
        <v>51</v>
      </c>
      <c r="F1479" s="78">
        <f>+IF(ISNUMBER(DATA!K236),DATA!K236,"n/a")</f>
        <v>0.58399999999999996</v>
      </c>
      <c r="G1479" s="87">
        <f>+IF(ISNUMBER(DATA!T236),DATA!T236,"n/a")</f>
        <v>221</v>
      </c>
      <c r="H1479" s="78">
        <f>+IF(ISNUMBER(DATA!U236),DATA!U236,"n/a")</f>
        <v>0.97199999999999998</v>
      </c>
      <c r="I1479" s="87">
        <f>+IF(ISNUMBER(DATA!AD236),DATA!AD236,"n/a")</f>
        <v>400</v>
      </c>
      <c r="J1479" s="78">
        <f>+IF(ISNUMBER(DATA!AE236),DATA!AE236,"n/a")</f>
        <v>0.56299999999999994</v>
      </c>
      <c r="K1479" s="87">
        <f>+IF(ISNUMBER(DATA!AN236),DATA!AN236,"n/a")</f>
        <v>904</v>
      </c>
      <c r="L1479" s="78">
        <f>+IF(ISNUMBER(DATA!AO236),DATA!AO236,"n/a")</f>
        <v>2.4670000000000001</v>
      </c>
    </row>
    <row r="1480" spans="1:12" x14ac:dyDescent="0.2">
      <c r="A1480" s="76" t="s">
        <v>19</v>
      </c>
      <c r="B1480" s="67" t="s">
        <v>22</v>
      </c>
      <c r="C1480" s="67" t="s">
        <v>9</v>
      </c>
      <c r="D1480" s="67" t="s">
        <v>319</v>
      </c>
      <c r="E1480" s="87" t="str">
        <f>+IF(ISNUMBER(DATA!J237),DATA!J237,"n/a")</f>
        <v>n/a</v>
      </c>
      <c r="F1480" s="78" t="str">
        <f>+IF(ISNUMBER(DATA!K237),DATA!K237,"n/a")</f>
        <v>n/a</v>
      </c>
      <c r="G1480" s="87" t="str">
        <f>+IF(ISNUMBER(DATA!T237),DATA!T237,"n/a")</f>
        <v>n/a</v>
      </c>
      <c r="H1480" s="78" t="str">
        <f>+IF(ISNUMBER(DATA!U237),DATA!U237,"n/a")</f>
        <v>n/a</v>
      </c>
      <c r="I1480" s="87" t="str">
        <f>+IF(ISNUMBER(DATA!AD237),DATA!AD237,"n/a")</f>
        <v>n/a</v>
      </c>
      <c r="J1480" s="78" t="str">
        <f>+IF(ISNUMBER(DATA!AE237),DATA!AE237,"n/a")</f>
        <v>n/a</v>
      </c>
      <c r="K1480" s="87">
        <f>+IF(ISNUMBER(DATA!AN237),DATA!AN237,"n/a")</f>
        <v>0</v>
      </c>
      <c r="L1480" s="78">
        <f>+IF(ISNUMBER(DATA!AO237),DATA!AO237,"n/a")</f>
        <v>-1</v>
      </c>
    </row>
    <row r="1481" spans="1:12" x14ac:dyDescent="0.2">
      <c r="A1481" s="76" t="s">
        <v>19</v>
      </c>
      <c r="B1481" s="67" t="s">
        <v>22</v>
      </c>
      <c r="C1481" s="67" t="s">
        <v>9</v>
      </c>
      <c r="D1481" s="67" t="s">
        <v>320</v>
      </c>
      <c r="E1481" s="87">
        <f>+IF(ISNUMBER(DATA!J238),DATA!J238,"n/a")</f>
        <v>38</v>
      </c>
      <c r="F1481" s="78" t="str">
        <f>+IF(ISNUMBER(DATA!K238),DATA!K238,"n/a")</f>
        <v>n/a</v>
      </c>
      <c r="G1481" s="87">
        <f>+IF(ISNUMBER(DATA!T238),DATA!T238,"n/a")</f>
        <v>79</v>
      </c>
      <c r="H1481" s="78" t="str">
        <f>+IF(ISNUMBER(DATA!U238),DATA!U238,"n/a")</f>
        <v>n/a</v>
      </c>
      <c r="I1481" s="87">
        <f>+IF(ISNUMBER(DATA!AD238),DATA!AD238,"n/a")</f>
        <v>79</v>
      </c>
      <c r="J1481" s="78" t="str">
        <f>+IF(ISNUMBER(DATA!AE238),DATA!AE238,"n/a")</f>
        <v>n/a</v>
      </c>
      <c r="K1481" s="87">
        <f>+IF(ISNUMBER(DATA!AN238),DATA!AN238,"n/a")</f>
        <v>79</v>
      </c>
      <c r="L1481" s="78" t="str">
        <f>+IF(ISNUMBER(DATA!AO238),DATA!AO238,"n/a")</f>
        <v>n/a</v>
      </c>
    </row>
    <row r="1482" spans="1:12" x14ac:dyDescent="0.2">
      <c r="A1482" s="76" t="s">
        <v>19</v>
      </c>
      <c r="B1482" s="67" t="s">
        <v>22</v>
      </c>
      <c r="C1482" s="67" t="s">
        <v>9</v>
      </c>
      <c r="D1482" s="67" t="s">
        <v>321</v>
      </c>
      <c r="E1482" s="87">
        <f>+IF(ISNUMBER(DATA!J239),DATA!J239,"n/a")</f>
        <v>0</v>
      </c>
      <c r="F1482" s="78" t="str">
        <f>+IF(ISNUMBER(DATA!K239),DATA!K239,"n/a")</f>
        <v>n/a</v>
      </c>
      <c r="G1482" s="87">
        <f>+IF(ISNUMBER(DATA!T239),DATA!T239,"n/a")</f>
        <v>0</v>
      </c>
      <c r="H1482" s="78" t="str">
        <f>+IF(ISNUMBER(DATA!U239),DATA!U239,"n/a")</f>
        <v>n/a</v>
      </c>
      <c r="I1482" s="87">
        <f>+IF(ISNUMBER(DATA!AD239),DATA!AD239,"n/a")</f>
        <v>0</v>
      </c>
      <c r="J1482" s="78" t="str">
        <f>+IF(ISNUMBER(DATA!AE239),DATA!AE239,"n/a")</f>
        <v>n/a</v>
      </c>
      <c r="K1482" s="87">
        <f>+IF(ISNUMBER(DATA!AN239),DATA!AN239,"n/a")</f>
        <v>1</v>
      </c>
      <c r="L1482" s="78">
        <f>+IF(ISNUMBER(DATA!AO239),DATA!AO239,"n/a")</f>
        <v>0.38600000000000001</v>
      </c>
    </row>
    <row r="1483" spans="1:12" x14ac:dyDescent="0.2">
      <c r="A1483" s="76" t="s">
        <v>19</v>
      </c>
      <c r="B1483" s="67" t="s">
        <v>22</v>
      </c>
      <c r="C1483" s="67" t="s">
        <v>9</v>
      </c>
      <c r="D1483" s="67" t="s">
        <v>347</v>
      </c>
      <c r="E1483" s="87">
        <f>+IF(ISNUMBER(DATA!J240),DATA!J240,"n/a")</f>
        <v>3</v>
      </c>
      <c r="F1483" s="78">
        <f>+IF(ISNUMBER(DATA!K240),DATA!K240,"n/a")</f>
        <v>0.35399999999999998</v>
      </c>
      <c r="G1483" s="87">
        <f>+IF(ISNUMBER(DATA!T240),DATA!T240,"n/a")</f>
        <v>11</v>
      </c>
      <c r="H1483" s="78">
        <f>+IF(ISNUMBER(DATA!U240),DATA!U240,"n/a")</f>
        <v>0.77900000000000003</v>
      </c>
      <c r="I1483" s="87">
        <f>+IF(ISNUMBER(DATA!AD240),DATA!AD240,"n/a")</f>
        <v>24</v>
      </c>
      <c r="J1483" s="78">
        <f>+IF(ISNUMBER(DATA!AE240),DATA!AE240,"n/a")</f>
        <v>0.40400000000000003</v>
      </c>
      <c r="K1483" s="87">
        <f>+IF(ISNUMBER(DATA!AN240),DATA!AN240,"n/a")</f>
        <v>53</v>
      </c>
      <c r="L1483" s="78">
        <f>+IF(ISNUMBER(DATA!AO240),DATA!AO240,"n/a")</f>
        <v>5.3999999999999999E-2</v>
      </c>
    </row>
    <row r="1484" spans="1:12" x14ac:dyDescent="0.2">
      <c r="A1484" s="76" t="s">
        <v>19</v>
      </c>
      <c r="B1484" s="67" t="s">
        <v>22</v>
      </c>
      <c r="C1484" s="67" t="s">
        <v>9</v>
      </c>
      <c r="D1484" s="67" t="s">
        <v>348</v>
      </c>
      <c r="E1484" s="87">
        <f>+IF(ISNUMBER(DATA!J241),DATA!J241,"n/a")</f>
        <v>1</v>
      </c>
      <c r="F1484" s="78" t="str">
        <f>+IF(ISNUMBER(DATA!K241),DATA!K241,"n/a")</f>
        <v>n/a</v>
      </c>
      <c r="G1484" s="87">
        <f>+IF(ISNUMBER(DATA!T241),DATA!T241,"n/a")</f>
        <v>1</v>
      </c>
      <c r="H1484" s="78" t="str">
        <f>+IF(ISNUMBER(DATA!U241),DATA!U241,"n/a")</f>
        <v>n/a</v>
      </c>
      <c r="I1484" s="87">
        <f>+IF(ISNUMBER(DATA!AD241),DATA!AD241,"n/a")</f>
        <v>1</v>
      </c>
      <c r="J1484" s="78" t="str">
        <f>+IF(ISNUMBER(DATA!AE241),DATA!AE241,"n/a")</f>
        <v>n/a</v>
      </c>
      <c r="K1484" s="87">
        <f>+IF(ISNUMBER(DATA!AN241),DATA!AN241,"n/a")</f>
        <v>2</v>
      </c>
      <c r="L1484" s="78" t="str">
        <f>+IF(ISNUMBER(DATA!AO241),DATA!AO241,"n/a")</f>
        <v>n/a</v>
      </c>
    </row>
    <row r="1485" spans="1:12" x14ac:dyDescent="0.2">
      <c r="A1485" s="76"/>
      <c r="E1485" s="101"/>
      <c r="F1485" s="102"/>
      <c r="G1485" s="101"/>
      <c r="H1485" s="102"/>
      <c r="I1485" s="101"/>
      <c r="J1485" s="102"/>
      <c r="K1485" s="101"/>
      <c r="L1485" s="102"/>
    </row>
    <row r="1486" spans="1:12" x14ac:dyDescent="0.2">
      <c r="A1486" s="76" t="s">
        <v>19</v>
      </c>
      <c r="B1486" s="67" t="s">
        <v>22</v>
      </c>
      <c r="C1486" s="67" t="s">
        <v>25</v>
      </c>
      <c r="D1486" s="67" t="s">
        <v>274</v>
      </c>
      <c r="E1486" s="87">
        <f>+IF(ISNUMBER(DATA!L192),DATA!L192,"n/a")</f>
        <v>144</v>
      </c>
      <c r="F1486" s="78" t="str">
        <f>+IF(ISNUMBER(DATA!M192),DATA!M192,"n/a")</f>
        <v>n/a</v>
      </c>
      <c r="G1486" s="87">
        <f>+IF(ISNUMBER(DATA!V192),DATA!V192,"n/a")</f>
        <v>144</v>
      </c>
      <c r="H1486" s="78" t="str">
        <f>+IF(ISNUMBER(DATA!W192),DATA!W192,"n/a")</f>
        <v>n/a</v>
      </c>
      <c r="I1486" s="87">
        <f>+IF(ISNUMBER(DATA!AF192),DATA!AF192,"n/a")</f>
        <v>144</v>
      </c>
      <c r="J1486" s="78" t="str">
        <f>+IF(ISNUMBER(DATA!AG192),DATA!AG192,"n/a")</f>
        <v>n/a</v>
      </c>
      <c r="K1486" s="87">
        <f>+IF(ISNUMBER(DATA!AP192),DATA!AP192,"n/a")</f>
        <v>144</v>
      </c>
      <c r="L1486" s="78" t="str">
        <f>+IF(ISNUMBER(DATA!AQ192),DATA!AQ192,"n/a")</f>
        <v>n/a</v>
      </c>
    </row>
    <row r="1487" spans="1:12" x14ac:dyDescent="0.2">
      <c r="A1487" s="76" t="s">
        <v>19</v>
      </c>
      <c r="B1487" s="67" t="s">
        <v>22</v>
      </c>
      <c r="C1487" s="67" t="s">
        <v>25</v>
      </c>
      <c r="D1487" s="67" t="s">
        <v>275</v>
      </c>
      <c r="E1487" s="87" t="str">
        <f>+IF(ISNUMBER(DATA!L193),DATA!L193,"n/a")</f>
        <v>n/a</v>
      </c>
      <c r="F1487" s="78" t="str">
        <f>+IF(ISNUMBER(DATA!M193),DATA!M193,"n/a")</f>
        <v>n/a</v>
      </c>
      <c r="G1487" s="87" t="str">
        <f>+IF(ISNUMBER(DATA!V193),DATA!V193,"n/a")</f>
        <v>n/a</v>
      </c>
      <c r="H1487" s="78" t="str">
        <f>+IF(ISNUMBER(DATA!W193),DATA!W193,"n/a")</f>
        <v>n/a</v>
      </c>
      <c r="I1487" s="87" t="str">
        <f>+IF(ISNUMBER(DATA!AF193),DATA!AF193,"n/a")</f>
        <v>n/a</v>
      </c>
      <c r="J1487" s="78" t="str">
        <f>+IF(ISNUMBER(DATA!AG193),DATA!AG193,"n/a")</f>
        <v>n/a</v>
      </c>
      <c r="K1487" s="87" t="str">
        <f>+IF(ISNUMBER(DATA!AP193),DATA!AP193,"n/a")</f>
        <v>n/a</v>
      </c>
      <c r="L1487" s="78" t="str">
        <f>+IF(ISNUMBER(DATA!AQ193),DATA!AQ193,"n/a")</f>
        <v>n/a</v>
      </c>
    </row>
    <row r="1488" spans="1:12" x14ac:dyDescent="0.2">
      <c r="A1488" s="76" t="s">
        <v>19</v>
      </c>
      <c r="B1488" s="67" t="s">
        <v>22</v>
      </c>
      <c r="C1488" s="67" t="s">
        <v>25</v>
      </c>
      <c r="D1488" s="67" t="s">
        <v>276</v>
      </c>
      <c r="E1488" s="87">
        <f>+IF(ISNUMBER(DATA!L194),DATA!L194,"n/a")</f>
        <v>78</v>
      </c>
      <c r="F1488" s="78">
        <f>+IF(ISNUMBER(DATA!M194),DATA!M194,"n/a")</f>
        <v>-0.23200000000000001</v>
      </c>
      <c r="G1488" s="87">
        <f>+IF(ISNUMBER(DATA!V194),DATA!V194,"n/a")</f>
        <v>143</v>
      </c>
      <c r="H1488" s="78">
        <f>+IF(ISNUMBER(DATA!W194),DATA!W194,"n/a")</f>
        <v>-0.105</v>
      </c>
      <c r="I1488" s="87">
        <f>+IF(ISNUMBER(DATA!AF194),DATA!AF194,"n/a")</f>
        <v>197</v>
      </c>
      <c r="J1488" s="78">
        <f>+IF(ISNUMBER(DATA!AG194),DATA!AG194,"n/a")</f>
        <v>-0.23599999999999999</v>
      </c>
      <c r="K1488" s="87">
        <f>+IF(ISNUMBER(DATA!AP194),DATA!AP194,"n/a")</f>
        <v>517</v>
      </c>
      <c r="L1488" s="78">
        <f>+IF(ISNUMBER(DATA!AQ194),DATA!AQ194,"n/a")</f>
        <v>-0.27</v>
      </c>
    </row>
    <row r="1489" spans="1:12" x14ac:dyDescent="0.2">
      <c r="A1489" s="76" t="s">
        <v>19</v>
      </c>
      <c r="B1489" s="67" t="s">
        <v>22</v>
      </c>
      <c r="C1489" s="67" t="s">
        <v>25</v>
      </c>
      <c r="D1489" s="67" t="s">
        <v>277</v>
      </c>
      <c r="E1489" s="87" t="str">
        <f>+IF(ISNUMBER(DATA!L195),DATA!L195,"n/a")</f>
        <v>n/a</v>
      </c>
      <c r="F1489" s="78" t="str">
        <f>+IF(ISNUMBER(DATA!M195),DATA!M195,"n/a")</f>
        <v>n/a</v>
      </c>
      <c r="G1489" s="87" t="str">
        <f>+IF(ISNUMBER(DATA!V195),DATA!V195,"n/a")</f>
        <v>n/a</v>
      </c>
      <c r="H1489" s="78" t="str">
        <f>+IF(ISNUMBER(DATA!W195),DATA!W195,"n/a")</f>
        <v>n/a</v>
      </c>
      <c r="I1489" s="87" t="str">
        <f>+IF(ISNUMBER(DATA!AF195),DATA!AF195,"n/a")</f>
        <v>n/a</v>
      </c>
      <c r="J1489" s="78" t="str">
        <f>+IF(ISNUMBER(DATA!AG195),DATA!AG195,"n/a")</f>
        <v>n/a</v>
      </c>
      <c r="K1489" s="87" t="str">
        <f>+IF(ISNUMBER(DATA!AP195),DATA!AP195,"n/a")</f>
        <v>n/a</v>
      </c>
      <c r="L1489" s="78" t="str">
        <f>+IF(ISNUMBER(DATA!AQ195),DATA!AQ195,"n/a")</f>
        <v>n/a</v>
      </c>
    </row>
    <row r="1490" spans="1:12" x14ac:dyDescent="0.2">
      <c r="A1490" s="76" t="s">
        <v>19</v>
      </c>
      <c r="B1490" s="67" t="s">
        <v>22</v>
      </c>
      <c r="C1490" s="67" t="s">
        <v>25</v>
      </c>
      <c r="D1490" s="67" t="s">
        <v>278</v>
      </c>
      <c r="E1490" s="87">
        <f>+IF(ISNUMBER(DATA!L196),DATA!L196,"n/a")</f>
        <v>44</v>
      </c>
      <c r="F1490" s="78" t="str">
        <f>+IF(ISNUMBER(DATA!M196),DATA!M196,"n/a")</f>
        <v>n/a</v>
      </c>
      <c r="G1490" s="87">
        <f>+IF(ISNUMBER(DATA!V196),DATA!V196,"n/a")</f>
        <v>44</v>
      </c>
      <c r="H1490" s="78" t="str">
        <f>+IF(ISNUMBER(DATA!W196),DATA!W196,"n/a")</f>
        <v>n/a</v>
      </c>
      <c r="I1490" s="87">
        <f>+IF(ISNUMBER(DATA!AF196),DATA!AF196,"n/a")</f>
        <v>44</v>
      </c>
      <c r="J1490" s="78">
        <f>+IF(ISNUMBER(DATA!AG196),DATA!AG196,"n/a")</f>
        <v>2.0249999999999999</v>
      </c>
      <c r="K1490" s="87">
        <f>+IF(ISNUMBER(DATA!AP196),DATA!AP196,"n/a")</f>
        <v>44</v>
      </c>
      <c r="L1490" s="78">
        <f>+IF(ISNUMBER(DATA!AQ196),DATA!AQ196,"n/a")</f>
        <v>1.7929999999999999</v>
      </c>
    </row>
    <row r="1491" spans="1:12" x14ac:dyDescent="0.2">
      <c r="A1491" s="76" t="s">
        <v>19</v>
      </c>
      <c r="B1491" s="67" t="s">
        <v>22</v>
      </c>
      <c r="C1491" s="67" t="s">
        <v>25</v>
      </c>
      <c r="D1491" s="67" t="s">
        <v>279</v>
      </c>
      <c r="E1491" s="87">
        <f>+IF(ISNUMBER(DATA!L197),DATA!L197,"n/a")</f>
        <v>29</v>
      </c>
      <c r="F1491" s="78" t="str">
        <f>+IF(ISNUMBER(DATA!M197),DATA!M197,"n/a")</f>
        <v>n/a</v>
      </c>
      <c r="G1491" s="87">
        <f>+IF(ISNUMBER(DATA!V197),DATA!V197,"n/a")</f>
        <v>61</v>
      </c>
      <c r="H1491" s="78">
        <f>+IF(ISNUMBER(DATA!W197),DATA!W197,"n/a")</f>
        <v>1.28</v>
      </c>
      <c r="I1491" s="87">
        <f>+IF(ISNUMBER(DATA!AF197),DATA!AF197,"n/a")</f>
        <v>72</v>
      </c>
      <c r="J1491" s="78">
        <f>+IF(ISNUMBER(DATA!AG197),DATA!AG197,"n/a")</f>
        <v>-0.55600000000000005</v>
      </c>
      <c r="K1491" s="87">
        <f>+IF(ISNUMBER(DATA!AP197),DATA!AP197,"n/a")</f>
        <v>101</v>
      </c>
      <c r="L1491" s="78">
        <f>+IF(ISNUMBER(DATA!AQ197),DATA!AQ197,"n/a")</f>
        <v>-0.439</v>
      </c>
    </row>
    <row r="1492" spans="1:12" x14ac:dyDescent="0.2">
      <c r="A1492" s="76" t="s">
        <v>19</v>
      </c>
      <c r="B1492" s="67" t="s">
        <v>22</v>
      </c>
      <c r="C1492" s="67" t="s">
        <v>25</v>
      </c>
      <c r="D1492" s="67" t="s">
        <v>280</v>
      </c>
      <c r="E1492" s="87" t="str">
        <f>+IF(ISNUMBER(DATA!L198),DATA!L198,"n/a")</f>
        <v>n/a</v>
      </c>
      <c r="F1492" s="78" t="str">
        <f>+IF(ISNUMBER(DATA!M198),DATA!M198,"n/a")</f>
        <v>n/a</v>
      </c>
      <c r="G1492" s="87" t="str">
        <f>+IF(ISNUMBER(DATA!V198),DATA!V198,"n/a")</f>
        <v>n/a</v>
      </c>
      <c r="H1492" s="78" t="str">
        <f>+IF(ISNUMBER(DATA!W198),DATA!W198,"n/a")</f>
        <v>n/a</v>
      </c>
      <c r="I1492" s="87" t="str">
        <f>+IF(ISNUMBER(DATA!AF198),DATA!AF198,"n/a")</f>
        <v>n/a</v>
      </c>
      <c r="J1492" s="78" t="str">
        <f>+IF(ISNUMBER(DATA!AG198),DATA!AG198,"n/a")</f>
        <v>n/a</v>
      </c>
      <c r="K1492" s="87">
        <f>+IF(ISNUMBER(DATA!AP198),DATA!AP198,"n/a")</f>
        <v>0</v>
      </c>
      <c r="L1492" s="78">
        <f>+IF(ISNUMBER(DATA!AQ198),DATA!AQ198,"n/a")</f>
        <v>-1</v>
      </c>
    </row>
    <row r="1493" spans="1:12" x14ac:dyDescent="0.2">
      <c r="A1493" s="76" t="s">
        <v>19</v>
      </c>
      <c r="B1493" s="67" t="s">
        <v>22</v>
      </c>
      <c r="C1493" s="67" t="s">
        <v>25</v>
      </c>
      <c r="D1493" s="67" t="s">
        <v>281</v>
      </c>
      <c r="E1493" s="87">
        <f>+IF(ISNUMBER(DATA!L199),DATA!L199,"n/a")</f>
        <v>28</v>
      </c>
      <c r="F1493" s="78">
        <f>+IF(ISNUMBER(DATA!M199),DATA!M199,"n/a")</f>
        <v>0.155</v>
      </c>
      <c r="G1493" s="87">
        <f>+IF(ISNUMBER(DATA!V199),DATA!V199,"n/a")</f>
        <v>59</v>
      </c>
      <c r="H1493" s="78">
        <f>+IF(ISNUMBER(DATA!W199),DATA!W199,"n/a")</f>
        <v>5.1999999999999998E-2</v>
      </c>
      <c r="I1493" s="87">
        <f>+IF(ISNUMBER(DATA!AF199),DATA!AF199,"n/a")</f>
        <v>116</v>
      </c>
      <c r="J1493" s="78">
        <f>+IF(ISNUMBER(DATA!AG199),DATA!AG199,"n/a")</f>
        <v>-0.105</v>
      </c>
      <c r="K1493" s="87">
        <f>+IF(ISNUMBER(DATA!AP199),DATA!AP199,"n/a")</f>
        <v>311</v>
      </c>
      <c r="L1493" s="78">
        <f>+IF(ISNUMBER(DATA!AQ199),DATA!AQ199,"n/a")</f>
        <v>-2.5999999999999999E-2</v>
      </c>
    </row>
    <row r="1494" spans="1:12" x14ac:dyDescent="0.2">
      <c r="A1494" s="76" t="s">
        <v>19</v>
      </c>
      <c r="B1494" s="67" t="s">
        <v>22</v>
      </c>
      <c r="C1494" s="67" t="s">
        <v>25</v>
      </c>
      <c r="D1494" s="67" t="s">
        <v>282</v>
      </c>
      <c r="E1494" s="87">
        <f>+IF(ISNUMBER(DATA!L200),DATA!L200,"n/a")</f>
        <v>147</v>
      </c>
      <c r="F1494" s="78">
        <f>+IF(ISNUMBER(DATA!M200),DATA!M200,"n/a")</f>
        <v>-0.52700000000000002</v>
      </c>
      <c r="G1494" s="87">
        <f>+IF(ISNUMBER(DATA!V200),DATA!V200,"n/a")</f>
        <v>340</v>
      </c>
      <c r="H1494" s="78">
        <f>+IF(ISNUMBER(DATA!W200),DATA!W200,"n/a")</f>
        <v>-0.64600000000000002</v>
      </c>
      <c r="I1494" s="87">
        <f>+IF(ISNUMBER(DATA!AF200),DATA!AF200,"n/a")</f>
        <v>672</v>
      </c>
      <c r="J1494" s="78">
        <f>+IF(ISNUMBER(DATA!AG200),DATA!AG200,"n/a")</f>
        <v>-0.625</v>
      </c>
      <c r="K1494" s="87">
        <f>+IF(ISNUMBER(DATA!AP200),DATA!AP200,"n/a")</f>
        <v>2789</v>
      </c>
      <c r="L1494" s="78">
        <f>+IF(ISNUMBER(DATA!AQ200),DATA!AQ200,"n/a")</f>
        <v>-0.40300000000000002</v>
      </c>
    </row>
    <row r="1495" spans="1:12" x14ac:dyDescent="0.2">
      <c r="A1495" s="76" t="s">
        <v>19</v>
      </c>
      <c r="B1495" s="67" t="s">
        <v>22</v>
      </c>
      <c r="C1495" s="67" t="s">
        <v>25</v>
      </c>
      <c r="D1495" s="67" t="s">
        <v>283</v>
      </c>
      <c r="E1495" s="87">
        <f>+IF(ISNUMBER(DATA!L201),DATA!L201,"n/a")</f>
        <v>361</v>
      </c>
      <c r="F1495" s="78">
        <f>+IF(ISNUMBER(DATA!M201),DATA!M201,"n/a")</f>
        <v>-0.34</v>
      </c>
      <c r="G1495" s="87">
        <f>+IF(ISNUMBER(DATA!V201),DATA!V201,"n/a")</f>
        <v>1014</v>
      </c>
      <c r="H1495" s="78">
        <f>+IF(ISNUMBER(DATA!W201),DATA!W201,"n/a")</f>
        <v>-0.09</v>
      </c>
      <c r="I1495" s="87">
        <f>+IF(ISNUMBER(DATA!AF201),DATA!AF201,"n/a")</f>
        <v>1902</v>
      </c>
      <c r="J1495" s="78">
        <f>+IF(ISNUMBER(DATA!AG201),DATA!AG201,"n/a")</f>
        <v>-1.6E-2</v>
      </c>
      <c r="K1495" s="87">
        <f>+IF(ISNUMBER(DATA!AP201),DATA!AP201,"n/a")</f>
        <v>6223</v>
      </c>
      <c r="L1495" s="78">
        <f>+IF(ISNUMBER(DATA!AQ201),DATA!AQ201,"n/a")</f>
        <v>-1.7000000000000001E-2</v>
      </c>
    </row>
    <row r="1496" spans="1:12" x14ac:dyDescent="0.2">
      <c r="A1496" s="76" t="s">
        <v>19</v>
      </c>
      <c r="B1496" s="67" t="s">
        <v>22</v>
      </c>
      <c r="C1496" s="67" t="s">
        <v>25</v>
      </c>
      <c r="D1496" s="67" t="s">
        <v>284</v>
      </c>
      <c r="E1496" s="87">
        <f>+IF(ISNUMBER(DATA!L202),DATA!L202,"n/a")</f>
        <v>381</v>
      </c>
      <c r="F1496" s="78">
        <f>+IF(ISNUMBER(DATA!M202),DATA!M202,"n/a")</f>
        <v>-0.11899999999999999</v>
      </c>
      <c r="G1496" s="87">
        <f>+IF(ISNUMBER(DATA!V202),DATA!V202,"n/a")</f>
        <v>931</v>
      </c>
      <c r="H1496" s="78">
        <f>+IF(ISNUMBER(DATA!W202),DATA!W202,"n/a")</f>
        <v>-0.13200000000000001</v>
      </c>
      <c r="I1496" s="87">
        <f>+IF(ISNUMBER(DATA!AF202),DATA!AF202,"n/a")</f>
        <v>1923</v>
      </c>
      <c r="J1496" s="78">
        <f>+IF(ISNUMBER(DATA!AG202),DATA!AG202,"n/a")</f>
        <v>-7.9000000000000001E-2</v>
      </c>
      <c r="K1496" s="87">
        <f>+IF(ISNUMBER(DATA!AP202),DATA!AP202,"n/a")</f>
        <v>6181</v>
      </c>
      <c r="L1496" s="78">
        <f>+IF(ISNUMBER(DATA!AQ202),DATA!AQ202,"n/a")</f>
        <v>-7.9000000000000001E-2</v>
      </c>
    </row>
    <row r="1497" spans="1:12" x14ac:dyDescent="0.2">
      <c r="A1497" s="76" t="s">
        <v>19</v>
      </c>
      <c r="B1497" s="67" t="s">
        <v>22</v>
      </c>
      <c r="C1497" s="67" t="s">
        <v>25</v>
      </c>
      <c r="D1497" s="67" t="s">
        <v>285</v>
      </c>
      <c r="E1497" s="87">
        <f>+IF(ISNUMBER(DATA!L203),DATA!L203,"n/a")</f>
        <v>92</v>
      </c>
      <c r="F1497" s="78">
        <f>+IF(ISNUMBER(DATA!M203),DATA!M203,"n/a")</f>
        <v>0.52800000000000002</v>
      </c>
      <c r="G1497" s="87">
        <f>+IF(ISNUMBER(DATA!V203),DATA!V203,"n/a")</f>
        <v>260</v>
      </c>
      <c r="H1497" s="78">
        <f>+IF(ISNUMBER(DATA!W203),DATA!W203,"n/a")</f>
        <v>0.66800000000000004</v>
      </c>
      <c r="I1497" s="87">
        <f>+IF(ISNUMBER(DATA!AF203),DATA!AF203,"n/a")</f>
        <v>477</v>
      </c>
      <c r="J1497" s="78">
        <f>+IF(ISNUMBER(DATA!AG203),DATA!AG203,"n/a")</f>
        <v>0.47399999999999998</v>
      </c>
      <c r="K1497" s="87">
        <f>+IF(ISNUMBER(DATA!AP203),DATA!AP203,"n/a")</f>
        <v>1231</v>
      </c>
      <c r="L1497" s="78">
        <f>+IF(ISNUMBER(DATA!AQ203),DATA!AQ203,"n/a")</f>
        <v>0.55600000000000005</v>
      </c>
    </row>
    <row r="1498" spans="1:12" x14ac:dyDescent="0.2">
      <c r="A1498" s="76" t="s">
        <v>19</v>
      </c>
      <c r="B1498" s="67" t="s">
        <v>22</v>
      </c>
      <c r="C1498" s="67" t="s">
        <v>25</v>
      </c>
      <c r="D1498" s="67" t="s">
        <v>286</v>
      </c>
      <c r="E1498" s="87">
        <f>+IF(ISNUMBER(DATA!L204),DATA!L204,"n/a")</f>
        <v>126</v>
      </c>
      <c r="F1498" s="78">
        <f>+IF(ISNUMBER(DATA!M204),DATA!M204,"n/a")</f>
        <v>105.898</v>
      </c>
      <c r="G1498" s="87">
        <f>+IF(ISNUMBER(DATA!V204),DATA!V204,"n/a")</f>
        <v>389</v>
      </c>
      <c r="H1498" s="78">
        <f>+IF(ISNUMBER(DATA!W204),DATA!W204,"n/a")</f>
        <v>45.643000000000001</v>
      </c>
      <c r="I1498" s="87">
        <f>+IF(ISNUMBER(DATA!AF204),DATA!AF204,"n/a")</f>
        <v>553</v>
      </c>
      <c r="J1498" s="78">
        <f>+IF(ISNUMBER(DATA!AG204),DATA!AG204,"n/a")</f>
        <v>56.996000000000002</v>
      </c>
      <c r="K1498" s="87">
        <f>+IF(ISNUMBER(DATA!AP204),DATA!AP204,"n/a")</f>
        <v>553</v>
      </c>
      <c r="L1498" s="78">
        <f>+IF(ISNUMBER(DATA!AQ204),DATA!AQ204,"n/a")</f>
        <v>45.878999999999998</v>
      </c>
    </row>
    <row r="1499" spans="1:12" x14ac:dyDescent="0.2">
      <c r="A1499" s="76" t="s">
        <v>19</v>
      </c>
      <c r="B1499" s="67" t="s">
        <v>22</v>
      </c>
      <c r="C1499" s="67" t="s">
        <v>25</v>
      </c>
      <c r="D1499" s="67" t="s">
        <v>287</v>
      </c>
      <c r="E1499" s="87">
        <f>+IF(ISNUMBER(DATA!L205),DATA!L205,"n/a")</f>
        <v>476</v>
      </c>
      <c r="F1499" s="78">
        <f>+IF(ISNUMBER(DATA!M205),DATA!M205,"n/a")</f>
        <v>0.215</v>
      </c>
      <c r="G1499" s="87">
        <f>+IF(ISNUMBER(DATA!V205),DATA!V205,"n/a")</f>
        <v>1089</v>
      </c>
      <c r="H1499" s="78">
        <f>+IF(ISNUMBER(DATA!W205),DATA!W205,"n/a")</f>
        <v>0.17399999999999999</v>
      </c>
      <c r="I1499" s="87">
        <f>+IF(ISNUMBER(DATA!AF205),DATA!AF205,"n/a")</f>
        <v>2099</v>
      </c>
      <c r="J1499" s="78">
        <f>+IF(ISNUMBER(DATA!AG205),DATA!AG205,"n/a")</f>
        <v>0.20899999999999999</v>
      </c>
      <c r="K1499" s="87">
        <f>+IF(ISNUMBER(DATA!AP205),DATA!AP205,"n/a")</f>
        <v>5795</v>
      </c>
      <c r="L1499" s="78">
        <f>+IF(ISNUMBER(DATA!AQ205),DATA!AQ205,"n/a")</f>
        <v>9.8000000000000004E-2</v>
      </c>
    </row>
    <row r="1500" spans="1:12" x14ac:dyDescent="0.2">
      <c r="A1500" s="76" t="s">
        <v>19</v>
      </c>
      <c r="B1500" s="67" t="s">
        <v>22</v>
      </c>
      <c r="C1500" s="67" t="s">
        <v>25</v>
      </c>
      <c r="D1500" s="67" t="s">
        <v>288</v>
      </c>
      <c r="E1500" s="87" t="str">
        <f>+IF(ISNUMBER(DATA!L206),DATA!L206,"n/a")</f>
        <v>n/a</v>
      </c>
      <c r="F1500" s="78" t="str">
        <f>+IF(ISNUMBER(DATA!M206),DATA!M206,"n/a")</f>
        <v>n/a</v>
      </c>
      <c r="G1500" s="87" t="str">
        <f>+IF(ISNUMBER(DATA!V206),DATA!V206,"n/a")</f>
        <v>n/a</v>
      </c>
      <c r="H1500" s="78" t="str">
        <f>+IF(ISNUMBER(DATA!W206),DATA!W206,"n/a")</f>
        <v>n/a</v>
      </c>
      <c r="I1500" s="87" t="str">
        <f>+IF(ISNUMBER(DATA!AF206),DATA!AF206,"n/a")</f>
        <v>n/a</v>
      </c>
      <c r="J1500" s="78" t="str">
        <f>+IF(ISNUMBER(DATA!AG206),DATA!AG206,"n/a")</f>
        <v>n/a</v>
      </c>
      <c r="K1500" s="87" t="str">
        <f>+IF(ISNUMBER(DATA!AP206),DATA!AP206,"n/a")</f>
        <v>n/a</v>
      </c>
      <c r="L1500" s="78" t="str">
        <f>+IF(ISNUMBER(DATA!AQ206),DATA!AQ206,"n/a")</f>
        <v>n/a</v>
      </c>
    </row>
    <row r="1501" spans="1:12" x14ac:dyDescent="0.2">
      <c r="A1501" s="76" t="s">
        <v>19</v>
      </c>
      <c r="B1501" s="67" t="s">
        <v>22</v>
      </c>
      <c r="C1501" s="67" t="s">
        <v>25</v>
      </c>
      <c r="D1501" s="67" t="s">
        <v>289</v>
      </c>
      <c r="E1501" s="87">
        <f>+IF(ISNUMBER(DATA!L207),DATA!L207,"n/a")</f>
        <v>82</v>
      </c>
      <c r="F1501" s="78">
        <f>+IF(ISNUMBER(DATA!M207),DATA!M207,"n/a")</f>
        <v>13.23</v>
      </c>
      <c r="G1501" s="87">
        <f>+IF(ISNUMBER(DATA!V207),DATA!V207,"n/a")</f>
        <v>147</v>
      </c>
      <c r="H1501" s="78">
        <f>+IF(ISNUMBER(DATA!W207),DATA!W207,"n/a")</f>
        <v>19.408000000000001</v>
      </c>
      <c r="I1501" s="87">
        <f>+IF(ISNUMBER(DATA!AF207),DATA!AF207,"n/a")</f>
        <v>156</v>
      </c>
      <c r="J1501" s="78">
        <f>+IF(ISNUMBER(DATA!AG207),DATA!AG207,"n/a")</f>
        <v>7.3949999999999996</v>
      </c>
      <c r="K1501" s="87">
        <f>+IF(ISNUMBER(DATA!AP207),DATA!AP207,"n/a")</f>
        <v>164</v>
      </c>
      <c r="L1501" s="78">
        <f>+IF(ISNUMBER(DATA!AQ207),DATA!AQ207,"n/a")</f>
        <v>-0.499</v>
      </c>
    </row>
    <row r="1502" spans="1:12" x14ac:dyDescent="0.2">
      <c r="A1502" s="76" t="s">
        <v>19</v>
      </c>
      <c r="B1502" s="67" t="s">
        <v>22</v>
      </c>
      <c r="C1502" s="67" t="s">
        <v>25</v>
      </c>
      <c r="D1502" s="67" t="s">
        <v>290</v>
      </c>
      <c r="E1502" s="87">
        <f>+IF(ISNUMBER(DATA!L208),DATA!L208,"n/a")</f>
        <v>66</v>
      </c>
      <c r="F1502" s="78">
        <f>+IF(ISNUMBER(DATA!M208),DATA!M208,"n/a")</f>
        <v>-0.77600000000000002</v>
      </c>
      <c r="G1502" s="87">
        <f>+IF(ISNUMBER(DATA!V208),DATA!V208,"n/a")</f>
        <v>210</v>
      </c>
      <c r="H1502" s="78">
        <f>+IF(ISNUMBER(DATA!W208),DATA!W208,"n/a")</f>
        <v>-0.872</v>
      </c>
      <c r="I1502" s="87">
        <f>+IF(ISNUMBER(DATA!AF208),DATA!AF208,"n/a")</f>
        <v>761</v>
      </c>
      <c r="J1502" s="78">
        <f>+IF(ISNUMBER(DATA!AG208),DATA!AG208,"n/a")</f>
        <v>-0.78500000000000003</v>
      </c>
      <c r="K1502" s="87">
        <f>+IF(ISNUMBER(DATA!AP208),DATA!AP208,"n/a")</f>
        <v>1580</v>
      </c>
      <c r="L1502" s="78">
        <f>+IF(ISNUMBER(DATA!AQ208),DATA!AQ208,"n/a")</f>
        <v>-0.61399999999999999</v>
      </c>
    </row>
    <row r="1503" spans="1:12" x14ac:dyDescent="0.2">
      <c r="A1503" s="76" t="s">
        <v>19</v>
      </c>
      <c r="B1503" s="67" t="s">
        <v>22</v>
      </c>
      <c r="C1503" s="67" t="s">
        <v>25</v>
      </c>
      <c r="D1503" s="67" t="s">
        <v>291</v>
      </c>
      <c r="E1503" s="87">
        <f>+IF(ISNUMBER(DATA!L209),DATA!L209,"n/a")</f>
        <v>191</v>
      </c>
      <c r="F1503" s="78">
        <f>+IF(ISNUMBER(DATA!M209),DATA!M209,"n/a")</f>
        <v>0.22500000000000001</v>
      </c>
      <c r="G1503" s="87">
        <f>+IF(ISNUMBER(DATA!V209),DATA!V209,"n/a")</f>
        <v>558</v>
      </c>
      <c r="H1503" s="78">
        <f>+IF(ISNUMBER(DATA!W209),DATA!W209,"n/a")</f>
        <v>0.19900000000000001</v>
      </c>
      <c r="I1503" s="87">
        <f>+IF(ISNUMBER(DATA!AF209),DATA!AF209,"n/a")</f>
        <v>1064</v>
      </c>
      <c r="J1503" s="78">
        <f>+IF(ISNUMBER(DATA!AG209),DATA!AG209,"n/a")</f>
        <v>0.126</v>
      </c>
      <c r="K1503" s="87">
        <f>+IF(ISNUMBER(DATA!AP209),DATA!AP209,"n/a")</f>
        <v>2723</v>
      </c>
      <c r="L1503" s="78">
        <f>+IF(ISNUMBER(DATA!AQ209),DATA!AQ209,"n/a")</f>
        <v>0.16300000000000001</v>
      </c>
    </row>
    <row r="1504" spans="1:12" x14ac:dyDescent="0.2">
      <c r="A1504" s="76" t="s">
        <v>19</v>
      </c>
      <c r="B1504" s="67" t="s">
        <v>22</v>
      </c>
      <c r="C1504" s="67" t="s">
        <v>25</v>
      </c>
      <c r="D1504" s="67" t="s">
        <v>292</v>
      </c>
      <c r="E1504" s="87">
        <f>+IF(ISNUMBER(DATA!L210),DATA!L210,"n/a")</f>
        <v>26</v>
      </c>
      <c r="F1504" s="78">
        <f>+IF(ISNUMBER(DATA!M210),DATA!M210,"n/a")</f>
        <v>-0.68799999999999994</v>
      </c>
      <c r="G1504" s="87">
        <f>+IF(ISNUMBER(DATA!V210),DATA!V210,"n/a")</f>
        <v>74</v>
      </c>
      <c r="H1504" s="78">
        <f>+IF(ISNUMBER(DATA!W210),DATA!W210,"n/a")</f>
        <v>-0.44500000000000001</v>
      </c>
      <c r="I1504" s="87">
        <f>+IF(ISNUMBER(DATA!AF210),DATA!AF210,"n/a")</f>
        <v>148</v>
      </c>
      <c r="J1504" s="78">
        <f>+IF(ISNUMBER(DATA!AG210),DATA!AG210,"n/a")</f>
        <v>-0.48799999999999999</v>
      </c>
      <c r="K1504" s="87">
        <f>+IF(ISNUMBER(DATA!AP210),DATA!AP210,"n/a")</f>
        <v>375</v>
      </c>
      <c r="L1504" s="78">
        <f>+IF(ISNUMBER(DATA!AQ210),DATA!AQ210,"n/a")</f>
        <v>-0.60099999999999998</v>
      </c>
    </row>
    <row r="1505" spans="1:12" x14ac:dyDescent="0.2">
      <c r="A1505" s="76" t="s">
        <v>19</v>
      </c>
      <c r="B1505" s="67" t="s">
        <v>22</v>
      </c>
      <c r="C1505" s="67" t="s">
        <v>25</v>
      </c>
      <c r="D1505" s="67" t="s">
        <v>293</v>
      </c>
      <c r="E1505" s="87" t="str">
        <f>+IF(ISNUMBER(DATA!L211),DATA!L211,"n/a")</f>
        <v>n/a</v>
      </c>
      <c r="F1505" s="78" t="str">
        <f>+IF(ISNUMBER(DATA!M211),DATA!M211,"n/a")</f>
        <v>n/a</v>
      </c>
      <c r="G1505" s="87">
        <f>+IF(ISNUMBER(DATA!V211),DATA!V211,"n/a")</f>
        <v>0</v>
      </c>
      <c r="H1505" s="78">
        <f>+IF(ISNUMBER(DATA!W211),DATA!W211,"n/a")</f>
        <v>-1</v>
      </c>
      <c r="I1505" s="87">
        <f>+IF(ISNUMBER(DATA!AF211),DATA!AF211,"n/a")</f>
        <v>2</v>
      </c>
      <c r="J1505" s="78">
        <f>+IF(ISNUMBER(DATA!AG211),DATA!AG211,"n/a")</f>
        <v>-0.71099999999999997</v>
      </c>
      <c r="K1505" s="87">
        <f>+IF(ISNUMBER(DATA!AP211),DATA!AP211,"n/a")</f>
        <v>4</v>
      </c>
      <c r="L1505" s="78">
        <f>+IF(ISNUMBER(DATA!AQ211),DATA!AQ211,"n/a")</f>
        <v>-0.80700000000000005</v>
      </c>
    </row>
    <row r="1506" spans="1:12" x14ac:dyDescent="0.2">
      <c r="A1506" s="76" t="s">
        <v>19</v>
      </c>
      <c r="B1506" s="67" t="s">
        <v>22</v>
      </c>
      <c r="C1506" s="67" t="s">
        <v>25</v>
      </c>
      <c r="D1506" s="67" t="s">
        <v>294</v>
      </c>
      <c r="E1506" s="87">
        <f>+IF(ISNUMBER(DATA!L212),DATA!L212,"n/a")</f>
        <v>6</v>
      </c>
      <c r="F1506" s="78" t="str">
        <f>+IF(ISNUMBER(DATA!M212),DATA!M212,"n/a")</f>
        <v>n/a</v>
      </c>
      <c r="G1506" s="87">
        <f>+IF(ISNUMBER(DATA!V212),DATA!V212,"n/a")</f>
        <v>20</v>
      </c>
      <c r="H1506" s="78">
        <f>+IF(ISNUMBER(DATA!W212),DATA!W212,"n/a")</f>
        <v>6.024</v>
      </c>
      <c r="I1506" s="87">
        <f>+IF(ISNUMBER(DATA!AF212),DATA!AF212,"n/a")</f>
        <v>63</v>
      </c>
      <c r="J1506" s="78">
        <f>+IF(ISNUMBER(DATA!AG212),DATA!AG212,"n/a")</f>
        <v>21.097999999999999</v>
      </c>
      <c r="K1506" s="87">
        <f>+IF(ISNUMBER(DATA!AP212),DATA!AP212,"n/a")</f>
        <v>100</v>
      </c>
      <c r="L1506" s="78">
        <f>+IF(ISNUMBER(DATA!AQ212),DATA!AQ212,"n/a")</f>
        <v>4.3289999999999997</v>
      </c>
    </row>
    <row r="1507" spans="1:12" x14ac:dyDescent="0.2">
      <c r="A1507" s="76" t="s">
        <v>19</v>
      </c>
      <c r="B1507" s="67" t="s">
        <v>22</v>
      </c>
      <c r="C1507" s="67" t="s">
        <v>25</v>
      </c>
      <c r="D1507" s="67" t="s">
        <v>295</v>
      </c>
      <c r="E1507" s="87">
        <f>+IF(ISNUMBER(DATA!L213),DATA!L213,"n/a")</f>
        <v>55</v>
      </c>
      <c r="F1507" s="78">
        <f>+IF(ISNUMBER(DATA!M213),DATA!M213,"n/a")</f>
        <v>5.4470000000000001</v>
      </c>
      <c r="G1507" s="87">
        <f>+IF(ISNUMBER(DATA!V213),DATA!V213,"n/a")</f>
        <v>126</v>
      </c>
      <c r="H1507" s="78">
        <f>+IF(ISNUMBER(DATA!W213),DATA!W213,"n/a")</f>
        <v>0.59599999999999997</v>
      </c>
      <c r="I1507" s="87">
        <f>+IF(ISNUMBER(DATA!AF213),DATA!AF213,"n/a")</f>
        <v>246</v>
      </c>
      <c r="J1507" s="78">
        <f>+IF(ISNUMBER(DATA!AG213),DATA!AG213,"n/a")</f>
        <v>0.54300000000000004</v>
      </c>
      <c r="K1507" s="87">
        <f>+IF(ISNUMBER(DATA!AP213),DATA!AP213,"n/a")</f>
        <v>504</v>
      </c>
      <c r="L1507" s="78">
        <f>+IF(ISNUMBER(DATA!AQ213),DATA!AQ213,"n/a")</f>
        <v>0.47799999999999998</v>
      </c>
    </row>
    <row r="1508" spans="1:12" x14ac:dyDescent="0.2">
      <c r="A1508" s="76" t="s">
        <v>19</v>
      </c>
      <c r="B1508" s="67" t="s">
        <v>22</v>
      </c>
      <c r="C1508" s="67" t="s">
        <v>25</v>
      </c>
      <c r="D1508" s="67" t="s">
        <v>296</v>
      </c>
      <c r="E1508" s="87">
        <f>+IF(ISNUMBER(DATA!L214),DATA!L214,"n/a")</f>
        <v>230</v>
      </c>
      <c r="F1508" s="78">
        <f>+IF(ISNUMBER(DATA!M214),DATA!M214,"n/a")</f>
        <v>0.28499999999999998</v>
      </c>
      <c r="G1508" s="87">
        <f>+IF(ISNUMBER(DATA!V214),DATA!V214,"n/a")</f>
        <v>427</v>
      </c>
      <c r="H1508" s="78">
        <f>+IF(ISNUMBER(DATA!W214),DATA!W214,"n/a")</f>
        <v>0.05</v>
      </c>
      <c r="I1508" s="87">
        <f>+IF(ISNUMBER(DATA!AF214),DATA!AF214,"n/a")</f>
        <v>584</v>
      </c>
      <c r="J1508" s="78">
        <f>+IF(ISNUMBER(DATA!AG214),DATA!AG214,"n/a")</f>
        <v>-0.127</v>
      </c>
      <c r="K1508" s="87">
        <f>+IF(ISNUMBER(DATA!AP214),DATA!AP214,"n/a")</f>
        <v>1388</v>
      </c>
      <c r="L1508" s="78">
        <f>+IF(ISNUMBER(DATA!AQ214),DATA!AQ214,"n/a")</f>
        <v>-0.318</v>
      </c>
    </row>
    <row r="1509" spans="1:12" x14ac:dyDescent="0.2">
      <c r="A1509" s="76" t="s">
        <v>19</v>
      </c>
      <c r="B1509" s="67" t="s">
        <v>22</v>
      </c>
      <c r="C1509" s="67" t="s">
        <v>25</v>
      </c>
      <c r="D1509" s="67" t="s">
        <v>297</v>
      </c>
      <c r="E1509" s="87">
        <f>+IF(ISNUMBER(DATA!L215),DATA!L215,"n/a")</f>
        <v>8</v>
      </c>
      <c r="F1509" s="78">
        <f>+IF(ISNUMBER(DATA!M215),DATA!M215,"n/a")</f>
        <v>-0.76800000000000002</v>
      </c>
      <c r="G1509" s="87">
        <f>+IF(ISNUMBER(DATA!V215),DATA!V215,"n/a")</f>
        <v>52</v>
      </c>
      <c r="H1509" s="78">
        <f>+IF(ISNUMBER(DATA!W215),DATA!W215,"n/a")</f>
        <v>-0.19800000000000001</v>
      </c>
      <c r="I1509" s="87">
        <f>+IF(ISNUMBER(DATA!AF215),DATA!AF215,"n/a")</f>
        <v>69</v>
      </c>
      <c r="J1509" s="78">
        <f>+IF(ISNUMBER(DATA!AG215),DATA!AG215,"n/a")</f>
        <v>-0.39200000000000002</v>
      </c>
      <c r="K1509" s="87">
        <f>+IF(ISNUMBER(DATA!AP215),DATA!AP215,"n/a")</f>
        <v>173</v>
      </c>
      <c r="L1509" s="78">
        <f>+IF(ISNUMBER(DATA!AQ215),DATA!AQ215,"n/a")</f>
        <v>-1.2999999999999999E-2</v>
      </c>
    </row>
    <row r="1510" spans="1:12" x14ac:dyDescent="0.2">
      <c r="A1510" s="76" t="s">
        <v>19</v>
      </c>
      <c r="B1510" s="67" t="s">
        <v>22</v>
      </c>
      <c r="C1510" s="67" t="s">
        <v>25</v>
      </c>
      <c r="D1510" s="67" t="s">
        <v>298</v>
      </c>
      <c r="E1510" s="87">
        <f>+IF(ISNUMBER(DATA!L216),DATA!L216,"n/a")</f>
        <v>0</v>
      </c>
      <c r="F1510" s="78">
        <f>+IF(ISNUMBER(DATA!M216),DATA!M216,"n/a")</f>
        <v>-1</v>
      </c>
      <c r="G1510" s="87">
        <f>+IF(ISNUMBER(DATA!V216),DATA!V216,"n/a")</f>
        <v>0</v>
      </c>
      <c r="H1510" s="78">
        <f>+IF(ISNUMBER(DATA!W216),DATA!W216,"n/a")</f>
        <v>-1</v>
      </c>
      <c r="I1510" s="87">
        <f>+IF(ISNUMBER(DATA!AF216),DATA!AF216,"n/a")</f>
        <v>0</v>
      </c>
      <c r="J1510" s="78">
        <f>+IF(ISNUMBER(DATA!AG216),DATA!AG216,"n/a")</f>
        <v>-1</v>
      </c>
      <c r="K1510" s="87">
        <f>+IF(ISNUMBER(DATA!AP216),DATA!AP216,"n/a")</f>
        <v>231</v>
      </c>
      <c r="L1510" s="78">
        <f>+IF(ISNUMBER(DATA!AQ216),DATA!AQ216,"n/a")</f>
        <v>-0.83099999999999996</v>
      </c>
    </row>
    <row r="1511" spans="1:12" x14ac:dyDescent="0.2">
      <c r="A1511" s="76" t="s">
        <v>19</v>
      </c>
      <c r="B1511" s="67" t="s">
        <v>22</v>
      </c>
      <c r="C1511" s="67" t="s">
        <v>25</v>
      </c>
      <c r="D1511" s="67" t="s">
        <v>299</v>
      </c>
      <c r="E1511" s="87">
        <f>+IF(ISNUMBER(DATA!L217),DATA!L217,"n/a")</f>
        <v>14</v>
      </c>
      <c r="F1511" s="78">
        <f>+IF(ISNUMBER(DATA!M217),DATA!M217,"n/a")</f>
        <v>-0.878</v>
      </c>
      <c r="G1511" s="87">
        <f>+IF(ISNUMBER(DATA!V217),DATA!V217,"n/a")</f>
        <v>23</v>
      </c>
      <c r="H1511" s="78">
        <f>+IF(ISNUMBER(DATA!W217),DATA!W217,"n/a")</f>
        <v>-0.90900000000000003</v>
      </c>
      <c r="I1511" s="87">
        <f>+IF(ISNUMBER(DATA!AF217),DATA!AF217,"n/a")</f>
        <v>35</v>
      </c>
      <c r="J1511" s="78">
        <f>+IF(ISNUMBER(DATA!AG217),DATA!AG217,"n/a")</f>
        <v>-0.93</v>
      </c>
      <c r="K1511" s="87">
        <f>+IF(ISNUMBER(DATA!AP217),DATA!AP217,"n/a")</f>
        <v>227</v>
      </c>
      <c r="L1511" s="78">
        <f>+IF(ISNUMBER(DATA!AQ217),DATA!AQ217,"n/a")</f>
        <v>-0.82299999999999995</v>
      </c>
    </row>
    <row r="1512" spans="1:12" x14ac:dyDescent="0.2">
      <c r="A1512" s="76" t="s">
        <v>19</v>
      </c>
      <c r="B1512" s="67" t="s">
        <v>22</v>
      </c>
      <c r="C1512" s="67" t="s">
        <v>25</v>
      </c>
      <c r="D1512" s="67" t="s">
        <v>300</v>
      </c>
      <c r="E1512" s="87">
        <f>+IF(ISNUMBER(DATA!L218),DATA!L218,"n/a")</f>
        <v>160</v>
      </c>
      <c r="F1512" s="78">
        <f>+IF(ISNUMBER(DATA!M218),DATA!M218,"n/a")</f>
        <v>-0.04</v>
      </c>
      <c r="G1512" s="87">
        <f>+IF(ISNUMBER(DATA!V218),DATA!V218,"n/a")</f>
        <v>398</v>
      </c>
      <c r="H1512" s="78">
        <f>+IF(ISNUMBER(DATA!W218),DATA!W218,"n/a")</f>
        <v>0.222</v>
      </c>
      <c r="I1512" s="87">
        <f>+IF(ISNUMBER(DATA!AF218),DATA!AF218,"n/a")</f>
        <v>514</v>
      </c>
      <c r="J1512" s="78">
        <f>+IF(ISNUMBER(DATA!AG218),DATA!AG218,"n/a")</f>
        <v>-0.25900000000000001</v>
      </c>
      <c r="K1512" s="87">
        <f>+IF(ISNUMBER(DATA!AP218),DATA!AP218,"n/a")</f>
        <v>1610</v>
      </c>
      <c r="L1512" s="78">
        <f>+IF(ISNUMBER(DATA!AQ218),DATA!AQ218,"n/a")</f>
        <v>-0.24</v>
      </c>
    </row>
    <row r="1513" spans="1:12" x14ac:dyDescent="0.2">
      <c r="A1513" s="76" t="s">
        <v>19</v>
      </c>
      <c r="B1513" s="67" t="s">
        <v>22</v>
      </c>
      <c r="C1513" s="67" t="s">
        <v>25</v>
      </c>
      <c r="D1513" s="67" t="s">
        <v>301</v>
      </c>
      <c r="E1513" s="87">
        <f>+IF(ISNUMBER(DATA!L219),DATA!L219,"n/a")</f>
        <v>3</v>
      </c>
      <c r="F1513" s="78" t="str">
        <f>+IF(ISNUMBER(DATA!M219),DATA!M219,"n/a")</f>
        <v>n/a</v>
      </c>
      <c r="G1513" s="87">
        <f>+IF(ISNUMBER(DATA!V219),DATA!V219,"n/a")</f>
        <v>13</v>
      </c>
      <c r="H1513" s="78" t="str">
        <f>+IF(ISNUMBER(DATA!W219),DATA!W219,"n/a")</f>
        <v>n/a</v>
      </c>
      <c r="I1513" s="87">
        <f>+IF(ISNUMBER(DATA!AF219),DATA!AF219,"n/a")</f>
        <v>35</v>
      </c>
      <c r="J1513" s="78" t="str">
        <f>+IF(ISNUMBER(DATA!AG219),DATA!AG219,"n/a")</f>
        <v>n/a</v>
      </c>
      <c r="K1513" s="87">
        <f>+IF(ISNUMBER(DATA!AP219),DATA!AP219,"n/a")</f>
        <v>80</v>
      </c>
      <c r="L1513" s="78" t="str">
        <f>+IF(ISNUMBER(DATA!AQ219),DATA!AQ219,"n/a")</f>
        <v>n/a</v>
      </c>
    </row>
    <row r="1514" spans="1:12" x14ac:dyDescent="0.2">
      <c r="A1514" s="76" t="s">
        <v>19</v>
      </c>
      <c r="B1514" s="67" t="s">
        <v>22</v>
      </c>
      <c r="C1514" s="67" t="s">
        <v>25</v>
      </c>
      <c r="D1514" s="67" t="s">
        <v>302</v>
      </c>
      <c r="E1514" s="87">
        <f>+IF(ISNUMBER(DATA!L220),DATA!L220,"n/a")</f>
        <v>1168</v>
      </c>
      <c r="F1514" s="78">
        <f>+IF(ISNUMBER(DATA!M220),DATA!M220,"n/a")</f>
        <v>0.38200000000000001</v>
      </c>
      <c r="G1514" s="87">
        <f>+IF(ISNUMBER(DATA!V220),DATA!V220,"n/a")</f>
        <v>3421</v>
      </c>
      <c r="H1514" s="78">
        <f>+IF(ISNUMBER(DATA!W220),DATA!W220,"n/a")</f>
        <v>0.10100000000000001</v>
      </c>
      <c r="I1514" s="87">
        <f>+IF(ISNUMBER(DATA!AF220),DATA!AF220,"n/a")</f>
        <v>6733</v>
      </c>
      <c r="J1514" s="78">
        <f>+IF(ISNUMBER(DATA!AG220),DATA!AG220,"n/a")</f>
        <v>0.06</v>
      </c>
      <c r="K1514" s="87">
        <f>+IF(ISNUMBER(DATA!AP220),DATA!AP220,"n/a")</f>
        <v>11510</v>
      </c>
      <c r="L1514" s="78">
        <f>+IF(ISNUMBER(DATA!AQ220),DATA!AQ220,"n/a")</f>
        <v>5.8999999999999997E-2</v>
      </c>
    </row>
    <row r="1515" spans="1:12" x14ac:dyDescent="0.2">
      <c r="A1515" s="76" t="s">
        <v>19</v>
      </c>
      <c r="B1515" s="67" t="s">
        <v>22</v>
      </c>
      <c r="C1515" s="67" t="s">
        <v>25</v>
      </c>
      <c r="D1515" s="67" t="s">
        <v>303</v>
      </c>
      <c r="E1515" s="87">
        <f>+IF(ISNUMBER(DATA!L221),DATA!L221,"n/a")</f>
        <v>133</v>
      </c>
      <c r="F1515" s="78" t="str">
        <f>+IF(ISNUMBER(DATA!M221),DATA!M221,"n/a")</f>
        <v>n/a</v>
      </c>
      <c r="G1515" s="87">
        <f>+IF(ISNUMBER(DATA!V221),DATA!V221,"n/a")</f>
        <v>153</v>
      </c>
      <c r="H1515" s="78" t="str">
        <f>+IF(ISNUMBER(DATA!W221),DATA!W221,"n/a")</f>
        <v>n/a</v>
      </c>
      <c r="I1515" s="87">
        <f>+IF(ISNUMBER(DATA!AF221),DATA!AF221,"n/a")</f>
        <v>153</v>
      </c>
      <c r="J1515" s="78" t="str">
        <f>+IF(ISNUMBER(DATA!AG221),DATA!AG221,"n/a")</f>
        <v>n/a</v>
      </c>
      <c r="K1515" s="87">
        <f>+IF(ISNUMBER(DATA!AP221),DATA!AP221,"n/a")</f>
        <v>153</v>
      </c>
      <c r="L1515" s="78" t="str">
        <f>+IF(ISNUMBER(DATA!AQ221),DATA!AQ221,"n/a")</f>
        <v>n/a</v>
      </c>
    </row>
    <row r="1516" spans="1:12" x14ac:dyDescent="0.2">
      <c r="A1516" s="76" t="s">
        <v>19</v>
      </c>
      <c r="B1516" s="67" t="s">
        <v>22</v>
      </c>
      <c r="C1516" s="67" t="s">
        <v>25</v>
      </c>
      <c r="D1516" s="67" t="s">
        <v>304</v>
      </c>
      <c r="E1516" s="87" t="str">
        <f>+IF(ISNUMBER(DATA!L222),DATA!L222,"n/a")</f>
        <v>n/a</v>
      </c>
      <c r="F1516" s="78" t="str">
        <f>+IF(ISNUMBER(DATA!M222),DATA!M222,"n/a")</f>
        <v>n/a</v>
      </c>
      <c r="G1516" s="87" t="str">
        <f>+IF(ISNUMBER(DATA!V222),DATA!V222,"n/a")</f>
        <v>n/a</v>
      </c>
      <c r="H1516" s="78" t="str">
        <f>+IF(ISNUMBER(DATA!W222),DATA!W222,"n/a")</f>
        <v>n/a</v>
      </c>
      <c r="I1516" s="87" t="str">
        <f>+IF(ISNUMBER(DATA!AF222),DATA!AF222,"n/a")</f>
        <v>n/a</v>
      </c>
      <c r="J1516" s="78" t="str">
        <f>+IF(ISNUMBER(DATA!AG222),DATA!AG222,"n/a")</f>
        <v>n/a</v>
      </c>
      <c r="K1516" s="87" t="str">
        <f>+IF(ISNUMBER(DATA!AP222),DATA!AP222,"n/a")</f>
        <v>n/a</v>
      </c>
      <c r="L1516" s="78" t="str">
        <f>+IF(ISNUMBER(DATA!AQ222),DATA!AQ222,"n/a")</f>
        <v>n/a</v>
      </c>
    </row>
    <row r="1517" spans="1:12" x14ac:dyDescent="0.2">
      <c r="A1517" s="76" t="s">
        <v>19</v>
      </c>
      <c r="B1517" s="67" t="s">
        <v>22</v>
      </c>
      <c r="C1517" s="67" t="s">
        <v>25</v>
      </c>
      <c r="D1517" s="67" t="s">
        <v>305</v>
      </c>
      <c r="E1517" s="87" t="str">
        <f>+IF(ISNUMBER(DATA!L223),DATA!L223,"n/a")</f>
        <v>n/a</v>
      </c>
      <c r="F1517" s="78" t="str">
        <f>+IF(ISNUMBER(DATA!M223),DATA!M223,"n/a")</f>
        <v>n/a</v>
      </c>
      <c r="G1517" s="87" t="str">
        <f>+IF(ISNUMBER(DATA!V223),DATA!V223,"n/a")</f>
        <v>n/a</v>
      </c>
      <c r="H1517" s="78" t="str">
        <f>+IF(ISNUMBER(DATA!W223),DATA!W223,"n/a")</f>
        <v>n/a</v>
      </c>
      <c r="I1517" s="87" t="str">
        <f>+IF(ISNUMBER(DATA!AF223),DATA!AF223,"n/a")</f>
        <v>n/a</v>
      </c>
      <c r="J1517" s="78" t="str">
        <f>+IF(ISNUMBER(DATA!AG223),DATA!AG223,"n/a")</f>
        <v>n/a</v>
      </c>
      <c r="K1517" s="87">
        <f>+IF(ISNUMBER(DATA!AP223),DATA!AP223,"n/a")</f>
        <v>14</v>
      </c>
      <c r="L1517" s="78" t="str">
        <f>+IF(ISNUMBER(DATA!AQ223),DATA!AQ223,"n/a")</f>
        <v>n/a</v>
      </c>
    </row>
    <row r="1518" spans="1:12" x14ac:dyDescent="0.2">
      <c r="A1518" s="76" t="s">
        <v>19</v>
      </c>
      <c r="B1518" s="67" t="s">
        <v>22</v>
      </c>
      <c r="C1518" s="67" t="s">
        <v>25</v>
      </c>
      <c r="D1518" s="67" t="s">
        <v>306</v>
      </c>
      <c r="E1518" s="87">
        <f>+IF(ISNUMBER(DATA!L224),DATA!L224,"n/a")</f>
        <v>104</v>
      </c>
      <c r="F1518" s="78" t="str">
        <f>+IF(ISNUMBER(DATA!M224),DATA!M224,"n/a")</f>
        <v>n/a</v>
      </c>
      <c r="G1518" s="87">
        <f>+IF(ISNUMBER(DATA!V224),DATA!V224,"n/a")</f>
        <v>265</v>
      </c>
      <c r="H1518" s="78">
        <f>+IF(ISNUMBER(DATA!W224),DATA!W224,"n/a")</f>
        <v>7.5970000000000004</v>
      </c>
      <c r="I1518" s="87">
        <f>+IF(ISNUMBER(DATA!AF224),DATA!AF224,"n/a")</f>
        <v>379</v>
      </c>
      <c r="J1518" s="78">
        <f>+IF(ISNUMBER(DATA!AG224),DATA!AG224,"n/a")</f>
        <v>5.5940000000000003</v>
      </c>
      <c r="K1518" s="87">
        <f>+IF(ISNUMBER(DATA!AP224),DATA!AP224,"n/a")</f>
        <v>601</v>
      </c>
      <c r="L1518" s="78">
        <f>+IF(ISNUMBER(DATA!AQ224),DATA!AQ224,"n/a")</f>
        <v>1.329</v>
      </c>
    </row>
    <row r="1519" spans="1:12" x14ac:dyDescent="0.2">
      <c r="A1519" s="76" t="s">
        <v>19</v>
      </c>
      <c r="B1519" s="67" t="s">
        <v>22</v>
      </c>
      <c r="C1519" s="67" t="s">
        <v>25</v>
      </c>
      <c r="D1519" s="67" t="s">
        <v>307</v>
      </c>
      <c r="E1519" s="87">
        <f>+IF(ISNUMBER(DATA!L225),DATA!L225,"n/a")</f>
        <v>770</v>
      </c>
      <c r="F1519" s="78">
        <f>+IF(ISNUMBER(DATA!M225),DATA!M225,"n/a")</f>
        <v>2.4590000000000001</v>
      </c>
      <c r="G1519" s="87">
        <f>+IF(ISNUMBER(DATA!V225),DATA!V225,"n/a")</f>
        <v>1579</v>
      </c>
      <c r="H1519" s="78">
        <f>+IF(ISNUMBER(DATA!W225),DATA!W225,"n/a")</f>
        <v>1.109</v>
      </c>
      <c r="I1519" s="87">
        <f>+IF(ISNUMBER(DATA!AF225),DATA!AF225,"n/a")</f>
        <v>3002</v>
      </c>
      <c r="J1519" s="78">
        <f>+IF(ISNUMBER(DATA!AG225),DATA!AG225,"n/a")</f>
        <v>0.64600000000000002</v>
      </c>
      <c r="K1519" s="87">
        <f>+IF(ISNUMBER(DATA!AP225),DATA!AP225,"n/a")</f>
        <v>5232</v>
      </c>
      <c r="L1519" s="78">
        <f>+IF(ISNUMBER(DATA!AQ225),DATA!AQ225,"n/a")</f>
        <v>0.45900000000000002</v>
      </c>
    </row>
    <row r="1520" spans="1:12" x14ac:dyDescent="0.2">
      <c r="A1520" s="76" t="s">
        <v>19</v>
      </c>
      <c r="B1520" s="67" t="s">
        <v>22</v>
      </c>
      <c r="C1520" s="67" t="s">
        <v>25</v>
      </c>
      <c r="D1520" s="67" t="s">
        <v>308</v>
      </c>
      <c r="E1520" s="87">
        <f>+IF(ISNUMBER(DATA!L226),DATA!L226,"n/a")</f>
        <v>12</v>
      </c>
      <c r="F1520" s="78">
        <f>+IF(ISNUMBER(DATA!M226),DATA!M226,"n/a")</f>
        <v>-0.52700000000000002</v>
      </c>
      <c r="G1520" s="87">
        <f>+IF(ISNUMBER(DATA!V226),DATA!V226,"n/a")</f>
        <v>55</v>
      </c>
      <c r="H1520" s="78">
        <f>+IF(ISNUMBER(DATA!W226),DATA!W226,"n/a")</f>
        <v>-0.57499999999999996</v>
      </c>
      <c r="I1520" s="87">
        <f>+IF(ISNUMBER(DATA!AF226),DATA!AF226,"n/a")</f>
        <v>72</v>
      </c>
      <c r="J1520" s="78">
        <f>+IF(ISNUMBER(DATA!AG226),DATA!AG226,"n/a")</f>
        <v>-0.627</v>
      </c>
      <c r="K1520" s="87">
        <f>+IF(ISNUMBER(DATA!AP226),DATA!AP226,"n/a")</f>
        <v>240</v>
      </c>
      <c r="L1520" s="78">
        <f>+IF(ISNUMBER(DATA!AQ226),DATA!AQ226,"n/a")</f>
        <v>-0.59599999999999997</v>
      </c>
    </row>
    <row r="1521" spans="1:12" x14ac:dyDescent="0.2">
      <c r="A1521" s="76" t="s">
        <v>19</v>
      </c>
      <c r="B1521" s="67" t="s">
        <v>22</v>
      </c>
      <c r="C1521" s="67" t="s">
        <v>25</v>
      </c>
      <c r="D1521" s="67" t="s">
        <v>309</v>
      </c>
      <c r="E1521" s="87">
        <f>+IF(ISNUMBER(DATA!L227),DATA!L227,"n/a")</f>
        <v>949</v>
      </c>
      <c r="F1521" s="78">
        <f>+IF(ISNUMBER(DATA!M227),DATA!M227,"n/a")</f>
        <v>4.0000000000000001E-3</v>
      </c>
      <c r="G1521" s="87">
        <f>+IF(ISNUMBER(DATA!V227),DATA!V227,"n/a")</f>
        <v>2269</v>
      </c>
      <c r="H1521" s="78">
        <f>+IF(ISNUMBER(DATA!W227),DATA!W227,"n/a")</f>
        <v>0.14499999999999999</v>
      </c>
      <c r="I1521" s="87">
        <f>+IF(ISNUMBER(DATA!AF227),DATA!AF227,"n/a")</f>
        <v>4386</v>
      </c>
      <c r="J1521" s="78">
        <f>+IF(ISNUMBER(DATA!AG227),DATA!AG227,"n/a")</f>
        <v>8.3000000000000004E-2</v>
      </c>
      <c r="K1521" s="87">
        <f>+IF(ISNUMBER(DATA!AP227),DATA!AP227,"n/a")</f>
        <v>14261</v>
      </c>
      <c r="L1521" s="78">
        <f>+IF(ISNUMBER(DATA!AQ227),DATA!AQ227,"n/a")</f>
        <v>7.2999999999999995E-2</v>
      </c>
    </row>
    <row r="1522" spans="1:12" x14ac:dyDescent="0.2">
      <c r="A1522" s="76" t="s">
        <v>19</v>
      </c>
      <c r="B1522" s="67" t="s">
        <v>22</v>
      </c>
      <c r="C1522" s="67" t="s">
        <v>25</v>
      </c>
      <c r="D1522" s="67" t="s">
        <v>310</v>
      </c>
      <c r="E1522" s="87">
        <f>+IF(ISNUMBER(DATA!L228),DATA!L228,"n/a")</f>
        <v>150</v>
      </c>
      <c r="F1522" s="78">
        <f>+IF(ISNUMBER(DATA!M228),DATA!M228,"n/a")</f>
        <v>6.5709999999999997</v>
      </c>
      <c r="G1522" s="87">
        <f>+IF(ISNUMBER(DATA!V228),DATA!V228,"n/a")</f>
        <v>543</v>
      </c>
      <c r="H1522" s="78">
        <f>+IF(ISNUMBER(DATA!W228),DATA!W228,"n/a")</f>
        <v>2.2789999999999999</v>
      </c>
      <c r="I1522" s="87">
        <f>+IF(ISNUMBER(DATA!AF228),DATA!AF228,"n/a")</f>
        <v>883</v>
      </c>
      <c r="J1522" s="78">
        <f>+IF(ISNUMBER(DATA!AG228),DATA!AG228,"n/a")</f>
        <v>0.25700000000000001</v>
      </c>
      <c r="K1522" s="87">
        <f>+IF(ISNUMBER(DATA!AP228),DATA!AP228,"n/a")</f>
        <v>1164</v>
      </c>
      <c r="L1522" s="78">
        <f>+IF(ISNUMBER(DATA!AQ228),DATA!AQ228,"n/a")</f>
        <v>-0.214</v>
      </c>
    </row>
    <row r="1523" spans="1:12" x14ac:dyDescent="0.2">
      <c r="A1523" s="76" t="s">
        <v>19</v>
      </c>
      <c r="B1523" s="67" t="s">
        <v>22</v>
      </c>
      <c r="C1523" s="67" t="s">
        <v>25</v>
      </c>
      <c r="D1523" s="67" t="s">
        <v>311</v>
      </c>
      <c r="E1523" s="87">
        <f>+IF(ISNUMBER(DATA!L229),DATA!L229,"n/a")</f>
        <v>2</v>
      </c>
      <c r="F1523" s="78" t="str">
        <f>+IF(ISNUMBER(DATA!M229),DATA!M229,"n/a")</f>
        <v>n/a</v>
      </c>
      <c r="G1523" s="87">
        <f>+IF(ISNUMBER(DATA!V229),DATA!V229,"n/a")</f>
        <v>3</v>
      </c>
      <c r="H1523" s="78" t="str">
        <f>+IF(ISNUMBER(DATA!W229),DATA!W229,"n/a")</f>
        <v>n/a</v>
      </c>
      <c r="I1523" s="87">
        <f>+IF(ISNUMBER(DATA!AF229),DATA!AF229,"n/a")</f>
        <v>3</v>
      </c>
      <c r="J1523" s="78" t="str">
        <f>+IF(ISNUMBER(DATA!AG229),DATA!AG229,"n/a")</f>
        <v>n/a</v>
      </c>
      <c r="K1523" s="87">
        <f>+IF(ISNUMBER(DATA!AP229),DATA!AP229,"n/a")</f>
        <v>3</v>
      </c>
      <c r="L1523" s="78">
        <f>+IF(ISNUMBER(DATA!AQ229),DATA!AQ229,"n/a")</f>
        <v>-0.91600000000000004</v>
      </c>
    </row>
    <row r="1524" spans="1:12" x14ac:dyDescent="0.2">
      <c r="A1524" s="76" t="s">
        <v>19</v>
      </c>
      <c r="B1524" s="67" t="s">
        <v>22</v>
      </c>
      <c r="C1524" s="67" t="s">
        <v>25</v>
      </c>
      <c r="D1524" s="67" t="s">
        <v>312</v>
      </c>
      <c r="E1524" s="87" t="str">
        <f>+IF(ISNUMBER(DATA!L230),DATA!L230,"n/a")</f>
        <v>n/a</v>
      </c>
      <c r="F1524" s="78" t="str">
        <f>+IF(ISNUMBER(DATA!M230),DATA!M230,"n/a")</f>
        <v>n/a</v>
      </c>
      <c r="G1524" s="87" t="str">
        <f>+IF(ISNUMBER(DATA!V230),DATA!V230,"n/a")</f>
        <v>n/a</v>
      </c>
      <c r="H1524" s="78" t="str">
        <f>+IF(ISNUMBER(DATA!W230),DATA!W230,"n/a")</f>
        <v>n/a</v>
      </c>
      <c r="I1524" s="87">
        <f>+IF(ISNUMBER(DATA!AF230),DATA!AF230,"n/a")</f>
        <v>0</v>
      </c>
      <c r="J1524" s="78">
        <f>+IF(ISNUMBER(DATA!AG230),DATA!AG230,"n/a")</f>
        <v>-1</v>
      </c>
      <c r="K1524" s="87">
        <f>+IF(ISNUMBER(DATA!AP230),DATA!AP230,"n/a")</f>
        <v>1</v>
      </c>
      <c r="L1524" s="78">
        <f>+IF(ISNUMBER(DATA!AQ230),DATA!AQ230,"n/a")</f>
        <v>-0.96499999999999997</v>
      </c>
    </row>
    <row r="1525" spans="1:12" x14ac:dyDescent="0.2">
      <c r="A1525" s="76" t="s">
        <v>19</v>
      </c>
      <c r="B1525" s="67" t="s">
        <v>22</v>
      </c>
      <c r="C1525" s="67" t="s">
        <v>25</v>
      </c>
      <c r="D1525" s="67" t="s">
        <v>313</v>
      </c>
      <c r="E1525" s="87" t="str">
        <f>+IF(ISNUMBER(DATA!L231),DATA!L231,"n/a")</f>
        <v>n/a</v>
      </c>
      <c r="F1525" s="78" t="str">
        <f>+IF(ISNUMBER(DATA!M231),DATA!M231,"n/a")</f>
        <v>n/a</v>
      </c>
      <c r="G1525" s="87" t="str">
        <f>+IF(ISNUMBER(DATA!V231),DATA!V231,"n/a")</f>
        <v>n/a</v>
      </c>
      <c r="H1525" s="78" t="str">
        <f>+IF(ISNUMBER(DATA!W231),DATA!W231,"n/a")</f>
        <v>n/a</v>
      </c>
      <c r="I1525" s="87" t="str">
        <f>+IF(ISNUMBER(DATA!AF231),DATA!AF231,"n/a")</f>
        <v>n/a</v>
      </c>
      <c r="J1525" s="78" t="str">
        <f>+IF(ISNUMBER(DATA!AG231),DATA!AG231,"n/a")</f>
        <v>n/a</v>
      </c>
      <c r="K1525" s="87">
        <f>+IF(ISNUMBER(DATA!AP231),DATA!AP231,"n/a")</f>
        <v>0</v>
      </c>
      <c r="L1525" s="78">
        <f>+IF(ISNUMBER(DATA!AQ231),DATA!AQ231,"n/a")</f>
        <v>-1</v>
      </c>
    </row>
    <row r="1526" spans="1:12" x14ac:dyDescent="0.2">
      <c r="A1526" s="76" t="s">
        <v>19</v>
      </c>
      <c r="B1526" s="67" t="s">
        <v>22</v>
      </c>
      <c r="C1526" s="67" t="s">
        <v>25</v>
      </c>
      <c r="D1526" s="67" t="s">
        <v>314</v>
      </c>
      <c r="E1526" s="87">
        <f>+IF(ISNUMBER(DATA!L232),DATA!L232,"n/a")</f>
        <v>10</v>
      </c>
      <c r="F1526" s="78">
        <f>+IF(ISNUMBER(DATA!M232),DATA!M232,"n/a")</f>
        <v>1.6040000000000001</v>
      </c>
      <c r="G1526" s="87">
        <f>+IF(ISNUMBER(DATA!V232),DATA!V232,"n/a")</f>
        <v>10</v>
      </c>
      <c r="H1526" s="78">
        <f>+IF(ISNUMBER(DATA!W232),DATA!W232,"n/a")</f>
        <v>-2.5999999999999999E-2</v>
      </c>
      <c r="I1526" s="87">
        <f>+IF(ISNUMBER(DATA!AF232),DATA!AF232,"n/a")</f>
        <v>12</v>
      </c>
      <c r="J1526" s="78">
        <f>+IF(ISNUMBER(DATA!AG232),DATA!AG232,"n/a")</f>
        <v>-0.34200000000000003</v>
      </c>
      <c r="K1526" s="87">
        <f>+IF(ISNUMBER(DATA!AP232),DATA!AP232,"n/a")</f>
        <v>27</v>
      </c>
      <c r="L1526" s="78">
        <f>+IF(ISNUMBER(DATA!AQ232),DATA!AQ232,"n/a")</f>
        <v>-0.23499999999999999</v>
      </c>
    </row>
    <row r="1527" spans="1:12" x14ac:dyDescent="0.2">
      <c r="A1527" s="76" t="s">
        <v>19</v>
      </c>
      <c r="B1527" s="67" t="s">
        <v>22</v>
      </c>
      <c r="C1527" s="67" t="s">
        <v>25</v>
      </c>
      <c r="D1527" s="67" t="s">
        <v>315</v>
      </c>
      <c r="E1527" s="87">
        <f>+IF(ISNUMBER(DATA!L233),DATA!L233,"n/a")</f>
        <v>5</v>
      </c>
      <c r="F1527" s="78" t="str">
        <f>+IF(ISNUMBER(DATA!M233),DATA!M233,"n/a")</f>
        <v>n/a</v>
      </c>
      <c r="G1527" s="87">
        <f>+IF(ISNUMBER(DATA!V233),DATA!V233,"n/a")</f>
        <v>17</v>
      </c>
      <c r="H1527" s="78">
        <f>+IF(ISNUMBER(DATA!W233),DATA!W233,"n/a")</f>
        <v>2.4089999999999998</v>
      </c>
      <c r="I1527" s="87">
        <f>+IF(ISNUMBER(DATA!AF233),DATA!AF233,"n/a")</f>
        <v>34</v>
      </c>
      <c r="J1527" s="78">
        <f>+IF(ISNUMBER(DATA!AG233),DATA!AG233,"n/a")</f>
        <v>0.52800000000000002</v>
      </c>
      <c r="K1527" s="87">
        <f>+IF(ISNUMBER(DATA!AP233),DATA!AP233,"n/a")</f>
        <v>73</v>
      </c>
      <c r="L1527" s="78">
        <f>+IF(ISNUMBER(DATA!AQ233),DATA!AQ233,"n/a")</f>
        <v>-0.16700000000000001</v>
      </c>
    </row>
    <row r="1528" spans="1:12" x14ac:dyDescent="0.2">
      <c r="A1528" s="76" t="s">
        <v>19</v>
      </c>
      <c r="B1528" s="67" t="s">
        <v>22</v>
      </c>
      <c r="C1528" s="67" t="s">
        <v>25</v>
      </c>
      <c r="D1528" s="67" t="s">
        <v>316</v>
      </c>
      <c r="E1528" s="87">
        <f>+IF(ISNUMBER(DATA!L234),DATA!L234,"n/a")</f>
        <v>6</v>
      </c>
      <c r="F1528" s="78">
        <f>+IF(ISNUMBER(DATA!M234),DATA!M234,"n/a")</f>
        <v>3.1709999999999998</v>
      </c>
      <c r="G1528" s="87">
        <f>+IF(ISNUMBER(DATA!V234),DATA!V234,"n/a")</f>
        <v>31</v>
      </c>
      <c r="H1528" s="78">
        <f>+IF(ISNUMBER(DATA!W234),DATA!W234,"n/a")</f>
        <v>0.68500000000000005</v>
      </c>
      <c r="I1528" s="87">
        <f>+IF(ISNUMBER(DATA!AF234),DATA!AF234,"n/a")</f>
        <v>53</v>
      </c>
      <c r="J1528" s="78">
        <f>+IF(ISNUMBER(DATA!AG234),DATA!AG234,"n/a")</f>
        <v>0.39</v>
      </c>
      <c r="K1528" s="87">
        <f>+IF(ISNUMBER(DATA!AP234),DATA!AP234,"n/a")</f>
        <v>91</v>
      </c>
      <c r="L1528" s="78">
        <f>+IF(ISNUMBER(DATA!AQ234),DATA!AQ234,"n/a")</f>
        <v>0.152</v>
      </c>
    </row>
    <row r="1529" spans="1:12" x14ac:dyDescent="0.2">
      <c r="A1529" s="76" t="s">
        <v>19</v>
      </c>
      <c r="B1529" s="67" t="s">
        <v>22</v>
      </c>
      <c r="C1529" s="67" t="s">
        <v>25</v>
      </c>
      <c r="D1529" s="67" t="s">
        <v>317</v>
      </c>
      <c r="E1529" s="87" t="str">
        <f>+IF(ISNUMBER(DATA!L235),DATA!L235,"n/a")</f>
        <v>n/a</v>
      </c>
      <c r="F1529" s="78" t="str">
        <f>+IF(ISNUMBER(DATA!M235),DATA!M235,"n/a")</f>
        <v>n/a</v>
      </c>
      <c r="G1529" s="87" t="str">
        <f>+IF(ISNUMBER(DATA!V235),DATA!V235,"n/a")</f>
        <v>n/a</v>
      </c>
      <c r="H1529" s="78" t="str">
        <f>+IF(ISNUMBER(DATA!W235),DATA!W235,"n/a")</f>
        <v>n/a</v>
      </c>
      <c r="I1529" s="87">
        <f>+IF(ISNUMBER(DATA!AF235),DATA!AF235,"n/a")</f>
        <v>27</v>
      </c>
      <c r="J1529" s="78" t="str">
        <f>+IF(ISNUMBER(DATA!AG235),DATA!AG235,"n/a")</f>
        <v>n/a</v>
      </c>
      <c r="K1529" s="87">
        <f>+IF(ISNUMBER(DATA!AP235),DATA!AP235,"n/a")</f>
        <v>104</v>
      </c>
      <c r="L1529" s="78">
        <f>+IF(ISNUMBER(DATA!AQ235),DATA!AQ235,"n/a")</f>
        <v>37.622</v>
      </c>
    </row>
    <row r="1530" spans="1:12" x14ac:dyDescent="0.2">
      <c r="A1530" s="76" t="s">
        <v>19</v>
      </c>
      <c r="B1530" s="67" t="s">
        <v>22</v>
      </c>
      <c r="C1530" s="67" t="s">
        <v>25</v>
      </c>
      <c r="D1530" s="67" t="s">
        <v>318</v>
      </c>
      <c r="E1530" s="87">
        <f>+IF(ISNUMBER(DATA!L236),DATA!L236,"n/a")</f>
        <v>199</v>
      </c>
      <c r="F1530" s="78">
        <f>+IF(ISNUMBER(DATA!M236),DATA!M236,"n/a")</f>
        <v>1.9370000000000001</v>
      </c>
      <c r="G1530" s="87">
        <f>+IF(ISNUMBER(DATA!V236),DATA!V236,"n/a")</f>
        <v>733</v>
      </c>
      <c r="H1530" s="78">
        <f>+IF(ISNUMBER(DATA!W236),DATA!W236,"n/a")</f>
        <v>2.2890000000000001</v>
      </c>
      <c r="I1530" s="87">
        <f>+IF(ISNUMBER(DATA!AF236),DATA!AF236,"n/a")</f>
        <v>1219</v>
      </c>
      <c r="J1530" s="78">
        <f>+IF(ISNUMBER(DATA!AG236),DATA!AG236,"n/a")</f>
        <v>1.5129999999999999</v>
      </c>
      <c r="K1530" s="87">
        <f>+IF(ISNUMBER(DATA!AP236),DATA!AP236,"n/a")</f>
        <v>2417</v>
      </c>
      <c r="L1530" s="78">
        <f>+IF(ISNUMBER(DATA!AQ236),DATA!AQ236,"n/a")</f>
        <v>3.8279999999999998</v>
      </c>
    </row>
    <row r="1531" spans="1:12" x14ac:dyDescent="0.2">
      <c r="A1531" s="76" t="s">
        <v>19</v>
      </c>
      <c r="B1531" s="67" t="s">
        <v>22</v>
      </c>
      <c r="C1531" s="67" t="s">
        <v>25</v>
      </c>
      <c r="D1531" s="67" t="s">
        <v>319</v>
      </c>
      <c r="E1531" s="87" t="str">
        <f>+IF(ISNUMBER(DATA!L237),DATA!L237,"n/a")</f>
        <v>n/a</v>
      </c>
      <c r="F1531" s="78" t="str">
        <f>+IF(ISNUMBER(DATA!M237),DATA!M237,"n/a")</f>
        <v>n/a</v>
      </c>
      <c r="G1531" s="87" t="str">
        <f>+IF(ISNUMBER(DATA!V237),DATA!V237,"n/a")</f>
        <v>n/a</v>
      </c>
      <c r="H1531" s="78" t="str">
        <f>+IF(ISNUMBER(DATA!W237),DATA!W237,"n/a")</f>
        <v>n/a</v>
      </c>
      <c r="I1531" s="87" t="str">
        <f>+IF(ISNUMBER(DATA!AF237),DATA!AF237,"n/a")</f>
        <v>n/a</v>
      </c>
      <c r="J1531" s="78" t="str">
        <f>+IF(ISNUMBER(DATA!AG237),DATA!AG237,"n/a")</f>
        <v>n/a</v>
      </c>
      <c r="K1531" s="87">
        <f>+IF(ISNUMBER(DATA!AP237),DATA!AP237,"n/a")</f>
        <v>0</v>
      </c>
      <c r="L1531" s="78">
        <f>+IF(ISNUMBER(DATA!AQ237),DATA!AQ237,"n/a")</f>
        <v>-1</v>
      </c>
    </row>
    <row r="1532" spans="1:12" x14ac:dyDescent="0.2">
      <c r="A1532" s="76" t="s">
        <v>19</v>
      </c>
      <c r="B1532" s="67" t="s">
        <v>22</v>
      </c>
      <c r="C1532" s="67" t="s">
        <v>25</v>
      </c>
      <c r="D1532" s="67" t="s">
        <v>320</v>
      </c>
      <c r="E1532" s="87">
        <f>+IF(ISNUMBER(DATA!L238),DATA!L238,"n/a")</f>
        <v>131</v>
      </c>
      <c r="F1532" s="78" t="str">
        <f>+IF(ISNUMBER(DATA!M238),DATA!M238,"n/a")</f>
        <v>n/a</v>
      </c>
      <c r="G1532" s="87">
        <f>+IF(ISNUMBER(DATA!V238),DATA!V238,"n/a")</f>
        <v>273</v>
      </c>
      <c r="H1532" s="78" t="str">
        <f>+IF(ISNUMBER(DATA!W238),DATA!W238,"n/a")</f>
        <v>n/a</v>
      </c>
      <c r="I1532" s="87">
        <f>+IF(ISNUMBER(DATA!AF238),DATA!AF238,"n/a")</f>
        <v>273</v>
      </c>
      <c r="J1532" s="78" t="str">
        <f>+IF(ISNUMBER(DATA!AG238),DATA!AG238,"n/a")</f>
        <v>n/a</v>
      </c>
      <c r="K1532" s="87">
        <f>+IF(ISNUMBER(DATA!AP238),DATA!AP238,"n/a")</f>
        <v>273</v>
      </c>
      <c r="L1532" s="78" t="str">
        <f>+IF(ISNUMBER(DATA!AQ238),DATA!AQ238,"n/a")</f>
        <v>n/a</v>
      </c>
    </row>
    <row r="1533" spans="1:12" x14ac:dyDescent="0.2">
      <c r="A1533" s="76" t="s">
        <v>19</v>
      </c>
      <c r="B1533" s="67" t="s">
        <v>22</v>
      </c>
      <c r="C1533" s="67" t="s">
        <v>25</v>
      </c>
      <c r="D1533" s="67" t="s">
        <v>321</v>
      </c>
      <c r="E1533" s="87">
        <f>+IF(ISNUMBER(DATA!L239),DATA!L239,"n/a")</f>
        <v>11</v>
      </c>
      <c r="F1533" s="78" t="str">
        <f>+IF(ISNUMBER(DATA!M239),DATA!M239,"n/a")</f>
        <v>n/a</v>
      </c>
      <c r="G1533" s="87">
        <f>+IF(ISNUMBER(DATA!V239),DATA!V239,"n/a")</f>
        <v>12</v>
      </c>
      <c r="H1533" s="78" t="str">
        <f>+IF(ISNUMBER(DATA!W239),DATA!W239,"n/a")</f>
        <v>n/a</v>
      </c>
      <c r="I1533" s="87">
        <f>+IF(ISNUMBER(DATA!AF239),DATA!AF239,"n/a")</f>
        <v>14</v>
      </c>
      <c r="J1533" s="78" t="str">
        <f>+IF(ISNUMBER(DATA!AG239),DATA!AG239,"n/a")</f>
        <v>n/a</v>
      </c>
      <c r="K1533" s="87">
        <f>+IF(ISNUMBER(DATA!AP239),DATA!AP239,"n/a")</f>
        <v>22</v>
      </c>
      <c r="L1533" s="78">
        <f>+IF(ISNUMBER(DATA!AQ239),DATA!AQ239,"n/a")</f>
        <v>2.6040000000000001</v>
      </c>
    </row>
    <row r="1534" spans="1:12" x14ac:dyDescent="0.2">
      <c r="A1534" s="76" t="s">
        <v>19</v>
      </c>
      <c r="B1534" s="67" t="s">
        <v>22</v>
      </c>
      <c r="C1534" s="67" t="s">
        <v>25</v>
      </c>
      <c r="D1534" s="67" t="s">
        <v>347</v>
      </c>
      <c r="E1534" s="87">
        <f>+IF(ISNUMBER(DATA!L240),DATA!L240,"n/a")</f>
        <v>99</v>
      </c>
      <c r="F1534" s="78">
        <f>+IF(ISNUMBER(DATA!M240),DATA!M240,"n/a")</f>
        <v>0.34499999999999997</v>
      </c>
      <c r="G1534" s="87">
        <f>+IF(ISNUMBER(DATA!V240),DATA!V240,"n/a")</f>
        <v>296</v>
      </c>
      <c r="H1534" s="78">
        <f>+IF(ISNUMBER(DATA!W240),DATA!W240,"n/a")</f>
        <v>0.48</v>
      </c>
      <c r="I1534" s="87">
        <f>+IF(ISNUMBER(DATA!AF240),DATA!AF240,"n/a")</f>
        <v>572</v>
      </c>
      <c r="J1534" s="78">
        <f>+IF(ISNUMBER(DATA!AG240),DATA!AG240,"n/a")</f>
        <v>0.34899999999999998</v>
      </c>
      <c r="K1534" s="87">
        <f>+IF(ISNUMBER(DATA!AP240),DATA!AP240,"n/a")</f>
        <v>1463</v>
      </c>
      <c r="L1534" s="78">
        <f>+IF(ISNUMBER(DATA!AQ240),DATA!AQ240,"n/a")</f>
        <v>-6.0000000000000001E-3</v>
      </c>
    </row>
    <row r="1535" spans="1:12" x14ac:dyDescent="0.2">
      <c r="A1535" s="76" t="s">
        <v>19</v>
      </c>
      <c r="B1535" s="67" t="s">
        <v>22</v>
      </c>
      <c r="C1535" s="67" t="s">
        <v>25</v>
      </c>
      <c r="D1535" s="67" t="s">
        <v>348</v>
      </c>
      <c r="E1535" s="87">
        <f>+IF(ISNUMBER(DATA!L241),DATA!L241,"n/a")</f>
        <v>10</v>
      </c>
      <c r="F1535" s="78" t="str">
        <f>+IF(ISNUMBER(DATA!M241),DATA!M241,"n/a")</f>
        <v>n/a</v>
      </c>
      <c r="G1535" s="87">
        <f>+IF(ISNUMBER(DATA!V241),DATA!V241,"n/a")</f>
        <v>12</v>
      </c>
      <c r="H1535" s="78" t="str">
        <f>+IF(ISNUMBER(DATA!W241),DATA!W241,"n/a")</f>
        <v>n/a</v>
      </c>
      <c r="I1535" s="87">
        <f>+IF(ISNUMBER(DATA!AF241),DATA!AF241,"n/a")</f>
        <v>15</v>
      </c>
      <c r="J1535" s="78" t="str">
        <f>+IF(ISNUMBER(DATA!AG241),DATA!AG241,"n/a")</f>
        <v>n/a</v>
      </c>
      <c r="K1535" s="87">
        <f>+IF(ISNUMBER(DATA!AP241),DATA!AP241,"n/a")</f>
        <v>29</v>
      </c>
      <c r="L1535" s="78" t="str">
        <f>+IF(ISNUMBER(DATA!AQ241),DATA!AQ241,"n/a")</f>
        <v>n/a</v>
      </c>
    </row>
    <row r="1536" spans="1:12" x14ac:dyDescent="0.2">
      <c r="A1536" s="76"/>
      <c r="E1536" s="101"/>
      <c r="F1536" s="102"/>
      <c r="G1536" s="101"/>
      <c r="H1536" s="102"/>
      <c r="I1536" s="101"/>
      <c r="J1536" s="102"/>
      <c r="K1536" s="101"/>
      <c r="L1536" s="102"/>
    </row>
    <row r="1537" spans="1:12" x14ac:dyDescent="0.2">
      <c r="A1537" s="76" t="s">
        <v>19</v>
      </c>
      <c r="B1537" s="67" t="s">
        <v>22</v>
      </c>
      <c r="C1537" s="67" t="s">
        <v>10</v>
      </c>
      <c r="D1537" s="67" t="s">
        <v>274</v>
      </c>
      <c r="E1537" s="88">
        <f>+IF(ISNUMBER(DATA!N192),DATA!N192,"n/a")</f>
        <v>36.92</v>
      </c>
      <c r="F1537" s="78" t="str">
        <f>+IF(ISNUMBER(DATA!O192),DATA!O192,"n/a")</f>
        <v>n/a</v>
      </c>
      <c r="G1537" s="88">
        <f>+IF(ISNUMBER(DATA!X192),DATA!X192,"n/a")</f>
        <v>36.92</v>
      </c>
      <c r="H1537" s="78" t="str">
        <f>+IF(ISNUMBER(DATA!Y192),DATA!Y192,"n/a")</f>
        <v>n/a</v>
      </c>
      <c r="I1537" s="88">
        <f>+IF(ISNUMBER(DATA!AH192),DATA!AH192,"n/a")</f>
        <v>36.92</v>
      </c>
      <c r="J1537" s="78" t="str">
        <f>+IF(ISNUMBER(DATA!AI192),DATA!AI192,"n/a")</f>
        <v>n/a</v>
      </c>
      <c r="K1537" s="88">
        <f>+IF(ISNUMBER(DATA!AR192),DATA!AR192,"n/a")</f>
        <v>36.92</v>
      </c>
      <c r="L1537" s="78" t="str">
        <f>+IF(ISNUMBER(DATA!AS192),DATA!AS192,"n/a")</f>
        <v>n/a</v>
      </c>
    </row>
    <row r="1538" spans="1:12" x14ac:dyDescent="0.2">
      <c r="A1538" s="76" t="s">
        <v>19</v>
      </c>
      <c r="B1538" s="67" t="s">
        <v>22</v>
      </c>
      <c r="C1538" s="67" t="s">
        <v>10</v>
      </c>
      <c r="D1538" s="67" t="s">
        <v>275</v>
      </c>
      <c r="E1538" s="88" t="str">
        <f>+IF(ISNUMBER(DATA!N193),DATA!N193,"n/a")</f>
        <v>n/a</v>
      </c>
      <c r="F1538" s="78" t="str">
        <f>+IF(ISNUMBER(DATA!O193),DATA!O193,"n/a")</f>
        <v>n/a</v>
      </c>
      <c r="G1538" s="88" t="str">
        <f>+IF(ISNUMBER(DATA!X193),DATA!X193,"n/a")</f>
        <v>n/a</v>
      </c>
      <c r="H1538" s="78" t="str">
        <f>+IF(ISNUMBER(DATA!Y193),DATA!Y193,"n/a")</f>
        <v>n/a</v>
      </c>
      <c r="I1538" s="88" t="str">
        <f>+IF(ISNUMBER(DATA!AH193),DATA!AH193,"n/a")</f>
        <v>n/a</v>
      </c>
      <c r="J1538" s="78" t="str">
        <f>+IF(ISNUMBER(DATA!AI193),DATA!AI193,"n/a")</f>
        <v>n/a</v>
      </c>
      <c r="K1538" s="88" t="str">
        <f>+IF(ISNUMBER(DATA!AR193),DATA!AR193,"n/a")</f>
        <v>n/a</v>
      </c>
      <c r="L1538" s="78" t="str">
        <f>+IF(ISNUMBER(DATA!AS193),DATA!AS193,"n/a")</f>
        <v>n/a</v>
      </c>
    </row>
    <row r="1539" spans="1:12" x14ac:dyDescent="0.2">
      <c r="A1539" s="76" t="s">
        <v>19</v>
      </c>
      <c r="B1539" s="67" t="s">
        <v>22</v>
      </c>
      <c r="C1539" s="67" t="s">
        <v>10</v>
      </c>
      <c r="D1539" s="67" t="s">
        <v>276</v>
      </c>
      <c r="E1539" s="88">
        <f>+IF(ISNUMBER(DATA!N194),DATA!N194,"n/a")</f>
        <v>33.340000000000003</v>
      </c>
      <c r="F1539" s="78">
        <f>+IF(ISNUMBER(DATA!O194),DATA!O194,"n/a")</f>
        <v>2.851</v>
      </c>
      <c r="G1539" s="88">
        <f>+IF(ISNUMBER(DATA!X194),DATA!X194,"n/a")</f>
        <v>38.04</v>
      </c>
      <c r="H1539" s="78">
        <f>+IF(ISNUMBER(DATA!Y194),DATA!Y194,"n/a")</f>
        <v>1.2529999999999999</v>
      </c>
      <c r="I1539" s="88">
        <f>+IF(ISNUMBER(DATA!AH194),DATA!AH194,"n/a")</f>
        <v>41.35</v>
      </c>
      <c r="J1539" s="78">
        <f>+IF(ISNUMBER(DATA!AI194),DATA!AI194,"n/a")</f>
        <v>1.01</v>
      </c>
      <c r="K1539" s="88">
        <f>+IF(ISNUMBER(DATA!AR194),DATA!AR194,"n/a")</f>
        <v>48.33</v>
      </c>
      <c r="L1539" s="78">
        <f>+IF(ISNUMBER(DATA!AS194),DATA!AS194,"n/a")</f>
        <v>0.17799999999999999</v>
      </c>
    </row>
    <row r="1540" spans="1:12" x14ac:dyDescent="0.2">
      <c r="A1540" s="76" t="s">
        <v>19</v>
      </c>
      <c r="B1540" s="67" t="s">
        <v>22</v>
      </c>
      <c r="C1540" s="67" t="s">
        <v>10</v>
      </c>
      <c r="D1540" s="67" t="s">
        <v>277</v>
      </c>
      <c r="E1540" s="88" t="str">
        <f>+IF(ISNUMBER(DATA!N195),DATA!N195,"n/a")</f>
        <v>n/a</v>
      </c>
      <c r="F1540" s="78" t="str">
        <f>+IF(ISNUMBER(DATA!O195),DATA!O195,"n/a")</f>
        <v>n/a</v>
      </c>
      <c r="G1540" s="88" t="str">
        <f>+IF(ISNUMBER(DATA!X195),DATA!X195,"n/a")</f>
        <v>n/a</v>
      </c>
      <c r="H1540" s="78" t="str">
        <f>+IF(ISNUMBER(DATA!Y195),DATA!Y195,"n/a")</f>
        <v>n/a</v>
      </c>
      <c r="I1540" s="88" t="str">
        <f>+IF(ISNUMBER(DATA!AH195),DATA!AH195,"n/a")</f>
        <v>n/a</v>
      </c>
      <c r="J1540" s="78" t="str">
        <f>+IF(ISNUMBER(DATA!AI195),DATA!AI195,"n/a")</f>
        <v>n/a</v>
      </c>
      <c r="K1540" s="88" t="str">
        <f>+IF(ISNUMBER(DATA!AR195),DATA!AR195,"n/a")</f>
        <v>n/a</v>
      </c>
      <c r="L1540" s="78" t="str">
        <f>+IF(ISNUMBER(DATA!AS195),DATA!AS195,"n/a")</f>
        <v>n/a</v>
      </c>
    </row>
    <row r="1541" spans="1:12" x14ac:dyDescent="0.2">
      <c r="A1541" s="76" t="s">
        <v>19</v>
      </c>
      <c r="B1541" s="67" t="s">
        <v>22</v>
      </c>
      <c r="C1541" s="67" t="s">
        <v>10</v>
      </c>
      <c r="D1541" s="67" t="s">
        <v>278</v>
      </c>
      <c r="E1541" s="88">
        <f>+IF(ISNUMBER(DATA!N196),DATA!N196,"n/a")</f>
        <v>35.909999999999997</v>
      </c>
      <c r="F1541" s="78" t="str">
        <f>+IF(ISNUMBER(DATA!O196),DATA!O196,"n/a")</f>
        <v>n/a</v>
      </c>
      <c r="G1541" s="88">
        <f>+IF(ISNUMBER(DATA!X196),DATA!X196,"n/a")</f>
        <v>35.909999999999997</v>
      </c>
      <c r="H1541" s="78" t="str">
        <f>+IF(ISNUMBER(DATA!Y196),DATA!Y196,"n/a")</f>
        <v>n/a</v>
      </c>
      <c r="I1541" s="88">
        <f>+IF(ISNUMBER(DATA!AH196),DATA!AH196,"n/a")</f>
        <v>35.909999999999997</v>
      </c>
      <c r="J1541" s="78">
        <f>+IF(ISNUMBER(DATA!AI196),DATA!AI196,"n/a")</f>
        <v>0.23</v>
      </c>
      <c r="K1541" s="88">
        <f>+IF(ISNUMBER(DATA!AR196),DATA!AR196,"n/a")</f>
        <v>35.909999999999997</v>
      </c>
      <c r="L1541" s="78">
        <f>+IF(ISNUMBER(DATA!AS196),DATA!AS196,"n/a")</f>
        <v>0.109</v>
      </c>
    </row>
    <row r="1542" spans="1:12" x14ac:dyDescent="0.2">
      <c r="A1542" s="76" t="s">
        <v>19</v>
      </c>
      <c r="B1542" s="67" t="s">
        <v>22</v>
      </c>
      <c r="C1542" s="67" t="s">
        <v>10</v>
      </c>
      <c r="D1542" s="67" t="s">
        <v>279</v>
      </c>
      <c r="E1542" s="88">
        <f>+IF(ISNUMBER(DATA!N197),DATA!N197,"n/a")</f>
        <v>29.97</v>
      </c>
      <c r="F1542" s="78" t="str">
        <f>+IF(ISNUMBER(DATA!O197),DATA!O197,"n/a")</f>
        <v>n/a</v>
      </c>
      <c r="G1542" s="88">
        <f>+IF(ISNUMBER(DATA!X197),DATA!X197,"n/a")</f>
        <v>30.18</v>
      </c>
      <c r="H1542" s="78">
        <f>+IF(ISNUMBER(DATA!Y197),DATA!Y197,"n/a")</f>
        <v>-0.13600000000000001</v>
      </c>
      <c r="I1542" s="88">
        <f>+IF(ISNUMBER(DATA!AH197),DATA!AH197,"n/a")</f>
        <v>30.66</v>
      </c>
      <c r="J1542" s="78">
        <f>+IF(ISNUMBER(DATA!AI197),DATA!AI197,"n/a")</f>
        <v>0.89400000000000002</v>
      </c>
      <c r="K1542" s="88">
        <f>+IF(ISNUMBER(DATA!AR197),DATA!AR197,"n/a")</f>
        <v>30.66</v>
      </c>
      <c r="L1542" s="78">
        <f>+IF(ISNUMBER(DATA!AS197),DATA!AS197,"n/a")</f>
        <v>0.61799999999999999</v>
      </c>
    </row>
    <row r="1543" spans="1:12" x14ac:dyDescent="0.2">
      <c r="A1543" s="76" t="s">
        <v>19</v>
      </c>
      <c r="B1543" s="67" t="s">
        <v>22</v>
      </c>
      <c r="C1543" s="67" t="s">
        <v>10</v>
      </c>
      <c r="D1543" s="67" t="s">
        <v>280</v>
      </c>
      <c r="E1543" s="88" t="str">
        <f>+IF(ISNUMBER(DATA!N198),DATA!N198,"n/a")</f>
        <v>n/a</v>
      </c>
      <c r="F1543" s="78" t="str">
        <f>+IF(ISNUMBER(DATA!O198),DATA!O198,"n/a")</f>
        <v>n/a</v>
      </c>
      <c r="G1543" s="88" t="str">
        <f>+IF(ISNUMBER(DATA!X198),DATA!X198,"n/a")</f>
        <v>n/a</v>
      </c>
      <c r="H1543" s="78" t="str">
        <f>+IF(ISNUMBER(DATA!Y198),DATA!Y198,"n/a")</f>
        <v>n/a</v>
      </c>
      <c r="I1543" s="88" t="str">
        <f>+IF(ISNUMBER(DATA!AH198),DATA!AH198,"n/a")</f>
        <v>n/a</v>
      </c>
      <c r="J1543" s="78" t="str">
        <f>+IF(ISNUMBER(DATA!AI198),DATA!AI198,"n/a")</f>
        <v>n/a</v>
      </c>
      <c r="K1543" s="88" t="str">
        <f>+IF(ISNUMBER(DATA!AR198),DATA!AR198,"n/a")</f>
        <v>n/a</v>
      </c>
      <c r="L1543" s="78">
        <f>+IF(ISNUMBER(DATA!AS198),DATA!AS198,"n/a")</f>
        <v>-1</v>
      </c>
    </row>
    <row r="1544" spans="1:12" x14ac:dyDescent="0.2">
      <c r="A1544" s="76" t="s">
        <v>19</v>
      </c>
      <c r="B1544" s="67" t="s">
        <v>22</v>
      </c>
      <c r="C1544" s="67" t="s">
        <v>10</v>
      </c>
      <c r="D1544" s="67" t="s">
        <v>281</v>
      </c>
      <c r="E1544" s="88">
        <f>+IF(ISNUMBER(DATA!N199),DATA!N199,"n/a")</f>
        <v>22.55</v>
      </c>
      <c r="F1544" s="78">
        <f>+IF(ISNUMBER(DATA!O199),DATA!O199,"n/a")</f>
        <v>-2.9000000000000001E-2</v>
      </c>
      <c r="G1544" s="88">
        <f>+IF(ISNUMBER(DATA!X199),DATA!X199,"n/a")</f>
        <v>23.95</v>
      </c>
      <c r="H1544" s="78">
        <f>+IF(ISNUMBER(DATA!Y199),DATA!Y199,"n/a")</f>
        <v>5.8000000000000003E-2</v>
      </c>
      <c r="I1544" s="88">
        <f>+IF(ISNUMBER(DATA!AH199),DATA!AH199,"n/a")</f>
        <v>24.04</v>
      </c>
      <c r="J1544" s="78">
        <f>+IF(ISNUMBER(DATA!AI199),DATA!AI199,"n/a")</f>
        <v>0.11600000000000001</v>
      </c>
      <c r="K1544" s="88">
        <f>+IF(ISNUMBER(DATA!AR199),DATA!AR199,"n/a")</f>
        <v>22.97</v>
      </c>
      <c r="L1544" s="78">
        <f>+IF(ISNUMBER(DATA!AS199),DATA!AS199,"n/a")</f>
        <v>0.12</v>
      </c>
    </row>
    <row r="1545" spans="1:12" x14ac:dyDescent="0.2">
      <c r="A1545" s="76" t="s">
        <v>19</v>
      </c>
      <c r="B1545" s="67" t="s">
        <v>22</v>
      </c>
      <c r="C1545" s="67" t="s">
        <v>10</v>
      </c>
      <c r="D1545" s="67" t="s">
        <v>282</v>
      </c>
      <c r="E1545" s="88">
        <f>+IF(ISNUMBER(DATA!N200),DATA!N200,"n/a")</f>
        <v>70.459999999999994</v>
      </c>
      <c r="F1545" s="78">
        <f>+IF(ISNUMBER(DATA!O200),DATA!O200,"n/a")</f>
        <v>-2.1000000000000001E-2</v>
      </c>
      <c r="G1545" s="88">
        <f>+IF(ISNUMBER(DATA!X200),DATA!X200,"n/a")</f>
        <v>56.75</v>
      </c>
      <c r="H1545" s="78">
        <f>+IF(ISNUMBER(DATA!Y200),DATA!Y200,"n/a")</f>
        <v>-0.17799999999999999</v>
      </c>
      <c r="I1545" s="88">
        <f>+IF(ISNUMBER(DATA!AH200),DATA!AH200,"n/a")</f>
        <v>61.86</v>
      </c>
      <c r="J1545" s="78">
        <f>+IF(ISNUMBER(DATA!AI200),DATA!AI200,"n/a")</f>
        <v>2.4E-2</v>
      </c>
      <c r="K1545" s="88">
        <f>+IF(ISNUMBER(DATA!AR200),DATA!AR200,"n/a")</f>
        <v>72.709999999999994</v>
      </c>
      <c r="L1545" s="78">
        <f>+IF(ISNUMBER(DATA!AS200),DATA!AS200,"n/a")</f>
        <v>0.156</v>
      </c>
    </row>
    <row r="1546" spans="1:12" x14ac:dyDescent="0.2">
      <c r="A1546" s="76" t="s">
        <v>19</v>
      </c>
      <c r="B1546" s="67" t="s">
        <v>22</v>
      </c>
      <c r="C1546" s="67" t="s">
        <v>10</v>
      </c>
      <c r="D1546" s="67" t="s">
        <v>283</v>
      </c>
      <c r="E1546" s="88">
        <f>+IF(ISNUMBER(DATA!N201),DATA!N201,"n/a")</f>
        <v>43.63</v>
      </c>
      <c r="F1546" s="78">
        <f>+IF(ISNUMBER(DATA!O201),DATA!O201,"n/a")</f>
        <v>-0.46700000000000003</v>
      </c>
      <c r="G1546" s="88">
        <f>+IF(ISNUMBER(DATA!X201),DATA!X201,"n/a")</f>
        <v>52.44</v>
      </c>
      <c r="H1546" s="78">
        <f>+IF(ISNUMBER(DATA!Y201),DATA!Y201,"n/a")</f>
        <v>-0.371</v>
      </c>
      <c r="I1546" s="88">
        <f>+IF(ISNUMBER(DATA!AH201),DATA!AH201,"n/a")</f>
        <v>63.68</v>
      </c>
      <c r="J1546" s="78">
        <f>+IF(ISNUMBER(DATA!AI201),DATA!AI201,"n/a")</f>
        <v>-0.24199999999999999</v>
      </c>
      <c r="K1546" s="88">
        <f>+IF(ISNUMBER(DATA!AR201),DATA!AR201,"n/a")</f>
        <v>76.22</v>
      </c>
      <c r="L1546" s="78">
        <f>+IF(ISNUMBER(DATA!AS201),DATA!AS201,"n/a")</f>
        <v>-9.9000000000000005E-2</v>
      </c>
    </row>
    <row r="1547" spans="1:12" x14ac:dyDescent="0.2">
      <c r="A1547" s="76" t="s">
        <v>19</v>
      </c>
      <c r="B1547" s="67" t="s">
        <v>22</v>
      </c>
      <c r="C1547" s="67" t="s">
        <v>10</v>
      </c>
      <c r="D1547" s="67" t="s">
        <v>284</v>
      </c>
      <c r="E1547" s="88">
        <f>+IF(ISNUMBER(DATA!N202),DATA!N202,"n/a")</f>
        <v>46.46</v>
      </c>
      <c r="F1547" s="78">
        <f>+IF(ISNUMBER(DATA!O202),DATA!O202,"n/a")</f>
        <v>-0.311</v>
      </c>
      <c r="G1547" s="88">
        <f>+IF(ISNUMBER(DATA!X202),DATA!X202,"n/a")</f>
        <v>48.76</v>
      </c>
      <c r="H1547" s="78">
        <f>+IF(ISNUMBER(DATA!Y202),DATA!Y202,"n/a")</f>
        <v>-0.21299999999999999</v>
      </c>
      <c r="I1547" s="88">
        <f>+IF(ISNUMBER(DATA!AH202),DATA!AH202,"n/a")</f>
        <v>46.34</v>
      </c>
      <c r="J1547" s="78">
        <f>+IF(ISNUMBER(DATA!AI202),DATA!AI202,"n/a")</f>
        <v>-0.26100000000000001</v>
      </c>
      <c r="K1547" s="88">
        <f>+IF(ISNUMBER(DATA!AR202),DATA!AR202,"n/a")</f>
        <v>54.69</v>
      </c>
      <c r="L1547" s="78">
        <f>+IF(ISNUMBER(DATA!AS202),DATA!AS202,"n/a")</f>
        <v>-7.8E-2</v>
      </c>
    </row>
    <row r="1548" spans="1:12" x14ac:dyDescent="0.2">
      <c r="A1548" s="76" t="s">
        <v>19</v>
      </c>
      <c r="B1548" s="67" t="s">
        <v>22</v>
      </c>
      <c r="C1548" s="67" t="s">
        <v>10</v>
      </c>
      <c r="D1548" s="67" t="s">
        <v>285</v>
      </c>
      <c r="E1548" s="88">
        <f>+IF(ISNUMBER(DATA!N203),DATA!N203,"n/a")</f>
        <v>67.5</v>
      </c>
      <c r="F1548" s="78">
        <f>+IF(ISNUMBER(DATA!O203),DATA!O203,"n/a")</f>
        <v>-0.29799999999999999</v>
      </c>
      <c r="G1548" s="88">
        <f>+IF(ISNUMBER(DATA!X203),DATA!X203,"n/a")</f>
        <v>79.17</v>
      </c>
      <c r="H1548" s="78">
        <f>+IF(ISNUMBER(DATA!Y203),DATA!Y203,"n/a")</f>
        <v>3.1E-2</v>
      </c>
      <c r="I1548" s="88">
        <f>+IF(ISNUMBER(DATA!AH203),DATA!AH203,"n/a")</f>
        <v>80.599999999999994</v>
      </c>
      <c r="J1548" s="78">
        <f>+IF(ISNUMBER(DATA!AI203),DATA!AI203,"n/a")</f>
        <v>0.02</v>
      </c>
      <c r="K1548" s="88">
        <f>+IF(ISNUMBER(DATA!AR203),DATA!AR203,"n/a")</f>
        <v>79.819999999999993</v>
      </c>
      <c r="L1548" s="78">
        <f>+IF(ISNUMBER(DATA!AS203),DATA!AS203,"n/a")</f>
        <v>1.7999999999999999E-2</v>
      </c>
    </row>
    <row r="1549" spans="1:12" x14ac:dyDescent="0.2">
      <c r="A1549" s="76" t="s">
        <v>19</v>
      </c>
      <c r="B1549" s="67" t="s">
        <v>22</v>
      </c>
      <c r="C1549" s="67" t="s">
        <v>10</v>
      </c>
      <c r="D1549" s="67" t="s">
        <v>286</v>
      </c>
      <c r="E1549" s="88">
        <f>+IF(ISNUMBER(DATA!N204),DATA!N204,"n/a")</f>
        <v>13.31</v>
      </c>
      <c r="F1549" s="78">
        <f>+IF(ISNUMBER(DATA!O204),DATA!O204,"n/a")</f>
        <v>3.0459999999999998</v>
      </c>
      <c r="G1549" s="88">
        <f>+IF(ISNUMBER(DATA!X204),DATA!X204,"n/a")</f>
        <v>13.21</v>
      </c>
      <c r="H1549" s="78">
        <f>+IF(ISNUMBER(DATA!Y204),DATA!Y204,"n/a")</f>
        <v>2.266</v>
      </c>
      <c r="I1549" s="88">
        <f>+IF(ISNUMBER(DATA!AH204),DATA!AH204,"n/a")</f>
        <v>13.17</v>
      </c>
      <c r="J1549" s="78">
        <f>+IF(ISNUMBER(DATA!AI204),DATA!AI204,"n/a")</f>
        <v>2.702</v>
      </c>
      <c r="K1549" s="88">
        <f>+IF(ISNUMBER(DATA!AR204),DATA!AR204,"n/a")</f>
        <v>13.17</v>
      </c>
      <c r="L1549" s="78">
        <f>+IF(ISNUMBER(DATA!AS204),DATA!AS204,"n/a")</f>
        <v>2.4249999999999998</v>
      </c>
    </row>
    <row r="1550" spans="1:12" x14ac:dyDescent="0.2">
      <c r="A1550" s="76" t="s">
        <v>19</v>
      </c>
      <c r="B1550" s="67" t="s">
        <v>22</v>
      </c>
      <c r="C1550" s="67" t="s">
        <v>10</v>
      </c>
      <c r="D1550" s="67" t="s">
        <v>287</v>
      </c>
      <c r="E1550" s="88">
        <f>+IF(ISNUMBER(DATA!N205),DATA!N205,"n/a")</f>
        <v>84.93</v>
      </c>
      <c r="F1550" s="78">
        <f>+IF(ISNUMBER(DATA!O205),DATA!O205,"n/a")</f>
        <v>-0.09</v>
      </c>
      <c r="G1550" s="88">
        <f>+IF(ISNUMBER(DATA!X205),DATA!X205,"n/a")</f>
        <v>88.33</v>
      </c>
      <c r="H1550" s="78">
        <f>+IF(ISNUMBER(DATA!Y205),DATA!Y205,"n/a")</f>
        <v>-5.7000000000000002E-2</v>
      </c>
      <c r="I1550" s="88">
        <f>+IF(ISNUMBER(DATA!AH205),DATA!AH205,"n/a")</f>
        <v>78.59</v>
      </c>
      <c r="J1550" s="78">
        <f>+IF(ISNUMBER(DATA!AI205),DATA!AI205,"n/a")</f>
        <v>-0.16</v>
      </c>
      <c r="K1550" s="88">
        <f>+IF(ISNUMBER(DATA!AR205),DATA!AR205,"n/a")</f>
        <v>86.32</v>
      </c>
      <c r="L1550" s="78">
        <f>+IF(ISNUMBER(DATA!AS205),DATA!AS205,"n/a")</f>
        <v>-7.8E-2</v>
      </c>
    </row>
    <row r="1551" spans="1:12" x14ac:dyDescent="0.2">
      <c r="A1551" s="76" t="s">
        <v>19</v>
      </c>
      <c r="B1551" s="67" t="s">
        <v>22</v>
      </c>
      <c r="C1551" s="67" t="s">
        <v>10</v>
      </c>
      <c r="D1551" s="67" t="s">
        <v>288</v>
      </c>
      <c r="E1551" s="88" t="str">
        <f>+IF(ISNUMBER(DATA!N206),DATA!N206,"n/a")</f>
        <v>n/a</v>
      </c>
      <c r="F1551" s="78" t="str">
        <f>+IF(ISNUMBER(DATA!O206),DATA!O206,"n/a")</f>
        <v>n/a</v>
      </c>
      <c r="G1551" s="88" t="str">
        <f>+IF(ISNUMBER(DATA!X206),DATA!X206,"n/a")</f>
        <v>n/a</v>
      </c>
      <c r="H1551" s="78" t="str">
        <f>+IF(ISNUMBER(DATA!Y206),DATA!Y206,"n/a")</f>
        <v>n/a</v>
      </c>
      <c r="I1551" s="88" t="str">
        <f>+IF(ISNUMBER(DATA!AH206),DATA!AH206,"n/a")</f>
        <v>n/a</v>
      </c>
      <c r="J1551" s="78" t="str">
        <f>+IF(ISNUMBER(DATA!AI206),DATA!AI206,"n/a")</f>
        <v>n/a</v>
      </c>
      <c r="K1551" s="88" t="str">
        <f>+IF(ISNUMBER(DATA!AR206),DATA!AR206,"n/a")</f>
        <v>n/a</v>
      </c>
      <c r="L1551" s="78" t="str">
        <f>+IF(ISNUMBER(DATA!AS206),DATA!AS206,"n/a")</f>
        <v>n/a</v>
      </c>
    </row>
    <row r="1552" spans="1:12" x14ac:dyDescent="0.2">
      <c r="A1552" s="76" t="s">
        <v>19</v>
      </c>
      <c r="B1552" s="67" t="s">
        <v>22</v>
      </c>
      <c r="C1552" s="67" t="s">
        <v>10</v>
      </c>
      <c r="D1552" s="67" t="s">
        <v>289</v>
      </c>
      <c r="E1552" s="88">
        <f>+IF(ISNUMBER(DATA!N207),DATA!N207,"n/a")</f>
        <v>6.34</v>
      </c>
      <c r="F1552" s="78">
        <f>+IF(ISNUMBER(DATA!O207),DATA!O207,"n/a")</f>
        <v>1.1220000000000001</v>
      </c>
      <c r="G1552" s="88">
        <f>+IF(ISNUMBER(DATA!X207),DATA!X207,"n/a")</f>
        <v>4.6100000000000003</v>
      </c>
      <c r="H1552" s="78">
        <f>+IF(ISNUMBER(DATA!Y207),DATA!Y207,"n/a")</f>
        <v>-0.748</v>
      </c>
      <c r="I1552" s="88">
        <f>+IF(ISNUMBER(DATA!AH207),DATA!AH207,"n/a")</f>
        <v>5.2</v>
      </c>
      <c r="J1552" s="78">
        <f>+IF(ISNUMBER(DATA!AI207),DATA!AI207,"n/a")</f>
        <v>-0.66200000000000003</v>
      </c>
      <c r="K1552" s="88">
        <f>+IF(ISNUMBER(DATA!AR207),DATA!AR207,"n/a")</f>
        <v>5.39</v>
      </c>
      <c r="L1552" s="78">
        <f>+IF(ISNUMBER(DATA!AS207),DATA!AS207,"n/a")</f>
        <v>-0.61699999999999999</v>
      </c>
    </row>
    <row r="1553" spans="1:12" x14ac:dyDescent="0.2">
      <c r="A1553" s="76" t="s">
        <v>19</v>
      </c>
      <c r="B1553" s="67" t="s">
        <v>22</v>
      </c>
      <c r="C1553" s="67" t="s">
        <v>10</v>
      </c>
      <c r="D1553" s="67" t="s">
        <v>290</v>
      </c>
      <c r="E1553" s="88">
        <f>+IF(ISNUMBER(DATA!N208),DATA!N208,"n/a")</f>
        <v>11.4</v>
      </c>
      <c r="F1553" s="78">
        <f>+IF(ISNUMBER(DATA!O208),DATA!O208,"n/a")</f>
        <v>1.052</v>
      </c>
      <c r="G1553" s="88">
        <f>+IF(ISNUMBER(DATA!X208),DATA!X208,"n/a")</f>
        <v>11.09</v>
      </c>
      <c r="H1553" s="78">
        <f>+IF(ISNUMBER(DATA!Y208),DATA!Y208,"n/a")</f>
        <v>1.113</v>
      </c>
      <c r="I1553" s="88">
        <f>+IF(ISNUMBER(DATA!AH208),DATA!AH208,"n/a")</f>
        <v>8.26</v>
      </c>
      <c r="J1553" s="78">
        <f>+IF(ISNUMBER(DATA!AI208),DATA!AI208,"n/a")</f>
        <v>0.629</v>
      </c>
      <c r="K1553" s="88">
        <f>+IF(ISNUMBER(DATA!AR208),DATA!AR208,"n/a")</f>
        <v>8.33</v>
      </c>
      <c r="L1553" s="78">
        <f>+IF(ISNUMBER(DATA!AS208),DATA!AS208,"n/a")</f>
        <v>0.54900000000000004</v>
      </c>
    </row>
    <row r="1554" spans="1:12" x14ac:dyDescent="0.2">
      <c r="A1554" s="76" t="s">
        <v>19</v>
      </c>
      <c r="B1554" s="67" t="s">
        <v>22</v>
      </c>
      <c r="C1554" s="67" t="s">
        <v>10</v>
      </c>
      <c r="D1554" s="67" t="s">
        <v>291</v>
      </c>
      <c r="E1554" s="88">
        <f>+IF(ISNUMBER(DATA!N209),DATA!N209,"n/a")</f>
        <v>95.52</v>
      </c>
      <c r="F1554" s="78">
        <f>+IF(ISNUMBER(DATA!O209),DATA!O209,"n/a")</f>
        <v>-2E-3</v>
      </c>
      <c r="G1554" s="88">
        <f>+IF(ISNUMBER(DATA!X209),DATA!X209,"n/a")</f>
        <v>94.44</v>
      </c>
      <c r="H1554" s="78">
        <f>+IF(ISNUMBER(DATA!Y209),DATA!Y209,"n/a")</f>
        <v>-1.2999999999999999E-2</v>
      </c>
      <c r="I1554" s="88">
        <f>+IF(ISNUMBER(DATA!AH209),DATA!AH209,"n/a")</f>
        <v>95.05</v>
      </c>
      <c r="J1554" s="78">
        <f>+IF(ISNUMBER(DATA!AI209),DATA!AI209,"n/a")</f>
        <v>-6.0000000000000001E-3</v>
      </c>
      <c r="K1554" s="88">
        <f>+IF(ISNUMBER(DATA!AR209),DATA!AR209,"n/a")</f>
        <v>88.35</v>
      </c>
      <c r="L1554" s="78">
        <f>+IF(ISNUMBER(DATA!AS209),DATA!AS209,"n/a")</f>
        <v>-4.3999999999999997E-2</v>
      </c>
    </row>
    <row r="1555" spans="1:12" x14ac:dyDescent="0.2">
      <c r="A1555" s="76" t="s">
        <v>19</v>
      </c>
      <c r="B1555" s="67" t="s">
        <v>22</v>
      </c>
      <c r="C1555" s="67" t="s">
        <v>10</v>
      </c>
      <c r="D1555" s="67" t="s">
        <v>292</v>
      </c>
      <c r="E1555" s="88">
        <f>+IF(ISNUMBER(DATA!N210),DATA!N210,"n/a")</f>
        <v>46.14</v>
      </c>
      <c r="F1555" s="78">
        <f>+IF(ISNUMBER(DATA!O210),DATA!O210,"n/a")</f>
        <v>4.9000000000000002E-2</v>
      </c>
      <c r="G1555" s="88">
        <f>+IF(ISNUMBER(DATA!X210),DATA!X210,"n/a")</f>
        <v>49.39</v>
      </c>
      <c r="H1555" s="78">
        <f>+IF(ISNUMBER(DATA!Y210),DATA!Y210,"n/a")</f>
        <v>0.16200000000000001</v>
      </c>
      <c r="I1555" s="88">
        <f>+IF(ISNUMBER(DATA!AH210),DATA!AH210,"n/a")</f>
        <v>60.34</v>
      </c>
      <c r="J1555" s="78">
        <f>+IF(ISNUMBER(DATA!AI210),DATA!AI210,"n/a")</f>
        <v>1.615</v>
      </c>
      <c r="K1555" s="88">
        <f>+IF(ISNUMBER(DATA!AR210),DATA!AR210,"n/a")</f>
        <v>57.97</v>
      </c>
      <c r="L1555" s="78">
        <f>+IF(ISNUMBER(DATA!AS210),DATA!AS210,"n/a")</f>
        <v>2.2290000000000001</v>
      </c>
    </row>
    <row r="1556" spans="1:12" x14ac:dyDescent="0.2">
      <c r="A1556" s="76" t="s">
        <v>19</v>
      </c>
      <c r="B1556" s="67" t="s">
        <v>22</v>
      </c>
      <c r="C1556" s="67" t="s">
        <v>10</v>
      </c>
      <c r="D1556" s="67" t="s">
        <v>293</v>
      </c>
      <c r="E1556" s="88" t="str">
        <f>+IF(ISNUMBER(DATA!N211),DATA!N211,"n/a")</f>
        <v>n/a</v>
      </c>
      <c r="F1556" s="78" t="str">
        <f>+IF(ISNUMBER(DATA!O211),DATA!O211,"n/a")</f>
        <v>n/a</v>
      </c>
      <c r="G1556" s="88" t="str">
        <f>+IF(ISNUMBER(DATA!X211),DATA!X211,"n/a")</f>
        <v>n/a</v>
      </c>
      <c r="H1556" s="78">
        <f>+IF(ISNUMBER(DATA!Y211),DATA!Y211,"n/a")</f>
        <v>-1</v>
      </c>
      <c r="I1556" s="88">
        <f>+IF(ISNUMBER(DATA!AH211),DATA!AH211,"n/a")</f>
        <v>31.7</v>
      </c>
      <c r="J1556" s="78">
        <f>+IF(ISNUMBER(DATA!AI211),DATA!AI211,"n/a")</f>
        <v>2.165</v>
      </c>
      <c r="K1556" s="88">
        <f>+IF(ISNUMBER(DATA!AR211),DATA!AR211,"n/a")</f>
        <v>31.98</v>
      </c>
      <c r="L1556" s="78">
        <f>+IF(ISNUMBER(DATA!AS211),DATA!AS211,"n/a")</f>
        <v>0.34300000000000003</v>
      </c>
    </row>
    <row r="1557" spans="1:12" x14ac:dyDescent="0.2">
      <c r="A1557" s="76" t="s">
        <v>19</v>
      </c>
      <c r="B1557" s="67" t="s">
        <v>22</v>
      </c>
      <c r="C1557" s="67" t="s">
        <v>10</v>
      </c>
      <c r="D1557" s="67" t="s">
        <v>294</v>
      </c>
      <c r="E1557" s="88">
        <f>+IF(ISNUMBER(DATA!N212),DATA!N212,"n/a")</f>
        <v>17.41</v>
      </c>
      <c r="F1557" s="78" t="str">
        <f>+IF(ISNUMBER(DATA!O212),DATA!O212,"n/a")</f>
        <v>n/a</v>
      </c>
      <c r="G1557" s="88">
        <f>+IF(ISNUMBER(DATA!X212),DATA!X212,"n/a")</f>
        <v>10.88</v>
      </c>
      <c r="H1557" s="78">
        <f>+IF(ISNUMBER(DATA!Y212),DATA!Y212,"n/a")</f>
        <v>-0.45800000000000002</v>
      </c>
      <c r="I1557" s="88">
        <f>+IF(ISNUMBER(DATA!AH212),DATA!AH212,"n/a")</f>
        <v>25.77</v>
      </c>
      <c r="J1557" s="78">
        <f>+IF(ISNUMBER(DATA!AI212),DATA!AI212,"n/a")</f>
        <v>0.28199999999999997</v>
      </c>
      <c r="K1557" s="88">
        <f>+IF(ISNUMBER(DATA!AR212),DATA!AR212,"n/a")</f>
        <v>21.98</v>
      </c>
      <c r="L1557" s="78">
        <f>+IF(ISNUMBER(DATA!AS212),DATA!AS212,"n/a")</f>
        <v>0.24299999999999999</v>
      </c>
    </row>
    <row r="1558" spans="1:12" x14ac:dyDescent="0.2">
      <c r="A1558" s="76" t="s">
        <v>19</v>
      </c>
      <c r="B1558" s="67" t="s">
        <v>22</v>
      </c>
      <c r="C1558" s="67" t="s">
        <v>10</v>
      </c>
      <c r="D1558" s="67" t="s">
        <v>295</v>
      </c>
      <c r="E1558" s="88">
        <f>+IF(ISNUMBER(DATA!N213),DATA!N213,"n/a")</f>
        <v>26.9</v>
      </c>
      <c r="F1558" s="78">
        <f>+IF(ISNUMBER(DATA!O213),DATA!O213,"n/a")</f>
        <v>-0.23499999999999999</v>
      </c>
      <c r="G1558" s="88">
        <f>+IF(ISNUMBER(DATA!X213),DATA!X213,"n/a")</f>
        <v>29.44</v>
      </c>
      <c r="H1558" s="78">
        <f>+IF(ISNUMBER(DATA!Y213),DATA!Y213,"n/a")</f>
        <v>0.89300000000000002</v>
      </c>
      <c r="I1558" s="88">
        <f>+IF(ISNUMBER(DATA!AH213),DATA!AH213,"n/a")</f>
        <v>22.42</v>
      </c>
      <c r="J1558" s="78">
        <f>+IF(ISNUMBER(DATA!AI213),DATA!AI213,"n/a")</f>
        <v>0.29599999999999999</v>
      </c>
      <c r="K1558" s="88">
        <f>+IF(ISNUMBER(DATA!AR213),DATA!AR213,"n/a")</f>
        <v>22.47</v>
      </c>
      <c r="L1558" s="78">
        <f>+IF(ISNUMBER(DATA!AS213),DATA!AS213,"n/a")</f>
        <v>0.23599999999999999</v>
      </c>
    </row>
    <row r="1559" spans="1:12" x14ac:dyDescent="0.2">
      <c r="A1559" s="76" t="s">
        <v>19</v>
      </c>
      <c r="B1559" s="67" t="s">
        <v>22</v>
      </c>
      <c r="C1559" s="67" t="s">
        <v>10</v>
      </c>
      <c r="D1559" s="67" t="s">
        <v>296</v>
      </c>
      <c r="E1559" s="88">
        <f>+IF(ISNUMBER(DATA!N214),DATA!N214,"n/a")</f>
        <v>20.54</v>
      </c>
      <c r="F1559" s="78">
        <f>+IF(ISNUMBER(DATA!O214),DATA!O214,"n/a")</f>
        <v>-0.61299999999999999</v>
      </c>
      <c r="G1559" s="88">
        <f>+IF(ISNUMBER(DATA!X214),DATA!X214,"n/a")</f>
        <v>27.82</v>
      </c>
      <c r="H1559" s="78">
        <f>+IF(ISNUMBER(DATA!Y214),DATA!Y214,"n/a")</f>
        <v>-0.48299999999999998</v>
      </c>
      <c r="I1559" s="88">
        <f>+IF(ISNUMBER(DATA!AH214),DATA!AH214,"n/a")</f>
        <v>37.72</v>
      </c>
      <c r="J1559" s="78">
        <f>+IF(ISNUMBER(DATA!AI214),DATA!AI214,"n/a")</f>
        <v>-0.33300000000000002</v>
      </c>
      <c r="K1559" s="88">
        <f>+IF(ISNUMBER(DATA!AR214),DATA!AR214,"n/a")</f>
        <v>49.02</v>
      </c>
      <c r="L1559" s="78">
        <f>+IF(ISNUMBER(DATA!AS214),DATA!AS214,"n/a")</f>
        <v>-6.5000000000000002E-2</v>
      </c>
    </row>
    <row r="1560" spans="1:12" x14ac:dyDescent="0.2">
      <c r="A1560" s="76" t="s">
        <v>19</v>
      </c>
      <c r="B1560" s="67" t="s">
        <v>22</v>
      </c>
      <c r="C1560" s="67" t="s">
        <v>10</v>
      </c>
      <c r="D1560" s="67" t="s">
        <v>297</v>
      </c>
      <c r="E1560" s="88">
        <f>+IF(ISNUMBER(DATA!N215),DATA!N215,"n/a")</f>
        <v>5.33</v>
      </c>
      <c r="F1560" s="78">
        <f>+IF(ISNUMBER(DATA!O215),DATA!O215,"n/a")</f>
        <v>0.39900000000000002</v>
      </c>
      <c r="G1560" s="88">
        <f>+IF(ISNUMBER(DATA!X215),DATA!X215,"n/a")</f>
        <v>5.2</v>
      </c>
      <c r="H1560" s="78">
        <f>+IF(ISNUMBER(DATA!Y215),DATA!Y215,"n/a")</f>
        <v>0.37</v>
      </c>
      <c r="I1560" s="88">
        <f>+IF(ISNUMBER(DATA!AH215),DATA!AH215,"n/a")</f>
        <v>5.19</v>
      </c>
      <c r="J1560" s="78">
        <f>+IF(ISNUMBER(DATA!AI215),DATA!AI215,"n/a")</f>
        <v>0.29299999999999998</v>
      </c>
      <c r="K1560" s="88">
        <f>+IF(ISNUMBER(DATA!AR215),DATA!AR215,"n/a")</f>
        <v>4.76</v>
      </c>
      <c r="L1560" s="78">
        <f>+IF(ISNUMBER(DATA!AS215),DATA!AS215,"n/a")</f>
        <v>6.2E-2</v>
      </c>
    </row>
    <row r="1561" spans="1:12" x14ac:dyDescent="0.2">
      <c r="A1561" s="76" t="s">
        <v>19</v>
      </c>
      <c r="B1561" s="67" t="s">
        <v>22</v>
      </c>
      <c r="C1561" s="67" t="s">
        <v>10</v>
      </c>
      <c r="D1561" s="67" t="s">
        <v>298</v>
      </c>
      <c r="E1561" s="88" t="str">
        <f>+IF(ISNUMBER(DATA!N216),DATA!N216,"n/a")</f>
        <v>n/a</v>
      </c>
      <c r="F1561" s="78">
        <f>+IF(ISNUMBER(DATA!O216),DATA!O216,"n/a")</f>
        <v>-1</v>
      </c>
      <c r="G1561" s="88" t="str">
        <f>+IF(ISNUMBER(DATA!X216),DATA!X216,"n/a")</f>
        <v>n/a</v>
      </c>
      <c r="H1561" s="78">
        <f>+IF(ISNUMBER(DATA!Y216),DATA!Y216,"n/a")</f>
        <v>-1</v>
      </c>
      <c r="I1561" s="88" t="str">
        <f>+IF(ISNUMBER(DATA!AH216),DATA!AH216,"n/a")</f>
        <v>n/a</v>
      </c>
      <c r="J1561" s="78">
        <f>+IF(ISNUMBER(DATA!AI216),DATA!AI216,"n/a")</f>
        <v>-1</v>
      </c>
      <c r="K1561" s="88">
        <f>+IF(ISNUMBER(DATA!AR216),DATA!AR216,"n/a")</f>
        <v>68.58</v>
      </c>
      <c r="L1561" s="78">
        <f>+IF(ISNUMBER(DATA!AS216),DATA!AS216,"n/a")</f>
        <v>-0.08</v>
      </c>
    </row>
    <row r="1562" spans="1:12" x14ac:dyDescent="0.2">
      <c r="A1562" s="76" t="s">
        <v>19</v>
      </c>
      <c r="B1562" s="67" t="s">
        <v>22</v>
      </c>
      <c r="C1562" s="67" t="s">
        <v>10</v>
      </c>
      <c r="D1562" s="67" t="s">
        <v>299</v>
      </c>
      <c r="E1562" s="88">
        <f>+IF(ISNUMBER(DATA!N217),DATA!N217,"n/a")</f>
        <v>14.86</v>
      </c>
      <c r="F1562" s="78">
        <f>+IF(ISNUMBER(DATA!O217),DATA!O217,"n/a")</f>
        <v>-0.79600000000000004</v>
      </c>
      <c r="G1562" s="88">
        <f>+IF(ISNUMBER(DATA!X217),DATA!X217,"n/a")</f>
        <v>14.74</v>
      </c>
      <c r="H1562" s="78">
        <f>+IF(ISNUMBER(DATA!Y217),DATA!Y217,"n/a")</f>
        <v>-0.79400000000000004</v>
      </c>
      <c r="I1562" s="88">
        <f>+IF(ISNUMBER(DATA!AH217),DATA!AH217,"n/a")</f>
        <v>14.85</v>
      </c>
      <c r="J1562" s="78">
        <f>+IF(ISNUMBER(DATA!AI217),DATA!AI217,"n/a")</f>
        <v>-0.77500000000000002</v>
      </c>
      <c r="K1562" s="88">
        <f>+IF(ISNUMBER(DATA!AR217),DATA!AR217,"n/a")</f>
        <v>35.64</v>
      </c>
      <c r="L1562" s="78">
        <f>+IF(ISNUMBER(DATA!AS217),DATA!AS217,"n/a")</f>
        <v>-0.46200000000000002</v>
      </c>
    </row>
    <row r="1563" spans="1:12" x14ac:dyDescent="0.2">
      <c r="A1563" s="76" t="s">
        <v>19</v>
      </c>
      <c r="B1563" s="67" t="s">
        <v>22</v>
      </c>
      <c r="C1563" s="67" t="s">
        <v>10</v>
      </c>
      <c r="D1563" s="67" t="s">
        <v>300</v>
      </c>
      <c r="E1563" s="88">
        <f>+IF(ISNUMBER(DATA!N218),DATA!N218,"n/a")</f>
        <v>26.92</v>
      </c>
      <c r="F1563" s="78">
        <f>+IF(ISNUMBER(DATA!O218),DATA!O218,"n/a")</f>
        <v>-0.41299999999999998</v>
      </c>
      <c r="G1563" s="88">
        <f>+IF(ISNUMBER(DATA!X218),DATA!X218,"n/a")</f>
        <v>35.93</v>
      </c>
      <c r="H1563" s="78">
        <f>+IF(ISNUMBER(DATA!Y218),DATA!Y218,"n/a")</f>
        <v>-0.26300000000000001</v>
      </c>
      <c r="I1563" s="88">
        <f>+IF(ISNUMBER(DATA!AH218),DATA!AH218,"n/a")</f>
        <v>44.39</v>
      </c>
      <c r="J1563" s="78">
        <f>+IF(ISNUMBER(DATA!AI218),DATA!AI218,"n/a")</f>
        <v>-0.14499999999999999</v>
      </c>
      <c r="K1563" s="88">
        <f>+IF(ISNUMBER(DATA!AR218),DATA!AR218,"n/a")</f>
        <v>50.47</v>
      </c>
      <c r="L1563" s="78">
        <f>+IF(ISNUMBER(DATA!AS218),DATA!AS218,"n/a")</f>
        <v>-0.13</v>
      </c>
    </row>
    <row r="1564" spans="1:12" x14ac:dyDescent="0.2">
      <c r="A1564" s="76" t="s">
        <v>19</v>
      </c>
      <c r="B1564" s="67" t="s">
        <v>22</v>
      </c>
      <c r="C1564" s="67" t="s">
        <v>10</v>
      </c>
      <c r="D1564" s="67" t="s">
        <v>301</v>
      </c>
      <c r="E1564" s="88">
        <f>+IF(ISNUMBER(DATA!N219),DATA!N219,"n/a")</f>
        <v>90.07</v>
      </c>
      <c r="F1564" s="78" t="str">
        <f>+IF(ISNUMBER(DATA!O219),DATA!O219,"n/a")</f>
        <v>n/a</v>
      </c>
      <c r="G1564" s="88">
        <f>+IF(ISNUMBER(DATA!X219),DATA!X219,"n/a")</f>
        <v>90.83</v>
      </c>
      <c r="H1564" s="78" t="str">
        <f>+IF(ISNUMBER(DATA!Y219),DATA!Y219,"n/a")</f>
        <v>n/a</v>
      </c>
      <c r="I1564" s="88">
        <f>+IF(ISNUMBER(DATA!AH219),DATA!AH219,"n/a")</f>
        <v>90.1</v>
      </c>
      <c r="J1564" s="78" t="str">
        <f>+IF(ISNUMBER(DATA!AI219),DATA!AI219,"n/a")</f>
        <v>n/a</v>
      </c>
      <c r="K1564" s="88">
        <f>+IF(ISNUMBER(DATA!AR219),DATA!AR219,"n/a")</f>
        <v>89.98</v>
      </c>
      <c r="L1564" s="78" t="str">
        <f>+IF(ISNUMBER(DATA!AS219),DATA!AS219,"n/a")</f>
        <v>n/a</v>
      </c>
    </row>
    <row r="1565" spans="1:12" x14ac:dyDescent="0.2">
      <c r="A1565" s="76" t="s">
        <v>19</v>
      </c>
      <c r="B1565" s="67" t="s">
        <v>22</v>
      </c>
      <c r="C1565" s="67" t="s">
        <v>10</v>
      </c>
      <c r="D1565" s="67" t="s">
        <v>302</v>
      </c>
      <c r="E1565" s="88">
        <f>+IF(ISNUMBER(DATA!N220),DATA!N220,"n/a")</f>
        <v>8.8800000000000008</v>
      </c>
      <c r="F1565" s="78">
        <f>+IF(ISNUMBER(DATA!O220),DATA!O220,"n/a")</f>
        <v>0.34699999999999998</v>
      </c>
      <c r="G1565" s="88">
        <f>+IF(ISNUMBER(DATA!X220),DATA!X220,"n/a")</f>
        <v>7.68</v>
      </c>
      <c r="H1565" s="78">
        <f>+IF(ISNUMBER(DATA!Y220),DATA!Y220,"n/a")</f>
        <v>0.18</v>
      </c>
      <c r="I1565" s="88">
        <f>+IF(ISNUMBER(DATA!AH220),DATA!AH220,"n/a")</f>
        <v>8.14</v>
      </c>
      <c r="J1565" s="78">
        <f>+IF(ISNUMBER(DATA!AI220),DATA!AI220,"n/a")</f>
        <v>0.28399999999999997</v>
      </c>
      <c r="K1565" s="88">
        <f>+IF(ISNUMBER(DATA!AR220),DATA!AR220,"n/a")</f>
        <v>8.31</v>
      </c>
      <c r="L1565" s="78">
        <f>+IF(ISNUMBER(DATA!AS220),DATA!AS220,"n/a")</f>
        <v>0.221</v>
      </c>
    </row>
    <row r="1566" spans="1:12" x14ac:dyDescent="0.2">
      <c r="A1566" s="76" t="s">
        <v>19</v>
      </c>
      <c r="B1566" s="67" t="s">
        <v>22</v>
      </c>
      <c r="C1566" s="67" t="s">
        <v>10</v>
      </c>
      <c r="D1566" s="67" t="s">
        <v>303</v>
      </c>
      <c r="E1566" s="88">
        <f>+IF(ISNUMBER(DATA!N221),DATA!N221,"n/a")</f>
        <v>59.31</v>
      </c>
      <c r="F1566" s="78" t="str">
        <f>+IF(ISNUMBER(DATA!O221),DATA!O221,"n/a")</f>
        <v>n/a</v>
      </c>
      <c r="G1566" s="88">
        <f>+IF(ISNUMBER(DATA!X221),DATA!X221,"n/a")</f>
        <v>56.68</v>
      </c>
      <c r="H1566" s="78" t="str">
        <f>+IF(ISNUMBER(DATA!Y221),DATA!Y221,"n/a")</f>
        <v>n/a</v>
      </c>
      <c r="I1566" s="88">
        <f>+IF(ISNUMBER(DATA!AH221),DATA!AH221,"n/a")</f>
        <v>56.68</v>
      </c>
      <c r="J1566" s="78" t="str">
        <f>+IF(ISNUMBER(DATA!AI221),DATA!AI221,"n/a")</f>
        <v>n/a</v>
      </c>
      <c r="K1566" s="88">
        <f>+IF(ISNUMBER(DATA!AR221),DATA!AR221,"n/a")</f>
        <v>56.68</v>
      </c>
      <c r="L1566" s="78" t="str">
        <f>+IF(ISNUMBER(DATA!AS221),DATA!AS221,"n/a")</f>
        <v>n/a</v>
      </c>
    </row>
    <row r="1567" spans="1:12" x14ac:dyDescent="0.2">
      <c r="A1567" s="76" t="s">
        <v>19</v>
      </c>
      <c r="B1567" s="67" t="s">
        <v>22</v>
      </c>
      <c r="C1567" s="67" t="s">
        <v>10</v>
      </c>
      <c r="D1567" s="67" t="s">
        <v>304</v>
      </c>
      <c r="E1567" s="88" t="str">
        <f>+IF(ISNUMBER(DATA!N222),DATA!N222,"n/a")</f>
        <v>n/a</v>
      </c>
      <c r="F1567" s="78" t="str">
        <f>+IF(ISNUMBER(DATA!O222),DATA!O222,"n/a")</f>
        <v>n/a</v>
      </c>
      <c r="G1567" s="88" t="str">
        <f>+IF(ISNUMBER(DATA!X222),DATA!X222,"n/a")</f>
        <v>n/a</v>
      </c>
      <c r="H1567" s="78" t="str">
        <f>+IF(ISNUMBER(DATA!Y222),DATA!Y222,"n/a")</f>
        <v>n/a</v>
      </c>
      <c r="I1567" s="88" t="str">
        <f>+IF(ISNUMBER(DATA!AH222),DATA!AH222,"n/a")</f>
        <v>n/a</v>
      </c>
      <c r="J1567" s="78" t="str">
        <f>+IF(ISNUMBER(DATA!AI222),DATA!AI222,"n/a")</f>
        <v>n/a</v>
      </c>
      <c r="K1567" s="88" t="str">
        <f>+IF(ISNUMBER(DATA!AR222),DATA!AR222,"n/a")</f>
        <v>n/a</v>
      </c>
      <c r="L1567" s="78" t="str">
        <f>+IF(ISNUMBER(DATA!AS222),DATA!AS222,"n/a")</f>
        <v>n/a</v>
      </c>
    </row>
    <row r="1568" spans="1:12" x14ac:dyDescent="0.2">
      <c r="A1568" s="76" t="s">
        <v>19</v>
      </c>
      <c r="B1568" s="67" t="s">
        <v>22</v>
      </c>
      <c r="C1568" s="67" t="s">
        <v>10</v>
      </c>
      <c r="D1568" s="67" t="s">
        <v>305</v>
      </c>
      <c r="E1568" s="88" t="str">
        <f>+IF(ISNUMBER(DATA!N223),DATA!N223,"n/a")</f>
        <v>n/a</v>
      </c>
      <c r="F1568" s="78" t="str">
        <f>+IF(ISNUMBER(DATA!O223),DATA!O223,"n/a")</f>
        <v>n/a</v>
      </c>
      <c r="G1568" s="88" t="str">
        <f>+IF(ISNUMBER(DATA!X223),DATA!X223,"n/a")</f>
        <v>n/a</v>
      </c>
      <c r="H1568" s="78" t="str">
        <f>+IF(ISNUMBER(DATA!Y223),DATA!Y223,"n/a")</f>
        <v>n/a</v>
      </c>
      <c r="I1568" s="88" t="str">
        <f>+IF(ISNUMBER(DATA!AH223),DATA!AH223,"n/a")</f>
        <v>n/a</v>
      </c>
      <c r="J1568" s="78" t="str">
        <f>+IF(ISNUMBER(DATA!AI223),DATA!AI223,"n/a")</f>
        <v>n/a</v>
      </c>
      <c r="K1568" s="88">
        <f>+IF(ISNUMBER(DATA!AR223),DATA!AR223,"n/a")</f>
        <v>90.17</v>
      </c>
      <c r="L1568" s="78" t="str">
        <f>+IF(ISNUMBER(DATA!AS223),DATA!AS223,"n/a")</f>
        <v>n/a</v>
      </c>
    </row>
    <row r="1569" spans="1:12" x14ac:dyDescent="0.2">
      <c r="A1569" s="76" t="s">
        <v>19</v>
      </c>
      <c r="B1569" s="67" t="s">
        <v>22</v>
      </c>
      <c r="C1569" s="67" t="s">
        <v>10</v>
      </c>
      <c r="D1569" s="67" t="s">
        <v>306</v>
      </c>
      <c r="E1569" s="88">
        <f>+IF(ISNUMBER(DATA!N224),DATA!N224,"n/a")</f>
        <v>23.48</v>
      </c>
      <c r="F1569" s="78" t="str">
        <f>+IF(ISNUMBER(DATA!O224),DATA!O224,"n/a")</f>
        <v>n/a</v>
      </c>
      <c r="G1569" s="88">
        <f>+IF(ISNUMBER(DATA!X224),DATA!X224,"n/a")</f>
        <v>20.37</v>
      </c>
      <c r="H1569" s="78">
        <f>+IF(ISNUMBER(DATA!Y224),DATA!Y224,"n/a")</f>
        <v>-0.78100000000000003</v>
      </c>
      <c r="I1569" s="88">
        <f>+IF(ISNUMBER(DATA!AH224),DATA!AH224,"n/a")</f>
        <v>24.66</v>
      </c>
      <c r="J1569" s="78">
        <f>+IF(ISNUMBER(DATA!AI224),DATA!AI224,"n/a")</f>
        <v>-0.72299999999999998</v>
      </c>
      <c r="K1569" s="88">
        <f>+IF(ISNUMBER(DATA!AR224),DATA!AR224,"n/a")</f>
        <v>30.71</v>
      </c>
      <c r="L1569" s="78">
        <f>+IF(ISNUMBER(DATA!AS224),DATA!AS224,"n/a")</f>
        <v>-0.64</v>
      </c>
    </row>
    <row r="1570" spans="1:12" x14ac:dyDescent="0.2">
      <c r="A1570" s="76" t="s">
        <v>19</v>
      </c>
      <c r="B1570" s="67" t="s">
        <v>22</v>
      </c>
      <c r="C1570" s="67" t="s">
        <v>10</v>
      </c>
      <c r="D1570" s="67" t="s">
        <v>307</v>
      </c>
      <c r="E1570" s="88">
        <f>+IF(ISNUMBER(DATA!N225),DATA!N225,"n/a")</f>
        <v>6.18</v>
      </c>
      <c r="F1570" s="78">
        <f>+IF(ISNUMBER(DATA!O225),DATA!O225,"n/a")</f>
        <v>0.32</v>
      </c>
      <c r="G1570" s="88">
        <f>+IF(ISNUMBER(DATA!X225),DATA!X225,"n/a")</f>
        <v>6.38</v>
      </c>
      <c r="H1570" s="78">
        <f>+IF(ISNUMBER(DATA!Y225),DATA!Y225,"n/a")</f>
        <v>0.442</v>
      </c>
      <c r="I1570" s="88">
        <f>+IF(ISNUMBER(DATA!AH225),DATA!AH225,"n/a")</f>
        <v>5.69</v>
      </c>
      <c r="J1570" s="78">
        <f>+IF(ISNUMBER(DATA!AI225),DATA!AI225,"n/a")</f>
        <v>0.45700000000000002</v>
      </c>
      <c r="K1570" s="88">
        <f>+IF(ISNUMBER(DATA!AR225),DATA!AR225,"n/a")</f>
        <v>6.75</v>
      </c>
      <c r="L1570" s="78">
        <f>+IF(ISNUMBER(DATA!AS225),DATA!AS225,"n/a")</f>
        <v>0.40400000000000003</v>
      </c>
    </row>
    <row r="1571" spans="1:12" x14ac:dyDescent="0.2">
      <c r="A1571" s="76" t="s">
        <v>19</v>
      </c>
      <c r="B1571" s="67" t="s">
        <v>22</v>
      </c>
      <c r="C1571" s="67" t="s">
        <v>10</v>
      </c>
      <c r="D1571" s="67" t="s">
        <v>308</v>
      </c>
      <c r="E1571" s="88">
        <f>+IF(ISNUMBER(DATA!N226),DATA!N226,"n/a")</f>
        <v>37.21</v>
      </c>
      <c r="F1571" s="78">
        <f>+IF(ISNUMBER(DATA!O226),DATA!O226,"n/a")</f>
        <v>1.661</v>
      </c>
      <c r="G1571" s="88">
        <f>+IF(ISNUMBER(DATA!X226),DATA!X226,"n/a")</f>
        <v>22.83</v>
      </c>
      <c r="H1571" s="78">
        <f>+IF(ISNUMBER(DATA!Y226),DATA!Y226,"n/a")</f>
        <v>0.621</v>
      </c>
      <c r="I1571" s="88">
        <f>+IF(ISNUMBER(DATA!AH226),DATA!AH226,"n/a")</f>
        <v>20.97</v>
      </c>
      <c r="J1571" s="78">
        <f>+IF(ISNUMBER(DATA!AI226),DATA!AI226,"n/a")</f>
        <v>0.48699999999999999</v>
      </c>
      <c r="K1571" s="88">
        <f>+IF(ISNUMBER(DATA!AR226),DATA!AR226,"n/a")</f>
        <v>16.28</v>
      </c>
      <c r="L1571" s="78">
        <f>+IF(ISNUMBER(DATA!AS226),DATA!AS226,"n/a")</f>
        <v>-6.8000000000000005E-2</v>
      </c>
    </row>
    <row r="1572" spans="1:12" x14ac:dyDescent="0.2">
      <c r="A1572" s="76" t="s">
        <v>19</v>
      </c>
      <c r="B1572" s="67" t="s">
        <v>22</v>
      </c>
      <c r="C1572" s="67" t="s">
        <v>10</v>
      </c>
      <c r="D1572" s="67" t="s">
        <v>309</v>
      </c>
      <c r="E1572" s="88">
        <f>+IF(ISNUMBER(DATA!N227),DATA!N227,"n/a")</f>
        <v>49.62</v>
      </c>
      <c r="F1572" s="78">
        <f>+IF(ISNUMBER(DATA!O227),DATA!O227,"n/a")</f>
        <v>-0.24</v>
      </c>
      <c r="G1572" s="88">
        <f>+IF(ISNUMBER(DATA!X227),DATA!X227,"n/a")</f>
        <v>43.85</v>
      </c>
      <c r="H1572" s="78">
        <f>+IF(ISNUMBER(DATA!Y227),DATA!Y227,"n/a")</f>
        <v>-0.251</v>
      </c>
      <c r="I1572" s="88">
        <f>+IF(ISNUMBER(DATA!AH227),DATA!AH227,"n/a")</f>
        <v>44.14</v>
      </c>
      <c r="J1572" s="78">
        <f>+IF(ISNUMBER(DATA!AI227),DATA!AI227,"n/a")</f>
        <v>-0.183</v>
      </c>
      <c r="K1572" s="88">
        <f>+IF(ISNUMBER(DATA!AR227),DATA!AR227,"n/a")</f>
        <v>51.94</v>
      </c>
      <c r="L1572" s="78">
        <f>+IF(ISNUMBER(DATA!AS227),DATA!AS227,"n/a")</f>
        <v>-0.189</v>
      </c>
    </row>
    <row r="1573" spans="1:12" x14ac:dyDescent="0.2">
      <c r="A1573" s="76" t="s">
        <v>19</v>
      </c>
      <c r="B1573" s="67" t="s">
        <v>22</v>
      </c>
      <c r="C1573" s="67" t="s">
        <v>10</v>
      </c>
      <c r="D1573" s="67" t="s">
        <v>310</v>
      </c>
      <c r="E1573" s="88">
        <f>+IF(ISNUMBER(DATA!N228),DATA!N228,"n/a")</f>
        <v>15.91</v>
      </c>
      <c r="F1573" s="78">
        <f>+IF(ISNUMBER(DATA!O228),DATA!O228,"n/a")</f>
        <v>25.96</v>
      </c>
      <c r="G1573" s="88">
        <f>+IF(ISNUMBER(DATA!X228),DATA!X228,"n/a")</f>
        <v>13.35</v>
      </c>
      <c r="H1573" s="78">
        <f>+IF(ISNUMBER(DATA!Y228),DATA!Y228,"n/a")</f>
        <v>21.617000000000001</v>
      </c>
      <c r="I1573" s="88">
        <f>+IF(ISNUMBER(DATA!AH228),DATA!AH228,"n/a")</f>
        <v>12.73</v>
      </c>
      <c r="J1573" s="78">
        <f>+IF(ISNUMBER(DATA!AI228),DATA!AI228,"n/a")</f>
        <v>20.571999999999999</v>
      </c>
      <c r="K1573" s="88">
        <f>+IF(ISNUMBER(DATA!AR228),DATA!AR228,"n/a")</f>
        <v>10.35</v>
      </c>
      <c r="L1573" s="78">
        <f>+IF(ISNUMBER(DATA!AS228),DATA!AS228,"n/a")</f>
        <v>16.449000000000002</v>
      </c>
    </row>
    <row r="1574" spans="1:12" x14ac:dyDescent="0.2">
      <c r="A1574" s="76" t="s">
        <v>19</v>
      </c>
      <c r="B1574" s="67" t="s">
        <v>22</v>
      </c>
      <c r="C1574" s="67" t="s">
        <v>10</v>
      </c>
      <c r="D1574" s="67" t="s">
        <v>311</v>
      </c>
      <c r="E1574" s="88">
        <f>+IF(ISNUMBER(DATA!N229),DATA!N229,"n/a")</f>
        <v>82.17</v>
      </c>
      <c r="F1574" s="78" t="str">
        <f>+IF(ISNUMBER(DATA!O229),DATA!O229,"n/a")</f>
        <v>n/a</v>
      </c>
      <c r="G1574" s="88">
        <f>+IF(ISNUMBER(DATA!X229),DATA!X229,"n/a")</f>
        <v>10.119999999999999</v>
      </c>
      <c r="H1574" s="78" t="str">
        <f>+IF(ISNUMBER(DATA!Y229),DATA!Y229,"n/a")</f>
        <v>n/a</v>
      </c>
      <c r="I1574" s="88">
        <f>+IF(ISNUMBER(DATA!AH229),DATA!AH229,"n/a")</f>
        <v>10.119999999999999</v>
      </c>
      <c r="J1574" s="78" t="str">
        <f>+IF(ISNUMBER(DATA!AI229),DATA!AI229,"n/a")</f>
        <v>n/a</v>
      </c>
      <c r="K1574" s="88">
        <f>+IF(ISNUMBER(DATA!AR229),DATA!AR229,"n/a")</f>
        <v>10.119999999999999</v>
      </c>
      <c r="L1574" s="78">
        <f>+IF(ISNUMBER(DATA!AS229),DATA!AS229,"n/a")</f>
        <v>-0.42499999999999999</v>
      </c>
    </row>
    <row r="1575" spans="1:12" x14ac:dyDescent="0.2">
      <c r="A1575" s="76" t="s">
        <v>19</v>
      </c>
      <c r="B1575" s="67" t="s">
        <v>22</v>
      </c>
      <c r="C1575" s="67" t="s">
        <v>10</v>
      </c>
      <c r="D1575" s="67" t="s">
        <v>312</v>
      </c>
      <c r="E1575" s="88" t="str">
        <f>+IF(ISNUMBER(DATA!N230),DATA!N230,"n/a")</f>
        <v>n/a</v>
      </c>
      <c r="F1575" s="78" t="str">
        <f>+IF(ISNUMBER(DATA!O230),DATA!O230,"n/a")</f>
        <v>n/a</v>
      </c>
      <c r="G1575" s="88" t="str">
        <f>+IF(ISNUMBER(DATA!X230),DATA!X230,"n/a")</f>
        <v>n/a</v>
      </c>
      <c r="H1575" s="78" t="str">
        <f>+IF(ISNUMBER(DATA!Y230),DATA!Y230,"n/a")</f>
        <v>n/a</v>
      </c>
      <c r="I1575" s="88" t="str">
        <f>+IF(ISNUMBER(DATA!AH230),DATA!AH230,"n/a")</f>
        <v>n/a</v>
      </c>
      <c r="J1575" s="78">
        <f>+IF(ISNUMBER(DATA!AI230),DATA!AI230,"n/a")</f>
        <v>-1</v>
      </c>
      <c r="K1575" s="88">
        <f>+IF(ISNUMBER(DATA!AR230),DATA!AR230,"n/a")</f>
        <v>65.63</v>
      </c>
      <c r="L1575" s="78">
        <f>+IF(ISNUMBER(DATA!AS230),DATA!AS230,"n/a")</f>
        <v>0.54500000000000004</v>
      </c>
    </row>
    <row r="1576" spans="1:12" x14ac:dyDescent="0.2">
      <c r="A1576" s="76" t="s">
        <v>19</v>
      </c>
      <c r="B1576" s="67" t="s">
        <v>22</v>
      </c>
      <c r="C1576" s="67" t="s">
        <v>10</v>
      </c>
      <c r="D1576" s="67" t="s">
        <v>313</v>
      </c>
      <c r="E1576" s="88" t="str">
        <f>+IF(ISNUMBER(DATA!N231),DATA!N231,"n/a")</f>
        <v>n/a</v>
      </c>
      <c r="F1576" s="78" t="str">
        <f>+IF(ISNUMBER(DATA!O231),DATA!O231,"n/a")</f>
        <v>n/a</v>
      </c>
      <c r="G1576" s="88" t="str">
        <f>+IF(ISNUMBER(DATA!X231),DATA!X231,"n/a")</f>
        <v>n/a</v>
      </c>
      <c r="H1576" s="78" t="str">
        <f>+IF(ISNUMBER(DATA!Y231),DATA!Y231,"n/a")</f>
        <v>n/a</v>
      </c>
      <c r="I1576" s="88" t="str">
        <f>+IF(ISNUMBER(DATA!AH231),DATA!AH231,"n/a")</f>
        <v>n/a</v>
      </c>
      <c r="J1576" s="78" t="str">
        <f>+IF(ISNUMBER(DATA!AI231),DATA!AI231,"n/a")</f>
        <v>n/a</v>
      </c>
      <c r="K1576" s="88" t="str">
        <f>+IF(ISNUMBER(DATA!AR231),DATA!AR231,"n/a")</f>
        <v>n/a</v>
      </c>
      <c r="L1576" s="78">
        <f>+IF(ISNUMBER(DATA!AS231),DATA!AS231,"n/a")</f>
        <v>-1</v>
      </c>
    </row>
    <row r="1577" spans="1:12" x14ac:dyDescent="0.2">
      <c r="A1577" s="76" t="s">
        <v>19</v>
      </c>
      <c r="B1577" s="67" t="s">
        <v>22</v>
      </c>
      <c r="C1577" s="67" t="s">
        <v>10</v>
      </c>
      <c r="D1577" s="67" t="s">
        <v>314</v>
      </c>
      <c r="E1577" s="88">
        <f>+IF(ISNUMBER(DATA!N232),DATA!N232,"n/a")</f>
        <v>24.55</v>
      </c>
      <c r="F1577" s="78">
        <f>+IF(ISNUMBER(DATA!O232),DATA!O232,"n/a")</f>
        <v>-0.71799999999999997</v>
      </c>
      <c r="G1577" s="88">
        <f>+IF(ISNUMBER(DATA!X232),DATA!X232,"n/a")</f>
        <v>24.55</v>
      </c>
      <c r="H1577" s="78">
        <f>+IF(ISNUMBER(DATA!Y232),DATA!Y232,"n/a")</f>
        <v>-0.71799999999999997</v>
      </c>
      <c r="I1577" s="88">
        <f>+IF(ISNUMBER(DATA!AH232),DATA!AH232,"n/a")</f>
        <v>19.170000000000002</v>
      </c>
      <c r="J1577" s="78">
        <f>+IF(ISNUMBER(DATA!AI232),DATA!AI232,"n/a")</f>
        <v>-0.77900000000000003</v>
      </c>
      <c r="K1577" s="88">
        <f>+IF(ISNUMBER(DATA!AR232),DATA!AR232,"n/a")</f>
        <v>24.89</v>
      </c>
      <c r="L1577" s="78">
        <f>+IF(ISNUMBER(DATA!AS232),DATA!AS232,"n/a")</f>
        <v>-0.71099999999999997</v>
      </c>
    </row>
    <row r="1578" spans="1:12" x14ac:dyDescent="0.2">
      <c r="A1578" s="76" t="s">
        <v>19</v>
      </c>
      <c r="B1578" s="67" t="s">
        <v>22</v>
      </c>
      <c r="C1578" s="67" t="s">
        <v>10</v>
      </c>
      <c r="D1578" s="67" t="s">
        <v>315</v>
      </c>
      <c r="E1578" s="88">
        <f>+IF(ISNUMBER(DATA!N233),DATA!N233,"n/a")</f>
        <v>126.22</v>
      </c>
      <c r="F1578" s="78" t="str">
        <f>+IF(ISNUMBER(DATA!O233),DATA!O233,"n/a")</f>
        <v>n/a</v>
      </c>
      <c r="G1578" s="88">
        <f>+IF(ISNUMBER(DATA!X233),DATA!X233,"n/a")</f>
        <v>127.66</v>
      </c>
      <c r="H1578" s="78">
        <f>+IF(ISNUMBER(DATA!Y233),DATA!Y233,"n/a")</f>
        <v>3.5999999999999997E-2</v>
      </c>
      <c r="I1578" s="88">
        <f>+IF(ISNUMBER(DATA!AH233),DATA!AH233,"n/a")</f>
        <v>127.59</v>
      </c>
      <c r="J1578" s="78">
        <f>+IF(ISNUMBER(DATA!AI233),DATA!AI233,"n/a")</f>
        <v>2.1999999999999999E-2</v>
      </c>
      <c r="K1578" s="88">
        <f>+IF(ISNUMBER(DATA!AR233),DATA!AR233,"n/a")</f>
        <v>122.96</v>
      </c>
      <c r="L1578" s="78">
        <f>+IF(ISNUMBER(DATA!AS233),DATA!AS233,"n/a")</f>
        <v>-0.04</v>
      </c>
    </row>
    <row r="1579" spans="1:12" x14ac:dyDescent="0.2">
      <c r="A1579" s="76" t="s">
        <v>19</v>
      </c>
      <c r="B1579" s="67" t="s">
        <v>22</v>
      </c>
      <c r="C1579" s="67" t="s">
        <v>10</v>
      </c>
      <c r="D1579" s="67" t="s">
        <v>316</v>
      </c>
      <c r="E1579" s="88">
        <f>+IF(ISNUMBER(DATA!N234),DATA!N234,"n/a")</f>
        <v>20.9</v>
      </c>
      <c r="F1579" s="78">
        <f>+IF(ISNUMBER(DATA!O234),DATA!O234,"n/a")</f>
        <v>0.22900000000000001</v>
      </c>
      <c r="G1579" s="88">
        <f>+IF(ISNUMBER(DATA!X234),DATA!X234,"n/a")</f>
        <v>28.26</v>
      </c>
      <c r="H1579" s="78">
        <f>+IF(ISNUMBER(DATA!Y234),DATA!Y234,"n/a")</f>
        <v>0.56200000000000006</v>
      </c>
      <c r="I1579" s="88">
        <f>+IF(ISNUMBER(DATA!AH234),DATA!AH234,"n/a")</f>
        <v>30.71</v>
      </c>
      <c r="J1579" s="78">
        <f>+IF(ISNUMBER(DATA!AI234),DATA!AI234,"n/a")</f>
        <v>0.49199999999999999</v>
      </c>
      <c r="K1579" s="88">
        <f>+IF(ISNUMBER(DATA!AR234),DATA!AR234,"n/a")</f>
        <v>27.48</v>
      </c>
      <c r="L1579" s="78">
        <f>+IF(ISNUMBER(DATA!AS234),DATA!AS234,"n/a")</f>
        <v>0.56200000000000006</v>
      </c>
    </row>
    <row r="1580" spans="1:12" x14ac:dyDescent="0.2">
      <c r="A1580" s="76" t="s">
        <v>19</v>
      </c>
      <c r="B1580" s="67" t="s">
        <v>22</v>
      </c>
      <c r="C1580" s="67" t="s">
        <v>10</v>
      </c>
      <c r="D1580" s="67" t="s">
        <v>317</v>
      </c>
      <c r="E1580" s="88" t="str">
        <f>+IF(ISNUMBER(DATA!N235),DATA!N235,"n/a")</f>
        <v>n/a</v>
      </c>
      <c r="F1580" s="78" t="str">
        <f>+IF(ISNUMBER(DATA!O235),DATA!O235,"n/a")</f>
        <v>n/a</v>
      </c>
      <c r="G1580" s="88" t="str">
        <f>+IF(ISNUMBER(DATA!X235),DATA!X235,"n/a")</f>
        <v>n/a</v>
      </c>
      <c r="H1580" s="78" t="str">
        <f>+IF(ISNUMBER(DATA!Y235),DATA!Y235,"n/a")</f>
        <v>n/a</v>
      </c>
      <c r="I1580" s="88">
        <f>+IF(ISNUMBER(DATA!AH235),DATA!AH235,"n/a")</f>
        <v>9.81</v>
      </c>
      <c r="J1580" s="78" t="str">
        <f>+IF(ISNUMBER(DATA!AI235),DATA!AI235,"n/a")</f>
        <v>n/a</v>
      </c>
      <c r="K1580" s="88">
        <f>+IF(ISNUMBER(DATA!AR235),DATA!AR235,"n/a")</f>
        <v>7.83</v>
      </c>
      <c r="L1580" s="78">
        <f>+IF(ISNUMBER(DATA!AS235),DATA!AS235,"n/a")</f>
        <v>-0.90500000000000003</v>
      </c>
    </row>
    <row r="1581" spans="1:12" x14ac:dyDescent="0.2">
      <c r="A1581" s="76" t="s">
        <v>19</v>
      </c>
      <c r="B1581" s="67" t="s">
        <v>22</v>
      </c>
      <c r="C1581" s="67" t="s">
        <v>10</v>
      </c>
      <c r="D1581" s="67" t="s">
        <v>318</v>
      </c>
      <c r="E1581" s="88">
        <f>+IF(ISNUMBER(DATA!N236),DATA!N236,"n/a")</f>
        <v>26.89</v>
      </c>
      <c r="F1581" s="78">
        <f>+IF(ISNUMBER(DATA!O236),DATA!O236,"n/a")</f>
        <v>-0.23799999999999999</v>
      </c>
      <c r="G1581" s="88">
        <f>+IF(ISNUMBER(DATA!X236),DATA!X236,"n/a")</f>
        <v>21.55</v>
      </c>
      <c r="H1581" s="78">
        <f>+IF(ISNUMBER(DATA!Y236),DATA!Y236,"n/a")</f>
        <v>-0.35299999999999998</v>
      </c>
      <c r="I1581" s="88">
        <f>+IF(ISNUMBER(DATA!AH236),DATA!AH236,"n/a")</f>
        <v>22.19</v>
      </c>
      <c r="J1581" s="78">
        <f>+IF(ISNUMBER(DATA!AI236),DATA!AI236,"n/a")</f>
        <v>-0.33500000000000002</v>
      </c>
      <c r="K1581" s="88">
        <f>+IF(ISNUMBER(DATA!AR236),DATA!AR236,"n/a")</f>
        <v>28.31</v>
      </c>
      <c r="L1581" s="78">
        <f>+IF(ISNUMBER(DATA!AS236),DATA!AS236,"n/a")</f>
        <v>-0.13600000000000001</v>
      </c>
    </row>
    <row r="1582" spans="1:12" x14ac:dyDescent="0.2">
      <c r="A1582" s="76" t="s">
        <v>19</v>
      </c>
      <c r="B1582" s="67" t="s">
        <v>22</v>
      </c>
      <c r="C1582" s="67" t="s">
        <v>10</v>
      </c>
      <c r="D1582" s="67" t="s">
        <v>319</v>
      </c>
      <c r="E1582" s="88" t="str">
        <f>+IF(ISNUMBER(DATA!N237),DATA!N237,"n/a")</f>
        <v>n/a</v>
      </c>
      <c r="F1582" s="78" t="str">
        <f>+IF(ISNUMBER(DATA!O237),DATA!O237,"n/a")</f>
        <v>n/a</v>
      </c>
      <c r="G1582" s="88" t="str">
        <f>+IF(ISNUMBER(DATA!X237),DATA!X237,"n/a")</f>
        <v>n/a</v>
      </c>
      <c r="H1582" s="78" t="str">
        <f>+IF(ISNUMBER(DATA!Y237),DATA!Y237,"n/a")</f>
        <v>n/a</v>
      </c>
      <c r="I1582" s="88" t="str">
        <f>+IF(ISNUMBER(DATA!AH237),DATA!AH237,"n/a")</f>
        <v>n/a</v>
      </c>
      <c r="J1582" s="78" t="str">
        <f>+IF(ISNUMBER(DATA!AI237),DATA!AI237,"n/a")</f>
        <v>n/a</v>
      </c>
      <c r="K1582" s="88" t="str">
        <f>+IF(ISNUMBER(DATA!AR237),DATA!AR237,"n/a")</f>
        <v>n/a</v>
      </c>
      <c r="L1582" s="78">
        <f>+IF(ISNUMBER(DATA!AS237),DATA!AS237,"n/a")</f>
        <v>-1</v>
      </c>
    </row>
    <row r="1583" spans="1:12" x14ac:dyDescent="0.2">
      <c r="A1583" s="76" t="s">
        <v>19</v>
      </c>
      <c r="B1583" s="67" t="s">
        <v>22</v>
      </c>
      <c r="C1583" s="67" t="s">
        <v>10</v>
      </c>
      <c r="D1583" s="67" t="s">
        <v>320</v>
      </c>
      <c r="E1583" s="88">
        <f>+IF(ISNUMBER(DATA!N238),DATA!N238,"n/a")</f>
        <v>15.26</v>
      </c>
      <c r="F1583" s="78" t="str">
        <f>+IF(ISNUMBER(DATA!O238),DATA!O238,"n/a")</f>
        <v>n/a</v>
      </c>
      <c r="G1583" s="88">
        <f>+IF(ISNUMBER(DATA!X238),DATA!X238,"n/a")</f>
        <v>15.14</v>
      </c>
      <c r="H1583" s="78" t="str">
        <f>+IF(ISNUMBER(DATA!Y238),DATA!Y238,"n/a")</f>
        <v>n/a</v>
      </c>
      <c r="I1583" s="88">
        <f>+IF(ISNUMBER(DATA!AH238),DATA!AH238,"n/a")</f>
        <v>15.14</v>
      </c>
      <c r="J1583" s="78" t="str">
        <f>+IF(ISNUMBER(DATA!AI238),DATA!AI238,"n/a")</f>
        <v>n/a</v>
      </c>
      <c r="K1583" s="88">
        <f>+IF(ISNUMBER(DATA!AR238),DATA!AR238,"n/a")</f>
        <v>15.14</v>
      </c>
      <c r="L1583" s="78" t="str">
        <f>+IF(ISNUMBER(DATA!AS238),DATA!AS238,"n/a")</f>
        <v>n/a</v>
      </c>
    </row>
    <row r="1584" spans="1:12" x14ac:dyDescent="0.2">
      <c r="A1584" s="76" t="s">
        <v>19</v>
      </c>
      <c r="B1584" s="67" t="s">
        <v>22</v>
      </c>
      <c r="C1584" s="67" t="s">
        <v>10</v>
      </c>
      <c r="D1584" s="67" t="s">
        <v>321</v>
      </c>
      <c r="E1584" s="88">
        <f>+IF(ISNUMBER(DATA!N239),DATA!N239,"n/a")</f>
        <v>14.34</v>
      </c>
      <c r="F1584" s="78" t="str">
        <f>+IF(ISNUMBER(DATA!O239),DATA!O239,"n/a")</f>
        <v>n/a</v>
      </c>
      <c r="G1584" s="88">
        <f>+IF(ISNUMBER(DATA!X239),DATA!X239,"n/a")</f>
        <v>26.48</v>
      </c>
      <c r="H1584" s="78" t="str">
        <f>+IF(ISNUMBER(DATA!Y239),DATA!Y239,"n/a")</f>
        <v>n/a</v>
      </c>
      <c r="I1584" s="88">
        <f>+IF(ISNUMBER(DATA!AH239),DATA!AH239,"n/a")</f>
        <v>34.880000000000003</v>
      </c>
      <c r="J1584" s="78" t="str">
        <f>+IF(ISNUMBER(DATA!AI239),DATA!AI239,"n/a")</f>
        <v>n/a</v>
      </c>
      <c r="K1584" s="88">
        <f>+IF(ISNUMBER(DATA!AR239),DATA!AR239,"n/a")</f>
        <v>61.62</v>
      </c>
      <c r="L1584" s="78">
        <f>+IF(ISNUMBER(DATA!AS239),DATA!AS239,"n/a")</f>
        <v>0.376</v>
      </c>
    </row>
    <row r="1585" spans="1:12" x14ac:dyDescent="0.2">
      <c r="A1585" s="76" t="s">
        <v>19</v>
      </c>
      <c r="B1585" s="67" t="s">
        <v>22</v>
      </c>
      <c r="C1585" s="67" t="s">
        <v>10</v>
      </c>
      <c r="D1585" s="67" t="s">
        <v>347</v>
      </c>
      <c r="E1585" s="88">
        <f>+IF(ISNUMBER(DATA!N240),DATA!N240,"n/a")</f>
        <v>91.85</v>
      </c>
      <c r="F1585" s="78">
        <f>+IF(ISNUMBER(DATA!O240),DATA!O240,"n/a")</f>
        <v>-1E-3</v>
      </c>
      <c r="G1585" s="88">
        <f>+IF(ISNUMBER(DATA!X240),DATA!X240,"n/a")</f>
        <v>75.900000000000006</v>
      </c>
      <c r="H1585" s="78">
        <f>+IF(ISNUMBER(DATA!Y240),DATA!Y240,"n/a")</f>
        <v>-0.158</v>
      </c>
      <c r="I1585" s="88">
        <f>+IF(ISNUMBER(DATA!AH240),DATA!AH240,"n/a")</f>
        <v>67.27</v>
      </c>
      <c r="J1585" s="78">
        <f>+IF(ISNUMBER(DATA!AI240),DATA!AI240,"n/a")</f>
        <v>-2.4E-2</v>
      </c>
      <c r="K1585" s="88">
        <f>+IF(ISNUMBER(DATA!AR240),DATA!AR240,"n/a")</f>
        <v>77.78</v>
      </c>
      <c r="L1585" s="78">
        <f>+IF(ISNUMBER(DATA!AS240),DATA!AS240,"n/a")</f>
        <v>-5.0999999999999997E-2</v>
      </c>
    </row>
    <row r="1586" spans="1:12" x14ac:dyDescent="0.2">
      <c r="A1586" s="76" t="s">
        <v>19</v>
      </c>
      <c r="B1586" s="67" t="s">
        <v>22</v>
      </c>
      <c r="C1586" s="67" t="s">
        <v>10</v>
      </c>
      <c r="D1586" s="67" t="s">
        <v>348</v>
      </c>
      <c r="E1586" s="88">
        <f>+IF(ISNUMBER(DATA!N241),DATA!N241,"n/a")</f>
        <v>89.89</v>
      </c>
      <c r="F1586" s="78" t="str">
        <f>+IF(ISNUMBER(DATA!O241),DATA!O241,"n/a")</f>
        <v>n/a</v>
      </c>
      <c r="G1586" s="88">
        <f>+IF(ISNUMBER(DATA!X241),DATA!X241,"n/a")</f>
        <v>90.52</v>
      </c>
      <c r="H1586" s="78" t="str">
        <f>+IF(ISNUMBER(DATA!Y241),DATA!Y241,"n/a")</f>
        <v>n/a</v>
      </c>
      <c r="I1586" s="88">
        <f>+IF(ISNUMBER(DATA!AH241),DATA!AH241,"n/a")</f>
        <v>90.91</v>
      </c>
      <c r="J1586" s="78" t="str">
        <f>+IF(ISNUMBER(DATA!AI241),DATA!AI241,"n/a")</f>
        <v>n/a</v>
      </c>
      <c r="K1586" s="88">
        <f>+IF(ISNUMBER(DATA!AR241),DATA!AR241,"n/a")</f>
        <v>92.2</v>
      </c>
      <c r="L1586" s="78" t="str">
        <f>+IF(ISNUMBER(DATA!AS241),DATA!AS241,"n/a")</f>
        <v>n/a</v>
      </c>
    </row>
    <row r="1587" spans="1:12" x14ac:dyDescent="0.2">
      <c r="A1587" s="76"/>
      <c r="E1587" s="101"/>
      <c r="F1587" s="102"/>
      <c r="G1587" s="101"/>
      <c r="H1587" s="102"/>
      <c r="I1587" s="101"/>
      <c r="J1587" s="102"/>
      <c r="K1587" s="101"/>
      <c r="L1587" s="102"/>
    </row>
    <row r="1588" spans="1:12" x14ac:dyDescent="0.2">
      <c r="A1588" s="76" t="s">
        <v>19</v>
      </c>
      <c r="B1588" s="67" t="s">
        <v>22</v>
      </c>
      <c r="C1588" s="67" t="s">
        <v>26</v>
      </c>
      <c r="D1588" s="67" t="s">
        <v>274</v>
      </c>
      <c r="E1588" s="88">
        <f>+IF(ISNUMBER(DATA!P192),DATA!P192,"n/a")</f>
        <v>1.25</v>
      </c>
      <c r="F1588" s="78" t="str">
        <f>+IF(ISNUMBER(DATA!Q192),DATA!Q192,"n/a")</f>
        <v>n/a</v>
      </c>
      <c r="G1588" s="88">
        <f>+IF(ISNUMBER(DATA!Z192),DATA!Z192,"n/a")</f>
        <v>1.25</v>
      </c>
      <c r="H1588" s="78" t="str">
        <f>+IF(ISNUMBER(DATA!AA192),DATA!AA192,"n/a")</f>
        <v>n/a</v>
      </c>
      <c r="I1588" s="88">
        <f>+IF(ISNUMBER(DATA!AJ192),DATA!AJ192,"n/a")</f>
        <v>1.25</v>
      </c>
      <c r="J1588" s="78" t="str">
        <f>+IF(ISNUMBER(DATA!AK192),DATA!AK192,"n/a")</f>
        <v>n/a</v>
      </c>
      <c r="K1588" s="88">
        <f>+IF(ISNUMBER(DATA!AT192),DATA!AT192,"n/a")</f>
        <v>1.25</v>
      </c>
      <c r="L1588" s="78" t="str">
        <f>+IF(ISNUMBER(DATA!AU192),DATA!AU192,"n/a")</f>
        <v>n/a</v>
      </c>
    </row>
    <row r="1589" spans="1:12" x14ac:dyDescent="0.2">
      <c r="A1589" s="76" t="s">
        <v>19</v>
      </c>
      <c r="B1589" s="67" t="s">
        <v>22</v>
      </c>
      <c r="C1589" s="67" t="s">
        <v>26</v>
      </c>
      <c r="D1589" s="67" t="s">
        <v>275</v>
      </c>
      <c r="E1589" s="88" t="str">
        <f>+IF(ISNUMBER(DATA!P193),DATA!P193,"n/a")</f>
        <v>n/a</v>
      </c>
      <c r="F1589" s="78" t="str">
        <f>+IF(ISNUMBER(DATA!Q193),DATA!Q193,"n/a")</f>
        <v>n/a</v>
      </c>
      <c r="G1589" s="88" t="str">
        <f>+IF(ISNUMBER(DATA!Z193),DATA!Z193,"n/a")</f>
        <v>n/a</v>
      </c>
      <c r="H1589" s="78" t="str">
        <f>+IF(ISNUMBER(DATA!AA193),DATA!AA193,"n/a")</f>
        <v>n/a</v>
      </c>
      <c r="I1589" s="88" t="str">
        <f>+IF(ISNUMBER(DATA!AJ193),DATA!AJ193,"n/a")</f>
        <v>n/a</v>
      </c>
      <c r="J1589" s="78" t="str">
        <f>+IF(ISNUMBER(DATA!AK193),DATA!AK193,"n/a")</f>
        <v>n/a</v>
      </c>
      <c r="K1589" s="88" t="str">
        <f>+IF(ISNUMBER(DATA!AT193),DATA!AT193,"n/a")</f>
        <v>n/a</v>
      </c>
      <c r="L1589" s="78" t="str">
        <f>+IF(ISNUMBER(DATA!AU193),DATA!AU193,"n/a")</f>
        <v>n/a</v>
      </c>
    </row>
    <row r="1590" spans="1:12" x14ac:dyDescent="0.2">
      <c r="A1590" s="76" t="s">
        <v>19</v>
      </c>
      <c r="B1590" s="67" t="s">
        <v>22</v>
      </c>
      <c r="C1590" s="67" t="s">
        <v>26</v>
      </c>
      <c r="D1590" s="67" t="s">
        <v>276</v>
      </c>
      <c r="E1590" s="88">
        <f>+IF(ISNUMBER(DATA!P194),DATA!P194,"n/a")</f>
        <v>7.8</v>
      </c>
      <c r="F1590" s="78">
        <f>+IF(ISNUMBER(DATA!Q194),DATA!Q194,"n/a")</f>
        <v>1.764</v>
      </c>
      <c r="G1590" s="88">
        <f>+IF(ISNUMBER(DATA!Z194),DATA!Z194,"n/a")</f>
        <v>6.68</v>
      </c>
      <c r="H1590" s="78">
        <f>+IF(ISNUMBER(DATA!AA194),DATA!AA194,"n/a")</f>
        <v>0.65</v>
      </c>
      <c r="I1590" s="88">
        <f>+IF(ISNUMBER(DATA!AJ194),DATA!AJ194,"n/a")</f>
        <v>5.59</v>
      </c>
      <c r="J1590" s="78">
        <f>+IF(ISNUMBER(DATA!AK194),DATA!AK194,"n/a")</f>
        <v>0.63900000000000001</v>
      </c>
      <c r="K1590" s="88">
        <f>+IF(ISNUMBER(DATA!AT194),DATA!AT194,"n/a")</f>
        <v>3.87</v>
      </c>
      <c r="L1590" s="78">
        <f>+IF(ISNUMBER(DATA!AU194),DATA!AU194,"n/a")</f>
        <v>-0.28899999999999998</v>
      </c>
    </row>
    <row r="1591" spans="1:12" x14ac:dyDescent="0.2">
      <c r="A1591" s="76" t="s">
        <v>19</v>
      </c>
      <c r="B1591" s="67" t="s">
        <v>22</v>
      </c>
      <c r="C1591" s="67" t="s">
        <v>26</v>
      </c>
      <c r="D1591" s="67" t="s">
        <v>277</v>
      </c>
      <c r="E1591" s="88" t="str">
        <f>+IF(ISNUMBER(DATA!P195),DATA!P195,"n/a")</f>
        <v>n/a</v>
      </c>
      <c r="F1591" s="78" t="str">
        <f>+IF(ISNUMBER(DATA!Q195),DATA!Q195,"n/a")</f>
        <v>n/a</v>
      </c>
      <c r="G1591" s="88" t="str">
        <f>+IF(ISNUMBER(DATA!Z195),DATA!Z195,"n/a")</f>
        <v>n/a</v>
      </c>
      <c r="H1591" s="78" t="str">
        <f>+IF(ISNUMBER(DATA!AA195),DATA!AA195,"n/a")</f>
        <v>n/a</v>
      </c>
      <c r="I1591" s="88" t="str">
        <f>+IF(ISNUMBER(DATA!AJ195),DATA!AJ195,"n/a")</f>
        <v>n/a</v>
      </c>
      <c r="J1591" s="78" t="str">
        <f>+IF(ISNUMBER(DATA!AK195),DATA!AK195,"n/a")</f>
        <v>n/a</v>
      </c>
      <c r="K1591" s="88" t="str">
        <f>+IF(ISNUMBER(DATA!AT195),DATA!AT195,"n/a")</f>
        <v>n/a</v>
      </c>
      <c r="L1591" s="78" t="str">
        <f>+IF(ISNUMBER(DATA!AU195),DATA!AU195,"n/a")</f>
        <v>n/a</v>
      </c>
    </row>
    <row r="1592" spans="1:12" x14ac:dyDescent="0.2">
      <c r="A1592" s="76" t="s">
        <v>19</v>
      </c>
      <c r="B1592" s="67" t="s">
        <v>22</v>
      </c>
      <c r="C1592" s="67" t="s">
        <v>26</v>
      </c>
      <c r="D1592" s="67" t="s">
        <v>278</v>
      </c>
      <c r="E1592" s="88">
        <f>+IF(ISNUMBER(DATA!P196),DATA!P196,"n/a")</f>
        <v>5.22</v>
      </c>
      <c r="F1592" s="78" t="str">
        <f>+IF(ISNUMBER(DATA!Q196),DATA!Q196,"n/a")</f>
        <v>n/a</v>
      </c>
      <c r="G1592" s="88">
        <f>+IF(ISNUMBER(DATA!Z196),DATA!Z196,"n/a")</f>
        <v>5.22</v>
      </c>
      <c r="H1592" s="78" t="str">
        <f>+IF(ISNUMBER(DATA!AA196),DATA!AA196,"n/a")</f>
        <v>n/a</v>
      </c>
      <c r="I1592" s="88">
        <f>+IF(ISNUMBER(DATA!AJ196),DATA!AJ196,"n/a")</f>
        <v>5.22</v>
      </c>
      <c r="J1592" s="78">
        <f>+IF(ISNUMBER(DATA!AK196),DATA!AK196,"n/a")</f>
        <v>-0.71299999999999997</v>
      </c>
      <c r="K1592" s="88">
        <f>+IF(ISNUMBER(DATA!AT196),DATA!AT196,"n/a")</f>
        <v>5.22</v>
      </c>
      <c r="L1592" s="78">
        <f>+IF(ISNUMBER(DATA!AU196),DATA!AU196,"n/a")</f>
        <v>-0.73699999999999999</v>
      </c>
    </row>
    <row r="1593" spans="1:12" x14ac:dyDescent="0.2">
      <c r="A1593" s="76" t="s">
        <v>19</v>
      </c>
      <c r="B1593" s="67" t="s">
        <v>22</v>
      </c>
      <c r="C1593" s="67" t="s">
        <v>26</v>
      </c>
      <c r="D1593" s="67" t="s">
        <v>279</v>
      </c>
      <c r="E1593" s="88">
        <f>+IF(ISNUMBER(DATA!P197),DATA!P197,"n/a")</f>
        <v>9.9</v>
      </c>
      <c r="F1593" s="78" t="str">
        <f>+IF(ISNUMBER(DATA!Q197),DATA!Q197,"n/a")</f>
        <v>n/a</v>
      </c>
      <c r="G1593" s="88">
        <f>+IF(ISNUMBER(DATA!Z197),DATA!Z197,"n/a")</f>
        <v>14.11</v>
      </c>
      <c r="H1593" s="78">
        <f>+IF(ISNUMBER(DATA!AA197),DATA!AA197,"n/a")</f>
        <v>-0.52</v>
      </c>
      <c r="I1593" s="88">
        <f>+IF(ISNUMBER(DATA!AJ197),DATA!AJ197,"n/a")</f>
        <v>18.440000000000001</v>
      </c>
      <c r="J1593" s="78">
        <f>+IF(ISNUMBER(DATA!AK197),DATA!AK197,"n/a")</f>
        <v>1.7410000000000001</v>
      </c>
      <c r="K1593" s="88">
        <f>+IF(ISNUMBER(DATA!AT197),DATA!AT197,"n/a")</f>
        <v>21.08</v>
      </c>
      <c r="L1593" s="78">
        <f>+IF(ISNUMBER(DATA!AU197),DATA!AU197,"n/a")</f>
        <v>1.7250000000000001</v>
      </c>
    </row>
    <row r="1594" spans="1:12" x14ac:dyDescent="0.2">
      <c r="A1594" s="76" t="s">
        <v>19</v>
      </c>
      <c r="B1594" s="67" t="s">
        <v>22</v>
      </c>
      <c r="C1594" s="67" t="s">
        <v>26</v>
      </c>
      <c r="D1594" s="67" t="s">
        <v>280</v>
      </c>
      <c r="E1594" s="88" t="str">
        <f>+IF(ISNUMBER(DATA!P198),DATA!P198,"n/a")</f>
        <v>n/a</v>
      </c>
      <c r="F1594" s="78" t="str">
        <f>+IF(ISNUMBER(DATA!Q198),DATA!Q198,"n/a")</f>
        <v>n/a</v>
      </c>
      <c r="G1594" s="88" t="str">
        <f>+IF(ISNUMBER(DATA!Z198),DATA!Z198,"n/a")</f>
        <v>n/a</v>
      </c>
      <c r="H1594" s="78" t="str">
        <f>+IF(ISNUMBER(DATA!AA198),DATA!AA198,"n/a")</f>
        <v>n/a</v>
      </c>
      <c r="I1594" s="88" t="str">
        <f>+IF(ISNUMBER(DATA!AJ198),DATA!AJ198,"n/a")</f>
        <v>n/a</v>
      </c>
      <c r="J1594" s="78" t="str">
        <f>+IF(ISNUMBER(DATA!AK198),DATA!AK198,"n/a")</f>
        <v>n/a</v>
      </c>
      <c r="K1594" s="88" t="str">
        <f>+IF(ISNUMBER(DATA!AT198),DATA!AT198,"n/a")</f>
        <v>n/a</v>
      </c>
      <c r="L1594" s="78">
        <f>+IF(ISNUMBER(DATA!AU198),DATA!AU198,"n/a")</f>
        <v>-1</v>
      </c>
    </row>
    <row r="1595" spans="1:12" x14ac:dyDescent="0.2">
      <c r="A1595" s="76" t="s">
        <v>19</v>
      </c>
      <c r="B1595" s="67" t="s">
        <v>22</v>
      </c>
      <c r="C1595" s="67" t="s">
        <v>26</v>
      </c>
      <c r="D1595" s="67" t="s">
        <v>281</v>
      </c>
      <c r="E1595" s="88">
        <f>+IF(ISNUMBER(DATA!P199),DATA!P199,"n/a")</f>
        <v>5.09</v>
      </c>
      <c r="F1595" s="78">
        <f>+IF(ISNUMBER(DATA!Q199),DATA!Q199,"n/a")</f>
        <v>-3.6999999999999998E-2</v>
      </c>
      <c r="G1595" s="88">
        <f>+IF(ISNUMBER(DATA!Z199),DATA!Z199,"n/a")</f>
        <v>5.47</v>
      </c>
      <c r="H1595" s="78">
        <f>+IF(ISNUMBER(DATA!AA199),DATA!AA199,"n/a")</f>
        <v>6.7000000000000004E-2</v>
      </c>
      <c r="I1595" s="88">
        <f>+IF(ISNUMBER(DATA!AJ199),DATA!AJ199,"n/a")</f>
        <v>5.49</v>
      </c>
      <c r="J1595" s="78">
        <f>+IF(ISNUMBER(DATA!AK199),DATA!AK199,"n/a")</f>
        <v>0.13500000000000001</v>
      </c>
      <c r="K1595" s="88">
        <f>+IF(ISNUMBER(DATA!AT199),DATA!AT199,"n/a")</f>
        <v>5.21</v>
      </c>
      <c r="L1595" s="78">
        <f>+IF(ISNUMBER(DATA!AU199),DATA!AU199,"n/a")</f>
        <v>0.127</v>
      </c>
    </row>
    <row r="1596" spans="1:12" x14ac:dyDescent="0.2">
      <c r="A1596" s="76" t="s">
        <v>19</v>
      </c>
      <c r="B1596" s="67" t="s">
        <v>22</v>
      </c>
      <c r="C1596" s="67" t="s">
        <v>26</v>
      </c>
      <c r="D1596" s="67" t="s">
        <v>282</v>
      </c>
      <c r="E1596" s="88">
        <f>+IF(ISNUMBER(DATA!P200),DATA!P200,"n/a")</f>
        <v>2.95</v>
      </c>
      <c r="F1596" s="78">
        <f>+IF(ISNUMBER(DATA!Q200),DATA!Q200,"n/a")</f>
        <v>0.309</v>
      </c>
      <c r="G1596" s="88">
        <f>+IF(ISNUMBER(DATA!Z200),DATA!Z200,"n/a")</f>
        <v>2.92</v>
      </c>
      <c r="H1596" s="78">
        <f>+IF(ISNUMBER(DATA!AA200),DATA!AA200,"n/a")</f>
        <v>0.33700000000000002</v>
      </c>
      <c r="I1596" s="88">
        <f>+IF(ISNUMBER(DATA!AJ200),DATA!AJ200,"n/a")</f>
        <v>2.95</v>
      </c>
      <c r="J1596" s="78">
        <f>+IF(ISNUMBER(DATA!AK200),DATA!AK200,"n/a")</f>
        <v>0.46700000000000003</v>
      </c>
      <c r="K1596" s="88">
        <f>+IF(ISNUMBER(DATA!AT200),DATA!AT200,"n/a")</f>
        <v>2.64</v>
      </c>
      <c r="L1596" s="78">
        <f>+IF(ISNUMBER(DATA!AU200),DATA!AU200,"n/a")</f>
        <v>0.24199999999999999</v>
      </c>
    </row>
    <row r="1597" spans="1:12" x14ac:dyDescent="0.2">
      <c r="A1597" s="76" t="s">
        <v>19</v>
      </c>
      <c r="B1597" s="67" t="s">
        <v>22</v>
      </c>
      <c r="C1597" s="67" t="s">
        <v>26</v>
      </c>
      <c r="D1597" s="67" t="s">
        <v>283</v>
      </c>
      <c r="E1597" s="88">
        <f>+IF(ISNUMBER(DATA!P201),DATA!P201,"n/a")</f>
        <v>2.9</v>
      </c>
      <c r="F1597" s="78">
        <f>+IF(ISNUMBER(DATA!Q201),DATA!Q201,"n/a")</f>
        <v>0.13400000000000001</v>
      </c>
      <c r="G1597" s="88">
        <f>+IF(ISNUMBER(DATA!Z201),DATA!Z201,"n/a")</f>
        <v>2.74</v>
      </c>
      <c r="H1597" s="78">
        <f>+IF(ISNUMBER(DATA!AA201),DATA!AA201,"n/a")</f>
        <v>4.9000000000000002E-2</v>
      </c>
      <c r="I1597" s="88">
        <f>+IF(ISNUMBER(DATA!AJ201),DATA!AJ201,"n/a")</f>
        <v>2.7</v>
      </c>
      <c r="J1597" s="78">
        <f>+IF(ISNUMBER(DATA!AK201),DATA!AK201,"n/a")</f>
        <v>2.8000000000000001E-2</v>
      </c>
      <c r="K1597" s="88">
        <f>+IF(ISNUMBER(DATA!AT201),DATA!AT201,"n/a")</f>
        <v>2.64</v>
      </c>
      <c r="L1597" s="78">
        <f>+IF(ISNUMBER(DATA!AU201),DATA!AU201,"n/a")</f>
        <v>-1E-3</v>
      </c>
    </row>
    <row r="1598" spans="1:12" x14ac:dyDescent="0.2">
      <c r="A1598" s="76" t="s">
        <v>19</v>
      </c>
      <c r="B1598" s="67" t="s">
        <v>22</v>
      </c>
      <c r="C1598" s="67" t="s">
        <v>26</v>
      </c>
      <c r="D1598" s="67" t="s">
        <v>284</v>
      </c>
      <c r="E1598" s="88">
        <f>+IF(ISNUMBER(DATA!P202),DATA!P202,"n/a")</f>
        <v>3.26</v>
      </c>
      <c r="F1598" s="78">
        <f>+IF(ISNUMBER(DATA!Q202),DATA!Q202,"n/a")</f>
        <v>0.159</v>
      </c>
      <c r="G1598" s="88">
        <f>+IF(ISNUMBER(DATA!Z202),DATA!Z202,"n/a")</f>
        <v>3.13</v>
      </c>
      <c r="H1598" s="78">
        <f>+IF(ISNUMBER(DATA!AA202),DATA!AA202,"n/a")</f>
        <v>7.3999999999999996E-2</v>
      </c>
      <c r="I1598" s="88">
        <f>+IF(ISNUMBER(DATA!AJ202),DATA!AJ202,"n/a")</f>
        <v>3.09</v>
      </c>
      <c r="J1598" s="78">
        <f>+IF(ISNUMBER(DATA!AK202),DATA!AK202,"n/a")</f>
        <v>6.6000000000000003E-2</v>
      </c>
      <c r="K1598" s="88">
        <f>+IF(ISNUMBER(DATA!AT202),DATA!AT202,"n/a")</f>
        <v>3.02</v>
      </c>
      <c r="L1598" s="78">
        <f>+IF(ISNUMBER(DATA!AU202),DATA!AU202,"n/a")</f>
        <v>3.7999999999999999E-2</v>
      </c>
    </row>
    <row r="1599" spans="1:12" x14ac:dyDescent="0.2">
      <c r="A1599" s="76" t="s">
        <v>19</v>
      </c>
      <c r="B1599" s="67" t="s">
        <v>22</v>
      </c>
      <c r="C1599" s="67" t="s">
        <v>26</v>
      </c>
      <c r="D1599" s="67" t="s">
        <v>285</v>
      </c>
      <c r="E1599" s="88">
        <f>+IF(ISNUMBER(DATA!P203),DATA!P203,"n/a")</f>
        <v>2.77</v>
      </c>
      <c r="F1599" s="78">
        <f>+IF(ISNUMBER(DATA!Q203),DATA!Q203,"n/a")</f>
        <v>-7.3999999999999996E-2</v>
      </c>
      <c r="G1599" s="88">
        <f>+IF(ISNUMBER(DATA!Z203),DATA!Z203,"n/a")</f>
        <v>3.06</v>
      </c>
      <c r="H1599" s="78">
        <f>+IF(ISNUMBER(DATA!AA203),DATA!AA203,"n/a")</f>
        <v>0.05</v>
      </c>
      <c r="I1599" s="88">
        <f>+IF(ISNUMBER(DATA!AJ203),DATA!AJ203,"n/a")</f>
        <v>3.08</v>
      </c>
      <c r="J1599" s="78">
        <f>+IF(ISNUMBER(DATA!AK203),DATA!AK203,"n/a")</f>
        <v>0.05</v>
      </c>
      <c r="K1599" s="88">
        <f>+IF(ISNUMBER(DATA!AT203),DATA!AT203,"n/a")</f>
        <v>3.1</v>
      </c>
      <c r="L1599" s="78">
        <f>+IF(ISNUMBER(DATA!AU203),DATA!AU203,"n/a")</f>
        <v>5.3999999999999999E-2</v>
      </c>
    </row>
    <row r="1600" spans="1:12" x14ac:dyDescent="0.2">
      <c r="A1600" s="76" t="s">
        <v>19</v>
      </c>
      <c r="B1600" s="67" t="s">
        <v>22</v>
      </c>
      <c r="C1600" s="67" t="s">
        <v>26</v>
      </c>
      <c r="D1600" s="67" t="s">
        <v>286</v>
      </c>
      <c r="E1600" s="88">
        <f>+IF(ISNUMBER(DATA!P204),DATA!P204,"n/a")</f>
        <v>4.99</v>
      </c>
      <c r="F1600" s="78">
        <f>+IF(ISNUMBER(DATA!Q204),DATA!Q204,"n/a")</f>
        <v>2.0350000000000001</v>
      </c>
      <c r="G1600" s="88">
        <f>+IF(ISNUMBER(DATA!Z204),DATA!Z204,"n/a")</f>
        <v>4.95</v>
      </c>
      <c r="H1600" s="78">
        <f>+IF(ISNUMBER(DATA!AA204),DATA!AA204,"n/a")</f>
        <v>2.8879999999999999</v>
      </c>
      <c r="I1600" s="88">
        <f>+IF(ISNUMBER(DATA!AJ204),DATA!AJ204,"n/a")</f>
        <v>4.95</v>
      </c>
      <c r="J1600" s="78">
        <f>+IF(ISNUMBER(DATA!AK204),DATA!AK204,"n/a")</f>
        <v>3.1139999999999999</v>
      </c>
      <c r="K1600" s="88">
        <f>+IF(ISNUMBER(DATA!AT204),DATA!AT204,"n/a")</f>
        <v>4.95</v>
      </c>
      <c r="L1600" s="78">
        <f>+IF(ISNUMBER(DATA!AU204),DATA!AU204,"n/a")</f>
        <v>2.4780000000000002</v>
      </c>
    </row>
    <row r="1601" spans="1:12" x14ac:dyDescent="0.2">
      <c r="A1601" s="76" t="s">
        <v>19</v>
      </c>
      <c r="B1601" s="67" t="s">
        <v>22</v>
      </c>
      <c r="C1601" s="67" t="s">
        <v>26</v>
      </c>
      <c r="D1601" s="67" t="s">
        <v>287</v>
      </c>
      <c r="E1601" s="88">
        <f>+IF(ISNUMBER(DATA!P205),DATA!P205,"n/a")</f>
        <v>2.89</v>
      </c>
      <c r="F1601" s="78">
        <f>+IF(ISNUMBER(DATA!Q205),DATA!Q205,"n/a")</f>
        <v>-8.0000000000000002E-3</v>
      </c>
      <c r="G1601" s="88">
        <f>+IF(ISNUMBER(DATA!Z205),DATA!Z205,"n/a")</f>
        <v>2.9</v>
      </c>
      <c r="H1601" s="78">
        <f>+IF(ISNUMBER(DATA!AA205),DATA!AA205,"n/a")</f>
        <v>-8.0000000000000002E-3</v>
      </c>
      <c r="I1601" s="88">
        <f>+IF(ISNUMBER(DATA!AJ205),DATA!AJ205,"n/a")</f>
        <v>2.89</v>
      </c>
      <c r="J1601" s="78">
        <f>+IF(ISNUMBER(DATA!AK205),DATA!AK205,"n/a")</f>
        <v>-1.2999999999999999E-2</v>
      </c>
      <c r="K1601" s="88">
        <f>+IF(ISNUMBER(DATA!AT205),DATA!AT205,"n/a")</f>
        <v>2.9</v>
      </c>
      <c r="L1601" s="78">
        <f>+IF(ISNUMBER(DATA!AU205),DATA!AU205,"n/a")</f>
        <v>-8.9999999999999993E-3</v>
      </c>
    </row>
    <row r="1602" spans="1:12" x14ac:dyDescent="0.2">
      <c r="A1602" s="76" t="s">
        <v>19</v>
      </c>
      <c r="B1602" s="67" t="s">
        <v>22</v>
      </c>
      <c r="C1602" s="67" t="s">
        <v>26</v>
      </c>
      <c r="D1602" s="67" t="s">
        <v>288</v>
      </c>
      <c r="E1602" s="88" t="str">
        <f>+IF(ISNUMBER(DATA!P206),DATA!P206,"n/a")</f>
        <v>n/a</v>
      </c>
      <c r="F1602" s="78" t="str">
        <f>+IF(ISNUMBER(DATA!Q206),DATA!Q206,"n/a")</f>
        <v>n/a</v>
      </c>
      <c r="G1602" s="88" t="str">
        <f>+IF(ISNUMBER(DATA!Z206),DATA!Z206,"n/a")</f>
        <v>n/a</v>
      </c>
      <c r="H1602" s="78" t="str">
        <f>+IF(ISNUMBER(DATA!AA206),DATA!AA206,"n/a")</f>
        <v>n/a</v>
      </c>
      <c r="I1602" s="88" t="str">
        <f>+IF(ISNUMBER(DATA!AJ206),DATA!AJ206,"n/a")</f>
        <v>n/a</v>
      </c>
      <c r="J1602" s="78" t="str">
        <f>+IF(ISNUMBER(DATA!AK206),DATA!AK206,"n/a")</f>
        <v>n/a</v>
      </c>
      <c r="K1602" s="88" t="str">
        <f>+IF(ISNUMBER(DATA!AT206),DATA!AT206,"n/a")</f>
        <v>n/a</v>
      </c>
      <c r="L1602" s="78" t="str">
        <f>+IF(ISNUMBER(DATA!AU206),DATA!AU206,"n/a")</f>
        <v>n/a</v>
      </c>
    </row>
    <row r="1603" spans="1:12" x14ac:dyDescent="0.2">
      <c r="A1603" s="76" t="s">
        <v>19</v>
      </c>
      <c r="B1603" s="67" t="s">
        <v>22</v>
      </c>
      <c r="C1603" s="67" t="s">
        <v>26</v>
      </c>
      <c r="D1603" s="67" t="s">
        <v>289</v>
      </c>
      <c r="E1603" s="88">
        <f>+IF(ISNUMBER(DATA!P207),DATA!P207,"n/a")</f>
        <v>3.25</v>
      </c>
      <c r="F1603" s="78">
        <f>+IF(ISNUMBER(DATA!Q207),DATA!Q207,"n/a")</f>
        <v>1.194</v>
      </c>
      <c r="G1603" s="88">
        <f>+IF(ISNUMBER(DATA!Z207),DATA!Z207,"n/a")</f>
        <v>2.41</v>
      </c>
      <c r="H1603" s="78">
        <f>+IF(ISNUMBER(DATA!AA207),DATA!AA207,"n/a")</f>
        <v>-0.73399999999999999</v>
      </c>
      <c r="I1603" s="88">
        <f>+IF(ISNUMBER(DATA!AJ207),DATA!AJ207,"n/a")</f>
        <v>2.66</v>
      </c>
      <c r="J1603" s="78">
        <f>+IF(ISNUMBER(DATA!AK207),DATA!AK207,"n/a")</f>
        <v>-0.59399999999999997</v>
      </c>
      <c r="K1603" s="88">
        <f>+IF(ISNUMBER(DATA!AT207),DATA!AT207,"n/a")</f>
        <v>2.67</v>
      </c>
      <c r="L1603" s="78">
        <f>+IF(ISNUMBER(DATA!AU207),DATA!AU207,"n/a")</f>
        <v>2E-3</v>
      </c>
    </row>
    <row r="1604" spans="1:12" x14ac:dyDescent="0.2">
      <c r="A1604" s="76" t="s">
        <v>19</v>
      </c>
      <c r="B1604" s="67" t="s">
        <v>22</v>
      </c>
      <c r="C1604" s="67" t="s">
        <v>26</v>
      </c>
      <c r="D1604" s="67" t="s">
        <v>290</v>
      </c>
      <c r="E1604" s="88">
        <f>+IF(ISNUMBER(DATA!P208),DATA!P208,"n/a")</f>
        <v>5.65</v>
      </c>
      <c r="F1604" s="78">
        <f>+IF(ISNUMBER(DATA!Q208),DATA!Q208,"n/a")</f>
        <v>0.44500000000000001</v>
      </c>
      <c r="G1604" s="88">
        <f>+IF(ISNUMBER(DATA!Z208),DATA!Z208,"n/a")</f>
        <v>5.49</v>
      </c>
      <c r="H1604" s="78">
        <f>+IF(ISNUMBER(DATA!AA208),DATA!AA208,"n/a")</f>
        <v>0.74199999999999999</v>
      </c>
      <c r="I1604" s="88">
        <f>+IF(ISNUMBER(DATA!AJ208),DATA!AJ208,"n/a")</f>
        <v>4.26</v>
      </c>
      <c r="J1604" s="78">
        <f>+IF(ISNUMBER(DATA!AK208),DATA!AK208,"n/a")</f>
        <v>0.41299999999999998</v>
      </c>
      <c r="K1604" s="88">
        <f>+IF(ISNUMBER(DATA!AT208),DATA!AT208,"n/a")</f>
        <v>4.2</v>
      </c>
      <c r="L1604" s="78">
        <f>+IF(ISNUMBER(DATA!AU208),DATA!AU208,"n/a")</f>
        <v>0.33900000000000002</v>
      </c>
    </row>
    <row r="1605" spans="1:12" x14ac:dyDescent="0.2">
      <c r="A1605" s="76" t="s">
        <v>19</v>
      </c>
      <c r="B1605" s="67" t="s">
        <v>22</v>
      </c>
      <c r="C1605" s="67" t="s">
        <v>26</v>
      </c>
      <c r="D1605" s="67" t="s">
        <v>291</v>
      </c>
      <c r="E1605" s="88">
        <f>+IF(ISNUMBER(DATA!P209),DATA!P209,"n/a")</f>
        <v>2.99</v>
      </c>
      <c r="F1605" s="78">
        <f>+IF(ISNUMBER(DATA!Q209),DATA!Q209,"n/a")</f>
        <v>0</v>
      </c>
      <c r="G1605" s="88">
        <f>+IF(ISNUMBER(DATA!Z209),DATA!Z209,"n/a")</f>
        <v>2.99</v>
      </c>
      <c r="H1605" s="78">
        <f>+IF(ISNUMBER(DATA!AA209),DATA!AA209,"n/a")</f>
        <v>0</v>
      </c>
      <c r="I1605" s="88">
        <f>+IF(ISNUMBER(DATA!AJ209),DATA!AJ209,"n/a")</f>
        <v>2.99</v>
      </c>
      <c r="J1605" s="78">
        <f>+IF(ISNUMBER(DATA!AK209),DATA!AK209,"n/a")</f>
        <v>0</v>
      </c>
      <c r="K1605" s="88">
        <f>+IF(ISNUMBER(DATA!AT209),DATA!AT209,"n/a")</f>
        <v>3.03</v>
      </c>
      <c r="L1605" s="78">
        <f>+IF(ISNUMBER(DATA!AU209),DATA!AU209,"n/a")</f>
        <v>1.6E-2</v>
      </c>
    </row>
    <row r="1606" spans="1:12" x14ac:dyDescent="0.2">
      <c r="A1606" s="76" t="s">
        <v>19</v>
      </c>
      <c r="B1606" s="67" t="s">
        <v>22</v>
      </c>
      <c r="C1606" s="67" t="s">
        <v>26</v>
      </c>
      <c r="D1606" s="67" t="s">
        <v>292</v>
      </c>
      <c r="E1606" s="88">
        <f>+IF(ISNUMBER(DATA!P210),DATA!P210,"n/a")</f>
        <v>1.42</v>
      </c>
      <c r="F1606" s="78">
        <f>+IF(ISNUMBER(DATA!Q210),DATA!Q210,"n/a")</f>
        <v>3.6999999999999998E-2</v>
      </c>
      <c r="G1606" s="88">
        <f>+IF(ISNUMBER(DATA!Z210),DATA!Z210,"n/a")</f>
        <v>1.82</v>
      </c>
      <c r="H1606" s="78">
        <f>+IF(ISNUMBER(DATA!AA210),DATA!AA210,"n/a")</f>
        <v>4.2999999999999997E-2</v>
      </c>
      <c r="I1606" s="88">
        <f>+IF(ISNUMBER(DATA!AJ210),DATA!AJ210,"n/a")</f>
        <v>2.0499999999999998</v>
      </c>
      <c r="J1606" s="78">
        <f>+IF(ISNUMBER(DATA!AK210),DATA!AK210,"n/a")</f>
        <v>-6.4000000000000001E-2</v>
      </c>
      <c r="K1606" s="88">
        <f>+IF(ISNUMBER(DATA!AT210),DATA!AT210,"n/a")</f>
        <v>1.99</v>
      </c>
      <c r="L1606" s="78">
        <f>+IF(ISNUMBER(DATA!AU210),DATA!AU210,"n/a")</f>
        <v>5.7000000000000002E-2</v>
      </c>
    </row>
    <row r="1607" spans="1:12" x14ac:dyDescent="0.2">
      <c r="A1607" s="76" t="s">
        <v>19</v>
      </c>
      <c r="B1607" s="67" t="s">
        <v>22</v>
      </c>
      <c r="C1607" s="67" t="s">
        <v>26</v>
      </c>
      <c r="D1607" s="67" t="s">
        <v>293</v>
      </c>
      <c r="E1607" s="88" t="str">
        <f>+IF(ISNUMBER(DATA!P211),DATA!P211,"n/a")</f>
        <v>n/a</v>
      </c>
      <c r="F1607" s="78" t="str">
        <f>+IF(ISNUMBER(DATA!Q211),DATA!Q211,"n/a")</f>
        <v>n/a</v>
      </c>
      <c r="G1607" s="88" t="str">
        <f>+IF(ISNUMBER(DATA!Z211),DATA!Z211,"n/a")</f>
        <v>n/a</v>
      </c>
      <c r="H1607" s="78">
        <f>+IF(ISNUMBER(DATA!AA211),DATA!AA211,"n/a")</f>
        <v>-1</v>
      </c>
      <c r="I1607" s="88">
        <f>+IF(ISNUMBER(DATA!AJ211),DATA!AJ211,"n/a")</f>
        <v>3.98</v>
      </c>
      <c r="J1607" s="78">
        <f>+IF(ISNUMBER(DATA!AK211),DATA!AK211,"n/a")</f>
        <v>0.84799999999999998</v>
      </c>
      <c r="K1607" s="88">
        <f>+IF(ISNUMBER(DATA!AT211),DATA!AT211,"n/a")</f>
        <v>3.98</v>
      </c>
      <c r="L1607" s="78">
        <f>+IF(ISNUMBER(DATA!AU211),DATA!AU211,"n/a")</f>
        <v>-4.0000000000000001E-3</v>
      </c>
    </row>
    <row r="1608" spans="1:12" x14ac:dyDescent="0.2">
      <c r="A1608" s="76" t="s">
        <v>19</v>
      </c>
      <c r="B1608" s="67" t="s">
        <v>22</v>
      </c>
      <c r="C1608" s="67" t="s">
        <v>26</v>
      </c>
      <c r="D1608" s="67" t="s">
        <v>294</v>
      </c>
      <c r="E1608" s="88">
        <f>+IF(ISNUMBER(DATA!P212),DATA!P212,"n/a")</f>
        <v>8.61</v>
      </c>
      <c r="F1608" s="78" t="str">
        <f>+IF(ISNUMBER(DATA!Q212),DATA!Q212,"n/a")</f>
        <v>n/a</v>
      </c>
      <c r="G1608" s="88">
        <f>+IF(ISNUMBER(DATA!Z212),DATA!Z212,"n/a")</f>
        <v>5.39</v>
      </c>
      <c r="H1608" s="78">
        <f>+IF(ISNUMBER(DATA!AA212),DATA!AA212,"n/a")</f>
        <v>-0.46</v>
      </c>
      <c r="I1608" s="88">
        <f>+IF(ISNUMBER(DATA!AJ212),DATA!AJ212,"n/a")</f>
        <v>12.75</v>
      </c>
      <c r="J1608" s="78">
        <f>+IF(ISNUMBER(DATA!AK212),DATA!AK212,"n/a")</f>
        <v>0.27800000000000002</v>
      </c>
      <c r="K1608" s="88">
        <f>+IF(ISNUMBER(DATA!AT212),DATA!AT212,"n/a")</f>
        <v>10.88</v>
      </c>
      <c r="L1608" s="78">
        <f>+IF(ISNUMBER(DATA!AU212),DATA!AU212,"n/a")</f>
        <v>0.24299999999999999</v>
      </c>
    </row>
    <row r="1609" spans="1:12" x14ac:dyDescent="0.2">
      <c r="A1609" s="76" t="s">
        <v>19</v>
      </c>
      <c r="B1609" s="67" t="s">
        <v>22</v>
      </c>
      <c r="C1609" s="67" t="s">
        <v>26</v>
      </c>
      <c r="D1609" s="67" t="s">
        <v>295</v>
      </c>
      <c r="E1609" s="88">
        <f>+IF(ISNUMBER(DATA!P213),DATA!P213,"n/a")</f>
        <v>6.55</v>
      </c>
      <c r="F1609" s="78">
        <f>+IF(ISNUMBER(DATA!Q213),DATA!Q213,"n/a")</f>
        <v>-0.39400000000000002</v>
      </c>
      <c r="G1609" s="88">
        <f>+IF(ISNUMBER(DATA!Z213),DATA!Z213,"n/a")</f>
        <v>7.73</v>
      </c>
      <c r="H1609" s="78">
        <f>+IF(ISNUMBER(DATA!AA213),DATA!AA213,"n/a")</f>
        <v>0.57099999999999995</v>
      </c>
      <c r="I1609" s="88">
        <f>+IF(ISNUMBER(DATA!AJ213),DATA!AJ213,"n/a")</f>
        <v>7</v>
      </c>
      <c r="J1609" s="78">
        <f>+IF(ISNUMBER(DATA!AK213),DATA!AK213,"n/a")</f>
        <v>0.32100000000000001</v>
      </c>
      <c r="K1609" s="88">
        <f>+IF(ISNUMBER(DATA!AT213),DATA!AT213,"n/a")</f>
        <v>7.5</v>
      </c>
      <c r="L1609" s="78">
        <f>+IF(ISNUMBER(DATA!AU213),DATA!AU213,"n/a")</f>
        <v>0.28999999999999998</v>
      </c>
    </row>
    <row r="1610" spans="1:12" x14ac:dyDescent="0.2">
      <c r="A1610" s="76" t="s">
        <v>19</v>
      </c>
      <c r="B1610" s="67" t="s">
        <v>22</v>
      </c>
      <c r="C1610" s="67" t="s">
        <v>26</v>
      </c>
      <c r="D1610" s="67" t="s">
        <v>296</v>
      </c>
      <c r="E1610" s="88">
        <f>+IF(ISNUMBER(DATA!P214),DATA!P214,"n/a")</f>
        <v>0.64</v>
      </c>
      <c r="F1610" s="78">
        <f>+IF(ISNUMBER(DATA!Q214),DATA!Q214,"n/a")</f>
        <v>-0.61399999999999999</v>
      </c>
      <c r="G1610" s="88">
        <f>+IF(ISNUMBER(DATA!Z214),DATA!Z214,"n/a")</f>
        <v>0.87</v>
      </c>
      <c r="H1610" s="78">
        <f>+IF(ISNUMBER(DATA!AA214),DATA!AA214,"n/a")</f>
        <v>-0.48399999999999999</v>
      </c>
      <c r="I1610" s="88">
        <f>+IF(ISNUMBER(DATA!AJ214),DATA!AJ214,"n/a")</f>
        <v>1.18</v>
      </c>
      <c r="J1610" s="78">
        <f>+IF(ISNUMBER(DATA!AK214),DATA!AK214,"n/a")</f>
        <v>-0.33400000000000002</v>
      </c>
      <c r="K1610" s="88">
        <f>+IF(ISNUMBER(DATA!AT214),DATA!AT214,"n/a")</f>
        <v>1.53</v>
      </c>
      <c r="L1610" s="78">
        <f>+IF(ISNUMBER(DATA!AU214),DATA!AU214,"n/a")</f>
        <v>-6.6000000000000003E-2</v>
      </c>
    </row>
    <row r="1611" spans="1:12" x14ac:dyDescent="0.2">
      <c r="A1611" s="76" t="s">
        <v>19</v>
      </c>
      <c r="B1611" s="67" t="s">
        <v>22</v>
      </c>
      <c r="C1611" s="67" t="s">
        <v>26</v>
      </c>
      <c r="D1611" s="67" t="s">
        <v>297</v>
      </c>
      <c r="E1611" s="88">
        <f>+IF(ISNUMBER(DATA!P215),DATA!P215,"n/a")</f>
        <v>3.15</v>
      </c>
      <c r="F1611" s="78">
        <f>+IF(ISNUMBER(DATA!Q215),DATA!Q215,"n/a")</f>
        <v>1.7669999999999999</v>
      </c>
      <c r="G1611" s="88">
        <f>+IF(ISNUMBER(DATA!Z215),DATA!Z215,"n/a")</f>
        <v>1.5</v>
      </c>
      <c r="H1611" s="78">
        <f>+IF(ISNUMBER(DATA!AA215),DATA!AA215,"n/a")</f>
        <v>0.27800000000000002</v>
      </c>
      <c r="I1611" s="88">
        <f>+IF(ISNUMBER(DATA!AJ215),DATA!AJ215,"n/a")</f>
        <v>1.49</v>
      </c>
      <c r="J1611" s="78">
        <f>+IF(ISNUMBER(DATA!AK215),DATA!AK215,"n/a")</f>
        <v>0.33700000000000002</v>
      </c>
      <c r="K1611" s="88">
        <f>+IF(ISNUMBER(DATA!AT215),DATA!AT215,"n/a")</f>
        <v>1.27</v>
      </c>
      <c r="L1611" s="78">
        <f>+IF(ISNUMBER(DATA!AU215),DATA!AU215,"n/a")</f>
        <v>6.4000000000000001E-2</v>
      </c>
    </row>
    <row r="1612" spans="1:12" x14ac:dyDescent="0.2">
      <c r="A1612" s="76" t="s">
        <v>19</v>
      </c>
      <c r="B1612" s="67" t="s">
        <v>22</v>
      </c>
      <c r="C1612" s="67" t="s">
        <v>26</v>
      </c>
      <c r="D1612" s="67" t="s">
        <v>298</v>
      </c>
      <c r="E1612" s="88" t="str">
        <f>+IF(ISNUMBER(DATA!P216),DATA!P216,"n/a")</f>
        <v>n/a</v>
      </c>
      <c r="F1612" s="78">
        <f>+IF(ISNUMBER(DATA!Q216),DATA!Q216,"n/a")</f>
        <v>-1</v>
      </c>
      <c r="G1612" s="88" t="str">
        <f>+IF(ISNUMBER(DATA!Z216),DATA!Z216,"n/a")</f>
        <v>n/a</v>
      </c>
      <c r="H1612" s="78">
        <f>+IF(ISNUMBER(DATA!AA216),DATA!AA216,"n/a")</f>
        <v>-1</v>
      </c>
      <c r="I1612" s="88" t="str">
        <f>+IF(ISNUMBER(DATA!AJ216),DATA!AJ216,"n/a")</f>
        <v>n/a</v>
      </c>
      <c r="J1612" s="78">
        <f>+IF(ISNUMBER(DATA!AK216),DATA!AK216,"n/a")</f>
        <v>-1</v>
      </c>
      <c r="K1612" s="88">
        <f>+IF(ISNUMBER(DATA!AT216),DATA!AT216,"n/a")</f>
        <v>4.1100000000000003</v>
      </c>
      <c r="L1612" s="78">
        <f>+IF(ISNUMBER(DATA!AU216),DATA!AU216,"n/a")</f>
        <v>-0.115</v>
      </c>
    </row>
    <row r="1613" spans="1:12" x14ac:dyDescent="0.2">
      <c r="A1613" s="76" t="s">
        <v>19</v>
      </c>
      <c r="B1613" s="67" t="s">
        <v>22</v>
      </c>
      <c r="C1613" s="67" t="s">
        <v>26</v>
      </c>
      <c r="D1613" s="67" t="s">
        <v>299</v>
      </c>
      <c r="E1613" s="88">
        <f>+IF(ISNUMBER(DATA!P217),DATA!P217,"n/a")</f>
        <v>3.26</v>
      </c>
      <c r="F1613" s="78">
        <f>+IF(ISNUMBER(DATA!Q217),DATA!Q217,"n/a")</f>
        <v>-0.34</v>
      </c>
      <c r="G1613" s="88">
        <f>+IF(ISNUMBER(DATA!Z217),DATA!Z217,"n/a")</f>
        <v>3.23</v>
      </c>
      <c r="H1613" s="78">
        <f>+IF(ISNUMBER(DATA!AA217),DATA!AA217,"n/a")</f>
        <v>-0.34300000000000003</v>
      </c>
      <c r="I1613" s="88">
        <f>+IF(ISNUMBER(DATA!AJ217),DATA!AJ217,"n/a")</f>
        <v>3.25</v>
      </c>
      <c r="J1613" s="78">
        <f>+IF(ISNUMBER(DATA!AK217),DATA!AK217,"n/a")</f>
        <v>-0.33100000000000002</v>
      </c>
      <c r="K1613" s="88">
        <f>+IF(ISNUMBER(DATA!AT217),DATA!AT217,"n/a")</f>
        <v>4.33</v>
      </c>
      <c r="L1613" s="78">
        <f>+IF(ISNUMBER(DATA!AU217),DATA!AU217,"n/a")</f>
        <v>-0.11</v>
      </c>
    </row>
    <row r="1614" spans="1:12" x14ac:dyDescent="0.2">
      <c r="A1614" s="76" t="s">
        <v>19</v>
      </c>
      <c r="B1614" s="67" t="s">
        <v>22</v>
      </c>
      <c r="C1614" s="67" t="s">
        <v>26</v>
      </c>
      <c r="D1614" s="67" t="s">
        <v>300</v>
      </c>
      <c r="E1614" s="88">
        <f>+IF(ISNUMBER(DATA!P218),DATA!P218,"n/a")</f>
        <v>0.84</v>
      </c>
      <c r="F1614" s="78">
        <f>+IF(ISNUMBER(DATA!Q218),DATA!Q218,"n/a")</f>
        <v>-0.41499999999999998</v>
      </c>
      <c r="G1614" s="88">
        <f>+IF(ISNUMBER(DATA!Z218),DATA!Z218,"n/a")</f>
        <v>1.1200000000000001</v>
      </c>
      <c r="H1614" s="78">
        <f>+IF(ISNUMBER(DATA!AA218),DATA!AA218,"n/a")</f>
        <v>-0.34699999999999998</v>
      </c>
      <c r="I1614" s="88">
        <f>+IF(ISNUMBER(DATA!AJ218),DATA!AJ218,"n/a")</f>
        <v>1.39</v>
      </c>
      <c r="J1614" s="78">
        <f>+IF(ISNUMBER(DATA!AK218),DATA!AK218,"n/a")</f>
        <v>-0.193</v>
      </c>
      <c r="K1614" s="88">
        <f>+IF(ISNUMBER(DATA!AT218),DATA!AT218,"n/a")</f>
        <v>1.58</v>
      </c>
      <c r="L1614" s="78">
        <f>+IF(ISNUMBER(DATA!AU218),DATA!AU218,"n/a")</f>
        <v>-0.14799999999999999</v>
      </c>
    </row>
    <row r="1615" spans="1:12" x14ac:dyDescent="0.2">
      <c r="A1615" s="76" t="s">
        <v>19</v>
      </c>
      <c r="B1615" s="67" t="s">
        <v>22</v>
      </c>
      <c r="C1615" s="67" t="s">
        <v>26</v>
      </c>
      <c r="D1615" s="67" t="s">
        <v>301</v>
      </c>
      <c r="E1615" s="88">
        <f>+IF(ISNUMBER(DATA!P219),DATA!P219,"n/a")</f>
        <v>4.9800000000000004</v>
      </c>
      <c r="F1615" s="78" t="str">
        <f>+IF(ISNUMBER(DATA!Q219),DATA!Q219,"n/a")</f>
        <v>n/a</v>
      </c>
      <c r="G1615" s="88">
        <f>+IF(ISNUMBER(DATA!Z219),DATA!Z219,"n/a")</f>
        <v>4.99</v>
      </c>
      <c r="H1615" s="78" t="str">
        <f>+IF(ISNUMBER(DATA!AA219),DATA!AA219,"n/a")</f>
        <v>n/a</v>
      </c>
      <c r="I1615" s="88">
        <f>+IF(ISNUMBER(DATA!AJ219),DATA!AJ219,"n/a")</f>
        <v>4.99</v>
      </c>
      <c r="J1615" s="78" t="str">
        <f>+IF(ISNUMBER(DATA!AK219),DATA!AK219,"n/a")</f>
        <v>n/a</v>
      </c>
      <c r="K1615" s="88">
        <f>+IF(ISNUMBER(DATA!AT219),DATA!AT219,"n/a")</f>
        <v>4.99</v>
      </c>
      <c r="L1615" s="78" t="str">
        <f>+IF(ISNUMBER(DATA!AU219),DATA!AU219,"n/a")</f>
        <v>n/a</v>
      </c>
    </row>
    <row r="1616" spans="1:12" x14ac:dyDescent="0.2">
      <c r="A1616" s="76" t="s">
        <v>19</v>
      </c>
      <c r="B1616" s="67" t="s">
        <v>22</v>
      </c>
      <c r="C1616" s="67" t="s">
        <v>26</v>
      </c>
      <c r="D1616" s="67" t="s">
        <v>302</v>
      </c>
      <c r="E1616" s="88">
        <f>+IF(ISNUMBER(DATA!P220),DATA!P220,"n/a")</f>
        <v>3.27</v>
      </c>
      <c r="F1616" s="78">
        <f>+IF(ISNUMBER(DATA!Q220),DATA!Q220,"n/a")</f>
        <v>-5.2999999999999999E-2</v>
      </c>
      <c r="G1616" s="88">
        <f>+IF(ISNUMBER(DATA!Z220),DATA!Z220,"n/a")</f>
        <v>3.37</v>
      </c>
      <c r="H1616" s="78">
        <f>+IF(ISNUMBER(DATA!AA220),DATA!AA220,"n/a")</f>
        <v>-2.5999999999999999E-2</v>
      </c>
      <c r="I1616" s="88">
        <f>+IF(ISNUMBER(DATA!AJ220),DATA!AJ220,"n/a")</f>
        <v>3.52</v>
      </c>
      <c r="J1616" s="78">
        <f>+IF(ISNUMBER(DATA!AK220),DATA!AK220,"n/a")</f>
        <v>5.2999999999999999E-2</v>
      </c>
      <c r="K1616" s="88">
        <f>+IF(ISNUMBER(DATA!AT220),DATA!AT220,"n/a")</f>
        <v>3.72</v>
      </c>
      <c r="L1616" s="78">
        <f>+IF(ISNUMBER(DATA!AU220),DATA!AU220,"n/a")</f>
        <v>3.6999999999999998E-2</v>
      </c>
    </row>
    <row r="1617" spans="1:12" x14ac:dyDescent="0.2">
      <c r="A1617" s="76" t="s">
        <v>19</v>
      </c>
      <c r="B1617" s="67" t="s">
        <v>22</v>
      </c>
      <c r="C1617" s="67" t="s">
        <v>26</v>
      </c>
      <c r="D1617" s="67" t="s">
        <v>303</v>
      </c>
      <c r="E1617" s="88">
        <f>+IF(ISNUMBER(DATA!P221),DATA!P221,"n/a")</f>
        <v>2.97</v>
      </c>
      <c r="F1617" s="78" t="str">
        <f>+IF(ISNUMBER(DATA!Q221),DATA!Q221,"n/a")</f>
        <v>n/a</v>
      </c>
      <c r="G1617" s="88">
        <f>+IF(ISNUMBER(DATA!Z221),DATA!Z221,"n/a")</f>
        <v>2.69</v>
      </c>
      <c r="H1617" s="78" t="str">
        <f>+IF(ISNUMBER(DATA!AA221),DATA!AA221,"n/a")</f>
        <v>n/a</v>
      </c>
      <c r="I1617" s="88">
        <f>+IF(ISNUMBER(DATA!AJ221),DATA!AJ221,"n/a")</f>
        <v>2.69</v>
      </c>
      <c r="J1617" s="78" t="str">
        <f>+IF(ISNUMBER(DATA!AK221),DATA!AK221,"n/a")</f>
        <v>n/a</v>
      </c>
      <c r="K1617" s="88">
        <f>+IF(ISNUMBER(DATA!AT221),DATA!AT221,"n/a")</f>
        <v>2.69</v>
      </c>
      <c r="L1617" s="78" t="str">
        <f>+IF(ISNUMBER(DATA!AU221),DATA!AU221,"n/a")</f>
        <v>n/a</v>
      </c>
    </row>
    <row r="1618" spans="1:12" x14ac:dyDescent="0.2">
      <c r="A1618" s="76" t="s">
        <v>19</v>
      </c>
      <c r="B1618" s="67" t="s">
        <v>22</v>
      </c>
      <c r="C1618" s="67" t="s">
        <v>26</v>
      </c>
      <c r="D1618" s="67" t="s">
        <v>304</v>
      </c>
      <c r="E1618" s="88" t="str">
        <f>+IF(ISNUMBER(DATA!P222),DATA!P222,"n/a")</f>
        <v>n/a</v>
      </c>
      <c r="F1618" s="78" t="str">
        <f>+IF(ISNUMBER(DATA!Q222),DATA!Q222,"n/a")</f>
        <v>n/a</v>
      </c>
      <c r="G1618" s="88" t="str">
        <f>+IF(ISNUMBER(DATA!Z222),DATA!Z222,"n/a")</f>
        <v>n/a</v>
      </c>
      <c r="H1618" s="78" t="str">
        <f>+IF(ISNUMBER(DATA!AA222),DATA!AA222,"n/a")</f>
        <v>n/a</v>
      </c>
      <c r="I1618" s="88" t="str">
        <f>+IF(ISNUMBER(DATA!AJ222),DATA!AJ222,"n/a")</f>
        <v>n/a</v>
      </c>
      <c r="J1618" s="78" t="str">
        <f>+IF(ISNUMBER(DATA!AK222),DATA!AK222,"n/a")</f>
        <v>n/a</v>
      </c>
      <c r="K1618" s="88" t="str">
        <f>+IF(ISNUMBER(DATA!AT222),DATA!AT222,"n/a")</f>
        <v>n/a</v>
      </c>
      <c r="L1618" s="78" t="str">
        <f>+IF(ISNUMBER(DATA!AU222),DATA!AU222,"n/a")</f>
        <v>n/a</v>
      </c>
    </row>
    <row r="1619" spans="1:12" x14ac:dyDescent="0.2">
      <c r="A1619" s="76" t="s">
        <v>19</v>
      </c>
      <c r="B1619" s="67" t="s">
        <v>22</v>
      </c>
      <c r="C1619" s="67" t="s">
        <v>26</v>
      </c>
      <c r="D1619" s="67" t="s">
        <v>305</v>
      </c>
      <c r="E1619" s="88" t="str">
        <f>+IF(ISNUMBER(DATA!P223),DATA!P223,"n/a")</f>
        <v>n/a</v>
      </c>
      <c r="F1619" s="78" t="str">
        <f>+IF(ISNUMBER(DATA!Q223),DATA!Q223,"n/a")</f>
        <v>n/a</v>
      </c>
      <c r="G1619" s="88" t="str">
        <f>+IF(ISNUMBER(DATA!Z223),DATA!Z223,"n/a")</f>
        <v>n/a</v>
      </c>
      <c r="H1619" s="78" t="str">
        <f>+IF(ISNUMBER(DATA!AA223),DATA!AA223,"n/a")</f>
        <v>n/a</v>
      </c>
      <c r="I1619" s="88" t="str">
        <f>+IF(ISNUMBER(DATA!AJ223),DATA!AJ223,"n/a")</f>
        <v>n/a</v>
      </c>
      <c r="J1619" s="78" t="str">
        <f>+IF(ISNUMBER(DATA!AK223),DATA!AK223,"n/a")</f>
        <v>n/a</v>
      </c>
      <c r="K1619" s="88">
        <f>+IF(ISNUMBER(DATA!AT223),DATA!AT223,"n/a")</f>
        <v>4.99</v>
      </c>
      <c r="L1619" s="78" t="str">
        <f>+IF(ISNUMBER(DATA!AU223),DATA!AU223,"n/a")</f>
        <v>n/a</v>
      </c>
    </row>
    <row r="1620" spans="1:12" x14ac:dyDescent="0.2">
      <c r="A1620" s="76" t="s">
        <v>19</v>
      </c>
      <c r="B1620" s="67" t="s">
        <v>22</v>
      </c>
      <c r="C1620" s="67" t="s">
        <v>26</v>
      </c>
      <c r="D1620" s="67" t="s">
        <v>306</v>
      </c>
      <c r="E1620" s="88">
        <f>+IF(ISNUMBER(DATA!P224),DATA!P224,"n/a")</f>
        <v>2.4500000000000002</v>
      </c>
      <c r="F1620" s="78" t="str">
        <f>+IF(ISNUMBER(DATA!Q224),DATA!Q224,"n/a")</f>
        <v>n/a</v>
      </c>
      <c r="G1620" s="88">
        <f>+IF(ISNUMBER(DATA!Z224),DATA!Z224,"n/a")</f>
        <v>2.93</v>
      </c>
      <c r="H1620" s="78">
        <f>+IF(ISNUMBER(DATA!AA224),DATA!AA224,"n/a")</f>
        <v>1.2E-2</v>
      </c>
      <c r="I1620" s="88">
        <f>+IF(ISNUMBER(DATA!AJ224),DATA!AJ224,"n/a")</f>
        <v>2.72</v>
      </c>
      <c r="J1620" s="78">
        <f>+IF(ISNUMBER(DATA!AK224),DATA!AK224,"n/a")</f>
        <v>-1.4999999999999999E-2</v>
      </c>
      <c r="K1620" s="88">
        <f>+IF(ISNUMBER(DATA!AT224),DATA!AT224,"n/a")</f>
        <v>2.4900000000000002</v>
      </c>
      <c r="L1620" s="78">
        <f>+IF(ISNUMBER(DATA!AU224),DATA!AU224,"n/a")</f>
        <v>-6.2E-2</v>
      </c>
    </row>
    <row r="1621" spans="1:12" x14ac:dyDescent="0.2">
      <c r="A1621" s="76" t="s">
        <v>19</v>
      </c>
      <c r="B1621" s="67" t="s">
        <v>22</v>
      </c>
      <c r="C1621" s="67" t="s">
        <v>26</v>
      </c>
      <c r="D1621" s="67" t="s">
        <v>307</v>
      </c>
      <c r="E1621" s="88">
        <f>+IF(ISNUMBER(DATA!P225),DATA!P225,"n/a")</f>
        <v>2.39</v>
      </c>
      <c r="F1621" s="78">
        <f>+IF(ISNUMBER(DATA!Q225),DATA!Q225,"n/a")</f>
        <v>-0.47799999999999998</v>
      </c>
      <c r="G1621" s="88">
        <f>+IF(ISNUMBER(DATA!Z225),DATA!Z225,"n/a")</f>
        <v>2.5099999999999998</v>
      </c>
      <c r="H1621" s="78">
        <f>+IF(ISNUMBER(DATA!AA225),DATA!AA225,"n/a")</f>
        <v>-0.63</v>
      </c>
      <c r="I1621" s="88">
        <f>+IF(ISNUMBER(DATA!AJ225),DATA!AJ225,"n/a")</f>
        <v>2.86</v>
      </c>
      <c r="J1621" s="78">
        <f>+IF(ISNUMBER(DATA!AK225),DATA!AK225,"n/a")</f>
        <v>-0.52200000000000002</v>
      </c>
      <c r="K1621" s="88">
        <f>+IF(ISNUMBER(DATA!AT225),DATA!AT225,"n/a")</f>
        <v>2.69</v>
      </c>
      <c r="L1621" s="78">
        <f>+IF(ISNUMBER(DATA!AU225),DATA!AU225,"n/a")</f>
        <v>-0.54300000000000004</v>
      </c>
    </row>
    <row r="1622" spans="1:12" x14ac:dyDescent="0.2">
      <c r="A1622" s="76" t="s">
        <v>19</v>
      </c>
      <c r="B1622" s="67" t="s">
        <v>22</v>
      </c>
      <c r="C1622" s="67" t="s">
        <v>26</v>
      </c>
      <c r="D1622" s="67" t="s">
        <v>308</v>
      </c>
      <c r="E1622" s="88">
        <f>+IF(ISNUMBER(DATA!P226),DATA!P226,"n/a")</f>
        <v>4.9800000000000004</v>
      </c>
      <c r="F1622" s="78">
        <f>+IF(ISNUMBER(DATA!Q226),DATA!Q226,"n/a")</f>
        <v>4.6589999999999998</v>
      </c>
      <c r="G1622" s="88">
        <f>+IF(ISNUMBER(DATA!Z226),DATA!Z226,"n/a")</f>
        <v>1.79</v>
      </c>
      <c r="H1622" s="78">
        <f>+IF(ISNUMBER(DATA!AA226),DATA!AA226,"n/a")</f>
        <v>1.036</v>
      </c>
      <c r="I1622" s="88">
        <f>+IF(ISNUMBER(DATA!AJ226),DATA!AJ226,"n/a")</f>
        <v>1.57</v>
      </c>
      <c r="J1622" s="78">
        <f>+IF(ISNUMBER(DATA!AK226),DATA!AK226,"n/a")</f>
        <v>0.77700000000000002</v>
      </c>
      <c r="K1622" s="88">
        <f>+IF(ISNUMBER(DATA!AT226),DATA!AT226,"n/a")</f>
        <v>1.08</v>
      </c>
      <c r="L1622" s="78">
        <f>+IF(ISNUMBER(DATA!AU226),DATA!AU226,"n/a")</f>
        <v>-5.5E-2</v>
      </c>
    </row>
    <row r="1623" spans="1:12" x14ac:dyDescent="0.2">
      <c r="A1623" s="76" t="s">
        <v>19</v>
      </c>
      <c r="B1623" s="67" t="s">
        <v>22</v>
      </c>
      <c r="C1623" s="67" t="s">
        <v>26</v>
      </c>
      <c r="D1623" s="67" t="s">
        <v>309</v>
      </c>
      <c r="E1623" s="88">
        <f>+IF(ISNUMBER(DATA!P227),DATA!P227,"n/a")</f>
        <v>2.97</v>
      </c>
      <c r="F1623" s="78">
        <f>+IF(ISNUMBER(DATA!Q227),DATA!Q227,"n/a")</f>
        <v>-0.13300000000000001</v>
      </c>
      <c r="G1623" s="88">
        <f>+IF(ISNUMBER(DATA!Z227),DATA!Z227,"n/a")</f>
        <v>3.04</v>
      </c>
      <c r="H1623" s="78">
        <f>+IF(ISNUMBER(DATA!AA227),DATA!AA227,"n/a")</f>
        <v>-0.1</v>
      </c>
      <c r="I1623" s="88">
        <f>+IF(ISNUMBER(DATA!AJ227),DATA!AJ227,"n/a")</f>
        <v>2.98</v>
      </c>
      <c r="J1623" s="78">
        <f>+IF(ISNUMBER(DATA!AK227),DATA!AK227,"n/a")</f>
        <v>-0.106</v>
      </c>
      <c r="K1623" s="88">
        <f>+IF(ISNUMBER(DATA!AT227),DATA!AT227,"n/a")</f>
        <v>2.93</v>
      </c>
      <c r="L1623" s="78">
        <f>+IF(ISNUMBER(DATA!AU227),DATA!AU227,"n/a")</f>
        <v>-4.2000000000000003E-2</v>
      </c>
    </row>
    <row r="1624" spans="1:12" x14ac:dyDescent="0.2">
      <c r="A1624" s="76" t="s">
        <v>19</v>
      </c>
      <c r="B1624" s="67" t="s">
        <v>22</v>
      </c>
      <c r="C1624" s="67" t="s">
        <v>26</v>
      </c>
      <c r="D1624" s="67" t="s">
        <v>310</v>
      </c>
      <c r="E1624" s="88">
        <f>+IF(ISNUMBER(DATA!P228),DATA!P228,"n/a")</f>
        <v>4.93</v>
      </c>
      <c r="F1624" s="78">
        <f>+IF(ISNUMBER(DATA!Q228),DATA!Q228,"n/a")</f>
        <v>12.702</v>
      </c>
      <c r="G1624" s="88">
        <f>+IF(ISNUMBER(DATA!Z228),DATA!Z228,"n/a")</f>
        <v>4.09</v>
      </c>
      <c r="H1624" s="78">
        <f>+IF(ISNUMBER(DATA!AA228),DATA!AA228,"n/a")</f>
        <v>10.369</v>
      </c>
      <c r="I1624" s="88">
        <f>+IF(ISNUMBER(DATA!AJ228),DATA!AJ228,"n/a")</f>
        <v>4.01</v>
      </c>
      <c r="J1624" s="78">
        <f>+IF(ISNUMBER(DATA!AK228),DATA!AK228,"n/a")</f>
        <v>10.167</v>
      </c>
      <c r="K1624" s="88">
        <f>+IF(ISNUMBER(DATA!AT228),DATA!AT228,"n/a")</f>
        <v>3.68</v>
      </c>
      <c r="L1624" s="78">
        <f>+IF(ISNUMBER(DATA!AU228),DATA!AU228,"n/a")</f>
        <v>9.1790000000000003</v>
      </c>
    </row>
    <row r="1625" spans="1:12" x14ac:dyDescent="0.2">
      <c r="A1625" s="76" t="s">
        <v>19</v>
      </c>
      <c r="B1625" s="67" t="s">
        <v>22</v>
      </c>
      <c r="C1625" s="67" t="s">
        <v>26</v>
      </c>
      <c r="D1625" s="67" t="s">
        <v>311</v>
      </c>
      <c r="E1625" s="88">
        <f>+IF(ISNUMBER(DATA!P229),DATA!P229,"n/a")</f>
        <v>2.48</v>
      </c>
      <c r="F1625" s="78" t="str">
        <f>+IF(ISNUMBER(DATA!Q229),DATA!Q229,"n/a")</f>
        <v>n/a</v>
      </c>
      <c r="G1625" s="88">
        <f>+IF(ISNUMBER(DATA!Z229),DATA!Z229,"n/a")</f>
        <v>3.32</v>
      </c>
      <c r="H1625" s="78" t="str">
        <f>+IF(ISNUMBER(DATA!AA229),DATA!AA229,"n/a")</f>
        <v>n/a</v>
      </c>
      <c r="I1625" s="88">
        <f>+IF(ISNUMBER(DATA!AJ229),DATA!AJ229,"n/a")</f>
        <v>3.32</v>
      </c>
      <c r="J1625" s="78" t="str">
        <f>+IF(ISNUMBER(DATA!AK229),DATA!AK229,"n/a")</f>
        <v>n/a</v>
      </c>
      <c r="K1625" s="88">
        <f>+IF(ISNUMBER(DATA!AT229),DATA!AT229,"n/a")</f>
        <v>3.32</v>
      </c>
      <c r="L1625" s="78">
        <f>+IF(ISNUMBER(DATA!AU229),DATA!AU229,"n/a")</f>
        <v>0.06</v>
      </c>
    </row>
    <row r="1626" spans="1:12" x14ac:dyDescent="0.2">
      <c r="A1626" s="76" t="s">
        <v>19</v>
      </c>
      <c r="B1626" s="67" t="s">
        <v>22</v>
      </c>
      <c r="C1626" s="67" t="s">
        <v>26</v>
      </c>
      <c r="D1626" s="67" t="s">
        <v>312</v>
      </c>
      <c r="E1626" s="88" t="str">
        <f>+IF(ISNUMBER(DATA!P230),DATA!P230,"n/a")</f>
        <v>n/a</v>
      </c>
      <c r="F1626" s="78" t="str">
        <f>+IF(ISNUMBER(DATA!Q230),DATA!Q230,"n/a")</f>
        <v>n/a</v>
      </c>
      <c r="G1626" s="88" t="str">
        <f>+IF(ISNUMBER(DATA!Z230),DATA!Z230,"n/a")</f>
        <v>n/a</v>
      </c>
      <c r="H1626" s="78" t="str">
        <f>+IF(ISNUMBER(DATA!AA230),DATA!AA230,"n/a")</f>
        <v>n/a</v>
      </c>
      <c r="I1626" s="88" t="str">
        <f>+IF(ISNUMBER(DATA!AJ230),DATA!AJ230,"n/a")</f>
        <v>n/a</v>
      </c>
      <c r="J1626" s="78">
        <f>+IF(ISNUMBER(DATA!AK230),DATA!AK230,"n/a")</f>
        <v>-1</v>
      </c>
      <c r="K1626" s="88">
        <f>+IF(ISNUMBER(DATA!AT230),DATA!AT230,"n/a")</f>
        <v>4.01</v>
      </c>
      <c r="L1626" s="78">
        <f>+IF(ISNUMBER(DATA!AU230),DATA!AU230,"n/a")</f>
        <v>7.1999999999999995E-2</v>
      </c>
    </row>
    <row r="1627" spans="1:12" x14ac:dyDescent="0.2">
      <c r="A1627" s="76" t="s">
        <v>19</v>
      </c>
      <c r="B1627" s="67" t="s">
        <v>22</v>
      </c>
      <c r="C1627" s="67" t="s">
        <v>26</v>
      </c>
      <c r="D1627" s="67" t="s">
        <v>313</v>
      </c>
      <c r="E1627" s="88" t="str">
        <f>+IF(ISNUMBER(DATA!P231),DATA!P231,"n/a")</f>
        <v>n/a</v>
      </c>
      <c r="F1627" s="78" t="str">
        <f>+IF(ISNUMBER(DATA!Q231),DATA!Q231,"n/a")</f>
        <v>n/a</v>
      </c>
      <c r="G1627" s="88" t="str">
        <f>+IF(ISNUMBER(DATA!Z231),DATA!Z231,"n/a")</f>
        <v>n/a</v>
      </c>
      <c r="H1627" s="78" t="str">
        <f>+IF(ISNUMBER(DATA!AA231),DATA!AA231,"n/a")</f>
        <v>n/a</v>
      </c>
      <c r="I1627" s="88" t="str">
        <f>+IF(ISNUMBER(DATA!AJ231),DATA!AJ231,"n/a")</f>
        <v>n/a</v>
      </c>
      <c r="J1627" s="78" t="str">
        <f>+IF(ISNUMBER(DATA!AK231),DATA!AK231,"n/a")</f>
        <v>n/a</v>
      </c>
      <c r="K1627" s="88" t="str">
        <f>+IF(ISNUMBER(DATA!AT231),DATA!AT231,"n/a")</f>
        <v>n/a</v>
      </c>
      <c r="L1627" s="78">
        <f>+IF(ISNUMBER(DATA!AU231),DATA!AU231,"n/a")</f>
        <v>-1</v>
      </c>
    </row>
    <row r="1628" spans="1:12" x14ac:dyDescent="0.2">
      <c r="A1628" s="76" t="s">
        <v>19</v>
      </c>
      <c r="B1628" s="67" t="s">
        <v>22</v>
      </c>
      <c r="C1628" s="67" t="s">
        <v>26</v>
      </c>
      <c r="D1628" s="67" t="s">
        <v>314</v>
      </c>
      <c r="E1628" s="88">
        <f>+IF(ISNUMBER(DATA!P232),DATA!P232,"n/a")</f>
        <v>7.1</v>
      </c>
      <c r="F1628" s="78">
        <f>+IF(ISNUMBER(DATA!Q232),DATA!Q232,"n/a")</f>
        <v>0.79200000000000004</v>
      </c>
      <c r="G1628" s="88">
        <f>+IF(ISNUMBER(DATA!Z232),DATA!Z232,"n/a")</f>
        <v>7.1</v>
      </c>
      <c r="H1628" s="78">
        <f>+IF(ISNUMBER(DATA!AA232),DATA!AA232,"n/a")</f>
        <v>0.80100000000000005</v>
      </c>
      <c r="I1628" s="88">
        <f>+IF(ISNUMBER(DATA!AJ232),DATA!AJ232,"n/a")</f>
        <v>6.47</v>
      </c>
      <c r="J1628" s="78">
        <f>+IF(ISNUMBER(DATA!AK232),DATA!AK232,"n/a")</f>
        <v>0.64100000000000001</v>
      </c>
      <c r="K1628" s="88">
        <f>+IF(ISNUMBER(DATA!AT232),DATA!AT232,"n/a")</f>
        <v>5.05</v>
      </c>
      <c r="L1628" s="78">
        <f>+IF(ISNUMBER(DATA!AU232),DATA!AU232,"n/a")</f>
        <v>0.27800000000000002</v>
      </c>
    </row>
    <row r="1629" spans="1:12" x14ac:dyDescent="0.2">
      <c r="A1629" s="76" t="s">
        <v>19</v>
      </c>
      <c r="B1629" s="67" t="s">
        <v>22</v>
      </c>
      <c r="C1629" s="67" t="s">
        <v>26</v>
      </c>
      <c r="D1629" s="67" t="s">
        <v>315</v>
      </c>
      <c r="E1629" s="88">
        <f>+IF(ISNUMBER(DATA!P233),DATA!P233,"n/a")</f>
        <v>5.99</v>
      </c>
      <c r="F1629" s="78" t="str">
        <f>+IF(ISNUMBER(DATA!Q233),DATA!Q233,"n/a")</f>
        <v>n/a</v>
      </c>
      <c r="G1629" s="88">
        <f>+IF(ISNUMBER(DATA!Z233),DATA!Z233,"n/a")</f>
        <v>5.99</v>
      </c>
      <c r="H1629" s="78">
        <f>+IF(ISNUMBER(DATA!AA233),DATA!AA233,"n/a")</f>
        <v>0</v>
      </c>
      <c r="I1629" s="88">
        <f>+IF(ISNUMBER(DATA!AJ233),DATA!AJ233,"n/a")</f>
        <v>5.99</v>
      </c>
      <c r="J1629" s="78">
        <f>+IF(ISNUMBER(DATA!AK233),DATA!AK233,"n/a")</f>
        <v>0</v>
      </c>
      <c r="K1629" s="88">
        <f>+IF(ISNUMBER(DATA!AT233),DATA!AT233,"n/a")</f>
        <v>5.77</v>
      </c>
      <c r="L1629" s="78">
        <f>+IF(ISNUMBER(DATA!AU233),DATA!AU233,"n/a")</f>
        <v>-3.5999999999999997E-2</v>
      </c>
    </row>
    <row r="1630" spans="1:12" x14ac:dyDescent="0.2">
      <c r="A1630" s="76" t="s">
        <v>19</v>
      </c>
      <c r="B1630" s="67" t="s">
        <v>22</v>
      </c>
      <c r="C1630" s="67" t="s">
        <v>26</v>
      </c>
      <c r="D1630" s="67" t="s">
        <v>316</v>
      </c>
      <c r="E1630" s="88">
        <f>+IF(ISNUMBER(DATA!P234),DATA!P234,"n/a")</f>
        <v>5.24</v>
      </c>
      <c r="F1630" s="78">
        <f>+IF(ISNUMBER(DATA!Q234),DATA!Q234,"n/a")</f>
        <v>-0.35799999999999998</v>
      </c>
      <c r="G1630" s="88">
        <f>+IF(ISNUMBER(DATA!Z234),DATA!Z234,"n/a")</f>
        <v>6.65</v>
      </c>
      <c r="H1630" s="78">
        <f>+IF(ISNUMBER(DATA!AA234),DATA!AA234,"n/a")</f>
        <v>0.124</v>
      </c>
      <c r="I1630" s="88">
        <f>+IF(ISNUMBER(DATA!AJ234),DATA!AJ234,"n/a")</f>
        <v>7.22</v>
      </c>
      <c r="J1630" s="78">
        <f>+IF(ISNUMBER(DATA!AK234),DATA!AK234,"n/a")</f>
        <v>0.17799999999999999</v>
      </c>
      <c r="K1630" s="88">
        <f>+IF(ISNUMBER(DATA!AT234),DATA!AT234,"n/a")</f>
        <v>7.15</v>
      </c>
      <c r="L1630" s="78">
        <f>+IF(ISNUMBER(DATA!AU234),DATA!AU234,"n/a")</f>
        <v>0.30299999999999999</v>
      </c>
    </row>
    <row r="1631" spans="1:12" x14ac:dyDescent="0.2">
      <c r="A1631" s="76" t="s">
        <v>19</v>
      </c>
      <c r="B1631" s="67" t="s">
        <v>22</v>
      </c>
      <c r="C1631" s="67" t="s">
        <v>26</v>
      </c>
      <c r="D1631" s="67" t="s">
        <v>317</v>
      </c>
      <c r="E1631" s="88" t="str">
        <f>+IF(ISNUMBER(DATA!P235),DATA!P235,"n/a")</f>
        <v>n/a</v>
      </c>
      <c r="F1631" s="78" t="str">
        <f>+IF(ISNUMBER(DATA!Q235),DATA!Q235,"n/a")</f>
        <v>n/a</v>
      </c>
      <c r="G1631" s="88" t="str">
        <f>+IF(ISNUMBER(DATA!Z235),DATA!Z235,"n/a")</f>
        <v>n/a</v>
      </c>
      <c r="H1631" s="78" t="str">
        <f>+IF(ISNUMBER(DATA!AA235),DATA!AA235,"n/a")</f>
        <v>n/a</v>
      </c>
      <c r="I1631" s="88">
        <f>+IF(ISNUMBER(DATA!AJ235),DATA!AJ235,"n/a")</f>
        <v>3.6</v>
      </c>
      <c r="J1631" s="78" t="str">
        <f>+IF(ISNUMBER(DATA!AK235),DATA!AK235,"n/a")</f>
        <v>n/a</v>
      </c>
      <c r="K1631" s="88">
        <f>+IF(ISNUMBER(DATA!AT235),DATA!AT235,"n/a")</f>
        <v>2.96</v>
      </c>
      <c r="L1631" s="78">
        <f>+IF(ISNUMBER(DATA!AU235),DATA!AU235,"n/a")</f>
        <v>-0.253</v>
      </c>
    </row>
    <row r="1632" spans="1:12" x14ac:dyDescent="0.2">
      <c r="A1632" s="76" t="s">
        <v>19</v>
      </c>
      <c r="B1632" s="67" t="s">
        <v>22</v>
      </c>
      <c r="C1632" s="67" t="s">
        <v>26</v>
      </c>
      <c r="D1632" s="67" t="s">
        <v>318</v>
      </c>
      <c r="E1632" s="88">
        <f>+IF(ISNUMBER(DATA!P236),DATA!P236,"n/a")</f>
        <v>6.9</v>
      </c>
      <c r="F1632" s="78">
        <f>+IF(ISNUMBER(DATA!Q236),DATA!Q236,"n/a")</f>
        <v>-0.58899999999999997</v>
      </c>
      <c r="G1632" s="88">
        <f>+IF(ISNUMBER(DATA!Z236),DATA!Z236,"n/a")</f>
        <v>6.5</v>
      </c>
      <c r="H1632" s="78">
        <f>+IF(ISNUMBER(DATA!AA236),DATA!AA236,"n/a")</f>
        <v>-0.61199999999999999</v>
      </c>
      <c r="I1632" s="88">
        <f>+IF(ISNUMBER(DATA!AJ236),DATA!AJ236,"n/a")</f>
        <v>7.28</v>
      </c>
      <c r="J1632" s="78">
        <f>+IF(ISNUMBER(DATA!AK236),DATA!AK236,"n/a")</f>
        <v>-0.58699999999999997</v>
      </c>
      <c r="K1632" s="88">
        <f>+IF(ISNUMBER(DATA!AT236),DATA!AT236,"n/a")</f>
        <v>10.59</v>
      </c>
      <c r="L1632" s="78">
        <f>+IF(ISNUMBER(DATA!AU236),DATA!AU236,"n/a")</f>
        <v>-0.38</v>
      </c>
    </row>
    <row r="1633" spans="1:12" x14ac:dyDescent="0.2">
      <c r="A1633" s="76" t="s">
        <v>19</v>
      </c>
      <c r="B1633" s="67" t="s">
        <v>22</v>
      </c>
      <c r="C1633" s="67" t="s">
        <v>26</v>
      </c>
      <c r="D1633" s="67" t="s">
        <v>319</v>
      </c>
      <c r="E1633" s="88" t="str">
        <f>+IF(ISNUMBER(DATA!P237),DATA!P237,"n/a")</f>
        <v>n/a</v>
      </c>
      <c r="F1633" s="78" t="str">
        <f>+IF(ISNUMBER(DATA!Q237),DATA!Q237,"n/a")</f>
        <v>n/a</v>
      </c>
      <c r="G1633" s="88" t="str">
        <f>+IF(ISNUMBER(DATA!Z237),DATA!Z237,"n/a")</f>
        <v>n/a</v>
      </c>
      <c r="H1633" s="78" t="str">
        <f>+IF(ISNUMBER(DATA!AA237),DATA!AA237,"n/a")</f>
        <v>n/a</v>
      </c>
      <c r="I1633" s="88" t="str">
        <f>+IF(ISNUMBER(DATA!AJ237),DATA!AJ237,"n/a")</f>
        <v>n/a</v>
      </c>
      <c r="J1633" s="78" t="str">
        <f>+IF(ISNUMBER(DATA!AK237),DATA!AK237,"n/a")</f>
        <v>n/a</v>
      </c>
      <c r="K1633" s="88" t="str">
        <f>+IF(ISNUMBER(DATA!AT237),DATA!AT237,"n/a")</f>
        <v>n/a</v>
      </c>
      <c r="L1633" s="78">
        <f>+IF(ISNUMBER(DATA!AU237),DATA!AU237,"n/a")</f>
        <v>-1</v>
      </c>
    </row>
    <row r="1634" spans="1:12" x14ac:dyDescent="0.2">
      <c r="A1634" s="76" t="s">
        <v>19</v>
      </c>
      <c r="B1634" s="67" t="s">
        <v>22</v>
      </c>
      <c r="C1634" s="67" t="s">
        <v>26</v>
      </c>
      <c r="D1634" s="67" t="s">
        <v>320</v>
      </c>
      <c r="E1634" s="88">
        <f>+IF(ISNUMBER(DATA!P238),DATA!P238,"n/a")</f>
        <v>4.41</v>
      </c>
      <c r="F1634" s="78" t="str">
        <f>+IF(ISNUMBER(DATA!Q238),DATA!Q238,"n/a")</f>
        <v>n/a</v>
      </c>
      <c r="G1634" s="88">
        <f>+IF(ISNUMBER(DATA!Z238),DATA!Z238,"n/a")</f>
        <v>4.38</v>
      </c>
      <c r="H1634" s="78" t="str">
        <f>+IF(ISNUMBER(DATA!AA238),DATA!AA238,"n/a")</f>
        <v>n/a</v>
      </c>
      <c r="I1634" s="88">
        <f>+IF(ISNUMBER(DATA!AJ238),DATA!AJ238,"n/a")</f>
        <v>4.38</v>
      </c>
      <c r="J1634" s="78" t="str">
        <f>+IF(ISNUMBER(DATA!AK238),DATA!AK238,"n/a")</f>
        <v>n/a</v>
      </c>
      <c r="K1634" s="88">
        <f>+IF(ISNUMBER(DATA!AT238),DATA!AT238,"n/a")</f>
        <v>4.38</v>
      </c>
      <c r="L1634" s="78" t="str">
        <f>+IF(ISNUMBER(DATA!AU238),DATA!AU238,"n/a")</f>
        <v>n/a</v>
      </c>
    </row>
    <row r="1635" spans="1:12" x14ac:dyDescent="0.2">
      <c r="A1635" s="76" t="s">
        <v>19</v>
      </c>
      <c r="B1635" s="67" t="s">
        <v>22</v>
      </c>
      <c r="C1635" s="67" t="s">
        <v>26</v>
      </c>
      <c r="D1635" s="67" t="s">
        <v>321</v>
      </c>
      <c r="E1635" s="88">
        <f>+IF(ISNUMBER(DATA!P239),DATA!P239,"n/a")</f>
        <v>0.45</v>
      </c>
      <c r="F1635" s="78" t="str">
        <f>+IF(ISNUMBER(DATA!Q239),DATA!Q239,"n/a")</f>
        <v>n/a</v>
      </c>
      <c r="G1635" s="88">
        <f>+IF(ISNUMBER(DATA!Z239),DATA!Z239,"n/a")</f>
        <v>0.9</v>
      </c>
      <c r="H1635" s="78" t="str">
        <f>+IF(ISNUMBER(DATA!AA239),DATA!AA239,"n/a")</f>
        <v>n/a</v>
      </c>
      <c r="I1635" s="88">
        <f>+IF(ISNUMBER(DATA!AJ239),DATA!AJ239,"n/a")</f>
        <v>1.26</v>
      </c>
      <c r="J1635" s="78" t="str">
        <f>+IF(ISNUMBER(DATA!AK239),DATA!AK239,"n/a")</f>
        <v>n/a</v>
      </c>
      <c r="K1635" s="88">
        <f>+IF(ISNUMBER(DATA!AT239),DATA!AT239,"n/a")</f>
        <v>2.7</v>
      </c>
      <c r="L1635" s="78">
        <f>+IF(ISNUMBER(DATA!AU239),DATA!AU239,"n/a")</f>
        <v>-0.47099999999999997</v>
      </c>
    </row>
    <row r="1636" spans="1:12" x14ac:dyDescent="0.2">
      <c r="A1636" s="76" t="s">
        <v>19</v>
      </c>
      <c r="B1636" s="67" t="s">
        <v>22</v>
      </c>
      <c r="C1636" s="67" t="s">
        <v>26</v>
      </c>
      <c r="D1636" s="67" t="s">
        <v>347</v>
      </c>
      <c r="E1636" s="88">
        <f>+IF(ISNUMBER(DATA!P240),DATA!P240,"n/a")</f>
        <v>2.87</v>
      </c>
      <c r="F1636" s="78">
        <f>+IF(ISNUMBER(DATA!Q240),DATA!Q240,"n/a")</f>
        <v>5.0000000000000001E-3</v>
      </c>
      <c r="G1636" s="88">
        <f>+IF(ISNUMBER(DATA!Z240),DATA!Z240,"n/a")</f>
        <v>2.84</v>
      </c>
      <c r="H1636" s="78">
        <f>+IF(ISNUMBER(DATA!AA240),DATA!AA240,"n/a")</f>
        <v>1.0999999999999999E-2</v>
      </c>
      <c r="I1636" s="88">
        <f>+IF(ISNUMBER(DATA!AJ240),DATA!AJ240,"n/a")</f>
        <v>2.8</v>
      </c>
      <c r="J1636" s="78">
        <f>+IF(ISNUMBER(DATA!AK240),DATA!AK240,"n/a")</f>
        <v>1.6E-2</v>
      </c>
      <c r="K1636" s="88">
        <f>+IF(ISNUMBER(DATA!AT240),DATA!AT240,"n/a")</f>
        <v>2.83</v>
      </c>
      <c r="L1636" s="78">
        <f>+IF(ISNUMBER(DATA!AU240),DATA!AU240,"n/a")</f>
        <v>6.0000000000000001E-3</v>
      </c>
    </row>
    <row r="1637" spans="1:12" x14ac:dyDescent="0.2">
      <c r="A1637" s="76" t="s">
        <v>19</v>
      </c>
      <c r="B1637" s="67" t="s">
        <v>22</v>
      </c>
      <c r="C1637" s="67" t="s">
        <v>26</v>
      </c>
      <c r="D1637" s="67" t="s">
        <v>348</v>
      </c>
      <c r="E1637" s="88">
        <f>+IF(ISNUMBER(DATA!P241),DATA!P241,"n/a")</f>
        <v>4.99</v>
      </c>
      <c r="F1637" s="78" t="str">
        <f>+IF(ISNUMBER(DATA!Q241),DATA!Q241,"n/a")</f>
        <v>n/a</v>
      </c>
      <c r="G1637" s="88">
        <f>+IF(ISNUMBER(DATA!Z241),DATA!Z241,"n/a")</f>
        <v>4.99</v>
      </c>
      <c r="H1637" s="78" t="str">
        <f>+IF(ISNUMBER(DATA!AA241),DATA!AA241,"n/a")</f>
        <v>n/a</v>
      </c>
      <c r="I1637" s="88">
        <f>+IF(ISNUMBER(DATA!AJ241),DATA!AJ241,"n/a")</f>
        <v>4.99</v>
      </c>
      <c r="J1637" s="78" t="str">
        <f>+IF(ISNUMBER(DATA!AK241),DATA!AK241,"n/a")</f>
        <v>n/a</v>
      </c>
      <c r="K1637" s="88">
        <f>+IF(ISNUMBER(DATA!AT241),DATA!AT241,"n/a")</f>
        <v>4.99</v>
      </c>
      <c r="L1637" s="78" t="str">
        <f>+IF(ISNUMBER(DATA!AU241),DATA!AU241,"n/a")</f>
        <v>n/a</v>
      </c>
    </row>
    <row r="1638" spans="1:12" x14ac:dyDescent="0.2">
      <c r="A1638" s="76"/>
      <c r="E1638" s="101"/>
      <c r="F1638" s="103"/>
      <c r="G1638" s="101"/>
      <c r="H1638" s="103"/>
      <c r="I1638" s="101"/>
      <c r="J1638" s="103"/>
      <c r="K1638" s="101"/>
      <c r="L1638" s="103"/>
    </row>
    <row r="1639" spans="1:12" x14ac:dyDescent="0.2">
      <c r="A1639" s="76" t="s">
        <v>19</v>
      </c>
      <c r="B1639" s="67" t="s">
        <v>20</v>
      </c>
      <c r="C1639" s="67" t="s">
        <v>0</v>
      </c>
      <c r="D1639" s="67" t="s">
        <v>274</v>
      </c>
      <c r="E1639" s="77">
        <f>+IF(ISNUMBER(DATA!H251),DATA!H251,"n/a")</f>
        <v>20193</v>
      </c>
      <c r="F1639" s="78">
        <f>+IF(ISNUMBER(DATA!I251),DATA!I251,"n/a")</f>
        <v>2.5000000000000001E-2</v>
      </c>
      <c r="G1639" s="77">
        <f>+IF(ISNUMBER(DATA!R251),DATA!R251,"n/a")</f>
        <v>57888</v>
      </c>
      <c r="H1639" s="78">
        <f>+IF(ISNUMBER(DATA!S251),DATA!S251,"n/a")</f>
        <v>5.0999999999999997E-2</v>
      </c>
      <c r="I1639" s="77">
        <f>+IF(ISNUMBER(DATA!AB251),DATA!AB251,"n/a")</f>
        <v>121730</v>
      </c>
      <c r="J1639" s="78">
        <f>+IF(ISNUMBER(DATA!AC251),DATA!AC251,"n/a")</f>
        <v>6.8000000000000005E-2</v>
      </c>
      <c r="K1639" s="77">
        <f>+IF(ISNUMBER(DATA!AL251),DATA!AL251,"n/a")</f>
        <v>282570</v>
      </c>
      <c r="L1639" s="78">
        <f>+IF(ISNUMBER(DATA!AM251),DATA!AM251,"n/a")</f>
        <v>0.125</v>
      </c>
    </row>
    <row r="1640" spans="1:12" x14ac:dyDescent="0.2">
      <c r="A1640" s="76" t="s">
        <v>19</v>
      </c>
      <c r="B1640" s="67" t="s">
        <v>20</v>
      </c>
      <c r="C1640" s="67" t="s">
        <v>0</v>
      </c>
      <c r="D1640" s="67" t="s">
        <v>275</v>
      </c>
      <c r="E1640" s="77">
        <f>+IF(ISNUMBER(DATA!H252),DATA!H252,"n/a")</f>
        <v>49188</v>
      </c>
      <c r="F1640" s="78">
        <f>+IF(ISNUMBER(DATA!I252),DATA!I252,"n/a")</f>
        <v>8.0000000000000002E-3</v>
      </c>
      <c r="G1640" s="77">
        <f>+IF(ISNUMBER(DATA!R252),DATA!R252,"n/a")</f>
        <v>151909</v>
      </c>
      <c r="H1640" s="78">
        <f>+IF(ISNUMBER(DATA!S252),DATA!S252,"n/a")</f>
        <v>0.249</v>
      </c>
      <c r="I1640" s="77">
        <f>+IF(ISNUMBER(DATA!AB252),DATA!AB252,"n/a")</f>
        <v>273878</v>
      </c>
      <c r="J1640" s="78">
        <f>+IF(ISNUMBER(DATA!AC252),DATA!AC252,"n/a")</f>
        <v>0.254</v>
      </c>
      <c r="K1640" s="77">
        <f>+IF(ISNUMBER(DATA!AL252),DATA!AL252,"n/a")</f>
        <v>582300</v>
      </c>
      <c r="L1640" s="78">
        <f>+IF(ISNUMBER(DATA!AM252),DATA!AM252,"n/a")</f>
        <v>0.219</v>
      </c>
    </row>
    <row r="1641" spans="1:12" x14ac:dyDescent="0.2">
      <c r="A1641" s="76" t="s">
        <v>19</v>
      </c>
      <c r="B1641" s="67" t="s">
        <v>20</v>
      </c>
      <c r="C1641" s="67" t="s">
        <v>0</v>
      </c>
      <c r="D1641" s="67" t="s">
        <v>276</v>
      </c>
      <c r="E1641" s="77">
        <f>+IF(ISNUMBER(DATA!H253),DATA!H253,"n/a")</f>
        <v>124625</v>
      </c>
      <c r="F1641" s="78">
        <f>+IF(ISNUMBER(DATA!I253),DATA!I253,"n/a")</f>
        <v>0.28299999999999997</v>
      </c>
      <c r="G1641" s="77">
        <f>+IF(ISNUMBER(DATA!R253),DATA!R253,"n/a")</f>
        <v>365283</v>
      </c>
      <c r="H1641" s="78">
        <f>+IF(ISNUMBER(DATA!S253),DATA!S253,"n/a")</f>
        <v>0.28399999999999997</v>
      </c>
      <c r="I1641" s="77">
        <f>+IF(ISNUMBER(DATA!AB253),DATA!AB253,"n/a")</f>
        <v>746450</v>
      </c>
      <c r="J1641" s="78">
        <f>+IF(ISNUMBER(DATA!AC253),DATA!AC253,"n/a")</f>
        <v>0.32400000000000001</v>
      </c>
      <c r="K1641" s="77">
        <f>+IF(ISNUMBER(DATA!AL253),DATA!AL253,"n/a")</f>
        <v>1633692</v>
      </c>
      <c r="L1641" s="78">
        <f>+IF(ISNUMBER(DATA!AM253),DATA!AM253,"n/a")</f>
        <v>0.27800000000000002</v>
      </c>
    </row>
    <row r="1642" spans="1:12" x14ac:dyDescent="0.2">
      <c r="A1642" s="76" t="s">
        <v>19</v>
      </c>
      <c r="B1642" s="67" t="s">
        <v>20</v>
      </c>
      <c r="C1642" s="67" t="s">
        <v>0</v>
      </c>
      <c r="D1642" s="67" t="s">
        <v>277</v>
      </c>
      <c r="E1642" s="77">
        <f>+IF(ISNUMBER(DATA!H254),DATA!H254,"n/a")</f>
        <v>18960</v>
      </c>
      <c r="F1642" s="78">
        <f>+IF(ISNUMBER(DATA!I254),DATA!I254,"n/a")</f>
        <v>-0.159</v>
      </c>
      <c r="G1642" s="77">
        <f>+IF(ISNUMBER(DATA!R254),DATA!R254,"n/a")</f>
        <v>59984</v>
      </c>
      <c r="H1642" s="78">
        <f>+IF(ISNUMBER(DATA!S254),DATA!S254,"n/a")</f>
        <v>-9.6000000000000002E-2</v>
      </c>
      <c r="I1642" s="77">
        <f>+IF(ISNUMBER(DATA!AB254),DATA!AB254,"n/a")</f>
        <v>114928</v>
      </c>
      <c r="J1642" s="78">
        <f>+IF(ISNUMBER(DATA!AC254),DATA!AC254,"n/a")</f>
        <v>-6.5000000000000002E-2</v>
      </c>
      <c r="K1642" s="77">
        <f>+IF(ISNUMBER(DATA!AL254),DATA!AL254,"n/a")</f>
        <v>263796</v>
      </c>
      <c r="L1642" s="78">
        <f>+IF(ISNUMBER(DATA!AM254),DATA!AM254,"n/a")</f>
        <v>-5.0000000000000001E-3</v>
      </c>
    </row>
    <row r="1643" spans="1:12" x14ac:dyDescent="0.2">
      <c r="A1643" s="76" t="s">
        <v>19</v>
      </c>
      <c r="B1643" s="67" t="s">
        <v>20</v>
      </c>
      <c r="C1643" s="67" t="s">
        <v>0</v>
      </c>
      <c r="D1643" s="67" t="s">
        <v>278</v>
      </c>
      <c r="E1643" s="77">
        <f>+IF(ISNUMBER(DATA!H255),DATA!H255,"n/a")</f>
        <v>76617</v>
      </c>
      <c r="F1643" s="78">
        <f>+IF(ISNUMBER(DATA!I255),DATA!I255,"n/a")</f>
        <v>0.17299999999999999</v>
      </c>
      <c r="G1643" s="77">
        <f>+IF(ISNUMBER(DATA!R255),DATA!R255,"n/a")</f>
        <v>216760</v>
      </c>
      <c r="H1643" s="78">
        <f>+IF(ISNUMBER(DATA!S255),DATA!S255,"n/a")</f>
        <v>0.17599999999999999</v>
      </c>
      <c r="I1643" s="77">
        <f>+IF(ISNUMBER(DATA!AB255),DATA!AB255,"n/a")</f>
        <v>449138</v>
      </c>
      <c r="J1643" s="78">
        <f>+IF(ISNUMBER(DATA!AC255),DATA!AC255,"n/a")</f>
        <v>0.15</v>
      </c>
      <c r="K1643" s="77">
        <f>+IF(ISNUMBER(DATA!AL255),DATA!AL255,"n/a")</f>
        <v>1050287</v>
      </c>
      <c r="L1643" s="78">
        <f>+IF(ISNUMBER(DATA!AM255),DATA!AM255,"n/a")</f>
        <v>0.20200000000000001</v>
      </c>
    </row>
    <row r="1644" spans="1:12" x14ac:dyDescent="0.2">
      <c r="A1644" s="76" t="s">
        <v>19</v>
      </c>
      <c r="B1644" s="67" t="s">
        <v>20</v>
      </c>
      <c r="C1644" s="67" t="s">
        <v>0</v>
      </c>
      <c r="D1644" s="67" t="s">
        <v>279</v>
      </c>
      <c r="E1644" s="77">
        <f>+IF(ISNUMBER(DATA!H256),DATA!H256,"n/a")</f>
        <v>77565</v>
      </c>
      <c r="F1644" s="78">
        <f>+IF(ISNUMBER(DATA!I256),DATA!I256,"n/a")</f>
        <v>0.66900000000000004</v>
      </c>
      <c r="G1644" s="77">
        <f>+IF(ISNUMBER(DATA!R256),DATA!R256,"n/a")</f>
        <v>225822</v>
      </c>
      <c r="H1644" s="78">
        <f>+IF(ISNUMBER(DATA!S256),DATA!S256,"n/a")</f>
        <v>0.70599999999999996</v>
      </c>
      <c r="I1644" s="77">
        <f>+IF(ISNUMBER(DATA!AB256),DATA!AB256,"n/a")</f>
        <v>480113</v>
      </c>
      <c r="J1644" s="78">
        <f>+IF(ISNUMBER(DATA!AC256),DATA!AC256,"n/a")</f>
        <v>0.69</v>
      </c>
      <c r="K1644" s="77">
        <f>+IF(ISNUMBER(DATA!AL256),DATA!AL256,"n/a")</f>
        <v>1019673</v>
      </c>
      <c r="L1644" s="78">
        <f>+IF(ISNUMBER(DATA!AM256),DATA!AM256,"n/a")</f>
        <v>0.53300000000000003</v>
      </c>
    </row>
    <row r="1645" spans="1:12" x14ac:dyDescent="0.2">
      <c r="A1645" s="76" t="s">
        <v>19</v>
      </c>
      <c r="B1645" s="67" t="s">
        <v>20</v>
      </c>
      <c r="C1645" s="67" t="s">
        <v>0</v>
      </c>
      <c r="D1645" s="67" t="s">
        <v>280</v>
      </c>
      <c r="E1645" s="77">
        <f>+IF(ISNUMBER(DATA!H257),DATA!H257,"n/a")</f>
        <v>18718</v>
      </c>
      <c r="F1645" s="78">
        <f>+IF(ISNUMBER(DATA!I257),DATA!I257,"n/a")</f>
        <v>0.43</v>
      </c>
      <c r="G1645" s="77">
        <f>+IF(ISNUMBER(DATA!R257),DATA!R257,"n/a")</f>
        <v>58627</v>
      </c>
      <c r="H1645" s="78">
        <f>+IF(ISNUMBER(DATA!S257),DATA!S257,"n/a")</f>
        <v>0.40400000000000003</v>
      </c>
      <c r="I1645" s="77">
        <f>+IF(ISNUMBER(DATA!AB257),DATA!AB257,"n/a")</f>
        <v>118528</v>
      </c>
      <c r="J1645" s="78">
        <f>+IF(ISNUMBER(DATA!AC257),DATA!AC257,"n/a")</f>
        <v>0.48499999999999999</v>
      </c>
      <c r="K1645" s="77">
        <f>+IF(ISNUMBER(DATA!AL257),DATA!AL257,"n/a")</f>
        <v>255402</v>
      </c>
      <c r="L1645" s="78">
        <f>+IF(ISNUMBER(DATA!AM257),DATA!AM257,"n/a")</f>
        <v>0.48</v>
      </c>
    </row>
    <row r="1646" spans="1:12" x14ac:dyDescent="0.2">
      <c r="A1646" s="76" t="s">
        <v>19</v>
      </c>
      <c r="B1646" s="67" t="s">
        <v>20</v>
      </c>
      <c r="C1646" s="67" t="s">
        <v>0</v>
      </c>
      <c r="D1646" s="67" t="s">
        <v>281</v>
      </c>
      <c r="E1646" s="77">
        <f>+IF(ISNUMBER(DATA!H258),DATA!H258,"n/a")</f>
        <v>71198</v>
      </c>
      <c r="F1646" s="78">
        <f>+IF(ISNUMBER(DATA!I258),DATA!I258,"n/a")</f>
        <v>8.5000000000000006E-2</v>
      </c>
      <c r="G1646" s="77">
        <f>+IF(ISNUMBER(DATA!R258),DATA!R258,"n/a")</f>
        <v>208522</v>
      </c>
      <c r="H1646" s="78">
        <f>+IF(ISNUMBER(DATA!S258),DATA!S258,"n/a")</f>
        <v>0.11799999999999999</v>
      </c>
      <c r="I1646" s="77">
        <f>+IF(ISNUMBER(DATA!AB258),DATA!AB258,"n/a")</f>
        <v>439823</v>
      </c>
      <c r="J1646" s="78">
        <f>+IF(ISNUMBER(DATA!AC258),DATA!AC258,"n/a")</f>
        <v>0.16800000000000001</v>
      </c>
      <c r="K1646" s="77">
        <f>+IF(ISNUMBER(DATA!AL258),DATA!AL258,"n/a")</f>
        <v>989983</v>
      </c>
      <c r="L1646" s="78">
        <f>+IF(ISNUMBER(DATA!AM258),DATA!AM258,"n/a")</f>
        <v>0.186</v>
      </c>
    </row>
    <row r="1647" spans="1:12" x14ac:dyDescent="0.2">
      <c r="A1647" s="76" t="s">
        <v>19</v>
      </c>
      <c r="B1647" s="67" t="s">
        <v>20</v>
      </c>
      <c r="C1647" s="67" t="s">
        <v>0</v>
      </c>
      <c r="D1647" s="67" t="s">
        <v>282</v>
      </c>
      <c r="E1647" s="77">
        <f>+IF(ISNUMBER(DATA!H259),DATA!H259,"n/a")</f>
        <v>46434</v>
      </c>
      <c r="F1647" s="78">
        <f>+IF(ISNUMBER(DATA!I259),DATA!I259,"n/a")</f>
        <v>0.61</v>
      </c>
      <c r="G1647" s="77">
        <f>+IF(ISNUMBER(DATA!R259),DATA!R259,"n/a")</f>
        <v>125588</v>
      </c>
      <c r="H1647" s="78">
        <f>+IF(ISNUMBER(DATA!S259),DATA!S259,"n/a")</f>
        <v>0.49299999999999999</v>
      </c>
      <c r="I1647" s="77">
        <f>+IF(ISNUMBER(DATA!AB259),DATA!AB259,"n/a")</f>
        <v>248034</v>
      </c>
      <c r="J1647" s="78">
        <f>+IF(ISNUMBER(DATA!AC259),DATA!AC259,"n/a")</f>
        <v>0.52600000000000002</v>
      </c>
      <c r="K1647" s="77">
        <f>+IF(ISNUMBER(DATA!AL259),DATA!AL259,"n/a")</f>
        <v>538703</v>
      </c>
      <c r="L1647" s="78">
        <f>+IF(ISNUMBER(DATA!AM259),DATA!AM259,"n/a")</f>
        <v>0.59199999999999997</v>
      </c>
    </row>
    <row r="1648" spans="1:12" x14ac:dyDescent="0.2">
      <c r="A1648" s="76" t="s">
        <v>19</v>
      </c>
      <c r="B1648" s="67" t="s">
        <v>20</v>
      </c>
      <c r="C1648" s="67" t="s">
        <v>0</v>
      </c>
      <c r="D1648" s="67" t="s">
        <v>283</v>
      </c>
      <c r="E1648" s="77">
        <f>+IF(ISNUMBER(DATA!H260),DATA!H260,"n/a")</f>
        <v>16814</v>
      </c>
      <c r="F1648" s="78">
        <f>+IF(ISNUMBER(DATA!I260),DATA!I260,"n/a")</f>
        <v>6.5000000000000002E-2</v>
      </c>
      <c r="G1648" s="77">
        <f>+IF(ISNUMBER(DATA!R260),DATA!R260,"n/a")</f>
        <v>48614</v>
      </c>
      <c r="H1648" s="78">
        <f>+IF(ISNUMBER(DATA!S260),DATA!S260,"n/a")</f>
        <v>2.7E-2</v>
      </c>
      <c r="I1648" s="77">
        <f>+IF(ISNUMBER(DATA!AB260),DATA!AB260,"n/a")</f>
        <v>94575</v>
      </c>
      <c r="J1648" s="78">
        <f>+IF(ISNUMBER(DATA!AC260),DATA!AC260,"n/a")</f>
        <v>2.1000000000000001E-2</v>
      </c>
      <c r="K1648" s="77">
        <f>+IF(ISNUMBER(DATA!AL260),DATA!AL260,"n/a")</f>
        <v>210030</v>
      </c>
      <c r="L1648" s="78">
        <f>+IF(ISNUMBER(DATA!AM260),DATA!AM260,"n/a")</f>
        <v>2E-3</v>
      </c>
    </row>
    <row r="1649" spans="1:25" x14ac:dyDescent="0.2">
      <c r="A1649" s="76" t="s">
        <v>19</v>
      </c>
      <c r="B1649" s="67" t="s">
        <v>20</v>
      </c>
      <c r="C1649" s="67" t="s">
        <v>0</v>
      </c>
      <c r="D1649" s="67" t="s">
        <v>284</v>
      </c>
      <c r="E1649" s="77">
        <f>+IF(ISNUMBER(DATA!H261),DATA!H261,"n/a")</f>
        <v>20777</v>
      </c>
      <c r="F1649" s="78">
        <f>+IF(ISNUMBER(DATA!I261),DATA!I261,"n/a")</f>
        <v>0.22800000000000001</v>
      </c>
      <c r="G1649" s="77">
        <f>+IF(ISNUMBER(DATA!R261),DATA!R261,"n/a")</f>
        <v>59066</v>
      </c>
      <c r="H1649" s="78">
        <f>+IF(ISNUMBER(DATA!S261),DATA!S261,"n/a")</f>
        <v>0.155</v>
      </c>
      <c r="I1649" s="77">
        <f>+IF(ISNUMBER(DATA!AB261),DATA!AB261,"n/a")</f>
        <v>115751</v>
      </c>
      <c r="J1649" s="78">
        <f>+IF(ISNUMBER(DATA!AC261),DATA!AC261,"n/a")</f>
        <v>3.7999999999999999E-2</v>
      </c>
      <c r="K1649" s="77">
        <f>+IF(ISNUMBER(DATA!AL261),DATA!AL261,"n/a")</f>
        <v>267976</v>
      </c>
      <c r="L1649" s="78">
        <f>+IF(ISNUMBER(DATA!AM261),DATA!AM261,"n/a")</f>
        <v>5.8000000000000003E-2</v>
      </c>
    </row>
    <row r="1650" spans="1:25" s="70" customFormat="1" x14ac:dyDescent="0.2">
      <c r="A1650" s="76" t="s">
        <v>19</v>
      </c>
      <c r="B1650" s="67" t="s">
        <v>20</v>
      </c>
      <c r="C1650" s="67" t="s">
        <v>0</v>
      </c>
      <c r="D1650" s="67" t="s">
        <v>285</v>
      </c>
      <c r="E1650" s="77">
        <f>+IF(ISNUMBER(DATA!H262),DATA!H262,"n/a")</f>
        <v>32764</v>
      </c>
      <c r="F1650" s="78">
        <f>+IF(ISNUMBER(DATA!I262),DATA!I262,"n/a")</f>
        <v>0.495</v>
      </c>
      <c r="G1650" s="77">
        <f>+IF(ISNUMBER(DATA!R262),DATA!R262,"n/a")</f>
        <v>97297</v>
      </c>
      <c r="H1650" s="78">
        <f>+IF(ISNUMBER(DATA!S262),DATA!S262,"n/a")</f>
        <v>0.26900000000000002</v>
      </c>
      <c r="I1650" s="77">
        <f>+IF(ISNUMBER(DATA!AB262),DATA!AB262,"n/a")</f>
        <v>186739</v>
      </c>
      <c r="J1650" s="78">
        <f>+IF(ISNUMBER(DATA!AC262),DATA!AC262,"n/a")</f>
        <v>0.25800000000000001</v>
      </c>
      <c r="K1650" s="77">
        <f>+IF(ISNUMBER(DATA!AL262),DATA!AL262,"n/a")</f>
        <v>412851</v>
      </c>
      <c r="L1650" s="78">
        <f>+IF(ISNUMBER(DATA!AM262),DATA!AM262,"n/a")</f>
        <v>0.314</v>
      </c>
      <c r="M1650" s="67"/>
      <c r="N1650" s="67"/>
      <c r="O1650" s="67"/>
      <c r="P1650" s="67"/>
      <c r="Q1650" s="67"/>
      <c r="S1650" s="71"/>
      <c r="U1650" s="71"/>
      <c r="W1650" s="71"/>
      <c r="Y1650" s="71"/>
    </row>
    <row r="1651" spans="1:25" s="70" customFormat="1" x14ac:dyDescent="0.2">
      <c r="A1651" s="76" t="s">
        <v>19</v>
      </c>
      <c r="B1651" s="67" t="s">
        <v>20</v>
      </c>
      <c r="C1651" s="67" t="s">
        <v>0</v>
      </c>
      <c r="D1651" s="67" t="s">
        <v>286</v>
      </c>
      <c r="E1651" s="77">
        <f>+IF(ISNUMBER(DATA!H263),DATA!H263,"n/a")</f>
        <v>52646</v>
      </c>
      <c r="F1651" s="78">
        <f>+IF(ISNUMBER(DATA!I263),DATA!I263,"n/a")</f>
        <v>0.85799999999999998</v>
      </c>
      <c r="G1651" s="77">
        <f>+IF(ISNUMBER(DATA!R263),DATA!R263,"n/a")</f>
        <v>137336</v>
      </c>
      <c r="H1651" s="78">
        <f>+IF(ISNUMBER(DATA!S263),DATA!S263,"n/a")</f>
        <v>0.65500000000000003</v>
      </c>
      <c r="I1651" s="77">
        <f>+IF(ISNUMBER(DATA!AB263),DATA!AB263,"n/a")</f>
        <v>260378</v>
      </c>
      <c r="J1651" s="78">
        <f>+IF(ISNUMBER(DATA!AC263),DATA!AC263,"n/a")</f>
        <v>0.58299999999999996</v>
      </c>
      <c r="K1651" s="77">
        <f>+IF(ISNUMBER(DATA!AL263),DATA!AL263,"n/a")</f>
        <v>529974</v>
      </c>
      <c r="L1651" s="78">
        <f>+IF(ISNUMBER(DATA!AM263),DATA!AM263,"n/a")</f>
        <v>0.46700000000000003</v>
      </c>
      <c r="M1651" s="67"/>
      <c r="N1651" s="67"/>
      <c r="O1651" s="67"/>
      <c r="P1651" s="67"/>
      <c r="Q1651" s="67"/>
      <c r="S1651" s="71"/>
      <c r="U1651" s="71"/>
      <c r="W1651" s="71"/>
      <c r="Y1651" s="71"/>
    </row>
    <row r="1652" spans="1:25" s="70" customFormat="1" x14ac:dyDescent="0.2">
      <c r="A1652" s="76" t="s">
        <v>19</v>
      </c>
      <c r="B1652" s="67" t="s">
        <v>20</v>
      </c>
      <c r="C1652" s="67" t="s">
        <v>0</v>
      </c>
      <c r="D1652" s="67" t="s">
        <v>287</v>
      </c>
      <c r="E1652" s="77">
        <f>+IF(ISNUMBER(DATA!H264),DATA!H264,"n/a")</f>
        <v>36246</v>
      </c>
      <c r="F1652" s="78">
        <f>+IF(ISNUMBER(DATA!I264),DATA!I264,"n/a")</f>
        <v>0.40400000000000003</v>
      </c>
      <c r="G1652" s="77">
        <f>+IF(ISNUMBER(DATA!R264),DATA!R264,"n/a")</f>
        <v>97905</v>
      </c>
      <c r="H1652" s="78">
        <f>+IF(ISNUMBER(DATA!S264),DATA!S264,"n/a")</f>
        <v>0.24</v>
      </c>
      <c r="I1652" s="77">
        <f>+IF(ISNUMBER(DATA!AB264),DATA!AB264,"n/a")</f>
        <v>201632</v>
      </c>
      <c r="J1652" s="78">
        <f>+IF(ISNUMBER(DATA!AC264),DATA!AC264,"n/a")</f>
        <v>0.154</v>
      </c>
      <c r="K1652" s="77">
        <f>+IF(ISNUMBER(DATA!AL264),DATA!AL264,"n/a")</f>
        <v>460587</v>
      </c>
      <c r="L1652" s="78">
        <f>+IF(ISNUMBER(DATA!AM264),DATA!AM264,"n/a")</f>
        <v>0.10299999999999999</v>
      </c>
      <c r="M1652" s="67"/>
      <c r="N1652" s="67"/>
      <c r="O1652" s="67"/>
      <c r="P1652" s="67"/>
      <c r="Q1652" s="67"/>
      <c r="S1652" s="71"/>
      <c r="U1652" s="71"/>
      <c r="W1652" s="71"/>
      <c r="Y1652" s="71"/>
    </row>
    <row r="1653" spans="1:25" s="70" customFormat="1" x14ac:dyDescent="0.2">
      <c r="A1653" s="76" t="s">
        <v>19</v>
      </c>
      <c r="B1653" s="67" t="s">
        <v>20</v>
      </c>
      <c r="C1653" s="67" t="s">
        <v>0</v>
      </c>
      <c r="D1653" s="67" t="s">
        <v>288</v>
      </c>
      <c r="E1653" s="77">
        <f>+IF(ISNUMBER(DATA!H265),DATA!H265,"n/a")</f>
        <v>12156</v>
      </c>
      <c r="F1653" s="78">
        <f>+IF(ISNUMBER(DATA!I265),DATA!I265,"n/a")</f>
        <v>9.6000000000000002E-2</v>
      </c>
      <c r="G1653" s="77">
        <f>+IF(ISNUMBER(DATA!R265),DATA!R265,"n/a")</f>
        <v>37155</v>
      </c>
      <c r="H1653" s="78">
        <f>+IF(ISNUMBER(DATA!S265),DATA!S265,"n/a")</f>
        <v>0.156</v>
      </c>
      <c r="I1653" s="77">
        <f>+IF(ISNUMBER(DATA!AB265),DATA!AB265,"n/a")</f>
        <v>98636</v>
      </c>
      <c r="J1653" s="78">
        <f>+IF(ISNUMBER(DATA!AC265),DATA!AC265,"n/a")</f>
        <v>0.41199999999999998</v>
      </c>
      <c r="K1653" s="77">
        <f>+IF(ISNUMBER(DATA!AL265),DATA!AL265,"n/a")</f>
        <v>200840</v>
      </c>
      <c r="L1653" s="78">
        <f>+IF(ISNUMBER(DATA!AM265),DATA!AM265,"n/a")</f>
        <v>0.23300000000000001</v>
      </c>
      <c r="M1653" s="67"/>
      <c r="N1653" s="67"/>
      <c r="O1653" s="67"/>
      <c r="P1653" s="67"/>
      <c r="Q1653" s="67"/>
      <c r="S1653" s="71"/>
      <c r="U1653" s="71"/>
      <c r="W1653" s="71"/>
      <c r="Y1653" s="71"/>
    </row>
    <row r="1654" spans="1:25" s="70" customFormat="1" x14ac:dyDescent="0.2">
      <c r="A1654" s="76" t="s">
        <v>19</v>
      </c>
      <c r="B1654" s="67" t="s">
        <v>20</v>
      </c>
      <c r="C1654" s="67" t="s">
        <v>0</v>
      </c>
      <c r="D1654" s="67" t="s">
        <v>289</v>
      </c>
      <c r="E1654" s="77">
        <f>+IF(ISNUMBER(DATA!H266),DATA!H266,"n/a")</f>
        <v>38689</v>
      </c>
      <c r="F1654" s="78">
        <f>+IF(ISNUMBER(DATA!I266),DATA!I266,"n/a")</f>
        <v>0.18099999999999999</v>
      </c>
      <c r="G1654" s="77">
        <f>+IF(ISNUMBER(DATA!R266),DATA!R266,"n/a")</f>
        <v>122323</v>
      </c>
      <c r="H1654" s="78">
        <f>+IF(ISNUMBER(DATA!S266),DATA!S266,"n/a")</f>
        <v>0.29499999999999998</v>
      </c>
      <c r="I1654" s="77">
        <f>+IF(ISNUMBER(DATA!AB266),DATA!AB266,"n/a")</f>
        <v>266385</v>
      </c>
      <c r="J1654" s="78">
        <f>+IF(ISNUMBER(DATA!AC266),DATA!AC266,"n/a")</f>
        <v>0.41899999999999998</v>
      </c>
      <c r="K1654" s="77">
        <f>+IF(ISNUMBER(DATA!AL266),DATA!AL266,"n/a")</f>
        <v>579646</v>
      </c>
      <c r="L1654" s="78">
        <f>+IF(ISNUMBER(DATA!AM266),DATA!AM266,"n/a")</f>
        <v>0.316</v>
      </c>
      <c r="M1654" s="67"/>
      <c r="N1654" s="67"/>
      <c r="O1654" s="67"/>
      <c r="P1654" s="67"/>
      <c r="Q1654" s="67"/>
      <c r="S1654" s="71"/>
      <c r="U1654" s="71"/>
      <c r="W1654" s="71"/>
      <c r="Y1654" s="71"/>
    </row>
    <row r="1655" spans="1:25" s="70" customFormat="1" x14ac:dyDescent="0.2">
      <c r="A1655" s="76" t="s">
        <v>19</v>
      </c>
      <c r="B1655" s="67" t="s">
        <v>20</v>
      </c>
      <c r="C1655" s="67" t="s">
        <v>0</v>
      </c>
      <c r="D1655" s="67" t="s">
        <v>290</v>
      </c>
      <c r="E1655" s="77">
        <f>+IF(ISNUMBER(DATA!H267),DATA!H267,"n/a")</f>
        <v>26552</v>
      </c>
      <c r="F1655" s="78">
        <f>+IF(ISNUMBER(DATA!I267),DATA!I267,"n/a")</f>
        <v>-0.22700000000000001</v>
      </c>
      <c r="G1655" s="77">
        <f>+IF(ISNUMBER(DATA!R267),DATA!R267,"n/a")</f>
        <v>73928</v>
      </c>
      <c r="H1655" s="78">
        <f>+IF(ISNUMBER(DATA!S267),DATA!S267,"n/a")</f>
        <v>-0.22900000000000001</v>
      </c>
      <c r="I1655" s="77">
        <f>+IF(ISNUMBER(DATA!AB267),DATA!AB267,"n/a")</f>
        <v>150690</v>
      </c>
      <c r="J1655" s="78">
        <f>+IF(ISNUMBER(DATA!AC267),DATA!AC267,"n/a")</f>
        <v>-0.245</v>
      </c>
      <c r="K1655" s="77">
        <f>+IF(ISNUMBER(DATA!AL267),DATA!AL267,"n/a")</f>
        <v>401702</v>
      </c>
      <c r="L1655" s="78">
        <f>+IF(ISNUMBER(DATA!AM267),DATA!AM267,"n/a")</f>
        <v>-0.127</v>
      </c>
      <c r="M1655" s="67"/>
      <c r="N1655" s="67"/>
      <c r="O1655" s="67"/>
      <c r="P1655" s="67"/>
      <c r="Q1655" s="67"/>
      <c r="S1655" s="71"/>
      <c r="U1655" s="71"/>
      <c r="W1655" s="71"/>
      <c r="Y1655" s="71"/>
    </row>
    <row r="1656" spans="1:25" s="70" customFormat="1" x14ac:dyDescent="0.2">
      <c r="A1656" s="76" t="s">
        <v>19</v>
      </c>
      <c r="B1656" s="67" t="s">
        <v>20</v>
      </c>
      <c r="C1656" s="67" t="s">
        <v>0</v>
      </c>
      <c r="D1656" s="67" t="s">
        <v>291</v>
      </c>
      <c r="E1656" s="77">
        <f>+IF(ISNUMBER(DATA!H268),DATA!H268,"n/a")</f>
        <v>45188</v>
      </c>
      <c r="F1656" s="78">
        <f>+IF(ISNUMBER(DATA!I268),DATA!I268,"n/a")</f>
        <v>0.77400000000000002</v>
      </c>
      <c r="G1656" s="77">
        <f>+IF(ISNUMBER(DATA!R268),DATA!R268,"n/a")</f>
        <v>133045</v>
      </c>
      <c r="H1656" s="78">
        <f>+IF(ISNUMBER(DATA!S268),DATA!S268,"n/a")</f>
        <v>0.33400000000000002</v>
      </c>
      <c r="I1656" s="77">
        <f>+IF(ISNUMBER(DATA!AB268),DATA!AB268,"n/a")</f>
        <v>251278</v>
      </c>
      <c r="J1656" s="78">
        <f>+IF(ISNUMBER(DATA!AC268),DATA!AC268,"n/a")</f>
        <v>0.27300000000000002</v>
      </c>
      <c r="K1656" s="77">
        <f>+IF(ISNUMBER(DATA!AL268),DATA!AL268,"n/a")</f>
        <v>517020</v>
      </c>
      <c r="L1656" s="78">
        <f>+IF(ISNUMBER(DATA!AM268),DATA!AM268,"n/a")</f>
        <v>0.25800000000000001</v>
      </c>
      <c r="M1656" s="67"/>
      <c r="N1656" s="67"/>
      <c r="O1656" s="67"/>
      <c r="P1656" s="67"/>
      <c r="Q1656" s="67"/>
      <c r="S1656" s="71"/>
      <c r="U1656" s="71"/>
      <c r="W1656" s="71"/>
      <c r="Y1656" s="71"/>
    </row>
    <row r="1657" spans="1:25" s="70" customFormat="1" x14ac:dyDescent="0.2">
      <c r="A1657" s="76" t="s">
        <v>19</v>
      </c>
      <c r="B1657" s="67" t="s">
        <v>20</v>
      </c>
      <c r="C1657" s="67" t="s">
        <v>0</v>
      </c>
      <c r="D1657" s="67" t="s">
        <v>292</v>
      </c>
      <c r="E1657" s="77">
        <f>+IF(ISNUMBER(DATA!H269),DATA!H269,"n/a")</f>
        <v>25647</v>
      </c>
      <c r="F1657" s="78">
        <f>+IF(ISNUMBER(DATA!I269),DATA!I269,"n/a")</f>
        <v>0.23400000000000001</v>
      </c>
      <c r="G1657" s="77">
        <f>+IF(ISNUMBER(DATA!R269),DATA!R269,"n/a")</f>
        <v>74307</v>
      </c>
      <c r="H1657" s="78">
        <f>+IF(ISNUMBER(DATA!S269),DATA!S269,"n/a")</f>
        <v>0.27600000000000002</v>
      </c>
      <c r="I1657" s="77">
        <f>+IF(ISNUMBER(DATA!AB269),DATA!AB269,"n/a")</f>
        <v>185186</v>
      </c>
      <c r="J1657" s="78">
        <f>+IF(ISNUMBER(DATA!AC269),DATA!AC269,"n/a")</f>
        <v>0.51900000000000002</v>
      </c>
      <c r="K1657" s="77">
        <f>+IF(ISNUMBER(DATA!AL269),DATA!AL269,"n/a")</f>
        <v>367466</v>
      </c>
      <c r="L1657" s="78">
        <f>+IF(ISNUMBER(DATA!AM269),DATA!AM269,"n/a")</f>
        <v>0.43099999999999999</v>
      </c>
      <c r="M1657" s="67"/>
      <c r="N1657" s="67"/>
      <c r="O1657" s="67"/>
      <c r="P1657" s="67"/>
      <c r="Q1657" s="67"/>
      <c r="S1657" s="71"/>
      <c r="U1657" s="71"/>
      <c r="W1657" s="71"/>
      <c r="Y1657" s="71"/>
    </row>
    <row r="1658" spans="1:25" s="70" customFormat="1" x14ac:dyDescent="0.2">
      <c r="A1658" s="76" t="s">
        <v>19</v>
      </c>
      <c r="B1658" s="67" t="s">
        <v>20</v>
      </c>
      <c r="C1658" s="67" t="s">
        <v>0</v>
      </c>
      <c r="D1658" s="67" t="s">
        <v>293</v>
      </c>
      <c r="E1658" s="77">
        <f>+IF(ISNUMBER(DATA!H270),DATA!H270,"n/a")</f>
        <v>14057</v>
      </c>
      <c r="F1658" s="78">
        <f>+IF(ISNUMBER(DATA!I270),DATA!I270,"n/a")</f>
        <v>-0.24399999999999999</v>
      </c>
      <c r="G1658" s="77">
        <f>+IF(ISNUMBER(DATA!R270),DATA!R270,"n/a")</f>
        <v>43535</v>
      </c>
      <c r="H1658" s="78">
        <f>+IF(ISNUMBER(DATA!S270),DATA!S270,"n/a")</f>
        <v>-0.11799999999999999</v>
      </c>
      <c r="I1658" s="77">
        <f>+IF(ISNUMBER(DATA!AB270),DATA!AB270,"n/a")</f>
        <v>83720</v>
      </c>
      <c r="J1658" s="78">
        <f>+IF(ISNUMBER(DATA!AC270),DATA!AC270,"n/a")</f>
        <v>-7.8E-2</v>
      </c>
      <c r="K1658" s="77">
        <f>+IF(ISNUMBER(DATA!AL270),DATA!AL270,"n/a")</f>
        <v>192624</v>
      </c>
      <c r="L1658" s="78">
        <f>+IF(ISNUMBER(DATA!AM270),DATA!AM270,"n/a")</f>
        <v>-6.3E-2</v>
      </c>
      <c r="M1658" s="67"/>
      <c r="N1658" s="67"/>
      <c r="O1658" s="67"/>
      <c r="P1658" s="67"/>
      <c r="Q1658" s="67"/>
      <c r="S1658" s="71"/>
      <c r="U1658" s="71"/>
      <c r="W1658" s="71"/>
      <c r="Y1658" s="71"/>
    </row>
    <row r="1659" spans="1:25" s="70" customFormat="1" x14ac:dyDescent="0.2">
      <c r="A1659" s="76" t="s">
        <v>19</v>
      </c>
      <c r="B1659" s="67" t="s">
        <v>20</v>
      </c>
      <c r="C1659" s="67" t="s">
        <v>0</v>
      </c>
      <c r="D1659" s="67" t="s">
        <v>294</v>
      </c>
      <c r="E1659" s="77">
        <f>+IF(ISNUMBER(DATA!H271),DATA!H271,"n/a")</f>
        <v>18453</v>
      </c>
      <c r="F1659" s="78">
        <f>+IF(ISNUMBER(DATA!I271),DATA!I271,"n/a")</f>
        <v>-3.9E-2</v>
      </c>
      <c r="G1659" s="77">
        <f>+IF(ISNUMBER(DATA!R271),DATA!R271,"n/a")</f>
        <v>57854</v>
      </c>
      <c r="H1659" s="78">
        <f>+IF(ISNUMBER(DATA!S271),DATA!S271,"n/a")</f>
        <v>-2.1999999999999999E-2</v>
      </c>
      <c r="I1659" s="77">
        <f>+IF(ISNUMBER(DATA!AB271),DATA!AB271,"n/a")</f>
        <v>115389</v>
      </c>
      <c r="J1659" s="78">
        <f>+IF(ISNUMBER(DATA!AC271),DATA!AC271,"n/a")</f>
        <v>-2.9000000000000001E-2</v>
      </c>
      <c r="K1659" s="77">
        <f>+IF(ISNUMBER(DATA!AL271),DATA!AL271,"n/a")</f>
        <v>265772</v>
      </c>
      <c r="L1659" s="78">
        <f>+IF(ISNUMBER(DATA!AM271),DATA!AM271,"n/a")</f>
        <v>-3.5999999999999997E-2</v>
      </c>
      <c r="M1659" s="67"/>
      <c r="N1659" s="67"/>
      <c r="O1659" s="67"/>
      <c r="P1659" s="67"/>
      <c r="Q1659" s="67"/>
      <c r="S1659" s="71"/>
      <c r="U1659" s="71"/>
      <c r="W1659" s="71"/>
      <c r="Y1659" s="71"/>
    </row>
    <row r="1660" spans="1:25" s="70" customFormat="1" x14ac:dyDescent="0.2">
      <c r="A1660" s="76" t="s">
        <v>19</v>
      </c>
      <c r="B1660" s="67" t="s">
        <v>20</v>
      </c>
      <c r="C1660" s="67" t="s">
        <v>0</v>
      </c>
      <c r="D1660" s="67" t="s">
        <v>295</v>
      </c>
      <c r="E1660" s="77">
        <f>+IF(ISNUMBER(DATA!H272),DATA!H272,"n/a")</f>
        <v>82007</v>
      </c>
      <c r="F1660" s="78">
        <f>+IF(ISNUMBER(DATA!I272),DATA!I272,"n/a")</f>
        <v>0.39500000000000002</v>
      </c>
      <c r="G1660" s="77">
        <f>+IF(ISNUMBER(DATA!R272),DATA!R272,"n/a")</f>
        <v>248409</v>
      </c>
      <c r="H1660" s="78">
        <f>+IF(ISNUMBER(DATA!S272),DATA!S272,"n/a")</f>
        <v>0.35899999999999999</v>
      </c>
      <c r="I1660" s="77">
        <f>+IF(ISNUMBER(DATA!AB272),DATA!AB272,"n/a")</f>
        <v>484005</v>
      </c>
      <c r="J1660" s="78">
        <f>+IF(ISNUMBER(DATA!AC272),DATA!AC272,"n/a")</f>
        <v>0.24099999999999999</v>
      </c>
      <c r="K1660" s="77">
        <f>+IF(ISNUMBER(DATA!AL272),DATA!AL272,"n/a")</f>
        <v>1089397</v>
      </c>
      <c r="L1660" s="78">
        <f>+IF(ISNUMBER(DATA!AM272),DATA!AM272,"n/a")</f>
        <v>0.19600000000000001</v>
      </c>
      <c r="M1660" s="67"/>
      <c r="N1660" s="67"/>
      <c r="O1660" s="67"/>
      <c r="P1660" s="67"/>
      <c r="Q1660" s="67"/>
      <c r="S1660" s="71"/>
      <c r="U1660" s="71"/>
      <c r="W1660" s="71"/>
      <c r="Y1660" s="71"/>
    </row>
    <row r="1661" spans="1:25" s="70" customFormat="1" x14ac:dyDescent="0.2">
      <c r="A1661" s="76" t="s">
        <v>19</v>
      </c>
      <c r="B1661" s="67" t="s">
        <v>20</v>
      </c>
      <c r="C1661" s="67" t="s">
        <v>0</v>
      </c>
      <c r="D1661" s="67" t="s">
        <v>296</v>
      </c>
      <c r="E1661" s="77">
        <f>+IF(ISNUMBER(DATA!H273),DATA!H273,"n/a")</f>
        <v>10775</v>
      </c>
      <c r="F1661" s="78">
        <f>+IF(ISNUMBER(DATA!I273),DATA!I273,"n/a")</f>
        <v>0.52</v>
      </c>
      <c r="G1661" s="77">
        <f>+IF(ISNUMBER(DATA!R273),DATA!R273,"n/a")</f>
        <v>29388</v>
      </c>
      <c r="H1661" s="78">
        <f>+IF(ISNUMBER(DATA!S273),DATA!S273,"n/a")</f>
        <v>0.438</v>
      </c>
      <c r="I1661" s="77">
        <f>+IF(ISNUMBER(DATA!AB273),DATA!AB273,"n/a")</f>
        <v>59051</v>
      </c>
      <c r="J1661" s="78">
        <f>+IF(ISNUMBER(DATA!AC273),DATA!AC273,"n/a")</f>
        <v>0.53900000000000003</v>
      </c>
      <c r="K1661" s="77">
        <f>+IF(ISNUMBER(DATA!AL273),DATA!AL273,"n/a")</f>
        <v>125322</v>
      </c>
      <c r="L1661" s="78">
        <f>+IF(ISNUMBER(DATA!AM273),DATA!AM273,"n/a")</f>
        <v>0.51700000000000002</v>
      </c>
      <c r="M1661" s="67"/>
      <c r="N1661" s="67"/>
      <c r="O1661" s="67"/>
      <c r="P1661" s="67"/>
      <c r="Q1661" s="67"/>
      <c r="S1661" s="71"/>
      <c r="U1661" s="71"/>
      <c r="W1661" s="71"/>
      <c r="Y1661" s="71"/>
    </row>
    <row r="1662" spans="1:25" s="70" customFormat="1" x14ac:dyDescent="0.2">
      <c r="A1662" s="76" t="s">
        <v>19</v>
      </c>
      <c r="B1662" s="67" t="s">
        <v>20</v>
      </c>
      <c r="C1662" s="67" t="s">
        <v>0</v>
      </c>
      <c r="D1662" s="67" t="s">
        <v>297</v>
      </c>
      <c r="E1662" s="77">
        <f>+IF(ISNUMBER(DATA!H274),DATA!H274,"n/a")</f>
        <v>56139</v>
      </c>
      <c r="F1662" s="78">
        <f>+IF(ISNUMBER(DATA!I274),DATA!I274,"n/a")</f>
        <v>-0.19500000000000001</v>
      </c>
      <c r="G1662" s="77">
        <f>+IF(ISNUMBER(DATA!R274),DATA!R274,"n/a")</f>
        <v>174446</v>
      </c>
      <c r="H1662" s="78">
        <f>+IF(ISNUMBER(DATA!S274),DATA!S274,"n/a")</f>
        <v>-7.0000000000000007E-2</v>
      </c>
      <c r="I1662" s="77">
        <f>+IF(ISNUMBER(DATA!AB274),DATA!AB274,"n/a")</f>
        <v>339622</v>
      </c>
      <c r="J1662" s="78">
        <f>+IF(ISNUMBER(DATA!AC274),DATA!AC274,"n/a")</f>
        <v>-3.4000000000000002E-2</v>
      </c>
      <c r="K1662" s="77">
        <f>+IF(ISNUMBER(DATA!AL274),DATA!AL274,"n/a")</f>
        <v>778462</v>
      </c>
      <c r="L1662" s="78">
        <f>+IF(ISNUMBER(DATA!AM274),DATA!AM274,"n/a")</f>
        <v>-1.4999999999999999E-2</v>
      </c>
      <c r="M1662" s="67"/>
      <c r="N1662" s="67"/>
      <c r="O1662" s="67"/>
      <c r="P1662" s="67"/>
      <c r="Q1662" s="67"/>
      <c r="S1662" s="71"/>
      <c r="U1662" s="71"/>
      <c r="W1662" s="71"/>
      <c r="Y1662" s="71"/>
    </row>
    <row r="1663" spans="1:25" s="70" customFormat="1" x14ac:dyDescent="0.2">
      <c r="A1663" s="76" t="s">
        <v>19</v>
      </c>
      <c r="B1663" s="67" t="s">
        <v>20</v>
      </c>
      <c r="C1663" s="67" t="s">
        <v>0</v>
      </c>
      <c r="D1663" s="67" t="s">
        <v>298</v>
      </c>
      <c r="E1663" s="77">
        <f>+IF(ISNUMBER(DATA!H275),DATA!H275,"n/a")</f>
        <v>19871</v>
      </c>
      <c r="F1663" s="78">
        <f>+IF(ISNUMBER(DATA!I275),DATA!I275,"n/a")</f>
        <v>-1.4E-2</v>
      </c>
      <c r="G1663" s="77">
        <f>+IF(ISNUMBER(DATA!R275),DATA!R275,"n/a")</f>
        <v>59221</v>
      </c>
      <c r="H1663" s="78">
        <f>+IF(ISNUMBER(DATA!S275),DATA!S275,"n/a")</f>
        <v>0.115</v>
      </c>
      <c r="I1663" s="77">
        <f>+IF(ISNUMBER(DATA!AB275),DATA!AB275,"n/a")</f>
        <v>128609</v>
      </c>
      <c r="J1663" s="78">
        <f>+IF(ISNUMBER(DATA!AC275),DATA!AC275,"n/a")</f>
        <v>0.189</v>
      </c>
      <c r="K1663" s="77">
        <f>+IF(ISNUMBER(DATA!AL275),DATA!AL275,"n/a")</f>
        <v>294628</v>
      </c>
      <c r="L1663" s="78">
        <f>+IF(ISNUMBER(DATA!AM275),DATA!AM275,"n/a")</f>
        <v>0.19500000000000001</v>
      </c>
      <c r="M1663" s="67"/>
      <c r="N1663" s="67"/>
      <c r="O1663" s="67"/>
      <c r="P1663" s="67"/>
      <c r="Q1663" s="67"/>
      <c r="S1663" s="71"/>
      <c r="U1663" s="71"/>
      <c r="W1663" s="71"/>
      <c r="Y1663" s="71"/>
    </row>
    <row r="1664" spans="1:25" s="70" customFormat="1" x14ac:dyDescent="0.2">
      <c r="A1664" s="76" t="s">
        <v>19</v>
      </c>
      <c r="B1664" s="67" t="s">
        <v>20</v>
      </c>
      <c r="C1664" s="67" t="s">
        <v>0</v>
      </c>
      <c r="D1664" s="67" t="s">
        <v>299</v>
      </c>
      <c r="E1664" s="77">
        <f>+IF(ISNUMBER(DATA!H276),DATA!H276,"n/a")</f>
        <v>34285</v>
      </c>
      <c r="F1664" s="78">
        <f>+IF(ISNUMBER(DATA!I276),DATA!I276,"n/a")</f>
        <v>0.54600000000000004</v>
      </c>
      <c r="G1664" s="77">
        <f>+IF(ISNUMBER(DATA!R276),DATA!R276,"n/a")</f>
        <v>101342</v>
      </c>
      <c r="H1664" s="78">
        <f>+IF(ISNUMBER(DATA!S276),DATA!S276,"n/a")</f>
        <v>0.60199999999999998</v>
      </c>
      <c r="I1664" s="77">
        <f>+IF(ISNUMBER(DATA!AB276),DATA!AB276,"n/a")</f>
        <v>212120</v>
      </c>
      <c r="J1664" s="78">
        <f>+IF(ISNUMBER(DATA!AC276),DATA!AC276,"n/a")</f>
        <v>0.64300000000000002</v>
      </c>
      <c r="K1664" s="77">
        <f>+IF(ISNUMBER(DATA!AL276),DATA!AL276,"n/a")</f>
        <v>416827</v>
      </c>
      <c r="L1664" s="78">
        <f>+IF(ISNUMBER(DATA!AM276),DATA!AM276,"n/a")</f>
        <v>0.371</v>
      </c>
      <c r="M1664" s="67"/>
      <c r="N1664" s="67"/>
      <c r="O1664" s="67"/>
      <c r="P1664" s="67"/>
      <c r="Q1664" s="67"/>
      <c r="S1664" s="71"/>
      <c r="U1664" s="71"/>
      <c r="W1664" s="71"/>
      <c r="Y1664" s="71"/>
    </row>
    <row r="1665" spans="1:25" s="70" customFormat="1" x14ac:dyDescent="0.2">
      <c r="A1665" s="76" t="s">
        <v>19</v>
      </c>
      <c r="B1665" s="67" t="s">
        <v>20</v>
      </c>
      <c r="C1665" s="67" t="s">
        <v>0</v>
      </c>
      <c r="D1665" s="67" t="s">
        <v>300</v>
      </c>
      <c r="E1665" s="77">
        <f>+IF(ISNUMBER(DATA!H277),DATA!H277,"n/a")</f>
        <v>15269</v>
      </c>
      <c r="F1665" s="78">
        <f>+IF(ISNUMBER(DATA!I277),DATA!I277,"n/a")</f>
        <v>0.216</v>
      </c>
      <c r="G1665" s="77">
        <f>+IF(ISNUMBER(DATA!R277),DATA!R277,"n/a")</f>
        <v>44107</v>
      </c>
      <c r="H1665" s="78">
        <f>+IF(ISNUMBER(DATA!S277),DATA!S277,"n/a")</f>
        <v>0.26</v>
      </c>
      <c r="I1665" s="77">
        <f>+IF(ISNUMBER(DATA!AB277),DATA!AB277,"n/a")</f>
        <v>86440</v>
      </c>
      <c r="J1665" s="78">
        <f>+IF(ISNUMBER(DATA!AC277),DATA!AC277,"n/a")</f>
        <v>0.32800000000000001</v>
      </c>
      <c r="K1665" s="77">
        <f>+IF(ISNUMBER(DATA!AL277),DATA!AL277,"n/a")</f>
        <v>188964</v>
      </c>
      <c r="L1665" s="78">
        <f>+IF(ISNUMBER(DATA!AM277),DATA!AM277,"n/a")</f>
        <v>0.35299999999999998</v>
      </c>
      <c r="M1665" s="67"/>
      <c r="N1665" s="67"/>
      <c r="O1665" s="67"/>
      <c r="P1665" s="67"/>
      <c r="Q1665" s="67"/>
      <c r="S1665" s="71"/>
      <c r="U1665" s="71"/>
      <c r="W1665" s="71"/>
      <c r="Y1665" s="71"/>
    </row>
    <row r="1666" spans="1:25" s="70" customFormat="1" x14ac:dyDescent="0.2">
      <c r="A1666" s="76" t="s">
        <v>19</v>
      </c>
      <c r="B1666" s="67" t="s">
        <v>20</v>
      </c>
      <c r="C1666" s="67" t="s">
        <v>0</v>
      </c>
      <c r="D1666" s="67" t="s">
        <v>301</v>
      </c>
      <c r="E1666" s="77">
        <f>+IF(ISNUMBER(DATA!H278),DATA!H278,"n/a")</f>
        <v>4355</v>
      </c>
      <c r="F1666" s="78">
        <f>+IF(ISNUMBER(DATA!I278),DATA!I278,"n/a")</f>
        <v>2.5000000000000001E-2</v>
      </c>
      <c r="G1666" s="77">
        <f>+IF(ISNUMBER(DATA!R278),DATA!R278,"n/a")</f>
        <v>13352</v>
      </c>
      <c r="H1666" s="78">
        <f>+IF(ISNUMBER(DATA!S278),DATA!S278,"n/a")</f>
        <v>-0.40600000000000003</v>
      </c>
      <c r="I1666" s="77">
        <f>+IF(ISNUMBER(DATA!AB278),DATA!AB278,"n/a")</f>
        <v>25195</v>
      </c>
      <c r="J1666" s="78">
        <f>+IF(ISNUMBER(DATA!AC278),DATA!AC278,"n/a")</f>
        <v>-0.41899999999999998</v>
      </c>
      <c r="K1666" s="77">
        <f>+IF(ISNUMBER(DATA!AL278),DATA!AL278,"n/a")</f>
        <v>56975</v>
      </c>
      <c r="L1666" s="78">
        <f>+IF(ISNUMBER(DATA!AM278),DATA!AM278,"n/a")</f>
        <v>-0.24199999999999999</v>
      </c>
      <c r="M1666" s="67"/>
      <c r="N1666" s="67"/>
      <c r="O1666" s="67"/>
      <c r="P1666" s="67"/>
      <c r="Q1666" s="67"/>
      <c r="S1666" s="71"/>
      <c r="U1666" s="71"/>
      <c r="W1666" s="71"/>
      <c r="Y1666" s="71"/>
    </row>
    <row r="1667" spans="1:25" s="70" customFormat="1" x14ac:dyDescent="0.2">
      <c r="A1667" s="76" t="s">
        <v>19</v>
      </c>
      <c r="B1667" s="67" t="s">
        <v>20</v>
      </c>
      <c r="C1667" s="67" t="s">
        <v>0</v>
      </c>
      <c r="D1667" s="67" t="s">
        <v>302</v>
      </c>
      <c r="E1667" s="77">
        <f>+IF(ISNUMBER(DATA!H279),DATA!H279,"n/a")</f>
        <v>153150</v>
      </c>
      <c r="F1667" s="78">
        <f>+IF(ISNUMBER(DATA!I279),DATA!I279,"n/a")</f>
        <v>-0.123</v>
      </c>
      <c r="G1667" s="77">
        <f>+IF(ISNUMBER(DATA!R279),DATA!R279,"n/a")</f>
        <v>458450</v>
      </c>
      <c r="H1667" s="78">
        <f>+IF(ISNUMBER(DATA!S279),DATA!S279,"n/a")</f>
        <v>-4.1000000000000002E-2</v>
      </c>
      <c r="I1667" s="77">
        <f>+IF(ISNUMBER(DATA!AB279),DATA!AB279,"n/a")</f>
        <v>964323</v>
      </c>
      <c r="J1667" s="78">
        <f>+IF(ISNUMBER(DATA!AC279),DATA!AC279,"n/a")</f>
        <v>-3.1E-2</v>
      </c>
      <c r="K1667" s="77">
        <f>+IF(ISNUMBER(DATA!AL279),DATA!AL279,"n/a")</f>
        <v>2356460</v>
      </c>
      <c r="L1667" s="78">
        <f>+IF(ISNUMBER(DATA!AM279),DATA!AM279,"n/a")</f>
        <v>2.3E-2</v>
      </c>
      <c r="M1667" s="67"/>
      <c r="N1667" s="67"/>
      <c r="O1667" s="67"/>
      <c r="P1667" s="67"/>
      <c r="Q1667" s="67"/>
      <c r="S1667" s="71"/>
      <c r="U1667" s="71"/>
      <c r="W1667" s="71"/>
      <c r="Y1667" s="71"/>
    </row>
    <row r="1668" spans="1:25" s="70" customFormat="1" x14ac:dyDescent="0.2">
      <c r="A1668" s="76" t="s">
        <v>19</v>
      </c>
      <c r="B1668" s="67" t="s">
        <v>20</v>
      </c>
      <c r="C1668" s="67" t="s">
        <v>0</v>
      </c>
      <c r="D1668" s="67" t="s">
        <v>303</v>
      </c>
      <c r="E1668" s="77">
        <f>+IF(ISNUMBER(DATA!H280),DATA!H280,"n/a")</f>
        <v>113954</v>
      </c>
      <c r="F1668" s="78">
        <f>+IF(ISNUMBER(DATA!I280),DATA!I280,"n/a")</f>
        <v>0.23499999999999999</v>
      </c>
      <c r="G1668" s="77">
        <f>+IF(ISNUMBER(DATA!R280),DATA!R280,"n/a")</f>
        <v>340967</v>
      </c>
      <c r="H1668" s="78">
        <f>+IF(ISNUMBER(DATA!S280),DATA!S280,"n/a")</f>
        <v>0.221</v>
      </c>
      <c r="I1668" s="77">
        <f>+IF(ISNUMBER(DATA!AB280),DATA!AB280,"n/a")</f>
        <v>716127</v>
      </c>
      <c r="J1668" s="78">
        <f>+IF(ISNUMBER(DATA!AC280),DATA!AC280,"n/a")</f>
        <v>0.21099999999999999</v>
      </c>
      <c r="K1668" s="77">
        <f>+IF(ISNUMBER(DATA!AL280),DATA!AL280,"n/a")</f>
        <v>1551588</v>
      </c>
      <c r="L1668" s="78">
        <f>+IF(ISNUMBER(DATA!AM280),DATA!AM280,"n/a")</f>
        <v>0.193</v>
      </c>
      <c r="M1668" s="67"/>
      <c r="N1668" s="67"/>
      <c r="O1668" s="67"/>
      <c r="P1668" s="67"/>
      <c r="Q1668" s="67"/>
      <c r="S1668" s="71"/>
      <c r="U1668" s="71"/>
      <c r="W1668" s="71"/>
      <c r="Y1668" s="71"/>
    </row>
    <row r="1669" spans="1:25" s="70" customFormat="1" x14ac:dyDescent="0.2">
      <c r="A1669" s="76" t="s">
        <v>19</v>
      </c>
      <c r="B1669" s="67" t="s">
        <v>20</v>
      </c>
      <c r="C1669" s="67" t="s">
        <v>0</v>
      </c>
      <c r="D1669" s="67" t="s">
        <v>304</v>
      </c>
      <c r="E1669" s="77">
        <f>+IF(ISNUMBER(DATA!H281),DATA!H281,"n/a")</f>
        <v>9169</v>
      </c>
      <c r="F1669" s="78">
        <f>+IF(ISNUMBER(DATA!I281),DATA!I281,"n/a")</f>
        <v>1.5209999999999999</v>
      </c>
      <c r="G1669" s="77">
        <f>+IF(ISNUMBER(DATA!R281),DATA!R281,"n/a")</f>
        <v>25580</v>
      </c>
      <c r="H1669" s="78">
        <f>+IF(ISNUMBER(DATA!S281),DATA!S281,"n/a")</f>
        <v>1.1919999999999999</v>
      </c>
      <c r="I1669" s="77">
        <f>+IF(ISNUMBER(DATA!AB281),DATA!AB281,"n/a")</f>
        <v>59011</v>
      </c>
      <c r="J1669" s="78">
        <f>+IF(ISNUMBER(DATA!AC281),DATA!AC281,"n/a")</f>
        <v>1.794</v>
      </c>
      <c r="K1669" s="77">
        <f>+IF(ISNUMBER(DATA!AL281),DATA!AL281,"n/a")</f>
        <v>100904</v>
      </c>
      <c r="L1669" s="78">
        <f>+IF(ISNUMBER(DATA!AM281),DATA!AM281,"n/a")</f>
        <v>1.1579999999999999</v>
      </c>
      <c r="M1669" s="67"/>
      <c r="N1669" s="67"/>
      <c r="O1669" s="67"/>
      <c r="P1669" s="67"/>
      <c r="Q1669" s="67"/>
      <c r="S1669" s="71"/>
      <c r="U1669" s="71"/>
      <c r="W1669" s="71"/>
      <c r="Y1669" s="71"/>
    </row>
    <row r="1670" spans="1:25" s="70" customFormat="1" x14ac:dyDescent="0.2">
      <c r="A1670" s="76" t="s">
        <v>19</v>
      </c>
      <c r="B1670" s="67" t="s">
        <v>20</v>
      </c>
      <c r="C1670" s="67" t="s">
        <v>0</v>
      </c>
      <c r="D1670" s="67" t="s">
        <v>305</v>
      </c>
      <c r="E1670" s="77">
        <f>+IF(ISNUMBER(DATA!H282),DATA!H282,"n/a")</f>
        <v>24924</v>
      </c>
      <c r="F1670" s="78">
        <f>+IF(ISNUMBER(DATA!I282),DATA!I282,"n/a")</f>
        <v>-0.28599999999999998</v>
      </c>
      <c r="G1670" s="77">
        <f>+IF(ISNUMBER(DATA!R282),DATA!R282,"n/a")</f>
        <v>78520</v>
      </c>
      <c r="H1670" s="78">
        <f>+IF(ISNUMBER(DATA!S282),DATA!S282,"n/a")</f>
        <v>-0.104</v>
      </c>
      <c r="I1670" s="77">
        <f>+IF(ISNUMBER(DATA!AB282),DATA!AB282,"n/a")</f>
        <v>153653</v>
      </c>
      <c r="J1670" s="78">
        <f>+IF(ISNUMBER(DATA!AC282),DATA!AC282,"n/a")</f>
        <v>-5.2999999999999999E-2</v>
      </c>
      <c r="K1670" s="77">
        <f>+IF(ISNUMBER(DATA!AL282),DATA!AL282,"n/a")</f>
        <v>358917</v>
      </c>
      <c r="L1670" s="78">
        <f>+IF(ISNUMBER(DATA!AM282),DATA!AM282,"n/a")</f>
        <v>-2.9000000000000001E-2</v>
      </c>
      <c r="M1670" s="67"/>
      <c r="N1670" s="67"/>
      <c r="O1670" s="67"/>
      <c r="P1670" s="67"/>
      <c r="Q1670" s="67"/>
      <c r="S1670" s="71"/>
      <c r="U1670" s="71"/>
      <c r="W1670" s="71"/>
      <c r="Y1670" s="71"/>
    </row>
    <row r="1671" spans="1:25" s="70" customFormat="1" x14ac:dyDescent="0.2">
      <c r="A1671" s="76" t="s">
        <v>19</v>
      </c>
      <c r="B1671" s="67" t="s">
        <v>20</v>
      </c>
      <c r="C1671" s="67" t="s">
        <v>0</v>
      </c>
      <c r="D1671" s="67" t="s">
        <v>306</v>
      </c>
      <c r="E1671" s="77">
        <f>+IF(ISNUMBER(DATA!H283),DATA!H283,"n/a")</f>
        <v>19259</v>
      </c>
      <c r="F1671" s="78">
        <f>+IF(ISNUMBER(DATA!I283),DATA!I283,"n/a")</f>
        <v>0.29399999999999998</v>
      </c>
      <c r="G1671" s="77">
        <f>+IF(ISNUMBER(DATA!R283),DATA!R283,"n/a")</f>
        <v>53572</v>
      </c>
      <c r="H1671" s="78">
        <f>+IF(ISNUMBER(DATA!S283),DATA!S283,"n/a")</f>
        <v>0.219</v>
      </c>
      <c r="I1671" s="77">
        <f>+IF(ISNUMBER(DATA!AB283),DATA!AB283,"n/a")</f>
        <v>111436</v>
      </c>
      <c r="J1671" s="78">
        <f>+IF(ISNUMBER(DATA!AC283),DATA!AC283,"n/a")</f>
        <v>0.30299999999999999</v>
      </c>
      <c r="K1671" s="77">
        <f>+IF(ISNUMBER(DATA!AL283),DATA!AL283,"n/a")</f>
        <v>258897</v>
      </c>
      <c r="L1671" s="78">
        <f>+IF(ISNUMBER(DATA!AM283),DATA!AM283,"n/a")</f>
        <v>0.35799999999999998</v>
      </c>
      <c r="M1671" s="67"/>
      <c r="N1671" s="67"/>
      <c r="O1671" s="67"/>
      <c r="P1671" s="67"/>
      <c r="Q1671" s="67"/>
      <c r="S1671" s="71"/>
      <c r="U1671" s="71"/>
      <c r="W1671" s="71"/>
      <c r="Y1671" s="71"/>
    </row>
    <row r="1672" spans="1:25" s="70" customFormat="1" x14ac:dyDescent="0.2">
      <c r="A1672" s="76" t="s">
        <v>19</v>
      </c>
      <c r="B1672" s="67" t="s">
        <v>20</v>
      </c>
      <c r="C1672" s="67" t="s">
        <v>0</v>
      </c>
      <c r="D1672" s="67" t="s">
        <v>307</v>
      </c>
      <c r="E1672" s="77">
        <f>+IF(ISNUMBER(DATA!H284),DATA!H284,"n/a")</f>
        <v>93304</v>
      </c>
      <c r="F1672" s="78">
        <f>+IF(ISNUMBER(DATA!I284),DATA!I284,"n/a")</f>
        <v>0.155</v>
      </c>
      <c r="G1672" s="77">
        <f>+IF(ISNUMBER(DATA!R284),DATA!R284,"n/a")</f>
        <v>314184</v>
      </c>
      <c r="H1672" s="78">
        <f>+IF(ISNUMBER(DATA!S284),DATA!S284,"n/a")</f>
        <v>0.442</v>
      </c>
      <c r="I1672" s="77">
        <f>+IF(ISNUMBER(DATA!AB284),DATA!AB284,"n/a")</f>
        <v>606595</v>
      </c>
      <c r="J1672" s="78">
        <f>+IF(ISNUMBER(DATA!AC284),DATA!AC284,"n/a")</f>
        <v>0.34899999999999998</v>
      </c>
      <c r="K1672" s="77">
        <f>+IF(ISNUMBER(DATA!AL284),DATA!AL284,"n/a")</f>
        <v>1326459</v>
      </c>
      <c r="L1672" s="78">
        <f>+IF(ISNUMBER(DATA!AM284),DATA!AM284,"n/a")</f>
        <v>0.247</v>
      </c>
      <c r="M1672" s="67"/>
      <c r="N1672" s="67"/>
      <c r="O1672" s="67"/>
      <c r="P1672" s="67"/>
      <c r="Q1672" s="67"/>
      <c r="S1672" s="71"/>
      <c r="U1672" s="71"/>
      <c r="W1672" s="71"/>
      <c r="Y1672" s="71"/>
    </row>
    <row r="1673" spans="1:25" s="70" customFormat="1" x14ac:dyDescent="0.2">
      <c r="A1673" s="76" t="s">
        <v>19</v>
      </c>
      <c r="B1673" s="67" t="s">
        <v>20</v>
      </c>
      <c r="C1673" s="67" t="s">
        <v>0</v>
      </c>
      <c r="D1673" s="67" t="s">
        <v>308</v>
      </c>
      <c r="E1673" s="77">
        <f>+IF(ISNUMBER(DATA!H285),DATA!H285,"n/a")</f>
        <v>37066</v>
      </c>
      <c r="F1673" s="78">
        <f>+IF(ISNUMBER(DATA!I285),DATA!I285,"n/a")</f>
        <v>1.4239999999999999</v>
      </c>
      <c r="G1673" s="77">
        <f>+IF(ISNUMBER(DATA!R285),DATA!R285,"n/a")</f>
        <v>85076</v>
      </c>
      <c r="H1673" s="78">
        <f>+IF(ISNUMBER(DATA!S285),DATA!S285,"n/a")</f>
        <v>0.89800000000000002</v>
      </c>
      <c r="I1673" s="77">
        <f>+IF(ISNUMBER(DATA!AB285),DATA!AB285,"n/a")</f>
        <v>135399</v>
      </c>
      <c r="J1673" s="78">
        <f>+IF(ISNUMBER(DATA!AC285),DATA!AC285,"n/a")</f>
        <v>0.53</v>
      </c>
      <c r="K1673" s="77">
        <f>+IF(ISNUMBER(DATA!AL285),DATA!AL285,"n/a")</f>
        <v>268235</v>
      </c>
      <c r="L1673" s="78">
        <f>+IF(ISNUMBER(DATA!AM285),DATA!AM285,"n/a")</f>
        <v>0.26100000000000001</v>
      </c>
      <c r="M1673" s="67"/>
      <c r="N1673" s="67"/>
      <c r="O1673" s="67"/>
      <c r="P1673" s="67"/>
      <c r="Q1673" s="67"/>
      <c r="S1673" s="71"/>
      <c r="U1673" s="71"/>
      <c r="W1673" s="71"/>
      <c r="Y1673" s="71"/>
    </row>
    <row r="1674" spans="1:25" s="70" customFormat="1" x14ac:dyDescent="0.2">
      <c r="A1674" s="76" t="s">
        <v>19</v>
      </c>
      <c r="B1674" s="67" t="s">
        <v>20</v>
      </c>
      <c r="C1674" s="67" t="s">
        <v>0</v>
      </c>
      <c r="D1674" s="67" t="s">
        <v>309</v>
      </c>
      <c r="E1674" s="77">
        <f>+IF(ISNUMBER(DATA!H286),DATA!H286,"n/a")</f>
        <v>34365</v>
      </c>
      <c r="F1674" s="78">
        <f>+IF(ISNUMBER(DATA!I286),DATA!I286,"n/a")</f>
        <v>-7.0999999999999994E-2</v>
      </c>
      <c r="G1674" s="77">
        <f>+IF(ISNUMBER(DATA!R286),DATA!R286,"n/a")</f>
        <v>97280</v>
      </c>
      <c r="H1674" s="78">
        <f>+IF(ISNUMBER(DATA!S286),DATA!S286,"n/a")</f>
        <v>-8.5999999999999993E-2</v>
      </c>
      <c r="I1674" s="77">
        <f>+IF(ISNUMBER(DATA!AB286),DATA!AB286,"n/a")</f>
        <v>209467</v>
      </c>
      <c r="J1674" s="78">
        <f>+IF(ISNUMBER(DATA!AC286),DATA!AC286,"n/a")</f>
        <v>-8.9999999999999993E-3</v>
      </c>
      <c r="K1674" s="77">
        <f>+IF(ISNUMBER(DATA!AL286),DATA!AL286,"n/a")</f>
        <v>480456</v>
      </c>
      <c r="L1674" s="78">
        <f>+IF(ISNUMBER(DATA!AM286),DATA!AM286,"n/a")</f>
        <v>3.2000000000000001E-2</v>
      </c>
      <c r="M1674" s="67"/>
      <c r="N1674" s="67"/>
      <c r="O1674" s="67"/>
      <c r="P1674" s="67"/>
      <c r="Q1674" s="67"/>
      <c r="S1674" s="71"/>
      <c r="U1674" s="71"/>
      <c r="W1674" s="71"/>
      <c r="Y1674" s="71"/>
    </row>
    <row r="1675" spans="1:25" s="70" customFormat="1" x14ac:dyDescent="0.2">
      <c r="A1675" s="76" t="s">
        <v>19</v>
      </c>
      <c r="B1675" s="67" t="s">
        <v>20</v>
      </c>
      <c r="C1675" s="67" t="s">
        <v>0</v>
      </c>
      <c r="D1675" s="67" t="s">
        <v>310</v>
      </c>
      <c r="E1675" s="77">
        <f>+IF(ISNUMBER(DATA!H287),DATA!H287,"n/a")</f>
        <v>44558</v>
      </c>
      <c r="F1675" s="78">
        <f>+IF(ISNUMBER(DATA!I287),DATA!I287,"n/a")</f>
        <v>1.149</v>
      </c>
      <c r="G1675" s="77">
        <f>+IF(ISNUMBER(DATA!R287),DATA!R287,"n/a")</f>
        <v>123580</v>
      </c>
      <c r="H1675" s="78">
        <f>+IF(ISNUMBER(DATA!S287),DATA!S287,"n/a")</f>
        <v>0.92</v>
      </c>
      <c r="I1675" s="77">
        <f>+IF(ISNUMBER(DATA!AB287),DATA!AB287,"n/a")</f>
        <v>242007</v>
      </c>
      <c r="J1675" s="78">
        <f>+IF(ISNUMBER(DATA!AC287),DATA!AC287,"n/a")</f>
        <v>0.63500000000000001</v>
      </c>
      <c r="K1675" s="77">
        <f>+IF(ISNUMBER(DATA!AL287),DATA!AL287,"n/a")</f>
        <v>450012</v>
      </c>
      <c r="L1675" s="78">
        <f>+IF(ISNUMBER(DATA!AM287),DATA!AM287,"n/a")</f>
        <v>0.20499999999999999</v>
      </c>
      <c r="M1675" s="67"/>
      <c r="N1675" s="67"/>
      <c r="O1675" s="67"/>
      <c r="P1675" s="67"/>
      <c r="Q1675" s="67"/>
      <c r="S1675" s="71"/>
      <c r="U1675" s="71"/>
      <c r="W1675" s="71"/>
      <c r="Y1675" s="71"/>
    </row>
    <row r="1676" spans="1:25" s="70" customFormat="1" x14ac:dyDescent="0.2">
      <c r="A1676" s="76" t="s">
        <v>19</v>
      </c>
      <c r="B1676" s="67" t="s">
        <v>20</v>
      </c>
      <c r="C1676" s="67" t="s">
        <v>0</v>
      </c>
      <c r="D1676" s="67" t="s">
        <v>311</v>
      </c>
      <c r="E1676" s="77">
        <f>+IF(ISNUMBER(DATA!H288),DATA!H288,"n/a")</f>
        <v>29285</v>
      </c>
      <c r="F1676" s="78">
        <f>+IF(ISNUMBER(DATA!I288),DATA!I288,"n/a")</f>
        <v>6.6000000000000003E-2</v>
      </c>
      <c r="G1676" s="77">
        <f>+IF(ISNUMBER(DATA!R288),DATA!R288,"n/a")</f>
        <v>85730</v>
      </c>
      <c r="H1676" s="78">
        <f>+IF(ISNUMBER(DATA!S288),DATA!S288,"n/a")</f>
        <v>5.8000000000000003E-2</v>
      </c>
      <c r="I1676" s="77">
        <f>+IF(ISNUMBER(DATA!AB288),DATA!AB288,"n/a")</f>
        <v>168921</v>
      </c>
      <c r="J1676" s="78">
        <f>+IF(ISNUMBER(DATA!AC288),DATA!AC288,"n/a")</f>
        <v>9.1999999999999998E-2</v>
      </c>
      <c r="K1676" s="77">
        <f>+IF(ISNUMBER(DATA!AL288),DATA!AL288,"n/a")</f>
        <v>393194</v>
      </c>
      <c r="L1676" s="78">
        <f>+IF(ISNUMBER(DATA!AM288),DATA!AM288,"n/a")</f>
        <v>0.13500000000000001</v>
      </c>
      <c r="M1676" s="67"/>
      <c r="N1676" s="67"/>
      <c r="O1676" s="67"/>
      <c r="P1676" s="67"/>
      <c r="Q1676" s="67"/>
      <c r="S1676" s="71"/>
      <c r="U1676" s="71"/>
      <c r="W1676" s="71"/>
      <c r="Y1676" s="71"/>
    </row>
    <row r="1677" spans="1:25" s="70" customFormat="1" x14ac:dyDescent="0.2">
      <c r="A1677" s="76" t="s">
        <v>19</v>
      </c>
      <c r="B1677" s="67" t="s">
        <v>20</v>
      </c>
      <c r="C1677" s="67" t="s">
        <v>0</v>
      </c>
      <c r="D1677" s="67" t="s">
        <v>312</v>
      </c>
      <c r="E1677" s="77">
        <f>+IF(ISNUMBER(DATA!H289),DATA!H289,"n/a")</f>
        <v>27054</v>
      </c>
      <c r="F1677" s="78">
        <f>+IF(ISNUMBER(DATA!I289),DATA!I289,"n/a")</f>
        <v>0.14899999999999999</v>
      </c>
      <c r="G1677" s="77">
        <f>+IF(ISNUMBER(DATA!R289),DATA!R289,"n/a")</f>
        <v>77915</v>
      </c>
      <c r="H1677" s="78">
        <f>+IF(ISNUMBER(DATA!S289),DATA!S289,"n/a")</f>
        <v>0.13800000000000001</v>
      </c>
      <c r="I1677" s="77">
        <f>+IF(ISNUMBER(DATA!AB289),DATA!AB289,"n/a")</f>
        <v>156342</v>
      </c>
      <c r="J1677" s="78">
        <f>+IF(ISNUMBER(DATA!AC289),DATA!AC289,"n/a")</f>
        <v>0.115</v>
      </c>
      <c r="K1677" s="77">
        <f>+IF(ISNUMBER(DATA!AL289),DATA!AL289,"n/a")</f>
        <v>354914</v>
      </c>
      <c r="L1677" s="78">
        <f>+IF(ISNUMBER(DATA!AM289),DATA!AM289,"n/a")</f>
        <v>0.115</v>
      </c>
      <c r="M1677" s="67"/>
      <c r="N1677" s="67"/>
      <c r="O1677" s="67"/>
      <c r="P1677" s="67"/>
      <c r="Q1677" s="67"/>
      <c r="S1677" s="71"/>
      <c r="U1677" s="71"/>
      <c r="W1677" s="71"/>
      <c r="Y1677" s="71"/>
    </row>
    <row r="1678" spans="1:25" s="70" customFormat="1" x14ac:dyDescent="0.2">
      <c r="A1678" s="76" t="s">
        <v>19</v>
      </c>
      <c r="B1678" s="67" t="s">
        <v>20</v>
      </c>
      <c r="C1678" s="67" t="s">
        <v>0</v>
      </c>
      <c r="D1678" s="67" t="s">
        <v>313</v>
      </c>
      <c r="E1678" s="77">
        <f>+IF(ISNUMBER(DATA!H290),DATA!H290,"n/a")</f>
        <v>22615</v>
      </c>
      <c r="F1678" s="78">
        <f>+IF(ISNUMBER(DATA!I290),DATA!I290,"n/a")</f>
        <v>9.6000000000000002E-2</v>
      </c>
      <c r="G1678" s="77">
        <f>+IF(ISNUMBER(DATA!R290),DATA!R290,"n/a")</f>
        <v>62663</v>
      </c>
      <c r="H1678" s="78">
        <f>+IF(ISNUMBER(DATA!S290),DATA!S290,"n/a")</f>
        <v>0.04</v>
      </c>
      <c r="I1678" s="77">
        <f>+IF(ISNUMBER(DATA!AB290),DATA!AB290,"n/a")</f>
        <v>129642</v>
      </c>
      <c r="J1678" s="78">
        <f>+IF(ISNUMBER(DATA!AC290),DATA!AC290,"n/a")</f>
        <v>6.9000000000000006E-2</v>
      </c>
      <c r="K1678" s="77">
        <f>+IF(ISNUMBER(DATA!AL290),DATA!AL290,"n/a")</f>
        <v>305160</v>
      </c>
      <c r="L1678" s="78">
        <f>+IF(ISNUMBER(DATA!AM290),DATA!AM290,"n/a")</f>
        <v>0.161</v>
      </c>
      <c r="M1678" s="67"/>
      <c r="N1678" s="67"/>
      <c r="O1678" s="67"/>
      <c r="P1678" s="67"/>
      <c r="Q1678" s="67"/>
      <c r="S1678" s="71"/>
      <c r="U1678" s="71"/>
      <c r="W1678" s="71"/>
      <c r="Y1678" s="71"/>
    </row>
    <row r="1679" spans="1:25" s="70" customFormat="1" x14ac:dyDescent="0.2">
      <c r="A1679" s="76" t="s">
        <v>19</v>
      </c>
      <c r="B1679" s="67" t="s">
        <v>20</v>
      </c>
      <c r="C1679" s="67" t="s">
        <v>0</v>
      </c>
      <c r="D1679" s="67" t="s">
        <v>314</v>
      </c>
      <c r="E1679" s="77">
        <f>+IF(ISNUMBER(DATA!H291),DATA!H291,"n/a")</f>
        <v>19369</v>
      </c>
      <c r="F1679" s="78">
        <f>+IF(ISNUMBER(DATA!I291),DATA!I291,"n/a")</f>
        <v>0.58699999999999997</v>
      </c>
      <c r="G1679" s="77">
        <f>+IF(ISNUMBER(DATA!R291),DATA!R291,"n/a")</f>
        <v>56682</v>
      </c>
      <c r="H1679" s="78">
        <f>+IF(ISNUMBER(DATA!S291),DATA!S291,"n/a")</f>
        <v>0.48899999999999999</v>
      </c>
      <c r="I1679" s="77">
        <f>+IF(ISNUMBER(DATA!AB291),DATA!AB291,"n/a")</f>
        <v>111642</v>
      </c>
      <c r="J1679" s="78">
        <f>+IF(ISNUMBER(DATA!AC291),DATA!AC291,"n/a")</f>
        <v>0.435</v>
      </c>
      <c r="K1679" s="77">
        <f>+IF(ISNUMBER(DATA!AL291),DATA!AL291,"n/a")</f>
        <v>221022</v>
      </c>
      <c r="L1679" s="78">
        <f>+IF(ISNUMBER(DATA!AM291),DATA!AM291,"n/a")</f>
        <v>0.13400000000000001</v>
      </c>
      <c r="M1679" s="67"/>
      <c r="N1679" s="67"/>
      <c r="O1679" s="67"/>
      <c r="P1679" s="67"/>
      <c r="Q1679" s="67"/>
      <c r="S1679" s="71"/>
      <c r="U1679" s="71"/>
      <c r="W1679" s="71"/>
      <c r="Y1679" s="71"/>
    </row>
    <row r="1680" spans="1:25" s="70" customFormat="1" x14ac:dyDescent="0.2">
      <c r="A1680" s="76" t="s">
        <v>19</v>
      </c>
      <c r="B1680" s="67" t="s">
        <v>20</v>
      </c>
      <c r="C1680" s="67" t="s">
        <v>0</v>
      </c>
      <c r="D1680" s="67" t="s">
        <v>315</v>
      </c>
      <c r="E1680" s="77">
        <f>+IF(ISNUMBER(DATA!H292),DATA!H292,"n/a")</f>
        <v>9021</v>
      </c>
      <c r="F1680" s="78">
        <f>+IF(ISNUMBER(DATA!I292),DATA!I292,"n/a")</f>
        <v>0.875</v>
      </c>
      <c r="G1680" s="77">
        <f>+IF(ISNUMBER(DATA!R292),DATA!R292,"n/a")</f>
        <v>24142</v>
      </c>
      <c r="H1680" s="78">
        <f>+IF(ISNUMBER(DATA!S292),DATA!S292,"n/a")</f>
        <v>0.73099999999999998</v>
      </c>
      <c r="I1680" s="77">
        <f>+IF(ISNUMBER(DATA!AB292),DATA!AB292,"n/a")</f>
        <v>46771</v>
      </c>
      <c r="J1680" s="78">
        <f>+IF(ISNUMBER(DATA!AC292),DATA!AC292,"n/a")</f>
        <v>0.629</v>
      </c>
      <c r="K1680" s="77">
        <f>+IF(ISNUMBER(DATA!AL292),DATA!AL292,"n/a")</f>
        <v>93570</v>
      </c>
      <c r="L1680" s="78">
        <f>+IF(ISNUMBER(DATA!AM292),DATA!AM292,"n/a")</f>
        <v>0.39600000000000002</v>
      </c>
      <c r="M1680" s="67"/>
      <c r="N1680" s="67"/>
      <c r="O1680" s="67"/>
      <c r="P1680" s="67"/>
      <c r="Q1680" s="67"/>
      <c r="S1680" s="71"/>
      <c r="U1680" s="71"/>
      <c r="W1680" s="71"/>
      <c r="Y1680" s="71"/>
    </row>
    <row r="1681" spans="1:25" s="70" customFormat="1" x14ac:dyDescent="0.2">
      <c r="A1681" s="76" t="s">
        <v>19</v>
      </c>
      <c r="B1681" s="67" t="s">
        <v>20</v>
      </c>
      <c r="C1681" s="67" t="s">
        <v>0</v>
      </c>
      <c r="D1681" s="67" t="s">
        <v>316</v>
      </c>
      <c r="E1681" s="77">
        <f>+IF(ISNUMBER(DATA!H293),DATA!H293,"n/a")</f>
        <v>19281</v>
      </c>
      <c r="F1681" s="78">
        <f>+IF(ISNUMBER(DATA!I293),DATA!I293,"n/a")</f>
        <v>0.28199999999999997</v>
      </c>
      <c r="G1681" s="77">
        <f>+IF(ISNUMBER(DATA!R293),DATA!R293,"n/a")</f>
        <v>58289</v>
      </c>
      <c r="H1681" s="78">
        <f>+IF(ISNUMBER(DATA!S293),DATA!S293,"n/a")</f>
        <v>0.21099999999999999</v>
      </c>
      <c r="I1681" s="77">
        <f>+IF(ISNUMBER(DATA!AB293),DATA!AB293,"n/a")</f>
        <v>110620</v>
      </c>
      <c r="J1681" s="78">
        <f>+IF(ISNUMBER(DATA!AC293),DATA!AC293,"n/a")</f>
        <v>0.08</v>
      </c>
      <c r="K1681" s="77">
        <f>+IF(ISNUMBER(DATA!AL293),DATA!AL293,"n/a")</f>
        <v>249764</v>
      </c>
      <c r="L1681" s="78">
        <f>+IF(ISNUMBER(DATA!AM293),DATA!AM293,"n/a")</f>
        <v>0.13</v>
      </c>
      <c r="M1681" s="67"/>
      <c r="N1681" s="67"/>
      <c r="O1681" s="67"/>
      <c r="P1681" s="67"/>
      <c r="Q1681" s="67"/>
      <c r="S1681" s="71"/>
      <c r="U1681" s="71"/>
      <c r="W1681" s="71"/>
      <c r="Y1681" s="71"/>
    </row>
    <row r="1682" spans="1:25" s="70" customFormat="1" x14ac:dyDescent="0.2">
      <c r="A1682" s="76" t="s">
        <v>19</v>
      </c>
      <c r="B1682" s="67" t="s">
        <v>20</v>
      </c>
      <c r="C1682" s="67" t="s">
        <v>0</v>
      </c>
      <c r="D1682" s="67" t="s">
        <v>317</v>
      </c>
      <c r="E1682" s="77">
        <f>+IF(ISNUMBER(DATA!H294),DATA!H294,"n/a")</f>
        <v>59780</v>
      </c>
      <c r="F1682" s="78">
        <f>+IF(ISNUMBER(DATA!I294),DATA!I294,"n/a")</f>
        <v>0.60299999999999998</v>
      </c>
      <c r="G1682" s="77">
        <f>+IF(ISNUMBER(DATA!R294),DATA!R294,"n/a")</f>
        <v>167485</v>
      </c>
      <c r="H1682" s="78">
        <f>+IF(ISNUMBER(DATA!S294),DATA!S294,"n/a")</f>
        <v>0.436</v>
      </c>
      <c r="I1682" s="77">
        <f>+IF(ISNUMBER(DATA!AB294),DATA!AB294,"n/a")</f>
        <v>312392</v>
      </c>
      <c r="J1682" s="78">
        <f>+IF(ISNUMBER(DATA!AC294),DATA!AC294,"n/a")</f>
        <v>0.35599999999999998</v>
      </c>
      <c r="K1682" s="77">
        <f>+IF(ISNUMBER(DATA!AL294),DATA!AL294,"n/a")</f>
        <v>642274</v>
      </c>
      <c r="L1682" s="78">
        <f>+IF(ISNUMBER(DATA!AM294),DATA!AM294,"n/a")</f>
        <v>0.21099999999999999</v>
      </c>
      <c r="M1682" s="67"/>
      <c r="N1682" s="67"/>
      <c r="O1682" s="67"/>
      <c r="P1682" s="67"/>
      <c r="Q1682" s="67"/>
      <c r="S1682" s="71"/>
      <c r="U1682" s="71"/>
      <c r="W1682" s="71"/>
      <c r="Y1682" s="71"/>
    </row>
    <row r="1683" spans="1:25" s="70" customFormat="1" x14ac:dyDescent="0.2">
      <c r="A1683" s="76" t="s">
        <v>19</v>
      </c>
      <c r="B1683" s="67" t="s">
        <v>20</v>
      </c>
      <c r="C1683" s="67" t="s">
        <v>0</v>
      </c>
      <c r="D1683" s="67" t="s">
        <v>318</v>
      </c>
      <c r="E1683" s="77">
        <f>+IF(ISNUMBER(DATA!H295),DATA!H295,"n/a")</f>
        <v>64351</v>
      </c>
      <c r="F1683" s="78">
        <f>+IF(ISNUMBER(DATA!I295),DATA!I295,"n/a")</f>
        <v>1.081</v>
      </c>
      <c r="G1683" s="77">
        <f>+IF(ISNUMBER(DATA!R295),DATA!R295,"n/a")</f>
        <v>170178</v>
      </c>
      <c r="H1683" s="78">
        <f>+IF(ISNUMBER(DATA!S295),DATA!S295,"n/a")</f>
        <v>0.88500000000000001</v>
      </c>
      <c r="I1683" s="77">
        <f>+IF(ISNUMBER(DATA!AB295),DATA!AB295,"n/a")</f>
        <v>325354</v>
      </c>
      <c r="J1683" s="78">
        <f>+IF(ISNUMBER(DATA!AC295),DATA!AC295,"n/a")</f>
        <v>0.66600000000000004</v>
      </c>
      <c r="K1683" s="77">
        <f>+IF(ISNUMBER(DATA!AL295),DATA!AL295,"n/a")</f>
        <v>626589</v>
      </c>
      <c r="L1683" s="78">
        <f>+IF(ISNUMBER(DATA!AM295),DATA!AM295,"n/a")</f>
        <v>0.29099999999999998</v>
      </c>
      <c r="M1683" s="67"/>
      <c r="N1683" s="67"/>
      <c r="O1683" s="67"/>
      <c r="P1683" s="67"/>
      <c r="Q1683" s="67"/>
      <c r="S1683" s="71"/>
      <c r="U1683" s="71"/>
      <c r="W1683" s="71"/>
      <c r="Y1683" s="71"/>
    </row>
    <row r="1684" spans="1:25" s="70" customFormat="1" x14ac:dyDescent="0.2">
      <c r="A1684" s="76" t="s">
        <v>19</v>
      </c>
      <c r="B1684" s="67" t="s">
        <v>20</v>
      </c>
      <c r="C1684" s="67" t="s">
        <v>0</v>
      </c>
      <c r="D1684" s="67" t="s">
        <v>319</v>
      </c>
      <c r="E1684" s="77">
        <f>+IF(ISNUMBER(DATA!H296),DATA!H296,"n/a")</f>
        <v>34080</v>
      </c>
      <c r="F1684" s="78">
        <f>+IF(ISNUMBER(DATA!I296),DATA!I296,"n/a")</f>
        <v>3.9E-2</v>
      </c>
      <c r="G1684" s="77">
        <f>+IF(ISNUMBER(DATA!R296),DATA!R296,"n/a")</f>
        <v>107154</v>
      </c>
      <c r="H1684" s="78">
        <f>+IF(ISNUMBER(DATA!S296),DATA!S296,"n/a")</f>
        <v>0.188</v>
      </c>
      <c r="I1684" s="77">
        <f>+IF(ISNUMBER(DATA!AB296),DATA!AB296,"n/a")</f>
        <v>212328</v>
      </c>
      <c r="J1684" s="78">
        <f>+IF(ISNUMBER(DATA!AC296),DATA!AC296,"n/a")</f>
        <v>0.216</v>
      </c>
      <c r="K1684" s="77">
        <f>+IF(ISNUMBER(DATA!AL296),DATA!AL296,"n/a")</f>
        <v>475094</v>
      </c>
      <c r="L1684" s="78">
        <f>+IF(ISNUMBER(DATA!AM296),DATA!AM296,"n/a")</f>
        <v>0.24399999999999999</v>
      </c>
      <c r="M1684" s="67"/>
      <c r="N1684" s="67"/>
      <c r="O1684" s="67"/>
      <c r="P1684" s="67"/>
      <c r="Q1684" s="67"/>
      <c r="S1684" s="71"/>
      <c r="U1684" s="71"/>
      <c r="W1684" s="71"/>
      <c r="Y1684" s="71"/>
    </row>
    <row r="1685" spans="1:25" s="70" customFormat="1" x14ac:dyDescent="0.2">
      <c r="A1685" s="76" t="s">
        <v>19</v>
      </c>
      <c r="B1685" s="67" t="s">
        <v>20</v>
      </c>
      <c r="C1685" s="67" t="s">
        <v>0</v>
      </c>
      <c r="D1685" s="67" t="s">
        <v>320</v>
      </c>
      <c r="E1685" s="77">
        <f>+IF(ISNUMBER(DATA!H297),DATA!H297,"n/a")</f>
        <v>26655</v>
      </c>
      <c r="F1685" s="78">
        <f>+IF(ISNUMBER(DATA!I297),DATA!I297,"n/a")</f>
        <v>-3.7999999999999999E-2</v>
      </c>
      <c r="G1685" s="77">
        <f>+IF(ISNUMBER(DATA!R297),DATA!R297,"n/a")</f>
        <v>76645</v>
      </c>
      <c r="H1685" s="78">
        <f>+IF(ISNUMBER(DATA!S297),DATA!S297,"n/a")</f>
        <v>-4.1000000000000002E-2</v>
      </c>
      <c r="I1685" s="77">
        <f>+IF(ISNUMBER(DATA!AB297),DATA!AB297,"n/a")</f>
        <v>163232</v>
      </c>
      <c r="J1685" s="78">
        <f>+IF(ISNUMBER(DATA!AC297),DATA!AC297,"n/a")</f>
        <v>0.122</v>
      </c>
      <c r="K1685" s="77">
        <f>+IF(ISNUMBER(DATA!AL297),DATA!AL297,"n/a")</f>
        <v>384483</v>
      </c>
      <c r="L1685" s="78">
        <f>+IF(ISNUMBER(DATA!AM297),DATA!AM297,"n/a")</f>
        <v>0.2</v>
      </c>
      <c r="M1685" s="67"/>
      <c r="N1685" s="67"/>
      <c r="O1685" s="67"/>
      <c r="P1685" s="67"/>
      <c r="Q1685" s="67"/>
      <c r="S1685" s="71"/>
      <c r="U1685" s="71"/>
      <c r="W1685" s="71"/>
      <c r="Y1685" s="71"/>
    </row>
    <row r="1686" spans="1:25" s="70" customFormat="1" x14ac:dyDescent="0.2">
      <c r="A1686" s="76" t="s">
        <v>19</v>
      </c>
      <c r="B1686" s="67" t="s">
        <v>20</v>
      </c>
      <c r="C1686" s="67" t="s">
        <v>0</v>
      </c>
      <c r="D1686" s="67" t="s">
        <v>321</v>
      </c>
      <c r="E1686" s="77">
        <f>+IF(ISNUMBER(DATA!H298),DATA!H298,"n/a")</f>
        <v>37595</v>
      </c>
      <c r="F1686" s="78">
        <f>+IF(ISNUMBER(DATA!I298),DATA!I298,"n/a")</f>
        <v>-0.23599999999999999</v>
      </c>
      <c r="G1686" s="77">
        <f>+IF(ISNUMBER(DATA!R298),DATA!R298,"n/a")</f>
        <v>117378</v>
      </c>
      <c r="H1686" s="78">
        <f>+IF(ISNUMBER(DATA!S298),DATA!S298,"n/a")</f>
        <v>-6.9000000000000006E-2</v>
      </c>
      <c r="I1686" s="77">
        <f>+IF(ISNUMBER(DATA!AB298),DATA!AB298,"n/a")</f>
        <v>223531</v>
      </c>
      <c r="J1686" s="78">
        <f>+IF(ISNUMBER(DATA!AC298),DATA!AC298,"n/a")</f>
        <v>-2.5000000000000001E-2</v>
      </c>
      <c r="K1686" s="77">
        <f>+IF(ISNUMBER(DATA!AL298),DATA!AL298,"n/a")</f>
        <v>517025</v>
      </c>
      <c r="L1686" s="78">
        <f>+IF(ISNUMBER(DATA!AM298),DATA!AM298,"n/a")</f>
        <v>-1.4999999999999999E-2</v>
      </c>
      <c r="M1686" s="67"/>
      <c r="N1686" s="67"/>
      <c r="O1686" s="67"/>
      <c r="P1686" s="67"/>
      <c r="Q1686" s="67"/>
      <c r="S1686" s="71"/>
      <c r="U1686" s="71"/>
      <c r="W1686" s="71"/>
      <c r="Y1686" s="71"/>
    </row>
    <row r="1687" spans="1:25" s="70" customFormat="1" x14ac:dyDescent="0.2">
      <c r="A1687" s="76" t="s">
        <v>19</v>
      </c>
      <c r="B1687" s="67" t="s">
        <v>20</v>
      </c>
      <c r="C1687" s="67" t="s">
        <v>0</v>
      </c>
      <c r="D1687" s="67" t="s">
        <v>347</v>
      </c>
      <c r="E1687" s="77">
        <f>+IF(ISNUMBER(DATA!H299),DATA!H299,"n/a")</f>
        <v>9895</v>
      </c>
      <c r="F1687" s="78">
        <f>+IF(ISNUMBER(DATA!I299),DATA!I299,"n/a")</f>
        <v>0.20300000000000001</v>
      </c>
      <c r="G1687" s="77">
        <f>+IF(ISNUMBER(DATA!R299),DATA!R299,"n/a")</f>
        <v>27890</v>
      </c>
      <c r="H1687" s="78">
        <f>+IF(ISNUMBER(DATA!S299),DATA!S299,"n/a")</f>
        <v>0.17699999999999999</v>
      </c>
      <c r="I1687" s="77">
        <f>+IF(ISNUMBER(DATA!AB299),DATA!AB299,"n/a")</f>
        <v>57485</v>
      </c>
      <c r="J1687" s="78">
        <f>+IF(ISNUMBER(DATA!AC299),DATA!AC299,"n/a")</f>
        <v>0.13700000000000001</v>
      </c>
      <c r="K1687" s="77">
        <f>+IF(ISNUMBER(DATA!AL299),DATA!AL299,"n/a")</f>
        <v>137135</v>
      </c>
      <c r="L1687" s="78">
        <f>+IF(ISNUMBER(DATA!AM299),DATA!AM299,"n/a")</f>
        <v>0.19900000000000001</v>
      </c>
      <c r="M1687" s="67"/>
      <c r="N1687" s="67"/>
      <c r="O1687" s="67"/>
      <c r="P1687" s="67"/>
      <c r="Q1687" s="67"/>
      <c r="S1687" s="71"/>
      <c r="U1687" s="71"/>
      <c r="W1687" s="71"/>
      <c r="Y1687" s="71"/>
    </row>
    <row r="1688" spans="1:25" s="70" customFormat="1" x14ac:dyDescent="0.2">
      <c r="A1688" s="76" t="s">
        <v>19</v>
      </c>
      <c r="B1688" s="67" t="s">
        <v>20</v>
      </c>
      <c r="C1688" s="67" t="s">
        <v>0</v>
      </c>
      <c r="D1688" s="67" t="s">
        <v>348</v>
      </c>
      <c r="E1688" s="77">
        <f>+IF(ISNUMBER(DATA!H300),DATA!H300,"n/a")</f>
        <v>13109</v>
      </c>
      <c r="F1688" s="78">
        <f>+IF(ISNUMBER(DATA!I300),DATA!I300,"n/a")</f>
        <v>0.42199999999999999</v>
      </c>
      <c r="G1688" s="77">
        <f>+IF(ISNUMBER(DATA!R300),DATA!R300,"n/a")</f>
        <v>38067</v>
      </c>
      <c r="H1688" s="78">
        <f>+IF(ISNUMBER(DATA!S300),DATA!S300,"n/a")</f>
        <v>0.29399999999999998</v>
      </c>
      <c r="I1688" s="77">
        <f>+IF(ISNUMBER(DATA!AB300),DATA!AB300,"n/a")</f>
        <v>72720</v>
      </c>
      <c r="J1688" s="78">
        <f>+IF(ISNUMBER(DATA!AC300),DATA!AC300,"n/a")</f>
        <v>0.24399999999999999</v>
      </c>
      <c r="K1688" s="77">
        <f>+IF(ISNUMBER(DATA!AL300),DATA!AL300,"n/a")</f>
        <v>154800</v>
      </c>
      <c r="L1688" s="78">
        <f>+IF(ISNUMBER(DATA!AM300),DATA!AM300,"n/a")</f>
        <v>0.16700000000000001</v>
      </c>
      <c r="M1688" s="67"/>
      <c r="N1688" s="67"/>
      <c r="O1688" s="67"/>
      <c r="P1688" s="67"/>
      <c r="Q1688" s="67"/>
      <c r="S1688" s="71"/>
      <c r="U1688" s="71"/>
      <c r="W1688" s="71"/>
      <c r="Y1688" s="71"/>
    </row>
    <row r="1689" spans="1:25" s="70" customFormat="1" x14ac:dyDescent="0.2">
      <c r="A1689" s="76"/>
      <c r="B1689" s="67"/>
      <c r="C1689" s="67"/>
      <c r="D1689" s="67"/>
      <c r="E1689" s="101"/>
      <c r="F1689" s="103"/>
      <c r="G1689" s="101"/>
      <c r="H1689" s="103"/>
      <c r="I1689" s="101"/>
      <c r="J1689" s="103"/>
      <c r="K1689" s="101"/>
      <c r="L1689" s="103"/>
      <c r="M1689" s="67"/>
      <c r="N1689" s="67"/>
      <c r="O1689" s="67"/>
      <c r="P1689" s="67"/>
      <c r="Q1689" s="67"/>
      <c r="S1689" s="71"/>
      <c r="U1689" s="71"/>
      <c r="W1689" s="71"/>
      <c r="Y1689" s="71"/>
    </row>
    <row r="1690" spans="1:25" s="70" customFormat="1" x14ac:dyDescent="0.2">
      <c r="A1690" s="76" t="s">
        <v>19</v>
      </c>
      <c r="B1690" s="67" t="s">
        <v>20</v>
      </c>
      <c r="C1690" s="67" t="s">
        <v>9</v>
      </c>
      <c r="D1690" s="67" t="s">
        <v>274</v>
      </c>
      <c r="E1690" s="87">
        <f>+IF(ISNUMBER(DATA!J251),DATA!J251,"n/a")</f>
        <v>2071</v>
      </c>
      <c r="F1690" s="78">
        <f>+IF(ISNUMBER(DATA!K251),DATA!K251,"n/a")</f>
        <v>-8.9999999999999993E-3</v>
      </c>
      <c r="G1690" s="87">
        <f>+IF(ISNUMBER(DATA!T251),DATA!T251,"n/a")</f>
        <v>5849</v>
      </c>
      <c r="H1690" s="78">
        <f>+IF(ISNUMBER(DATA!U251),DATA!U251,"n/a")</f>
        <v>2.4E-2</v>
      </c>
      <c r="I1690" s="87">
        <f>+IF(ISNUMBER(DATA!AD251),DATA!AD251,"n/a")</f>
        <v>12515</v>
      </c>
      <c r="J1690" s="78">
        <f>+IF(ISNUMBER(DATA!AE251),DATA!AE251,"n/a")</f>
        <v>5.0999999999999997E-2</v>
      </c>
      <c r="K1690" s="87">
        <f>+IF(ISNUMBER(DATA!AN251),DATA!AN251,"n/a")</f>
        <v>29080</v>
      </c>
      <c r="L1690" s="78">
        <f>+IF(ISNUMBER(DATA!AO251),DATA!AO251,"n/a")</f>
        <v>9.9000000000000005E-2</v>
      </c>
      <c r="M1690" s="67"/>
      <c r="N1690" s="67"/>
      <c r="O1690" s="67"/>
      <c r="P1690" s="67"/>
      <c r="Q1690" s="67"/>
      <c r="S1690" s="71"/>
      <c r="U1690" s="71"/>
      <c r="W1690" s="71"/>
      <c r="Y1690" s="71"/>
    </row>
    <row r="1691" spans="1:25" s="70" customFormat="1" x14ac:dyDescent="0.2">
      <c r="A1691" s="76" t="s">
        <v>19</v>
      </c>
      <c r="B1691" s="67" t="s">
        <v>20</v>
      </c>
      <c r="C1691" s="67" t="s">
        <v>9</v>
      </c>
      <c r="D1691" s="67" t="s">
        <v>275</v>
      </c>
      <c r="E1691" s="87">
        <f>+IF(ISNUMBER(DATA!J252),DATA!J252,"n/a")</f>
        <v>3347</v>
      </c>
      <c r="F1691" s="78">
        <f>+IF(ISNUMBER(DATA!K252),DATA!K252,"n/a")</f>
        <v>-7.8E-2</v>
      </c>
      <c r="G1691" s="87">
        <f>+IF(ISNUMBER(DATA!T252),DATA!T252,"n/a")</f>
        <v>10172</v>
      </c>
      <c r="H1691" s="78">
        <f>+IF(ISNUMBER(DATA!U252),DATA!U252,"n/a")</f>
        <v>0.18</v>
      </c>
      <c r="I1691" s="87">
        <f>+IF(ISNUMBER(DATA!AD252),DATA!AD252,"n/a")</f>
        <v>18148</v>
      </c>
      <c r="J1691" s="78">
        <f>+IF(ISNUMBER(DATA!AE252),DATA!AE252,"n/a")</f>
        <v>0.19700000000000001</v>
      </c>
      <c r="K1691" s="87">
        <f>+IF(ISNUMBER(DATA!AN252),DATA!AN252,"n/a")</f>
        <v>38895</v>
      </c>
      <c r="L1691" s="78">
        <f>+IF(ISNUMBER(DATA!AO252),DATA!AO252,"n/a")</f>
        <v>0.17899999999999999</v>
      </c>
      <c r="M1691" s="67"/>
      <c r="N1691" s="67"/>
      <c r="O1691" s="67"/>
      <c r="P1691" s="67"/>
      <c r="Q1691" s="67"/>
      <c r="S1691" s="71"/>
      <c r="U1691" s="71"/>
      <c r="W1691" s="71"/>
      <c r="Y1691" s="71"/>
    </row>
    <row r="1692" spans="1:25" s="70" customFormat="1" x14ac:dyDescent="0.2">
      <c r="A1692" s="76" t="s">
        <v>19</v>
      </c>
      <c r="B1692" s="67" t="s">
        <v>20</v>
      </c>
      <c r="C1692" s="67" t="s">
        <v>9</v>
      </c>
      <c r="D1692" s="67" t="s">
        <v>276</v>
      </c>
      <c r="E1692" s="87">
        <f>+IF(ISNUMBER(DATA!J253),DATA!J253,"n/a")</f>
        <v>14742</v>
      </c>
      <c r="F1692" s="78">
        <f>+IF(ISNUMBER(DATA!K253),DATA!K253,"n/a")</f>
        <v>0.70899999999999996</v>
      </c>
      <c r="G1692" s="87">
        <f>+IF(ISNUMBER(DATA!T253),DATA!T253,"n/a")</f>
        <v>43055</v>
      </c>
      <c r="H1692" s="78">
        <f>+IF(ISNUMBER(DATA!U253),DATA!U253,"n/a")</f>
        <v>0.72799999999999998</v>
      </c>
      <c r="I1692" s="87">
        <f>+IF(ISNUMBER(DATA!AD253),DATA!AD253,"n/a")</f>
        <v>86911</v>
      </c>
      <c r="J1692" s="78">
        <f>+IF(ISNUMBER(DATA!AE253),DATA!AE253,"n/a")</f>
        <v>0.78700000000000003</v>
      </c>
      <c r="K1692" s="87">
        <f>+IF(ISNUMBER(DATA!AN253),DATA!AN253,"n/a")</f>
        <v>180786</v>
      </c>
      <c r="L1692" s="78">
        <f>+IF(ISNUMBER(DATA!AO253),DATA!AO253,"n/a")</f>
        <v>0.68</v>
      </c>
      <c r="M1692" s="67"/>
      <c r="N1692" s="67"/>
      <c r="O1692" s="67"/>
      <c r="P1692" s="67"/>
      <c r="Q1692" s="67"/>
      <c r="S1692" s="71"/>
      <c r="U1692" s="71"/>
      <c r="W1692" s="71"/>
      <c r="Y1692" s="71"/>
    </row>
    <row r="1693" spans="1:25" s="70" customFormat="1" x14ac:dyDescent="0.2">
      <c r="A1693" s="76" t="s">
        <v>19</v>
      </c>
      <c r="B1693" s="67" t="s">
        <v>20</v>
      </c>
      <c r="C1693" s="67" t="s">
        <v>9</v>
      </c>
      <c r="D1693" s="67" t="s">
        <v>277</v>
      </c>
      <c r="E1693" s="87">
        <f>+IF(ISNUMBER(DATA!J254),DATA!J254,"n/a")</f>
        <v>1194</v>
      </c>
      <c r="F1693" s="78">
        <f>+IF(ISNUMBER(DATA!K254),DATA!K254,"n/a")</f>
        <v>-0.19600000000000001</v>
      </c>
      <c r="G1693" s="87">
        <f>+IF(ISNUMBER(DATA!T254),DATA!T254,"n/a")</f>
        <v>3741</v>
      </c>
      <c r="H1693" s="78">
        <f>+IF(ISNUMBER(DATA!U254),DATA!U254,"n/a")</f>
        <v>-0.11</v>
      </c>
      <c r="I1693" s="87">
        <f>+IF(ISNUMBER(DATA!AD254),DATA!AD254,"n/a")</f>
        <v>7127</v>
      </c>
      <c r="J1693" s="78">
        <f>+IF(ISNUMBER(DATA!AE254),DATA!AE254,"n/a")</f>
        <v>-7.0999999999999994E-2</v>
      </c>
      <c r="K1693" s="87">
        <f>+IF(ISNUMBER(DATA!AN254),DATA!AN254,"n/a")</f>
        <v>16397</v>
      </c>
      <c r="L1693" s="78">
        <f>+IF(ISNUMBER(DATA!AO254),DATA!AO254,"n/a")</f>
        <v>-5.2999999999999999E-2</v>
      </c>
      <c r="M1693" s="67"/>
      <c r="N1693" s="67"/>
      <c r="O1693" s="67"/>
      <c r="P1693" s="67"/>
      <c r="Q1693" s="67"/>
      <c r="S1693" s="71"/>
      <c r="U1693" s="71"/>
      <c r="W1693" s="71"/>
      <c r="Y1693" s="71"/>
    </row>
    <row r="1694" spans="1:25" s="70" customFormat="1" x14ac:dyDescent="0.2">
      <c r="A1694" s="76" t="s">
        <v>19</v>
      </c>
      <c r="B1694" s="67" t="s">
        <v>20</v>
      </c>
      <c r="C1694" s="67" t="s">
        <v>9</v>
      </c>
      <c r="D1694" s="67" t="s">
        <v>278</v>
      </c>
      <c r="E1694" s="87">
        <f>+IF(ISNUMBER(DATA!J255),DATA!J255,"n/a")</f>
        <v>8056</v>
      </c>
      <c r="F1694" s="78">
        <f>+IF(ISNUMBER(DATA!K255),DATA!K255,"n/a")</f>
        <v>0.27700000000000002</v>
      </c>
      <c r="G1694" s="87">
        <f>+IF(ISNUMBER(DATA!T255),DATA!T255,"n/a")</f>
        <v>21720</v>
      </c>
      <c r="H1694" s="78">
        <f>+IF(ISNUMBER(DATA!U255),DATA!U255,"n/a")</f>
        <v>0.217</v>
      </c>
      <c r="I1694" s="87">
        <f>+IF(ISNUMBER(DATA!AD255),DATA!AD255,"n/a")</f>
        <v>44507</v>
      </c>
      <c r="J1694" s="78">
        <f>+IF(ISNUMBER(DATA!AE255),DATA!AE255,"n/a")</f>
        <v>0.188</v>
      </c>
      <c r="K1694" s="87">
        <f>+IF(ISNUMBER(DATA!AN255),DATA!AN255,"n/a")</f>
        <v>97475</v>
      </c>
      <c r="L1694" s="78">
        <f>+IF(ISNUMBER(DATA!AO255),DATA!AO255,"n/a")</f>
        <v>0.18</v>
      </c>
      <c r="M1694" s="67"/>
      <c r="N1694" s="67"/>
      <c r="O1694" s="67"/>
      <c r="P1694" s="67"/>
      <c r="Q1694" s="67"/>
      <c r="S1694" s="71"/>
      <c r="U1694" s="71"/>
      <c r="W1694" s="71"/>
      <c r="Y1694" s="71"/>
    </row>
    <row r="1695" spans="1:25" s="70" customFormat="1" x14ac:dyDescent="0.2">
      <c r="A1695" s="76" t="s">
        <v>19</v>
      </c>
      <c r="B1695" s="67" t="s">
        <v>20</v>
      </c>
      <c r="C1695" s="67" t="s">
        <v>9</v>
      </c>
      <c r="D1695" s="67" t="s">
        <v>279</v>
      </c>
      <c r="E1695" s="87">
        <f>+IF(ISNUMBER(DATA!J256),DATA!J256,"n/a")</f>
        <v>18001</v>
      </c>
      <c r="F1695" s="78">
        <f>+IF(ISNUMBER(DATA!K256),DATA!K256,"n/a")</f>
        <v>3.0270000000000001</v>
      </c>
      <c r="G1695" s="87">
        <f>+IF(ISNUMBER(DATA!T256),DATA!T256,"n/a")</f>
        <v>47943</v>
      </c>
      <c r="H1695" s="78">
        <f>+IF(ISNUMBER(DATA!U256),DATA!U256,"n/a")</f>
        <v>2.8780000000000001</v>
      </c>
      <c r="I1695" s="87">
        <f>+IF(ISNUMBER(DATA!AD256),DATA!AD256,"n/a")</f>
        <v>95299</v>
      </c>
      <c r="J1695" s="78">
        <f>+IF(ISNUMBER(DATA!AE256),DATA!AE256,"n/a")</f>
        <v>2.6459999999999999</v>
      </c>
      <c r="K1695" s="87">
        <f>+IF(ISNUMBER(DATA!AN256),DATA!AN256,"n/a")</f>
        <v>177670</v>
      </c>
      <c r="L1695" s="78">
        <f>+IF(ISNUMBER(DATA!AO256),DATA!AO256,"n/a")</f>
        <v>1.9690000000000001</v>
      </c>
      <c r="M1695" s="67"/>
      <c r="N1695" s="67"/>
      <c r="O1695" s="67"/>
      <c r="P1695" s="67"/>
      <c r="Q1695" s="67"/>
      <c r="S1695" s="71"/>
      <c r="U1695" s="71"/>
      <c r="W1695" s="71"/>
      <c r="Y1695" s="71"/>
    </row>
    <row r="1696" spans="1:25" s="70" customFormat="1" x14ac:dyDescent="0.2">
      <c r="A1696" s="76" t="s">
        <v>19</v>
      </c>
      <c r="B1696" s="67" t="s">
        <v>20</v>
      </c>
      <c r="C1696" s="67" t="s">
        <v>9</v>
      </c>
      <c r="D1696" s="67" t="s">
        <v>280</v>
      </c>
      <c r="E1696" s="87">
        <f>+IF(ISNUMBER(DATA!J257),DATA!J257,"n/a")</f>
        <v>1304</v>
      </c>
      <c r="F1696" s="78">
        <f>+IF(ISNUMBER(DATA!K257),DATA!K257,"n/a")</f>
        <v>0.107</v>
      </c>
      <c r="G1696" s="87">
        <f>+IF(ISNUMBER(DATA!T257),DATA!T257,"n/a")</f>
        <v>4142</v>
      </c>
      <c r="H1696" s="78">
        <f>+IF(ISNUMBER(DATA!U257),DATA!U257,"n/a")</f>
        <v>0.114</v>
      </c>
      <c r="I1696" s="87">
        <f>+IF(ISNUMBER(DATA!AD257),DATA!AD257,"n/a")</f>
        <v>8429</v>
      </c>
      <c r="J1696" s="78">
        <f>+IF(ISNUMBER(DATA!AE257),DATA!AE257,"n/a")</f>
        <v>0.191</v>
      </c>
      <c r="K1696" s="87">
        <f>+IF(ISNUMBER(DATA!AN257),DATA!AN257,"n/a")</f>
        <v>19382</v>
      </c>
      <c r="L1696" s="78">
        <f>+IF(ISNUMBER(DATA!AO257),DATA!AO257,"n/a")</f>
        <v>0.373</v>
      </c>
      <c r="M1696" s="67"/>
      <c r="N1696" s="67"/>
      <c r="O1696" s="67"/>
      <c r="P1696" s="67"/>
      <c r="Q1696" s="67"/>
      <c r="S1696" s="71"/>
      <c r="U1696" s="71"/>
      <c r="W1696" s="71"/>
      <c r="Y1696" s="71"/>
    </row>
    <row r="1697" spans="1:25" s="70" customFormat="1" x14ac:dyDescent="0.2">
      <c r="A1697" s="76" t="s">
        <v>19</v>
      </c>
      <c r="B1697" s="67" t="s">
        <v>20</v>
      </c>
      <c r="C1697" s="67" t="s">
        <v>9</v>
      </c>
      <c r="D1697" s="67" t="s">
        <v>281</v>
      </c>
      <c r="E1697" s="87">
        <f>+IF(ISNUMBER(DATA!J258),DATA!J258,"n/a")</f>
        <v>5789</v>
      </c>
      <c r="F1697" s="78">
        <f>+IF(ISNUMBER(DATA!K258),DATA!K258,"n/a")</f>
        <v>0.155</v>
      </c>
      <c r="G1697" s="87">
        <f>+IF(ISNUMBER(DATA!T258),DATA!T258,"n/a")</f>
        <v>16602</v>
      </c>
      <c r="H1697" s="78">
        <f>+IF(ISNUMBER(DATA!U258),DATA!U258,"n/a")</f>
        <v>0.16600000000000001</v>
      </c>
      <c r="I1697" s="87">
        <f>+IF(ISNUMBER(DATA!AD258),DATA!AD258,"n/a")</f>
        <v>34738</v>
      </c>
      <c r="J1697" s="78">
        <f>+IF(ISNUMBER(DATA!AE258),DATA!AE258,"n/a")</f>
        <v>0.2</v>
      </c>
      <c r="K1697" s="87">
        <f>+IF(ISNUMBER(DATA!AN258),DATA!AN258,"n/a")</f>
        <v>77253</v>
      </c>
      <c r="L1697" s="78">
        <f>+IF(ISNUMBER(DATA!AO258),DATA!AO258,"n/a")</f>
        <v>0.20699999999999999</v>
      </c>
      <c r="M1697" s="67"/>
      <c r="N1697" s="67"/>
      <c r="O1697" s="67"/>
      <c r="P1697" s="67"/>
      <c r="Q1697" s="67"/>
      <c r="S1697" s="71"/>
      <c r="U1697" s="71"/>
      <c r="W1697" s="71"/>
      <c r="Y1697" s="71"/>
    </row>
    <row r="1698" spans="1:25" s="70" customFormat="1" x14ac:dyDescent="0.2">
      <c r="A1698" s="76" t="s">
        <v>19</v>
      </c>
      <c r="B1698" s="67" t="s">
        <v>20</v>
      </c>
      <c r="C1698" s="67" t="s">
        <v>9</v>
      </c>
      <c r="D1698" s="67" t="s">
        <v>282</v>
      </c>
      <c r="E1698" s="87">
        <f>+IF(ISNUMBER(DATA!J259),DATA!J259,"n/a")</f>
        <v>3335</v>
      </c>
      <c r="F1698" s="78">
        <f>+IF(ISNUMBER(DATA!K259),DATA!K259,"n/a")</f>
        <v>0.30199999999999999</v>
      </c>
      <c r="G1698" s="87">
        <f>+IF(ISNUMBER(DATA!T259),DATA!T259,"n/a")</f>
        <v>8748</v>
      </c>
      <c r="H1698" s="78">
        <f>+IF(ISNUMBER(DATA!U259),DATA!U259,"n/a")</f>
        <v>0.14199999999999999</v>
      </c>
      <c r="I1698" s="87">
        <f>+IF(ISNUMBER(DATA!AD259),DATA!AD259,"n/a")</f>
        <v>17172</v>
      </c>
      <c r="J1698" s="78">
        <f>+IF(ISNUMBER(DATA!AE259),DATA!AE259,"n/a")</f>
        <v>0.20399999999999999</v>
      </c>
      <c r="K1698" s="87">
        <f>+IF(ISNUMBER(DATA!AN259),DATA!AN259,"n/a")</f>
        <v>39279</v>
      </c>
      <c r="L1698" s="78">
        <f>+IF(ISNUMBER(DATA!AO259),DATA!AO259,"n/a")</f>
        <v>0.34699999999999998</v>
      </c>
      <c r="M1698" s="67"/>
      <c r="N1698" s="67"/>
      <c r="O1698" s="67"/>
      <c r="P1698" s="67"/>
      <c r="Q1698" s="67"/>
      <c r="S1698" s="71"/>
      <c r="U1698" s="71"/>
      <c r="W1698" s="71"/>
      <c r="Y1698" s="71"/>
    </row>
    <row r="1699" spans="1:25" s="70" customFormat="1" x14ac:dyDescent="0.2">
      <c r="A1699" s="76" t="s">
        <v>19</v>
      </c>
      <c r="B1699" s="67" t="s">
        <v>20</v>
      </c>
      <c r="C1699" s="67" t="s">
        <v>9</v>
      </c>
      <c r="D1699" s="67" t="s">
        <v>283</v>
      </c>
      <c r="E1699" s="87">
        <f>+IF(ISNUMBER(DATA!J260),DATA!J260,"n/a")</f>
        <v>1527</v>
      </c>
      <c r="F1699" s="78">
        <f>+IF(ISNUMBER(DATA!K260),DATA!K260,"n/a")</f>
        <v>8.5999999999999993E-2</v>
      </c>
      <c r="G1699" s="87">
        <f>+IF(ISNUMBER(DATA!T260),DATA!T260,"n/a")</f>
        <v>4185</v>
      </c>
      <c r="H1699" s="78">
        <f>+IF(ISNUMBER(DATA!U260),DATA!U260,"n/a")</f>
        <v>1.4E-2</v>
      </c>
      <c r="I1699" s="87">
        <f>+IF(ISNUMBER(DATA!AD260),DATA!AD260,"n/a")</f>
        <v>8190</v>
      </c>
      <c r="J1699" s="78">
        <f>+IF(ISNUMBER(DATA!AE260),DATA!AE260,"n/a")</f>
        <v>1E-3</v>
      </c>
      <c r="K1699" s="87">
        <f>+IF(ISNUMBER(DATA!AN260),DATA!AN260,"n/a")</f>
        <v>18383</v>
      </c>
      <c r="L1699" s="78">
        <f>+IF(ISNUMBER(DATA!AO260),DATA!AO260,"n/a")</f>
        <v>8.9999999999999993E-3</v>
      </c>
      <c r="M1699" s="67"/>
      <c r="N1699" s="67"/>
      <c r="O1699" s="67"/>
      <c r="P1699" s="67"/>
      <c r="Q1699" s="67"/>
      <c r="S1699" s="71"/>
      <c r="U1699" s="71"/>
      <c r="W1699" s="71"/>
      <c r="Y1699" s="71"/>
    </row>
    <row r="1700" spans="1:25" s="70" customFormat="1" x14ac:dyDescent="0.2">
      <c r="A1700" s="76" t="s">
        <v>19</v>
      </c>
      <c r="B1700" s="67" t="s">
        <v>20</v>
      </c>
      <c r="C1700" s="67" t="s">
        <v>9</v>
      </c>
      <c r="D1700" s="67" t="s">
        <v>284</v>
      </c>
      <c r="E1700" s="87">
        <f>+IF(ISNUMBER(DATA!J261),DATA!J261,"n/a")</f>
        <v>1929</v>
      </c>
      <c r="F1700" s="78">
        <f>+IF(ISNUMBER(DATA!K261),DATA!K261,"n/a")</f>
        <v>0.158</v>
      </c>
      <c r="G1700" s="87">
        <f>+IF(ISNUMBER(DATA!T261),DATA!T261,"n/a")</f>
        <v>5396</v>
      </c>
      <c r="H1700" s="78">
        <f>+IF(ISNUMBER(DATA!U261),DATA!U261,"n/a")</f>
        <v>9.4E-2</v>
      </c>
      <c r="I1700" s="87">
        <f>+IF(ISNUMBER(DATA!AD261),DATA!AD261,"n/a")</f>
        <v>10665</v>
      </c>
      <c r="J1700" s="78">
        <f>+IF(ISNUMBER(DATA!AE261),DATA!AE261,"n/a")</f>
        <v>2.1000000000000001E-2</v>
      </c>
      <c r="K1700" s="87">
        <f>+IF(ISNUMBER(DATA!AN261),DATA!AN261,"n/a")</f>
        <v>24819</v>
      </c>
      <c r="L1700" s="78">
        <f>+IF(ISNUMBER(DATA!AO261),DATA!AO261,"n/a")</f>
        <v>6.2E-2</v>
      </c>
      <c r="M1700" s="67"/>
      <c r="N1700" s="67"/>
      <c r="O1700" s="67"/>
      <c r="P1700" s="67"/>
      <c r="Q1700" s="67"/>
      <c r="S1700" s="71"/>
      <c r="U1700" s="71"/>
      <c r="W1700" s="71"/>
      <c r="Y1700" s="71"/>
    </row>
    <row r="1701" spans="1:25" s="70" customFormat="1" x14ac:dyDescent="0.2">
      <c r="A1701" s="76" t="s">
        <v>19</v>
      </c>
      <c r="B1701" s="67" t="s">
        <v>20</v>
      </c>
      <c r="C1701" s="67" t="s">
        <v>9</v>
      </c>
      <c r="D1701" s="67" t="s">
        <v>285</v>
      </c>
      <c r="E1701" s="87">
        <f>+IF(ISNUMBER(DATA!J262),DATA!J262,"n/a")</f>
        <v>2811</v>
      </c>
      <c r="F1701" s="78">
        <f>+IF(ISNUMBER(DATA!K262),DATA!K262,"n/a")</f>
        <v>0.374</v>
      </c>
      <c r="G1701" s="87">
        <f>+IF(ISNUMBER(DATA!T262),DATA!T262,"n/a")</f>
        <v>8412</v>
      </c>
      <c r="H1701" s="78">
        <f>+IF(ISNUMBER(DATA!U262),DATA!U262,"n/a")</f>
        <v>0.34200000000000003</v>
      </c>
      <c r="I1701" s="87">
        <f>+IF(ISNUMBER(DATA!AD262),DATA!AD262,"n/a")</f>
        <v>15887</v>
      </c>
      <c r="J1701" s="78">
        <f>+IF(ISNUMBER(DATA!AE262),DATA!AE262,"n/a")</f>
        <v>0.36399999999999999</v>
      </c>
      <c r="K1701" s="87">
        <f>+IF(ISNUMBER(DATA!AN262),DATA!AN262,"n/a")</f>
        <v>37239</v>
      </c>
      <c r="L1701" s="78">
        <f>+IF(ISNUMBER(DATA!AO262),DATA!AO262,"n/a")</f>
        <v>0.59299999999999997</v>
      </c>
      <c r="M1701" s="67"/>
      <c r="N1701" s="67"/>
      <c r="O1701" s="67"/>
      <c r="P1701" s="67"/>
      <c r="Q1701" s="67"/>
      <c r="S1701" s="71"/>
      <c r="U1701" s="71"/>
      <c r="W1701" s="71"/>
      <c r="Y1701" s="71"/>
    </row>
    <row r="1702" spans="1:25" s="70" customFormat="1" x14ac:dyDescent="0.2">
      <c r="A1702" s="76" t="s">
        <v>19</v>
      </c>
      <c r="B1702" s="67" t="s">
        <v>20</v>
      </c>
      <c r="C1702" s="67" t="s">
        <v>9</v>
      </c>
      <c r="D1702" s="67" t="s">
        <v>286</v>
      </c>
      <c r="E1702" s="87">
        <f>+IF(ISNUMBER(DATA!J263),DATA!J263,"n/a")</f>
        <v>4194</v>
      </c>
      <c r="F1702" s="78">
        <f>+IF(ISNUMBER(DATA!K263),DATA!K263,"n/a")</f>
        <v>0.67300000000000004</v>
      </c>
      <c r="G1702" s="87">
        <f>+IF(ISNUMBER(DATA!T263),DATA!T263,"n/a")</f>
        <v>11042</v>
      </c>
      <c r="H1702" s="78">
        <f>+IF(ISNUMBER(DATA!U263),DATA!U263,"n/a")</f>
        <v>0.57499999999999996</v>
      </c>
      <c r="I1702" s="87">
        <f>+IF(ISNUMBER(DATA!AD263),DATA!AD263,"n/a")</f>
        <v>21324</v>
      </c>
      <c r="J1702" s="78">
        <f>+IF(ISNUMBER(DATA!AE263),DATA!AE263,"n/a")</f>
        <v>0.56000000000000005</v>
      </c>
      <c r="K1702" s="87">
        <f>+IF(ISNUMBER(DATA!AN263),DATA!AN263,"n/a")</f>
        <v>44756</v>
      </c>
      <c r="L1702" s="78">
        <f>+IF(ISNUMBER(DATA!AO263),DATA!AO263,"n/a")</f>
        <v>0.496</v>
      </c>
      <c r="M1702" s="67"/>
      <c r="N1702" s="67"/>
      <c r="O1702" s="67"/>
      <c r="P1702" s="67"/>
      <c r="Q1702" s="67"/>
      <c r="S1702" s="71"/>
      <c r="U1702" s="71"/>
      <c r="W1702" s="71"/>
      <c r="Y1702" s="71"/>
    </row>
    <row r="1703" spans="1:25" s="70" customFormat="1" x14ac:dyDescent="0.2">
      <c r="A1703" s="76" t="s">
        <v>19</v>
      </c>
      <c r="B1703" s="67" t="s">
        <v>20</v>
      </c>
      <c r="C1703" s="67" t="s">
        <v>9</v>
      </c>
      <c r="D1703" s="67" t="s">
        <v>287</v>
      </c>
      <c r="E1703" s="87">
        <f>+IF(ISNUMBER(DATA!J264),DATA!J264,"n/a")</f>
        <v>3172</v>
      </c>
      <c r="F1703" s="78">
        <f>+IF(ISNUMBER(DATA!K264),DATA!K264,"n/a")</f>
        <v>0.40300000000000002</v>
      </c>
      <c r="G1703" s="87">
        <f>+IF(ISNUMBER(DATA!T264),DATA!T264,"n/a")</f>
        <v>8306</v>
      </c>
      <c r="H1703" s="78">
        <f>+IF(ISNUMBER(DATA!U264),DATA!U264,"n/a")</f>
        <v>0.17199999999999999</v>
      </c>
      <c r="I1703" s="87">
        <f>+IF(ISNUMBER(DATA!AD264),DATA!AD264,"n/a")</f>
        <v>17175</v>
      </c>
      <c r="J1703" s="78">
        <f>+IF(ISNUMBER(DATA!AE264),DATA!AE264,"n/a")</f>
        <v>0.12</v>
      </c>
      <c r="K1703" s="87">
        <f>+IF(ISNUMBER(DATA!AN264),DATA!AN264,"n/a")</f>
        <v>39164</v>
      </c>
      <c r="L1703" s="78">
        <f>+IF(ISNUMBER(DATA!AO264),DATA!AO264,"n/a")</f>
        <v>8.3000000000000004E-2</v>
      </c>
      <c r="M1703" s="67"/>
      <c r="N1703" s="67"/>
      <c r="O1703" s="67"/>
      <c r="P1703" s="67"/>
      <c r="Q1703" s="67"/>
      <c r="S1703" s="71"/>
      <c r="U1703" s="71"/>
      <c r="W1703" s="71"/>
      <c r="Y1703" s="71"/>
    </row>
    <row r="1704" spans="1:25" s="70" customFormat="1" x14ac:dyDescent="0.2">
      <c r="A1704" s="76" t="s">
        <v>19</v>
      </c>
      <c r="B1704" s="67" t="s">
        <v>20</v>
      </c>
      <c r="C1704" s="67" t="s">
        <v>9</v>
      </c>
      <c r="D1704" s="67" t="s">
        <v>288</v>
      </c>
      <c r="E1704" s="87">
        <f>+IF(ISNUMBER(DATA!J265),DATA!J265,"n/a")</f>
        <v>1080</v>
      </c>
      <c r="F1704" s="78">
        <f>+IF(ISNUMBER(DATA!K265),DATA!K265,"n/a")</f>
        <v>8.7999999999999995E-2</v>
      </c>
      <c r="G1704" s="87">
        <f>+IF(ISNUMBER(DATA!T265),DATA!T265,"n/a")</f>
        <v>3253</v>
      </c>
      <c r="H1704" s="78">
        <f>+IF(ISNUMBER(DATA!U265),DATA!U265,"n/a")</f>
        <v>0.129</v>
      </c>
      <c r="I1704" s="87">
        <f>+IF(ISNUMBER(DATA!AD265),DATA!AD265,"n/a")</f>
        <v>8097</v>
      </c>
      <c r="J1704" s="78">
        <f>+IF(ISNUMBER(DATA!AE265),DATA!AE265,"n/a")</f>
        <v>0.218</v>
      </c>
      <c r="K1704" s="87">
        <f>+IF(ISNUMBER(DATA!AN265),DATA!AN265,"n/a")</f>
        <v>17125</v>
      </c>
      <c r="L1704" s="78">
        <f>+IF(ISNUMBER(DATA!AO265),DATA!AO265,"n/a")</f>
        <v>0.13</v>
      </c>
      <c r="M1704" s="67"/>
      <c r="N1704" s="67"/>
      <c r="O1704" s="67"/>
      <c r="P1704" s="67"/>
      <c r="Q1704" s="67"/>
      <c r="S1704" s="71"/>
      <c r="U1704" s="71"/>
      <c r="W1704" s="71"/>
      <c r="Y1704" s="71"/>
    </row>
    <row r="1705" spans="1:25" s="70" customFormat="1" x14ac:dyDescent="0.2">
      <c r="A1705" s="76" t="s">
        <v>19</v>
      </c>
      <c r="B1705" s="67" t="s">
        <v>20</v>
      </c>
      <c r="C1705" s="67" t="s">
        <v>9</v>
      </c>
      <c r="D1705" s="67" t="s">
        <v>289</v>
      </c>
      <c r="E1705" s="87">
        <f>+IF(ISNUMBER(DATA!J266),DATA!J266,"n/a")</f>
        <v>6392</v>
      </c>
      <c r="F1705" s="78">
        <f>+IF(ISNUMBER(DATA!K266),DATA!K266,"n/a")</f>
        <v>0.57199999999999995</v>
      </c>
      <c r="G1705" s="87">
        <f>+IF(ISNUMBER(DATA!T266),DATA!T266,"n/a")</f>
        <v>19335</v>
      </c>
      <c r="H1705" s="78">
        <f>+IF(ISNUMBER(DATA!U266),DATA!U266,"n/a")</f>
        <v>0.68700000000000006</v>
      </c>
      <c r="I1705" s="87">
        <f>+IF(ISNUMBER(DATA!AD266),DATA!AD266,"n/a")</f>
        <v>39923</v>
      </c>
      <c r="J1705" s="78">
        <f>+IF(ISNUMBER(DATA!AE266),DATA!AE266,"n/a")</f>
        <v>0.76400000000000001</v>
      </c>
      <c r="K1705" s="87">
        <f>+IF(ISNUMBER(DATA!AN266),DATA!AN266,"n/a")</f>
        <v>80878</v>
      </c>
      <c r="L1705" s="78">
        <f>+IF(ISNUMBER(DATA!AO266),DATA!AO266,"n/a")</f>
        <v>0.59699999999999998</v>
      </c>
      <c r="M1705" s="67"/>
      <c r="N1705" s="67"/>
      <c r="O1705" s="67"/>
      <c r="P1705" s="67"/>
      <c r="Q1705" s="67"/>
      <c r="S1705" s="71"/>
      <c r="U1705" s="71"/>
      <c r="W1705" s="71"/>
      <c r="Y1705" s="71"/>
    </row>
    <row r="1706" spans="1:25" s="70" customFormat="1" x14ac:dyDescent="0.2">
      <c r="A1706" s="76" t="s">
        <v>19</v>
      </c>
      <c r="B1706" s="67" t="s">
        <v>20</v>
      </c>
      <c r="C1706" s="67" t="s">
        <v>9</v>
      </c>
      <c r="D1706" s="67" t="s">
        <v>290</v>
      </c>
      <c r="E1706" s="87">
        <f>+IF(ISNUMBER(DATA!J267),DATA!J267,"n/a")</f>
        <v>2592</v>
      </c>
      <c r="F1706" s="78">
        <f>+IF(ISNUMBER(DATA!K267),DATA!K267,"n/a")</f>
        <v>-0.17199999999999999</v>
      </c>
      <c r="G1706" s="87">
        <f>+IF(ISNUMBER(DATA!T267),DATA!T267,"n/a")</f>
        <v>7208</v>
      </c>
      <c r="H1706" s="78">
        <f>+IF(ISNUMBER(DATA!U267),DATA!U267,"n/a")</f>
        <v>-0.17699999999999999</v>
      </c>
      <c r="I1706" s="87">
        <f>+IF(ISNUMBER(DATA!AD267),DATA!AD267,"n/a")</f>
        <v>14724</v>
      </c>
      <c r="J1706" s="78">
        <f>+IF(ISNUMBER(DATA!AE267),DATA!AE267,"n/a")</f>
        <v>-0.19800000000000001</v>
      </c>
      <c r="K1706" s="87">
        <f>+IF(ISNUMBER(DATA!AN267),DATA!AN267,"n/a")</f>
        <v>37659</v>
      </c>
      <c r="L1706" s="78">
        <f>+IF(ISNUMBER(DATA!AO267),DATA!AO267,"n/a")</f>
        <v>-9.4E-2</v>
      </c>
      <c r="M1706" s="67"/>
      <c r="N1706" s="67"/>
      <c r="O1706" s="67"/>
      <c r="P1706" s="67"/>
      <c r="Q1706" s="67"/>
      <c r="S1706" s="71"/>
      <c r="U1706" s="71"/>
      <c r="W1706" s="71"/>
      <c r="Y1706" s="71"/>
    </row>
    <row r="1707" spans="1:25" s="70" customFormat="1" x14ac:dyDescent="0.2">
      <c r="A1707" s="76" t="s">
        <v>19</v>
      </c>
      <c r="B1707" s="67" t="s">
        <v>20</v>
      </c>
      <c r="C1707" s="67" t="s">
        <v>9</v>
      </c>
      <c r="D1707" s="67" t="s">
        <v>291</v>
      </c>
      <c r="E1707" s="87">
        <f>+IF(ISNUMBER(DATA!J268),DATA!J268,"n/a")</f>
        <v>3786</v>
      </c>
      <c r="F1707" s="78">
        <f>+IF(ISNUMBER(DATA!K268),DATA!K268,"n/a")</f>
        <v>0.54400000000000004</v>
      </c>
      <c r="G1707" s="87">
        <f>+IF(ISNUMBER(DATA!T268),DATA!T268,"n/a")</f>
        <v>11073</v>
      </c>
      <c r="H1707" s="78">
        <f>+IF(ISNUMBER(DATA!U268),DATA!U268,"n/a")</f>
        <v>0.36499999999999999</v>
      </c>
      <c r="I1707" s="87">
        <f>+IF(ISNUMBER(DATA!AD268),DATA!AD268,"n/a")</f>
        <v>20840</v>
      </c>
      <c r="J1707" s="78">
        <f>+IF(ISNUMBER(DATA!AE268),DATA!AE268,"n/a")</f>
        <v>0.34399999999999997</v>
      </c>
      <c r="K1707" s="87">
        <f>+IF(ISNUMBER(DATA!AN268),DATA!AN268,"n/a")</f>
        <v>44988</v>
      </c>
      <c r="L1707" s="78">
        <f>+IF(ISNUMBER(DATA!AO268),DATA!AO268,"n/a")</f>
        <v>0.45200000000000001</v>
      </c>
      <c r="M1707" s="67"/>
      <c r="N1707" s="67"/>
      <c r="O1707" s="67"/>
      <c r="P1707" s="67"/>
      <c r="Q1707" s="67"/>
      <c r="S1707" s="71"/>
      <c r="U1707" s="71"/>
      <c r="W1707" s="71"/>
      <c r="Y1707" s="71"/>
    </row>
    <row r="1708" spans="1:25" s="70" customFormat="1" x14ac:dyDescent="0.2">
      <c r="A1708" s="76" t="s">
        <v>19</v>
      </c>
      <c r="B1708" s="67" t="s">
        <v>20</v>
      </c>
      <c r="C1708" s="67" t="s">
        <v>9</v>
      </c>
      <c r="D1708" s="67" t="s">
        <v>292</v>
      </c>
      <c r="E1708" s="87">
        <f>+IF(ISNUMBER(DATA!J269),DATA!J269,"n/a")</f>
        <v>1954</v>
      </c>
      <c r="F1708" s="78">
        <f>+IF(ISNUMBER(DATA!K269),DATA!K269,"n/a")</f>
        <v>0.153</v>
      </c>
      <c r="G1708" s="87">
        <f>+IF(ISNUMBER(DATA!T269),DATA!T269,"n/a")</f>
        <v>5666</v>
      </c>
      <c r="H1708" s="78">
        <f>+IF(ISNUMBER(DATA!U269),DATA!U269,"n/a")</f>
        <v>0.17499999999999999</v>
      </c>
      <c r="I1708" s="87">
        <f>+IF(ISNUMBER(DATA!AD269),DATA!AD269,"n/a")</f>
        <v>12752</v>
      </c>
      <c r="J1708" s="78">
        <f>+IF(ISNUMBER(DATA!AE269),DATA!AE269,"n/a")</f>
        <v>0.30599999999999999</v>
      </c>
      <c r="K1708" s="87">
        <f>+IF(ISNUMBER(DATA!AN269),DATA!AN269,"n/a")</f>
        <v>27303</v>
      </c>
      <c r="L1708" s="78">
        <f>+IF(ISNUMBER(DATA!AO269),DATA!AO269,"n/a")</f>
        <v>0.32100000000000001</v>
      </c>
      <c r="M1708" s="67"/>
      <c r="N1708" s="67"/>
      <c r="O1708" s="67"/>
      <c r="P1708" s="67"/>
      <c r="Q1708" s="67"/>
      <c r="S1708" s="71"/>
      <c r="U1708" s="71"/>
      <c r="W1708" s="71"/>
      <c r="Y1708" s="71"/>
    </row>
    <row r="1709" spans="1:25" s="70" customFormat="1" x14ac:dyDescent="0.2">
      <c r="A1709" s="76" t="s">
        <v>19</v>
      </c>
      <c r="B1709" s="67" t="s">
        <v>20</v>
      </c>
      <c r="C1709" s="67" t="s">
        <v>9</v>
      </c>
      <c r="D1709" s="67" t="s">
        <v>293</v>
      </c>
      <c r="E1709" s="87">
        <f>+IF(ISNUMBER(DATA!J270),DATA!J270,"n/a")</f>
        <v>836</v>
      </c>
      <c r="F1709" s="78">
        <f>+IF(ISNUMBER(DATA!K270),DATA!K270,"n/a")</f>
        <v>-0.314</v>
      </c>
      <c r="G1709" s="87">
        <f>+IF(ISNUMBER(DATA!T270),DATA!T270,"n/a")</f>
        <v>2603</v>
      </c>
      <c r="H1709" s="78">
        <f>+IF(ISNUMBER(DATA!U270),DATA!U270,"n/a")</f>
        <v>-0.156</v>
      </c>
      <c r="I1709" s="87">
        <f>+IF(ISNUMBER(DATA!AD270),DATA!AD270,"n/a")</f>
        <v>5011</v>
      </c>
      <c r="J1709" s="78">
        <f>+IF(ISNUMBER(DATA!AE270),DATA!AE270,"n/a")</f>
        <v>-0.10100000000000001</v>
      </c>
      <c r="K1709" s="87">
        <f>+IF(ISNUMBER(DATA!AN270),DATA!AN270,"n/a")</f>
        <v>11572</v>
      </c>
      <c r="L1709" s="78">
        <f>+IF(ISNUMBER(DATA!AO270),DATA!AO270,"n/a")</f>
        <v>-0.13600000000000001</v>
      </c>
      <c r="M1709" s="67"/>
      <c r="N1709" s="67"/>
      <c r="O1709" s="67"/>
      <c r="P1709" s="67"/>
      <c r="Q1709" s="67"/>
      <c r="S1709" s="71"/>
      <c r="U1709" s="71"/>
      <c r="W1709" s="71"/>
      <c r="Y1709" s="71"/>
    </row>
    <row r="1710" spans="1:25" s="70" customFormat="1" x14ac:dyDescent="0.2">
      <c r="A1710" s="76" t="s">
        <v>19</v>
      </c>
      <c r="B1710" s="67" t="s">
        <v>20</v>
      </c>
      <c r="C1710" s="67" t="s">
        <v>9</v>
      </c>
      <c r="D1710" s="67" t="s">
        <v>294</v>
      </c>
      <c r="E1710" s="87">
        <f>+IF(ISNUMBER(DATA!J271),DATA!J271,"n/a")</f>
        <v>1346</v>
      </c>
      <c r="F1710" s="78">
        <f>+IF(ISNUMBER(DATA!K271),DATA!K271,"n/a")</f>
        <v>0.154</v>
      </c>
      <c r="G1710" s="87">
        <f>+IF(ISNUMBER(DATA!T271),DATA!T271,"n/a")</f>
        <v>4135</v>
      </c>
      <c r="H1710" s="78">
        <f>+IF(ISNUMBER(DATA!U271),DATA!U271,"n/a")</f>
        <v>0.13300000000000001</v>
      </c>
      <c r="I1710" s="87">
        <f>+IF(ISNUMBER(DATA!AD271),DATA!AD271,"n/a")</f>
        <v>8119</v>
      </c>
      <c r="J1710" s="78">
        <f>+IF(ISNUMBER(DATA!AE271),DATA!AE271,"n/a")</f>
        <v>0.12</v>
      </c>
      <c r="K1710" s="87">
        <f>+IF(ISNUMBER(DATA!AN271),DATA!AN271,"n/a")</f>
        <v>17889</v>
      </c>
      <c r="L1710" s="78">
        <f>+IF(ISNUMBER(DATA!AO271),DATA!AO271,"n/a")</f>
        <v>6.5000000000000002E-2</v>
      </c>
      <c r="M1710" s="67"/>
      <c r="N1710" s="67"/>
      <c r="O1710" s="67"/>
      <c r="P1710" s="67"/>
      <c r="Q1710" s="67"/>
      <c r="S1710" s="71"/>
      <c r="U1710" s="71"/>
      <c r="W1710" s="71"/>
      <c r="Y1710" s="71"/>
    </row>
    <row r="1711" spans="1:25" s="70" customFormat="1" x14ac:dyDescent="0.2">
      <c r="A1711" s="76" t="s">
        <v>19</v>
      </c>
      <c r="B1711" s="67" t="s">
        <v>20</v>
      </c>
      <c r="C1711" s="67" t="s">
        <v>9</v>
      </c>
      <c r="D1711" s="67" t="s">
        <v>295</v>
      </c>
      <c r="E1711" s="87">
        <f>+IF(ISNUMBER(DATA!J272),DATA!J272,"n/a")</f>
        <v>5796</v>
      </c>
      <c r="F1711" s="78">
        <f>+IF(ISNUMBER(DATA!K272),DATA!K272,"n/a")</f>
        <v>0.33700000000000002</v>
      </c>
      <c r="G1711" s="87">
        <f>+IF(ISNUMBER(DATA!T272),DATA!T272,"n/a")</f>
        <v>17532</v>
      </c>
      <c r="H1711" s="78">
        <f>+IF(ISNUMBER(DATA!U272),DATA!U272,"n/a")</f>
        <v>0.32700000000000001</v>
      </c>
      <c r="I1711" s="87">
        <f>+IF(ISNUMBER(DATA!AD272),DATA!AD272,"n/a")</f>
        <v>33977</v>
      </c>
      <c r="J1711" s="78">
        <f>+IF(ISNUMBER(DATA!AE272),DATA!AE272,"n/a")</f>
        <v>0.23799999999999999</v>
      </c>
      <c r="K1711" s="87">
        <f>+IF(ISNUMBER(DATA!AN272),DATA!AN272,"n/a")</f>
        <v>76180</v>
      </c>
      <c r="L1711" s="78">
        <f>+IF(ISNUMBER(DATA!AO272),DATA!AO272,"n/a")</f>
        <v>0.17</v>
      </c>
      <c r="M1711" s="67"/>
      <c r="N1711" s="67"/>
      <c r="O1711" s="67"/>
      <c r="P1711" s="67"/>
      <c r="Q1711" s="67"/>
      <c r="S1711" s="71"/>
      <c r="U1711" s="71"/>
      <c r="W1711" s="71"/>
      <c r="Y1711" s="71"/>
    </row>
    <row r="1712" spans="1:25" s="70" customFormat="1" x14ac:dyDescent="0.2">
      <c r="A1712" s="76" t="s">
        <v>19</v>
      </c>
      <c r="B1712" s="67" t="s">
        <v>20</v>
      </c>
      <c r="C1712" s="67" t="s">
        <v>9</v>
      </c>
      <c r="D1712" s="67" t="s">
        <v>296</v>
      </c>
      <c r="E1712" s="87">
        <f>+IF(ISNUMBER(DATA!J273),DATA!J273,"n/a")</f>
        <v>807</v>
      </c>
      <c r="F1712" s="78">
        <f>+IF(ISNUMBER(DATA!K273),DATA!K273,"n/a")</f>
        <v>0.21299999999999999</v>
      </c>
      <c r="G1712" s="87">
        <f>+IF(ISNUMBER(DATA!T273),DATA!T273,"n/a")</f>
        <v>2107</v>
      </c>
      <c r="H1712" s="78">
        <f>+IF(ISNUMBER(DATA!U273),DATA!U273,"n/a")</f>
        <v>0.17499999999999999</v>
      </c>
      <c r="I1712" s="87">
        <f>+IF(ISNUMBER(DATA!AD273),DATA!AD273,"n/a")</f>
        <v>4182</v>
      </c>
      <c r="J1712" s="78">
        <f>+IF(ISNUMBER(DATA!AE273),DATA!AE273,"n/a")</f>
        <v>0.34799999999999998</v>
      </c>
      <c r="K1712" s="87">
        <f>+IF(ISNUMBER(DATA!AN273),DATA!AN273,"n/a")</f>
        <v>9337</v>
      </c>
      <c r="L1712" s="78">
        <f>+IF(ISNUMBER(DATA!AO273),DATA!AO273,"n/a")</f>
        <v>0.49199999999999999</v>
      </c>
      <c r="M1712" s="67"/>
      <c r="N1712" s="67"/>
      <c r="O1712" s="67"/>
      <c r="P1712" s="67"/>
      <c r="Q1712" s="67"/>
      <c r="S1712" s="71"/>
      <c r="U1712" s="71"/>
      <c r="W1712" s="71"/>
      <c r="Y1712" s="71"/>
    </row>
    <row r="1713" spans="1:25" s="70" customFormat="1" x14ac:dyDescent="0.2">
      <c r="A1713" s="76" t="s">
        <v>19</v>
      </c>
      <c r="B1713" s="67" t="s">
        <v>20</v>
      </c>
      <c r="C1713" s="67" t="s">
        <v>9</v>
      </c>
      <c r="D1713" s="67" t="s">
        <v>297</v>
      </c>
      <c r="E1713" s="87">
        <f>+IF(ISNUMBER(DATA!J274),DATA!J274,"n/a")</f>
        <v>3346</v>
      </c>
      <c r="F1713" s="78">
        <f>+IF(ISNUMBER(DATA!K274),DATA!K274,"n/a")</f>
        <v>-0.247</v>
      </c>
      <c r="G1713" s="87">
        <f>+IF(ISNUMBER(DATA!T274),DATA!T274,"n/a")</f>
        <v>10414</v>
      </c>
      <c r="H1713" s="78">
        <f>+IF(ISNUMBER(DATA!U274),DATA!U274,"n/a")</f>
        <v>-9.2999999999999999E-2</v>
      </c>
      <c r="I1713" s="87">
        <f>+IF(ISNUMBER(DATA!AD274),DATA!AD274,"n/a")</f>
        <v>20319</v>
      </c>
      <c r="J1713" s="78">
        <f>+IF(ISNUMBER(DATA!AE274),DATA!AE274,"n/a")</f>
        <v>-4.5999999999999999E-2</v>
      </c>
      <c r="K1713" s="87">
        <f>+IF(ISNUMBER(DATA!AN274),DATA!AN274,"n/a")</f>
        <v>46552</v>
      </c>
      <c r="L1713" s="78">
        <f>+IF(ISNUMBER(DATA!AO274),DATA!AO274,"n/a")</f>
        <v>-8.1000000000000003E-2</v>
      </c>
      <c r="M1713" s="67"/>
      <c r="N1713" s="67"/>
      <c r="O1713" s="67"/>
      <c r="P1713" s="67"/>
      <c r="Q1713" s="67"/>
      <c r="S1713" s="71"/>
      <c r="U1713" s="71"/>
      <c r="W1713" s="71"/>
      <c r="Y1713" s="71"/>
    </row>
    <row r="1714" spans="1:25" s="70" customFormat="1" x14ac:dyDescent="0.2">
      <c r="A1714" s="76" t="s">
        <v>19</v>
      </c>
      <c r="B1714" s="67" t="s">
        <v>20</v>
      </c>
      <c r="C1714" s="67" t="s">
        <v>9</v>
      </c>
      <c r="D1714" s="67" t="s">
        <v>298</v>
      </c>
      <c r="E1714" s="87">
        <f>+IF(ISNUMBER(DATA!J275),DATA!J275,"n/a")</f>
        <v>1485</v>
      </c>
      <c r="F1714" s="78">
        <f>+IF(ISNUMBER(DATA!K275),DATA!K275,"n/a")</f>
        <v>3.9E-2</v>
      </c>
      <c r="G1714" s="87">
        <f>+IF(ISNUMBER(DATA!T275),DATA!T275,"n/a")</f>
        <v>4418</v>
      </c>
      <c r="H1714" s="78">
        <f>+IF(ISNUMBER(DATA!U275),DATA!U275,"n/a")</f>
        <v>0.14799999999999999</v>
      </c>
      <c r="I1714" s="87">
        <f>+IF(ISNUMBER(DATA!AD275),DATA!AD275,"n/a")</f>
        <v>9590</v>
      </c>
      <c r="J1714" s="78">
        <f>+IF(ISNUMBER(DATA!AE275),DATA!AE275,"n/a")</f>
        <v>0.20599999999999999</v>
      </c>
      <c r="K1714" s="87">
        <f>+IF(ISNUMBER(DATA!AN275),DATA!AN275,"n/a")</f>
        <v>22161</v>
      </c>
      <c r="L1714" s="78">
        <f>+IF(ISNUMBER(DATA!AO275),DATA!AO275,"n/a")</f>
        <v>0.221</v>
      </c>
      <c r="M1714" s="67"/>
      <c r="N1714" s="67"/>
      <c r="O1714" s="67"/>
      <c r="P1714" s="67"/>
      <c r="Q1714" s="67"/>
      <c r="S1714" s="71"/>
      <c r="U1714" s="71"/>
      <c r="W1714" s="71"/>
      <c r="Y1714" s="71"/>
    </row>
    <row r="1715" spans="1:25" s="70" customFormat="1" x14ac:dyDescent="0.2">
      <c r="A1715" s="76" t="s">
        <v>19</v>
      </c>
      <c r="B1715" s="67" t="s">
        <v>20</v>
      </c>
      <c r="C1715" s="67" t="s">
        <v>9</v>
      </c>
      <c r="D1715" s="67" t="s">
        <v>299</v>
      </c>
      <c r="E1715" s="87">
        <f>+IF(ISNUMBER(DATA!J276),DATA!J276,"n/a")</f>
        <v>2381</v>
      </c>
      <c r="F1715" s="78">
        <f>+IF(ISNUMBER(DATA!K276),DATA!K276,"n/a")</f>
        <v>0.53</v>
      </c>
      <c r="G1715" s="87">
        <f>+IF(ISNUMBER(DATA!T276),DATA!T276,"n/a")</f>
        <v>7002</v>
      </c>
      <c r="H1715" s="78">
        <f>+IF(ISNUMBER(DATA!U276),DATA!U276,"n/a")</f>
        <v>0.57999999999999996</v>
      </c>
      <c r="I1715" s="87">
        <f>+IF(ISNUMBER(DATA!AD276),DATA!AD276,"n/a")</f>
        <v>14722</v>
      </c>
      <c r="J1715" s="78">
        <f>+IF(ISNUMBER(DATA!AE276),DATA!AE276,"n/a")</f>
        <v>0.63</v>
      </c>
      <c r="K1715" s="87">
        <f>+IF(ISNUMBER(DATA!AN276),DATA!AN276,"n/a")</f>
        <v>28992</v>
      </c>
      <c r="L1715" s="78">
        <f>+IF(ISNUMBER(DATA!AO276),DATA!AO276,"n/a")</f>
        <v>0.38100000000000001</v>
      </c>
      <c r="M1715" s="67"/>
      <c r="N1715" s="67"/>
      <c r="O1715" s="67"/>
      <c r="P1715" s="67"/>
      <c r="Q1715" s="67"/>
      <c r="S1715" s="71"/>
      <c r="U1715" s="71"/>
      <c r="W1715" s="71"/>
      <c r="Y1715" s="71"/>
    </row>
    <row r="1716" spans="1:25" s="70" customFormat="1" x14ac:dyDescent="0.2">
      <c r="A1716" s="76" t="s">
        <v>19</v>
      </c>
      <c r="B1716" s="67" t="s">
        <v>20</v>
      </c>
      <c r="C1716" s="67" t="s">
        <v>9</v>
      </c>
      <c r="D1716" s="67" t="s">
        <v>300</v>
      </c>
      <c r="E1716" s="87">
        <f>+IF(ISNUMBER(DATA!J277),DATA!J277,"n/a")</f>
        <v>1018</v>
      </c>
      <c r="F1716" s="78">
        <f>+IF(ISNUMBER(DATA!K277),DATA!K277,"n/a")</f>
        <v>0.06</v>
      </c>
      <c r="G1716" s="87">
        <f>+IF(ISNUMBER(DATA!T277),DATA!T277,"n/a")</f>
        <v>2848</v>
      </c>
      <c r="H1716" s="78">
        <f>+IF(ISNUMBER(DATA!U277),DATA!U277,"n/a")</f>
        <v>0.12</v>
      </c>
      <c r="I1716" s="87">
        <f>+IF(ISNUMBER(DATA!AD277),DATA!AD277,"n/a")</f>
        <v>5544</v>
      </c>
      <c r="J1716" s="78">
        <f>+IF(ISNUMBER(DATA!AE277),DATA!AE277,"n/a")</f>
        <v>0.25600000000000001</v>
      </c>
      <c r="K1716" s="87">
        <f>+IF(ISNUMBER(DATA!AN277),DATA!AN277,"n/a")</f>
        <v>12447</v>
      </c>
      <c r="L1716" s="78">
        <f>+IF(ISNUMBER(DATA!AO277),DATA!AO277,"n/a")</f>
        <v>0.34499999999999997</v>
      </c>
      <c r="M1716" s="67"/>
      <c r="N1716" s="67"/>
      <c r="O1716" s="67"/>
      <c r="P1716" s="67"/>
      <c r="Q1716" s="67"/>
      <c r="S1716" s="71"/>
      <c r="U1716" s="71"/>
      <c r="W1716" s="71"/>
      <c r="Y1716" s="71"/>
    </row>
    <row r="1717" spans="1:25" s="70" customFormat="1" x14ac:dyDescent="0.2">
      <c r="A1717" s="76" t="s">
        <v>19</v>
      </c>
      <c r="B1717" s="67" t="s">
        <v>20</v>
      </c>
      <c r="C1717" s="67" t="s">
        <v>9</v>
      </c>
      <c r="D1717" s="67" t="s">
        <v>301</v>
      </c>
      <c r="E1717" s="87">
        <f>+IF(ISNUMBER(DATA!J278),DATA!J278,"n/a")</f>
        <v>273</v>
      </c>
      <c r="F1717" s="78">
        <f>+IF(ISNUMBER(DATA!K278),DATA!K278,"n/a")</f>
        <v>-3.7999999999999999E-2</v>
      </c>
      <c r="G1717" s="87">
        <f>+IF(ISNUMBER(DATA!T278),DATA!T278,"n/a")</f>
        <v>820</v>
      </c>
      <c r="H1717" s="78">
        <f>+IF(ISNUMBER(DATA!U278),DATA!U278,"n/a")</f>
        <v>-0.441</v>
      </c>
      <c r="I1717" s="87">
        <f>+IF(ISNUMBER(DATA!AD278),DATA!AD278,"n/a")</f>
        <v>1545</v>
      </c>
      <c r="J1717" s="78">
        <f>+IF(ISNUMBER(DATA!AE278),DATA!AE278,"n/a")</f>
        <v>-0.443</v>
      </c>
      <c r="K1717" s="87">
        <f>+IF(ISNUMBER(DATA!AN278),DATA!AN278,"n/a")</f>
        <v>3620</v>
      </c>
      <c r="L1717" s="78">
        <f>+IF(ISNUMBER(DATA!AO278),DATA!AO278,"n/a")</f>
        <v>-0.28499999999999998</v>
      </c>
      <c r="M1717" s="67"/>
      <c r="N1717" s="67"/>
      <c r="O1717" s="67"/>
      <c r="P1717" s="67"/>
      <c r="Q1717" s="67"/>
      <c r="S1717" s="71"/>
      <c r="U1717" s="71"/>
      <c r="W1717" s="71"/>
      <c r="Y1717" s="71"/>
    </row>
    <row r="1718" spans="1:25" s="70" customFormat="1" x14ac:dyDescent="0.2">
      <c r="A1718" s="76" t="s">
        <v>19</v>
      </c>
      <c r="B1718" s="67" t="s">
        <v>20</v>
      </c>
      <c r="C1718" s="67" t="s">
        <v>9</v>
      </c>
      <c r="D1718" s="67" t="s">
        <v>302</v>
      </c>
      <c r="E1718" s="87">
        <f>+IF(ISNUMBER(DATA!J279),DATA!J279,"n/a")</f>
        <v>14759</v>
      </c>
      <c r="F1718" s="78">
        <f>+IF(ISNUMBER(DATA!K279),DATA!K279,"n/a")</f>
        <v>5.0000000000000001E-3</v>
      </c>
      <c r="G1718" s="87">
        <f>+IF(ISNUMBER(DATA!T279),DATA!T279,"n/a")</f>
        <v>47513</v>
      </c>
      <c r="H1718" s="78">
        <f>+IF(ISNUMBER(DATA!U279),DATA!U279,"n/a")</f>
        <v>0.158</v>
      </c>
      <c r="I1718" s="87">
        <f>+IF(ISNUMBER(DATA!AD279),DATA!AD279,"n/a")</f>
        <v>96605</v>
      </c>
      <c r="J1718" s="78">
        <f>+IF(ISNUMBER(DATA!AE279),DATA!AE279,"n/a")</f>
        <v>0.13900000000000001</v>
      </c>
      <c r="K1718" s="87">
        <f>+IF(ISNUMBER(DATA!AN279),DATA!AN279,"n/a")</f>
        <v>220818</v>
      </c>
      <c r="L1718" s="78">
        <f>+IF(ISNUMBER(DATA!AO279),DATA!AO279,"n/a")</f>
        <v>0.11600000000000001</v>
      </c>
      <c r="M1718" s="67"/>
      <c r="N1718" s="67"/>
      <c r="O1718" s="67"/>
      <c r="P1718" s="67"/>
      <c r="Q1718" s="67"/>
      <c r="S1718" s="71"/>
      <c r="U1718" s="71"/>
      <c r="W1718" s="71"/>
      <c r="Y1718" s="71"/>
    </row>
    <row r="1719" spans="1:25" s="70" customFormat="1" x14ac:dyDescent="0.2">
      <c r="A1719" s="76" t="s">
        <v>19</v>
      </c>
      <c r="B1719" s="67" t="s">
        <v>20</v>
      </c>
      <c r="C1719" s="67" t="s">
        <v>9</v>
      </c>
      <c r="D1719" s="67" t="s">
        <v>303</v>
      </c>
      <c r="E1719" s="87">
        <f>+IF(ISNUMBER(DATA!J280),DATA!J280,"n/a")</f>
        <v>11981</v>
      </c>
      <c r="F1719" s="78">
        <f>+IF(ISNUMBER(DATA!K280),DATA!K280,"n/a")</f>
        <v>0.19700000000000001</v>
      </c>
      <c r="G1719" s="87">
        <f>+IF(ISNUMBER(DATA!T280),DATA!T280,"n/a")</f>
        <v>35796</v>
      </c>
      <c r="H1719" s="78">
        <f>+IF(ISNUMBER(DATA!U280),DATA!U280,"n/a")</f>
        <v>0.186</v>
      </c>
      <c r="I1719" s="87">
        <f>+IF(ISNUMBER(DATA!AD280),DATA!AD280,"n/a")</f>
        <v>75086</v>
      </c>
      <c r="J1719" s="78">
        <f>+IF(ISNUMBER(DATA!AE280),DATA!AE280,"n/a")</f>
        <v>0.16800000000000001</v>
      </c>
      <c r="K1719" s="87">
        <f>+IF(ISNUMBER(DATA!AN280),DATA!AN280,"n/a")</f>
        <v>162229</v>
      </c>
      <c r="L1719" s="78">
        <f>+IF(ISNUMBER(DATA!AO280),DATA!AO280,"n/a")</f>
        <v>0.14699999999999999</v>
      </c>
      <c r="M1719" s="67"/>
      <c r="N1719" s="67"/>
      <c r="O1719" s="67"/>
      <c r="P1719" s="67"/>
      <c r="Q1719" s="67"/>
      <c r="S1719" s="71"/>
      <c r="U1719" s="71"/>
      <c r="W1719" s="71"/>
      <c r="Y1719" s="71"/>
    </row>
    <row r="1720" spans="1:25" s="70" customFormat="1" x14ac:dyDescent="0.2">
      <c r="A1720" s="76" t="s">
        <v>19</v>
      </c>
      <c r="B1720" s="67" t="s">
        <v>20</v>
      </c>
      <c r="C1720" s="67" t="s">
        <v>9</v>
      </c>
      <c r="D1720" s="67" t="s">
        <v>304</v>
      </c>
      <c r="E1720" s="87">
        <f>+IF(ISNUMBER(DATA!J281),DATA!J281,"n/a")</f>
        <v>640</v>
      </c>
      <c r="F1720" s="78">
        <f>+IF(ISNUMBER(DATA!K281),DATA!K281,"n/a")</f>
        <v>1.147</v>
      </c>
      <c r="G1720" s="87">
        <f>+IF(ISNUMBER(DATA!T281),DATA!T281,"n/a")</f>
        <v>1813</v>
      </c>
      <c r="H1720" s="78">
        <f>+IF(ISNUMBER(DATA!U281),DATA!U281,"n/a")</f>
        <v>0.84099999999999997</v>
      </c>
      <c r="I1720" s="87">
        <f>+IF(ISNUMBER(DATA!AD281),DATA!AD281,"n/a")</f>
        <v>4246</v>
      </c>
      <c r="J1720" s="78">
        <f>+IF(ISNUMBER(DATA!AE281),DATA!AE281,"n/a")</f>
        <v>1.47</v>
      </c>
      <c r="K1720" s="87">
        <f>+IF(ISNUMBER(DATA!AN281),DATA!AN281,"n/a")</f>
        <v>7901</v>
      </c>
      <c r="L1720" s="78">
        <f>+IF(ISNUMBER(DATA!AO281),DATA!AO281,"n/a")</f>
        <v>1.0669999999999999</v>
      </c>
      <c r="M1720" s="67"/>
      <c r="N1720" s="67"/>
      <c r="O1720" s="67"/>
      <c r="P1720" s="67"/>
      <c r="Q1720" s="67"/>
      <c r="S1720" s="71"/>
      <c r="U1720" s="71"/>
      <c r="W1720" s="71"/>
      <c r="Y1720" s="71"/>
    </row>
    <row r="1721" spans="1:25" s="70" customFormat="1" x14ac:dyDescent="0.2">
      <c r="A1721" s="76" t="s">
        <v>19</v>
      </c>
      <c r="B1721" s="67" t="s">
        <v>20</v>
      </c>
      <c r="C1721" s="67" t="s">
        <v>9</v>
      </c>
      <c r="D1721" s="67" t="s">
        <v>305</v>
      </c>
      <c r="E1721" s="87">
        <f>+IF(ISNUMBER(DATA!J282),DATA!J282,"n/a")</f>
        <v>1483</v>
      </c>
      <c r="F1721" s="78">
        <f>+IF(ISNUMBER(DATA!K282),DATA!K282,"n/a")</f>
        <v>-0.35199999999999998</v>
      </c>
      <c r="G1721" s="87">
        <f>+IF(ISNUMBER(DATA!T282),DATA!T282,"n/a")</f>
        <v>4700</v>
      </c>
      <c r="H1721" s="78">
        <f>+IF(ISNUMBER(DATA!U282),DATA!U282,"n/a")</f>
        <v>-0.14000000000000001</v>
      </c>
      <c r="I1721" s="87">
        <f>+IF(ISNUMBER(DATA!AD282),DATA!AD282,"n/a")</f>
        <v>9227</v>
      </c>
      <c r="J1721" s="78">
        <f>+IF(ISNUMBER(DATA!AE282),DATA!AE282,"n/a")</f>
        <v>-7.4999999999999997E-2</v>
      </c>
      <c r="K1721" s="87">
        <f>+IF(ISNUMBER(DATA!AN282),DATA!AN282,"n/a")</f>
        <v>21663</v>
      </c>
      <c r="L1721" s="78">
        <f>+IF(ISNUMBER(DATA!AO282),DATA!AO282,"n/a")</f>
        <v>-0.10199999999999999</v>
      </c>
      <c r="M1721" s="67"/>
      <c r="N1721" s="67"/>
      <c r="O1721" s="67"/>
      <c r="P1721" s="67"/>
      <c r="Q1721" s="67"/>
      <c r="S1721" s="71"/>
      <c r="U1721" s="71"/>
      <c r="W1721" s="71"/>
      <c r="Y1721" s="71"/>
    </row>
    <row r="1722" spans="1:25" s="70" customFormat="1" x14ac:dyDescent="0.2">
      <c r="A1722" s="76" t="s">
        <v>19</v>
      </c>
      <c r="B1722" s="67" t="s">
        <v>20</v>
      </c>
      <c r="C1722" s="67" t="s">
        <v>9</v>
      </c>
      <c r="D1722" s="67" t="s">
        <v>306</v>
      </c>
      <c r="E1722" s="87">
        <f>+IF(ISNUMBER(DATA!J283),DATA!J283,"n/a")</f>
        <v>1487</v>
      </c>
      <c r="F1722" s="78">
        <f>+IF(ISNUMBER(DATA!K283),DATA!K283,"n/a")</f>
        <v>0.106</v>
      </c>
      <c r="G1722" s="87">
        <f>+IF(ISNUMBER(DATA!T283),DATA!T283,"n/a")</f>
        <v>4149</v>
      </c>
      <c r="H1722" s="78">
        <f>+IF(ISNUMBER(DATA!U283),DATA!U283,"n/a")</f>
        <v>4.5999999999999999E-2</v>
      </c>
      <c r="I1722" s="87">
        <f>+IF(ISNUMBER(DATA!AD283),DATA!AD283,"n/a")</f>
        <v>8769</v>
      </c>
      <c r="J1722" s="78">
        <f>+IF(ISNUMBER(DATA!AE283),DATA!AE283,"n/a")</f>
        <v>0.13500000000000001</v>
      </c>
      <c r="K1722" s="87">
        <f>+IF(ISNUMBER(DATA!AN283),DATA!AN283,"n/a")</f>
        <v>21115</v>
      </c>
      <c r="L1722" s="78">
        <f>+IF(ISNUMBER(DATA!AO283),DATA!AO283,"n/a")</f>
        <v>0.218</v>
      </c>
      <c r="M1722" s="67"/>
      <c r="N1722" s="67"/>
      <c r="O1722" s="67"/>
      <c r="P1722" s="67"/>
      <c r="Q1722" s="67"/>
      <c r="S1722" s="71"/>
      <c r="U1722" s="71"/>
      <c r="W1722" s="71"/>
      <c r="Y1722" s="71"/>
    </row>
    <row r="1723" spans="1:25" s="70" customFormat="1" x14ac:dyDescent="0.2">
      <c r="A1723" s="76" t="s">
        <v>19</v>
      </c>
      <c r="B1723" s="67" t="s">
        <v>20</v>
      </c>
      <c r="C1723" s="67" t="s">
        <v>9</v>
      </c>
      <c r="D1723" s="67" t="s">
        <v>307</v>
      </c>
      <c r="E1723" s="87">
        <f>+IF(ISNUMBER(DATA!J284),DATA!J284,"n/a")</f>
        <v>12812</v>
      </c>
      <c r="F1723" s="78">
        <f>+IF(ISNUMBER(DATA!K284),DATA!K284,"n/a")</f>
        <v>0.36</v>
      </c>
      <c r="G1723" s="87">
        <f>+IF(ISNUMBER(DATA!T284),DATA!T284,"n/a")</f>
        <v>65445</v>
      </c>
      <c r="H1723" s="78">
        <f>+IF(ISNUMBER(DATA!U284),DATA!U284,"n/a")</f>
        <v>1.552</v>
      </c>
      <c r="I1723" s="87">
        <f>+IF(ISNUMBER(DATA!AD284),DATA!AD284,"n/a")</f>
        <v>102127</v>
      </c>
      <c r="J1723" s="78">
        <f>+IF(ISNUMBER(DATA!AE284),DATA!AE284,"n/a")</f>
        <v>0.96699999999999997</v>
      </c>
      <c r="K1723" s="87">
        <f>+IF(ISNUMBER(DATA!AN284),DATA!AN284,"n/a")</f>
        <v>188914</v>
      </c>
      <c r="L1723" s="78">
        <f>+IF(ISNUMBER(DATA!AO284),DATA!AO284,"n/a")</f>
        <v>0.57799999999999996</v>
      </c>
      <c r="M1723" s="67"/>
      <c r="N1723" s="67"/>
      <c r="O1723" s="67"/>
      <c r="P1723" s="67"/>
      <c r="Q1723" s="67"/>
      <c r="S1723" s="71"/>
      <c r="U1723" s="71"/>
      <c r="W1723" s="71"/>
      <c r="Y1723" s="71"/>
    </row>
    <row r="1724" spans="1:25" s="70" customFormat="1" x14ac:dyDescent="0.2">
      <c r="A1724" s="76" t="s">
        <v>19</v>
      </c>
      <c r="B1724" s="67" t="s">
        <v>20</v>
      </c>
      <c r="C1724" s="67" t="s">
        <v>9</v>
      </c>
      <c r="D1724" s="67" t="s">
        <v>308</v>
      </c>
      <c r="E1724" s="87">
        <f>+IF(ISNUMBER(DATA!J285),DATA!J285,"n/a")</f>
        <v>2374</v>
      </c>
      <c r="F1724" s="78">
        <f>+IF(ISNUMBER(DATA!K285),DATA!K285,"n/a")</f>
        <v>1.1970000000000001</v>
      </c>
      <c r="G1724" s="87">
        <f>+IF(ISNUMBER(DATA!T285),DATA!T285,"n/a")</f>
        <v>5640</v>
      </c>
      <c r="H1724" s="78">
        <f>+IF(ISNUMBER(DATA!U285),DATA!U285,"n/a")</f>
        <v>0.78</v>
      </c>
      <c r="I1724" s="87">
        <f>+IF(ISNUMBER(DATA!AD285),DATA!AD285,"n/a")</f>
        <v>9093</v>
      </c>
      <c r="J1724" s="78">
        <f>+IF(ISNUMBER(DATA!AE285),DATA!AE285,"n/a")</f>
        <v>0.47399999999999998</v>
      </c>
      <c r="K1724" s="87">
        <f>+IF(ISNUMBER(DATA!AN285),DATA!AN285,"n/a")</f>
        <v>18650</v>
      </c>
      <c r="L1724" s="78">
        <f>+IF(ISNUMBER(DATA!AO285),DATA!AO285,"n/a")</f>
        <v>0.245</v>
      </c>
      <c r="M1724" s="67"/>
      <c r="N1724" s="67"/>
      <c r="O1724" s="67"/>
      <c r="P1724" s="67"/>
      <c r="Q1724" s="67"/>
      <c r="S1724" s="71"/>
      <c r="U1724" s="71"/>
      <c r="W1724" s="71"/>
      <c r="Y1724" s="71"/>
    </row>
    <row r="1725" spans="1:25" s="70" customFormat="1" x14ac:dyDescent="0.2">
      <c r="A1725" s="76" t="s">
        <v>19</v>
      </c>
      <c r="B1725" s="67" t="s">
        <v>20</v>
      </c>
      <c r="C1725" s="67" t="s">
        <v>9</v>
      </c>
      <c r="D1725" s="67" t="s">
        <v>309</v>
      </c>
      <c r="E1725" s="87">
        <f>+IF(ISNUMBER(DATA!J286),DATA!J286,"n/a")</f>
        <v>3009</v>
      </c>
      <c r="F1725" s="78">
        <f>+IF(ISNUMBER(DATA!K286),DATA!K286,"n/a")</f>
        <v>-6.5000000000000002E-2</v>
      </c>
      <c r="G1725" s="87">
        <f>+IF(ISNUMBER(DATA!T286),DATA!T286,"n/a")</f>
        <v>8196</v>
      </c>
      <c r="H1725" s="78">
        <f>+IF(ISNUMBER(DATA!U286),DATA!U286,"n/a")</f>
        <v>-8.6999999999999994E-2</v>
      </c>
      <c r="I1725" s="87">
        <f>+IF(ISNUMBER(DATA!AD286),DATA!AD286,"n/a")</f>
        <v>16759</v>
      </c>
      <c r="J1725" s="78">
        <f>+IF(ISNUMBER(DATA!AE286),DATA!AE286,"n/a")</f>
        <v>-6.9000000000000006E-2</v>
      </c>
      <c r="K1725" s="87">
        <f>+IF(ISNUMBER(DATA!AN286),DATA!AN286,"n/a")</f>
        <v>39745</v>
      </c>
      <c r="L1725" s="78">
        <f>+IF(ISNUMBER(DATA!AO286),DATA!AO286,"n/a")</f>
        <v>-3.0000000000000001E-3</v>
      </c>
      <c r="M1725" s="67"/>
      <c r="N1725" s="67"/>
      <c r="O1725" s="67"/>
      <c r="P1725" s="67"/>
      <c r="Q1725" s="67"/>
      <c r="S1725" s="71"/>
      <c r="U1725" s="71"/>
      <c r="W1725" s="71"/>
      <c r="Y1725" s="71"/>
    </row>
    <row r="1726" spans="1:25" s="70" customFormat="1" x14ac:dyDescent="0.2">
      <c r="A1726" s="76" t="s">
        <v>19</v>
      </c>
      <c r="B1726" s="67" t="s">
        <v>20</v>
      </c>
      <c r="C1726" s="67" t="s">
        <v>9</v>
      </c>
      <c r="D1726" s="67" t="s">
        <v>310</v>
      </c>
      <c r="E1726" s="87">
        <f>+IF(ISNUMBER(DATA!J287),DATA!J287,"n/a")</f>
        <v>2970</v>
      </c>
      <c r="F1726" s="78">
        <f>+IF(ISNUMBER(DATA!K287),DATA!K287,"n/a")</f>
        <v>1.341</v>
      </c>
      <c r="G1726" s="87">
        <f>+IF(ISNUMBER(DATA!T287),DATA!T287,"n/a")</f>
        <v>8324</v>
      </c>
      <c r="H1726" s="78">
        <f>+IF(ISNUMBER(DATA!U287),DATA!U287,"n/a")</f>
        <v>0.93100000000000005</v>
      </c>
      <c r="I1726" s="87">
        <f>+IF(ISNUMBER(DATA!AD287),DATA!AD287,"n/a")</f>
        <v>16213</v>
      </c>
      <c r="J1726" s="78">
        <f>+IF(ISNUMBER(DATA!AE287),DATA!AE287,"n/a")</f>
        <v>0.56399999999999995</v>
      </c>
      <c r="K1726" s="87">
        <f>+IF(ISNUMBER(DATA!AN287),DATA!AN287,"n/a")</f>
        <v>29172</v>
      </c>
      <c r="L1726" s="78">
        <f>+IF(ISNUMBER(DATA!AO287),DATA!AO287,"n/a")</f>
        <v>0.10100000000000001</v>
      </c>
      <c r="M1726" s="67"/>
      <c r="N1726" s="67"/>
      <c r="O1726" s="67"/>
      <c r="P1726" s="67"/>
      <c r="Q1726" s="67"/>
      <c r="S1726" s="71"/>
      <c r="U1726" s="71"/>
      <c r="W1726" s="71"/>
      <c r="Y1726" s="71"/>
    </row>
    <row r="1727" spans="1:25" s="70" customFormat="1" x14ac:dyDescent="0.2">
      <c r="A1727" s="76" t="s">
        <v>19</v>
      </c>
      <c r="B1727" s="67" t="s">
        <v>20</v>
      </c>
      <c r="C1727" s="67" t="s">
        <v>9</v>
      </c>
      <c r="D1727" s="67" t="s">
        <v>311</v>
      </c>
      <c r="E1727" s="87">
        <f>+IF(ISNUMBER(DATA!J288),DATA!J288,"n/a")</f>
        <v>2237</v>
      </c>
      <c r="F1727" s="78">
        <f>+IF(ISNUMBER(DATA!K288),DATA!K288,"n/a")</f>
        <v>-0.04</v>
      </c>
      <c r="G1727" s="87">
        <f>+IF(ISNUMBER(DATA!T288),DATA!T288,"n/a")</f>
        <v>6548</v>
      </c>
      <c r="H1727" s="78">
        <f>+IF(ISNUMBER(DATA!U288),DATA!U288,"n/a")</f>
        <v>-2.1999999999999999E-2</v>
      </c>
      <c r="I1727" s="87">
        <f>+IF(ISNUMBER(DATA!AD288),DATA!AD288,"n/a")</f>
        <v>12892</v>
      </c>
      <c r="J1727" s="78">
        <f>+IF(ISNUMBER(DATA!AE288),DATA!AE288,"n/a")</f>
        <v>4.2999999999999997E-2</v>
      </c>
      <c r="K1727" s="87">
        <f>+IF(ISNUMBER(DATA!AN288),DATA!AN288,"n/a")</f>
        <v>30222</v>
      </c>
      <c r="L1727" s="78">
        <f>+IF(ISNUMBER(DATA!AO288),DATA!AO288,"n/a")</f>
        <v>0.11600000000000001</v>
      </c>
      <c r="M1727" s="67"/>
      <c r="N1727" s="67"/>
      <c r="O1727" s="67"/>
      <c r="P1727" s="67"/>
      <c r="Q1727" s="67"/>
      <c r="S1727" s="71"/>
      <c r="U1727" s="71"/>
      <c r="W1727" s="71"/>
      <c r="Y1727" s="71"/>
    </row>
    <row r="1728" spans="1:25" s="70" customFormat="1" x14ac:dyDescent="0.2">
      <c r="A1728" s="76" t="s">
        <v>19</v>
      </c>
      <c r="B1728" s="67" t="s">
        <v>20</v>
      </c>
      <c r="C1728" s="67" t="s">
        <v>9</v>
      </c>
      <c r="D1728" s="67" t="s">
        <v>312</v>
      </c>
      <c r="E1728" s="87">
        <f>+IF(ISNUMBER(DATA!J289),DATA!J289,"n/a")</f>
        <v>2347</v>
      </c>
      <c r="F1728" s="78">
        <f>+IF(ISNUMBER(DATA!K289),DATA!K289,"n/a")</f>
        <v>8.9999999999999993E-3</v>
      </c>
      <c r="G1728" s="87">
        <f>+IF(ISNUMBER(DATA!T289),DATA!T289,"n/a")</f>
        <v>6689</v>
      </c>
      <c r="H1728" s="78">
        <f>+IF(ISNUMBER(DATA!U289),DATA!U289,"n/a")</f>
        <v>0.01</v>
      </c>
      <c r="I1728" s="87">
        <f>+IF(ISNUMBER(DATA!AD289),DATA!AD289,"n/a")</f>
        <v>13453</v>
      </c>
      <c r="J1728" s="78">
        <f>+IF(ISNUMBER(DATA!AE289),DATA!AE289,"n/a")</f>
        <v>2.9000000000000001E-2</v>
      </c>
      <c r="K1728" s="87">
        <f>+IF(ISNUMBER(DATA!AN289),DATA!AN289,"n/a")</f>
        <v>30733</v>
      </c>
      <c r="L1728" s="78">
        <f>+IF(ISNUMBER(DATA!AO289),DATA!AO289,"n/a")</f>
        <v>6.6000000000000003E-2</v>
      </c>
      <c r="M1728" s="67"/>
      <c r="N1728" s="67"/>
      <c r="O1728" s="67"/>
      <c r="P1728" s="67"/>
      <c r="Q1728" s="67"/>
      <c r="S1728" s="71"/>
      <c r="U1728" s="71"/>
      <c r="W1728" s="71"/>
      <c r="Y1728" s="71"/>
    </row>
    <row r="1729" spans="1:25" s="70" customFormat="1" x14ac:dyDescent="0.2">
      <c r="A1729" s="76" t="s">
        <v>19</v>
      </c>
      <c r="B1729" s="67" t="s">
        <v>20</v>
      </c>
      <c r="C1729" s="67" t="s">
        <v>9</v>
      </c>
      <c r="D1729" s="67" t="s">
        <v>313</v>
      </c>
      <c r="E1729" s="87">
        <f>+IF(ISNUMBER(DATA!J290),DATA!J290,"n/a")</f>
        <v>2157</v>
      </c>
      <c r="F1729" s="78">
        <f>+IF(ISNUMBER(DATA!K290),DATA!K290,"n/a")</f>
        <v>-0.127</v>
      </c>
      <c r="G1729" s="87">
        <f>+IF(ISNUMBER(DATA!T290),DATA!T290,"n/a")</f>
        <v>5828</v>
      </c>
      <c r="H1729" s="78">
        <f>+IF(ISNUMBER(DATA!U290),DATA!U290,"n/a")</f>
        <v>-0.18099999999999999</v>
      </c>
      <c r="I1729" s="87">
        <f>+IF(ISNUMBER(DATA!AD290),DATA!AD290,"n/a")</f>
        <v>12008</v>
      </c>
      <c r="J1729" s="78">
        <f>+IF(ISNUMBER(DATA!AE290),DATA!AE290,"n/a")</f>
        <v>-9.6000000000000002E-2</v>
      </c>
      <c r="K1729" s="87">
        <f>+IF(ISNUMBER(DATA!AN290),DATA!AN290,"n/a")</f>
        <v>29360</v>
      </c>
      <c r="L1729" s="78">
        <f>+IF(ISNUMBER(DATA!AO290),DATA!AO290,"n/a")</f>
        <v>8.4000000000000005E-2</v>
      </c>
      <c r="M1729" s="67"/>
      <c r="N1729" s="67"/>
      <c r="O1729" s="67"/>
      <c r="P1729" s="67"/>
      <c r="Q1729" s="67"/>
      <c r="S1729" s="71"/>
      <c r="U1729" s="71"/>
      <c r="W1729" s="71"/>
      <c r="Y1729" s="71"/>
    </row>
    <row r="1730" spans="1:25" s="70" customFormat="1" x14ac:dyDescent="0.2">
      <c r="A1730" s="76" t="s">
        <v>19</v>
      </c>
      <c r="B1730" s="67" t="s">
        <v>20</v>
      </c>
      <c r="C1730" s="67" t="s">
        <v>9</v>
      </c>
      <c r="D1730" s="67" t="s">
        <v>314</v>
      </c>
      <c r="E1730" s="87">
        <f>+IF(ISNUMBER(DATA!J291),DATA!J291,"n/a")</f>
        <v>1349</v>
      </c>
      <c r="F1730" s="78">
        <f>+IF(ISNUMBER(DATA!K291),DATA!K291,"n/a")</f>
        <v>0.68799999999999994</v>
      </c>
      <c r="G1730" s="87">
        <f>+IF(ISNUMBER(DATA!T291),DATA!T291,"n/a")</f>
        <v>3813</v>
      </c>
      <c r="H1730" s="78">
        <f>+IF(ISNUMBER(DATA!U291),DATA!U291,"n/a")</f>
        <v>0.58199999999999996</v>
      </c>
      <c r="I1730" s="87">
        <f>+IF(ISNUMBER(DATA!AD291),DATA!AD291,"n/a")</f>
        <v>8229</v>
      </c>
      <c r="J1730" s="78">
        <f>+IF(ISNUMBER(DATA!AE291),DATA!AE291,"n/a")</f>
        <v>0.64100000000000001</v>
      </c>
      <c r="K1730" s="87">
        <f>+IF(ISNUMBER(DATA!AN291),DATA!AN291,"n/a")</f>
        <v>16178</v>
      </c>
      <c r="L1730" s="78">
        <f>+IF(ISNUMBER(DATA!AO291),DATA!AO291,"n/a")</f>
        <v>0.223</v>
      </c>
      <c r="M1730" s="67"/>
      <c r="N1730" s="67"/>
      <c r="O1730" s="67"/>
      <c r="P1730" s="67"/>
      <c r="Q1730" s="67"/>
      <c r="S1730" s="71"/>
      <c r="U1730" s="71"/>
      <c r="W1730" s="71"/>
      <c r="Y1730" s="71"/>
    </row>
    <row r="1731" spans="1:25" s="70" customFormat="1" x14ac:dyDescent="0.2">
      <c r="A1731" s="76" t="s">
        <v>19</v>
      </c>
      <c r="B1731" s="67" t="s">
        <v>20</v>
      </c>
      <c r="C1731" s="67" t="s">
        <v>9</v>
      </c>
      <c r="D1731" s="67" t="s">
        <v>315</v>
      </c>
      <c r="E1731" s="87">
        <f>+IF(ISNUMBER(DATA!J292),DATA!J292,"n/a")</f>
        <v>474</v>
      </c>
      <c r="F1731" s="78">
        <f>+IF(ISNUMBER(DATA!K292),DATA!K292,"n/a")</f>
        <v>0.66600000000000004</v>
      </c>
      <c r="G1731" s="87">
        <f>+IF(ISNUMBER(DATA!T292),DATA!T292,"n/a")</f>
        <v>1278</v>
      </c>
      <c r="H1731" s="78">
        <f>+IF(ISNUMBER(DATA!U292),DATA!U292,"n/a")</f>
        <v>0.66700000000000004</v>
      </c>
      <c r="I1731" s="87">
        <f>+IF(ISNUMBER(DATA!AD292),DATA!AD292,"n/a")</f>
        <v>2526</v>
      </c>
      <c r="J1731" s="78">
        <f>+IF(ISNUMBER(DATA!AE292),DATA!AE292,"n/a")</f>
        <v>0.58599999999999997</v>
      </c>
      <c r="K1731" s="87">
        <f>+IF(ISNUMBER(DATA!AN292),DATA!AN292,"n/a")</f>
        <v>5069</v>
      </c>
      <c r="L1731" s="78">
        <f>+IF(ISNUMBER(DATA!AO292),DATA!AO292,"n/a")</f>
        <v>0.442</v>
      </c>
      <c r="M1731" s="67"/>
      <c r="N1731" s="67"/>
      <c r="O1731" s="67"/>
      <c r="P1731" s="67"/>
      <c r="Q1731" s="67"/>
      <c r="S1731" s="71"/>
      <c r="U1731" s="71"/>
      <c r="W1731" s="71"/>
      <c r="Y1731" s="71"/>
    </row>
    <row r="1732" spans="1:25" s="70" customFormat="1" x14ac:dyDescent="0.2">
      <c r="A1732" s="76" t="s">
        <v>19</v>
      </c>
      <c r="B1732" s="67" t="s">
        <v>20</v>
      </c>
      <c r="C1732" s="67" t="s">
        <v>9</v>
      </c>
      <c r="D1732" s="67" t="s">
        <v>316</v>
      </c>
      <c r="E1732" s="87">
        <f>+IF(ISNUMBER(DATA!J293),DATA!J293,"n/a")</f>
        <v>1373</v>
      </c>
      <c r="F1732" s="78">
        <f>+IF(ISNUMBER(DATA!K293),DATA!K293,"n/a")</f>
        <v>0.122</v>
      </c>
      <c r="G1732" s="87">
        <f>+IF(ISNUMBER(DATA!T293),DATA!T293,"n/a")</f>
        <v>4167</v>
      </c>
      <c r="H1732" s="78">
        <f>+IF(ISNUMBER(DATA!U293),DATA!U293,"n/a")</f>
        <v>8.5999999999999993E-2</v>
      </c>
      <c r="I1732" s="87">
        <f>+IF(ISNUMBER(DATA!AD293),DATA!AD293,"n/a")</f>
        <v>8018</v>
      </c>
      <c r="J1732" s="78">
        <f>+IF(ISNUMBER(DATA!AE293),DATA!AE293,"n/a")</f>
        <v>2.4E-2</v>
      </c>
      <c r="K1732" s="87">
        <f>+IF(ISNUMBER(DATA!AN293),DATA!AN293,"n/a")</f>
        <v>18225</v>
      </c>
      <c r="L1732" s="78">
        <f>+IF(ISNUMBER(DATA!AO293),DATA!AO293,"n/a")</f>
        <v>5.3999999999999999E-2</v>
      </c>
      <c r="M1732" s="67"/>
      <c r="N1732" s="67"/>
      <c r="O1732" s="67"/>
      <c r="P1732" s="67"/>
      <c r="Q1732" s="67"/>
      <c r="S1732" s="71"/>
      <c r="U1732" s="71"/>
      <c r="W1732" s="71"/>
      <c r="Y1732" s="71"/>
    </row>
    <row r="1733" spans="1:25" s="70" customFormat="1" x14ac:dyDescent="0.2">
      <c r="A1733" s="76" t="s">
        <v>19</v>
      </c>
      <c r="B1733" s="67" t="s">
        <v>20</v>
      </c>
      <c r="C1733" s="67" t="s">
        <v>9</v>
      </c>
      <c r="D1733" s="67" t="s">
        <v>317</v>
      </c>
      <c r="E1733" s="87">
        <f>+IF(ISNUMBER(DATA!J294),DATA!J294,"n/a")</f>
        <v>3694</v>
      </c>
      <c r="F1733" s="78">
        <f>+IF(ISNUMBER(DATA!K294),DATA!K294,"n/a")</f>
        <v>0.69399999999999995</v>
      </c>
      <c r="G1733" s="87">
        <f>+IF(ISNUMBER(DATA!T294),DATA!T294,"n/a")</f>
        <v>9692</v>
      </c>
      <c r="H1733" s="78">
        <f>+IF(ISNUMBER(DATA!U294),DATA!U294,"n/a")</f>
        <v>0.42399999999999999</v>
      </c>
      <c r="I1733" s="87">
        <f>+IF(ISNUMBER(DATA!AD294),DATA!AD294,"n/a")</f>
        <v>18457</v>
      </c>
      <c r="J1733" s="78">
        <f>+IF(ISNUMBER(DATA!AE294),DATA!AE294,"n/a")</f>
        <v>0.34300000000000003</v>
      </c>
      <c r="K1733" s="87">
        <f>+IF(ISNUMBER(DATA!AN294),DATA!AN294,"n/a")</f>
        <v>37959</v>
      </c>
      <c r="L1733" s="78">
        <f>+IF(ISNUMBER(DATA!AO294),DATA!AO294,"n/a")</f>
        <v>0.16900000000000001</v>
      </c>
      <c r="M1733" s="67"/>
      <c r="N1733" s="67"/>
      <c r="O1733" s="67"/>
      <c r="P1733" s="67"/>
      <c r="Q1733" s="67"/>
      <c r="S1733" s="71"/>
      <c r="U1733" s="71"/>
      <c r="W1733" s="71"/>
      <c r="Y1733" s="71"/>
    </row>
    <row r="1734" spans="1:25" s="70" customFormat="1" x14ac:dyDescent="0.2">
      <c r="A1734" s="76" t="s">
        <v>19</v>
      </c>
      <c r="B1734" s="67" t="s">
        <v>20</v>
      </c>
      <c r="C1734" s="67" t="s">
        <v>9</v>
      </c>
      <c r="D1734" s="67" t="s">
        <v>318</v>
      </c>
      <c r="E1734" s="87">
        <f>+IF(ISNUMBER(DATA!J295),DATA!J295,"n/a")</f>
        <v>4177</v>
      </c>
      <c r="F1734" s="78">
        <f>+IF(ISNUMBER(DATA!K295),DATA!K295,"n/a")</f>
        <v>0.80200000000000005</v>
      </c>
      <c r="G1734" s="87">
        <f>+IF(ISNUMBER(DATA!T295),DATA!T295,"n/a")</f>
        <v>11154</v>
      </c>
      <c r="H1734" s="78">
        <f>+IF(ISNUMBER(DATA!U295),DATA!U295,"n/a")</f>
        <v>0.64100000000000001</v>
      </c>
      <c r="I1734" s="87">
        <f>+IF(ISNUMBER(DATA!AD295),DATA!AD295,"n/a")</f>
        <v>21269</v>
      </c>
      <c r="J1734" s="78">
        <f>+IF(ISNUMBER(DATA!AE295),DATA!AE295,"n/a")</f>
        <v>0.42799999999999999</v>
      </c>
      <c r="K1734" s="87">
        <f>+IF(ISNUMBER(DATA!AN295),DATA!AN295,"n/a")</f>
        <v>42589</v>
      </c>
      <c r="L1734" s="78">
        <f>+IF(ISNUMBER(DATA!AO295),DATA!AO295,"n/a")</f>
        <v>0.129</v>
      </c>
      <c r="M1734" s="67"/>
      <c r="N1734" s="67"/>
      <c r="O1734" s="67"/>
      <c r="P1734" s="67"/>
      <c r="Q1734" s="67"/>
      <c r="S1734" s="71"/>
      <c r="U1734" s="71"/>
      <c r="W1734" s="71"/>
      <c r="Y1734" s="71"/>
    </row>
    <row r="1735" spans="1:25" s="70" customFormat="1" x14ac:dyDescent="0.2">
      <c r="A1735" s="76" t="s">
        <v>19</v>
      </c>
      <c r="B1735" s="67" t="s">
        <v>20</v>
      </c>
      <c r="C1735" s="67" t="s">
        <v>9</v>
      </c>
      <c r="D1735" s="67" t="s">
        <v>319</v>
      </c>
      <c r="E1735" s="87">
        <f>+IF(ISNUMBER(DATA!J296),DATA!J296,"n/a")</f>
        <v>2295</v>
      </c>
      <c r="F1735" s="78">
        <f>+IF(ISNUMBER(DATA!K296),DATA!K296,"n/a")</f>
        <v>-0.19800000000000001</v>
      </c>
      <c r="G1735" s="87">
        <f>+IF(ISNUMBER(DATA!T296),DATA!T296,"n/a")</f>
        <v>7236</v>
      </c>
      <c r="H1735" s="78">
        <f>+IF(ISNUMBER(DATA!U296),DATA!U296,"n/a")</f>
        <v>-6.0999999999999999E-2</v>
      </c>
      <c r="I1735" s="87">
        <f>+IF(ISNUMBER(DATA!AD296),DATA!AD296,"n/a")</f>
        <v>14359</v>
      </c>
      <c r="J1735" s="78">
        <f>+IF(ISNUMBER(DATA!AE296),DATA!AE296,"n/a")</f>
        <v>-3.4000000000000002E-2</v>
      </c>
      <c r="K1735" s="87">
        <f>+IF(ISNUMBER(DATA!AN296),DATA!AN296,"n/a")</f>
        <v>34865</v>
      </c>
      <c r="L1735" s="78">
        <f>+IF(ISNUMBER(DATA!AO296),DATA!AO296,"n/a")</f>
        <v>0.13800000000000001</v>
      </c>
      <c r="M1735" s="67"/>
      <c r="N1735" s="67"/>
      <c r="O1735" s="67"/>
      <c r="P1735" s="67"/>
      <c r="Q1735" s="67"/>
      <c r="S1735" s="71"/>
      <c r="U1735" s="71"/>
      <c r="W1735" s="71"/>
      <c r="Y1735" s="71"/>
    </row>
    <row r="1736" spans="1:25" s="70" customFormat="1" x14ac:dyDescent="0.2">
      <c r="A1736" s="76" t="s">
        <v>19</v>
      </c>
      <c r="B1736" s="67" t="s">
        <v>20</v>
      </c>
      <c r="C1736" s="67" t="s">
        <v>9</v>
      </c>
      <c r="D1736" s="67" t="s">
        <v>320</v>
      </c>
      <c r="E1736" s="87">
        <f>+IF(ISNUMBER(DATA!J297),DATA!J297,"n/a")</f>
        <v>2138</v>
      </c>
      <c r="F1736" s="78">
        <f>+IF(ISNUMBER(DATA!K297),DATA!K297,"n/a")</f>
        <v>-7.9000000000000001E-2</v>
      </c>
      <c r="G1736" s="87">
        <f>+IF(ISNUMBER(DATA!T297),DATA!T297,"n/a")</f>
        <v>6190</v>
      </c>
      <c r="H1736" s="78">
        <f>+IF(ISNUMBER(DATA!U297),DATA!U297,"n/a")</f>
        <v>-9.5000000000000001E-2</v>
      </c>
      <c r="I1736" s="87">
        <f>+IF(ISNUMBER(DATA!AD297),DATA!AD297,"n/a")</f>
        <v>12874</v>
      </c>
      <c r="J1736" s="78">
        <f>+IF(ISNUMBER(DATA!AE297),DATA!AE297,"n/a")</f>
        <v>-0.02</v>
      </c>
      <c r="K1736" s="87">
        <f>+IF(ISNUMBER(DATA!AN297),DATA!AN297,"n/a")</f>
        <v>31580</v>
      </c>
      <c r="L1736" s="78">
        <f>+IF(ISNUMBER(DATA!AO297),DATA!AO297,"n/a")</f>
        <v>5.8999999999999997E-2</v>
      </c>
      <c r="M1736" s="67"/>
      <c r="N1736" s="67"/>
      <c r="O1736" s="67"/>
      <c r="P1736" s="67"/>
      <c r="Q1736" s="67"/>
      <c r="S1736" s="71"/>
      <c r="U1736" s="71"/>
      <c r="W1736" s="71"/>
      <c r="Y1736" s="71"/>
    </row>
    <row r="1737" spans="1:25" s="70" customFormat="1" x14ac:dyDescent="0.2">
      <c r="A1737" s="76" t="s">
        <v>19</v>
      </c>
      <c r="B1737" s="67" t="s">
        <v>20</v>
      </c>
      <c r="C1737" s="67" t="s">
        <v>9</v>
      </c>
      <c r="D1737" s="67" t="s">
        <v>321</v>
      </c>
      <c r="E1737" s="87">
        <f>+IF(ISNUMBER(DATA!J298),DATA!J298,"n/a")</f>
        <v>2343</v>
      </c>
      <c r="F1737" s="78">
        <f>+IF(ISNUMBER(DATA!K298),DATA!K298,"n/a")</f>
        <v>-0.28999999999999998</v>
      </c>
      <c r="G1737" s="87">
        <f>+IF(ISNUMBER(DATA!T298),DATA!T298,"n/a")</f>
        <v>7314</v>
      </c>
      <c r="H1737" s="78">
        <f>+IF(ISNUMBER(DATA!U298),DATA!U298,"n/a")</f>
        <v>-0.10100000000000001</v>
      </c>
      <c r="I1737" s="87">
        <f>+IF(ISNUMBER(DATA!AD298),DATA!AD298,"n/a")</f>
        <v>13970</v>
      </c>
      <c r="J1737" s="78">
        <f>+IF(ISNUMBER(DATA!AE298),DATA!AE298,"n/a")</f>
        <v>-4.8000000000000001E-2</v>
      </c>
      <c r="K1737" s="87">
        <f>+IF(ISNUMBER(DATA!AN298),DATA!AN298,"n/a")</f>
        <v>32371</v>
      </c>
      <c r="L1737" s="78">
        <f>+IF(ISNUMBER(DATA!AO298),DATA!AO298,"n/a")</f>
        <v>-8.3000000000000004E-2</v>
      </c>
      <c r="M1737" s="67"/>
      <c r="N1737" s="67"/>
      <c r="O1737" s="67"/>
      <c r="P1737" s="67"/>
      <c r="Q1737" s="67"/>
      <c r="S1737" s="71"/>
      <c r="U1737" s="71"/>
      <c r="W1737" s="71"/>
      <c r="Y1737" s="71"/>
    </row>
    <row r="1738" spans="1:25" s="70" customFormat="1" x14ac:dyDescent="0.2">
      <c r="A1738" s="76" t="s">
        <v>19</v>
      </c>
      <c r="B1738" s="67" t="s">
        <v>20</v>
      </c>
      <c r="C1738" s="67" t="s">
        <v>9</v>
      </c>
      <c r="D1738" s="67" t="s">
        <v>347</v>
      </c>
      <c r="E1738" s="87">
        <f>+IF(ISNUMBER(DATA!J299),DATA!J299,"n/a")</f>
        <v>925</v>
      </c>
      <c r="F1738" s="78">
        <f>+IF(ISNUMBER(DATA!K299),DATA!K299,"n/a")</f>
        <v>0.191</v>
      </c>
      <c r="G1738" s="87">
        <f>+IF(ISNUMBER(DATA!T299),DATA!T299,"n/a")</f>
        <v>2601</v>
      </c>
      <c r="H1738" s="78">
        <f>+IF(ISNUMBER(DATA!U299),DATA!U299,"n/a")</f>
        <v>0.105</v>
      </c>
      <c r="I1738" s="87">
        <f>+IF(ISNUMBER(DATA!AD299),DATA!AD299,"n/a")</f>
        <v>5335</v>
      </c>
      <c r="J1738" s="78">
        <f>+IF(ISNUMBER(DATA!AE299),DATA!AE299,"n/a")</f>
        <v>7.5999999999999998E-2</v>
      </c>
      <c r="K1738" s="87">
        <f>+IF(ISNUMBER(DATA!AN299),DATA!AN299,"n/a")</f>
        <v>12690</v>
      </c>
      <c r="L1738" s="78">
        <f>+IF(ISNUMBER(DATA!AO299),DATA!AO299,"n/a")</f>
        <v>0.14799999999999999</v>
      </c>
      <c r="M1738" s="67"/>
      <c r="N1738" s="67"/>
      <c r="O1738" s="67"/>
      <c r="P1738" s="67"/>
      <c r="Q1738" s="67"/>
      <c r="S1738" s="71"/>
      <c r="U1738" s="71"/>
      <c r="W1738" s="71"/>
      <c r="Y1738" s="71"/>
    </row>
    <row r="1739" spans="1:25" s="70" customFormat="1" x14ac:dyDescent="0.2">
      <c r="A1739" s="76" t="s">
        <v>19</v>
      </c>
      <c r="B1739" s="67" t="s">
        <v>20</v>
      </c>
      <c r="C1739" s="67" t="s">
        <v>9</v>
      </c>
      <c r="D1739" s="67" t="s">
        <v>348</v>
      </c>
      <c r="E1739" s="87">
        <f>+IF(ISNUMBER(DATA!J300),DATA!J300,"n/a")</f>
        <v>1042</v>
      </c>
      <c r="F1739" s="78">
        <f>+IF(ISNUMBER(DATA!K300),DATA!K300,"n/a")</f>
        <v>0.41599999999999998</v>
      </c>
      <c r="G1739" s="87">
        <f>+IF(ISNUMBER(DATA!T300),DATA!T300,"n/a")</f>
        <v>3093</v>
      </c>
      <c r="H1739" s="78">
        <f>+IF(ISNUMBER(DATA!U300),DATA!U300,"n/a")</f>
        <v>0.32300000000000001</v>
      </c>
      <c r="I1739" s="87">
        <f>+IF(ISNUMBER(DATA!AD300),DATA!AD300,"n/a")</f>
        <v>5942</v>
      </c>
      <c r="J1739" s="78">
        <f>+IF(ISNUMBER(DATA!AE300),DATA!AE300,"n/a")</f>
        <v>0.25600000000000001</v>
      </c>
      <c r="K1739" s="87">
        <f>+IF(ISNUMBER(DATA!AN300),DATA!AN300,"n/a")</f>
        <v>12342</v>
      </c>
      <c r="L1739" s="78">
        <f>+IF(ISNUMBER(DATA!AO300),DATA!AO300,"n/a")</f>
        <v>0.13900000000000001</v>
      </c>
      <c r="M1739" s="67"/>
      <c r="N1739" s="67"/>
      <c r="O1739" s="67"/>
      <c r="P1739" s="67"/>
      <c r="Q1739" s="67"/>
      <c r="S1739" s="71"/>
      <c r="U1739" s="71"/>
      <c r="W1739" s="71"/>
      <c r="Y1739" s="71"/>
    </row>
    <row r="1740" spans="1:25" s="70" customFormat="1" x14ac:dyDescent="0.2">
      <c r="A1740" s="76"/>
      <c r="B1740" s="67"/>
      <c r="C1740" s="67"/>
      <c r="D1740" s="67"/>
      <c r="E1740" s="101"/>
      <c r="F1740" s="103"/>
      <c r="G1740" s="101"/>
      <c r="H1740" s="103"/>
      <c r="I1740" s="101"/>
      <c r="J1740" s="103"/>
      <c r="K1740" s="101"/>
      <c r="L1740" s="103"/>
      <c r="M1740" s="67"/>
      <c r="N1740" s="67"/>
      <c r="O1740" s="67"/>
      <c r="P1740" s="67"/>
      <c r="Q1740" s="67"/>
      <c r="S1740" s="71"/>
      <c r="U1740" s="71"/>
      <c r="W1740" s="71"/>
      <c r="Y1740" s="71"/>
    </row>
    <row r="1741" spans="1:25" s="70" customFormat="1" x14ac:dyDescent="0.2">
      <c r="A1741" s="76" t="s">
        <v>19</v>
      </c>
      <c r="B1741" s="67" t="s">
        <v>20</v>
      </c>
      <c r="C1741" s="67" t="s">
        <v>25</v>
      </c>
      <c r="D1741" s="67" t="s">
        <v>274</v>
      </c>
      <c r="E1741" s="87">
        <f>+IF(ISNUMBER(DATA!L251),DATA!L251,"n/a")</f>
        <v>5993</v>
      </c>
      <c r="F1741" s="78">
        <f>+IF(ISNUMBER(DATA!M251),DATA!M251,"n/a")</f>
        <v>3.5999999999999997E-2</v>
      </c>
      <c r="G1741" s="87">
        <f>+IF(ISNUMBER(DATA!V251),DATA!V251,"n/a")</f>
        <v>17153</v>
      </c>
      <c r="H1741" s="78">
        <f>+IF(ISNUMBER(DATA!W251),DATA!W251,"n/a")</f>
        <v>6.5000000000000002E-2</v>
      </c>
      <c r="I1741" s="87">
        <f>+IF(ISNUMBER(DATA!AF251),DATA!AF251,"n/a")</f>
        <v>36023</v>
      </c>
      <c r="J1741" s="78">
        <f>+IF(ISNUMBER(DATA!AG251),DATA!AG251,"n/a")</f>
        <v>8.2000000000000003E-2</v>
      </c>
      <c r="K1741" s="87">
        <f>+IF(ISNUMBER(DATA!AP251),DATA!AP251,"n/a")</f>
        <v>83077</v>
      </c>
      <c r="L1741" s="78">
        <f>+IF(ISNUMBER(DATA!AQ251),DATA!AQ251,"n/a")</f>
        <v>0.13200000000000001</v>
      </c>
      <c r="M1741" s="67"/>
      <c r="N1741" s="67"/>
      <c r="O1741" s="67"/>
      <c r="P1741" s="67"/>
      <c r="Q1741" s="67"/>
      <c r="S1741" s="71"/>
      <c r="U1741" s="71"/>
      <c r="W1741" s="71"/>
      <c r="Y1741" s="71"/>
    </row>
    <row r="1742" spans="1:25" s="70" customFormat="1" x14ac:dyDescent="0.2">
      <c r="A1742" s="76" t="s">
        <v>19</v>
      </c>
      <c r="B1742" s="67" t="s">
        <v>20</v>
      </c>
      <c r="C1742" s="67" t="s">
        <v>25</v>
      </c>
      <c r="D1742" s="67" t="s">
        <v>275</v>
      </c>
      <c r="E1742" s="87">
        <f>+IF(ISNUMBER(DATA!L252),DATA!L252,"n/a")</f>
        <v>13608</v>
      </c>
      <c r="F1742" s="78">
        <f>+IF(ISNUMBER(DATA!M252),DATA!M252,"n/a")</f>
        <v>-8.3000000000000004E-2</v>
      </c>
      <c r="G1742" s="87">
        <f>+IF(ISNUMBER(DATA!V252),DATA!V252,"n/a")</f>
        <v>41378</v>
      </c>
      <c r="H1742" s="78">
        <f>+IF(ISNUMBER(DATA!W252),DATA!W252,"n/a")</f>
        <v>0.16800000000000001</v>
      </c>
      <c r="I1742" s="87">
        <f>+IF(ISNUMBER(DATA!AF252),DATA!AF252,"n/a")</f>
        <v>74666</v>
      </c>
      <c r="J1742" s="78">
        <f>+IF(ISNUMBER(DATA!AG252),DATA!AG252,"n/a")</f>
        <v>0.192</v>
      </c>
      <c r="K1742" s="87">
        <f>+IF(ISNUMBER(DATA!AP252),DATA!AP252,"n/a")</f>
        <v>161201</v>
      </c>
      <c r="L1742" s="78">
        <f>+IF(ISNUMBER(DATA!AQ252),DATA!AQ252,"n/a")</f>
        <v>0.14599999999999999</v>
      </c>
      <c r="M1742" s="67"/>
      <c r="N1742" s="67"/>
      <c r="O1742" s="67"/>
      <c r="P1742" s="67"/>
      <c r="Q1742" s="67"/>
      <c r="S1742" s="71"/>
      <c r="U1742" s="71"/>
      <c r="W1742" s="71"/>
      <c r="Y1742" s="71"/>
    </row>
    <row r="1743" spans="1:25" s="70" customFormat="1" x14ac:dyDescent="0.2">
      <c r="A1743" s="76" t="s">
        <v>19</v>
      </c>
      <c r="B1743" s="67" t="s">
        <v>20</v>
      </c>
      <c r="C1743" s="67" t="s">
        <v>25</v>
      </c>
      <c r="D1743" s="67" t="s">
        <v>276</v>
      </c>
      <c r="E1743" s="87">
        <f>+IF(ISNUMBER(DATA!L253),DATA!L253,"n/a")</f>
        <v>34822</v>
      </c>
      <c r="F1743" s="78">
        <f>+IF(ISNUMBER(DATA!M253),DATA!M253,"n/a")</f>
        <v>0.216</v>
      </c>
      <c r="G1743" s="87">
        <f>+IF(ISNUMBER(DATA!V253),DATA!V253,"n/a")</f>
        <v>100925</v>
      </c>
      <c r="H1743" s="78">
        <f>+IF(ISNUMBER(DATA!W253),DATA!W253,"n/a")</f>
        <v>0.214</v>
      </c>
      <c r="I1743" s="87">
        <f>+IF(ISNUMBER(DATA!AF253),DATA!AF253,"n/a")</f>
        <v>204272</v>
      </c>
      <c r="J1743" s="78">
        <f>+IF(ISNUMBER(DATA!AG253),DATA!AG253,"n/a")</f>
        <v>0.247</v>
      </c>
      <c r="K1743" s="87">
        <f>+IF(ISNUMBER(DATA!AP253),DATA!AP253,"n/a")</f>
        <v>457974</v>
      </c>
      <c r="L1743" s="78">
        <f>+IF(ISNUMBER(DATA!AQ253),DATA!AQ253,"n/a")</f>
        <v>0.24299999999999999</v>
      </c>
      <c r="M1743" s="67"/>
      <c r="N1743" s="67"/>
      <c r="O1743" s="67"/>
      <c r="P1743" s="67"/>
      <c r="Q1743" s="67"/>
      <c r="S1743" s="71"/>
      <c r="U1743" s="71"/>
      <c r="W1743" s="71"/>
      <c r="Y1743" s="71"/>
    </row>
    <row r="1744" spans="1:25" s="70" customFormat="1" x14ac:dyDescent="0.2">
      <c r="A1744" s="76" t="s">
        <v>19</v>
      </c>
      <c r="B1744" s="67" t="s">
        <v>20</v>
      </c>
      <c r="C1744" s="67" t="s">
        <v>25</v>
      </c>
      <c r="D1744" s="67" t="s">
        <v>277</v>
      </c>
      <c r="E1744" s="87">
        <f>+IF(ISNUMBER(DATA!L254),DATA!L254,"n/a")</f>
        <v>5176</v>
      </c>
      <c r="F1744" s="78">
        <f>+IF(ISNUMBER(DATA!M254),DATA!M254,"n/a")</f>
        <v>-0.20599999999999999</v>
      </c>
      <c r="G1744" s="87">
        <f>+IF(ISNUMBER(DATA!V254),DATA!V254,"n/a")</f>
        <v>16306</v>
      </c>
      <c r="H1744" s="78">
        <f>+IF(ISNUMBER(DATA!W254),DATA!W254,"n/a")</f>
        <v>-9.5000000000000001E-2</v>
      </c>
      <c r="I1744" s="87">
        <f>+IF(ISNUMBER(DATA!AF254),DATA!AF254,"n/a")</f>
        <v>31289</v>
      </c>
      <c r="J1744" s="78">
        <f>+IF(ISNUMBER(DATA!AG254),DATA!AG254,"n/a")</f>
        <v>-5.5E-2</v>
      </c>
      <c r="K1744" s="87">
        <f>+IF(ISNUMBER(DATA!AP254),DATA!AP254,"n/a")</f>
        <v>72851</v>
      </c>
      <c r="L1744" s="78">
        <f>+IF(ISNUMBER(DATA!AQ254),DATA!AQ254,"n/a")</f>
        <v>-4.4999999999999998E-2</v>
      </c>
      <c r="M1744" s="67"/>
      <c r="N1744" s="67"/>
      <c r="O1744" s="67"/>
      <c r="P1744" s="67"/>
      <c r="Q1744" s="67"/>
      <c r="S1744" s="71"/>
      <c r="U1744" s="71"/>
      <c r="W1744" s="71"/>
      <c r="Y1744" s="71"/>
    </row>
    <row r="1745" spans="1:25" s="70" customFormat="1" x14ac:dyDescent="0.2">
      <c r="A1745" s="76" t="s">
        <v>19</v>
      </c>
      <c r="B1745" s="67" t="s">
        <v>20</v>
      </c>
      <c r="C1745" s="67" t="s">
        <v>25</v>
      </c>
      <c r="D1745" s="67" t="s">
        <v>278</v>
      </c>
      <c r="E1745" s="87">
        <f>+IF(ISNUMBER(DATA!L255),DATA!L255,"n/a")</f>
        <v>23755</v>
      </c>
      <c r="F1745" s="78">
        <f>+IF(ISNUMBER(DATA!M255),DATA!M255,"n/a")</f>
        <v>0.121</v>
      </c>
      <c r="G1745" s="87">
        <f>+IF(ISNUMBER(DATA!V255),DATA!V255,"n/a")</f>
        <v>66896</v>
      </c>
      <c r="H1745" s="78">
        <f>+IF(ISNUMBER(DATA!W255),DATA!W255,"n/a")</f>
        <v>0.109</v>
      </c>
      <c r="I1745" s="87">
        <f>+IF(ISNUMBER(DATA!AF255),DATA!AF255,"n/a")</f>
        <v>138343</v>
      </c>
      <c r="J1745" s="78">
        <f>+IF(ISNUMBER(DATA!AG255),DATA!AG255,"n/a")</f>
        <v>9.6000000000000002E-2</v>
      </c>
      <c r="K1745" s="87">
        <f>+IF(ISNUMBER(DATA!AP255),DATA!AP255,"n/a")</f>
        <v>313180</v>
      </c>
      <c r="L1745" s="78">
        <f>+IF(ISNUMBER(DATA!AQ255),DATA!AQ255,"n/a")</f>
        <v>0.122</v>
      </c>
      <c r="M1745" s="67"/>
      <c r="N1745" s="67"/>
      <c r="O1745" s="67"/>
      <c r="P1745" s="67"/>
      <c r="Q1745" s="67"/>
      <c r="S1745" s="71"/>
      <c r="U1745" s="71"/>
      <c r="W1745" s="71"/>
      <c r="Y1745" s="71"/>
    </row>
    <row r="1746" spans="1:25" s="70" customFormat="1" x14ac:dyDescent="0.2">
      <c r="A1746" s="76" t="s">
        <v>19</v>
      </c>
      <c r="B1746" s="67" t="s">
        <v>20</v>
      </c>
      <c r="C1746" s="67" t="s">
        <v>25</v>
      </c>
      <c r="D1746" s="67" t="s">
        <v>279</v>
      </c>
      <c r="E1746" s="87">
        <f>+IF(ISNUMBER(DATA!L256),DATA!L256,"n/a")</f>
        <v>21394</v>
      </c>
      <c r="F1746" s="78">
        <f>+IF(ISNUMBER(DATA!M256),DATA!M256,"n/a")</f>
        <v>0.56699999999999995</v>
      </c>
      <c r="G1746" s="87">
        <f>+IF(ISNUMBER(DATA!V256),DATA!V256,"n/a")</f>
        <v>61328</v>
      </c>
      <c r="H1746" s="78">
        <f>+IF(ISNUMBER(DATA!W256),DATA!W256,"n/a")</f>
        <v>0.6</v>
      </c>
      <c r="I1746" s="87">
        <f>+IF(ISNUMBER(DATA!AF256),DATA!AF256,"n/a")</f>
        <v>129615</v>
      </c>
      <c r="J1746" s="78">
        <f>+IF(ISNUMBER(DATA!AG256),DATA!AG256,"n/a")</f>
        <v>0.61499999999999999</v>
      </c>
      <c r="K1746" s="87">
        <f>+IF(ISNUMBER(DATA!AP256),DATA!AP256,"n/a")</f>
        <v>283100</v>
      </c>
      <c r="L1746" s="78">
        <f>+IF(ISNUMBER(DATA!AQ256),DATA!AQ256,"n/a")</f>
        <v>0.53</v>
      </c>
      <c r="M1746" s="67"/>
      <c r="N1746" s="67"/>
      <c r="O1746" s="67"/>
      <c r="P1746" s="67"/>
      <c r="Q1746" s="67"/>
      <c r="S1746" s="71"/>
      <c r="U1746" s="71"/>
      <c r="W1746" s="71"/>
      <c r="Y1746" s="71"/>
    </row>
    <row r="1747" spans="1:25" s="70" customFormat="1" x14ac:dyDescent="0.2">
      <c r="A1747" s="76" t="s">
        <v>19</v>
      </c>
      <c r="B1747" s="67" t="s">
        <v>20</v>
      </c>
      <c r="C1747" s="67" t="s">
        <v>25</v>
      </c>
      <c r="D1747" s="67" t="s">
        <v>280</v>
      </c>
      <c r="E1747" s="87">
        <f>+IF(ISNUMBER(DATA!L257),DATA!L257,"n/a")</f>
        <v>5036</v>
      </c>
      <c r="F1747" s="78">
        <f>+IF(ISNUMBER(DATA!M257),DATA!M257,"n/a")</f>
        <v>0.28499999999999998</v>
      </c>
      <c r="G1747" s="87">
        <f>+IF(ISNUMBER(DATA!V257),DATA!V257,"n/a")</f>
        <v>15763</v>
      </c>
      <c r="H1747" s="78">
        <f>+IF(ISNUMBER(DATA!W257),DATA!W257,"n/a")</f>
        <v>0.26300000000000001</v>
      </c>
      <c r="I1747" s="87">
        <f>+IF(ISNUMBER(DATA!AF257),DATA!AF257,"n/a")</f>
        <v>31945</v>
      </c>
      <c r="J1747" s="78">
        <f>+IF(ISNUMBER(DATA!AG257),DATA!AG257,"n/a")</f>
        <v>0.34300000000000003</v>
      </c>
      <c r="K1747" s="87">
        <f>+IF(ISNUMBER(DATA!AP257),DATA!AP257,"n/a")</f>
        <v>72155</v>
      </c>
      <c r="L1747" s="78">
        <f>+IF(ISNUMBER(DATA!AQ257),DATA!AQ257,"n/a")</f>
        <v>0.437</v>
      </c>
      <c r="M1747" s="67"/>
      <c r="N1747" s="67"/>
      <c r="O1747" s="67"/>
      <c r="P1747" s="67"/>
      <c r="Q1747" s="67"/>
      <c r="S1747" s="71"/>
      <c r="U1747" s="71"/>
      <c r="W1747" s="71"/>
      <c r="Y1747" s="71"/>
    </row>
    <row r="1748" spans="1:25" s="70" customFormat="1" x14ac:dyDescent="0.2">
      <c r="A1748" s="76" t="s">
        <v>19</v>
      </c>
      <c r="B1748" s="67" t="s">
        <v>20</v>
      </c>
      <c r="C1748" s="67" t="s">
        <v>25</v>
      </c>
      <c r="D1748" s="67" t="s">
        <v>281</v>
      </c>
      <c r="E1748" s="87">
        <f>+IF(ISNUMBER(DATA!L258),DATA!L258,"n/a")</f>
        <v>19567</v>
      </c>
      <c r="F1748" s="78">
        <f>+IF(ISNUMBER(DATA!M258),DATA!M258,"n/a")</f>
        <v>0.108</v>
      </c>
      <c r="G1748" s="87">
        <f>+IF(ISNUMBER(DATA!V258),DATA!V258,"n/a")</f>
        <v>56437</v>
      </c>
      <c r="H1748" s="78">
        <f>+IF(ISNUMBER(DATA!W258),DATA!W258,"n/a")</f>
        <v>0.13300000000000001</v>
      </c>
      <c r="I1748" s="87">
        <f>+IF(ISNUMBER(DATA!AF258),DATA!AF258,"n/a")</f>
        <v>117315</v>
      </c>
      <c r="J1748" s="78">
        <f>+IF(ISNUMBER(DATA!AG258),DATA!AG258,"n/a")</f>
        <v>0.16500000000000001</v>
      </c>
      <c r="K1748" s="87">
        <f>+IF(ISNUMBER(DATA!AP258),DATA!AP258,"n/a")</f>
        <v>264497</v>
      </c>
      <c r="L1748" s="78">
        <f>+IF(ISNUMBER(DATA!AQ258),DATA!AQ258,"n/a")</f>
        <v>0.17899999999999999</v>
      </c>
      <c r="M1748" s="67"/>
      <c r="N1748" s="67"/>
      <c r="O1748" s="67"/>
      <c r="P1748" s="67"/>
      <c r="Q1748" s="67"/>
      <c r="S1748" s="71"/>
      <c r="U1748" s="71"/>
      <c r="W1748" s="71"/>
      <c r="Y1748" s="71"/>
    </row>
    <row r="1749" spans="1:25" s="70" customFormat="1" x14ac:dyDescent="0.2">
      <c r="A1749" s="76" t="s">
        <v>19</v>
      </c>
      <c r="B1749" s="67" t="s">
        <v>20</v>
      </c>
      <c r="C1749" s="67" t="s">
        <v>25</v>
      </c>
      <c r="D1749" s="67" t="s">
        <v>282</v>
      </c>
      <c r="E1749" s="87">
        <f>+IF(ISNUMBER(DATA!L259),DATA!L259,"n/a")</f>
        <v>12470</v>
      </c>
      <c r="F1749" s="78">
        <f>+IF(ISNUMBER(DATA!M259),DATA!M259,"n/a")</f>
        <v>0.29599999999999999</v>
      </c>
      <c r="G1749" s="87">
        <f>+IF(ISNUMBER(DATA!V259),DATA!V259,"n/a")</f>
        <v>32697</v>
      </c>
      <c r="H1749" s="78">
        <f>+IF(ISNUMBER(DATA!W259),DATA!W259,"n/a")</f>
        <v>0.126</v>
      </c>
      <c r="I1749" s="87">
        <f>+IF(ISNUMBER(DATA!AF259),DATA!AF259,"n/a")</f>
        <v>63864</v>
      </c>
      <c r="J1749" s="78">
        <f>+IF(ISNUMBER(DATA!AG259),DATA!AG259,"n/a")</f>
        <v>0.16500000000000001</v>
      </c>
      <c r="K1749" s="87">
        <f>+IF(ISNUMBER(DATA!AP259),DATA!AP259,"n/a")</f>
        <v>146819</v>
      </c>
      <c r="L1749" s="78">
        <f>+IF(ISNUMBER(DATA!AQ259),DATA!AQ259,"n/a")</f>
        <v>0.29099999999999998</v>
      </c>
      <c r="M1749" s="67"/>
      <c r="N1749" s="67"/>
      <c r="O1749" s="67"/>
      <c r="P1749" s="67"/>
      <c r="Q1749" s="67"/>
      <c r="S1749" s="71"/>
      <c r="U1749" s="71"/>
      <c r="W1749" s="71"/>
      <c r="Y1749" s="71"/>
    </row>
    <row r="1750" spans="1:25" s="70" customFormat="1" x14ac:dyDescent="0.2">
      <c r="A1750" s="76" t="s">
        <v>19</v>
      </c>
      <c r="B1750" s="67" t="s">
        <v>20</v>
      </c>
      <c r="C1750" s="67" t="s">
        <v>25</v>
      </c>
      <c r="D1750" s="67" t="s">
        <v>283</v>
      </c>
      <c r="E1750" s="87">
        <f>+IF(ISNUMBER(DATA!L260),DATA!L260,"n/a")</f>
        <v>5038</v>
      </c>
      <c r="F1750" s="78">
        <f>+IF(ISNUMBER(DATA!M260),DATA!M260,"n/a")</f>
        <v>6.9000000000000006E-2</v>
      </c>
      <c r="G1750" s="87">
        <f>+IF(ISNUMBER(DATA!V260),DATA!V260,"n/a")</f>
        <v>13936</v>
      </c>
      <c r="H1750" s="78">
        <f>+IF(ISNUMBER(DATA!W260),DATA!W260,"n/a")</f>
        <v>-1.0999999999999999E-2</v>
      </c>
      <c r="I1750" s="87">
        <f>+IF(ISNUMBER(DATA!AF260),DATA!AF260,"n/a")</f>
        <v>27490</v>
      </c>
      <c r="J1750" s="78">
        <f>+IF(ISNUMBER(DATA!AG260),DATA!AG260,"n/a")</f>
        <v>-1.2999999999999999E-2</v>
      </c>
      <c r="K1750" s="87">
        <f>+IF(ISNUMBER(DATA!AP260),DATA!AP260,"n/a")</f>
        <v>62519</v>
      </c>
      <c r="L1750" s="78">
        <f>+IF(ISNUMBER(DATA!AQ260),DATA!AQ260,"n/a")</f>
        <v>-8.0000000000000002E-3</v>
      </c>
      <c r="M1750" s="67"/>
      <c r="N1750" s="67"/>
      <c r="O1750" s="67"/>
      <c r="P1750" s="67"/>
      <c r="Q1750" s="67"/>
      <c r="S1750" s="71"/>
      <c r="U1750" s="71"/>
      <c r="W1750" s="71"/>
      <c r="Y1750" s="71"/>
    </row>
    <row r="1751" spans="1:25" s="70" customFormat="1" x14ac:dyDescent="0.2">
      <c r="A1751" s="76" t="s">
        <v>19</v>
      </c>
      <c r="B1751" s="67" t="s">
        <v>20</v>
      </c>
      <c r="C1751" s="67" t="s">
        <v>25</v>
      </c>
      <c r="D1751" s="67" t="s">
        <v>284</v>
      </c>
      <c r="E1751" s="87">
        <f>+IF(ISNUMBER(DATA!L261),DATA!L261,"n/a")</f>
        <v>6781</v>
      </c>
      <c r="F1751" s="78">
        <f>+IF(ISNUMBER(DATA!M261),DATA!M261,"n/a")</f>
        <v>0.14599999999999999</v>
      </c>
      <c r="G1751" s="87">
        <f>+IF(ISNUMBER(DATA!V261),DATA!V261,"n/a")</f>
        <v>18883</v>
      </c>
      <c r="H1751" s="78">
        <f>+IF(ISNUMBER(DATA!W261),DATA!W261,"n/a")</f>
        <v>6.3E-2</v>
      </c>
      <c r="I1751" s="87">
        <f>+IF(ISNUMBER(DATA!AF261),DATA!AF261,"n/a")</f>
        <v>37707</v>
      </c>
      <c r="J1751" s="78">
        <f>+IF(ISNUMBER(DATA!AG261),DATA!AG261,"n/a")</f>
        <v>-8.0000000000000002E-3</v>
      </c>
      <c r="K1751" s="87">
        <f>+IF(ISNUMBER(DATA!AP261),DATA!AP261,"n/a")</f>
        <v>89163</v>
      </c>
      <c r="L1751" s="78">
        <f>+IF(ISNUMBER(DATA!AQ261),DATA!AQ261,"n/a")</f>
        <v>3.6999999999999998E-2</v>
      </c>
      <c r="M1751" s="67"/>
      <c r="N1751" s="67"/>
      <c r="O1751" s="67"/>
      <c r="P1751" s="67"/>
      <c r="Q1751" s="67"/>
      <c r="S1751" s="71"/>
      <c r="U1751" s="71"/>
      <c r="W1751" s="71"/>
      <c r="Y1751" s="71"/>
    </row>
    <row r="1752" spans="1:25" s="70" customFormat="1" x14ac:dyDescent="0.2">
      <c r="A1752" s="76" t="s">
        <v>19</v>
      </c>
      <c r="B1752" s="67" t="s">
        <v>20</v>
      </c>
      <c r="C1752" s="67" t="s">
        <v>25</v>
      </c>
      <c r="D1752" s="67" t="s">
        <v>285</v>
      </c>
      <c r="E1752" s="87">
        <f>+IF(ISNUMBER(DATA!L262),DATA!L262,"n/a")</f>
        <v>9042</v>
      </c>
      <c r="F1752" s="78">
        <f>+IF(ISNUMBER(DATA!M262),DATA!M262,"n/a")</f>
        <v>0.379</v>
      </c>
      <c r="G1752" s="87">
        <f>+IF(ISNUMBER(DATA!V262),DATA!V262,"n/a")</f>
        <v>26717</v>
      </c>
      <c r="H1752" s="78">
        <f>+IF(ISNUMBER(DATA!W262),DATA!W262,"n/a")</f>
        <v>0.33400000000000002</v>
      </c>
      <c r="I1752" s="87">
        <f>+IF(ISNUMBER(DATA!AF262),DATA!AF262,"n/a")</f>
        <v>50633</v>
      </c>
      <c r="J1752" s="78">
        <f>+IF(ISNUMBER(DATA!AG262),DATA!AG262,"n/a")</f>
        <v>0.35899999999999999</v>
      </c>
      <c r="K1752" s="87">
        <f>+IF(ISNUMBER(DATA!AP262),DATA!AP262,"n/a")</f>
        <v>115462</v>
      </c>
      <c r="L1752" s="78">
        <f>+IF(ISNUMBER(DATA!AQ262),DATA!AQ262,"n/a")</f>
        <v>0.51400000000000001</v>
      </c>
      <c r="M1752" s="67"/>
      <c r="N1752" s="67"/>
      <c r="O1752" s="67"/>
      <c r="P1752" s="67"/>
      <c r="Q1752" s="67"/>
      <c r="S1752" s="71"/>
      <c r="U1752" s="71"/>
      <c r="W1752" s="71"/>
      <c r="Y1752" s="71"/>
    </row>
    <row r="1753" spans="1:25" s="70" customFormat="1" x14ac:dyDescent="0.2">
      <c r="A1753" s="76" t="s">
        <v>19</v>
      </c>
      <c r="B1753" s="67" t="s">
        <v>20</v>
      </c>
      <c r="C1753" s="67" t="s">
        <v>25</v>
      </c>
      <c r="D1753" s="67" t="s">
        <v>286</v>
      </c>
      <c r="E1753" s="87">
        <f>+IF(ISNUMBER(DATA!L263),DATA!L263,"n/a")</f>
        <v>13857</v>
      </c>
      <c r="F1753" s="78">
        <f>+IF(ISNUMBER(DATA!M263),DATA!M263,"n/a")</f>
        <v>0.67900000000000005</v>
      </c>
      <c r="G1753" s="87">
        <f>+IF(ISNUMBER(DATA!V263),DATA!V263,"n/a")</f>
        <v>36211</v>
      </c>
      <c r="H1753" s="78">
        <f>+IF(ISNUMBER(DATA!W263),DATA!W263,"n/a")</f>
        <v>0.56100000000000005</v>
      </c>
      <c r="I1753" s="87">
        <f>+IF(ISNUMBER(DATA!AF263),DATA!AF263,"n/a")</f>
        <v>69114</v>
      </c>
      <c r="J1753" s="78">
        <f>+IF(ISNUMBER(DATA!AG263),DATA!AG263,"n/a")</f>
        <v>0.52100000000000002</v>
      </c>
      <c r="K1753" s="87">
        <f>+IF(ISNUMBER(DATA!AP263),DATA!AP263,"n/a")</f>
        <v>144221</v>
      </c>
      <c r="L1753" s="78">
        <f>+IF(ISNUMBER(DATA!AQ263),DATA!AQ263,"n/a")</f>
        <v>0.45400000000000001</v>
      </c>
      <c r="M1753" s="67"/>
      <c r="N1753" s="67"/>
      <c r="O1753" s="67"/>
      <c r="P1753" s="67"/>
      <c r="Q1753" s="67"/>
      <c r="S1753" s="71"/>
      <c r="U1753" s="71"/>
      <c r="W1753" s="71"/>
      <c r="Y1753" s="71"/>
    </row>
    <row r="1754" spans="1:25" s="70" customFormat="1" x14ac:dyDescent="0.2">
      <c r="A1754" s="76" t="s">
        <v>19</v>
      </c>
      <c r="B1754" s="67" t="s">
        <v>20</v>
      </c>
      <c r="C1754" s="67" t="s">
        <v>25</v>
      </c>
      <c r="D1754" s="67" t="s">
        <v>287</v>
      </c>
      <c r="E1754" s="87">
        <f>+IF(ISNUMBER(DATA!L264),DATA!L264,"n/a")</f>
        <v>13130</v>
      </c>
      <c r="F1754" s="78">
        <f>+IF(ISNUMBER(DATA!M264),DATA!M264,"n/a")</f>
        <v>0.39400000000000002</v>
      </c>
      <c r="G1754" s="87">
        <f>+IF(ISNUMBER(DATA!V264),DATA!V264,"n/a")</f>
        <v>34177</v>
      </c>
      <c r="H1754" s="78">
        <f>+IF(ISNUMBER(DATA!W264),DATA!W264,"n/a")</f>
        <v>0.16300000000000001</v>
      </c>
      <c r="I1754" s="87">
        <f>+IF(ISNUMBER(DATA!AF264),DATA!AF264,"n/a")</f>
        <v>70289</v>
      </c>
      <c r="J1754" s="78">
        <f>+IF(ISNUMBER(DATA!AG264),DATA!AG264,"n/a")</f>
        <v>9.9000000000000005E-2</v>
      </c>
      <c r="K1754" s="87">
        <f>+IF(ISNUMBER(DATA!AP264),DATA!AP264,"n/a")</f>
        <v>161397</v>
      </c>
      <c r="L1754" s="78">
        <f>+IF(ISNUMBER(DATA!AQ264),DATA!AQ264,"n/a")</f>
        <v>6.8000000000000005E-2</v>
      </c>
      <c r="M1754" s="67"/>
      <c r="N1754" s="67"/>
      <c r="O1754" s="67"/>
      <c r="P1754" s="67"/>
      <c r="Q1754" s="67"/>
      <c r="S1754" s="71"/>
      <c r="U1754" s="71"/>
      <c r="W1754" s="71"/>
      <c r="Y1754" s="71"/>
    </row>
    <row r="1755" spans="1:25" s="70" customFormat="1" x14ac:dyDescent="0.2">
      <c r="A1755" s="76" t="s">
        <v>19</v>
      </c>
      <c r="B1755" s="67" t="s">
        <v>20</v>
      </c>
      <c r="C1755" s="67" t="s">
        <v>25</v>
      </c>
      <c r="D1755" s="67" t="s">
        <v>288</v>
      </c>
      <c r="E1755" s="87">
        <f>+IF(ISNUMBER(DATA!L265),DATA!L265,"n/a")</f>
        <v>4611</v>
      </c>
      <c r="F1755" s="78">
        <f>+IF(ISNUMBER(DATA!M265),DATA!M265,"n/a")</f>
        <v>8.5999999999999993E-2</v>
      </c>
      <c r="G1755" s="87">
        <f>+IF(ISNUMBER(DATA!V265),DATA!V265,"n/a")</f>
        <v>13853</v>
      </c>
      <c r="H1755" s="78">
        <f>+IF(ISNUMBER(DATA!W265),DATA!W265,"n/a")</f>
        <v>0.128</v>
      </c>
      <c r="I1755" s="87">
        <f>+IF(ISNUMBER(DATA!AF265),DATA!AF265,"n/a")</f>
        <v>32804</v>
      </c>
      <c r="J1755" s="78">
        <f>+IF(ISNUMBER(DATA!AG265),DATA!AG265,"n/a")</f>
        <v>0.23899999999999999</v>
      </c>
      <c r="K1755" s="87">
        <f>+IF(ISNUMBER(DATA!AP265),DATA!AP265,"n/a")</f>
        <v>71353</v>
      </c>
      <c r="L1755" s="78">
        <f>+IF(ISNUMBER(DATA!AQ265),DATA!AQ265,"n/a")</f>
        <v>0.13600000000000001</v>
      </c>
      <c r="M1755" s="67"/>
      <c r="N1755" s="67"/>
      <c r="O1755" s="67"/>
      <c r="P1755" s="67"/>
      <c r="Q1755" s="67"/>
      <c r="S1755" s="71"/>
      <c r="U1755" s="71"/>
      <c r="W1755" s="71"/>
      <c r="Y1755" s="71"/>
    </row>
    <row r="1756" spans="1:25" s="70" customFormat="1" x14ac:dyDescent="0.2">
      <c r="A1756" s="76" t="s">
        <v>19</v>
      </c>
      <c r="B1756" s="67" t="s">
        <v>20</v>
      </c>
      <c r="C1756" s="67" t="s">
        <v>25</v>
      </c>
      <c r="D1756" s="67" t="s">
        <v>289</v>
      </c>
      <c r="E1756" s="87">
        <f>+IF(ISNUMBER(DATA!L266),DATA!L266,"n/a")</f>
        <v>11933</v>
      </c>
      <c r="F1756" s="78">
        <f>+IF(ISNUMBER(DATA!M266),DATA!M266,"n/a")</f>
        <v>4.9000000000000002E-2</v>
      </c>
      <c r="G1756" s="87">
        <f>+IF(ISNUMBER(DATA!V266),DATA!V266,"n/a")</f>
        <v>36486</v>
      </c>
      <c r="H1756" s="78">
        <f>+IF(ISNUMBER(DATA!W266),DATA!W266,"n/a")</f>
        <v>0.121</v>
      </c>
      <c r="I1756" s="87">
        <f>+IF(ISNUMBER(DATA!AF266),DATA!AF266,"n/a")</f>
        <v>78118</v>
      </c>
      <c r="J1756" s="78">
        <f>+IF(ISNUMBER(DATA!AG266),DATA!AG266,"n/a")</f>
        <v>0.193</v>
      </c>
      <c r="K1756" s="87">
        <f>+IF(ISNUMBER(DATA!AP266),DATA!AP266,"n/a")</f>
        <v>177517</v>
      </c>
      <c r="L1756" s="78">
        <f>+IF(ISNUMBER(DATA!AQ266),DATA!AQ266,"n/a")</f>
        <v>0.17899999999999999</v>
      </c>
      <c r="M1756" s="67"/>
      <c r="N1756" s="67"/>
      <c r="O1756" s="67"/>
      <c r="P1756" s="67"/>
      <c r="Q1756" s="67"/>
      <c r="S1756" s="71"/>
      <c r="U1756" s="71"/>
      <c r="W1756" s="71"/>
      <c r="Y1756" s="71"/>
    </row>
    <row r="1757" spans="1:25" s="70" customFormat="1" x14ac:dyDescent="0.2">
      <c r="A1757" s="76" t="s">
        <v>19</v>
      </c>
      <c r="B1757" s="67" t="s">
        <v>20</v>
      </c>
      <c r="C1757" s="67" t="s">
        <v>25</v>
      </c>
      <c r="D1757" s="67" t="s">
        <v>290</v>
      </c>
      <c r="E1757" s="87">
        <f>+IF(ISNUMBER(DATA!L267),DATA!L267,"n/a")</f>
        <v>8704</v>
      </c>
      <c r="F1757" s="78">
        <f>+IF(ISNUMBER(DATA!M267),DATA!M267,"n/a")</f>
        <v>-0.22600000000000001</v>
      </c>
      <c r="G1757" s="87">
        <f>+IF(ISNUMBER(DATA!V267),DATA!V267,"n/a")</f>
        <v>24514</v>
      </c>
      <c r="H1757" s="78">
        <f>+IF(ISNUMBER(DATA!W267),DATA!W267,"n/a")</f>
        <v>-0.221</v>
      </c>
      <c r="I1757" s="87">
        <f>+IF(ISNUMBER(DATA!AF267),DATA!AF267,"n/a")</f>
        <v>50467</v>
      </c>
      <c r="J1757" s="78">
        <f>+IF(ISNUMBER(DATA!AG267),DATA!AG267,"n/a")</f>
        <v>-0.22900000000000001</v>
      </c>
      <c r="K1757" s="87">
        <f>+IF(ISNUMBER(DATA!AP267),DATA!AP267,"n/a")</f>
        <v>131938</v>
      </c>
      <c r="L1757" s="78">
        <f>+IF(ISNUMBER(DATA!AQ267),DATA!AQ267,"n/a")</f>
        <v>-0.115</v>
      </c>
      <c r="M1757" s="67"/>
      <c r="N1757" s="67"/>
      <c r="O1757" s="67"/>
      <c r="P1757" s="67"/>
      <c r="Q1757" s="67"/>
      <c r="S1757" s="71"/>
      <c r="U1757" s="71"/>
      <c r="W1757" s="71"/>
      <c r="Y1757" s="71"/>
    </row>
    <row r="1758" spans="1:25" s="70" customFormat="1" x14ac:dyDescent="0.2">
      <c r="A1758" s="76" t="s">
        <v>19</v>
      </c>
      <c r="B1758" s="67" t="s">
        <v>20</v>
      </c>
      <c r="C1758" s="67" t="s">
        <v>25</v>
      </c>
      <c r="D1758" s="67" t="s">
        <v>291</v>
      </c>
      <c r="E1758" s="87">
        <f>+IF(ISNUMBER(DATA!L268),DATA!L268,"n/a")</f>
        <v>12183</v>
      </c>
      <c r="F1758" s="78">
        <f>+IF(ISNUMBER(DATA!M268),DATA!M268,"n/a")</f>
        <v>0.58899999999999997</v>
      </c>
      <c r="G1758" s="87">
        <f>+IF(ISNUMBER(DATA!V268),DATA!V268,"n/a")</f>
        <v>35532</v>
      </c>
      <c r="H1758" s="78">
        <f>+IF(ISNUMBER(DATA!W268),DATA!W268,"n/a")</f>
        <v>0.41099999999999998</v>
      </c>
      <c r="I1758" s="87">
        <f>+IF(ISNUMBER(DATA!AF268),DATA!AF268,"n/a")</f>
        <v>66809</v>
      </c>
      <c r="J1758" s="78">
        <f>+IF(ISNUMBER(DATA!AG268),DATA!AG268,"n/a")</f>
        <v>0.38500000000000001</v>
      </c>
      <c r="K1758" s="87">
        <f>+IF(ISNUMBER(DATA!AP268),DATA!AP268,"n/a")</f>
        <v>142137</v>
      </c>
      <c r="L1758" s="78">
        <f>+IF(ISNUMBER(DATA!AQ268),DATA!AQ268,"n/a")</f>
        <v>0.441</v>
      </c>
      <c r="M1758" s="67"/>
      <c r="N1758" s="67"/>
      <c r="O1758" s="67"/>
      <c r="P1758" s="67"/>
      <c r="Q1758" s="67"/>
      <c r="S1758" s="71"/>
      <c r="U1758" s="71"/>
      <c r="W1758" s="71"/>
      <c r="Y1758" s="71"/>
    </row>
    <row r="1759" spans="1:25" s="70" customFormat="1" x14ac:dyDescent="0.2">
      <c r="A1759" s="76" t="s">
        <v>19</v>
      </c>
      <c r="B1759" s="67" t="s">
        <v>20</v>
      </c>
      <c r="C1759" s="67" t="s">
        <v>25</v>
      </c>
      <c r="D1759" s="67" t="s">
        <v>292</v>
      </c>
      <c r="E1759" s="87">
        <f>+IF(ISNUMBER(DATA!L269),DATA!L269,"n/a")</f>
        <v>6910</v>
      </c>
      <c r="F1759" s="78">
        <f>+IF(ISNUMBER(DATA!M269),DATA!M269,"n/a")</f>
        <v>9.7000000000000003E-2</v>
      </c>
      <c r="G1759" s="87">
        <f>+IF(ISNUMBER(DATA!V269),DATA!V269,"n/a")</f>
        <v>19813</v>
      </c>
      <c r="H1759" s="78">
        <f>+IF(ISNUMBER(DATA!W269),DATA!W269,"n/a")</f>
        <v>0.11799999999999999</v>
      </c>
      <c r="I1759" s="87">
        <f>+IF(ISNUMBER(DATA!AF269),DATA!AF269,"n/a")</f>
        <v>40497</v>
      </c>
      <c r="J1759" s="78">
        <f>+IF(ISNUMBER(DATA!AG269),DATA!AG269,"n/a")</f>
        <v>0.17599999999999999</v>
      </c>
      <c r="K1759" s="87">
        <f>+IF(ISNUMBER(DATA!AP269),DATA!AP269,"n/a")</f>
        <v>91755</v>
      </c>
      <c r="L1759" s="78">
        <f>+IF(ISNUMBER(DATA!AQ269),DATA!AQ269,"n/a")</f>
        <v>0.24399999999999999</v>
      </c>
      <c r="M1759" s="67"/>
      <c r="N1759" s="67"/>
      <c r="O1759" s="67"/>
      <c r="P1759" s="67"/>
      <c r="Q1759" s="67"/>
      <c r="S1759" s="71"/>
      <c r="U1759" s="71"/>
      <c r="W1759" s="71"/>
      <c r="Y1759" s="71"/>
    </row>
    <row r="1760" spans="1:25" s="70" customFormat="1" x14ac:dyDescent="0.2">
      <c r="A1760" s="76" t="s">
        <v>19</v>
      </c>
      <c r="B1760" s="67" t="s">
        <v>20</v>
      </c>
      <c r="C1760" s="67" t="s">
        <v>25</v>
      </c>
      <c r="D1760" s="67" t="s">
        <v>293</v>
      </c>
      <c r="E1760" s="87">
        <f>+IF(ISNUMBER(DATA!L270),DATA!L270,"n/a")</f>
        <v>3804</v>
      </c>
      <c r="F1760" s="78">
        <f>+IF(ISNUMBER(DATA!M270),DATA!M270,"n/a")</f>
        <v>-0.29099999999999998</v>
      </c>
      <c r="G1760" s="87">
        <f>+IF(ISNUMBER(DATA!V270),DATA!V270,"n/a")</f>
        <v>11781</v>
      </c>
      <c r="H1760" s="78">
        <f>+IF(ISNUMBER(DATA!W270),DATA!W270,"n/a")</f>
        <v>-0.13300000000000001</v>
      </c>
      <c r="I1760" s="87">
        <f>+IF(ISNUMBER(DATA!AF270),DATA!AF270,"n/a")</f>
        <v>22788</v>
      </c>
      <c r="J1760" s="78">
        <f>+IF(ISNUMBER(DATA!AG270),DATA!AG270,"n/a")</f>
        <v>-7.9000000000000001E-2</v>
      </c>
      <c r="K1760" s="87">
        <f>+IF(ISNUMBER(DATA!AP270),DATA!AP270,"n/a")</f>
        <v>52816</v>
      </c>
      <c r="L1760" s="78">
        <f>+IF(ISNUMBER(DATA!AQ270),DATA!AQ270,"n/a")</f>
        <v>-0.122</v>
      </c>
      <c r="M1760" s="67"/>
      <c r="N1760" s="67"/>
      <c r="O1760" s="67"/>
      <c r="P1760" s="67"/>
      <c r="Q1760" s="67"/>
      <c r="S1760" s="71"/>
      <c r="U1760" s="71"/>
      <c r="W1760" s="71"/>
      <c r="Y1760" s="71"/>
    </row>
    <row r="1761" spans="1:25" s="70" customFormat="1" x14ac:dyDescent="0.2">
      <c r="A1761" s="76" t="s">
        <v>19</v>
      </c>
      <c r="B1761" s="67" t="s">
        <v>20</v>
      </c>
      <c r="C1761" s="67" t="s">
        <v>25</v>
      </c>
      <c r="D1761" s="67" t="s">
        <v>294</v>
      </c>
      <c r="E1761" s="87">
        <f>+IF(ISNUMBER(DATA!L271),DATA!L271,"n/a")</f>
        <v>4083</v>
      </c>
      <c r="F1761" s="78">
        <f>+IF(ISNUMBER(DATA!M271),DATA!M271,"n/a")</f>
        <v>5.0999999999999997E-2</v>
      </c>
      <c r="G1761" s="87">
        <f>+IF(ISNUMBER(DATA!V271),DATA!V271,"n/a")</f>
        <v>12707</v>
      </c>
      <c r="H1761" s="78">
        <f>+IF(ISNUMBER(DATA!W271),DATA!W271,"n/a")</f>
        <v>6.2E-2</v>
      </c>
      <c r="I1761" s="87">
        <f>+IF(ISNUMBER(DATA!AF271),DATA!AF271,"n/a")</f>
        <v>25210</v>
      </c>
      <c r="J1761" s="78">
        <f>+IF(ISNUMBER(DATA!AG271),DATA!AG271,"n/a")</f>
        <v>4.8000000000000001E-2</v>
      </c>
      <c r="K1761" s="87">
        <f>+IF(ISNUMBER(DATA!AP271),DATA!AP271,"n/a")</f>
        <v>56618</v>
      </c>
      <c r="L1761" s="78">
        <f>+IF(ISNUMBER(DATA!AQ271),DATA!AQ271,"n/a")</f>
        <v>1.2999999999999999E-2</v>
      </c>
      <c r="M1761" s="67"/>
      <c r="N1761" s="67"/>
      <c r="O1761" s="67"/>
      <c r="P1761" s="67"/>
      <c r="Q1761" s="67"/>
      <c r="S1761" s="71"/>
      <c r="U1761" s="71"/>
      <c r="W1761" s="71"/>
      <c r="Y1761" s="71"/>
    </row>
    <row r="1762" spans="1:25" s="70" customFormat="1" x14ac:dyDescent="0.2">
      <c r="A1762" s="76" t="s">
        <v>19</v>
      </c>
      <c r="B1762" s="67" t="s">
        <v>20</v>
      </c>
      <c r="C1762" s="67" t="s">
        <v>25</v>
      </c>
      <c r="D1762" s="67" t="s">
        <v>295</v>
      </c>
      <c r="E1762" s="87">
        <f>+IF(ISNUMBER(DATA!L272),DATA!L272,"n/a")</f>
        <v>20242</v>
      </c>
      <c r="F1762" s="78">
        <f>+IF(ISNUMBER(DATA!M272),DATA!M272,"n/a")</f>
        <v>0.245</v>
      </c>
      <c r="G1762" s="87">
        <f>+IF(ISNUMBER(DATA!V272),DATA!V272,"n/a")</f>
        <v>61329</v>
      </c>
      <c r="H1762" s="78">
        <f>+IF(ISNUMBER(DATA!W272),DATA!W272,"n/a")</f>
        <v>0.252</v>
      </c>
      <c r="I1762" s="87">
        <f>+IF(ISNUMBER(DATA!AF272),DATA!AF272,"n/a")</f>
        <v>119541</v>
      </c>
      <c r="J1762" s="78">
        <f>+IF(ISNUMBER(DATA!AG272),DATA!AG272,"n/a")</f>
        <v>0.17899999999999999</v>
      </c>
      <c r="K1762" s="87">
        <f>+IF(ISNUMBER(DATA!AP272),DATA!AP272,"n/a")</f>
        <v>272441</v>
      </c>
      <c r="L1762" s="78">
        <f>+IF(ISNUMBER(DATA!AQ272),DATA!AQ272,"n/a")</f>
        <v>0.14299999999999999</v>
      </c>
      <c r="M1762" s="67"/>
      <c r="N1762" s="67"/>
      <c r="O1762" s="67"/>
      <c r="P1762" s="67"/>
      <c r="Q1762" s="67"/>
      <c r="S1762" s="71"/>
      <c r="U1762" s="71"/>
      <c r="W1762" s="71"/>
      <c r="Y1762" s="71"/>
    </row>
    <row r="1763" spans="1:25" s="70" customFormat="1" x14ac:dyDescent="0.2">
      <c r="A1763" s="76" t="s">
        <v>19</v>
      </c>
      <c r="B1763" s="67" t="s">
        <v>20</v>
      </c>
      <c r="C1763" s="67" t="s">
        <v>25</v>
      </c>
      <c r="D1763" s="67" t="s">
        <v>296</v>
      </c>
      <c r="E1763" s="87">
        <f>+IF(ISNUMBER(DATA!L273),DATA!L273,"n/a")</f>
        <v>3021</v>
      </c>
      <c r="F1763" s="78">
        <f>+IF(ISNUMBER(DATA!M273),DATA!M273,"n/a")</f>
        <v>0.246</v>
      </c>
      <c r="G1763" s="87">
        <f>+IF(ISNUMBER(DATA!V273),DATA!V273,"n/a")</f>
        <v>7826</v>
      </c>
      <c r="H1763" s="78">
        <f>+IF(ISNUMBER(DATA!W273),DATA!W273,"n/a")</f>
        <v>0.21199999999999999</v>
      </c>
      <c r="I1763" s="87">
        <f>+IF(ISNUMBER(DATA!AF273),DATA!AF273,"n/a")</f>
        <v>15437</v>
      </c>
      <c r="J1763" s="78">
        <f>+IF(ISNUMBER(DATA!AG273),DATA!AG273,"n/a")</f>
        <v>0.38200000000000001</v>
      </c>
      <c r="K1763" s="87">
        <f>+IF(ISNUMBER(DATA!AP273),DATA!AP273,"n/a")</f>
        <v>34328</v>
      </c>
      <c r="L1763" s="78">
        <f>+IF(ISNUMBER(DATA!AQ273),DATA!AQ273,"n/a")</f>
        <v>0.51</v>
      </c>
      <c r="M1763" s="67"/>
      <c r="N1763" s="67"/>
      <c r="O1763" s="67"/>
      <c r="P1763" s="67"/>
      <c r="Q1763" s="67"/>
      <c r="S1763" s="71"/>
      <c r="U1763" s="71"/>
      <c r="W1763" s="71"/>
      <c r="Y1763" s="71"/>
    </row>
    <row r="1764" spans="1:25" s="70" customFormat="1" x14ac:dyDescent="0.2">
      <c r="A1764" s="76" t="s">
        <v>19</v>
      </c>
      <c r="B1764" s="67" t="s">
        <v>20</v>
      </c>
      <c r="C1764" s="67" t="s">
        <v>25</v>
      </c>
      <c r="D1764" s="67" t="s">
        <v>297</v>
      </c>
      <c r="E1764" s="87">
        <f>+IF(ISNUMBER(DATA!L274),DATA!L274,"n/a")</f>
        <v>15205</v>
      </c>
      <c r="F1764" s="78">
        <f>+IF(ISNUMBER(DATA!M274),DATA!M274,"n/a")</f>
        <v>-0.23799999999999999</v>
      </c>
      <c r="G1764" s="87">
        <f>+IF(ISNUMBER(DATA!V274),DATA!V274,"n/a")</f>
        <v>47261</v>
      </c>
      <c r="H1764" s="78">
        <f>+IF(ISNUMBER(DATA!W274),DATA!W274,"n/a")</f>
        <v>-9.1999999999999998E-2</v>
      </c>
      <c r="I1764" s="87">
        <f>+IF(ISNUMBER(DATA!AF274),DATA!AF274,"n/a")</f>
        <v>92538</v>
      </c>
      <c r="J1764" s="78">
        <f>+IF(ISNUMBER(DATA!AG274),DATA!AG274,"n/a")</f>
        <v>-4.2000000000000003E-2</v>
      </c>
      <c r="K1764" s="87">
        <f>+IF(ISNUMBER(DATA!AP274),DATA!AP274,"n/a")</f>
        <v>213084</v>
      </c>
      <c r="L1764" s="78">
        <f>+IF(ISNUMBER(DATA!AQ274),DATA!AQ274,"n/a")</f>
        <v>-7.6999999999999999E-2</v>
      </c>
      <c r="M1764" s="67"/>
      <c r="N1764" s="67"/>
      <c r="O1764" s="67"/>
      <c r="P1764" s="67"/>
      <c r="Q1764" s="67"/>
      <c r="S1764" s="71"/>
      <c r="U1764" s="71"/>
      <c r="W1764" s="71"/>
      <c r="Y1764" s="71"/>
    </row>
    <row r="1765" spans="1:25" s="70" customFormat="1" x14ac:dyDescent="0.2">
      <c r="A1765" s="76" t="s">
        <v>19</v>
      </c>
      <c r="B1765" s="67" t="s">
        <v>20</v>
      </c>
      <c r="C1765" s="67" t="s">
        <v>25</v>
      </c>
      <c r="D1765" s="67" t="s">
        <v>298</v>
      </c>
      <c r="E1765" s="87">
        <f>+IF(ISNUMBER(DATA!L275),DATA!L275,"n/a")</f>
        <v>4813</v>
      </c>
      <c r="F1765" s="78">
        <f>+IF(ISNUMBER(DATA!M275),DATA!M275,"n/a")</f>
        <v>5.1999999999999998E-2</v>
      </c>
      <c r="G1765" s="87">
        <f>+IF(ISNUMBER(DATA!V275),DATA!V275,"n/a")</f>
        <v>14179</v>
      </c>
      <c r="H1765" s="78">
        <f>+IF(ISNUMBER(DATA!W275),DATA!W275,"n/a")</f>
        <v>0.14599999999999999</v>
      </c>
      <c r="I1765" s="87">
        <f>+IF(ISNUMBER(DATA!AF275),DATA!AF275,"n/a")</f>
        <v>31197</v>
      </c>
      <c r="J1765" s="78">
        <f>+IF(ISNUMBER(DATA!AG275),DATA!AG275,"n/a")</f>
        <v>0.217</v>
      </c>
      <c r="K1765" s="87">
        <f>+IF(ISNUMBER(DATA!AP275),DATA!AP275,"n/a")</f>
        <v>73018</v>
      </c>
      <c r="L1765" s="78">
        <f>+IF(ISNUMBER(DATA!AQ275),DATA!AQ275,"n/a")</f>
        <v>0.23599999999999999</v>
      </c>
      <c r="M1765" s="67"/>
      <c r="N1765" s="67"/>
      <c r="O1765" s="67"/>
      <c r="P1765" s="67"/>
      <c r="Q1765" s="67"/>
      <c r="S1765" s="71"/>
      <c r="U1765" s="71"/>
      <c r="W1765" s="71"/>
      <c r="Y1765" s="71"/>
    </row>
    <row r="1766" spans="1:25" s="70" customFormat="1" x14ac:dyDescent="0.2">
      <c r="A1766" s="76" t="s">
        <v>19</v>
      </c>
      <c r="B1766" s="67" t="s">
        <v>20</v>
      </c>
      <c r="C1766" s="67" t="s">
        <v>25</v>
      </c>
      <c r="D1766" s="67" t="s">
        <v>299</v>
      </c>
      <c r="E1766" s="87">
        <f>+IF(ISNUMBER(DATA!L276),DATA!L276,"n/a")</f>
        <v>8347</v>
      </c>
      <c r="F1766" s="78">
        <f>+IF(ISNUMBER(DATA!M276),DATA!M276,"n/a")</f>
        <v>0.504</v>
      </c>
      <c r="G1766" s="87">
        <f>+IF(ISNUMBER(DATA!V276),DATA!V276,"n/a")</f>
        <v>24341</v>
      </c>
      <c r="H1766" s="78">
        <f>+IF(ISNUMBER(DATA!W276),DATA!W276,"n/a")</f>
        <v>0.53500000000000003</v>
      </c>
      <c r="I1766" s="87">
        <f>+IF(ISNUMBER(DATA!AF276),DATA!AF276,"n/a")</f>
        <v>51664</v>
      </c>
      <c r="J1766" s="78">
        <f>+IF(ISNUMBER(DATA!AG276),DATA!AG276,"n/a")</f>
        <v>0.58099999999999996</v>
      </c>
      <c r="K1766" s="87">
        <f>+IF(ISNUMBER(DATA!AP276),DATA!AP276,"n/a")</f>
        <v>104192</v>
      </c>
      <c r="L1766" s="78">
        <f>+IF(ISNUMBER(DATA!AQ276),DATA!AQ276,"n/a")</f>
        <v>0.35599999999999998</v>
      </c>
      <c r="M1766" s="67"/>
      <c r="N1766" s="67"/>
      <c r="O1766" s="67"/>
      <c r="P1766" s="67"/>
      <c r="Q1766" s="67"/>
      <c r="S1766" s="71"/>
      <c r="U1766" s="71"/>
      <c r="W1766" s="71"/>
      <c r="Y1766" s="71"/>
    </row>
    <row r="1767" spans="1:25" s="70" customFormat="1" x14ac:dyDescent="0.2">
      <c r="A1767" s="76" t="s">
        <v>19</v>
      </c>
      <c r="B1767" s="67" t="s">
        <v>20</v>
      </c>
      <c r="C1767" s="67" t="s">
        <v>25</v>
      </c>
      <c r="D1767" s="67" t="s">
        <v>300</v>
      </c>
      <c r="E1767" s="87">
        <f>+IF(ISNUMBER(DATA!L277),DATA!L277,"n/a")</f>
        <v>4029</v>
      </c>
      <c r="F1767" s="78">
        <f>+IF(ISNUMBER(DATA!M277),DATA!M277,"n/a")</f>
        <v>6.6000000000000003E-2</v>
      </c>
      <c r="G1767" s="87">
        <f>+IF(ISNUMBER(DATA!V277),DATA!V277,"n/a")</f>
        <v>11248</v>
      </c>
      <c r="H1767" s="78">
        <f>+IF(ISNUMBER(DATA!W277),DATA!W277,"n/a")</f>
        <v>0.13200000000000001</v>
      </c>
      <c r="I1767" s="87">
        <f>+IF(ISNUMBER(DATA!AF277),DATA!AF277,"n/a")</f>
        <v>21843</v>
      </c>
      <c r="J1767" s="78">
        <f>+IF(ISNUMBER(DATA!AG277),DATA!AG277,"n/a")</f>
        <v>0.253</v>
      </c>
      <c r="K1767" s="87">
        <f>+IF(ISNUMBER(DATA!AP277),DATA!AP277,"n/a")</f>
        <v>49293</v>
      </c>
      <c r="L1767" s="78">
        <f>+IF(ISNUMBER(DATA!AQ277),DATA!AQ277,"n/a")</f>
        <v>0.32500000000000001</v>
      </c>
      <c r="M1767" s="67"/>
      <c r="N1767" s="67"/>
      <c r="O1767" s="67"/>
      <c r="P1767" s="67"/>
      <c r="Q1767" s="67"/>
      <c r="S1767" s="71"/>
      <c r="U1767" s="71"/>
      <c r="W1767" s="71"/>
      <c r="Y1767" s="71"/>
    </row>
    <row r="1768" spans="1:25" s="70" customFormat="1" x14ac:dyDescent="0.2">
      <c r="A1768" s="76" t="s">
        <v>19</v>
      </c>
      <c r="B1768" s="67" t="s">
        <v>20</v>
      </c>
      <c r="C1768" s="67" t="s">
        <v>25</v>
      </c>
      <c r="D1768" s="67" t="s">
        <v>301</v>
      </c>
      <c r="E1768" s="87">
        <f>+IF(ISNUMBER(DATA!L278),DATA!L278,"n/a")</f>
        <v>1147</v>
      </c>
      <c r="F1768" s="78">
        <f>+IF(ISNUMBER(DATA!M278),DATA!M278,"n/a")</f>
        <v>-4.2000000000000003E-2</v>
      </c>
      <c r="G1768" s="87">
        <f>+IF(ISNUMBER(DATA!V278),DATA!V278,"n/a")</f>
        <v>3545</v>
      </c>
      <c r="H1768" s="78">
        <f>+IF(ISNUMBER(DATA!W278),DATA!W278,"n/a")</f>
        <v>-0.34499999999999997</v>
      </c>
      <c r="I1768" s="87">
        <f>+IF(ISNUMBER(DATA!AF278),DATA!AF278,"n/a")</f>
        <v>6727</v>
      </c>
      <c r="J1768" s="78">
        <f>+IF(ISNUMBER(DATA!AG278),DATA!AG278,"n/a")</f>
        <v>-0.34399999999999997</v>
      </c>
      <c r="K1768" s="87">
        <f>+IF(ISNUMBER(DATA!AP278),DATA!AP278,"n/a")</f>
        <v>16066</v>
      </c>
      <c r="L1768" s="78">
        <f>+IF(ISNUMBER(DATA!AQ278),DATA!AQ278,"n/a")</f>
        <v>-0.159</v>
      </c>
      <c r="M1768" s="67"/>
      <c r="N1768" s="67"/>
      <c r="O1768" s="67"/>
      <c r="P1768" s="67"/>
      <c r="Q1768" s="67"/>
      <c r="S1768" s="71"/>
      <c r="U1768" s="71"/>
      <c r="W1768" s="71"/>
      <c r="Y1768" s="71"/>
    </row>
    <row r="1769" spans="1:25" s="70" customFormat="1" x14ac:dyDescent="0.2">
      <c r="A1769" s="76" t="s">
        <v>19</v>
      </c>
      <c r="B1769" s="67" t="s">
        <v>20</v>
      </c>
      <c r="C1769" s="67" t="s">
        <v>25</v>
      </c>
      <c r="D1769" s="67" t="s">
        <v>302</v>
      </c>
      <c r="E1769" s="87">
        <f>+IF(ISNUMBER(DATA!L279),DATA!L279,"n/a")</f>
        <v>40041</v>
      </c>
      <c r="F1769" s="78">
        <f>+IF(ISNUMBER(DATA!M279),DATA!M279,"n/a")</f>
        <v>-0.18099999999999999</v>
      </c>
      <c r="G1769" s="87">
        <f>+IF(ISNUMBER(DATA!V279),DATA!V279,"n/a")</f>
        <v>125727</v>
      </c>
      <c r="H1769" s="78">
        <f>+IF(ISNUMBER(DATA!W279),DATA!W279,"n/a")</f>
        <v>-7.0999999999999994E-2</v>
      </c>
      <c r="I1769" s="87">
        <f>+IF(ISNUMBER(DATA!AF279),DATA!AF279,"n/a")</f>
        <v>269133</v>
      </c>
      <c r="J1769" s="78">
        <f>+IF(ISNUMBER(DATA!AG279),DATA!AG279,"n/a")</f>
        <v>-4.3999999999999997E-2</v>
      </c>
      <c r="K1769" s="87">
        <f>+IF(ISNUMBER(DATA!AP279),DATA!AP279,"n/a")</f>
        <v>659288</v>
      </c>
      <c r="L1769" s="78">
        <f>+IF(ISNUMBER(DATA!AQ279),DATA!AQ279,"n/a")</f>
        <v>1.2999999999999999E-2</v>
      </c>
      <c r="M1769" s="67"/>
      <c r="N1769" s="67"/>
      <c r="O1769" s="67"/>
      <c r="P1769" s="67"/>
      <c r="Q1769" s="67"/>
      <c r="S1769" s="71"/>
      <c r="U1769" s="71"/>
      <c r="W1769" s="71"/>
      <c r="Y1769" s="71"/>
    </row>
    <row r="1770" spans="1:25" s="70" customFormat="1" x14ac:dyDescent="0.2">
      <c r="A1770" s="76" t="s">
        <v>19</v>
      </c>
      <c r="B1770" s="67" t="s">
        <v>20</v>
      </c>
      <c r="C1770" s="67" t="s">
        <v>25</v>
      </c>
      <c r="D1770" s="67" t="s">
        <v>303</v>
      </c>
      <c r="E1770" s="87">
        <f>+IF(ISNUMBER(DATA!L280),DATA!L280,"n/a")</f>
        <v>32139</v>
      </c>
      <c r="F1770" s="78">
        <f>+IF(ISNUMBER(DATA!M280),DATA!M280,"n/a")</f>
        <v>0.19500000000000001</v>
      </c>
      <c r="G1770" s="87">
        <f>+IF(ISNUMBER(DATA!V280),DATA!V280,"n/a")</f>
        <v>96075</v>
      </c>
      <c r="H1770" s="78">
        <f>+IF(ISNUMBER(DATA!W280),DATA!W280,"n/a")</f>
        <v>0.17899999999999999</v>
      </c>
      <c r="I1770" s="87">
        <f>+IF(ISNUMBER(DATA!AF280),DATA!AF280,"n/a")</f>
        <v>202728</v>
      </c>
      <c r="J1770" s="78">
        <f>+IF(ISNUMBER(DATA!AG280),DATA!AG280,"n/a")</f>
        <v>0.17799999999999999</v>
      </c>
      <c r="K1770" s="87">
        <f>+IF(ISNUMBER(DATA!AP280),DATA!AP280,"n/a")</f>
        <v>437572</v>
      </c>
      <c r="L1770" s="78">
        <f>+IF(ISNUMBER(DATA!AQ280),DATA!AQ280,"n/a")</f>
        <v>0.16300000000000001</v>
      </c>
      <c r="M1770" s="67"/>
      <c r="N1770" s="67"/>
      <c r="O1770" s="67"/>
      <c r="P1770" s="67"/>
      <c r="Q1770" s="67"/>
      <c r="S1770" s="71"/>
      <c r="U1770" s="71"/>
      <c r="W1770" s="71"/>
      <c r="Y1770" s="71"/>
    </row>
    <row r="1771" spans="1:25" s="70" customFormat="1" x14ac:dyDescent="0.2">
      <c r="A1771" s="76" t="s">
        <v>19</v>
      </c>
      <c r="B1771" s="67" t="s">
        <v>20</v>
      </c>
      <c r="C1771" s="67" t="s">
        <v>25</v>
      </c>
      <c r="D1771" s="67" t="s">
        <v>304</v>
      </c>
      <c r="E1771" s="87">
        <f>+IF(ISNUMBER(DATA!L281),DATA!L281,"n/a")</f>
        <v>2116</v>
      </c>
      <c r="F1771" s="78">
        <f>+IF(ISNUMBER(DATA!M281),DATA!M281,"n/a")</f>
        <v>1.173</v>
      </c>
      <c r="G1771" s="87">
        <f>+IF(ISNUMBER(DATA!V281),DATA!V281,"n/a")</f>
        <v>5996</v>
      </c>
      <c r="H1771" s="78">
        <f>+IF(ISNUMBER(DATA!W281),DATA!W281,"n/a")</f>
        <v>0.82399999999999995</v>
      </c>
      <c r="I1771" s="87">
        <f>+IF(ISNUMBER(DATA!AF281),DATA!AF281,"n/a")</f>
        <v>14102</v>
      </c>
      <c r="J1771" s="78">
        <f>+IF(ISNUMBER(DATA!AG281),DATA!AG281,"n/a")</f>
        <v>1.462</v>
      </c>
      <c r="K1771" s="87">
        <f>+IF(ISNUMBER(DATA!AP281),DATA!AP281,"n/a")</f>
        <v>25878</v>
      </c>
      <c r="L1771" s="78">
        <f>+IF(ISNUMBER(DATA!AQ281),DATA!AQ281,"n/a")</f>
        <v>0.98299999999999998</v>
      </c>
      <c r="M1771" s="67"/>
      <c r="N1771" s="67"/>
      <c r="O1771" s="67"/>
      <c r="P1771" s="67"/>
      <c r="Q1771" s="67"/>
      <c r="S1771" s="71"/>
      <c r="U1771" s="71"/>
      <c r="W1771" s="71"/>
      <c r="Y1771" s="71"/>
    </row>
    <row r="1772" spans="1:25" s="70" customFormat="1" x14ac:dyDescent="0.2">
      <c r="A1772" s="76" t="s">
        <v>19</v>
      </c>
      <c r="B1772" s="67" t="s">
        <v>20</v>
      </c>
      <c r="C1772" s="67" t="s">
        <v>25</v>
      </c>
      <c r="D1772" s="67" t="s">
        <v>305</v>
      </c>
      <c r="E1772" s="87">
        <f>+IF(ISNUMBER(DATA!L282),DATA!L282,"n/a")</f>
        <v>6755</v>
      </c>
      <c r="F1772" s="78">
        <f>+IF(ISNUMBER(DATA!M282),DATA!M282,"n/a")</f>
        <v>-0.32800000000000001</v>
      </c>
      <c r="G1772" s="87">
        <f>+IF(ISNUMBER(DATA!V282),DATA!V282,"n/a")</f>
        <v>21275</v>
      </c>
      <c r="H1772" s="78">
        <f>+IF(ISNUMBER(DATA!W282),DATA!W282,"n/a")</f>
        <v>-0.128</v>
      </c>
      <c r="I1772" s="87">
        <f>+IF(ISNUMBER(DATA!AF282),DATA!AF282,"n/a")</f>
        <v>41880</v>
      </c>
      <c r="J1772" s="78">
        <f>+IF(ISNUMBER(DATA!AG282),DATA!AG282,"n/a")</f>
        <v>-6.3E-2</v>
      </c>
      <c r="K1772" s="87">
        <f>+IF(ISNUMBER(DATA!AP282),DATA!AP282,"n/a")</f>
        <v>98616</v>
      </c>
      <c r="L1772" s="78">
        <f>+IF(ISNUMBER(DATA!AQ282),DATA!AQ282,"n/a")</f>
        <v>-0.09</v>
      </c>
      <c r="M1772" s="67"/>
      <c r="N1772" s="67"/>
      <c r="O1772" s="67"/>
      <c r="P1772" s="67"/>
      <c r="Q1772" s="67"/>
      <c r="S1772" s="71"/>
      <c r="U1772" s="71"/>
      <c r="W1772" s="71"/>
      <c r="Y1772" s="71"/>
    </row>
    <row r="1773" spans="1:25" s="70" customFormat="1" x14ac:dyDescent="0.2">
      <c r="A1773" s="76" t="s">
        <v>19</v>
      </c>
      <c r="B1773" s="67" t="s">
        <v>20</v>
      </c>
      <c r="C1773" s="67" t="s">
        <v>25</v>
      </c>
      <c r="D1773" s="67" t="s">
        <v>306</v>
      </c>
      <c r="E1773" s="87">
        <f>+IF(ISNUMBER(DATA!L283),DATA!L283,"n/a")</f>
        <v>5230</v>
      </c>
      <c r="F1773" s="78">
        <f>+IF(ISNUMBER(DATA!M283),DATA!M283,"n/a")</f>
        <v>8.6999999999999994E-2</v>
      </c>
      <c r="G1773" s="87">
        <f>+IF(ISNUMBER(DATA!V283),DATA!V283,"n/a")</f>
        <v>14611</v>
      </c>
      <c r="H1773" s="78">
        <f>+IF(ISNUMBER(DATA!W283),DATA!W283,"n/a")</f>
        <v>3.5999999999999997E-2</v>
      </c>
      <c r="I1773" s="87">
        <f>+IF(ISNUMBER(DATA!AF283),DATA!AF283,"n/a")</f>
        <v>31058</v>
      </c>
      <c r="J1773" s="78">
        <f>+IF(ISNUMBER(DATA!AG283),DATA!AG283,"n/a")</f>
        <v>0.13200000000000001</v>
      </c>
      <c r="K1773" s="87">
        <f>+IF(ISNUMBER(DATA!AP283),DATA!AP283,"n/a")</f>
        <v>74568</v>
      </c>
      <c r="L1773" s="78">
        <f>+IF(ISNUMBER(DATA!AQ283),DATA!AQ283,"n/a")</f>
        <v>0.214</v>
      </c>
      <c r="M1773" s="67"/>
      <c r="N1773" s="67"/>
      <c r="O1773" s="67"/>
      <c r="P1773" s="67"/>
      <c r="Q1773" s="67"/>
      <c r="S1773" s="71"/>
      <c r="U1773" s="71"/>
      <c r="W1773" s="71"/>
      <c r="Y1773" s="71"/>
    </row>
    <row r="1774" spans="1:25" s="70" customFormat="1" x14ac:dyDescent="0.2">
      <c r="A1774" s="76" t="s">
        <v>19</v>
      </c>
      <c r="B1774" s="67" t="s">
        <v>20</v>
      </c>
      <c r="C1774" s="67" t="s">
        <v>25</v>
      </c>
      <c r="D1774" s="67" t="s">
        <v>307</v>
      </c>
      <c r="E1774" s="87">
        <f>+IF(ISNUMBER(DATA!L284),DATA!L284,"n/a")</f>
        <v>26811</v>
      </c>
      <c r="F1774" s="78">
        <f>+IF(ISNUMBER(DATA!M284),DATA!M284,"n/a")</f>
        <v>0.104</v>
      </c>
      <c r="G1774" s="87">
        <f>+IF(ISNUMBER(DATA!V284),DATA!V284,"n/a")</f>
        <v>116784</v>
      </c>
      <c r="H1774" s="78">
        <f>+IF(ISNUMBER(DATA!W284),DATA!W284,"n/a")</f>
        <v>0.76900000000000002</v>
      </c>
      <c r="I1774" s="87">
        <f>+IF(ISNUMBER(DATA!AF284),DATA!AF284,"n/a")</f>
        <v>201644</v>
      </c>
      <c r="J1774" s="78">
        <f>+IF(ISNUMBER(DATA!AG284),DATA!AG284,"n/a")</f>
        <v>0.50900000000000001</v>
      </c>
      <c r="K1774" s="87">
        <f>+IF(ISNUMBER(DATA!AP284),DATA!AP284,"n/a")</f>
        <v>410603</v>
      </c>
      <c r="L1774" s="78">
        <f>+IF(ISNUMBER(DATA!AQ284),DATA!AQ284,"n/a")</f>
        <v>0.30099999999999999</v>
      </c>
      <c r="M1774" s="67"/>
      <c r="N1774" s="67"/>
      <c r="O1774" s="67"/>
      <c r="P1774" s="67"/>
      <c r="Q1774" s="67"/>
      <c r="S1774" s="71"/>
      <c r="U1774" s="71"/>
      <c r="W1774" s="71"/>
      <c r="Y1774" s="71"/>
    </row>
    <row r="1775" spans="1:25" s="70" customFormat="1" x14ac:dyDescent="0.2">
      <c r="A1775" s="76" t="s">
        <v>19</v>
      </c>
      <c r="B1775" s="67" t="s">
        <v>20</v>
      </c>
      <c r="C1775" s="67" t="s">
        <v>25</v>
      </c>
      <c r="D1775" s="67" t="s">
        <v>308</v>
      </c>
      <c r="E1775" s="87">
        <f>+IF(ISNUMBER(DATA!L285),DATA!L285,"n/a")</f>
        <v>8371</v>
      </c>
      <c r="F1775" s="78">
        <f>+IF(ISNUMBER(DATA!M285),DATA!M285,"n/a")</f>
        <v>1.2749999999999999</v>
      </c>
      <c r="G1775" s="87">
        <f>+IF(ISNUMBER(DATA!V285),DATA!V285,"n/a")</f>
        <v>20388</v>
      </c>
      <c r="H1775" s="78">
        <f>+IF(ISNUMBER(DATA!W285),DATA!W285,"n/a")</f>
        <v>0.86</v>
      </c>
      <c r="I1775" s="87">
        <f>+IF(ISNUMBER(DATA!AF285),DATA!AF285,"n/a")</f>
        <v>32818</v>
      </c>
      <c r="J1775" s="78">
        <f>+IF(ISNUMBER(DATA!AG285),DATA!AG285,"n/a")</f>
        <v>0.54900000000000004</v>
      </c>
      <c r="K1775" s="87">
        <f>+IF(ISNUMBER(DATA!AP285),DATA!AP285,"n/a")</f>
        <v>66890</v>
      </c>
      <c r="L1775" s="78">
        <f>+IF(ISNUMBER(DATA!AQ285),DATA!AQ285,"n/a")</f>
        <v>0.33300000000000002</v>
      </c>
      <c r="M1775" s="67"/>
      <c r="N1775" s="67"/>
      <c r="O1775" s="67"/>
      <c r="P1775" s="67"/>
      <c r="Q1775" s="67"/>
      <c r="S1775" s="71"/>
      <c r="U1775" s="71"/>
      <c r="W1775" s="71"/>
      <c r="Y1775" s="71"/>
    </row>
    <row r="1776" spans="1:25" s="70" customFormat="1" x14ac:dyDescent="0.2">
      <c r="A1776" s="76" t="s">
        <v>19</v>
      </c>
      <c r="B1776" s="67" t="s">
        <v>20</v>
      </c>
      <c r="C1776" s="67" t="s">
        <v>25</v>
      </c>
      <c r="D1776" s="67" t="s">
        <v>309</v>
      </c>
      <c r="E1776" s="87">
        <f>+IF(ISNUMBER(DATA!L286),DATA!L286,"n/a")</f>
        <v>9954</v>
      </c>
      <c r="F1776" s="78">
        <f>+IF(ISNUMBER(DATA!M286),DATA!M286,"n/a")</f>
        <v>-7.9000000000000001E-2</v>
      </c>
      <c r="G1776" s="87">
        <f>+IF(ISNUMBER(DATA!V286),DATA!V286,"n/a")</f>
        <v>27572</v>
      </c>
      <c r="H1776" s="78">
        <f>+IF(ISNUMBER(DATA!W286),DATA!W286,"n/a")</f>
        <v>-8.2000000000000003E-2</v>
      </c>
      <c r="I1776" s="87">
        <f>+IF(ISNUMBER(DATA!AF286),DATA!AF286,"n/a")</f>
        <v>56869</v>
      </c>
      <c r="J1776" s="78">
        <f>+IF(ISNUMBER(DATA!AG286),DATA!AG286,"n/a")</f>
        <v>-6.0999999999999999E-2</v>
      </c>
      <c r="K1776" s="87">
        <f>+IF(ISNUMBER(DATA!AP286),DATA!AP286,"n/a")</f>
        <v>136374</v>
      </c>
      <c r="L1776" s="78">
        <f>+IF(ISNUMBER(DATA!AQ286),DATA!AQ286,"n/a")</f>
        <v>1.0999999999999999E-2</v>
      </c>
      <c r="M1776" s="67"/>
      <c r="N1776" s="67"/>
      <c r="O1776" s="67"/>
      <c r="P1776" s="67"/>
      <c r="Q1776" s="67"/>
      <c r="S1776" s="71"/>
      <c r="U1776" s="71"/>
      <c r="W1776" s="71"/>
      <c r="Y1776" s="71"/>
    </row>
    <row r="1777" spans="1:25" s="70" customFormat="1" x14ac:dyDescent="0.2">
      <c r="A1777" s="76" t="s">
        <v>19</v>
      </c>
      <c r="B1777" s="67" t="s">
        <v>20</v>
      </c>
      <c r="C1777" s="67" t="s">
        <v>25</v>
      </c>
      <c r="D1777" s="67" t="s">
        <v>310</v>
      </c>
      <c r="E1777" s="87">
        <f>+IF(ISNUMBER(DATA!L287),DATA!L287,"n/a")</f>
        <v>10847</v>
      </c>
      <c r="F1777" s="78">
        <f>+IF(ISNUMBER(DATA!M287),DATA!M287,"n/a")</f>
        <v>1.633</v>
      </c>
      <c r="G1777" s="87">
        <f>+IF(ISNUMBER(DATA!V287),DATA!V287,"n/a")</f>
        <v>30303</v>
      </c>
      <c r="H1777" s="78">
        <f>+IF(ISNUMBER(DATA!W287),DATA!W287,"n/a")</f>
        <v>1.3089999999999999</v>
      </c>
      <c r="I1777" s="87">
        <f>+IF(ISNUMBER(DATA!AF287),DATA!AF287,"n/a")</f>
        <v>59851</v>
      </c>
      <c r="J1777" s="78">
        <f>+IF(ISNUMBER(DATA!AG287),DATA!AG287,"n/a")</f>
        <v>0.98399999999999999</v>
      </c>
      <c r="K1777" s="87">
        <f>+IF(ISNUMBER(DATA!AP287),DATA!AP287,"n/a")</f>
        <v>107039</v>
      </c>
      <c r="L1777" s="78">
        <f>+IF(ISNUMBER(DATA!AQ287),DATA!AQ287,"n/a")</f>
        <v>0.39900000000000002</v>
      </c>
      <c r="M1777" s="67"/>
      <c r="N1777" s="67"/>
      <c r="O1777" s="67"/>
      <c r="P1777" s="67"/>
      <c r="Q1777" s="67"/>
      <c r="S1777" s="71"/>
      <c r="U1777" s="71"/>
      <c r="W1777" s="71"/>
      <c r="Y1777" s="71"/>
    </row>
    <row r="1778" spans="1:25" s="70" customFormat="1" x14ac:dyDescent="0.2">
      <c r="A1778" s="76" t="s">
        <v>19</v>
      </c>
      <c r="B1778" s="67" t="s">
        <v>20</v>
      </c>
      <c r="C1778" s="67" t="s">
        <v>25</v>
      </c>
      <c r="D1778" s="67" t="s">
        <v>311</v>
      </c>
      <c r="E1778" s="87">
        <f>+IF(ISNUMBER(DATA!L288),DATA!L288,"n/a")</f>
        <v>8371</v>
      </c>
      <c r="F1778" s="78">
        <f>+IF(ISNUMBER(DATA!M288),DATA!M288,"n/a")</f>
        <v>-1.2999999999999999E-2</v>
      </c>
      <c r="G1778" s="87">
        <f>+IF(ISNUMBER(DATA!V288),DATA!V288,"n/a")</f>
        <v>24487</v>
      </c>
      <c r="H1778" s="78">
        <f>+IF(ISNUMBER(DATA!W288),DATA!W288,"n/a")</f>
        <v>-4.0000000000000001E-3</v>
      </c>
      <c r="I1778" s="87">
        <f>+IF(ISNUMBER(DATA!AF288),DATA!AF288,"n/a")</f>
        <v>48351</v>
      </c>
      <c r="J1778" s="78">
        <f>+IF(ISNUMBER(DATA!AG288),DATA!AG288,"n/a")</f>
        <v>6.2E-2</v>
      </c>
      <c r="K1778" s="87">
        <f>+IF(ISNUMBER(DATA!AP288),DATA!AP288,"n/a")</f>
        <v>113433</v>
      </c>
      <c r="L1778" s="78">
        <f>+IF(ISNUMBER(DATA!AQ288),DATA!AQ288,"n/a")</f>
        <v>0.13200000000000001</v>
      </c>
      <c r="M1778" s="67"/>
      <c r="N1778" s="67"/>
      <c r="O1778" s="67"/>
      <c r="P1778" s="67"/>
      <c r="Q1778" s="67"/>
      <c r="S1778" s="71"/>
      <c r="U1778" s="71"/>
      <c r="W1778" s="71"/>
      <c r="Y1778" s="71"/>
    </row>
    <row r="1779" spans="1:25" s="70" customFormat="1" x14ac:dyDescent="0.2">
      <c r="A1779" s="76" t="s">
        <v>19</v>
      </c>
      <c r="B1779" s="67" t="s">
        <v>20</v>
      </c>
      <c r="C1779" s="67" t="s">
        <v>25</v>
      </c>
      <c r="D1779" s="67" t="s">
        <v>312</v>
      </c>
      <c r="E1779" s="87">
        <f>+IF(ISNUMBER(DATA!L289),DATA!L289,"n/a")</f>
        <v>8450</v>
      </c>
      <c r="F1779" s="78">
        <f>+IF(ISNUMBER(DATA!M289),DATA!M289,"n/a")</f>
        <v>3.1E-2</v>
      </c>
      <c r="G1779" s="87">
        <f>+IF(ISNUMBER(DATA!V289),DATA!V289,"n/a")</f>
        <v>24091</v>
      </c>
      <c r="H1779" s="78">
        <f>+IF(ISNUMBER(DATA!W289),DATA!W289,"n/a")</f>
        <v>2.7E-2</v>
      </c>
      <c r="I1779" s="87">
        <f>+IF(ISNUMBER(DATA!AF289),DATA!AF289,"n/a")</f>
        <v>48378</v>
      </c>
      <c r="J1779" s="78">
        <f>+IF(ISNUMBER(DATA!AG289),DATA!AG289,"n/a")</f>
        <v>4.8000000000000001E-2</v>
      </c>
      <c r="K1779" s="87">
        <f>+IF(ISNUMBER(DATA!AP289),DATA!AP289,"n/a")</f>
        <v>110604</v>
      </c>
      <c r="L1779" s="78">
        <f>+IF(ISNUMBER(DATA!AQ289),DATA!AQ289,"n/a")</f>
        <v>8.4000000000000005E-2</v>
      </c>
      <c r="M1779" s="67"/>
      <c r="N1779" s="67"/>
      <c r="O1779" s="67"/>
      <c r="P1779" s="67"/>
      <c r="Q1779" s="67"/>
      <c r="S1779" s="71"/>
      <c r="U1779" s="71"/>
      <c r="W1779" s="71"/>
      <c r="Y1779" s="71"/>
    </row>
    <row r="1780" spans="1:25" s="70" customFormat="1" x14ac:dyDescent="0.2">
      <c r="A1780" s="76" t="s">
        <v>19</v>
      </c>
      <c r="B1780" s="67" t="s">
        <v>20</v>
      </c>
      <c r="C1780" s="67" t="s">
        <v>25</v>
      </c>
      <c r="D1780" s="67" t="s">
        <v>313</v>
      </c>
      <c r="E1780" s="87">
        <f>+IF(ISNUMBER(DATA!L290),DATA!L290,"n/a")</f>
        <v>7324</v>
      </c>
      <c r="F1780" s="78">
        <f>+IF(ISNUMBER(DATA!M290),DATA!M290,"n/a")</f>
        <v>-8.6999999999999994E-2</v>
      </c>
      <c r="G1780" s="87">
        <f>+IF(ISNUMBER(DATA!V290),DATA!V290,"n/a")</f>
        <v>19700</v>
      </c>
      <c r="H1780" s="78">
        <f>+IF(ISNUMBER(DATA!W290),DATA!W290,"n/a")</f>
        <v>-0.151</v>
      </c>
      <c r="I1780" s="87">
        <f>+IF(ISNUMBER(DATA!AF290),DATA!AF290,"n/a")</f>
        <v>40505</v>
      </c>
      <c r="J1780" s="78">
        <f>+IF(ISNUMBER(DATA!AG290),DATA!AG290,"n/a")</f>
        <v>-6.8000000000000005E-2</v>
      </c>
      <c r="K1780" s="87">
        <f>+IF(ISNUMBER(DATA!AP290),DATA!AP290,"n/a")</f>
        <v>98598</v>
      </c>
      <c r="L1780" s="78">
        <f>+IF(ISNUMBER(DATA!AQ290),DATA!AQ290,"n/a")</f>
        <v>9.8000000000000004E-2</v>
      </c>
      <c r="M1780" s="67"/>
      <c r="N1780" s="67"/>
      <c r="O1780" s="67"/>
      <c r="P1780" s="67"/>
      <c r="Q1780" s="67"/>
      <c r="S1780" s="71"/>
      <c r="U1780" s="71"/>
      <c r="W1780" s="71"/>
      <c r="Y1780" s="71"/>
    </row>
    <row r="1781" spans="1:25" s="70" customFormat="1" x14ac:dyDescent="0.2">
      <c r="A1781" s="76" t="s">
        <v>19</v>
      </c>
      <c r="B1781" s="67" t="s">
        <v>20</v>
      </c>
      <c r="C1781" s="67" t="s">
        <v>25</v>
      </c>
      <c r="D1781" s="67" t="s">
        <v>314</v>
      </c>
      <c r="E1781" s="87">
        <f>+IF(ISNUMBER(DATA!L291),DATA!L291,"n/a")</f>
        <v>4859</v>
      </c>
      <c r="F1781" s="78">
        <f>+IF(ISNUMBER(DATA!M291),DATA!M291,"n/a")</f>
        <v>0.49399999999999999</v>
      </c>
      <c r="G1781" s="87">
        <f>+IF(ISNUMBER(DATA!V291),DATA!V291,"n/a")</f>
        <v>13811</v>
      </c>
      <c r="H1781" s="78">
        <f>+IF(ISNUMBER(DATA!W291),DATA!W291,"n/a")</f>
        <v>0.38900000000000001</v>
      </c>
      <c r="I1781" s="87">
        <f>+IF(ISNUMBER(DATA!AF291),DATA!AF291,"n/a")</f>
        <v>28425</v>
      </c>
      <c r="J1781" s="78">
        <f>+IF(ISNUMBER(DATA!AG291),DATA!AG291,"n/a")</f>
        <v>0.375</v>
      </c>
      <c r="K1781" s="87">
        <f>+IF(ISNUMBER(DATA!AP291),DATA!AP291,"n/a")</f>
        <v>56478</v>
      </c>
      <c r="L1781" s="78">
        <f>+IF(ISNUMBER(DATA!AQ291),DATA!AQ291,"n/a")</f>
        <v>3.5999999999999997E-2</v>
      </c>
      <c r="M1781" s="67"/>
      <c r="N1781" s="67"/>
      <c r="O1781" s="67"/>
      <c r="P1781" s="67"/>
      <c r="Q1781" s="67"/>
      <c r="S1781" s="71"/>
      <c r="U1781" s="71"/>
      <c r="W1781" s="71"/>
      <c r="Y1781" s="71"/>
    </row>
    <row r="1782" spans="1:25" s="70" customFormat="1" x14ac:dyDescent="0.2">
      <c r="A1782" s="76" t="s">
        <v>19</v>
      </c>
      <c r="B1782" s="67" t="s">
        <v>20</v>
      </c>
      <c r="C1782" s="67" t="s">
        <v>25</v>
      </c>
      <c r="D1782" s="67" t="s">
        <v>315</v>
      </c>
      <c r="E1782" s="87">
        <f>+IF(ISNUMBER(DATA!L292),DATA!L292,"n/a")</f>
        <v>1810</v>
      </c>
      <c r="F1782" s="78">
        <f>+IF(ISNUMBER(DATA!M292),DATA!M292,"n/a")</f>
        <v>0.751</v>
      </c>
      <c r="G1782" s="87">
        <f>+IF(ISNUMBER(DATA!V292),DATA!V292,"n/a")</f>
        <v>4863</v>
      </c>
      <c r="H1782" s="78">
        <f>+IF(ISNUMBER(DATA!W292),DATA!W292,"n/a")</f>
        <v>0.66400000000000003</v>
      </c>
      <c r="I1782" s="87">
        <f>+IF(ISNUMBER(DATA!AF292),DATA!AF292,"n/a")</f>
        <v>9598</v>
      </c>
      <c r="J1782" s="78">
        <f>+IF(ISNUMBER(DATA!AG292),DATA!AG292,"n/a")</f>
        <v>0.57199999999999995</v>
      </c>
      <c r="K1782" s="87">
        <f>+IF(ISNUMBER(DATA!AP292),DATA!AP292,"n/a")</f>
        <v>19349</v>
      </c>
      <c r="L1782" s="78">
        <f>+IF(ISNUMBER(DATA!AQ292),DATA!AQ292,"n/a")</f>
        <v>0.36399999999999999</v>
      </c>
      <c r="M1782" s="67"/>
      <c r="N1782" s="67"/>
      <c r="O1782" s="67"/>
      <c r="P1782" s="67"/>
      <c r="Q1782" s="67"/>
      <c r="S1782" s="71"/>
      <c r="U1782" s="71"/>
      <c r="W1782" s="71"/>
      <c r="Y1782" s="71"/>
    </row>
    <row r="1783" spans="1:25" s="70" customFormat="1" x14ac:dyDescent="0.2">
      <c r="A1783" s="76" t="s">
        <v>19</v>
      </c>
      <c r="B1783" s="67" t="s">
        <v>20</v>
      </c>
      <c r="C1783" s="67" t="s">
        <v>25</v>
      </c>
      <c r="D1783" s="67" t="s">
        <v>316</v>
      </c>
      <c r="E1783" s="87">
        <f>+IF(ISNUMBER(DATA!L293),DATA!L293,"n/a")</f>
        <v>4933</v>
      </c>
      <c r="F1783" s="78">
        <f>+IF(ISNUMBER(DATA!M293),DATA!M293,"n/a")</f>
        <v>0.16700000000000001</v>
      </c>
      <c r="G1783" s="87">
        <f>+IF(ISNUMBER(DATA!V293),DATA!V293,"n/a")</f>
        <v>14708</v>
      </c>
      <c r="H1783" s="78">
        <f>+IF(ISNUMBER(DATA!W293),DATA!W293,"n/a")</f>
        <v>0.122</v>
      </c>
      <c r="I1783" s="87">
        <f>+IF(ISNUMBER(DATA!AF293),DATA!AF293,"n/a")</f>
        <v>28616</v>
      </c>
      <c r="J1783" s="78">
        <f>+IF(ISNUMBER(DATA!AG293),DATA!AG293,"n/a")</f>
        <v>6.6000000000000003E-2</v>
      </c>
      <c r="K1783" s="87">
        <f>+IF(ISNUMBER(DATA!AP293),DATA!AP293,"n/a")</f>
        <v>65046</v>
      </c>
      <c r="L1783" s="78">
        <f>+IF(ISNUMBER(DATA!AQ293),DATA!AQ293,"n/a")</f>
        <v>9.9000000000000005E-2</v>
      </c>
      <c r="M1783" s="67"/>
      <c r="N1783" s="67"/>
      <c r="O1783" s="67"/>
      <c r="P1783" s="67"/>
      <c r="Q1783" s="67"/>
      <c r="S1783" s="71"/>
      <c r="U1783" s="71"/>
      <c r="W1783" s="71"/>
      <c r="Y1783" s="71"/>
    </row>
    <row r="1784" spans="1:25" s="70" customFormat="1" x14ac:dyDescent="0.2">
      <c r="A1784" s="76" t="s">
        <v>19</v>
      </c>
      <c r="B1784" s="67" t="s">
        <v>20</v>
      </c>
      <c r="C1784" s="67" t="s">
        <v>25</v>
      </c>
      <c r="D1784" s="67" t="s">
        <v>317</v>
      </c>
      <c r="E1784" s="87">
        <f>+IF(ISNUMBER(DATA!L294),DATA!L294,"n/a")</f>
        <v>13829</v>
      </c>
      <c r="F1784" s="78">
        <f>+IF(ISNUMBER(DATA!M294),DATA!M294,"n/a")</f>
        <v>0.55100000000000005</v>
      </c>
      <c r="G1784" s="87">
        <f>+IF(ISNUMBER(DATA!V294),DATA!V294,"n/a")</f>
        <v>37993</v>
      </c>
      <c r="H1784" s="78">
        <f>+IF(ISNUMBER(DATA!W294),DATA!W294,"n/a")</f>
        <v>0.36199999999999999</v>
      </c>
      <c r="I1784" s="87">
        <f>+IF(ISNUMBER(DATA!AF294),DATA!AF294,"n/a")</f>
        <v>73049</v>
      </c>
      <c r="J1784" s="78">
        <f>+IF(ISNUMBER(DATA!AG294),DATA!AG294,"n/a")</f>
        <v>0.28999999999999998</v>
      </c>
      <c r="K1784" s="87">
        <f>+IF(ISNUMBER(DATA!AP294),DATA!AP294,"n/a")</f>
        <v>152136</v>
      </c>
      <c r="L1784" s="78">
        <f>+IF(ISNUMBER(DATA!AQ294),DATA!AQ294,"n/a")</f>
        <v>0.13</v>
      </c>
      <c r="M1784" s="67"/>
      <c r="N1784" s="67"/>
      <c r="O1784" s="67"/>
      <c r="P1784" s="67"/>
      <c r="Q1784" s="67"/>
      <c r="S1784" s="71"/>
      <c r="U1784" s="71"/>
      <c r="W1784" s="71"/>
      <c r="Y1784" s="71"/>
    </row>
    <row r="1785" spans="1:25" s="70" customFormat="1" x14ac:dyDescent="0.2">
      <c r="A1785" s="76" t="s">
        <v>19</v>
      </c>
      <c r="B1785" s="67" t="s">
        <v>20</v>
      </c>
      <c r="C1785" s="67" t="s">
        <v>25</v>
      </c>
      <c r="D1785" s="67" t="s">
        <v>318</v>
      </c>
      <c r="E1785" s="87">
        <f>+IF(ISNUMBER(DATA!L295),DATA!L295,"n/a")</f>
        <v>14359</v>
      </c>
      <c r="F1785" s="78">
        <f>+IF(ISNUMBER(DATA!M295),DATA!M295,"n/a")</f>
        <v>1.0649999999999999</v>
      </c>
      <c r="G1785" s="87">
        <f>+IF(ISNUMBER(DATA!V295),DATA!V295,"n/a")</f>
        <v>38492</v>
      </c>
      <c r="H1785" s="78">
        <f>+IF(ISNUMBER(DATA!W295),DATA!W295,"n/a")</f>
        <v>0.90300000000000002</v>
      </c>
      <c r="I1785" s="87">
        <f>+IF(ISNUMBER(DATA!AF295),DATA!AF295,"n/a")</f>
        <v>73633</v>
      </c>
      <c r="J1785" s="78">
        <f>+IF(ISNUMBER(DATA!AG295),DATA!AG295,"n/a")</f>
        <v>0.66900000000000004</v>
      </c>
      <c r="K1785" s="87">
        <f>+IF(ISNUMBER(DATA!AP295),DATA!AP295,"n/a")</f>
        <v>141425</v>
      </c>
      <c r="L1785" s="78">
        <f>+IF(ISNUMBER(DATA!AQ295),DATA!AQ295,"n/a")</f>
        <v>0.253</v>
      </c>
      <c r="M1785" s="67"/>
      <c r="N1785" s="67"/>
      <c r="O1785" s="67"/>
      <c r="P1785" s="67"/>
      <c r="Q1785" s="67"/>
      <c r="S1785" s="71"/>
      <c r="U1785" s="71"/>
      <c r="W1785" s="71"/>
      <c r="Y1785" s="71"/>
    </row>
    <row r="1786" spans="1:25" s="70" customFormat="1" x14ac:dyDescent="0.2">
      <c r="A1786" s="76" t="s">
        <v>19</v>
      </c>
      <c r="B1786" s="67" t="s">
        <v>20</v>
      </c>
      <c r="C1786" s="67" t="s">
        <v>25</v>
      </c>
      <c r="D1786" s="67" t="s">
        <v>319</v>
      </c>
      <c r="E1786" s="87">
        <f>+IF(ISNUMBER(DATA!L296),DATA!L296,"n/a")</f>
        <v>9388</v>
      </c>
      <c r="F1786" s="78">
        <f>+IF(ISNUMBER(DATA!M296),DATA!M296,"n/a")</f>
        <v>-8.5000000000000006E-2</v>
      </c>
      <c r="G1786" s="87">
        <f>+IF(ISNUMBER(DATA!V296),DATA!V296,"n/a")</f>
        <v>29366</v>
      </c>
      <c r="H1786" s="78">
        <f>+IF(ISNUMBER(DATA!W296),DATA!W296,"n/a")</f>
        <v>6.2E-2</v>
      </c>
      <c r="I1786" s="87">
        <f>+IF(ISNUMBER(DATA!AF296),DATA!AF296,"n/a")</f>
        <v>58354</v>
      </c>
      <c r="J1786" s="78">
        <f>+IF(ISNUMBER(DATA!AG296),DATA!AG296,"n/a")</f>
        <v>9.7000000000000003E-2</v>
      </c>
      <c r="K1786" s="87">
        <f>+IF(ISNUMBER(DATA!AP296),DATA!AP296,"n/a")</f>
        <v>136916</v>
      </c>
      <c r="L1786" s="78">
        <f>+IF(ISNUMBER(DATA!AQ296),DATA!AQ296,"n/a")</f>
        <v>0.17399999999999999</v>
      </c>
      <c r="M1786" s="67"/>
      <c r="N1786" s="67"/>
      <c r="O1786" s="67"/>
      <c r="P1786" s="67"/>
      <c r="Q1786" s="67"/>
      <c r="S1786" s="71"/>
      <c r="U1786" s="71"/>
      <c r="W1786" s="71"/>
      <c r="Y1786" s="71"/>
    </row>
    <row r="1787" spans="1:25" s="70" customFormat="1" x14ac:dyDescent="0.2">
      <c r="A1787" s="76" t="s">
        <v>19</v>
      </c>
      <c r="B1787" s="67" t="s">
        <v>20</v>
      </c>
      <c r="C1787" s="67" t="s">
        <v>25</v>
      </c>
      <c r="D1787" s="67" t="s">
        <v>320</v>
      </c>
      <c r="E1787" s="87">
        <f>+IF(ISNUMBER(DATA!L297),DATA!L297,"n/a")</f>
        <v>6499</v>
      </c>
      <c r="F1787" s="78">
        <f>+IF(ISNUMBER(DATA!M297),DATA!M297,"n/a")</f>
        <v>-0.10199999999999999</v>
      </c>
      <c r="G1787" s="87">
        <f>+IF(ISNUMBER(DATA!V297),DATA!V297,"n/a")</f>
        <v>19002</v>
      </c>
      <c r="H1787" s="78">
        <f>+IF(ISNUMBER(DATA!W297),DATA!W297,"n/a")</f>
        <v>-0.106</v>
      </c>
      <c r="I1787" s="87">
        <f>+IF(ISNUMBER(DATA!AF297),DATA!AF297,"n/a")</f>
        <v>39363</v>
      </c>
      <c r="J1787" s="78">
        <f>+IF(ISNUMBER(DATA!AG297),DATA!AG297,"n/a")</f>
        <v>-2.5000000000000001E-2</v>
      </c>
      <c r="K1787" s="87">
        <f>+IF(ISNUMBER(DATA!AP297),DATA!AP297,"n/a")</f>
        <v>97955</v>
      </c>
      <c r="L1787" s="78">
        <f>+IF(ISNUMBER(DATA!AQ297),DATA!AQ297,"n/a")</f>
        <v>6.7000000000000004E-2</v>
      </c>
      <c r="M1787" s="67"/>
      <c r="N1787" s="67"/>
      <c r="O1787" s="67"/>
      <c r="P1787" s="67"/>
      <c r="Q1787" s="67"/>
      <c r="S1787" s="71"/>
      <c r="U1787" s="71"/>
      <c r="W1787" s="71"/>
      <c r="Y1787" s="71"/>
    </row>
    <row r="1788" spans="1:25" s="70" customFormat="1" x14ac:dyDescent="0.2">
      <c r="A1788" s="76" t="s">
        <v>19</v>
      </c>
      <c r="B1788" s="67" t="s">
        <v>20</v>
      </c>
      <c r="C1788" s="67" t="s">
        <v>25</v>
      </c>
      <c r="D1788" s="67" t="s">
        <v>321</v>
      </c>
      <c r="E1788" s="87">
        <f>+IF(ISNUMBER(DATA!L298),DATA!L298,"n/a")</f>
        <v>10095</v>
      </c>
      <c r="F1788" s="78">
        <f>+IF(ISNUMBER(DATA!M298),DATA!M298,"n/a")</f>
        <v>-0.27900000000000003</v>
      </c>
      <c r="G1788" s="87">
        <f>+IF(ISNUMBER(DATA!V298),DATA!V298,"n/a")</f>
        <v>31539</v>
      </c>
      <c r="H1788" s="78">
        <f>+IF(ISNUMBER(DATA!W298),DATA!W298,"n/a")</f>
        <v>-9.1999999999999998E-2</v>
      </c>
      <c r="I1788" s="87">
        <f>+IF(ISNUMBER(DATA!AF298),DATA!AF298,"n/a")</f>
        <v>60350</v>
      </c>
      <c r="J1788" s="78">
        <f>+IF(ISNUMBER(DATA!AG298),DATA!AG298,"n/a")</f>
        <v>-3.4000000000000002E-2</v>
      </c>
      <c r="K1788" s="87">
        <f>+IF(ISNUMBER(DATA!AP298),DATA!AP298,"n/a")</f>
        <v>140430</v>
      </c>
      <c r="L1788" s="78">
        <f>+IF(ISNUMBER(DATA!AQ298),DATA!AQ298,"n/a")</f>
        <v>-7.1999999999999995E-2</v>
      </c>
      <c r="M1788" s="67"/>
      <c r="N1788" s="67"/>
      <c r="O1788" s="67"/>
      <c r="P1788" s="67"/>
      <c r="Q1788" s="67"/>
      <c r="S1788" s="71"/>
      <c r="U1788" s="71"/>
      <c r="W1788" s="71"/>
      <c r="Y1788" s="71"/>
    </row>
    <row r="1789" spans="1:25" s="70" customFormat="1" x14ac:dyDescent="0.2">
      <c r="A1789" s="76" t="s">
        <v>19</v>
      </c>
      <c r="B1789" s="67" t="s">
        <v>20</v>
      </c>
      <c r="C1789" s="67" t="s">
        <v>25</v>
      </c>
      <c r="D1789" s="67" t="s">
        <v>347</v>
      </c>
      <c r="E1789" s="87">
        <f>+IF(ISNUMBER(DATA!L299),DATA!L299,"n/a")</f>
        <v>3543</v>
      </c>
      <c r="F1789" s="78">
        <f>+IF(ISNUMBER(DATA!M299),DATA!M299,"n/a")</f>
        <v>0.186</v>
      </c>
      <c r="G1789" s="87">
        <f>+IF(ISNUMBER(DATA!V299),DATA!V299,"n/a")</f>
        <v>9909</v>
      </c>
      <c r="H1789" s="78">
        <f>+IF(ISNUMBER(DATA!W299),DATA!W299,"n/a")</f>
        <v>7.1999999999999995E-2</v>
      </c>
      <c r="I1789" s="87">
        <f>+IF(ISNUMBER(DATA!AF299),DATA!AF299,"n/a")</f>
        <v>20496</v>
      </c>
      <c r="J1789" s="78">
        <f>+IF(ISNUMBER(DATA!AG299),DATA!AG299,"n/a")</f>
        <v>4.5999999999999999E-2</v>
      </c>
      <c r="K1789" s="87">
        <f>+IF(ISNUMBER(DATA!AP299),DATA!AP299,"n/a")</f>
        <v>49409</v>
      </c>
      <c r="L1789" s="78">
        <f>+IF(ISNUMBER(DATA!AQ299),DATA!AQ299,"n/a")</f>
        <v>0.122</v>
      </c>
      <c r="M1789" s="67"/>
      <c r="N1789" s="67"/>
      <c r="O1789" s="67"/>
      <c r="P1789" s="67"/>
      <c r="Q1789" s="67"/>
      <c r="S1789" s="71"/>
      <c r="U1789" s="71"/>
      <c r="W1789" s="71"/>
      <c r="Y1789" s="71"/>
    </row>
    <row r="1790" spans="1:25" s="70" customFormat="1" x14ac:dyDescent="0.2">
      <c r="A1790" s="76" t="s">
        <v>19</v>
      </c>
      <c r="B1790" s="67" t="s">
        <v>20</v>
      </c>
      <c r="C1790" s="67" t="s">
        <v>25</v>
      </c>
      <c r="D1790" s="67" t="s">
        <v>348</v>
      </c>
      <c r="E1790" s="87">
        <f>+IF(ISNUMBER(DATA!L300),DATA!L300,"n/a")</f>
        <v>3649</v>
      </c>
      <c r="F1790" s="78">
        <f>+IF(ISNUMBER(DATA!M300),DATA!M300,"n/a")</f>
        <v>0.26</v>
      </c>
      <c r="G1790" s="87">
        <f>+IF(ISNUMBER(DATA!V300),DATA!V300,"n/a")</f>
        <v>11005</v>
      </c>
      <c r="H1790" s="78">
        <f>+IF(ISNUMBER(DATA!W300),DATA!W300,"n/a")</f>
        <v>0.20799999999999999</v>
      </c>
      <c r="I1790" s="87">
        <f>+IF(ISNUMBER(DATA!AF300),DATA!AF300,"n/a")</f>
        <v>21737</v>
      </c>
      <c r="J1790" s="78">
        <f>+IF(ISNUMBER(DATA!AG300),DATA!AG300,"n/a")</f>
        <v>0.19400000000000001</v>
      </c>
      <c r="K1790" s="87">
        <f>+IF(ISNUMBER(DATA!AP300),DATA!AP300,"n/a")</f>
        <v>47663</v>
      </c>
      <c r="L1790" s="78">
        <f>+IF(ISNUMBER(DATA!AQ300),DATA!AQ300,"n/a")</f>
        <v>0.151</v>
      </c>
      <c r="M1790" s="67"/>
      <c r="N1790" s="67"/>
      <c r="O1790" s="67"/>
      <c r="P1790" s="67"/>
      <c r="Q1790" s="67"/>
      <c r="S1790" s="71"/>
      <c r="U1790" s="71"/>
      <c r="W1790" s="71"/>
      <c r="Y1790" s="71"/>
    </row>
    <row r="1791" spans="1:25" s="70" customFormat="1" x14ac:dyDescent="0.2">
      <c r="A1791" s="76"/>
      <c r="B1791" s="67"/>
      <c r="C1791" s="67"/>
      <c r="D1791" s="67"/>
      <c r="E1791" s="101"/>
      <c r="F1791" s="103"/>
      <c r="G1791" s="101"/>
      <c r="H1791" s="103"/>
      <c r="I1791" s="101"/>
      <c r="J1791" s="103"/>
      <c r="K1791" s="101"/>
      <c r="L1791" s="103"/>
      <c r="M1791" s="67"/>
      <c r="N1791" s="67"/>
      <c r="O1791" s="67"/>
      <c r="P1791" s="67"/>
      <c r="Q1791" s="67"/>
      <c r="S1791" s="71"/>
      <c r="U1791" s="71"/>
      <c r="W1791" s="71"/>
      <c r="Y1791" s="71"/>
    </row>
    <row r="1792" spans="1:25" s="70" customFormat="1" x14ac:dyDescent="0.2">
      <c r="A1792" s="76" t="s">
        <v>19</v>
      </c>
      <c r="B1792" s="67" t="s">
        <v>20</v>
      </c>
      <c r="C1792" s="67" t="s">
        <v>10</v>
      </c>
      <c r="D1792" s="67" t="s">
        <v>274</v>
      </c>
      <c r="E1792" s="88">
        <f>+IF(ISNUMBER(DATA!N251),DATA!N251,"n/a")</f>
        <v>9.75</v>
      </c>
      <c r="F1792" s="78">
        <f>+IF(ISNUMBER(DATA!O251),DATA!O251,"n/a")</f>
        <v>3.4000000000000002E-2</v>
      </c>
      <c r="G1792" s="88">
        <f>+IF(ISNUMBER(DATA!X251),DATA!X251,"n/a")</f>
        <v>9.9</v>
      </c>
      <c r="H1792" s="78">
        <f>+IF(ISNUMBER(DATA!Y251),DATA!Y251,"n/a")</f>
        <v>2.5999999999999999E-2</v>
      </c>
      <c r="I1792" s="88">
        <f>+IF(ISNUMBER(DATA!AH251),DATA!AH251,"n/a")</f>
        <v>9.73</v>
      </c>
      <c r="J1792" s="78">
        <f>+IF(ISNUMBER(DATA!AI251),DATA!AI251,"n/a")</f>
        <v>1.6E-2</v>
      </c>
      <c r="K1792" s="88">
        <f>+IF(ISNUMBER(DATA!AR251),DATA!AR251,"n/a")</f>
        <v>9.7200000000000006</v>
      </c>
      <c r="L1792" s="78">
        <f>+IF(ISNUMBER(DATA!AS251),DATA!AS251,"n/a")</f>
        <v>2.3E-2</v>
      </c>
      <c r="M1792" s="67"/>
      <c r="N1792" s="67"/>
      <c r="O1792" s="67"/>
      <c r="P1792" s="67"/>
      <c r="Q1792" s="67"/>
      <c r="S1792" s="71"/>
      <c r="U1792" s="71"/>
      <c r="W1792" s="71"/>
      <c r="Y1792" s="71"/>
    </row>
    <row r="1793" spans="1:25" s="70" customFormat="1" x14ac:dyDescent="0.2">
      <c r="A1793" s="76" t="s">
        <v>19</v>
      </c>
      <c r="B1793" s="67" t="s">
        <v>20</v>
      </c>
      <c r="C1793" s="67" t="s">
        <v>10</v>
      </c>
      <c r="D1793" s="67" t="s">
        <v>275</v>
      </c>
      <c r="E1793" s="88">
        <f>+IF(ISNUMBER(DATA!N252),DATA!N252,"n/a")</f>
        <v>14.7</v>
      </c>
      <c r="F1793" s="78">
        <f>+IF(ISNUMBER(DATA!O252),DATA!O252,"n/a")</f>
        <v>9.2999999999999999E-2</v>
      </c>
      <c r="G1793" s="88">
        <f>+IF(ISNUMBER(DATA!X252),DATA!X252,"n/a")</f>
        <v>14.93</v>
      </c>
      <c r="H1793" s="78">
        <f>+IF(ISNUMBER(DATA!Y252),DATA!Y252,"n/a")</f>
        <v>5.8999999999999997E-2</v>
      </c>
      <c r="I1793" s="88">
        <f>+IF(ISNUMBER(DATA!AH252),DATA!AH252,"n/a")</f>
        <v>15.09</v>
      </c>
      <c r="J1793" s="78">
        <f>+IF(ISNUMBER(DATA!AI252),DATA!AI252,"n/a")</f>
        <v>4.8000000000000001E-2</v>
      </c>
      <c r="K1793" s="88">
        <f>+IF(ISNUMBER(DATA!AR252),DATA!AR252,"n/a")</f>
        <v>14.97</v>
      </c>
      <c r="L1793" s="78">
        <f>+IF(ISNUMBER(DATA!AS252),DATA!AS252,"n/a")</f>
        <v>3.4000000000000002E-2</v>
      </c>
      <c r="M1793" s="67"/>
      <c r="N1793" s="67"/>
      <c r="O1793" s="67"/>
      <c r="P1793" s="67"/>
      <c r="Q1793" s="67"/>
      <c r="S1793" s="71"/>
      <c r="U1793" s="71"/>
      <c r="W1793" s="71"/>
      <c r="Y1793" s="71"/>
    </row>
    <row r="1794" spans="1:25" s="70" customFormat="1" x14ac:dyDescent="0.2">
      <c r="A1794" s="76" t="s">
        <v>19</v>
      </c>
      <c r="B1794" s="67" t="s">
        <v>20</v>
      </c>
      <c r="C1794" s="67" t="s">
        <v>10</v>
      </c>
      <c r="D1794" s="67" t="s">
        <v>276</v>
      </c>
      <c r="E1794" s="88">
        <f>+IF(ISNUMBER(DATA!N253),DATA!N253,"n/a")</f>
        <v>8.4499999999999993</v>
      </c>
      <c r="F1794" s="78">
        <f>+IF(ISNUMBER(DATA!O253),DATA!O253,"n/a")</f>
        <v>-0.249</v>
      </c>
      <c r="G1794" s="88">
        <f>+IF(ISNUMBER(DATA!X253),DATA!X253,"n/a")</f>
        <v>8.48</v>
      </c>
      <c r="H1794" s="78">
        <f>+IF(ISNUMBER(DATA!Y253),DATA!Y253,"n/a")</f>
        <v>-0.25700000000000001</v>
      </c>
      <c r="I1794" s="88">
        <f>+IF(ISNUMBER(DATA!AH253),DATA!AH253,"n/a")</f>
        <v>8.59</v>
      </c>
      <c r="J1794" s="78">
        <f>+IF(ISNUMBER(DATA!AI253),DATA!AI253,"n/a")</f>
        <v>-0.25900000000000001</v>
      </c>
      <c r="K1794" s="88">
        <f>+IF(ISNUMBER(DATA!AR253),DATA!AR253,"n/a")</f>
        <v>9.0399999999999991</v>
      </c>
      <c r="L1794" s="78">
        <f>+IF(ISNUMBER(DATA!AS253),DATA!AS253,"n/a")</f>
        <v>-0.23899999999999999</v>
      </c>
      <c r="M1794" s="67"/>
      <c r="N1794" s="67"/>
      <c r="O1794" s="67"/>
      <c r="P1794" s="67"/>
      <c r="Q1794" s="67"/>
      <c r="S1794" s="71"/>
      <c r="U1794" s="71"/>
      <c r="W1794" s="71"/>
      <c r="Y1794" s="71"/>
    </row>
    <row r="1795" spans="1:25" s="70" customFormat="1" x14ac:dyDescent="0.2">
      <c r="A1795" s="76" t="s">
        <v>19</v>
      </c>
      <c r="B1795" s="67" t="s">
        <v>20</v>
      </c>
      <c r="C1795" s="67" t="s">
        <v>10</v>
      </c>
      <c r="D1795" s="67" t="s">
        <v>277</v>
      </c>
      <c r="E1795" s="88">
        <f>+IF(ISNUMBER(DATA!N254),DATA!N254,"n/a")</f>
        <v>15.88</v>
      </c>
      <c r="F1795" s="78">
        <f>+IF(ISNUMBER(DATA!O254),DATA!O254,"n/a")</f>
        <v>4.5999999999999999E-2</v>
      </c>
      <c r="G1795" s="88">
        <f>+IF(ISNUMBER(DATA!X254),DATA!X254,"n/a")</f>
        <v>16.04</v>
      </c>
      <c r="H1795" s="78">
        <f>+IF(ISNUMBER(DATA!Y254),DATA!Y254,"n/a")</f>
        <v>1.6E-2</v>
      </c>
      <c r="I1795" s="88">
        <f>+IF(ISNUMBER(DATA!AH254),DATA!AH254,"n/a")</f>
        <v>16.12</v>
      </c>
      <c r="J1795" s="78">
        <f>+IF(ISNUMBER(DATA!AI254),DATA!AI254,"n/a")</f>
        <v>6.0000000000000001E-3</v>
      </c>
      <c r="K1795" s="88">
        <f>+IF(ISNUMBER(DATA!AR254),DATA!AR254,"n/a")</f>
        <v>16.09</v>
      </c>
      <c r="L1795" s="78">
        <f>+IF(ISNUMBER(DATA!AS254),DATA!AS254,"n/a")</f>
        <v>5.0999999999999997E-2</v>
      </c>
      <c r="M1795" s="67"/>
      <c r="N1795" s="67"/>
      <c r="O1795" s="67"/>
      <c r="P1795" s="67"/>
      <c r="Q1795" s="67"/>
      <c r="S1795" s="71"/>
      <c r="U1795" s="71"/>
      <c r="W1795" s="71"/>
      <c r="Y1795" s="71"/>
    </row>
    <row r="1796" spans="1:25" s="70" customFormat="1" x14ac:dyDescent="0.2">
      <c r="A1796" s="76" t="s">
        <v>19</v>
      </c>
      <c r="B1796" s="67" t="s">
        <v>20</v>
      </c>
      <c r="C1796" s="67" t="s">
        <v>10</v>
      </c>
      <c r="D1796" s="67" t="s">
        <v>278</v>
      </c>
      <c r="E1796" s="88">
        <f>+IF(ISNUMBER(DATA!N255),DATA!N255,"n/a")</f>
        <v>9.51</v>
      </c>
      <c r="F1796" s="78">
        <f>+IF(ISNUMBER(DATA!O255),DATA!O255,"n/a")</f>
        <v>-8.1000000000000003E-2</v>
      </c>
      <c r="G1796" s="88">
        <f>+IF(ISNUMBER(DATA!X255),DATA!X255,"n/a")</f>
        <v>9.98</v>
      </c>
      <c r="H1796" s="78">
        <f>+IF(ISNUMBER(DATA!Y255),DATA!Y255,"n/a")</f>
        <v>-3.3000000000000002E-2</v>
      </c>
      <c r="I1796" s="88">
        <f>+IF(ISNUMBER(DATA!AH255),DATA!AH255,"n/a")</f>
        <v>10.09</v>
      </c>
      <c r="J1796" s="78">
        <f>+IF(ISNUMBER(DATA!AI255),DATA!AI255,"n/a")</f>
        <v>-3.2000000000000001E-2</v>
      </c>
      <c r="K1796" s="88">
        <f>+IF(ISNUMBER(DATA!AR255),DATA!AR255,"n/a")</f>
        <v>10.77</v>
      </c>
      <c r="L1796" s="78">
        <f>+IF(ISNUMBER(DATA!AS255),DATA!AS255,"n/a")</f>
        <v>1.9E-2</v>
      </c>
      <c r="M1796" s="67"/>
      <c r="N1796" s="67"/>
      <c r="O1796" s="67"/>
      <c r="P1796" s="67"/>
      <c r="Q1796" s="67"/>
      <c r="S1796" s="71"/>
      <c r="U1796" s="71"/>
      <c r="W1796" s="71"/>
      <c r="Y1796" s="71"/>
    </row>
    <row r="1797" spans="1:25" s="70" customFormat="1" x14ac:dyDescent="0.2">
      <c r="A1797" s="76" t="s">
        <v>19</v>
      </c>
      <c r="B1797" s="67" t="s">
        <v>20</v>
      </c>
      <c r="C1797" s="67" t="s">
        <v>10</v>
      </c>
      <c r="D1797" s="67" t="s">
        <v>279</v>
      </c>
      <c r="E1797" s="88">
        <f>+IF(ISNUMBER(DATA!N256),DATA!N256,"n/a")</f>
        <v>4.3099999999999996</v>
      </c>
      <c r="F1797" s="78">
        <f>+IF(ISNUMBER(DATA!O256),DATA!O256,"n/a")</f>
        <v>-0.58499999999999996</v>
      </c>
      <c r="G1797" s="88">
        <f>+IF(ISNUMBER(DATA!X256),DATA!X256,"n/a")</f>
        <v>4.71</v>
      </c>
      <c r="H1797" s="78">
        <f>+IF(ISNUMBER(DATA!Y256),DATA!Y256,"n/a")</f>
        <v>-0.56000000000000005</v>
      </c>
      <c r="I1797" s="88">
        <f>+IF(ISNUMBER(DATA!AH256),DATA!AH256,"n/a")</f>
        <v>5.04</v>
      </c>
      <c r="J1797" s="78">
        <f>+IF(ISNUMBER(DATA!AI256),DATA!AI256,"n/a")</f>
        <v>-0.53600000000000003</v>
      </c>
      <c r="K1797" s="88">
        <f>+IF(ISNUMBER(DATA!AR256),DATA!AR256,"n/a")</f>
        <v>5.74</v>
      </c>
      <c r="L1797" s="78">
        <f>+IF(ISNUMBER(DATA!AS256),DATA!AS256,"n/a")</f>
        <v>-0.48399999999999999</v>
      </c>
      <c r="M1797" s="67"/>
      <c r="N1797" s="67"/>
      <c r="O1797" s="67"/>
      <c r="P1797" s="67"/>
      <c r="Q1797" s="67"/>
      <c r="S1797" s="71"/>
      <c r="U1797" s="71"/>
      <c r="W1797" s="71"/>
      <c r="Y1797" s="71"/>
    </row>
    <row r="1798" spans="1:25" s="70" customFormat="1" x14ac:dyDescent="0.2">
      <c r="A1798" s="76" t="s">
        <v>19</v>
      </c>
      <c r="B1798" s="67" t="s">
        <v>20</v>
      </c>
      <c r="C1798" s="67" t="s">
        <v>10</v>
      </c>
      <c r="D1798" s="67" t="s">
        <v>280</v>
      </c>
      <c r="E1798" s="88">
        <f>+IF(ISNUMBER(DATA!N257),DATA!N257,"n/a")</f>
        <v>14.36</v>
      </c>
      <c r="F1798" s="78">
        <f>+IF(ISNUMBER(DATA!O257),DATA!O257,"n/a")</f>
        <v>0.29199999999999998</v>
      </c>
      <c r="G1798" s="88">
        <f>+IF(ISNUMBER(DATA!X257),DATA!X257,"n/a")</f>
        <v>14.15</v>
      </c>
      <c r="H1798" s="78">
        <f>+IF(ISNUMBER(DATA!Y257),DATA!Y257,"n/a")</f>
        <v>0.26</v>
      </c>
      <c r="I1798" s="88">
        <f>+IF(ISNUMBER(DATA!AH257),DATA!AH257,"n/a")</f>
        <v>14.06</v>
      </c>
      <c r="J1798" s="78">
        <f>+IF(ISNUMBER(DATA!AI257),DATA!AI257,"n/a")</f>
        <v>0.247</v>
      </c>
      <c r="K1798" s="88">
        <f>+IF(ISNUMBER(DATA!AR257),DATA!AR257,"n/a")</f>
        <v>13.18</v>
      </c>
      <c r="L1798" s="78">
        <f>+IF(ISNUMBER(DATA!AS257),DATA!AS257,"n/a")</f>
        <v>7.8E-2</v>
      </c>
      <c r="M1798" s="67"/>
      <c r="N1798" s="67"/>
      <c r="O1798" s="67"/>
      <c r="P1798" s="67"/>
      <c r="Q1798" s="67"/>
      <c r="S1798" s="71"/>
      <c r="U1798" s="71"/>
      <c r="W1798" s="71"/>
      <c r="Y1798" s="71"/>
    </row>
    <row r="1799" spans="1:25" s="70" customFormat="1" x14ac:dyDescent="0.2">
      <c r="A1799" s="76" t="s">
        <v>19</v>
      </c>
      <c r="B1799" s="67" t="s">
        <v>20</v>
      </c>
      <c r="C1799" s="67" t="s">
        <v>10</v>
      </c>
      <c r="D1799" s="67" t="s">
        <v>281</v>
      </c>
      <c r="E1799" s="88">
        <f>+IF(ISNUMBER(DATA!N258),DATA!N258,"n/a")</f>
        <v>12.3</v>
      </c>
      <c r="F1799" s="78">
        <f>+IF(ISNUMBER(DATA!O258),DATA!O258,"n/a")</f>
        <v>-0.06</v>
      </c>
      <c r="G1799" s="88">
        <f>+IF(ISNUMBER(DATA!X258),DATA!X258,"n/a")</f>
        <v>12.56</v>
      </c>
      <c r="H1799" s="78">
        <f>+IF(ISNUMBER(DATA!Y258),DATA!Y258,"n/a")</f>
        <v>-4.1000000000000002E-2</v>
      </c>
      <c r="I1799" s="88">
        <f>+IF(ISNUMBER(DATA!AH258),DATA!AH258,"n/a")</f>
        <v>12.66</v>
      </c>
      <c r="J1799" s="78">
        <f>+IF(ISNUMBER(DATA!AI258),DATA!AI258,"n/a")</f>
        <v>-2.7E-2</v>
      </c>
      <c r="K1799" s="88">
        <f>+IF(ISNUMBER(DATA!AR258),DATA!AR258,"n/a")</f>
        <v>12.81</v>
      </c>
      <c r="L1799" s="78">
        <f>+IF(ISNUMBER(DATA!AS258),DATA!AS258,"n/a")</f>
        <v>-1.7000000000000001E-2</v>
      </c>
      <c r="M1799" s="67"/>
      <c r="N1799" s="67"/>
      <c r="O1799" s="67"/>
      <c r="P1799" s="67"/>
      <c r="Q1799" s="67"/>
      <c r="S1799" s="71"/>
      <c r="U1799" s="71"/>
      <c r="W1799" s="71"/>
      <c r="Y1799" s="71"/>
    </row>
    <row r="1800" spans="1:25" s="70" customFormat="1" x14ac:dyDescent="0.2">
      <c r="A1800" s="76" t="s">
        <v>19</v>
      </c>
      <c r="B1800" s="67" t="s">
        <v>20</v>
      </c>
      <c r="C1800" s="67" t="s">
        <v>10</v>
      </c>
      <c r="D1800" s="67" t="s">
        <v>282</v>
      </c>
      <c r="E1800" s="88">
        <f>+IF(ISNUMBER(DATA!N259),DATA!N259,"n/a")</f>
        <v>13.92</v>
      </c>
      <c r="F1800" s="78">
        <f>+IF(ISNUMBER(DATA!O259),DATA!O259,"n/a")</f>
        <v>0.23699999999999999</v>
      </c>
      <c r="G1800" s="88">
        <f>+IF(ISNUMBER(DATA!X259),DATA!X259,"n/a")</f>
        <v>14.36</v>
      </c>
      <c r="H1800" s="78">
        <f>+IF(ISNUMBER(DATA!Y259),DATA!Y259,"n/a")</f>
        <v>0.307</v>
      </c>
      <c r="I1800" s="88">
        <f>+IF(ISNUMBER(DATA!AH259),DATA!AH259,"n/a")</f>
        <v>14.44</v>
      </c>
      <c r="J1800" s="78">
        <f>+IF(ISNUMBER(DATA!AI259),DATA!AI259,"n/a")</f>
        <v>0.26800000000000002</v>
      </c>
      <c r="K1800" s="88">
        <f>+IF(ISNUMBER(DATA!AR259),DATA!AR259,"n/a")</f>
        <v>13.71</v>
      </c>
      <c r="L1800" s="78">
        <f>+IF(ISNUMBER(DATA!AS259),DATA!AS259,"n/a")</f>
        <v>0.182</v>
      </c>
      <c r="M1800" s="67"/>
      <c r="N1800" s="67"/>
      <c r="O1800" s="67"/>
      <c r="P1800" s="67"/>
      <c r="Q1800" s="67"/>
      <c r="S1800" s="71"/>
      <c r="U1800" s="71"/>
      <c r="W1800" s="71"/>
      <c r="Y1800" s="71"/>
    </row>
    <row r="1801" spans="1:25" s="70" customFormat="1" x14ac:dyDescent="0.2">
      <c r="A1801" s="76" t="s">
        <v>19</v>
      </c>
      <c r="B1801" s="67" t="s">
        <v>20</v>
      </c>
      <c r="C1801" s="67" t="s">
        <v>10</v>
      </c>
      <c r="D1801" s="67" t="s">
        <v>283</v>
      </c>
      <c r="E1801" s="88">
        <f>+IF(ISNUMBER(DATA!N260),DATA!N260,"n/a")</f>
        <v>11.01</v>
      </c>
      <c r="F1801" s="78">
        <f>+IF(ISNUMBER(DATA!O260),DATA!O260,"n/a")</f>
        <v>-0.02</v>
      </c>
      <c r="G1801" s="88">
        <f>+IF(ISNUMBER(DATA!X260),DATA!X260,"n/a")</f>
        <v>11.62</v>
      </c>
      <c r="H1801" s="78">
        <f>+IF(ISNUMBER(DATA!Y260),DATA!Y260,"n/a")</f>
        <v>1.2999999999999999E-2</v>
      </c>
      <c r="I1801" s="88">
        <f>+IF(ISNUMBER(DATA!AH260),DATA!AH260,"n/a")</f>
        <v>11.55</v>
      </c>
      <c r="J1801" s="78">
        <f>+IF(ISNUMBER(DATA!AI260),DATA!AI260,"n/a")</f>
        <v>0.02</v>
      </c>
      <c r="K1801" s="88">
        <f>+IF(ISNUMBER(DATA!AR260),DATA!AR260,"n/a")</f>
        <v>11.43</v>
      </c>
      <c r="L1801" s="78">
        <f>+IF(ISNUMBER(DATA!AS260),DATA!AS260,"n/a")</f>
        <v>-7.0000000000000001E-3</v>
      </c>
      <c r="M1801" s="67"/>
      <c r="N1801" s="67"/>
      <c r="O1801" s="67"/>
      <c r="P1801" s="67"/>
      <c r="Q1801" s="67"/>
      <c r="S1801" s="71"/>
      <c r="U1801" s="71"/>
      <c r="W1801" s="71"/>
      <c r="Y1801" s="71"/>
    </row>
    <row r="1802" spans="1:25" s="70" customFormat="1" x14ac:dyDescent="0.2">
      <c r="A1802" s="76" t="s">
        <v>19</v>
      </c>
      <c r="B1802" s="67" t="s">
        <v>20</v>
      </c>
      <c r="C1802" s="67" t="s">
        <v>10</v>
      </c>
      <c r="D1802" s="67" t="s">
        <v>284</v>
      </c>
      <c r="E1802" s="88">
        <f>+IF(ISNUMBER(DATA!N261),DATA!N261,"n/a")</f>
        <v>10.77</v>
      </c>
      <c r="F1802" s="78">
        <f>+IF(ISNUMBER(DATA!O261),DATA!O261,"n/a")</f>
        <v>0.06</v>
      </c>
      <c r="G1802" s="88">
        <f>+IF(ISNUMBER(DATA!X261),DATA!X261,"n/a")</f>
        <v>10.95</v>
      </c>
      <c r="H1802" s="78">
        <f>+IF(ISNUMBER(DATA!Y261),DATA!Y261,"n/a")</f>
        <v>5.5E-2</v>
      </c>
      <c r="I1802" s="88">
        <f>+IF(ISNUMBER(DATA!AH261),DATA!AH261,"n/a")</f>
        <v>10.85</v>
      </c>
      <c r="J1802" s="78">
        <f>+IF(ISNUMBER(DATA!AI261),DATA!AI261,"n/a")</f>
        <v>1.6E-2</v>
      </c>
      <c r="K1802" s="88">
        <f>+IF(ISNUMBER(DATA!AR261),DATA!AR261,"n/a")</f>
        <v>10.8</v>
      </c>
      <c r="L1802" s="78">
        <f>+IF(ISNUMBER(DATA!AS261),DATA!AS261,"n/a")</f>
        <v>-4.0000000000000001E-3</v>
      </c>
      <c r="M1802" s="67"/>
      <c r="N1802" s="67"/>
      <c r="O1802" s="67"/>
      <c r="P1802" s="67"/>
      <c r="Q1802" s="67"/>
      <c r="S1802" s="71"/>
      <c r="U1802" s="71"/>
      <c r="W1802" s="71"/>
      <c r="Y1802" s="71"/>
    </row>
    <row r="1803" spans="1:25" s="70" customFormat="1" x14ac:dyDescent="0.2">
      <c r="A1803" s="76" t="s">
        <v>19</v>
      </c>
      <c r="B1803" s="67" t="s">
        <v>20</v>
      </c>
      <c r="C1803" s="67" t="s">
        <v>10</v>
      </c>
      <c r="D1803" s="67" t="s">
        <v>285</v>
      </c>
      <c r="E1803" s="88">
        <f>+IF(ISNUMBER(DATA!N262),DATA!N262,"n/a")</f>
        <v>11.66</v>
      </c>
      <c r="F1803" s="78">
        <f>+IF(ISNUMBER(DATA!O262),DATA!O262,"n/a")</f>
        <v>8.7999999999999995E-2</v>
      </c>
      <c r="G1803" s="88">
        <f>+IF(ISNUMBER(DATA!X262),DATA!X262,"n/a")</f>
        <v>11.57</v>
      </c>
      <c r="H1803" s="78">
        <f>+IF(ISNUMBER(DATA!Y262),DATA!Y262,"n/a")</f>
        <v>-5.3999999999999999E-2</v>
      </c>
      <c r="I1803" s="88">
        <f>+IF(ISNUMBER(DATA!AH262),DATA!AH262,"n/a")</f>
        <v>11.75</v>
      </c>
      <c r="J1803" s="78">
        <f>+IF(ISNUMBER(DATA!AI262),DATA!AI262,"n/a")</f>
        <v>-7.8E-2</v>
      </c>
      <c r="K1803" s="88">
        <f>+IF(ISNUMBER(DATA!AR262),DATA!AR262,"n/a")</f>
        <v>11.09</v>
      </c>
      <c r="L1803" s="78">
        <f>+IF(ISNUMBER(DATA!AS262),DATA!AS262,"n/a")</f>
        <v>-0.17499999999999999</v>
      </c>
      <c r="M1803" s="67"/>
      <c r="N1803" s="67"/>
      <c r="O1803" s="67"/>
      <c r="P1803" s="67"/>
      <c r="Q1803" s="67"/>
      <c r="S1803" s="71"/>
      <c r="U1803" s="71"/>
      <c r="W1803" s="71"/>
      <c r="Y1803" s="71"/>
    </row>
    <row r="1804" spans="1:25" s="70" customFormat="1" x14ac:dyDescent="0.2">
      <c r="A1804" s="76" t="s">
        <v>19</v>
      </c>
      <c r="B1804" s="67" t="s">
        <v>20</v>
      </c>
      <c r="C1804" s="67" t="s">
        <v>10</v>
      </c>
      <c r="D1804" s="67" t="s">
        <v>286</v>
      </c>
      <c r="E1804" s="88">
        <f>+IF(ISNUMBER(DATA!N263),DATA!N263,"n/a")</f>
        <v>12.55</v>
      </c>
      <c r="F1804" s="78">
        <f>+IF(ISNUMBER(DATA!O263),DATA!O263,"n/a")</f>
        <v>0.11</v>
      </c>
      <c r="G1804" s="88">
        <f>+IF(ISNUMBER(DATA!X263),DATA!X263,"n/a")</f>
        <v>12.44</v>
      </c>
      <c r="H1804" s="78">
        <f>+IF(ISNUMBER(DATA!Y263),DATA!Y263,"n/a")</f>
        <v>5.0999999999999997E-2</v>
      </c>
      <c r="I1804" s="88">
        <f>+IF(ISNUMBER(DATA!AH263),DATA!AH263,"n/a")</f>
        <v>12.21</v>
      </c>
      <c r="J1804" s="78">
        <f>+IF(ISNUMBER(DATA!AI263),DATA!AI263,"n/a")</f>
        <v>1.4999999999999999E-2</v>
      </c>
      <c r="K1804" s="88">
        <f>+IF(ISNUMBER(DATA!AR263),DATA!AR263,"n/a")</f>
        <v>11.84</v>
      </c>
      <c r="L1804" s="78">
        <f>+IF(ISNUMBER(DATA!AS263),DATA!AS263,"n/a")</f>
        <v>-0.02</v>
      </c>
      <c r="M1804" s="67"/>
      <c r="N1804" s="67"/>
      <c r="O1804" s="67"/>
      <c r="P1804" s="67"/>
      <c r="Q1804" s="67"/>
      <c r="S1804" s="71"/>
      <c r="U1804" s="71"/>
      <c r="W1804" s="71"/>
      <c r="Y1804" s="71"/>
    </row>
    <row r="1805" spans="1:25" s="70" customFormat="1" x14ac:dyDescent="0.2">
      <c r="A1805" s="76" t="s">
        <v>19</v>
      </c>
      <c r="B1805" s="67" t="s">
        <v>20</v>
      </c>
      <c r="C1805" s="67" t="s">
        <v>10</v>
      </c>
      <c r="D1805" s="67" t="s">
        <v>287</v>
      </c>
      <c r="E1805" s="88">
        <f>+IF(ISNUMBER(DATA!N264),DATA!N264,"n/a")</f>
        <v>11.43</v>
      </c>
      <c r="F1805" s="78">
        <f>+IF(ISNUMBER(DATA!O264),DATA!O264,"n/a")</f>
        <v>0</v>
      </c>
      <c r="G1805" s="88">
        <f>+IF(ISNUMBER(DATA!X264),DATA!X264,"n/a")</f>
        <v>11.79</v>
      </c>
      <c r="H1805" s="78">
        <f>+IF(ISNUMBER(DATA!Y264),DATA!Y264,"n/a")</f>
        <v>5.8000000000000003E-2</v>
      </c>
      <c r="I1805" s="88">
        <f>+IF(ISNUMBER(DATA!AH264),DATA!AH264,"n/a")</f>
        <v>11.74</v>
      </c>
      <c r="J1805" s="78">
        <f>+IF(ISNUMBER(DATA!AI264),DATA!AI264,"n/a")</f>
        <v>0.03</v>
      </c>
      <c r="K1805" s="88">
        <f>+IF(ISNUMBER(DATA!AR264),DATA!AR264,"n/a")</f>
        <v>11.76</v>
      </c>
      <c r="L1805" s="78">
        <f>+IF(ISNUMBER(DATA!AS264),DATA!AS264,"n/a")</f>
        <v>1.7999999999999999E-2</v>
      </c>
      <c r="M1805" s="67"/>
      <c r="N1805" s="67"/>
      <c r="O1805" s="67"/>
      <c r="P1805" s="67"/>
      <c r="Q1805" s="67"/>
      <c r="S1805" s="71"/>
      <c r="U1805" s="71"/>
      <c r="W1805" s="71"/>
      <c r="Y1805" s="71"/>
    </row>
    <row r="1806" spans="1:25" s="70" customFormat="1" x14ac:dyDescent="0.2">
      <c r="A1806" s="76" t="s">
        <v>19</v>
      </c>
      <c r="B1806" s="67" t="s">
        <v>20</v>
      </c>
      <c r="C1806" s="67" t="s">
        <v>10</v>
      </c>
      <c r="D1806" s="67" t="s">
        <v>288</v>
      </c>
      <c r="E1806" s="88">
        <f>+IF(ISNUMBER(DATA!N265),DATA!N265,"n/a")</f>
        <v>11.25</v>
      </c>
      <c r="F1806" s="78">
        <f>+IF(ISNUMBER(DATA!O265),DATA!O265,"n/a")</f>
        <v>7.0000000000000001E-3</v>
      </c>
      <c r="G1806" s="88">
        <f>+IF(ISNUMBER(DATA!X265),DATA!X265,"n/a")</f>
        <v>11.42</v>
      </c>
      <c r="H1806" s="78">
        <f>+IF(ISNUMBER(DATA!Y265),DATA!Y265,"n/a")</f>
        <v>2.4E-2</v>
      </c>
      <c r="I1806" s="88">
        <f>+IF(ISNUMBER(DATA!AH265),DATA!AH265,"n/a")</f>
        <v>12.18</v>
      </c>
      <c r="J1806" s="78">
        <f>+IF(ISNUMBER(DATA!AI265),DATA!AI265,"n/a")</f>
        <v>0.159</v>
      </c>
      <c r="K1806" s="88">
        <f>+IF(ISNUMBER(DATA!AR265),DATA!AR265,"n/a")</f>
        <v>11.73</v>
      </c>
      <c r="L1806" s="78">
        <f>+IF(ISNUMBER(DATA!AS265),DATA!AS265,"n/a")</f>
        <v>9.0999999999999998E-2</v>
      </c>
      <c r="M1806" s="67"/>
      <c r="N1806" s="67"/>
      <c r="O1806" s="67"/>
      <c r="P1806" s="67"/>
      <c r="Q1806" s="67"/>
      <c r="S1806" s="71"/>
      <c r="U1806" s="71"/>
      <c r="W1806" s="71"/>
      <c r="Y1806" s="71"/>
    </row>
    <row r="1807" spans="1:25" s="70" customFormat="1" x14ac:dyDescent="0.2">
      <c r="A1807" s="76" t="s">
        <v>19</v>
      </c>
      <c r="B1807" s="67" t="s">
        <v>20</v>
      </c>
      <c r="C1807" s="67" t="s">
        <v>10</v>
      </c>
      <c r="D1807" s="67" t="s">
        <v>289</v>
      </c>
      <c r="E1807" s="88">
        <f>+IF(ISNUMBER(DATA!N266),DATA!N266,"n/a")</f>
        <v>6.05</v>
      </c>
      <c r="F1807" s="78">
        <f>+IF(ISNUMBER(DATA!O266),DATA!O266,"n/a")</f>
        <v>-0.249</v>
      </c>
      <c r="G1807" s="88">
        <f>+IF(ISNUMBER(DATA!X266),DATA!X266,"n/a")</f>
        <v>6.33</v>
      </c>
      <c r="H1807" s="78">
        <f>+IF(ISNUMBER(DATA!Y266),DATA!Y266,"n/a")</f>
        <v>-0.23200000000000001</v>
      </c>
      <c r="I1807" s="88">
        <f>+IF(ISNUMBER(DATA!AH266),DATA!AH266,"n/a")</f>
        <v>6.67</v>
      </c>
      <c r="J1807" s="78">
        <f>+IF(ISNUMBER(DATA!AI266),DATA!AI266,"n/a")</f>
        <v>-0.19500000000000001</v>
      </c>
      <c r="K1807" s="88">
        <f>+IF(ISNUMBER(DATA!AR266),DATA!AR266,"n/a")</f>
        <v>7.17</v>
      </c>
      <c r="L1807" s="78">
        <f>+IF(ISNUMBER(DATA!AS266),DATA!AS266,"n/a")</f>
        <v>-0.17599999999999999</v>
      </c>
      <c r="M1807" s="67"/>
      <c r="N1807" s="67"/>
      <c r="O1807" s="67"/>
      <c r="P1807" s="67"/>
      <c r="Q1807" s="67"/>
      <c r="S1807" s="71"/>
      <c r="U1807" s="71"/>
      <c r="W1807" s="71"/>
      <c r="Y1807" s="71"/>
    </row>
    <row r="1808" spans="1:25" s="70" customFormat="1" x14ac:dyDescent="0.2">
      <c r="A1808" s="76" t="s">
        <v>19</v>
      </c>
      <c r="B1808" s="67" t="s">
        <v>20</v>
      </c>
      <c r="C1808" s="67" t="s">
        <v>10</v>
      </c>
      <c r="D1808" s="67" t="s">
        <v>290</v>
      </c>
      <c r="E1808" s="88">
        <f>+IF(ISNUMBER(DATA!N267),DATA!N267,"n/a")</f>
        <v>10.24</v>
      </c>
      <c r="F1808" s="78">
        <f>+IF(ISNUMBER(DATA!O267),DATA!O267,"n/a")</f>
        <v>-6.6000000000000003E-2</v>
      </c>
      <c r="G1808" s="88">
        <f>+IF(ISNUMBER(DATA!X267),DATA!X267,"n/a")</f>
        <v>10.26</v>
      </c>
      <c r="H1808" s="78">
        <f>+IF(ISNUMBER(DATA!Y267),DATA!Y267,"n/a")</f>
        <v>-6.3E-2</v>
      </c>
      <c r="I1808" s="88">
        <f>+IF(ISNUMBER(DATA!AH267),DATA!AH267,"n/a")</f>
        <v>10.23</v>
      </c>
      <c r="J1808" s="78">
        <f>+IF(ISNUMBER(DATA!AI267),DATA!AI267,"n/a")</f>
        <v>-5.8999999999999997E-2</v>
      </c>
      <c r="K1808" s="88">
        <f>+IF(ISNUMBER(DATA!AR267),DATA!AR267,"n/a")</f>
        <v>10.67</v>
      </c>
      <c r="L1808" s="78">
        <f>+IF(ISNUMBER(DATA!AS267),DATA!AS267,"n/a")</f>
        <v>-3.6999999999999998E-2</v>
      </c>
      <c r="M1808" s="67"/>
      <c r="N1808" s="67"/>
      <c r="O1808" s="67"/>
      <c r="P1808" s="67"/>
      <c r="Q1808" s="67"/>
      <c r="S1808" s="71"/>
      <c r="U1808" s="71"/>
      <c r="W1808" s="71"/>
      <c r="Y1808" s="71"/>
    </row>
    <row r="1809" spans="1:25" s="70" customFormat="1" x14ac:dyDescent="0.2">
      <c r="A1809" s="76" t="s">
        <v>19</v>
      </c>
      <c r="B1809" s="67" t="s">
        <v>20</v>
      </c>
      <c r="C1809" s="67" t="s">
        <v>10</v>
      </c>
      <c r="D1809" s="67" t="s">
        <v>291</v>
      </c>
      <c r="E1809" s="88">
        <f>+IF(ISNUMBER(DATA!N268),DATA!N268,"n/a")</f>
        <v>11.94</v>
      </c>
      <c r="F1809" s="78">
        <f>+IF(ISNUMBER(DATA!O268),DATA!O268,"n/a")</f>
        <v>0.14899999999999999</v>
      </c>
      <c r="G1809" s="88">
        <f>+IF(ISNUMBER(DATA!X268),DATA!X268,"n/a")</f>
        <v>12.02</v>
      </c>
      <c r="H1809" s="78">
        <f>+IF(ISNUMBER(DATA!Y268),DATA!Y268,"n/a")</f>
        <v>-2.3E-2</v>
      </c>
      <c r="I1809" s="88">
        <f>+IF(ISNUMBER(DATA!AH268),DATA!AH268,"n/a")</f>
        <v>12.06</v>
      </c>
      <c r="J1809" s="78">
        <f>+IF(ISNUMBER(DATA!AI268),DATA!AI268,"n/a")</f>
        <v>-5.2999999999999999E-2</v>
      </c>
      <c r="K1809" s="88">
        <f>+IF(ISNUMBER(DATA!AR268),DATA!AR268,"n/a")</f>
        <v>11.49</v>
      </c>
      <c r="L1809" s="78">
        <f>+IF(ISNUMBER(DATA!AS268),DATA!AS268,"n/a")</f>
        <v>-0.13400000000000001</v>
      </c>
      <c r="M1809" s="67"/>
      <c r="N1809" s="67"/>
      <c r="O1809" s="67"/>
      <c r="P1809" s="67"/>
      <c r="Q1809" s="67"/>
      <c r="S1809" s="71"/>
      <c r="U1809" s="71"/>
      <c r="W1809" s="71"/>
      <c r="Y1809" s="71"/>
    </row>
    <row r="1810" spans="1:25" s="70" customFormat="1" x14ac:dyDescent="0.2">
      <c r="A1810" s="76" t="s">
        <v>19</v>
      </c>
      <c r="B1810" s="67" t="s">
        <v>20</v>
      </c>
      <c r="C1810" s="67" t="s">
        <v>10</v>
      </c>
      <c r="D1810" s="67" t="s">
        <v>292</v>
      </c>
      <c r="E1810" s="88">
        <f>+IF(ISNUMBER(DATA!N269),DATA!N269,"n/a")</f>
        <v>13.12</v>
      </c>
      <c r="F1810" s="78">
        <f>+IF(ISNUMBER(DATA!O269),DATA!O269,"n/a")</f>
        <v>7.0000000000000007E-2</v>
      </c>
      <c r="G1810" s="88">
        <f>+IF(ISNUMBER(DATA!X269),DATA!X269,"n/a")</f>
        <v>13.11</v>
      </c>
      <c r="H1810" s="78">
        <f>+IF(ISNUMBER(DATA!Y269),DATA!Y269,"n/a")</f>
        <v>8.5999999999999993E-2</v>
      </c>
      <c r="I1810" s="88">
        <f>+IF(ISNUMBER(DATA!AH269),DATA!AH269,"n/a")</f>
        <v>14.52</v>
      </c>
      <c r="J1810" s="78">
        <f>+IF(ISNUMBER(DATA!AI269),DATA!AI269,"n/a")</f>
        <v>0.16300000000000001</v>
      </c>
      <c r="K1810" s="88">
        <f>+IF(ISNUMBER(DATA!AR269),DATA!AR269,"n/a")</f>
        <v>13.46</v>
      </c>
      <c r="L1810" s="78">
        <f>+IF(ISNUMBER(DATA!AS269),DATA!AS269,"n/a")</f>
        <v>8.3000000000000004E-2</v>
      </c>
      <c r="M1810" s="67"/>
      <c r="N1810" s="67"/>
      <c r="O1810" s="67"/>
      <c r="P1810" s="67"/>
      <c r="Q1810" s="67"/>
      <c r="S1810" s="71"/>
      <c r="U1810" s="71"/>
      <c r="W1810" s="71"/>
      <c r="Y1810" s="71"/>
    </row>
    <row r="1811" spans="1:25" s="70" customFormat="1" x14ac:dyDescent="0.2">
      <c r="A1811" s="76" t="s">
        <v>19</v>
      </c>
      <c r="B1811" s="67" t="s">
        <v>20</v>
      </c>
      <c r="C1811" s="67" t="s">
        <v>10</v>
      </c>
      <c r="D1811" s="67" t="s">
        <v>293</v>
      </c>
      <c r="E1811" s="88">
        <f>+IF(ISNUMBER(DATA!N270),DATA!N270,"n/a")</f>
        <v>16.82</v>
      </c>
      <c r="F1811" s="78">
        <f>+IF(ISNUMBER(DATA!O270),DATA!O270,"n/a")</f>
        <v>0.10199999999999999</v>
      </c>
      <c r="G1811" s="88">
        <f>+IF(ISNUMBER(DATA!X270),DATA!X270,"n/a")</f>
        <v>16.72</v>
      </c>
      <c r="H1811" s="78">
        <f>+IF(ISNUMBER(DATA!Y270),DATA!Y270,"n/a")</f>
        <v>4.4999999999999998E-2</v>
      </c>
      <c r="I1811" s="88">
        <f>+IF(ISNUMBER(DATA!AH270),DATA!AH270,"n/a")</f>
        <v>16.71</v>
      </c>
      <c r="J1811" s="78">
        <f>+IF(ISNUMBER(DATA!AI270),DATA!AI270,"n/a")</f>
        <v>2.5999999999999999E-2</v>
      </c>
      <c r="K1811" s="88">
        <f>+IF(ISNUMBER(DATA!AR270),DATA!AR270,"n/a")</f>
        <v>16.649999999999999</v>
      </c>
      <c r="L1811" s="78">
        <f>+IF(ISNUMBER(DATA!AS270),DATA!AS270,"n/a")</f>
        <v>8.5000000000000006E-2</v>
      </c>
      <c r="M1811" s="67"/>
      <c r="N1811" s="67"/>
      <c r="O1811" s="67"/>
      <c r="P1811" s="67"/>
      <c r="Q1811" s="67"/>
      <c r="S1811" s="71"/>
      <c r="U1811" s="71"/>
      <c r="W1811" s="71"/>
      <c r="Y1811" s="71"/>
    </row>
    <row r="1812" spans="1:25" s="70" customFormat="1" x14ac:dyDescent="0.2">
      <c r="A1812" s="76" t="s">
        <v>19</v>
      </c>
      <c r="B1812" s="67" t="s">
        <v>20</v>
      </c>
      <c r="C1812" s="67" t="s">
        <v>10</v>
      </c>
      <c r="D1812" s="67" t="s">
        <v>294</v>
      </c>
      <c r="E1812" s="88">
        <f>+IF(ISNUMBER(DATA!N271),DATA!N271,"n/a")</f>
        <v>13.71</v>
      </c>
      <c r="F1812" s="78">
        <f>+IF(ISNUMBER(DATA!O271),DATA!O271,"n/a")</f>
        <v>-0.16800000000000001</v>
      </c>
      <c r="G1812" s="88">
        <f>+IF(ISNUMBER(DATA!X271),DATA!X271,"n/a")</f>
        <v>13.99</v>
      </c>
      <c r="H1812" s="78">
        <f>+IF(ISNUMBER(DATA!Y271),DATA!Y271,"n/a")</f>
        <v>-0.13700000000000001</v>
      </c>
      <c r="I1812" s="88">
        <f>+IF(ISNUMBER(DATA!AH271),DATA!AH271,"n/a")</f>
        <v>14.21</v>
      </c>
      <c r="J1812" s="78">
        <f>+IF(ISNUMBER(DATA!AI271),DATA!AI271,"n/a")</f>
        <v>-0.13300000000000001</v>
      </c>
      <c r="K1812" s="88">
        <f>+IF(ISNUMBER(DATA!AR271),DATA!AR271,"n/a")</f>
        <v>14.86</v>
      </c>
      <c r="L1812" s="78">
        <f>+IF(ISNUMBER(DATA!AS271),DATA!AS271,"n/a")</f>
        <v>-9.5000000000000001E-2</v>
      </c>
      <c r="M1812" s="67"/>
      <c r="N1812" s="67"/>
      <c r="O1812" s="67"/>
      <c r="P1812" s="67"/>
      <c r="Q1812" s="67"/>
      <c r="S1812" s="71"/>
      <c r="U1812" s="71"/>
      <c r="W1812" s="71"/>
      <c r="Y1812" s="71"/>
    </row>
    <row r="1813" spans="1:25" s="70" customFormat="1" x14ac:dyDescent="0.2">
      <c r="A1813" s="76" t="s">
        <v>19</v>
      </c>
      <c r="B1813" s="67" t="s">
        <v>20</v>
      </c>
      <c r="C1813" s="67" t="s">
        <v>10</v>
      </c>
      <c r="D1813" s="67" t="s">
        <v>295</v>
      </c>
      <c r="E1813" s="88">
        <f>+IF(ISNUMBER(DATA!N272),DATA!N272,"n/a")</f>
        <v>14.15</v>
      </c>
      <c r="F1813" s="78">
        <f>+IF(ISNUMBER(DATA!O272),DATA!O272,"n/a")</f>
        <v>4.2999999999999997E-2</v>
      </c>
      <c r="G1813" s="88">
        <f>+IF(ISNUMBER(DATA!X272),DATA!X272,"n/a")</f>
        <v>14.17</v>
      </c>
      <c r="H1813" s="78">
        <f>+IF(ISNUMBER(DATA!Y272),DATA!Y272,"n/a")</f>
        <v>2.4E-2</v>
      </c>
      <c r="I1813" s="88">
        <f>+IF(ISNUMBER(DATA!AH272),DATA!AH272,"n/a")</f>
        <v>14.24</v>
      </c>
      <c r="J1813" s="78">
        <f>+IF(ISNUMBER(DATA!AI272),DATA!AI272,"n/a")</f>
        <v>2E-3</v>
      </c>
      <c r="K1813" s="88">
        <f>+IF(ISNUMBER(DATA!AR272),DATA!AR272,"n/a")</f>
        <v>14.3</v>
      </c>
      <c r="L1813" s="78">
        <f>+IF(ISNUMBER(DATA!AS272),DATA!AS272,"n/a")</f>
        <v>2.1999999999999999E-2</v>
      </c>
      <c r="M1813" s="67"/>
      <c r="N1813" s="67"/>
      <c r="O1813" s="67"/>
      <c r="P1813" s="67"/>
      <c r="Q1813" s="67"/>
      <c r="S1813" s="71"/>
      <c r="U1813" s="71"/>
      <c r="W1813" s="71"/>
      <c r="Y1813" s="71"/>
    </row>
    <row r="1814" spans="1:25" s="70" customFormat="1" x14ac:dyDescent="0.2">
      <c r="A1814" s="76" t="s">
        <v>19</v>
      </c>
      <c r="B1814" s="67" t="s">
        <v>20</v>
      </c>
      <c r="C1814" s="67" t="s">
        <v>10</v>
      </c>
      <c r="D1814" s="67" t="s">
        <v>296</v>
      </c>
      <c r="E1814" s="88">
        <f>+IF(ISNUMBER(DATA!N273),DATA!N273,"n/a")</f>
        <v>13.36</v>
      </c>
      <c r="F1814" s="78">
        <f>+IF(ISNUMBER(DATA!O273),DATA!O273,"n/a")</f>
        <v>0.253</v>
      </c>
      <c r="G1814" s="88">
        <f>+IF(ISNUMBER(DATA!X273),DATA!X273,"n/a")</f>
        <v>13.95</v>
      </c>
      <c r="H1814" s="78">
        <f>+IF(ISNUMBER(DATA!Y273),DATA!Y273,"n/a")</f>
        <v>0.224</v>
      </c>
      <c r="I1814" s="88">
        <f>+IF(ISNUMBER(DATA!AH273),DATA!AH273,"n/a")</f>
        <v>14.12</v>
      </c>
      <c r="J1814" s="78">
        <f>+IF(ISNUMBER(DATA!AI273),DATA!AI273,"n/a")</f>
        <v>0.14199999999999999</v>
      </c>
      <c r="K1814" s="88">
        <f>+IF(ISNUMBER(DATA!AR273),DATA!AR273,"n/a")</f>
        <v>13.42</v>
      </c>
      <c r="L1814" s="78">
        <f>+IF(ISNUMBER(DATA!AS273),DATA!AS273,"n/a")</f>
        <v>1.6E-2</v>
      </c>
      <c r="M1814" s="67"/>
      <c r="N1814" s="67"/>
      <c r="O1814" s="67"/>
      <c r="P1814" s="67"/>
      <c r="Q1814" s="67"/>
      <c r="S1814" s="71"/>
      <c r="U1814" s="71"/>
      <c r="W1814" s="71"/>
      <c r="Y1814" s="71"/>
    </row>
    <row r="1815" spans="1:25" s="70" customFormat="1" x14ac:dyDescent="0.2">
      <c r="A1815" s="76" t="s">
        <v>19</v>
      </c>
      <c r="B1815" s="67" t="s">
        <v>20</v>
      </c>
      <c r="C1815" s="67" t="s">
        <v>10</v>
      </c>
      <c r="D1815" s="67" t="s">
        <v>297</v>
      </c>
      <c r="E1815" s="88">
        <f>+IF(ISNUMBER(DATA!N274),DATA!N274,"n/a")</f>
        <v>16.78</v>
      </c>
      <c r="F1815" s="78">
        <f>+IF(ISNUMBER(DATA!O274),DATA!O274,"n/a")</f>
        <v>6.8000000000000005E-2</v>
      </c>
      <c r="G1815" s="88">
        <f>+IF(ISNUMBER(DATA!X274),DATA!X274,"n/a")</f>
        <v>16.75</v>
      </c>
      <c r="H1815" s="78">
        <f>+IF(ISNUMBER(DATA!Y274),DATA!Y274,"n/a")</f>
        <v>2.5999999999999999E-2</v>
      </c>
      <c r="I1815" s="88">
        <f>+IF(ISNUMBER(DATA!AH274),DATA!AH274,"n/a")</f>
        <v>16.71</v>
      </c>
      <c r="J1815" s="78">
        <f>+IF(ISNUMBER(DATA!AI274),DATA!AI274,"n/a")</f>
        <v>1.2999999999999999E-2</v>
      </c>
      <c r="K1815" s="88">
        <f>+IF(ISNUMBER(DATA!AR274),DATA!AR274,"n/a")</f>
        <v>16.72</v>
      </c>
      <c r="L1815" s="78">
        <f>+IF(ISNUMBER(DATA!AS274),DATA!AS274,"n/a")</f>
        <v>7.1999999999999995E-2</v>
      </c>
      <c r="M1815" s="67"/>
      <c r="N1815" s="67"/>
      <c r="O1815" s="67"/>
      <c r="P1815" s="67"/>
      <c r="Q1815" s="67"/>
      <c r="S1815" s="71"/>
      <c r="U1815" s="71"/>
      <c r="W1815" s="71"/>
      <c r="Y1815" s="71"/>
    </row>
    <row r="1816" spans="1:25" s="70" customFormat="1" x14ac:dyDescent="0.2">
      <c r="A1816" s="76" t="s">
        <v>19</v>
      </c>
      <c r="B1816" s="67" t="s">
        <v>20</v>
      </c>
      <c r="C1816" s="67" t="s">
        <v>10</v>
      </c>
      <c r="D1816" s="67" t="s">
        <v>298</v>
      </c>
      <c r="E1816" s="88">
        <f>+IF(ISNUMBER(DATA!N275),DATA!N275,"n/a")</f>
        <v>13.38</v>
      </c>
      <c r="F1816" s="78">
        <f>+IF(ISNUMBER(DATA!O275),DATA!O275,"n/a")</f>
        <v>-5.1999999999999998E-2</v>
      </c>
      <c r="G1816" s="88">
        <f>+IF(ISNUMBER(DATA!X275),DATA!X275,"n/a")</f>
        <v>13.4</v>
      </c>
      <c r="H1816" s="78">
        <f>+IF(ISNUMBER(DATA!Y275),DATA!Y275,"n/a")</f>
        <v>-2.8000000000000001E-2</v>
      </c>
      <c r="I1816" s="88">
        <f>+IF(ISNUMBER(DATA!AH275),DATA!AH275,"n/a")</f>
        <v>13.41</v>
      </c>
      <c r="J1816" s="78">
        <f>+IF(ISNUMBER(DATA!AI275),DATA!AI275,"n/a")</f>
        <v>-1.4E-2</v>
      </c>
      <c r="K1816" s="88">
        <f>+IF(ISNUMBER(DATA!AR275),DATA!AR275,"n/a")</f>
        <v>13.3</v>
      </c>
      <c r="L1816" s="78">
        <f>+IF(ISNUMBER(DATA!AS275),DATA!AS275,"n/a")</f>
        <v>-2.1999999999999999E-2</v>
      </c>
      <c r="M1816" s="67"/>
      <c r="N1816" s="67"/>
      <c r="O1816" s="67"/>
      <c r="P1816" s="67"/>
      <c r="Q1816" s="67"/>
      <c r="S1816" s="71"/>
      <c r="U1816" s="71"/>
      <c r="W1816" s="71"/>
      <c r="Y1816" s="71"/>
    </row>
    <row r="1817" spans="1:25" s="70" customFormat="1" x14ac:dyDescent="0.2">
      <c r="A1817" s="76" t="s">
        <v>19</v>
      </c>
      <c r="B1817" s="67" t="s">
        <v>20</v>
      </c>
      <c r="C1817" s="67" t="s">
        <v>10</v>
      </c>
      <c r="D1817" s="67" t="s">
        <v>299</v>
      </c>
      <c r="E1817" s="88">
        <f>+IF(ISNUMBER(DATA!N276),DATA!N276,"n/a")</f>
        <v>14.4</v>
      </c>
      <c r="F1817" s="78">
        <f>+IF(ISNUMBER(DATA!O276),DATA!O276,"n/a")</f>
        <v>0.01</v>
      </c>
      <c r="G1817" s="88">
        <f>+IF(ISNUMBER(DATA!X276),DATA!X276,"n/a")</f>
        <v>14.47</v>
      </c>
      <c r="H1817" s="78">
        <f>+IF(ISNUMBER(DATA!Y276),DATA!Y276,"n/a")</f>
        <v>1.4E-2</v>
      </c>
      <c r="I1817" s="88">
        <f>+IF(ISNUMBER(DATA!AH276),DATA!AH276,"n/a")</f>
        <v>14.41</v>
      </c>
      <c r="J1817" s="78">
        <f>+IF(ISNUMBER(DATA!AI276),DATA!AI276,"n/a")</f>
        <v>8.0000000000000002E-3</v>
      </c>
      <c r="K1817" s="88">
        <f>+IF(ISNUMBER(DATA!AR276),DATA!AR276,"n/a")</f>
        <v>14.38</v>
      </c>
      <c r="L1817" s="78">
        <f>+IF(ISNUMBER(DATA!AS276),DATA!AS276,"n/a")</f>
        <v>-7.0000000000000001E-3</v>
      </c>
      <c r="M1817" s="67"/>
      <c r="N1817" s="67"/>
      <c r="O1817" s="67"/>
      <c r="P1817" s="67"/>
      <c r="Q1817" s="67"/>
      <c r="S1817" s="71"/>
      <c r="U1817" s="71"/>
      <c r="W1817" s="71"/>
      <c r="Y1817" s="71"/>
    </row>
    <row r="1818" spans="1:25" s="70" customFormat="1" x14ac:dyDescent="0.2">
      <c r="A1818" s="76" t="s">
        <v>19</v>
      </c>
      <c r="B1818" s="67" t="s">
        <v>20</v>
      </c>
      <c r="C1818" s="67" t="s">
        <v>10</v>
      </c>
      <c r="D1818" s="67" t="s">
        <v>300</v>
      </c>
      <c r="E1818" s="88">
        <f>+IF(ISNUMBER(DATA!N277),DATA!N277,"n/a")</f>
        <v>15</v>
      </c>
      <c r="F1818" s="78">
        <f>+IF(ISNUMBER(DATA!O277),DATA!O277,"n/a")</f>
        <v>0.14699999999999999</v>
      </c>
      <c r="G1818" s="88">
        <f>+IF(ISNUMBER(DATA!X277),DATA!X277,"n/a")</f>
        <v>15.49</v>
      </c>
      <c r="H1818" s="78">
        <f>+IF(ISNUMBER(DATA!Y277),DATA!Y277,"n/a")</f>
        <v>0.125</v>
      </c>
      <c r="I1818" s="88">
        <f>+IF(ISNUMBER(DATA!AH277),DATA!AH277,"n/a")</f>
        <v>15.59</v>
      </c>
      <c r="J1818" s="78">
        <f>+IF(ISNUMBER(DATA!AI277),DATA!AI277,"n/a")</f>
        <v>5.8000000000000003E-2</v>
      </c>
      <c r="K1818" s="88">
        <f>+IF(ISNUMBER(DATA!AR277),DATA!AR277,"n/a")</f>
        <v>15.18</v>
      </c>
      <c r="L1818" s="78">
        <f>+IF(ISNUMBER(DATA!AS277),DATA!AS277,"n/a")</f>
        <v>6.0000000000000001E-3</v>
      </c>
      <c r="M1818" s="67"/>
      <c r="N1818" s="67"/>
      <c r="O1818" s="67"/>
      <c r="P1818" s="67"/>
      <c r="Q1818" s="67"/>
      <c r="S1818" s="71"/>
      <c r="U1818" s="71"/>
      <c r="W1818" s="71"/>
      <c r="Y1818" s="71"/>
    </row>
    <row r="1819" spans="1:25" s="70" customFormat="1" x14ac:dyDescent="0.2">
      <c r="A1819" s="76" t="s">
        <v>19</v>
      </c>
      <c r="B1819" s="67" t="s">
        <v>20</v>
      </c>
      <c r="C1819" s="67" t="s">
        <v>10</v>
      </c>
      <c r="D1819" s="67" t="s">
        <v>301</v>
      </c>
      <c r="E1819" s="88">
        <f>+IF(ISNUMBER(DATA!N278),DATA!N278,"n/a")</f>
        <v>15.95</v>
      </c>
      <c r="F1819" s="78">
        <f>+IF(ISNUMBER(DATA!O278),DATA!O278,"n/a")</f>
        <v>6.6000000000000003E-2</v>
      </c>
      <c r="G1819" s="88">
        <f>+IF(ISNUMBER(DATA!X278),DATA!X278,"n/a")</f>
        <v>16.28</v>
      </c>
      <c r="H1819" s="78">
        <f>+IF(ISNUMBER(DATA!Y278),DATA!Y278,"n/a")</f>
        <v>6.2E-2</v>
      </c>
      <c r="I1819" s="88">
        <f>+IF(ISNUMBER(DATA!AH278),DATA!AH278,"n/a")</f>
        <v>16.3</v>
      </c>
      <c r="J1819" s="78">
        <f>+IF(ISNUMBER(DATA!AI278),DATA!AI278,"n/a")</f>
        <v>4.2999999999999997E-2</v>
      </c>
      <c r="K1819" s="88">
        <f>+IF(ISNUMBER(DATA!AR278),DATA!AR278,"n/a")</f>
        <v>15.74</v>
      </c>
      <c r="L1819" s="78">
        <f>+IF(ISNUMBER(DATA!AS278),DATA!AS278,"n/a")</f>
        <v>5.8999999999999997E-2</v>
      </c>
      <c r="M1819" s="67"/>
      <c r="N1819" s="67"/>
      <c r="O1819" s="67"/>
      <c r="P1819" s="67"/>
      <c r="Q1819" s="67"/>
      <c r="S1819" s="71"/>
      <c r="U1819" s="71"/>
      <c r="W1819" s="71"/>
      <c r="Y1819" s="71"/>
    </row>
    <row r="1820" spans="1:25" s="70" customFormat="1" x14ac:dyDescent="0.2">
      <c r="A1820" s="76" t="s">
        <v>19</v>
      </c>
      <c r="B1820" s="67" t="s">
        <v>20</v>
      </c>
      <c r="C1820" s="67" t="s">
        <v>10</v>
      </c>
      <c r="D1820" s="67" t="s">
        <v>302</v>
      </c>
      <c r="E1820" s="88">
        <f>+IF(ISNUMBER(DATA!N279),DATA!N279,"n/a")</f>
        <v>10.38</v>
      </c>
      <c r="F1820" s="78">
        <f>+IF(ISNUMBER(DATA!O279),DATA!O279,"n/a")</f>
        <v>-0.127</v>
      </c>
      <c r="G1820" s="88">
        <f>+IF(ISNUMBER(DATA!X279),DATA!X279,"n/a")</f>
        <v>9.65</v>
      </c>
      <c r="H1820" s="78">
        <f>+IF(ISNUMBER(DATA!Y279),DATA!Y279,"n/a")</f>
        <v>-0.17199999999999999</v>
      </c>
      <c r="I1820" s="88">
        <f>+IF(ISNUMBER(DATA!AH279),DATA!AH279,"n/a")</f>
        <v>9.98</v>
      </c>
      <c r="J1820" s="78">
        <f>+IF(ISNUMBER(DATA!AI279),DATA!AI279,"n/a")</f>
        <v>-0.14899999999999999</v>
      </c>
      <c r="K1820" s="88">
        <f>+IF(ISNUMBER(DATA!AR279),DATA!AR279,"n/a")</f>
        <v>10.67</v>
      </c>
      <c r="L1820" s="78">
        <f>+IF(ISNUMBER(DATA!AS279),DATA!AS279,"n/a")</f>
        <v>-8.3000000000000004E-2</v>
      </c>
      <c r="M1820" s="67"/>
      <c r="N1820" s="67"/>
      <c r="O1820" s="67"/>
      <c r="P1820" s="67"/>
      <c r="Q1820" s="67"/>
      <c r="S1820" s="71"/>
      <c r="U1820" s="71"/>
      <c r="W1820" s="71"/>
      <c r="Y1820" s="71"/>
    </row>
    <row r="1821" spans="1:25" s="70" customFormat="1" x14ac:dyDescent="0.2">
      <c r="A1821" s="76" t="s">
        <v>19</v>
      </c>
      <c r="B1821" s="67" t="s">
        <v>20</v>
      </c>
      <c r="C1821" s="67" t="s">
        <v>10</v>
      </c>
      <c r="D1821" s="67" t="s">
        <v>303</v>
      </c>
      <c r="E1821" s="88">
        <f>+IF(ISNUMBER(DATA!N280),DATA!N280,"n/a")</f>
        <v>9.51</v>
      </c>
      <c r="F1821" s="78">
        <f>+IF(ISNUMBER(DATA!O280),DATA!O280,"n/a")</f>
        <v>3.2000000000000001E-2</v>
      </c>
      <c r="G1821" s="88">
        <f>+IF(ISNUMBER(DATA!X280),DATA!X280,"n/a")</f>
        <v>9.5299999999999994</v>
      </c>
      <c r="H1821" s="78">
        <f>+IF(ISNUMBER(DATA!Y280),DATA!Y280,"n/a")</f>
        <v>2.9000000000000001E-2</v>
      </c>
      <c r="I1821" s="88">
        <f>+IF(ISNUMBER(DATA!AH280),DATA!AH280,"n/a")</f>
        <v>9.5399999999999991</v>
      </c>
      <c r="J1821" s="78">
        <f>+IF(ISNUMBER(DATA!AI280),DATA!AI280,"n/a")</f>
        <v>3.6999999999999998E-2</v>
      </c>
      <c r="K1821" s="88">
        <f>+IF(ISNUMBER(DATA!AR280),DATA!AR280,"n/a")</f>
        <v>9.56</v>
      </c>
      <c r="L1821" s="78">
        <f>+IF(ISNUMBER(DATA!AS280),DATA!AS280,"n/a")</f>
        <v>0.04</v>
      </c>
      <c r="M1821" s="67"/>
      <c r="N1821" s="67"/>
      <c r="O1821" s="67"/>
      <c r="P1821" s="67"/>
      <c r="Q1821" s="67"/>
      <c r="S1821" s="71"/>
      <c r="U1821" s="71"/>
      <c r="W1821" s="71"/>
      <c r="Y1821" s="71"/>
    </row>
    <row r="1822" spans="1:25" s="70" customFormat="1" x14ac:dyDescent="0.2">
      <c r="A1822" s="76" t="s">
        <v>19</v>
      </c>
      <c r="B1822" s="67" t="s">
        <v>20</v>
      </c>
      <c r="C1822" s="67" t="s">
        <v>10</v>
      </c>
      <c r="D1822" s="67" t="s">
        <v>304</v>
      </c>
      <c r="E1822" s="88">
        <f>+IF(ISNUMBER(DATA!N281),DATA!N281,"n/a")</f>
        <v>14.33</v>
      </c>
      <c r="F1822" s="78">
        <f>+IF(ISNUMBER(DATA!O281),DATA!O281,"n/a")</f>
        <v>0.17399999999999999</v>
      </c>
      <c r="G1822" s="88">
        <f>+IF(ISNUMBER(DATA!X281),DATA!X281,"n/a")</f>
        <v>14.11</v>
      </c>
      <c r="H1822" s="78">
        <f>+IF(ISNUMBER(DATA!Y281),DATA!Y281,"n/a")</f>
        <v>0.19</v>
      </c>
      <c r="I1822" s="88">
        <f>+IF(ISNUMBER(DATA!AH281),DATA!AH281,"n/a")</f>
        <v>13.9</v>
      </c>
      <c r="J1822" s="78">
        <f>+IF(ISNUMBER(DATA!AI281),DATA!AI281,"n/a")</f>
        <v>0.13100000000000001</v>
      </c>
      <c r="K1822" s="88">
        <f>+IF(ISNUMBER(DATA!AR281),DATA!AR281,"n/a")</f>
        <v>12.77</v>
      </c>
      <c r="L1822" s="78">
        <f>+IF(ISNUMBER(DATA!AS281),DATA!AS281,"n/a")</f>
        <v>4.3999999999999997E-2</v>
      </c>
      <c r="M1822" s="67"/>
      <c r="N1822" s="67"/>
      <c r="O1822" s="67"/>
      <c r="P1822" s="67"/>
      <c r="Q1822" s="67"/>
      <c r="S1822" s="71"/>
      <c r="U1822" s="71"/>
      <c r="W1822" s="71"/>
      <c r="Y1822" s="71"/>
    </row>
    <row r="1823" spans="1:25" s="70" customFormat="1" x14ac:dyDescent="0.2">
      <c r="A1823" s="76" t="s">
        <v>19</v>
      </c>
      <c r="B1823" s="67" t="s">
        <v>20</v>
      </c>
      <c r="C1823" s="67" t="s">
        <v>10</v>
      </c>
      <c r="D1823" s="67" t="s">
        <v>305</v>
      </c>
      <c r="E1823" s="88">
        <f>+IF(ISNUMBER(DATA!N282),DATA!N282,"n/a")</f>
        <v>16.809999999999999</v>
      </c>
      <c r="F1823" s="78">
        <f>+IF(ISNUMBER(DATA!O282),DATA!O282,"n/a")</f>
        <v>0.10100000000000001</v>
      </c>
      <c r="G1823" s="88">
        <f>+IF(ISNUMBER(DATA!X282),DATA!X282,"n/a")</f>
        <v>16.71</v>
      </c>
      <c r="H1823" s="78">
        <f>+IF(ISNUMBER(DATA!Y282),DATA!Y282,"n/a")</f>
        <v>4.2000000000000003E-2</v>
      </c>
      <c r="I1823" s="88">
        <f>+IF(ISNUMBER(DATA!AH282),DATA!AH282,"n/a")</f>
        <v>16.649999999999999</v>
      </c>
      <c r="J1823" s="78">
        <f>+IF(ISNUMBER(DATA!AI282),DATA!AI282,"n/a")</f>
        <v>2.3E-2</v>
      </c>
      <c r="K1823" s="88">
        <f>+IF(ISNUMBER(DATA!AR282),DATA!AR282,"n/a")</f>
        <v>16.57</v>
      </c>
      <c r="L1823" s="78">
        <f>+IF(ISNUMBER(DATA!AS282),DATA!AS282,"n/a")</f>
        <v>0.08</v>
      </c>
      <c r="M1823" s="67"/>
      <c r="N1823" s="67"/>
      <c r="O1823" s="67"/>
      <c r="P1823" s="67"/>
      <c r="Q1823" s="67"/>
      <c r="S1823" s="71"/>
      <c r="U1823" s="71"/>
      <c r="W1823" s="71"/>
      <c r="Y1823" s="71"/>
    </row>
    <row r="1824" spans="1:25" s="70" customFormat="1" x14ac:dyDescent="0.2">
      <c r="A1824" s="76" t="s">
        <v>19</v>
      </c>
      <c r="B1824" s="67" t="s">
        <v>20</v>
      </c>
      <c r="C1824" s="67" t="s">
        <v>10</v>
      </c>
      <c r="D1824" s="67" t="s">
        <v>306</v>
      </c>
      <c r="E1824" s="88">
        <f>+IF(ISNUMBER(DATA!N283),DATA!N283,"n/a")</f>
        <v>12.95</v>
      </c>
      <c r="F1824" s="78">
        <f>+IF(ISNUMBER(DATA!O283),DATA!O283,"n/a")</f>
        <v>0.17100000000000001</v>
      </c>
      <c r="G1824" s="88">
        <f>+IF(ISNUMBER(DATA!X283),DATA!X283,"n/a")</f>
        <v>12.91</v>
      </c>
      <c r="H1824" s="78">
        <f>+IF(ISNUMBER(DATA!Y283),DATA!Y283,"n/a")</f>
        <v>0.16500000000000001</v>
      </c>
      <c r="I1824" s="88">
        <f>+IF(ISNUMBER(DATA!AH283),DATA!AH283,"n/a")</f>
        <v>12.71</v>
      </c>
      <c r="J1824" s="78">
        <f>+IF(ISNUMBER(DATA!AI283),DATA!AI283,"n/a")</f>
        <v>0.14799999999999999</v>
      </c>
      <c r="K1824" s="88">
        <f>+IF(ISNUMBER(DATA!AR283),DATA!AR283,"n/a")</f>
        <v>12.26</v>
      </c>
      <c r="L1824" s="78">
        <f>+IF(ISNUMBER(DATA!AS283),DATA!AS283,"n/a")</f>
        <v>0.115</v>
      </c>
      <c r="M1824" s="67"/>
      <c r="N1824" s="67"/>
      <c r="O1824" s="67"/>
      <c r="P1824" s="67"/>
      <c r="Q1824" s="67"/>
      <c r="S1824" s="71"/>
      <c r="U1824" s="71"/>
      <c r="W1824" s="71"/>
      <c r="Y1824" s="71"/>
    </row>
    <row r="1825" spans="1:25" s="70" customFormat="1" x14ac:dyDescent="0.2">
      <c r="A1825" s="76" t="s">
        <v>19</v>
      </c>
      <c r="B1825" s="67" t="s">
        <v>20</v>
      </c>
      <c r="C1825" s="67" t="s">
        <v>10</v>
      </c>
      <c r="D1825" s="67" t="s">
        <v>307</v>
      </c>
      <c r="E1825" s="88">
        <f>+IF(ISNUMBER(DATA!N284),DATA!N284,"n/a")</f>
        <v>7.28</v>
      </c>
      <c r="F1825" s="78">
        <f>+IF(ISNUMBER(DATA!O284),DATA!O284,"n/a")</f>
        <v>-0.15</v>
      </c>
      <c r="G1825" s="88">
        <f>+IF(ISNUMBER(DATA!X284),DATA!X284,"n/a")</f>
        <v>4.8</v>
      </c>
      <c r="H1825" s="78">
        <f>+IF(ISNUMBER(DATA!Y284),DATA!Y284,"n/a")</f>
        <v>-0.435</v>
      </c>
      <c r="I1825" s="88">
        <f>+IF(ISNUMBER(DATA!AH284),DATA!AH284,"n/a")</f>
        <v>5.94</v>
      </c>
      <c r="J1825" s="78">
        <f>+IF(ISNUMBER(DATA!AI284),DATA!AI284,"n/a")</f>
        <v>-0.314</v>
      </c>
      <c r="K1825" s="88">
        <f>+IF(ISNUMBER(DATA!AR284),DATA!AR284,"n/a")</f>
        <v>7.02</v>
      </c>
      <c r="L1825" s="78">
        <f>+IF(ISNUMBER(DATA!AS284),DATA!AS284,"n/a")</f>
        <v>-0.21</v>
      </c>
      <c r="M1825" s="67"/>
      <c r="N1825" s="67"/>
      <c r="O1825" s="67"/>
      <c r="P1825" s="67"/>
      <c r="Q1825" s="67"/>
      <c r="S1825" s="71"/>
      <c r="U1825" s="71"/>
      <c r="W1825" s="71"/>
      <c r="Y1825" s="71"/>
    </row>
    <row r="1826" spans="1:25" s="70" customFormat="1" x14ac:dyDescent="0.2">
      <c r="A1826" s="76" t="s">
        <v>19</v>
      </c>
      <c r="B1826" s="67" t="s">
        <v>20</v>
      </c>
      <c r="C1826" s="67" t="s">
        <v>10</v>
      </c>
      <c r="D1826" s="67" t="s">
        <v>308</v>
      </c>
      <c r="E1826" s="88">
        <f>+IF(ISNUMBER(DATA!N285),DATA!N285,"n/a")</f>
        <v>15.61</v>
      </c>
      <c r="F1826" s="78">
        <f>+IF(ISNUMBER(DATA!O285),DATA!O285,"n/a")</f>
        <v>0.10299999999999999</v>
      </c>
      <c r="G1826" s="88">
        <f>+IF(ISNUMBER(DATA!X285),DATA!X285,"n/a")</f>
        <v>15.08</v>
      </c>
      <c r="H1826" s="78">
        <f>+IF(ISNUMBER(DATA!Y285),DATA!Y285,"n/a")</f>
        <v>6.7000000000000004E-2</v>
      </c>
      <c r="I1826" s="88">
        <f>+IF(ISNUMBER(DATA!AH285),DATA!AH285,"n/a")</f>
        <v>14.89</v>
      </c>
      <c r="J1826" s="78">
        <f>+IF(ISNUMBER(DATA!AI285),DATA!AI285,"n/a")</f>
        <v>3.9E-2</v>
      </c>
      <c r="K1826" s="88">
        <f>+IF(ISNUMBER(DATA!AR285),DATA!AR285,"n/a")</f>
        <v>14.38</v>
      </c>
      <c r="L1826" s="78">
        <f>+IF(ISNUMBER(DATA!AS285),DATA!AS285,"n/a")</f>
        <v>1.2999999999999999E-2</v>
      </c>
      <c r="M1826" s="67"/>
      <c r="N1826" s="67"/>
      <c r="O1826" s="67"/>
      <c r="P1826" s="67"/>
      <c r="Q1826" s="67"/>
      <c r="S1826" s="71"/>
      <c r="U1826" s="71"/>
      <c r="W1826" s="71"/>
      <c r="Y1826" s="71"/>
    </row>
    <row r="1827" spans="1:25" s="70" customFormat="1" x14ac:dyDescent="0.2">
      <c r="A1827" s="76" t="s">
        <v>19</v>
      </c>
      <c r="B1827" s="67" t="s">
        <v>20</v>
      </c>
      <c r="C1827" s="67" t="s">
        <v>10</v>
      </c>
      <c r="D1827" s="67" t="s">
        <v>309</v>
      </c>
      <c r="E1827" s="88">
        <f>+IF(ISNUMBER(DATA!N286),DATA!N286,"n/a")</f>
        <v>11.42</v>
      </c>
      <c r="F1827" s="78">
        <f>+IF(ISNUMBER(DATA!O286),DATA!O286,"n/a")</f>
        <v>-6.0000000000000001E-3</v>
      </c>
      <c r="G1827" s="88">
        <f>+IF(ISNUMBER(DATA!X286),DATA!X286,"n/a")</f>
        <v>11.87</v>
      </c>
      <c r="H1827" s="78">
        <f>+IF(ISNUMBER(DATA!Y286),DATA!Y286,"n/a")</f>
        <v>1E-3</v>
      </c>
      <c r="I1827" s="88">
        <f>+IF(ISNUMBER(DATA!AH286),DATA!AH286,"n/a")</f>
        <v>12.5</v>
      </c>
      <c r="J1827" s="78">
        <f>+IF(ISNUMBER(DATA!AI286),DATA!AI286,"n/a")</f>
        <v>6.5000000000000002E-2</v>
      </c>
      <c r="K1827" s="88">
        <f>+IF(ISNUMBER(DATA!AR286),DATA!AR286,"n/a")</f>
        <v>12.09</v>
      </c>
      <c r="L1827" s="78">
        <f>+IF(ISNUMBER(DATA!AS286),DATA!AS286,"n/a")</f>
        <v>3.5000000000000003E-2</v>
      </c>
      <c r="M1827" s="67"/>
      <c r="N1827" s="67"/>
      <c r="O1827" s="67"/>
      <c r="P1827" s="67"/>
      <c r="Q1827" s="67"/>
      <c r="S1827" s="71"/>
      <c r="U1827" s="71"/>
      <c r="W1827" s="71"/>
      <c r="Y1827" s="71"/>
    </row>
    <row r="1828" spans="1:25" s="70" customFormat="1" x14ac:dyDescent="0.2">
      <c r="A1828" s="76" t="s">
        <v>19</v>
      </c>
      <c r="B1828" s="67" t="s">
        <v>20</v>
      </c>
      <c r="C1828" s="67" t="s">
        <v>10</v>
      </c>
      <c r="D1828" s="67" t="s">
        <v>310</v>
      </c>
      <c r="E1828" s="88">
        <f>+IF(ISNUMBER(DATA!N287),DATA!N287,"n/a")</f>
        <v>15.01</v>
      </c>
      <c r="F1828" s="78">
        <f>+IF(ISNUMBER(DATA!O287),DATA!O287,"n/a")</f>
        <v>-8.2000000000000003E-2</v>
      </c>
      <c r="G1828" s="88">
        <f>+IF(ISNUMBER(DATA!X287),DATA!X287,"n/a")</f>
        <v>14.85</v>
      </c>
      <c r="H1828" s="78">
        <f>+IF(ISNUMBER(DATA!Y287),DATA!Y287,"n/a")</f>
        <v>-6.0000000000000001E-3</v>
      </c>
      <c r="I1828" s="88">
        <f>+IF(ISNUMBER(DATA!AH287),DATA!AH287,"n/a")</f>
        <v>14.93</v>
      </c>
      <c r="J1828" s="78">
        <f>+IF(ISNUMBER(DATA!AI287),DATA!AI287,"n/a")</f>
        <v>4.4999999999999998E-2</v>
      </c>
      <c r="K1828" s="88">
        <f>+IF(ISNUMBER(DATA!AR287),DATA!AR287,"n/a")</f>
        <v>15.43</v>
      </c>
      <c r="L1828" s="78">
        <f>+IF(ISNUMBER(DATA!AS287),DATA!AS287,"n/a")</f>
        <v>9.5000000000000001E-2</v>
      </c>
      <c r="M1828" s="67"/>
      <c r="N1828" s="67"/>
      <c r="O1828" s="67"/>
      <c r="P1828" s="67"/>
      <c r="Q1828" s="67"/>
      <c r="S1828" s="71"/>
      <c r="U1828" s="71"/>
      <c r="W1828" s="71"/>
      <c r="Y1828" s="71"/>
    </row>
    <row r="1829" spans="1:25" s="70" customFormat="1" x14ac:dyDescent="0.2">
      <c r="A1829" s="76" t="s">
        <v>19</v>
      </c>
      <c r="B1829" s="67" t="s">
        <v>20</v>
      </c>
      <c r="C1829" s="67" t="s">
        <v>10</v>
      </c>
      <c r="D1829" s="67" t="s">
        <v>311</v>
      </c>
      <c r="E1829" s="88">
        <f>+IF(ISNUMBER(DATA!N288),DATA!N288,"n/a")</f>
        <v>13.09</v>
      </c>
      <c r="F1829" s="78">
        <f>+IF(ISNUMBER(DATA!O288),DATA!O288,"n/a")</f>
        <v>0.111</v>
      </c>
      <c r="G1829" s="88">
        <f>+IF(ISNUMBER(DATA!X288),DATA!X288,"n/a")</f>
        <v>13.09</v>
      </c>
      <c r="H1829" s="78">
        <f>+IF(ISNUMBER(DATA!Y288),DATA!Y288,"n/a")</f>
        <v>8.2000000000000003E-2</v>
      </c>
      <c r="I1829" s="88">
        <f>+IF(ISNUMBER(DATA!AH288),DATA!AH288,"n/a")</f>
        <v>13.1</v>
      </c>
      <c r="J1829" s="78">
        <f>+IF(ISNUMBER(DATA!AI288),DATA!AI288,"n/a")</f>
        <v>4.7E-2</v>
      </c>
      <c r="K1829" s="88">
        <f>+IF(ISNUMBER(DATA!AR288),DATA!AR288,"n/a")</f>
        <v>13.01</v>
      </c>
      <c r="L1829" s="78">
        <f>+IF(ISNUMBER(DATA!AS288),DATA!AS288,"n/a")</f>
        <v>1.7999999999999999E-2</v>
      </c>
      <c r="M1829" s="67"/>
      <c r="N1829" s="67"/>
      <c r="O1829" s="67"/>
      <c r="P1829" s="67"/>
      <c r="Q1829" s="67"/>
      <c r="S1829" s="71"/>
      <c r="U1829" s="71"/>
      <c r="W1829" s="71"/>
      <c r="Y1829" s="71"/>
    </row>
    <row r="1830" spans="1:25" s="70" customFormat="1" x14ac:dyDescent="0.2">
      <c r="A1830" s="76" t="s">
        <v>19</v>
      </c>
      <c r="B1830" s="67" t="s">
        <v>20</v>
      </c>
      <c r="C1830" s="67" t="s">
        <v>10</v>
      </c>
      <c r="D1830" s="67" t="s">
        <v>312</v>
      </c>
      <c r="E1830" s="88">
        <f>+IF(ISNUMBER(DATA!N289),DATA!N289,"n/a")</f>
        <v>11.53</v>
      </c>
      <c r="F1830" s="78">
        <f>+IF(ISNUMBER(DATA!O289),DATA!O289,"n/a")</f>
        <v>0.13900000000000001</v>
      </c>
      <c r="G1830" s="88">
        <f>+IF(ISNUMBER(DATA!X289),DATA!X289,"n/a")</f>
        <v>11.65</v>
      </c>
      <c r="H1830" s="78">
        <f>+IF(ISNUMBER(DATA!Y289),DATA!Y289,"n/a")</f>
        <v>0.127</v>
      </c>
      <c r="I1830" s="88">
        <f>+IF(ISNUMBER(DATA!AH289),DATA!AH289,"n/a")</f>
        <v>11.62</v>
      </c>
      <c r="J1830" s="78">
        <f>+IF(ISNUMBER(DATA!AI289),DATA!AI289,"n/a")</f>
        <v>8.3000000000000004E-2</v>
      </c>
      <c r="K1830" s="88">
        <f>+IF(ISNUMBER(DATA!AR289),DATA!AR289,"n/a")</f>
        <v>11.55</v>
      </c>
      <c r="L1830" s="78">
        <f>+IF(ISNUMBER(DATA!AS289),DATA!AS289,"n/a")</f>
        <v>4.4999999999999998E-2</v>
      </c>
      <c r="M1830" s="67"/>
      <c r="N1830" s="67"/>
      <c r="O1830" s="67"/>
      <c r="P1830" s="67"/>
      <c r="Q1830" s="67"/>
      <c r="S1830" s="71"/>
      <c r="U1830" s="71"/>
      <c r="W1830" s="71"/>
      <c r="Y1830" s="71"/>
    </row>
    <row r="1831" spans="1:25" s="70" customFormat="1" x14ac:dyDescent="0.2">
      <c r="A1831" s="76" t="s">
        <v>19</v>
      </c>
      <c r="B1831" s="67" t="s">
        <v>20</v>
      </c>
      <c r="C1831" s="67" t="s">
        <v>10</v>
      </c>
      <c r="D1831" s="67" t="s">
        <v>313</v>
      </c>
      <c r="E1831" s="88">
        <f>+IF(ISNUMBER(DATA!N290),DATA!N290,"n/a")</f>
        <v>10.48</v>
      </c>
      <c r="F1831" s="78">
        <f>+IF(ISNUMBER(DATA!O290),DATA!O290,"n/a")</f>
        <v>0.25600000000000001</v>
      </c>
      <c r="G1831" s="88">
        <f>+IF(ISNUMBER(DATA!X290),DATA!X290,"n/a")</f>
        <v>10.75</v>
      </c>
      <c r="H1831" s="78">
        <f>+IF(ISNUMBER(DATA!Y290),DATA!Y290,"n/a")</f>
        <v>0.26900000000000002</v>
      </c>
      <c r="I1831" s="88">
        <f>+IF(ISNUMBER(DATA!AH290),DATA!AH290,"n/a")</f>
        <v>10.8</v>
      </c>
      <c r="J1831" s="78">
        <f>+IF(ISNUMBER(DATA!AI290),DATA!AI290,"n/a")</f>
        <v>0.182</v>
      </c>
      <c r="K1831" s="88">
        <f>+IF(ISNUMBER(DATA!AR290),DATA!AR290,"n/a")</f>
        <v>10.39</v>
      </c>
      <c r="L1831" s="78">
        <f>+IF(ISNUMBER(DATA!AS290),DATA!AS290,"n/a")</f>
        <v>7.0999999999999994E-2</v>
      </c>
      <c r="M1831" s="67"/>
      <c r="N1831" s="67"/>
      <c r="O1831" s="67"/>
      <c r="P1831" s="67"/>
      <c r="Q1831" s="67"/>
      <c r="S1831" s="71"/>
      <c r="U1831" s="71"/>
      <c r="W1831" s="71"/>
      <c r="Y1831" s="71"/>
    </row>
    <row r="1832" spans="1:25" s="70" customFormat="1" x14ac:dyDescent="0.2">
      <c r="A1832" s="76" t="s">
        <v>19</v>
      </c>
      <c r="B1832" s="67" t="s">
        <v>20</v>
      </c>
      <c r="C1832" s="67" t="s">
        <v>10</v>
      </c>
      <c r="D1832" s="67" t="s">
        <v>314</v>
      </c>
      <c r="E1832" s="88">
        <f>+IF(ISNUMBER(DATA!N291),DATA!N291,"n/a")</f>
        <v>14.36</v>
      </c>
      <c r="F1832" s="78">
        <f>+IF(ISNUMBER(DATA!O291),DATA!O291,"n/a")</f>
        <v>-0.06</v>
      </c>
      <c r="G1832" s="88">
        <f>+IF(ISNUMBER(DATA!X291),DATA!X291,"n/a")</f>
        <v>14.86</v>
      </c>
      <c r="H1832" s="78">
        <f>+IF(ISNUMBER(DATA!Y291),DATA!Y291,"n/a")</f>
        <v>-5.8999999999999997E-2</v>
      </c>
      <c r="I1832" s="88">
        <f>+IF(ISNUMBER(DATA!AH291),DATA!AH291,"n/a")</f>
        <v>13.57</v>
      </c>
      <c r="J1832" s="78">
        <f>+IF(ISNUMBER(DATA!AI291),DATA!AI291,"n/a")</f>
        <v>-0.125</v>
      </c>
      <c r="K1832" s="88">
        <f>+IF(ISNUMBER(DATA!AR291),DATA!AR291,"n/a")</f>
        <v>13.66</v>
      </c>
      <c r="L1832" s="78">
        <f>+IF(ISNUMBER(DATA!AS291),DATA!AS291,"n/a")</f>
        <v>-7.2999999999999995E-2</v>
      </c>
      <c r="M1832" s="67"/>
      <c r="N1832" s="67"/>
      <c r="O1832" s="67"/>
      <c r="P1832" s="67"/>
      <c r="Q1832" s="67"/>
      <c r="S1832" s="71"/>
      <c r="U1832" s="71"/>
      <c r="W1832" s="71"/>
      <c r="Y1832" s="71"/>
    </row>
    <row r="1833" spans="1:25" s="70" customFormat="1" x14ac:dyDescent="0.2">
      <c r="A1833" s="76" t="s">
        <v>19</v>
      </c>
      <c r="B1833" s="67" t="s">
        <v>20</v>
      </c>
      <c r="C1833" s="67" t="s">
        <v>10</v>
      </c>
      <c r="D1833" s="67" t="s">
        <v>315</v>
      </c>
      <c r="E1833" s="88">
        <f>+IF(ISNUMBER(DATA!N292),DATA!N292,"n/a")</f>
        <v>19.02</v>
      </c>
      <c r="F1833" s="78">
        <f>+IF(ISNUMBER(DATA!O292),DATA!O292,"n/a")</f>
        <v>0.125</v>
      </c>
      <c r="G1833" s="88">
        <f>+IF(ISNUMBER(DATA!X292),DATA!X292,"n/a")</f>
        <v>18.89</v>
      </c>
      <c r="H1833" s="78">
        <f>+IF(ISNUMBER(DATA!Y292),DATA!Y292,"n/a")</f>
        <v>3.7999999999999999E-2</v>
      </c>
      <c r="I1833" s="88">
        <f>+IF(ISNUMBER(DATA!AH292),DATA!AH292,"n/a")</f>
        <v>18.510000000000002</v>
      </c>
      <c r="J1833" s="78">
        <f>+IF(ISNUMBER(DATA!AI292),DATA!AI292,"n/a")</f>
        <v>2.7E-2</v>
      </c>
      <c r="K1833" s="88">
        <f>+IF(ISNUMBER(DATA!AR292),DATA!AR292,"n/a")</f>
        <v>18.46</v>
      </c>
      <c r="L1833" s="78">
        <f>+IF(ISNUMBER(DATA!AS292),DATA!AS292,"n/a")</f>
        <v>-3.2000000000000001E-2</v>
      </c>
      <c r="M1833" s="67"/>
      <c r="N1833" s="67"/>
      <c r="O1833" s="67"/>
      <c r="P1833" s="67"/>
      <c r="Q1833" s="67"/>
      <c r="S1833" s="71"/>
      <c r="U1833" s="71"/>
      <c r="W1833" s="71"/>
      <c r="Y1833" s="71"/>
    </row>
    <row r="1834" spans="1:25" s="70" customFormat="1" x14ac:dyDescent="0.2">
      <c r="A1834" s="76" t="s">
        <v>19</v>
      </c>
      <c r="B1834" s="67" t="s">
        <v>20</v>
      </c>
      <c r="C1834" s="67" t="s">
        <v>10</v>
      </c>
      <c r="D1834" s="67" t="s">
        <v>316</v>
      </c>
      <c r="E1834" s="88">
        <f>+IF(ISNUMBER(DATA!N293),DATA!N293,"n/a")</f>
        <v>14.05</v>
      </c>
      <c r="F1834" s="78">
        <f>+IF(ISNUMBER(DATA!O293),DATA!O293,"n/a")</f>
        <v>0.14299999999999999</v>
      </c>
      <c r="G1834" s="88">
        <f>+IF(ISNUMBER(DATA!X293),DATA!X293,"n/a")</f>
        <v>13.99</v>
      </c>
      <c r="H1834" s="78">
        <f>+IF(ISNUMBER(DATA!Y293),DATA!Y293,"n/a")</f>
        <v>0.115</v>
      </c>
      <c r="I1834" s="88">
        <f>+IF(ISNUMBER(DATA!AH293),DATA!AH293,"n/a")</f>
        <v>13.8</v>
      </c>
      <c r="J1834" s="78">
        <f>+IF(ISNUMBER(DATA!AI293),DATA!AI293,"n/a")</f>
        <v>5.5E-2</v>
      </c>
      <c r="K1834" s="88">
        <f>+IF(ISNUMBER(DATA!AR293),DATA!AR293,"n/a")</f>
        <v>13.7</v>
      </c>
      <c r="L1834" s="78">
        <f>+IF(ISNUMBER(DATA!AS293),DATA!AS293,"n/a")</f>
        <v>7.1999999999999995E-2</v>
      </c>
      <c r="M1834" s="67"/>
      <c r="N1834" s="67"/>
      <c r="O1834" s="67"/>
      <c r="P1834" s="67"/>
      <c r="Q1834" s="67"/>
      <c r="S1834" s="71"/>
      <c r="U1834" s="71"/>
      <c r="W1834" s="71"/>
      <c r="Y1834" s="71"/>
    </row>
    <row r="1835" spans="1:25" s="70" customFormat="1" x14ac:dyDescent="0.2">
      <c r="A1835" s="76" t="s">
        <v>19</v>
      </c>
      <c r="B1835" s="67" t="s">
        <v>20</v>
      </c>
      <c r="C1835" s="67" t="s">
        <v>10</v>
      </c>
      <c r="D1835" s="67" t="s">
        <v>317</v>
      </c>
      <c r="E1835" s="88">
        <f>+IF(ISNUMBER(DATA!N294),DATA!N294,"n/a")</f>
        <v>16.18</v>
      </c>
      <c r="F1835" s="78">
        <f>+IF(ISNUMBER(DATA!O294),DATA!O294,"n/a")</f>
        <v>-5.2999999999999999E-2</v>
      </c>
      <c r="G1835" s="88">
        <f>+IF(ISNUMBER(DATA!X294),DATA!X294,"n/a")</f>
        <v>17.28</v>
      </c>
      <c r="H1835" s="78">
        <f>+IF(ISNUMBER(DATA!Y294),DATA!Y294,"n/a")</f>
        <v>8.9999999999999993E-3</v>
      </c>
      <c r="I1835" s="88">
        <f>+IF(ISNUMBER(DATA!AH294),DATA!AH294,"n/a")</f>
        <v>16.93</v>
      </c>
      <c r="J1835" s="78">
        <f>+IF(ISNUMBER(DATA!AI294),DATA!AI294,"n/a")</f>
        <v>0.01</v>
      </c>
      <c r="K1835" s="88">
        <f>+IF(ISNUMBER(DATA!AR294),DATA!AR294,"n/a")</f>
        <v>16.920000000000002</v>
      </c>
      <c r="L1835" s="78">
        <f>+IF(ISNUMBER(DATA!AS294),DATA!AS294,"n/a")</f>
        <v>3.5999999999999997E-2</v>
      </c>
      <c r="M1835" s="67"/>
      <c r="N1835" s="67"/>
      <c r="O1835" s="67"/>
      <c r="P1835" s="67"/>
      <c r="Q1835" s="67"/>
      <c r="S1835" s="71"/>
      <c r="U1835" s="71"/>
      <c r="W1835" s="71"/>
      <c r="Y1835" s="71"/>
    </row>
    <row r="1836" spans="1:25" s="70" customFormat="1" x14ac:dyDescent="0.2">
      <c r="A1836" s="76" t="s">
        <v>19</v>
      </c>
      <c r="B1836" s="67" t="s">
        <v>20</v>
      </c>
      <c r="C1836" s="67" t="s">
        <v>10</v>
      </c>
      <c r="D1836" s="67" t="s">
        <v>318</v>
      </c>
      <c r="E1836" s="88">
        <f>+IF(ISNUMBER(DATA!N295),DATA!N295,"n/a")</f>
        <v>15.41</v>
      </c>
      <c r="F1836" s="78">
        <f>+IF(ISNUMBER(DATA!O295),DATA!O295,"n/a")</f>
        <v>0.155</v>
      </c>
      <c r="G1836" s="88">
        <f>+IF(ISNUMBER(DATA!X295),DATA!X295,"n/a")</f>
        <v>15.26</v>
      </c>
      <c r="H1836" s="78">
        <f>+IF(ISNUMBER(DATA!Y295),DATA!Y295,"n/a")</f>
        <v>0.14899999999999999</v>
      </c>
      <c r="I1836" s="88">
        <f>+IF(ISNUMBER(DATA!AH295),DATA!AH295,"n/a")</f>
        <v>15.3</v>
      </c>
      <c r="J1836" s="78">
        <f>+IF(ISNUMBER(DATA!AI295),DATA!AI295,"n/a")</f>
        <v>0.16700000000000001</v>
      </c>
      <c r="K1836" s="88">
        <f>+IF(ISNUMBER(DATA!AR295),DATA!AR295,"n/a")</f>
        <v>14.71</v>
      </c>
      <c r="L1836" s="78">
        <f>+IF(ISNUMBER(DATA!AS295),DATA!AS295,"n/a")</f>
        <v>0.14399999999999999</v>
      </c>
      <c r="M1836" s="67"/>
      <c r="N1836" s="67"/>
      <c r="O1836" s="67"/>
      <c r="P1836" s="67"/>
      <c r="Q1836" s="67"/>
      <c r="S1836" s="71"/>
      <c r="U1836" s="71"/>
      <c r="W1836" s="71"/>
      <c r="Y1836" s="71"/>
    </row>
    <row r="1837" spans="1:25" s="70" customFormat="1" x14ac:dyDescent="0.2">
      <c r="A1837" s="76" t="s">
        <v>19</v>
      </c>
      <c r="B1837" s="67" t="s">
        <v>20</v>
      </c>
      <c r="C1837" s="67" t="s">
        <v>10</v>
      </c>
      <c r="D1837" s="67" t="s">
        <v>319</v>
      </c>
      <c r="E1837" s="88">
        <f>+IF(ISNUMBER(DATA!N296),DATA!N296,"n/a")</f>
        <v>14.85</v>
      </c>
      <c r="F1837" s="78">
        <f>+IF(ISNUMBER(DATA!O296),DATA!O296,"n/a")</f>
        <v>0.29599999999999999</v>
      </c>
      <c r="G1837" s="88">
        <f>+IF(ISNUMBER(DATA!X296),DATA!X296,"n/a")</f>
        <v>14.81</v>
      </c>
      <c r="H1837" s="78">
        <f>+IF(ISNUMBER(DATA!Y296),DATA!Y296,"n/a")</f>
        <v>0.26500000000000001</v>
      </c>
      <c r="I1837" s="88">
        <f>+IF(ISNUMBER(DATA!AH296),DATA!AH296,"n/a")</f>
        <v>14.79</v>
      </c>
      <c r="J1837" s="78">
        <f>+IF(ISNUMBER(DATA!AI296),DATA!AI296,"n/a")</f>
        <v>0.25900000000000001</v>
      </c>
      <c r="K1837" s="88">
        <f>+IF(ISNUMBER(DATA!AR296),DATA!AR296,"n/a")</f>
        <v>13.63</v>
      </c>
      <c r="L1837" s="78">
        <f>+IF(ISNUMBER(DATA!AS296),DATA!AS296,"n/a")</f>
        <v>9.2999999999999999E-2</v>
      </c>
      <c r="M1837" s="67"/>
      <c r="N1837" s="67"/>
      <c r="O1837" s="67"/>
      <c r="P1837" s="67"/>
      <c r="Q1837" s="67"/>
      <c r="S1837" s="71"/>
      <c r="U1837" s="71"/>
      <c r="W1837" s="71"/>
      <c r="Y1837" s="71"/>
    </row>
    <row r="1838" spans="1:25" s="70" customFormat="1" x14ac:dyDescent="0.2">
      <c r="A1838" s="76" t="s">
        <v>19</v>
      </c>
      <c r="B1838" s="67" t="s">
        <v>20</v>
      </c>
      <c r="C1838" s="67" t="s">
        <v>10</v>
      </c>
      <c r="D1838" s="67" t="s">
        <v>320</v>
      </c>
      <c r="E1838" s="88">
        <f>+IF(ISNUMBER(DATA!N297),DATA!N297,"n/a")</f>
        <v>12.47</v>
      </c>
      <c r="F1838" s="78">
        <f>+IF(ISNUMBER(DATA!O297),DATA!O297,"n/a")</f>
        <v>4.4999999999999998E-2</v>
      </c>
      <c r="G1838" s="88">
        <f>+IF(ISNUMBER(DATA!X297),DATA!X297,"n/a")</f>
        <v>12.38</v>
      </c>
      <c r="H1838" s="78">
        <f>+IF(ISNUMBER(DATA!Y297),DATA!Y297,"n/a")</f>
        <v>0.06</v>
      </c>
      <c r="I1838" s="88">
        <f>+IF(ISNUMBER(DATA!AH297),DATA!AH297,"n/a")</f>
        <v>12.68</v>
      </c>
      <c r="J1838" s="78">
        <f>+IF(ISNUMBER(DATA!AI297),DATA!AI297,"n/a")</f>
        <v>0.14499999999999999</v>
      </c>
      <c r="K1838" s="88">
        <f>+IF(ISNUMBER(DATA!AR297),DATA!AR297,"n/a")</f>
        <v>12.17</v>
      </c>
      <c r="L1838" s="78">
        <f>+IF(ISNUMBER(DATA!AS297),DATA!AS297,"n/a")</f>
        <v>0.13300000000000001</v>
      </c>
      <c r="M1838" s="67"/>
      <c r="N1838" s="67"/>
      <c r="O1838" s="67"/>
      <c r="P1838" s="67"/>
      <c r="Q1838" s="67"/>
      <c r="S1838" s="71"/>
      <c r="U1838" s="71"/>
      <c r="W1838" s="71"/>
      <c r="Y1838" s="71"/>
    </row>
    <row r="1839" spans="1:25" s="70" customFormat="1" x14ac:dyDescent="0.2">
      <c r="A1839" s="76" t="s">
        <v>19</v>
      </c>
      <c r="B1839" s="67" t="s">
        <v>20</v>
      </c>
      <c r="C1839" s="67" t="s">
        <v>10</v>
      </c>
      <c r="D1839" s="67" t="s">
        <v>321</v>
      </c>
      <c r="E1839" s="88">
        <f>+IF(ISNUMBER(DATA!N298),DATA!N298,"n/a")</f>
        <v>16.04</v>
      </c>
      <c r="F1839" s="78">
        <f>+IF(ISNUMBER(DATA!O298),DATA!O298,"n/a")</f>
        <v>7.6999999999999999E-2</v>
      </c>
      <c r="G1839" s="88">
        <f>+IF(ISNUMBER(DATA!X298),DATA!X298,"n/a")</f>
        <v>16.05</v>
      </c>
      <c r="H1839" s="78">
        <f>+IF(ISNUMBER(DATA!Y298),DATA!Y298,"n/a")</f>
        <v>3.5999999999999997E-2</v>
      </c>
      <c r="I1839" s="88">
        <f>+IF(ISNUMBER(DATA!AH298),DATA!AH298,"n/a")</f>
        <v>16</v>
      </c>
      <c r="J1839" s="78">
        <f>+IF(ISNUMBER(DATA!AI298),DATA!AI298,"n/a")</f>
        <v>2.4E-2</v>
      </c>
      <c r="K1839" s="88">
        <f>+IF(ISNUMBER(DATA!AR298),DATA!AR298,"n/a")</f>
        <v>15.97</v>
      </c>
      <c r="L1839" s="78">
        <f>+IF(ISNUMBER(DATA!AS298),DATA!AS298,"n/a")</f>
        <v>7.3999999999999996E-2</v>
      </c>
      <c r="M1839" s="67"/>
      <c r="N1839" s="67"/>
      <c r="O1839" s="67"/>
      <c r="P1839" s="67"/>
      <c r="Q1839" s="67"/>
      <c r="S1839" s="71"/>
      <c r="U1839" s="71"/>
      <c r="W1839" s="71"/>
      <c r="Y1839" s="71"/>
    </row>
    <row r="1840" spans="1:25" s="70" customFormat="1" x14ac:dyDescent="0.2">
      <c r="A1840" s="76" t="s">
        <v>19</v>
      </c>
      <c r="B1840" s="67" t="s">
        <v>20</v>
      </c>
      <c r="C1840" s="67" t="s">
        <v>10</v>
      </c>
      <c r="D1840" s="67" t="s">
        <v>347</v>
      </c>
      <c r="E1840" s="88">
        <f>+IF(ISNUMBER(DATA!N299),DATA!N299,"n/a")</f>
        <v>10.69</v>
      </c>
      <c r="F1840" s="78">
        <f>+IF(ISNUMBER(DATA!O299),DATA!O299,"n/a")</f>
        <v>0.01</v>
      </c>
      <c r="G1840" s="88">
        <f>+IF(ISNUMBER(DATA!X299),DATA!X299,"n/a")</f>
        <v>10.72</v>
      </c>
      <c r="H1840" s="78">
        <f>+IF(ISNUMBER(DATA!Y299),DATA!Y299,"n/a")</f>
        <v>6.6000000000000003E-2</v>
      </c>
      <c r="I1840" s="88">
        <f>+IF(ISNUMBER(DATA!AH299),DATA!AH299,"n/a")</f>
        <v>10.77</v>
      </c>
      <c r="J1840" s="78">
        <f>+IF(ISNUMBER(DATA!AI299),DATA!AI299,"n/a")</f>
        <v>5.7000000000000002E-2</v>
      </c>
      <c r="K1840" s="88">
        <f>+IF(ISNUMBER(DATA!AR299),DATA!AR299,"n/a")</f>
        <v>10.81</v>
      </c>
      <c r="L1840" s="78">
        <f>+IF(ISNUMBER(DATA!AS299),DATA!AS299,"n/a")</f>
        <v>4.4999999999999998E-2</v>
      </c>
      <c r="M1840" s="67"/>
      <c r="N1840" s="67"/>
      <c r="O1840" s="67"/>
      <c r="P1840" s="67"/>
      <c r="Q1840" s="67"/>
      <c r="S1840" s="71"/>
      <c r="U1840" s="71"/>
      <c r="W1840" s="71"/>
      <c r="Y1840" s="71"/>
    </row>
    <row r="1841" spans="1:25" s="70" customFormat="1" x14ac:dyDescent="0.2">
      <c r="A1841" s="76" t="s">
        <v>19</v>
      </c>
      <c r="B1841" s="67" t="s">
        <v>20</v>
      </c>
      <c r="C1841" s="67" t="s">
        <v>10</v>
      </c>
      <c r="D1841" s="67" t="s">
        <v>348</v>
      </c>
      <c r="E1841" s="88">
        <f>+IF(ISNUMBER(DATA!N300),DATA!N300,"n/a")</f>
        <v>12.59</v>
      </c>
      <c r="F1841" s="78">
        <f>+IF(ISNUMBER(DATA!O300),DATA!O300,"n/a")</f>
        <v>4.0000000000000001E-3</v>
      </c>
      <c r="G1841" s="88">
        <f>+IF(ISNUMBER(DATA!X300),DATA!X300,"n/a")</f>
        <v>12.31</v>
      </c>
      <c r="H1841" s="78">
        <f>+IF(ISNUMBER(DATA!Y300),DATA!Y300,"n/a")</f>
        <v>-2.1999999999999999E-2</v>
      </c>
      <c r="I1841" s="88">
        <f>+IF(ISNUMBER(DATA!AH300),DATA!AH300,"n/a")</f>
        <v>12.24</v>
      </c>
      <c r="J1841" s="78">
        <f>+IF(ISNUMBER(DATA!AI300),DATA!AI300,"n/a")</f>
        <v>-0.01</v>
      </c>
      <c r="K1841" s="88">
        <f>+IF(ISNUMBER(DATA!AR300),DATA!AR300,"n/a")</f>
        <v>12.54</v>
      </c>
      <c r="L1841" s="78">
        <f>+IF(ISNUMBER(DATA!AS300),DATA!AS300,"n/a")</f>
        <v>2.4E-2</v>
      </c>
      <c r="M1841" s="67"/>
      <c r="N1841" s="67"/>
      <c r="O1841" s="67"/>
      <c r="P1841" s="67"/>
      <c r="Q1841" s="67"/>
      <c r="S1841" s="71"/>
      <c r="U1841" s="71"/>
      <c r="W1841" s="71"/>
      <c r="Y1841" s="71"/>
    </row>
    <row r="1842" spans="1:25" s="70" customFormat="1" x14ac:dyDescent="0.2">
      <c r="A1842" s="76"/>
      <c r="B1842" s="67"/>
      <c r="C1842" s="67"/>
      <c r="D1842" s="67"/>
      <c r="E1842" s="101"/>
      <c r="F1842" s="103"/>
      <c r="G1842" s="101"/>
      <c r="H1842" s="103"/>
      <c r="I1842" s="101"/>
      <c r="J1842" s="103"/>
      <c r="K1842" s="101"/>
      <c r="L1842" s="103"/>
      <c r="M1842" s="67"/>
      <c r="N1842" s="67"/>
      <c r="O1842" s="67"/>
      <c r="P1842" s="67"/>
      <c r="Q1842" s="67"/>
      <c r="S1842" s="71"/>
      <c r="U1842" s="71"/>
      <c r="W1842" s="71"/>
      <c r="Y1842" s="71"/>
    </row>
    <row r="1843" spans="1:25" s="70" customFormat="1" x14ac:dyDescent="0.2">
      <c r="A1843" s="76" t="s">
        <v>19</v>
      </c>
      <c r="B1843" s="67" t="s">
        <v>20</v>
      </c>
      <c r="C1843" s="67" t="s">
        <v>26</v>
      </c>
      <c r="D1843" s="67" t="s">
        <v>274</v>
      </c>
      <c r="E1843" s="88">
        <f>+IF(ISNUMBER(DATA!P251),DATA!P251,"n/a")</f>
        <v>3.37</v>
      </c>
      <c r="F1843" s="78">
        <f>+IF(ISNUMBER(DATA!Q251),DATA!Q251,"n/a")</f>
        <v>-1.0999999999999999E-2</v>
      </c>
      <c r="G1843" s="88">
        <f>+IF(ISNUMBER(DATA!Z251),DATA!Z251,"n/a")</f>
        <v>3.37</v>
      </c>
      <c r="H1843" s="78">
        <f>+IF(ISNUMBER(DATA!AA251),DATA!AA251,"n/a")</f>
        <v>-1.2999999999999999E-2</v>
      </c>
      <c r="I1843" s="88">
        <f>+IF(ISNUMBER(DATA!AJ251),DATA!AJ251,"n/a")</f>
        <v>3.38</v>
      </c>
      <c r="J1843" s="78">
        <f>+IF(ISNUMBER(DATA!AK251),DATA!AK251,"n/a")</f>
        <v>-1.2999999999999999E-2</v>
      </c>
      <c r="K1843" s="88">
        <f>+IF(ISNUMBER(DATA!AT251),DATA!AT251,"n/a")</f>
        <v>3.4</v>
      </c>
      <c r="L1843" s="78">
        <f>+IF(ISNUMBER(DATA!AU251),DATA!AU251,"n/a")</f>
        <v>-7.0000000000000001E-3</v>
      </c>
      <c r="M1843" s="67"/>
      <c r="N1843" s="67"/>
      <c r="O1843" s="67"/>
      <c r="P1843" s="67"/>
      <c r="Q1843" s="67"/>
      <c r="S1843" s="71"/>
      <c r="U1843" s="71"/>
      <c r="W1843" s="71"/>
      <c r="Y1843" s="71"/>
    </row>
    <row r="1844" spans="1:25" s="70" customFormat="1" x14ac:dyDescent="0.2">
      <c r="A1844" s="76" t="s">
        <v>19</v>
      </c>
      <c r="B1844" s="67" t="s">
        <v>20</v>
      </c>
      <c r="C1844" s="67" t="s">
        <v>26</v>
      </c>
      <c r="D1844" s="67" t="s">
        <v>275</v>
      </c>
      <c r="E1844" s="88">
        <f>+IF(ISNUMBER(DATA!P252),DATA!P252,"n/a")</f>
        <v>3.61</v>
      </c>
      <c r="F1844" s="78">
        <f>+IF(ISNUMBER(DATA!Q252),DATA!Q252,"n/a")</f>
        <v>9.9000000000000005E-2</v>
      </c>
      <c r="G1844" s="88">
        <f>+IF(ISNUMBER(DATA!Z252),DATA!Z252,"n/a")</f>
        <v>3.67</v>
      </c>
      <c r="H1844" s="78">
        <f>+IF(ISNUMBER(DATA!AA252),DATA!AA252,"n/a")</f>
        <v>6.9000000000000006E-2</v>
      </c>
      <c r="I1844" s="88">
        <f>+IF(ISNUMBER(DATA!AJ252),DATA!AJ252,"n/a")</f>
        <v>3.67</v>
      </c>
      <c r="J1844" s="78">
        <f>+IF(ISNUMBER(DATA!AK252),DATA!AK252,"n/a")</f>
        <v>5.1999999999999998E-2</v>
      </c>
      <c r="K1844" s="88">
        <f>+IF(ISNUMBER(DATA!AT252),DATA!AT252,"n/a")</f>
        <v>3.61</v>
      </c>
      <c r="L1844" s="78">
        <f>+IF(ISNUMBER(DATA!AU252),DATA!AU252,"n/a")</f>
        <v>6.4000000000000001E-2</v>
      </c>
      <c r="M1844" s="67"/>
      <c r="N1844" s="67"/>
      <c r="O1844" s="67"/>
      <c r="P1844" s="67"/>
      <c r="Q1844" s="67"/>
      <c r="S1844" s="71"/>
      <c r="U1844" s="71"/>
      <c r="W1844" s="71"/>
      <c r="Y1844" s="71"/>
    </row>
    <row r="1845" spans="1:25" s="70" customFormat="1" x14ac:dyDescent="0.2">
      <c r="A1845" s="76" t="s">
        <v>19</v>
      </c>
      <c r="B1845" s="67" t="s">
        <v>20</v>
      </c>
      <c r="C1845" s="67" t="s">
        <v>26</v>
      </c>
      <c r="D1845" s="67" t="s">
        <v>276</v>
      </c>
      <c r="E1845" s="88">
        <f>+IF(ISNUMBER(DATA!P253),DATA!P253,"n/a")</f>
        <v>3.58</v>
      </c>
      <c r="F1845" s="78">
        <f>+IF(ISNUMBER(DATA!Q253),DATA!Q253,"n/a")</f>
        <v>5.5E-2</v>
      </c>
      <c r="G1845" s="88">
        <f>+IF(ISNUMBER(DATA!Z253),DATA!Z253,"n/a")</f>
        <v>3.62</v>
      </c>
      <c r="H1845" s="78">
        <f>+IF(ISNUMBER(DATA!AA253),DATA!AA253,"n/a")</f>
        <v>5.8000000000000003E-2</v>
      </c>
      <c r="I1845" s="88">
        <f>+IF(ISNUMBER(DATA!AJ253),DATA!AJ253,"n/a")</f>
        <v>3.65</v>
      </c>
      <c r="J1845" s="78">
        <f>+IF(ISNUMBER(DATA!AK253),DATA!AK253,"n/a")</f>
        <v>6.2E-2</v>
      </c>
      <c r="K1845" s="88">
        <f>+IF(ISNUMBER(DATA!AT253),DATA!AT253,"n/a")</f>
        <v>3.57</v>
      </c>
      <c r="L1845" s="78">
        <f>+IF(ISNUMBER(DATA!AU253),DATA!AU253,"n/a")</f>
        <v>2.8000000000000001E-2</v>
      </c>
      <c r="M1845" s="67"/>
      <c r="N1845" s="67"/>
      <c r="O1845" s="67"/>
      <c r="P1845" s="67"/>
      <c r="Q1845" s="67"/>
      <c r="S1845" s="71"/>
      <c r="U1845" s="71"/>
      <c r="W1845" s="71"/>
      <c r="Y1845" s="71"/>
    </row>
    <row r="1846" spans="1:25" s="70" customFormat="1" x14ac:dyDescent="0.2">
      <c r="A1846" s="76" t="s">
        <v>19</v>
      </c>
      <c r="B1846" s="67" t="s">
        <v>20</v>
      </c>
      <c r="C1846" s="67" t="s">
        <v>26</v>
      </c>
      <c r="D1846" s="67" t="s">
        <v>277</v>
      </c>
      <c r="E1846" s="88">
        <f>+IF(ISNUMBER(DATA!P254),DATA!P254,"n/a")</f>
        <v>3.66</v>
      </c>
      <c r="F1846" s="78">
        <f>+IF(ISNUMBER(DATA!Q254),DATA!Q254,"n/a")</f>
        <v>5.8000000000000003E-2</v>
      </c>
      <c r="G1846" s="88">
        <f>+IF(ISNUMBER(DATA!Z254),DATA!Z254,"n/a")</f>
        <v>3.68</v>
      </c>
      <c r="H1846" s="78">
        <f>+IF(ISNUMBER(DATA!AA254),DATA!AA254,"n/a")</f>
        <v>-1E-3</v>
      </c>
      <c r="I1846" s="88">
        <f>+IF(ISNUMBER(DATA!AJ254),DATA!AJ254,"n/a")</f>
        <v>3.67</v>
      </c>
      <c r="J1846" s="78">
        <f>+IF(ISNUMBER(DATA!AK254),DATA!AK254,"n/a")</f>
        <v>-1.0999999999999999E-2</v>
      </c>
      <c r="K1846" s="88">
        <f>+IF(ISNUMBER(DATA!AT254),DATA!AT254,"n/a")</f>
        <v>3.62</v>
      </c>
      <c r="L1846" s="78">
        <f>+IF(ISNUMBER(DATA!AU254),DATA!AU254,"n/a")</f>
        <v>4.2000000000000003E-2</v>
      </c>
      <c r="M1846" s="67"/>
      <c r="N1846" s="67"/>
      <c r="O1846" s="67"/>
      <c r="P1846" s="67"/>
      <c r="Q1846" s="67"/>
      <c r="S1846" s="71"/>
      <c r="U1846" s="71"/>
      <c r="W1846" s="71"/>
      <c r="Y1846" s="71"/>
    </row>
    <row r="1847" spans="1:25" s="70" customFormat="1" x14ac:dyDescent="0.2">
      <c r="A1847" s="76" t="s">
        <v>19</v>
      </c>
      <c r="B1847" s="67" t="s">
        <v>20</v>
      </c>
      <c r="C1847" s="67" t="s">
        <v>26</v>
      </c>
      <c r="D1847" s="67" t="s">
        <v>278</v>
      </c>
      <c r="E1847" s="88">
        <f>+IF(ISNUMBER(DATA!P255),DATA!P255,"n/a")</f>
        <v>3.23</v>
      </c>
      <c r="F1847" s="78">
        <f>+IF(ISNUMBER(DATA!Q255),DATA!Q255,"n/a")</f>
        <v>4.5999999999999999E-2</v>
      </c>
      <c r="G1847" s="88">
        <f>+IF(ISNUMBER(DATA!Z255),DATA!Z255,"n/a")</f>
        <v>3.24</v>
      </c>
      <c r="H1847" s="78">
        <f>+IF(ISNUMBER(DATA!AA255),DATA!AA255,"n/a")</f>
        <v>0.06</v>
      </c>
      <c r="I1847" s="88">
        <f>+IF(ISNUMBER(DATA!AJ255),DATA!AJ255,"n/a")</f>
        <v>3.25</v>
      </c>
      <c r="J1847" s="78">
        <f>+IF(ISNUMBER(DATA!AK255),DATA!AK255,"n/a")</f>
        <v>4.9000000000000002E-2</v>
      </c>
      <c r="K1847" s="88">
        <f>+IF(ISNUMBER(DATA!AT255),DATA!AT255,"n/a")</f>
        <v>3.35</v>
      </c>
      <c r="L1847" s="78">
        <f>+IF(ISNUMBER(DATA!AU255),DATA!AU255,"n/a")</f>
        <v>7.0999999999999994E-2</v>
      </c>
      <c r="M1847" s="67"/>
      <c r="N1847" s="67"/>
      <c r="O1847" s="67"/>
      <c r="P1847" s="67"/>
      <c r="Q1847" s="67"/>
      <c r="S1847" s="71"/>
      <c r="U1847" s="71"/>
      <c r="W1847" s="71"/>
      <c r="Y1847" s="71"/>
    </row>
    <row r="1848" spans="1:25" s="70" customFormat="1" x14ac:dyDescent="0.2">
      <c r="A1848" s="76" t="s">
        <v>19</v>
      </c>
      <c r="B1848" s="67" t="s">
        <v>20</v>
      </c>
      <c r="C1848" s="67" t="s">
        <v>26</v>
      </c>
      <c r="D1848" s="67" t="s">
        <v>279</v>
      </c>
      <c r="E1848" s="88">
        <f>+IF(ISNUMBER(DATA!P256),DATA!P256,"n/a")</f>
        <v>3.63</v>
      </c>
      <c r="F1848" s="78">
        <f>+IF(ISNUMBER(DATA!Q256),DATA!Q256,"n/a")</f>
        <v>6.5000000000000002E-2</v>
      </c>
      <c r="G1848" s="88">
        <f>+IF(ISNUMBER(DATA!Z256),DATA!Z256,"n/a")</f>
        <v>3.68</v>
      </c>
      <c r="H1848" s="78">
        <f>+IF(ISNUMBER(DATA!AA256),DATA!AA256,"n/a")</f>
        <v>6.6000000000000003E-2</v>
      </c>
      <c r="I1848" s="88">
        <f>+IF(ISNUMBER(DATA!AJ256),DATA!AJ256,"n/a")</f>
        <v>3.7</v>
      </c>
      <c r="J1848" s="78">
        <f>+IF(ISNUMBER(DATA!AK256),DATA!AK256,"n/a")</f>
        <v>4.5999999999999999E-2</v>
      </c>
      <c r="K1848" s="88">
        <f>+IF(ISNUMBER(DATA!AT256),DATA!AT256,"n/a")</f>
        <v>3.6</v>
      </c>
      <c r="L1848" s="78">
        <f>+IF(ISNUMBER(DATA!AU256),DATA!AU256,"n/a")</f>
        <v>2E-3</v>
      </c>
      <c r="M1848" s="67"/>
      <c r="N1848" s="67"/>
      <c r="O1848" s="67"/>
      <c r="P1848" s="67"/>
      <c r="Q1848" s="67"/>
      <c r="S1848" s="71"/>
      <c r="U1848" s="71"/>
      <c r="W1848" s="71"/>
      <c r="Y1848" s="71"/>
    </row>
    <row r="1849" spans="1:25" s="70" customFormat="1" x14ac:dyDescent="0.2">
      <c r="A1849" s="76" t="s">
        <v>19</v>
      </c>
      <c r="B1849" s="67" t="s">
        <v>20</v>
      </c>
      <c r="C1849" s="67" t="s">
        <v>26</v>
      </c>
      <c r="D1849" s="67" t="s">
        <v>280</v>
      </c>
      <c r="E1849" s="88">
        <f>+IF(ISNUMBER(DATA!P257),DATA!P257,"n/a")</f>
        <v>3.72</v>
      </c>
      <c r="F1849" s="78">
        <f>+IF(ISNUMBER(DATA!Q257),DATA!Q257,"n/a")</f>
        <v>0.113</v>
      </c>
      <c r="G1849" s="88">
        <f>+IF(ISNUMBER(DATA!Z257),DATA!Z257,"n/a")</f>
        <v>3.72</v>
      </c>
      <c r="H1849" s="78">
        <f>+IF(ISNUMBER(DATA!AA257),DATA!AA257,"n/a")</f>
        <v>0.111</v>
      </c>
      <c r="I1849" s="88">
        <f>+IF(ISNUMBER(DATA!AJ257),DATA!AJ257,"n/a")</f>
        <v>3.71</v>
      </c>
      <c r="J1849" s="78">
        <f>+IF(ISNUMBER(DATA!AK257),DATA!AK257,"n/a")</f>
        <v>0.106</v>
      </c>
      <c r="K1849" s="88">
        <f>+IF(ISNUMBER(DATA!AT257),DATA!AT257,"n/a")</f>
        <v>3.54</v>
      </c>
      <c r="L1849" s="78">
        <f>+IF(ISNUMBER(DATA!AU257),DATA!AU257,"n/a")</f>
        <v>0.03</v>
      </c>
      <c r="M1849" s="67"/>
      <c r="N1849" s="67"/>
      <c r="O1849" s="67"/>
      <c r="P1849" s="67"/>
      <c r="Q1849" s="67"/>
      <c r="S1849" s="71"/>
      <c r="U1849" s="71"/>
      <c r="W1849" s="71"/>
      <c r="Y1849" s="71"/>
    </row>
    <row r="1850" spans="1:25" s="70" customFormat="1" x14ac:dyDescent="0.2">
      <c r="A1850" s="76" t="s">
        <v>19</v>
      </c>
      <c r="B1850" s="67" t="s">
        <v>20</v>
      </c>
      <c r="C1850" s="67" t="s">
        <v>26</v>
      </c>
      <c r="D1850" s="67" t="s">
        <v>281</v>
      </c>
      <c r="E1850" s="88">
        <f>+IF(ISNUMBER(DATA!P258),DATA!P258,"n/a")</f>
        <v>3.64</v>
      </c>
      <c r="F1850" s="78">
        <f>+IF(ISNUMBER(DATA!Q258),DATA!Q258,"n/a")</f>
        <v>-2.1000000000000001E-2</v>
      </c>
      <c r="G1850" s="88">
        <f>+IF(ISNUMBER(DATA!Z258),DATA!Z258,"n/a")</f>
        <v>3.69</v>
      </c>
      <c r="H1850" s="78">
        <f>+IF(ISNUMBER(DATA!AA258),DATA!AA258,"n/a")</f>
        <v>-1.4E-2</v>
      </c>
      <c r="I1850" s="88">
        <f>+IF(ISNUMBER(DATA!AJ258),DATA!AJ258,"n/a")</f>
        <v>3.75</v>
      </c>
      <c r="J1850" s="78">
        <f>+IF(ISNUMBER(DATA!AK258),DATA!AK258,"n/a")</f>
        <v>3.0000000000000001E-3</v>
      </c>
      <c r="K1850" s="88">
        <f>+IF(ISNUMBER(DATA!AT258),DATA!AT258,"n/a")</f>
        <v>3.74</v>
      </c>
      <c r="L1850" s="78">
        <f>+IF(ISNUMBER(DATA!AU258),DATA!AU258,"n/a")</f>
        <v>6.0000000000000001E-3</v>
      </c>
      <c r="M1850" s="67"/>
      <c r="N1850" s="67"/>
      <c r="O1850" s="67"/>
      <c r="P1850" s="67"/>
      <c r="Q1850" s="67"/>
      <c r="S1850" s="71"/>
      <c r="U1850" s="71"/>
      <c r="W1850" s="71"/>
      <c r="Y1850" s="71"/>
    </row>
    <row r="1851" spans="1:25" s="70" customFormat="1" x14ac:dyDescent="0.2">
      <c r="A1851" s="76" t="s">
        <v>19</v>
      </c>
      <c r="B1851" s="67" t="s">
        <v>20</v>
      </c>
      <c r="C1851" s="67" t="s">
        <v>26</v>
      </c>
      <c r="D1851" s="67" t="s">
        <v>282</v>
      </c>
      <c r="E1851" s="88">
        <f>+IF(ISNUMBER(DATA!P259),DATA!P259,"n/a")</f>
        <v>3.72</v>
      </c>
      <c r="F1851" s="78">
        <f>+IF(ISNUMBER(DATA!Q259),DATA!Q259,"n/a")</f>
        <v>0.24199999999999999</v>
      </c>
      <c r="G1851" s="88">
        <f>+IF(ISNUMBER(DATA!Z259),DATA!Z259,"n/a")</f>
        <v>3.84</v>
      </c>
      <c r="H1851" s="78">
        <f>+IF(ISNUMBER(DATA!AA259),DATA!AA259,"n/a")</f>
        <v>0.32600000000000001</v>
      </c>
      <c r="I1851" s="88">
        <f>+IF(ISNUMBER(DATA!AJ259),DATA!AJ259,"n/a")</f>
        <v>3.88</v>
      </c>
      <c r="J1851" s="78">
        <f>+IF(ISNUMBER(DATA!AK259),DATA!AK259,"n/a")</f>
        <v>0.31</v>
      </c>
      <c r="K1851" s="88">
        <f>+IF(ISNUMBER(DATA!AT259),DATA!AT259,"n/a")</f>
        <v>3.67</v>
      </c>
      <c r="L1851" s="78">
        <f>+IF(ISNUMBER(DATA!AU259),DATA!AU259,"n/a")</f>
        <v>0.23300000000000001</v>
      </c>
      <c r="M1851" s="67"/>
      <c r="N1851" s="67"/>
      <c r="O1851" s="67"/>
      <c r="P1851" s="67"/>
      <c r="Q1851" s="67"/>
      <c r="S1851" s="71"/>
      <c r="U1851" s="71"/>
      <c r="W1851" s="71"/>
      <c r="Y1851" s="71"/>
    </row>
    <row r="1852" spans="1:25" s="70" customFormat="1" x14ac:dyDescent="0.2">
      <c r="A1852" s="76" t="s">
        <v>19</v>
      </c>
      <c r="B1852" s="67" t="s">
        <v>20</v>
      </c>
      <c r="C1852" s="67" t="s">
        <v>26</v>
      </c>
      <c r="D1852" s="67" t="s">
        <v>283</v>
      </c>
      <c r="E1852" s="88">
        <f>+IF(ISNUMBER(DATA!P260),DATA!P260,"n/a")</f>
        <v>3.34</v>
      </c>
      <c r="F1852" s="78">
        <f>+IF(ISNUMBER(DATA!Q260),DATA!Q260,"n/a")</f>
        <v>-4.0000000000000001E-3</v>
      </c>
      <c r="G1852" s="88">
        <f>+IF(ISNUMBER(DATA!Z260),DATA!Z260,"n/a")</f>
        <v>3.49</v>
      </c>
      <c r="H1852" s="78">
        <f>+IF(ISNUMBER(DATA!AA260),DATA!AA260,"n/a")</f>
        <v>3.7999999999999999E-2</v>
      </c>
      <c r="I1852" s="88">
        <f>+IF(ISNUMBER(DATA!AJ260),DATA!AJ260,"n/a")</f>
        <v>3.44</v>
      </c>
      <c r="J1852" s="78">
        <f>+IF(ISNUMBER(DATA!AK260),DATA!AK260,"n/a")</f>
        <v>3.5000000000000003E-2</v>
      </c>
      <c r="K1852" s="88">
        <f>+IF(ISNUMBER(DATA!AT260),DATA!AT260,"n/a")</f>
        <v>3.36</v>
      </c>
      <c r="L1852" s="78">
        <f>+IF(ISNUMBER(DATA!AU260),DATA!AU260,"n/a")</f>
        <v>0.01</v>
      </c>
      <c r="M1852" s="67"/>
      <c r="N1852" s="67"/>
      <c r="O1852" s="67"/>
      <c r="P1852" s="67"/>
      <c r="Q1852" s="67"/>
      <c r="S1852" s="71"/>
      <c r="U1852" s="71"/>
      <c r="W1852" s="71"/>
      <c r="Y1852" s="71"/>
    </row>
    <row r="1853" spans="1:25" s="70" customFormat="1" x14ac:dyDescent="0.2">
      <c r="A1853" s="76" t="s">
        <v>19</v>
      </c>
      <c r="B1853" s="67" t="s">
        <v>20</v>
      </c>
      <c r="C1853" s="67" t="s">
        <v>26</v>
      </c>
      <c r="D1853" s="67" t="s">
        <v>284</v>
      </c>
      <c r="E1853" s="88">
        <f>+IF(ISNUMBER(DATA!P261),DATA!P261,"n/a")</f>
        <v>3.06</v>
      </c>
      <c r="F1853" s="78">
        <f>+IF(ISNUMBER(DATA!Q261),DATA!Q261,"n/a")</f>
        <v>7.0999999999999994E-2</v>
      </c>
      <c r="G1853" s="88">
        <f>+IF(ISNUMBER(DATA!Z261),DATA!Z261,"n/a")</f>
        <v>3.13</v>
      </c>
      <c r="H1853" s="78">
        <f>+IF(ISNUMBER(DATA!AA261),DATA!AA261,"n/a")</f>
        <v>8.6999999999999994E-2</v>
      </c>
      <c r="I1853" s="88">
        <f>+IF(ISNUMBER(DATA!AJ261),DATA!AJ261,"n/a")</f>
        <v>3.07</v>
      </c>
      <c r="J1853" s="78">
        <f>+IF(ISNUMBER(DATA!AK261),DATA!AK261,"n/a")</f>
        <v>4.5999999999999999E-2</v>
      </c>
      <c r="K1853" s="88">
        <f>+IF(ISNUMBER(DATA!AT261),DATA!AT261,"n/a")</f>
        <v>3.01</v>
      </c>
      <c r="L1853" s="78">
        <f>+IF(ISNUMBER(DATA!AU261),DATA!AU261,"n/a")</f>
        <v>2.1000000000000001E-2</v>
      </c>
      <c r="M1853" s="67"/>
      <c r="N1853" s="67"/>
      <c r="O1853" s="67"/>
      <c r="P1853" s="67"/>
      <c r="Q1853" s="67"/>
      <c r="S1853" s="71"/>
      <c r="U1853" s="71"/>
      <c r="W1853" s="71"/>
      <c r="Y1853" s="71"/>
    </row>
    <row r="1854" spans="1:25" s="70" customFormat="1" x14ac:dyDescent="0.2">
      <c r="A1854" s="76" t="s">
        <v>19</v>
      </c>
      <c r="B1854" s="67" t="s">
        <v>20</v>
      </c>
      <c r="C1854" s="67" t="s">
        <v>26</v>
      </c>
      <c r="D1854" s="67" t="s">
        <v>285</v>
      </c>
      <c r="E1854" s="88">
        <f>+IF(ISNUMBER(DATA!P262),DATA!P262,"n/a")</f>
        <v>3.62</v>
      </c>
      <c r="F1854" s="78">
        <f>+IF(ISNUMBER(DATA!Q262),DATA!Q262,"n/a")</f>
        <v>8.4000000000000005E-2</v>
      </c>
      <c r="G1854" s="88">
        <f>+IF(ISNUMBER(DATA!Z262),DATA!Z262,"n/a")</f>
        <v>3.64</v>
      </c>
      <c r="H1854" s="78">
        <f>+IF(ISNUMBER(DATA!AA262),DATA!AA262,"n/a")</f>
        <v>-4.9000000000000002E-2</v>
      </c>
      <c r="I1854" s="88">
        <f>+IF(ISNUMBER(DATA!AJ262),DATA!AJ262,"n/a")</f>
        <v>3.69</v>
      </c>
      <c r="J1854" s="78">
        <f>+IF(ISNUMBER(DATA!AK262),DATA!AK262,"n/a")</f>
        <v>-7.4999999999999997E-2</v>
      </c>
      <c r="K1854" s="88">
        <f>+IF(ISNUMBER(DATA!AT262),DATA!AT262,"n/a")</f>
        <v>3.58</v>
      </c>
      <c r="L1854" s="78">
        <f>+IF(ISNUMBER(DATA!AU262),DATA!AU262,"n/a")</f>
        <v>-0.13200000000000001</v>
      </c>
      <c r="M1854" s="67"/>
      <c r="N1854" s="67"/>
      <c r="O1854" s="67"/>
      <c r="P1854" s="67"/>
      <c r="Q1854" s="67"/>
      <c r="S1854" s="71"/>
      <c r="U1854" s="71"/>
      <c r="W1854" s="71"/>
      <c r="Y1854" s="71"/>
    </row>
    <row r="1855" spans="1:25" s="70" customFormat="1" x14ac:dyDescent="0.2">
      <c r="A1855" s="76" t="s">
        <v>19</v>
      </c>
      <c r="B1855" s="67" t="s">
        <v>20</v>
      </c>
      <c r="C1855" s="67" t="s">
        <v>26</v>
      </c>
      <c r="D1855" s="67" t="s">
        <v>286</v>
      </c>
      <c r="E1855" s="88">
        <f>+IF(ISNUMBER(DATA!P263),DATA!P263,"n/a")</f>
        <v>3.8</v>
      </c>
      <c r="F1855" s="78">
        <f>+IF(ISNUMBER(DATA!Q263),DATA!Q263,"n/a")</f>
        <v>0.106</v>
      </c>
      <c r="G1855" s="88">
        <f>+IF(ISNUMBER(DATA!Z263),DATA!Z263,"n/a")</f>
        <v>3.79</v>
      </c>
      <c r="H1855" s="78">
        <f>+IF(ISNUMBER(DATA!AA263),DATA!AA263,"n/a")</f>
        <v>0.06</v>
      </c>
      <c r="I1855" s="88">
        <f>+IF(ISNUMBER(DATA!AJ263),DATA!AJ263,"n/a")</f>
        <v>3.77</v>
      </c>
      <c r="J1855" s="78">
        <f>+IF(ISNUMBER(DATA!AK263),DATA!AK263,"n/a")</f>
        <v>4.1000000000000002E-2</v>
      </c>
      <c r="K1855" s="88">
        <f>+IF(ISNUMBER(DATA!AT263),DATA!AT263,"n/a")</f>
        <v>3.67</v>
      </c>
      <c r="L1855" s="78">
        <f>+IF(ISNUMBER(DATA!AU263),DATA!AU263,"n/a")</f>
        <v>8.9999999999999993E-3</v>
      </c>
      <c r="M1855" s="67"/>
      <c r="N1855" s="67"/>
      <c r="O1855" s="67"/>
      <c r="P1855" s="67"/>
      <c r="Q1855" s="67"/>
      <c r="S1855" s="71"/>
      <c r="U1855" s="71"/>
      <c r="W1855" s="71"/>
      <c r="Y1855" s="71"/>
    </row>
    <row r="1856" spans="1:25" s="70" customFormat="1" x14ac:dyDescent="0.2">
      <c r="A1856" s="76" t="s">
        <v>19</v>
      </c>
      <c r="B1856" s="67" t="s">
        <v>20</v>
      </c>
      <c r="C1856" s="67" t="s">
        <v>26</v>
      </c>
      <c r="D1856" s="67" t="s">
        <v>287</v>
      </c>
      <c r="E1856" s="88">
        <f>+IF(ISNUMBER(DATA!P264),DATA!P264,"n/a")</f>
        <v>2.76</v>
      </c>
      <c r="F1856" s="78">
        <f>+IF(ISNUMBER(DATA!Q264),DATA!Q264,"n/a")</f>
        <v>7.0000000000000001E-3</v>
      </c>
      <c r="G1856" s="88">
        <f>+IF(ISNUMBER(DATA!Z264),DATA!Z264,"n/a")</f>
        <v>2.86</v>
      </c>
      <c r="H1856" s="78">
        <f>+IF(ISNUMBER(DATA!AA264),DATA!AA264,"n/a")</f>
        <v>6.6000000000000003E-2</v>
      </c>
      <c r="I1856" s="88">
        <f>+IF(ISNUMBER(DATA!AJ264),DATA!AJ264,"n/a")</f>
        <v>2.87</v>
      </c>
      <c r="J1856" s="78">
        <f>+IF(ISNUMBER(DATA!AK264),DATA!AK264,"n/a")</f>
        <v>0.05</v>
      </c>
      <c r="K1856" s="88">
        <f>+IF(ISNUMBER(DATA!AT264),DATA!AT264,"n/a")</f>
        <v>2.85</v>
      </c>
      <c r="L1856" s="78">
        <f>+IF(ISNUMBER(DATA!AU264),DATA!AU264,"n/a")</f>
        <v>3.3000000000000002E-2</v>
      </c>
      <c r="M1856" s="67"/>
      <c r="N1856" s="67"/>
      <c r="O1856" s="67"/>
      <c r="P1856" s="67"/>
      <c r="Q1856" s="67"/>
      <c r="S1856" s="71"/>
      <c r="U1856" s="71"/>
      <c r="W1856" s="71"/>
      <c r="Y1856" s="71"/>
    </row>
    <row r="1857" spans="1:25" s="70" customFormat="1" x14ac:dyDescent="0.2">
      <c r="A1857" s="76" t="s">
        <v>19</v>
      </c>
      <c r="B1857" s="67" t="s">
        <v>20</v>
      </c>
      <c r="C1857" s="67" t="s">
        <v>26</v>
      </c>
      <c r="D1857" s="67" t="s">
        <v>288</v>
      </c>
      <c r="E1857" s="88">
        <f>+IF(ISNUMBER(DATA!P265),DATA!P265,"n/a")</f>
        <v>2.64</v>
      </c>
      <c r="F1857" s="78">
        <f>+IF(ISNUMBER(DATA!Q265),DATA!Q265,"n/a")</f>
        <v>8.0000000000000002E-3</v>
      </c>
      <c r="G1857" s="88">
        <f>+IF(ISNUMBER(DATA!Z265),DATA!Z265,"n/a")</f>
        <v>2.68</v>
      </c>
      <c r="H1857" s="78">
        <f>+IF(ISNUMBER(DATA!AA265),DATA!AA265,"n/a")</f>
        <v>2.5000000000000001E-2</v>
      </c>
      <c r="I1857" s="88">
        <f>+IF(ISNUMBER(DATA!AJ265),DATA!AJ265,"n/a")</f>
        <v>3.01</v>
      </c>
      <c r="J1857" s="78">
        <f>+IF(ISNUMBER(DATA!AK265),DATA!AK265,"n/a")</f>
        <v>0.14000000000000001</v>
      </c>
      <c r="K1857" s="88">
        <f>+IF(ISNUMBER(DATA!AT265),DATA!AT265,"n/a")</f>
        <v>2.81</v>
      </c>
      <c r="L1857" s="78">
        <f>+IF(ISNUMBER(DATA!AU265),DATA!AU265,"n/a")</f>
        <v>8.5999999999999993E-2</v>
      </c>
      <c r="M1857" s="67"/>
      <c r="N1857" s="67"/>
      <c r="O1857" s="67"/>
      <c r="P1857" s="67"/>
      <c r="Q1857" s="67"/>
      <c r="S1857" s="71"/>
      <c r="U1857" s="71"/>
      <c r="W1857" s="71"/>
      <c r="Y1857" s="71"/>
    </row>
    <row r="1858" spans="1:25" s="70" customFormat="1" x14ac:dyDescent="0.2">
      <c r="A1858" s="76" t="s">
        <v>19</v>
      </c>
      <c r="B1858" s="67" t="s">
        <v>20</v>
      </c>
      <c r="C1858" s="67" t="s">
        <v>26</v>
      </c>
      <c r="D1858" s="67" t="s">
        <v>289</v>
      </c>
      <c r="E1858" s="88">
        <f>+IF(ISNUMBER(DATA!P266),DATA!P266,"n/a")</f>
        <v>3.24</v>
      </c>
      <c r="F1858" s="78">
        <f>+IF(ISNUMBER(DATA!Q266),DATA!Q266,"n/a")</f>
        <v>0.125</v>
      </c>
      <c r="G1858" s="88">
        <f>+IF(ISNUMBER(DATA!Z266),DATA!Z266,"n/a")</f>
        <v>3.35</v>
      </c>
      <c r="H1858" s="78">
        <f>+IF(ISNUMBER(DATA!AA266),DATA!AA266,"n/a")</f>
        <v>0.155</v>
      </c>
      <c r="I1858" s="88">
        <f>+IF(ISNUMBER(DATA!AJ266),DATA!AJ266,"n/a")</f>
        <v>3.41</v>
      </c>
      <c r="J1858" s="78">
        <f>+IF(ISNUMBER(DATA!AK266),DATA!AK266,"n/a")</f>
        <v>0.19</v>
      </c>
      <c r="K1858" s="88">
        <f>+IF(ISNUMBER(DATA!AT266),DATA!AT266,"n/a")</f>
        <v>3.27</v>
      </c>
      <c r="L1858" s="78">
        <f>+IF(ISNUMBER(DATA!AU266),DATA!AU266,"n/a")</f>
        <v>0.11600000000000001</v>
      </c>
      <c r="M1858" s="67"/>
      <c r="N1858" s="67"/>
      <c r="O1858" s="67"/>
      <c r="P1858" s="67"/>
      <c r="Q1858" s="67"/>
      <c r="S1858" s="71"/>
      <c r="U1858" s="71"/>
      <c r="W1858" s="71"/>
      <c r="Y1858" s="71"/>
    </row>
    <row r="1859" spans="1:25" s="70" customFormat="1" x14ac:dyDescent="0.2">
      <c r="A1859" s="76" t="s">
        <v>19</v>
      </c>
      <c r="B1859" s="67" t="s">
        <v>20</v>
      </c>
      <c r="C1859" s="67" t="s">
        <v>26</v>
      </c>
      <c r="D1859" s="67" t="s">
        <v>290</v>
      </c>
      <c r="E1859" s="88">
        <f>+IF(ISNUMBER(DATA!P267),DATA!P267,"n/a")</f>
        <v>3.05</v>
      </c>
      <c r="F1859" s="78">
        <f>+IF(ISNUMBER(DATA!Q267),DATA!Q267,"n/a")</f>
        <v>-1E-3</v>
      </c>
      <c r="G1859" s="88">
        <f>+IF(ISNUMBER(DATA!Z267),DATA!Z267,"n/a")</f>
        <v>3.02</v>
      </c>
      <c r="H1859" s="78">
        <f>+IF(ISNUMBER(DATA!AA267),DATA!AA267,"n/a")</f>
        <v>-1.0999999999999999E-2</v>
      </c>
      <c r="I1859" s="88">
        <f>+IF(ISNUMBER(DATA!AJ267),DATA!AJ267,"n/a")</f>
        <v>2.99</v>
      </c>
      <c r="J1859" s="78">
        <f>+IF(ISNUMBER(DATA!AK267),DATA!AK267,"n/a")</f>
        <v>-2.1000000000000001E-2</v>
      </c>
      <c r="K1859" s="88">
        <f>+IF(ISNUMBER(DATA!AT267),DATA!AT267,"n/a")</f>
        <v>3.04</v>
      </c>
      <c r="L1859" s="78">
        <f>+IF(ISNUMBER(DATA!AU267),DATA!AU267,"n/a")</f>
        <v>-1.4E-2</v>
      </c>
      <c r="M1859" s="67"/>
      <c r="N1859" s="67"/>
      <c r="O1859" s="67"/>
      <c r="P1859" s="67"/>
      <c r="Q1859" s="67"/>
      <c r="S1859" s="71"/>
      <c r="U1859" s="71"/>
      <c r="W1859" s="71"/>
      <c r="Y1859" s="71"/>
    </row>
    <row r="1860" spans="1:25" s="70" customFormat="1" x14ac:dyDescent="0.2">
      <c r="A1860" s="76" t="s">
        <v>19</v>
      </c>
      <c r="B1860" s="67" t="s">
        <v>20</v>
      </c>
      <c r="C1860" s="67" t="s">
        <v>26</v>
      </c>
      <c r="D1860" s="67" t="s">
        <v>291</v>
      </c>
      <c r="E1860" s="88">
        <f>+IF(ISNUMBER(DATA!P268),DATA!P268,"n/a")</f>
        <v>3.71</v>
      </c>
      <c r="F1860" s="78">
        <f>+IF(ISNUMBER(DATA!Q268),DATA!Q268,"n/a")</f>
        <v>0.11700000000000001</v>
      </c>
      <c r="G1860" s="88">
        <f>+IF(ISNUMBER(DATA!Z268),DATA!Z268,"n/a")</f>
        <v>3.74</v>
      </c>
      <c r="H1860" s="78">
        <f>+IF(ISNUMBER(DATA!AA268),DATA!AA268,"n/a")</f>
        <v>-5.5E-2</v>
      </c>
      <c r="I1860" s="88">
        <f>+IF(ISNUMBER(DATA!AJ268),DATA!AJ268,"n/a")</f>
        <v>3.76</v>
      </c>
      <c r="J1860" s="78">
        <f>+IF(ISNUMBER(DATA!AK268),DATA!AK268,"n/a")</f>
        <v>-8.1000000000000003E-2</v>
      </c>
      <c r="K1860" s="88">
        <f>+IF(ISNUMBER(DATA!AT268),DATA!AT268,"n/a")</f>
        <v>3.64</v>
      </c>
      <c r="L1860" s="78">
        <f>+IF(ISNUMBER(DATA!AU268),DATA!AU268,"n/a")</f>
        <v>-0.127</v>
      </c>
      <c r="M1860" s="67"/>
      <c r="N1860" s="67"/>
      <c r="O1860" s="67"/>
      <c r="P1860" s="67"/>
      <c r="Q1860" s="67"/>
      <c r="S1860" s="71"/>
      <c r="U1860" s="71"/>
      <c r="W1860" s="71"/>
      <c r="Y1860" s="71"/>
    </row>
    <row r="1861" spans="1:25" s="70" customFormat="1" x14ac:dyDescent="0.2">
      <c r="A1861" s="76" t="s">
        <v>19</v>
      </c>
      <c r="B1861" s="67" t="s">
        <v>20</v>
      </c>
      <c r="C1861" s="67" t="s">
        <v>26</v>
      </c>
      <c r="D1861" s="67" t="s">
        <v>292</v>
      </c>
      <c r="E1861" s="88">
        <f>+IF(ISNUMBER(DATA!P269),DATA!P269,"n/a")</f>
        <v>3.71</v>
      </c>
      <c r="F1861" s="78">
        <f>+IF(ISNUMBER(DATA!Q269),DATA!Q269,"n/a")</f>
        <v>0.125</v>
      </c>
      <c r="G1861" s="88">
        <f>+IF(ISNUMBER(DATA!Z269),DATA!Z269,"n/a")</f>
        <v>3.75</v>
      </c>
      <c r="H1861" s="78">
        <f>+IF(ISNUMBER(DATA!AA269),DATA!AA269,"n/a")</f>
        <v>0.14099999999999999</v>
      </c>
      <c r="I1861" s="88">
        <f>+IF(ISNUMBER(DATA!AJ269),DATA!AJ269,"n/a")</f>
        <v>4.57</v>
      </c>
      <c r="J1861" s="78">
        <f>+IF(ISNUMBER(DATA!AK269),DATA!AK269,"n/a")</f>
        <v>0.29199999999999998</v>
      </c>
      <c r="K1861" s="88">
        <f>+IF(ISNUMBER(DATA!AT269),DATA!AT269,"n/a")</f>
        <v>4</v>
      </c>
      <c r="L1861" s="78">
        <f>+IF(ISNUMBER(DATA!AU269),DATA!AU269,"n/a")</f>
        <v>0.151</v>
      </c>
      <c r="M1861" s="67"/>
      <c r="N1861" s="67"/>
      <c r="O1861" s="67"/>
      <c r="P1861" s="67"/>
      <c r="Q1861" s="67"/>
      <c r="S1861" s="71"/>
      <c r="U1861" s="71"/>
      <c r="W1861" s="71"/>
      <c r="Y1861" s="71"/>
    </row>
    <row r="1862" spans="1:25" s="70" customFormat="1" x14ac:dyDescent="0.2">
      <c r="A1862" s="76" t="s">
        <v>19</v>
      </c>
      <c r="B1862" s="67" t="s">
        <v>20</v>
      </c>
      <c r="C1862" s="67" t="s">
        <v>26</v>
      </c>
      <c r="D1862" s="67" t="s">
        <v>293</v>
      </c>
      <c r="E1862" s="88">
        <f>+IF(ISNUMBER(DATA!P270),DATA!P270,"n/a")</f>
        <v>3.7</v>
      </c>
      <c r="F1862" s="78">
        <f>+IF(ISNUMBER(DATA!Q270),DATA!Q270,"n/a")</f>
        <v>6.6000000000000003E-2</v>
      </c>
      <c r="G1862" s="88">
        <f>+IF(ISNUMBER(DATA!Z270),DATA!Z270,"n/a")</f>
        <v>3.7</v>
      </c>
      <c r="H1862" s="78">
        <f>+IF(ISNUMBER(DATA!AA270),DATA!AA270,"n/a")</f>
        <v>1.7000000000000001E-2</v>
      </c>
      <c r="I1862" s="88">
        <f>+IF(ISNUMBER(DATA!AJ270),DATA!AJ270,"n/a")</f>
        <v>3.67</v>
      </c>
      <c r="J1862" s="78">
        <f>+IF(ISNUMBER(DATA!AK270),DATA!AK270,"n/a")</f>
        <v>2E-3</v>
      </c>
      <c r="K1862" s="88">
        <f>+IF(ISNUMBER(DATA!AT270),DATA!AT270,"n/a")</f>
        <v>3.65</v>
      </c>
      <c r="L1862" s="78">
        <f>+IF(ISNUMBER(DATA!AU270),DATA!AU270,"n/a")</f>
        <v>6.8000000000000005E-2</v>
      </c>
      <c r="M1862" s="67"/>
      <c r="N1862" s="67"/>
      <c r="O1862" s="67"/>
      <c r="P1862" s="67"/>
      <c r="Q1862" s="67"/>
      <c r="S1862" s="71"/>
      <c r="U1862" s="71"/>
      <c r="W1862" s="71"/>
      <c r="Y1862" s="71"/>
    </row>
    <row r="1863" spans="1:25" s="70" customFormat="1" x14ac:dyDescent="0.2">
      <c r="A1863" s="76" t="s">
        <v>19</v>
      </c>
      <c r="B1863" s="67" t="s">
        <v>20</v>
      </c>
      <c r="C1863" s="67" t="s">
        <v>26</v>
      </c>
      <c r="D1863" s="67" t="s">
        <v>294</v>
      </c>
      <c r="E1863" s="88">
        <f>+IF(ISNUMBER(DATA!P271),DATA!P271,"n/a")</f>
        <v>4.5199999999999996</v>
      </c>
      <c r="F1863" s="78">
        <f>+IF(ISNUMBER(DATA!Q271),DATA!Q271,"n/a")</f>
        <v>-8.5999999999999993E-2</v>
      </c>
      <c r="G1863" s="88">
        <f>+IF(ISNUMBER(DATA!Z271),DATA!Z271,"n/a")</f>
        <v>4.55</v>
      </c>
      <c r="H1863" s="78">
        <f>+IF(ISNUMBER(DATA!AA271),DATA!AA271,"n/a")</f>
        <v>-7.9000000000000001E-2</v>
      </c>
      <c r="I1863" s="88">
        <f>+IF(ISNUMBER(DATA!AJ271),DATA!AJ271,"n/a")</f>
        <v>4.58</v>
      </c>
      <c r="J1863" s="78">
        <f>+IF(ISNUMBER(DATA!AK271),DATA!AK271,"n/a")</f>
        <v>-7.3999999999999996E-2</v>
      </c>
      <c r="K1863" s="88">
        <f>+IF(ISNUMBER(DATA!AT271),DATA!AT271,"n/a")</f>
        <v>4.6900000000000004</v>
      </c>
      <c r="L1863" s="78">
        <f>+IF(ISNUMBER(DATA!AU271),DATA!AU271,"n/a")</f>
        <v>-4.8000000000000001E-2</v>
      </c>
      <c r="M1863" s="67"/>
      <c r="N1863" s="67"/>
      <c r="O1863" s="67"/>
      <c r="P1863" s="67"/>
      <c r="Q1863" s="67"/>
      <c r="S1863" s="71"/>
      <c r="U1863" s="71"/>
      <c r="W1863" s="71"/>
      <c r="Y1863" s="71"/>
    </row>
    <row r="1864" spans="1:25" s="70" customFormat="1" x14ac:dyDescent="0.2">
      <c r="A1864" s="76" t="s">
        <v>19</v>
      </c>
      <c r="B1864" s="67" t="s">
        <v>20</v>
      </c>
      <c r="C1864" s="67" t="s">
        <v>26</v>
      </c>
      <c r="D1864" s="67" t="s">
        <v>295</v>
      </c>
      <c r="E1864" s="88">
        <f>+IF(ISNUMBER(DATA!P272),DATA!P272,"n/a")</f>
        <v>4.05</v>
      </c>
      <c r="F1864" s="78">
        <f>+IF(ISNUMBER(DATA!Q272),DATA!Q272,"n/a")</f>
        <v>0.12</v>
      </c>
      <c r="G1864" s="88">
        <f>+IF(ISNUMBER(DATA!Z272),DATA!Z272,"n/a")</f>
        <v>4.05</v>
      </c>
      <c r="H1864" s="78">
        <f>+IF(ISNUMBER(DATA!AA272),DATA!AA272,"n/a")</f>
        <v>8.5000000000000006E-2</v>
      </c>
      <c r="I1864" s="88">
        <f>+IF(ISNUMBER(DATA!AJ272),DATA!AJ272,"n/a")</f>
        <v>4.05</v>
      </c>
      <c r="J1864" s="78">
        <f>+IF(ISNUMBER(DATA!AK272),DATA!AK272,"n/a")</f>
        <v>5.1999999999999998E-2</v>
      </c>
      <c r="K1864" s="88">
        <f>+IF(ISNUMBER(DATA!AT272),DATA!AT272,"n/a")</f>
        <v>4</v>
      </c>
      <c r="L1864" s="78">
        <f>+IF(ISNUMBER(DATA!AU272),DATA!AU272,"n/a")</f>
        <v>4.5999999999999999E-2</v>
      </c>
      <c r="M1864" s="67"/>
      <c r="N1864" s="67"/>
      <c r="O1864" s="67"/>
      <c r="P1864" s="67"/>
      <c r="Q1864" s="67"/>
      <c r="S1864" s="71"/>
      <c r="U1864" s="71"/>
      <c r="W1864" s="71"/>
      <c r="Y1864" s="71"/>
    </row>
    <row r="1865" spans="1:25" s="70" customFormat="1" x14ac:dyDescent="0.2">
      <c r="A1865" s="76" t="s">
        <v>19</v>
      </c>
      <c r="B1865" s="67" t="s">
        <v>20</v>
      </c>
      <c r="C1865" s="67" t="s">
        <v>26</v>
      </c>
      <c r="D1865" s="67" t="s">
        <v>296</v>
      </c>
      <c r="E1865" s="88">
        <f>+IF(ISNUMBER(DATA!P273),DATA!P273,"n/a")</f>
        <v>3.57</v>
      </c>
      <c r="F1865" s="78">
        <f>+IF(ISNUMBER(DATA!Q273),DATA!Q273,"n/a")</f>
        <v>0.22</v>
      </c>
      <c r="G1865" s="88">
        <f>+IF(ISNUMBER(DATA!Z273),DATA!Z273,"n/a")</f>
        <v>3.76</v>
      </c>
      <c r="H1865" s="78">
        <f>+IF(ISNUMBER(DATA!AA273),DATA!AA273,"n/a")</f>
        <v>0.186</v>
      </c>
      <c r="I1865" s="88">
        <f>+IF(ISNUMBER(DATA!AJ273),DATA!AJ273,"n/a")</f>
        <v>3.83</v>
      </c>
      <c r="J1865" s="78">
        <f>+IF(ISNUMBER(DATA!AK273),DATA!AK273,"n/a")</f>
        <v>0.114</v>
      </c>
      <c r="K1865" s="88">
        <f>+IF(ISNUMBER(DATA!AT273),DATA!AT273,"n/a")</f>
        <v>3.65</v>
      </c>
      <c r="L1865" s="78">
        <f>+IF(ISNUMBER(DATA!AU273),DATA!AU273,"n/a")</f>
        <v>4.0000000000000001E-3</v>
      </c>
      <c r="M1865" s="67"/>
      <c r="N1865" s="67"/>
      <c r="O1865" s="67"/>
      <c r="P1865" s="67"/>
      <c r="Q1865" s="67"/>
      <c r="S1865" s="71"/>
      <c r="U1865" s="71"/>
      <c r="W1865" s="71"/>
      <c r="Y1865" s="71"/>
    </row>
    <row r="1866" spans="1:25" s="70" customFormat="1" x14ac:dyDescent="0.2">
      <c r="A1866" s="76" t="s">
        <v>19</v>
      </c>
      <c r="B1866" s="67" t="s">
        <v>20</v>
      </c>
      <c r="C1866" s="67" t="s">
        <v>26</v>
      </c>
      <c r="D1866" s="67" t="s">
        <v>297</v>
      </c>
      <c r="E1866" s="88">
        <f>+IF(ISNUMBER(DATA!P274),DATA!P274,"n/a")</f>
        <v>3.69</v>
      </c>
      <c r="F1866" s="78">
        <f>+IF(ISNUMBER(DATA!Q274),DATA!Q274,"n/a")</f>
        <v>5.6000000000000001E-2</v>
      </c>
      <c r="G1866" s="88">
        <f>+IF(ISNUMBER(DATA!Z274),DATA!Z274,"n/a")</f>
        <v>3.69</v>
      </c>
      <c r="H1866" s="78">
        <f>+IF(ISNUMBER(DATA!AA274),DATA!AA274,"n/a")</f>
        <v>2.4E-2</v>
      </c>
      <c r="I1866" s="88">
        <f>+IF(ISNUMBER(DATA!AJ274),DATA!AJ274,"n/a")</f>
        <v>3.67</v>
      </c>
      <c r="J1866" s="78">
        <f>+IF(ISNUMBER(DATA!AK274),DATA!AK274,"n/a")</f>
        <v>8.9999999999999993E-3</v>
      </c>
      <c r="K1866" s="88">
        <f>+IF(ISNUMBER(DATA!AT274),DATA!AT274,"n/a")</f>
        <v>3.65</v>
      </c>
      <c r="L1866" s="78">
        <f>+IF(ISNUMBER(DATA!AU274),DATA!AU274,"n/a")</f>
        <v>6.8000000000000005E-2</v>
      </c>
      <c r="M1866" s="67"/>
      <c r="N1866" s="67"/>
      <c r="O1866" s="67"/>
      <c r="P1866" s="67"/>
      <c r="Q1866" s="67"/>
      <c r="S1866" s="71"/>
      <c r="U1866" s="71"/>
      <c r="W1866" s="71"/>
      <c r="Y1866" s="71"/>
    </row>
    <row r="1867" spans="1:25" s="70" customFormat="1" x14ac:dyDescent="0.2">
      <c r="A1867" s="76" t="s">
        <v>19</v>
      </c>
      <c r="B1867" s="67" t="s">
        <v>20</v>
      </c>
      <c r="C1867" s="67" t="s">
        <v>26</v>
      </c>
      <c r="D1867" s="67" t="s">
        <v>298</v>
      </c>
      <c r="E1867" s="88">
        <f>+IF(ISNUMBER(DATA!P275),DATA!P275,"n/a")</f>
        <v>4.13</v>
      </c>
      <c r="F1867" s="78">
        <f>+IF(ISNUMBER(DATA!Q275),DATA!Q275,"n/a")</f>
        <v>-6.3E-2</v>
      </c>
      <c r="G1867" s="88">
        <f>+IF(ISNUMBER(DATA!Z275),DATA!Z275,"n/a")</f>
        <v>4.18</v>
      </c>
      <c r="H1867" s="78">
        <f>+IF(ISNUMBER(DATA!AA275),DATA!AA275,"n/a")</f>
        <v>-2.7E-2</v>
      </c>
      <c r="I1867" s="88">
        <f>+IF(ISNUMBER(DATA!AJ275),DATA!AJ275,"n/a")</f>
        <v>4.12</v>
      </c>
      <c r="J1867" s="78">
        <f>+IF(ISNUMBER(DATA!AK275),DATA!AK275,"n/a")</f>
        <v>-2.3E-2</v>
      </c>
      <c r="K1867" s="88">
        <f>+IF(ISNUMBER(DATA!AT275),DATA!AT275,"n/a")</f>
        <v>4.04</v>
      </c>
      <c r="L1867" s="78">
        <f>+IF(ISNUMBER(DATA!AU275),DATA!AU275,"n/a")</f>
        <v>-3.3000000000000002E-2</v>
      </c>
      <c r="M1867" s="67"/>
      <c r="N1867" s="67"/>
      <c r="O1867" s="67"/>
      <c r="P1867" s="67"/>
      <c r="Q1867" s="67"/>
      <c r="S1867" s="71"/>
      <c r="U1867" s="71"/>
      <c r="W1867" s="71"/>
      <c r="Y1867" s="71"/>
    </row>
    <row r="1868" spans="1:25" s="70" customFormat="1" x14ac:dyDescent="0.2">
      <c r="A1868" s="76" t="s">
        <v>19</v>
      </c>
      <c r="B1868" s="67" t="s">
        <v>20</v>
      </c>
      <c r="C1868" s="67" t="s">
        <v>26</v>
      </c>
      <c r="D1868" s="67" t="s">
        <v>299</v>
      </c>
      <c r="E1868" s="88">
        <f>+IF(ISNUMBER(DATA!P276),DATA!P276,"n/a")</f>
        <v>4.1100000000000003</v>
      </c>
      <c r="F1868" s="78">
        <f>+IF(ISNUMBER(DATA!Q276),DATA!Q276,"n/a")</f>
        <v>2.8000000000000001E-2</v>
      </c>
      <c r="G1868" s="88">
        <f>+IF(ISNUMBER(DATA!Z276),DATA!Z276,"n/a")</f>
        <v>4.16</v>
      </c>
      <c r="H1868" s="78">
        <f>+IF(ISNUMBER(DATA!AA276),DATA!AA276,"n/a")</f>
        <v>4.3999999999999997E-2</v>
      </c>
      <c r="I1868" s="88">
        <f>+IF(ISNUMBER(DATA!AJ276),DATA!AJ276,"n/a")</f>
        <v>4.1100000000000003</v>
      </c>
      <c r="J1868" s="78">
        <f>+IF(ISNUMBER(DATA!AK276),DATA!AK276,"n/a")</f>
        <v>3.9E-2</v>
      </c>
      <c r="K1868" s="88">
        <f>+IF(ISNUMBER(DATA!AT276),DATA!AT276,"n/a")</f>
        <v>4</v>
      </c>
      <c r="L1868" s="78">
        <f>+IF(ISNUMBER(DATA!AU276),DATA!AU276,"n/a")</f>
        <v>1.0999999999999999E-2</v>
      </c>
      <c r="M1868" s="67"/>
      <c r="N1868" s="67"/>
      <c r="O1868" s="67"/>
      <c r="P1868" s="67"/>
      <c r="Q1868" s="67"/>
      <c r="S1868" s="71"/>
      <c r="U1868" s="71"/>
      <c r="W1868" s="71"/>
      <c r="Y1868" s="71"/>
    </row>
    <row r="1869" spans="1:25" s="70" customFormat="1" x14ac:dyDescent="0.2">
      <c r="A1869" s="76" t="s">
        <v>19</v>
      </c>
      <c r="B1869" s="67" t="s">
        <v>20</v>
      </c>
      <c r="C1869" s="67" t="s">
        <v>26</v>
      </c>
      <c r="D1869" s="67" t="s">
        <v>300</v>
      </c>
      <c r="E1869" s="88">
        <f>+IF(ISNUMBER(DATA!P277),DATA!P277,"n/a")</f>
        <v>3.79</v>
      </c>
      <c r="F1869" s="78">
        <f>+IF(ISNUMBER(DATA!Q277),DATA!Q277,"n/a")</f>
        <v>0.14000000000000001</v>
      </c>
      <c r="G1869" s="88">
        <f>+IF(ISNUMBER(DATA!Z277),DATA!Z277,"n/a")</f>
        <v>3.92</v>
      </c>
      <c r="H1869" s="78">
        <f>+IF(ISNUMBER(DATA!AA277),DATA!AA277,"n/a")</f>
        <v>0.114</v>
      </c>
      <c r="I1869" s="88">
        <f>+IF(ISNUMBER(DATA!AJ277),DATA!AJ277,"n/a")</f>
        <v>3.96</v>
      </c>
      <c r="J1869" s="78">
        <f>+IF(ISNUMBER(DATA!AK277),DATA!AK277,"n/a")</f>
        <v>0.06</v>
      </c>
      <c r="K1869" s="88">
        <f>+IF(ISNUMBER(DATA!AT277),DATA!AT277,"n/a")</f>
        <v>3.83</v>
      </c>
      <c r="L1869" s="78">
        <f>+IF(ISNUMBER(DATA!AU277),DATA!AU277,"n/a")</f>
        <v>2.1000000000000001E-2</v>
      </c>
      <c r="M1869" s="67"/>
      <c r="N1869" s="67"/>
      <c r="O1869" s="67"/>
      <c r="P1869" s="67"/>
      <c r="Q1869" s="67"/>
      <c r="S1869" s="71"/>
      <c r="U1869" s="71"/>
      <c r="W1869" s="71"/>
      <c r="Y1869" s="71"/>
    </row>
    <row r="1870" spans="1:25" s="70" customFormat="1" x14ac:dyDescent="0.2">
      <c r="A1870" s="76" t="s">
        <v>19</v>
      </c>
      <c r="B1870" s="67" t="s">
        <v>20</v>
      </c>
      <c r="C1870" s="67" t="s">
        <v>26</v>
      </c>
      <c r="D1870" s="67" t="s">
        <v>301</v>
      </c>
      <c r="E1870" s="88">
        <f>+IF(ISNUMBER(DATA!P278),DATA!P278,"n/a")</f>
        <v>3.8</v>
      </c>
      <c r="F1870" s="78">
        <f>+IF(ISNUMBER(DATA!Q278),DATA!Q278,"n/a")</f>
        <v>7.0000000000000007E-2</v>
      </c>
      <c r="G1870" s="88">
        <f>+IF(ISNUMBER(DATA!Z278),DATA!Z278,"n/a")</f>
        <v>3.77</v>
      </c>
      <c r="H1870" s="78">
        <f>+IF(ISNUMBER(DATA!AA278),DATA!AA278,"n/a")</f>
        <v>-9.1999999999999998E-2</v>
      </c>
      <c r="I1870" s="88">
        <f>+IF(ISNUMBER(DATA!AJ278),DATA!AJ278,"n/a")</f>
        <v>3.75</v>
      </c>
      <c r="J1870" s="78">
        <f>+IF(ISNUMBER(DATA!AK278),DATA!AK278,"n/a")</f>
        <v>-0.113</v>
      </c>
      <c r="K1870" s="88">
        <f>+IF(ISNUMBER(DATA!AT278),DATA!AT278,"n/a")</f>
        <v>3.55</v>
      </c>
      <c r="L1870" s="78">
        <f>+IF(ISNUMBER(DATA!AU278),DATA!AU278,"n/a")</f>
        <v>-9.9000000000000005E-2</v>
      </c>
      <c r="M1870" s="67"/>
      <c r="N1870" s="67"/>
      <c r="O1870" s="67"/>
      <c r="P1870" s="67"/>
      <c r="Q1870" s="67"/>
      <c r="S1870" s="71"/>
      <c r="U1870" s="71"/>
      <c r="W1870" s="71"/>
      <c r="Y1870" s="71"/>
    </row>
    <row r="1871" spans="1:25" s="70" customFormat="1" x14ac:dyDescent="0.2">
      <c r="A1871" s="76" t="s">
        <v>19</v>
      </c>
      <c r="B1871" s="67" t="s">
        <v>20</v>
      </c>
      <c r="C1871" s="67" t="s">
        <v>26</v>
      </c>
      <c r="D1871" s="67" t="s">
        <v>302</v>
      </c>
      <c r="E1871" s="88">
        <f>+IF(ISNUMBER(DATA!P279),DATA!P279,"n/a")</f>
        <v>3.82</v>
      </c>
      <c r="F1871" s="78">
        <f>+IF(ISNUMBER(DATA!Q279),DATA!Q279,"n/a")</f>
        <v>7.0999999999999994E-2</v>
      </c>
      <c r="G1871" s="88">
        <f>+IF(ISNUMBER(DATA!Z279),DATA!Z279,"n/a")</f>
        <v>3.65</v>
      </c>
      <c r="H1871" s="78">
        <f>+IF(ISNUMBER(DATA!AA279),DATA!AA279,"n/a")</f>
        <v>3.3000000000000002E-2</v>
      </c>
      <c r="I1871" s="88">
        <f>+IF(ISNUMBER(DATA!AJ279),DATA!AJ279,"n/a")</f>
        <v>3.58</v>
      </c>
      <c r="J1871" s="78">
        <f>+IF(ISNUMBER(DATA!AK279),DATA!AK279,"n/a")</f>
        <v>1.2999999999999999E-2</v>
      </c>
      <c r="K1871" s="88">
        <f>+IF(ISNUMBER(DATA!AT279),DATA!AT279,"n/a")</f>
        <v>3.57</v>
      </c>
      <c r="L1871" s="78">
        <f>+IF(ISNUMBER(DATA!AU279),DATA!AU279,"n/a")</f>
        <v>1.0999999999999999E-2</v>
      </c>
      <c r="M1871" s="67"/>
      <c r="N1871" s="67"/>
      <c r="O1871" s="67"/>
      <c r="P1871" s="67"/>
      <c r="Q1871" s="67"/>
      <c r="S1871" s="71"/>
      <c r="U1871" s="71"/>
      <c r="W1871" s="71"/>
      <c r="Y1871" s="71"/>
    </row>
    <row r="1872" spans="1:25" s="70" customFormat="1" x14ac:dyDescent="0.2">
      <c r="A1872" s="76" t="s">
        <v>19</v>
      </c>
      <c r="B1872" s="67" t="s">
        <v>20</v>
      </c>
      <c r="C1872" s="67" t="s">
        <v>26</v>
      </c>
      <c r="D1872" s="67" t="s">
        <v>303</v>
      </c>
      <c r="E1872" s="88">
        <f>+IF(ISNUMBER(DATA!P280),DATA!P280,"n/a")</f>
        <v>3.55</v>
      </c>
      <c r="F1872" s="78">
        <f>+IF(ISNUMBER(DATA!Q280),DATA!Q280,"n/a")</f>
        <v>3.3000000000000002E-2</v>
      </c>
      <c r="G1872" s="88">
        <f>+IF(ISNUMBER(DATA!Z280),DATA!Z280,"n/a")</f>
        <v>3.55</v>
      </c>
      <c r="H1872" s="78">
        <f>+IF(ISNUMBER(DATA!AA280),DATA!AA280,"n/a")</f>
        <v>3.5000000000000003E-2</v>
      </c>
      <c r="I1872" s="88">
        <f>+IF(ISNUMBER(DATA!AJ280),DATA!AJ280,"n/a")</f>
        <v>3.53</v>
      </c>
      <c r="J1872" s="78">
        <f>+IF(ISNUMBER(DATA!AK280),DATA!AK280,"n/a")</f>
        <v>2.8000000000000001E-2</v>
      </c>
      <c r="K1872" s="88">
        <f>+IF(ISNUMBER(DATA!AT280),DATA!AT280,"n/a")</f>
        <v>3.55</v>
      </c>
      <c r="L1872" s="78">
        <f>+IF(ISNUMBER(DATA!AU280),DATA!AU280,"n/a")</f>
        <v>2.5999999999999999E-2</v>
      </c>
      <c r="M1872" s="67"/>
      <c r="N1872" s="67"/>
      <c r="O1872" s="67"/>
      <c r="P1872" s="67"/>
      <c r="Q1872" s="67"/>
      <c r="S1872" s="71"/>
      <c r="U1872" s="71"/>
      <c r="W1872" s="71"/>
      <c r="Y1872" s="71"/>
    </row>
    <row r="1873" spans="1:25" s="70" customFormat="1" x14ac:dyDescent="0.2">
      <c r="A1873" s="76" t="s">
        <v>19</v>
      </c>
      <c r="B1873" s="67" t="s">
        <v>20</v>
      </c>
      <c r="C1873" s="67" t="s">
        <v>26</v>
      </c>
      <c r="D1873" s="67" t="s">
        <v>304</v>
      </c>
      <c r="E1873" s="88">
        <f>+IF(ISNUMBER(DATA!P281),DATA!P281,"n/a")</f>
        <v>4.33</v>
      </c>
      <c r="F1873" s="78">
        <f>+IF(ISNUMBER(DATA!Q281),DATA!Q281,"n/a")</f>
        <v>0.16</v>
      </c>
      <c r="G1873" s="88">
        <f>+IF(ISNUMBER(DATA!Z281),DATA!Z281,"n/a")</f>
        <v>4.2699999999999996</v>
      </c>
      <c r="H1873" s="78">
        <f>+IF(ISNUMBER(DATA!AA281),DATA!AA281,"n/a")</f>
        <v>0.20100000000000001</v>
      </c>
      <c r="I1873" s="88">
        <f>+IF(ISNUMBER(DATA!AJ281),DATA!AJ281,"n/a")</f>
        <v>4.18</v>
      </c>
      <c r="J1873" s="78">
        <f>+IF(ISNUMBER(DATA!AK281),DATA!AK281,"n/a")</f>
        <v>0.13500000000000001</v>
      </c>
      <c r="K1873" s="88">
        <f>+IF(ISNUMBER(DATA!AT281),DATA!AT281,"n/a")</f>
        <v>3.9</v>
      </c>
      <c r="L1873" s="78">
        <f>+IF(ISNUMBER(DATA!AU281),DATA!AU281,"n/a")</f>
        <v>8.7999999999999995E-2</v>
      </c>
      <c r="M1873" s="67"/>
      <c r="N1873" s="67"/>
      <c r="O1873" s="67"/>
      <c r="P1873" s="67"/>
      <c r="Q1873" s="67"/>
      <c r="S1873" s="71"/>
      <c r="U1873" s="71"/>
      <c r="W1873" s="71"/>
      <c r="Y1873" s="71"/>
    </row>
    <row r="1874" spans="1:25" s="70" customFormat="1" x14ac:dyDescent="0.2">
      <c r="A1874" s="76" t="s">
        <v>19</v>
      </c>
      <c r="B1874" s="67" t="s">
        <v>20</v>
      </c>
      <c r="C1874" s="67" t="s">
        <v>26</v>
      </c>
      <c r="D1874" s="67" t="s">
        <v>305</v>
      </c>
      <c r="E1874" s="88">
        <f>+IF(ISNUMBER(DATA!P282),DATA!P282,"n/a")</f>
        <v>3.69</v>
      </c>
      <c r="F1874" s="78">
        <f>+IF(ISNUMBER(DATA!Q282),DATA!Q282,"n/a")</f>
        <v>6.2E-2</v>
      </c>
      <c r="G1874" s="88">
        <f>+IF(ISNUMBER(DATA!Z282),DATA!Z282,"n/a")</f>
        <v>3.69</v>
      </c>
      <c r="H1874" s="78">
        <f>+IF(ISNUMBER(DATA!AA282),DATA!AA282,"n/a")</f>
        <v>2.8000000000000001E-2</v>
      </c>
      <c r="I1874" s="88">
        <f>+IF(ISNUMBER(DATA!AJ282),DATA!AJ282,"n/a")</f>
        <v>3.67</v>
      </c>
      <c r="J1874" s="78">
        <f>+IF(ISNUMBER(DATA!AK282),DATA!AK282,"n/a")</f>
        <v>0.01</v>
      </c>
      <c r="K1874" s="88">
        <f>+IF(ISNUMBER(DATA!AT282),DATA!AT282,"n/a")</f>
        <v>3.64</v>
      </c>
      <c r="L1874" s="78">
        <f>+IF(ISNUMBER(DATA!AU282),DATA!AU282,"n/a")</f>
        <v>6.7000000000000004E-2</v>
      </c>
      <c r="M1874" s="67"/>
      <c r="N1874" s="67"/>
      <c r="O1874" s="67"/>
      <c r="P1874" s="67"/>
      <c r="Q1874" s="67"/>
      <c r="S1874" s="71"/>
      <c r="U1874" s="71"/>
      <c r="W1874" s="71"/>
      <c r="Y1874" s="71"/>
    </row>
    <row r="1875" spans="1:25" s="70" customFormat="1" x14ac:dyDescent="0.2">
      <c r="A1875" s="76" t="s">
        <v>19</v>
      </c>
      <c r="B1875" s="67" t="s">
        <v>20</v>
      </c>
      <c r="C1875" s="67" t="s">
        <v>26</v>
      </c>
      <c r="D1875" s="67" t="s">
        <v>306</v>
      </c>
      <c r="E1875" s="88">
        <f>+IF(ISNUMBER(DATA!P283),DATA!P283,"n/a")</f>
        <v>3.68</v>
      </c>
      <c r="F1875" s="78">
        <f>+IF(ISNUMBER(DATA!Q283),DATA!Q283,"n/a")</f>
        <v>0.191</v>
      </c>
      <c r="G1875" s="88">
        <f>+IF(ISNUMBER(DATA!Z283),DATA!Z283,"n/a")</f>
        <v>3.67</v>
      </c>
      <c r="H1875" s="78">
        <f>+IF(ISNUMBER(DATA!AA283),DATA!AA283,"n/a")</f>
        <v>0.17699999999999999</v>
      </c>
      <c r="I1875" s="88">
        <f>+IF(ISNUMBER(DATA!AJ283),DATA!AJ283,"n/a")</f>
        <v>3.59</v>
      </c>
      <c r="J1875" s="78">
        <f>+IF(ISNUMBER(DATA!AK283),DATA!AK283,"n/a")</f>
        <v>0.152</v>
      </c>
      <c r="K1875" s="88">
        <f>+IF(ISNUMBER(DATA!AT283),DATA!AT283,"n/a")</f>
        <v>3.47</v>
      </c>
      <c r="L1875" s="78">
        <f>+IF(ISNUMBER(DATA!AU283),DATA!AU283,"n/a")</f>
        <v>0.11899999999999999</v>
      </c>
      <c r="M1875" s="67"/>
      <c r="N1875" s="67"/>
      <c r="O1875" s="67"/>
      <c r="P1875" s="67"/>
      <c r="Q1875" s="67"/>
      <c r="S1875" s="71"/>
      <c r="U1875" s="71"/>
      <c r="W1875" s="71"/>
      <c r="Y1875" s="71"/>
    </row>
    <row r="1876" spans="1:25" s="70" customFormat="1" x14ac:dyDescent="0.2">
      <c r="A1876" s="76" t="s">
        <v>19</v>
      </c>
      <c r="B1876" s="67" t="s">
        <v>20</v>
      </c>
      <c r="C1876" s="67" t="s">
        <v>26</v>
      </c>
      <c r="D1876" s="67" t="s">
        <v>307</v>
      </c>
      <c r="E1876" s="88">
        <f>+IF(ISNUMBER(DATA!P284),DATA!P284,"n/a")</f>
        <v>3.48</v>
      </c>
      <c r="F1876" s="78">
        <f>+IF(ISNUMBER(DATA!Q284),DATA!Q284,"n/a")</f>
        <v>4.7E-2</v>
      </c>
      <c r="G1876" s="88">
        <f>+IF(ISNUMBER(DATA!Z284),DATA!Z284,"n/a")</f>
        <v>2.69</v>
      </c>
      <c r="H1876" s="78">
        <f>+IF(ISNUMBER(DATA!AA284),DATA!AA284,"n/a")</f>
        <v>-0.185</v>
      </c>
      <c r="I1876" s="88">
        <f>+IF(ISNUMBER(DATA!AJ284),DATA!AJ284,"n/a")</f>
        <v>3.01</v>
      </c>
      <c r="J1876" s="78">
        <f>+IF(ISNUMBER(DATA!AK284),DATA!AK284,"n/a")</f>
        <v>-0.106</v>
      </c>
      <c r="K1876" s="88">
        <f>+IF(ISNUMBER(DATA!AT284),DATA!AT284,"n/a")</f>
        <v>3.23</v>
      </c>
      <c r="L1876" s="78">
        <f>+IF(ISNUMBER(DATA!AU284),DATA!AU284,"n/a")</f>
        <v>-4.1000000000000002E-2</v>
      </c>
      <c r="M1876" s="67"/>
      <c r="N1876" s="67"/>
      <c r="O1876" s="67"/>
      <c r="P1876" s="67"/>
      <c r="Q1876" s="67"/>
      <c r="S1876" s="71"/>
      <c r="U1876" s="71"/>
      <c r="W1876" s="71"/>
      <c r="Y1876" s="71"/>
    </row>
    <row r="1877" spans="1:25" s="70" customFormat="1" x14ac:dyDescent="0.2">
      <c r="A1877" s="76" t="s">
        <v>19</v>
      </c>
      <c r="B1877" s="67" t="s">
        <v>20</v>
      </c>
      <c r="C1877" s="67" t="s">
        <v>26</v>
      </c>
      <c r="D1877" s="67" t="s">
        <v>308</v>
      </c>
      <c r="E1877" s="88">
        <f>+IF(ISNUMBER(DATA!P285),DATA!P285,"n/a")</f>
        <v>4.43</v>
      </c>
      <c r="F1877" s="78">
        <f>+IF(ISNUMBER(DATA!Q285),DATA!Q285,"n/a")</f>
        <v>6.6000000000000003E-2</v>
      </c>
      <c r="G1877" s="88">
        <f>+IF(ISNUMBER(DATA!Z285),DATA!Z285,"n/a")</f>
        <v>4.17</v>
      </c>
      <c r="H1877" s="78">
        <f>+IF(ISNUMBER(DATA!AA285),DATA!AA285,"n/a")</f>
        <v>2.1000000000000001E-2</v>
      </c>
      <c r="I1877" s="88">
        <f>+IF(ISNUMBER(DATA!AJ285),DATA!AJ285,"n/a")</f>
        <v>4.13</v>
      </c>
      <c r="J1877" s="78">
        <f>+IF(ISNUMBER(DATA!AK285),DATA!AK285,"n/a")</f>
        <v>-1.2E-2</v>
      </c>
      <c r="K1877" s="88">
        <f>+IF(ISNUMBER(DATA!AT285),DATA!AT285,"n/a")</f>
        <v>4.01</v>
      </c>
      <c r="L1877" s="78">
        <f>+IF(ISNUMBER(DATA!AU285),DATA!AU285,"n/a")</f>
        <v>-5.3999999999999999E-2</v>
      </c>
      <c r="M1877" s="67"/>
      <c r="N1877" s="67"/>
      <c r="O1877" s="67"/>
      <c r="P1877" s="67"/>
      <c r="Q1877" s="67"/>
      <c r="S1877" s="71"/>
      <c r="U1877" s="71"/>
      <c r="W1877" s="71"/>
      <c r="Y1877" s="71"/>
    </row>
    <row r="1878" spans="1:25" s="70" customFormat="1" x14ac:dyDescent="0.2">
      <c r="A1878" s="76" t="s">
        <v>19</v>
      </c>
      <c r="B1878" s="67" t="s">
        <v>20</v>
      </c>
      <c r="C1878" s="67" t="s">
        <v>26</v>
      </c>
      <c r="D1878" s="67" t="s">
        <v>309</v>
      </c>
      <c r="E1878" s="88">
        <f>+IF(ISNUMBER(DATA!P286),DATA!P286,"n/a")</f>
        <v>3.45</v>
      </c>
      <c r="F1878" s="78">
        <f>+IF(ISNUMBER(DATA!Q286),DATA!Q286,"n/a")</f>
        <v>8.0000000000000002E-3</v>
      </c>
      <c r="G1878" s="88">
        <f>+IF(ISNUMBER(DATA!Z286),DATA!Z286,"n/a")</f>
        <v>3.53</v>
      </c>
      <c r="H1878" s="78">
        <f>+IF(ISNUMBER(DATA!AA286),DATA!AA286,"n/a")</f>
        <v>-4.0000000000000001E-3</v>
      </c>
      <c r="I1878" s="88">
        <f>+IF(ISNUMBER(DATA!AJ286),DATA!AJ286,"n/a")</f>
        <v>3.68</v>
      </c>
      <c r="J1878" s="78">
        <f>+IF(ISNUMBER(DATA!AK286),DATA!AK286,"n/a")</f>
        <v>5.5E-2</v>
      </c>
      <c r="K1878" s="88">
        <f>+IF(ISNUMBER(DATA!AT286),DATA!AT286,"n/a")</f>
        <v>3.52</v>
      </c>
      <c r="L1878" s="78">
        <f>+IF(ISNUMBER(DATA!AU286),DATA!AU286,"n/a")</f>
        <v>0.02</v>
      </c>
      <c r="M1878" s="67"/>
      <c r="N1878" s="67"/>
      <c r="O1878" s="67"/>
      <c r="P1878" s="67"/>
      <c r="Q1878" s="67"/>
      <c r="S1878" s="71"/>
      <c r="U1878" s="71"/>
      <c r="W1878" s="71"/>
      <c r="Y1878" s="71"/>
    </row>
    <row r="1879" spans="1:25" s="70" customFormat="1" x14ac:dyDescent="0.2">
      <c r="A1879" s="76" t="s">
        <v>19</v>
      </c>
      <c r="B1879" s="67" t="s">
        <v>20</v>
      </c>
      <c r="C1879" s="67" t="s">
        <v>26</v>
      </c>
      <c r="D1879" s="67" t="s">
        <v>310</v>
      </c>
      <c r="E1879" s="88">
        <f>+IF(ISNUMBER(DATA!P287),DATA!P287,"n/a")</f>
        <v>4.1100000000000003</v>
      </c>
      <c r="F1879" s="78">
        <f>+IF(ISNUMBER(DATA!Q287),DATA!Q287,"n/a")</f>
        <v>-0.184</v>
      </c>
      <c r="G1879" s="88">
        <f>+IF(ISNUMBER(DATA!Z287),DATA!Z287,"n/a")</f>
        <v>4.08</v>
      </c>
      <c r="H1879" s="78">
        <f>+IF(ISNUMBER(DATA!AA287),DATA!AA287,"n/a")</f>
        <v>-0.16900000000000001</v>
      </c>
      <c r="I1879" s="88">
        <f>+IF(ISNUMBER(DATA!AJ287),DATA!AJ287,"n/a")</f>
        <v>4.04</v>
      </c>
      <c r="J1879" s="78">
        <f>+IF(ISNUMBER(DATA!AK287),DATA!AK287,"n/a")</f>
        <v>-0.17599999999999999</v>
      </c>
      <c r="K1879" s="88">
        <f>+IF(ISNUMBER(DATA!AT287),DATA!AT287,"n/a")</f>
        <v>4.2</v>
      </c>
      <c r="L1879" s="78">
        <f>+IF(ISNUMBER(DATA!AU287),DATA!AU287,"n/a")</f>
        <v>-0.13900000000000001</v>
      </c>
      <c r="M1879" s="67"/>
      <c r="N1879" s="67"/>
      <c r="O1879" s="67"/>
      <c r="P1879" s="67"/>
      <c r="Q1879" s="67"/>
      <c r="S1879" s="71"/>
      <c r="U1879" s="71"/>
      <c r="W1879" s="71"/>
      <c r="Y1879" s="71"/>
    </row>
    <row r="1880" spans="1:25" s="70" customFormat="1" x14ac:dyDescent="0.2">
      <c r="A1880" s="76" t="s">
        <v>19</v>
      </c>
      <c r="B1880" s="67" t="s">
        <v>20</v>
      </c>
      <c r="C1880" s="67" t="s">
        <v>26</v>
      </c>
      <c r="D1880" s="67" t="s">
        <v>311</v>
      </c>
      <c r="E1880" s="88">
        <f>+IF(ISNUMBER(DATA!P288),DATA!P288,"n/a")</f>
        <v>3.5</v>
      </c>
      <c r="F1880" s="78">
        <f>+IF(ISNUMBER(DATA!Q288),DATA!Q288,"n/a")</f>
        <v>0.08</v>
      </c>
      <c r="G1880" s="88">
        <f>+IF(ISNUMBER(DATA!Z288),DATA!Z288,"n/a")</f>
        <v>3.5</v>
      </c>
      <c r="H1880" s="78">
        <f>+IF(ISNUMBER(DATA!AA288),DATA!AA288,"n/a")</f>
        <v>6.2E-2</v>
      </c>
      <c r="I1880" s="88">
        <f>+IF(ISNUMBER(DATA!AJ288),DATA!AJ288,"n/a")</f>
        <v>3.49</v>
      </c>
      <c r="J1880" s="78">
        <f>+IF(ISNUMBER(DATA!AK288),DATA!AK288,"n/a")</f>
        <v>2.8000000000000001E-2</v>
      </c>
      <c r="K1880" s="88">
        <f>+IF(ISNUMBER(DATA!AT288),DATA!AT288,"n/a")</f>
        <v>3.47</v>
      </c>
      <c r="L1880" s="78">
        <f>+IF(ISNUMBER(DATA!AU288),DATA!AU288,"n/a")</f>
        <v>3.0000000000000001E-3</v>
      </c>
      <c r="M1880" s="67"/>
      <c r="N1880" s="67"/>
      <c r="O1880" s="67"/>
      <c r="P1880" s="67"/>
      <c r="Q1880" s="67"/>
      <c r="S1880" s="71"/>
      <c r="U1880" s="71"/>
      <c r="W1880" s="71"/>
      <c r="Y1880" s="71"/>
    </row>
    <row r="1881" spans="1:25" s="70" customFormat="1" x14ac:dyDescent="0.2">
      <c r="A1881" s="76" t="s">
        <v>19</v>
      </c>
      <c r="B1881" s="67" t="s">
        <v>20</v>
      </c>
      <c r="C1881" s="67" t="s">
        <v>26</v>
      </c>
      <c r="D1881" s="67" t="s">
        <v>312</v>
      </c>
      <c r="E1881" s="88">
        <f>+IF(ISNUMBER(DATA!P289),DATA!P289,"n/a")</f>
        <v>3.2</v>
      </c>
      <c r="F1881" s="78">
        <f>+IF(ISNUMBER(DATA!Q289),DATA!Q289,"n/a")</f>
        <v>0.115</v>
      </c>
      <c r="G1881" s="88">
        <f>+IF(ISNUMBER(DATA!Z289),DATA!Z289,"n/a")</f>
        <v>3.23</v>
      </c>
      <c r="H1881" s="78">
        <f>+IF(ISNUMBER(DATA!AA289),DATA!AA289,"n/a")</f>
        <v>0.108</v>
      </c>
      <c r="I1881" s="88">
        <f>+IF(ISNUMBER(DATA!AJ289),DATA!AJ289,"n/a")</f>
        <v>3.23</v>
      </c>
      <c r="J1881" s="78">
        <f>+IF(ISNUMBER(DATA!AK289),DATA!AK289,"n/a")</f>
        <v>6.4000000000000001E-2</v>
      </c>
      <c r="K1881" s="88">
        <f>+IF(ISNUMBER(DATA!AT289),DATA!AT289,"n/a")</f>
        <v>3.21</v>
      </c>
      <c r="L1881" s="78">
        <f>+IF(ISNUMBER(DATA!AU289),DATA!AU289,"n/a")</f>
        <v>2.9000000000000001E-2</v>
      </c>
      <c r="M1881" s="67"/>
      <c r="N1881" s="67"/>
      <c r="O1881" s="67"/>
      <c r="P1881" s="67"/>
      <c r="Q1881" s="67"/>
      <c r="S1881" s="71"/>
      <c r="U1881" s="71"/>
      <c r="W1881" s="71"/>
      <c r="Y1881" s="71"/>
    </row>
    <row r="1882" spans="1:25" s="70" customFormat="1" x14ac:dyDescent="0.2">
      <c r="A1882" s="76" t="s">
        <v>19</v>
      </c>
      <c r="B1882" s="67" t="s">
        <v>20</v>
      </c>
      <c r="C1882" s="67" t="s">
        <v>26</v>
      </c>
      <c r="D1882" s="67" t="s">
        <v>313</v>
      </c>
      <c r="E1882" s="88">
        <f>+IF(ISNUMBER(DATA!P290),DATA!P290,"n/a")</f>
        <v>3.09</v>
      </c>
      <c r="F1882" s="78">
        <f>+IF(ISNUMBER(DATA!Q290),DATA!Q290,"n/a")</f>
        <v>0.2</v>
      </c>
      <c r="G1882" s="88">
        <f>+IF(ISNUMBER(DATA!Z290),DATA!Z290,"n/a")</f>
        <v>3.18</v>
      </c>
      <c r="H1882" s="78">
        <f>+IF(ISNUMBER(DATA!AA290),DATA!AA290,"n/a")</f>
        <v>0.22500000000000001</v>
      </c>
      <c r="I1882" s="88">
        <f>+IF(ISNUMBER(DATA!AJ290),DATA!AJ290,"n/a")</f>
        <v>3.2</v>
      </c>
      <c r="J1882" s="78">
        <f>+IF(ISNUMBER(DATA!AK290),DATA!AK290,"n/a")</f>
        <v>0.14699999999999999</v>
      </c>
      <c r="K1882" s="88">
        <f>+IF(ISNUMBER(DATA!AT290),DATA!AT290,"n/a")</f>
        <v>3.09</v>
      </c>
      <c r="L1882" s="78">
        <f>+IF(ISNUMBER(DATA!AU290),DATA!AU290,"n/a")</f>
        <v>5.7000000000000002E-2</v>
      </c>
      <c r="M1882" s="67"/>
      <c r="N1882" s="67"/>
      <c r="O1882" s="67"/>
      <c r="P1882" s="67"/>
      <c r="Q1882" s="67"/>
      <c r="S1882" s="71"/>
      <c r="U1882" s="71"/>
      <c r="W1882" s="71"/>
      <c r="Y1882" s="71"/>
    </row>
    <row r="1883" spans="1:25" s="70" customFormat="1" x14ac:dyDescent="0.2">
      <c r="A1883" s="76" t="s">
        <v>19</v>
      </c>
      <c r="B1883" s="67" t="s">
        <v>20</v>
      </c>
      <c r="C1883" s="67" t="s">
        <v>26</v>
      </c>
      <c r="D1883" s="67" t="s">
        <v>314</v>
      </c>
      <c r="E1883" s="88">
        <f>+IF(ISNUMBER(DATA!P291),DATA!P291,"n/a")</f>
        <v>3.99</v>
      </c>
      <c r="F1883" s="78">
        <f>+IF(ISNUMBER(DATA!Q291),DATA!Q291,"n/a")</f>
        <v>6.2E-2</v>
      </c>
      <c r="G1883" s="88">
        <f>+IF(ISNUMBER(DATA!Z291),DATA!Z291,"n/a")</f>
        <v>4.0999999999999996</v>
      </c>
      <c r="H1883" s="78">
        <f>+IF(ISNUMBER(DATA!AA291),DATA!AA291,"n/a")</f>
        <v>7.1999999999999995E-2</v>
      </c>
      <c r="I1883" s="88">
        <f>+IF(ISNUMBER(DATA!AJ291),DATA!AJ291,"n/a")</f>
        <v>3.93</v>
      </c>
      <c r="J1883" s="78">
        <f>+IF(ISNUMBER(DATA!AK291),DATA!AK291,"n/a")</f>
        <v>4.3999999999999997E-2</v>
      </c>
      <c r="K1883" s="88">
        <f>+IF(ISNUMBER(DATA!AT291),DATA!AT291,"n/a")</f>
        <v>3.91</v>
      </c>
      <c r="L1883" s="78">
        <f>+IF(ISNUMBER(DATA!AU291),DATA!AU291,"n/a")</f>
        <v>9.5000000000000001E-2</v>
      </c>
      <c r="M1883" s="67"/>
      <c r="N1883" s="67"/>
      <c r="O1883" s="67"/>
      <c r="P1883" s="67"/>
      <c r="Q1883" s="67"/>
      <c r="S1883" s="71"/>
      <c r="U1883" s="71"/>
      <c r="W1883" s="71"/>
      <c r="Y1883" s="71"/>
    </row>
    <row r="1884" spans="1:25" s="70" customFormat="1" x14ac:dyDescent="0.2">
      <c r="A1884" s="76" t="s">
        <v>19</v>
      </c>
      <c r="B1884" s="67" t="s">
        <v>20</v>
      </c>
      <c r="C1884" s="67" t="s">
        <v>26</v>
      </c>
      <c r="D1884" s="67" t="s">
        <v>315</v>
      </c>
      <c r="E1884" s="88">
        <f>+IF(ISNUMBER(DATA!P292),DATA!P292,"n/a")</f>
        <v>4.9800000000000004</v>
      </c>
      <c r="F1884" s="78">
        <f>+IF(ISNUMBER(DATA!Q292),DATA!Q292,"n/a")</f>
        <v>7.0999999999999994E-2</v>
      </c>
      <c r="G1884" s="88">
        <f>+IF(ISNUMBER(DATA!Z292),DATA!Z292,"n/a")</f>
        <v>4.96</v>
      </c>
      <c r="H1884" s="78">
        <f>+IF(ISNUMBER(DATA!AA292),DATA!AA292,"n/a")</f>
        <v>0.04</v>
      </c>
      <c r="I1884" s="88">
        <f>+IF(ISNUMBER(DATA!AJ292),DATA!AJ292,"n/a")</f>
        <v>4.87</v>
      </c>
      <c r="J1884" s="78">
        <f>+IF(ISNUMBER(DATA!AK292),DATA!AK292,"n/a")</f>
        <v>3.5999999999999997E-2</v>
      </c>
      <c r="K1884" s="88">
        <f>+IF(ISNUMBER(DATA!AT292),DATA!AT292,"n/a")</f>
        <v>4.84</v>
      </c>
      <c r="L1884" s="78">
        <f>+IF(ISNUMBER(DATA!AU292),DATA!AU292,"n/a")</f>
        <v>2.4E-2</v>
      </c>
      <c r="M1884" s="67"/>
      <c r="N1884" s="67"/>
      <c r="O1884" s="67"/>
      <c r="P1884" s="67"/>
      <c r="Q1884" s="67"/>
      <c r="S1884" s="71"/>
      <c r="U1884" s="71"/>
      <c r="W1884" s="71"/>
      <c r="Y1884" s="71"/>
    </row>
    <row r="1885" spans="1:25" s="70" customFormat="1" x14ac:dyDescent="0.2">
      <c r="A1885" s="76" t="s">
        <v>19</v>
      </c>
      <c r="B1885" s="67" t="s">
        <v>20</v>
      </c>
      <c r="C1885" s="67" t="s">
        <v>26</v>
      </c>
      <c r="D1885" s="67" t="s">
        <v>316</v>
      </c>
      <c r="E1885" s="88">
        <f>+IF(ISNUMBER(DATA!P293),DATA!P293,"n/a")</f>
        <v>3.91</v>
      </c>
      <c r="F1885" s="78">
        <f>+IF(ISNUMBER(DATA!Q293),DATA!Q293,"n/a")</f>
        <v>9.9000000000000005E-2</v>
      </c>
      <c r="G1885" s="88">
        <f>+IF(ISNUMBER(DATA!Z293),DATA!Z293,"n/a")</f>
        <v>3.96</v>
      </c>
      <c r="H1885" s="78">
        <f>+IF(ISNUMBER(DATA!AA293),DATA!AA293,"n/a")</f>
        <v>0.08</v>
      </c>
      <c r="I1885" s="88">
        <f>+IF(ISNUMBER(DATA!AJ293),DATA!AJ293,"n/a")</f>
        <v>3.87</v>
      </c>
      <c r="J1885" s="78">
        <f>+IF(ISNUMBER(DATA!AK293),DATA!AK293,"n/a")</f>
        <v>1.4E-2</v>
      </c>
      <c r="K1885" s="88">
        <f>+IF(ISNUMBER(DATA!AT293),DATA!AT293,"n/a")</f>
        <v>3.84</v>
      </c>
      <c r="L1885" s="78">
        <f>+IF(ISNUMBER(DATA!AU293),DATA!AU293,"n/a")</f>
        <v>2.9000000000000001E-2</v>
      </c>
      <c r="M1885" s="67"/>
      <c r="N1885" s="67"/>
      <c r="O1885" s="67"/>
      <c r="P1885" s="67"/>
      <c r="Q1885" s="67"/>
      <c r="S1885" s="71"/>
      <c r="U1885" s="71"/>
      <c r="W1885" s="71"/>
      <c r="Y1885" s="71"/>
    </row>
    <row r="1886" spans="1:25" s="70" customFormat="1" x14ac:dyDescent="0.2">
      <c r="A1886" s="76" t="s">
        <v>19</v>
      </c>
      <c r="B1886" s="67" t="s">
        <v>20</v>
      </c>
      <c r="C1886" s="67" t="s">
        <v>26</v>
      </c>
      <c r="D1886" s="67" t="s">
        <v>317</v>
      </c>
      <c r="E1886" s="88">
        <f>+IF(ISNUMBER(DATA!P294),DATA!P294,"n/a")</f>
        <v>4.32</v>
      </c>
      <c r="F1886" s="78">
        <f>+IF(ISNUMBER(DATA!Q294),DATA!Q294,"n/a")</f>
        <v>3.3000000000000002E-2</v>
      </c>
      <c r="G1886" s="88">
        <f>+IF(ISNUMBER(DATA!Z294),DATA!Z294,"n/a")</f>
        <v>4.41</v>
      </c>
      <c r="H1886" s="78">
        <f>+IF(ISNUMBER(DATA!AA294),DATA!AA294,"n/a")</f>
        <v>5.5E-2</v>
      </c>
      <c r="I1886" s="88">
        <f>+IF(ISNUMBER(DATA!AJ294),DATA!AJ294,"n/a")</f>
        <v>4.28</v>
      </c>
      <c r="J1886" s="78">
        <f>+IF(ISNUMBER(DATA!AK294),DATA!AK294,"n/a")</f>
        <v>5.0999999999999997E-2</v>
      </c>
      <c r="K1886" s="88">
        <f>+IF(ISNUMBER(DATA!AT294),DATA!AT294,"n/a")</f>
        <v>4.22</v>
      </c>
      <c r="L1886" s="78">
        <f>+IF(ISNUMBER(DATA!AU294),DATA!AU294,"n/a")</f>
        <v>7.1999999999999995E-2</v>
      </c>
      <c r="M1886" s="67"/>
      <c r="N1886" s="67"/>
      <c r="O1886" s="67"/>
      <c r="P1886" s="67"/>
      <c r="Q1886" s="67"/>
      <c r="S1886" s="71"/>
      <c r="U1886" s="71"/>
      <c r="W1886" s="71"/>
      <c r="Y1886" s="71"/>
    </row>
    <row r="1887" spans="1:25" s="70" customFormat="1" x14ac:dyDescent="0.2">
      <c r="A1887" s="76" t="s">
        <v>19</v>
      </c>
      <c r="B1887" s="67" t="s">
        <v>20</v>
      </c>
      <c r="C1887" s="67" t="s">
        <v>26</v>
      </c>
      <c r="D1887" s="67" t="s">
        <v>318</v>
      </c>
      <c r="E1887" s="88">
        <f>+IF(ISNUMBER(DATA!P295),DATA!P295,"n/a")</f>
        <v>4.4800000000000004</v>
      </c>
      <c r="F1887" s="78">
        <f>+IF(ISNUMBER(DATA!Q295),DATA!Q295,"n/a")</f>
        <v>8.0000000000000002E-3</v>
      </c>
      <c r="G1887" s="88">
        <f>+IF(ISNUMBER(DATA!Z295),DATA!Z295,"n/a")</f>
        <v>4.42</v>
      </c>
      <c r="H1887" s="78">
        <f>+IF(ISNUMBER(DATA!AA295),DATA!AA295,"n/a")</f>
        <v>-0.01</v>
      </c>
      <c r="I1887" s="88">
        <f>+IF(ISNUMBER(DATA!AJ295),DATA!AJ295,"n/a")</f>
        <v>4.42</v>
      </c>
      <c r="J1887" s="78">
        <f>+IF(ISNUMBER(DATA!AK295),DATA!AK295,"n/a")</f>
        <v>-2E-3</v>
      </c>
      <c r="K1887" s="88">
        <f>+IF(ISNUMBER(DATA!AT295),DATA!AT295,"n/a")</f>
        <v>4.43</v>
      </c>
      <c r="L1887" s="78">
        <f>+IF(ISNUMBER(DATA!AU295),DATA!AU295,"n/a")</f>
        <v>3.1E-2</v>
      </c>
      <c r="M1887" s="67"/>
      <c r="N1887" s="67"/>
      <c r="O1887" s="67"/>
      <c r="P1887" s="67"/>
      <c r="Q1887" s="67"/>
      <c r="S1887" s="71"/>
      <c r="U1887" s="71"/>
      <c r="W1887" s="71"/>
      <c r="Y1887" s="71"/>
    </row>
    <row r="1888" spans="1:25" s="70" customFormat="1" x14ac:dyDescent="0.2">
      <c r="A1888" s="76" t="s">
        <v>19</v>
      </c>
      <c r="B1888" s="67" t="s">
        <v>20</v>
      </c>
      <c r="C1888" s="67" t="s">
        <v>26</v>
      </c>
      <c r="D1888" s="67" t="s">
        <v>319</v>
      </c>
      <c r="E1888" s="88">
        <f>+IF(ISNUMBER(DATA!P296),DATA!P296,"n/a")</f>
        <v>3.63</v>
      </c>
      <c r="F1888" s="78">
        <f>+IF(ISNUMBER(DATA!Q296),DATA!Q296,"n/a")</f>
        <v>0.13500000000000001</v>
      </c>
      <c r="G1888" s="88">
        <f>+IF(ISNUMBER(DATA!Z296),DATA!Z296,"n/a")</f>
        <v>3.65</v>
      </c>
      <c r="H1888" s="78">
        <f>+IF(ISNUMBER(DATA!AA296),DATA!AA296,"n/a")</f>
        <v>0.11799999999999999</v>
      </c>
      <c r="I1888" s="88">
        <f>+IF(ISNUMBER(DATA!AJ296),DATA!AJ296,"n/a")</f>
        <v>3.64</v>
      </c>
      <c r="J1888" s="78">
        <f>+IF(ISNUMBER(DATA!AK296),DATA!AK296,"n/a")</f>
        <v>0.108</v>
      </c>
      <c r="K1888" s="88">
        <f>+IF(ISNUMBER(DATA!AT296),DATA!AT296,"n/a")</f>
        <v>3.47</v>
      </c>
      <c r="L1888" s="78">
        <f>+IF(ISNUMBER(DATA!AU296),DATA!AU296,"n/a")</f>
        <v>5.8999999999999997E-2</v>
      </c>
      <c r="M1888" s="67"/>
      <c r="N1888" s="67"/>
      <c r="O1888" s="67"/>
      <c r="P1888" s="67"/>
      <c r="Q1888" s="67"/>
      <c r="S1888" s="71"/>
      <c r="U1888" s="71"/>
      <c r="W1888" s="71"/>
      <c r="Y1888" s="71"/>
    </row>
    <row r="1889" spans="1:25" s="70" customFormat="1" x14ac:dyDescent="0.2">
      <c r="A1889" s="76" t="s">
        <v>19</v>
      </c>
      <c r="B1889" s="67" t="s">
        <v>20</v>
      </c>
      <c r="C1889" s="67" t="s">
        <v>26</v>
      </c>
      <c r="D1889" s="67" t="s">
        <v>320</v>
      </c>
      <c r="E1889" s="88">
        <f>+IF(ISNUMBER(DATA!P297),DATA!P297,"n/a")</f>
        <v>4.0999999999999996</v>
      </c>
      <c r="F1889" s="78">
        <f>+IF(ISNUMBER(DATA!Q297),DATA!Q297,"n/a")</f>
        <v>7.0999999999999994E-2</v>
      </c>
      <c r="G1889" s="88">
        <f>+IF(ISNUMBER(DATA!Z297),DATA!Z297,"n/a")</f>
        <v>4.03</v>
      </c>
      <c r="H1889" s="78">
        <f>+IF(ISNUMBER(DATA!AA297),DATA!AA297,"n/a")</f>
        <v>7.3999999999999996E-2</v>
      </c>
      <c r="I1889" s="88">
        <f>+IF(ISNUMBER(DATA!AJ297),DATA!AJ297,"n/a")</f>
        <v>4.1500000000000004</v>
      </c>
      <c r="J1889" s="78">
        <f>+IF(ISNUMBER(DATA!AK297),DATA!AK297,"n/a")</f>
        <v>0.151</v>
      </c>
      <c r="K1889" s="88">
        <f>+IF(ISNUMBER(DATA!AT297),DATA!AT297,"n/a")</f>
        <v>3.93</v>
      </c>
      <c r="L1889" s="78">
        <f>+IF(ISNUMBER(DATA!AU297),DATA!AU297,"n/a")</f>
        <v>0.125</v>
      </c>
      <c r="M1889" s="67"/>
      <c r="N1889" s="67"/>
      <c r="O1889" s="67"/>
      <c r="P1889" s="67"/>
      <c r="Q1889" s="67"/>
      <c r="S1889" s="71"/>
      <c r="U1889" s="71"/>
      <c r="W1889" s="71"/>
      <c r="Y1889" s="71"/>
    </row>
    <row r="1890" spans="1:25" s="70" customFormat="1" x14ac:dyDescent="0.2">
      <c r="A1890" s="76" t="s">
        <v>19</v>
      </c>
      <c r="B1890" s="67" t="s">
        <v>20</v>
      </c>
      <c r="C1890" s="67" t="s">
        <v>26</v>
      </c>
      <c r="D1890" s="67" t="s">
        <v>321</v>
      </c>
      <c r="E1890" s="88">
        <f>+IF(ISNUMBER(DATA!P298),DATA!P298,"n/a")</f>
        <v>3.72</v>
      </c>
      <c r="F1890" s="78">
        <f>+IF(ISNUMBER(DATA!Q298),DATA!Q298,"n/a")</f>
        <v>6.0999999999999999E-2</v>
      </c>
      <c r="G1890" s="88">
        <f>+IF(ISNUMBER(DATA!Z298),DATA!Z298,"n/a")</f>
        <v>3.72</v>
      </c>
      <c r="H1890" s="78">
        <f>+IF(ISNUMBER(DATA!AA298),DATA!AA298,"n/a")</f>
        <v>2.5999999999999999E-2</v>
      </c>
      <c r="I1890" s="88">
        <f>+IF(ISNUMBER(DATA!AJ298),DATA!AJ298,"n/a")</f>
        <v>3.7</v>
      </c>
      <c r="J1890" s="78">
        <f>+IF(ISNUMBER(DATA!AK298),DATA!AK298,"n/a")</f>
        <v>8.9999999999999993E-3</v>
      </c>
      <c r="K1890" s="88">
        <f>+IF(ISNUMBER(DATA!AT298),DATA!AT298,"n/a")</f>
        <v>3.68</v>
      </c>
      <c r="L1890" s="78">
        <f>+IF(ISNUMBER(DATA!AU298),DATA!AU298,"n/a")</f>
        <v>6.2E-2</v>
      </c>
      <c r="M1890" s="67"/>
      <c r="N1890" s="67"/>
      <c r="O1890" s="67"/>
      <c r="P1890" s="67"/>
      <c r="Q1890" s="67"/>
      <c r="S1890" s="71"/>
      <c r="U1890" s="71"/>
      <c r="W1890" s="71"/>
      <c r="Y1890" s="71"/>
    </row>
    <row r="1891" spans="1:25" s="70" customFormat="1" x14ac:dyDescent="0.2">
      <c r="A1891" s="76" t="s">
        <v>19</v>
      </c>
      <c r="B1891" s="67" t="s">
        <v>20</v>
      </c>
      <c r="C1891" s="67" t="s">
        <v>26</v>
      </c>
      <c r="D1891" s="67" t="s">
        <v>347</v>
      </c>
      <c r="E1891" s="88">
        <f>+IF(ISNUMBER(DATA!P299),DATA!P299,"n/a")</f>
        <v>2.79</v>
      </c>
      <c r="F1891" s="78">
        <f>+IF(ISNUMBER(DATA!Q299),DATA!Q299,"n/a")</f>
        <v>1.4E-2</v>
      </c>
      <c r="G1891" s="88">
        <f>+IF(ISNUMBER(DATA!Z299),DATA!Z299,"n/a")</f>
        <v>2.81</v>
      </c>
      <c r="H1891" s="78">
        <f>+IF(ISNUMBER(DATA!AA299),DATA!AA299,"n/a")</f>
        <v>9.8000000000000004E-2</v>
      </c>
      <c r="I1891" s="88">
        <f>+IF(ISNUMBER(DATA!AJ299),DATA!AJ299,"n/a")</f>
        <v>2.8</v>
      </c>
      <c r="J1891" s="78">
        <f>+IF(ISNUMBER(DATA!AK299),DATA!AK299,"n/a")</f>
        <v>8.6999999999999994E-2</v>
      </c>
      <c r="K1891" s="88">
        <f>+IF(ISNUMBER(DATA!AT299),DATA!AT299,"n/a")</f>
        <v>2.78</v>
      </c>
      <c r="L1891" s="78">
        <f>+IF(ISNUMBER(DATA!AU299),DATA!AU299,"n/a")</f>
        <v>6.8000000000000005E-2</v>
      </c>
      <c r="M1891" s="67"/>
      <c r="N1891" s="67"/>
      <c r="O1891" s="67"/>
      <c r="P1891" s="67"/>
      <c r="Q1891" s="67"/>
      <c r="S1891" s="71"/>
      <c r="U1891" s="71"/>
      <c r="W1891" s="71"/>
      <c r="Y1891" s="71"/>
    </row>
    <row r="1892" spans="1:25" s="70" customFormat="1" x14ac:dyDescent="0.2">
      <c r="A1892" s="76" t="s">
        <v>19</v>
      </c>
      <c r="B1892" s="67" t="s">
        <v>20</v>
      </c>
      <c r="C1892" s="67" t="s">
        <v>26</v>
      </c>
      <c r="D1892" s="67" t="s">
        <v>348</v>
      </c>
      <c r="E1892" s="88">
        <f>+IF(ISNUMBER(DATA!P300),DATA!P300,"n/a")</f>
        <v>3.59</v>
      </c>
      <c r="F1892" s="78">
        <f>+IF(ISNUMBER(DATA!Q300),DATA!Q300,"n/a")</f>
        <v>0.128</v>
      </c>
      <c r="G1892" s="88">
        <f>+IF(ISNUMBER(DATA!Z300),DATA!Z300,"n/a")</f>
        <v>3.46</v>
      </c>
      <c r="H1892" s="78">
        <f>+IF(ISNUMBER(DATA!AA300),DATA!AA300,"n/a")</f>
        <v>7.0999999999999994E-2</v>
      </c>
      <c r="I1892" s="88">
        <f>+IF(ISNUMBER(DATA!AJ300),DATA!AJ300,"n/a")</f>
        <v>3.35</v>
      </c>
      <c r="J1892" s="78">
        <f>+IF(ISNUMBER(DATA!AK300),DATA!AK300,"n/a")</f>
        <v>4.2000000000000003E-2</v>
      </c>
      <c r="K1892" s="88">
        <f>+IF(ISNUMBER(DATA!AT300),DATA!AT300,"n/a")</f>
        <v>3.25</v>
      </c>
      <c r="L1892" s="78">
        <f>+IF(ISNUMBER(DATA!AU300),DATA!AU300,"n/a")</f>
        <v>1.4E-2</v>
      </c>
      <c r="M1892" s="67"/>
      <c r="N1892" s="67"/>
      <c r="O1892" s="67"/>
      <c r="P1892" s="67"/>
      <c r="Q1892" s="67"/>
      <c r="S1892" s="71"/>
      <c r="U1892" s="71"/>
      <c r="W1892" s="71"/>
      <c r="Y1892" s="71"/>
    </row>
    <row r="1893" spans="1:25" x14ac:dyDescent="0.2">
      <c r="E1893" s="101"/>
      <c r="F1893" s="103"/>
      <c r="G1893" s="101"/>
      <c r="H1893" s="103"/>
      <c r="I1893" s="101"/>
      <c r="J1893" s="103"/>
      <c r="K1893" s="101"/>
      <c r="L1893" s="103"/>
    </row>
    <row r="1894" spans="1:25" s="70" customFormat="1" x14ac:dyDescent="0.2">
      <c r="A1894" s="67" t="s">
        <v>12</v>
      </c>
      <c r="B1894" s="67" t="s">
        <v>23</v>
      </c>
      <c r="C1894" s="67" t="s">
        <v>0</v>
      </c>
      <c r="D1894" s="67" t="s">
        <v>274</v>
      </c>
      <c r="E1894" s="77">
        <f>+IF(ISNUMBER(DATA!H609),DATA!H609,"n/a")</f>
        <v>101539</v>
      </c>
      <c r="F1894" s="78">
        <f>+IF(ISNUMBER(DATA!I609),DATA!I609,"n/a")</f>
        <v>0.32600000000000001</v>
      </c>
      <c r="G1894" s="77">
        <f>+IF(ISNUMBER(DATA!R609),DATA!R609,"n/a")</f>
        <v>251513</v>
      </c>
      <c r="H1894" s="78">
        <f>+IF(ISNUMBER(DATA!S609),DATA!S609,"n/a")</f>
        <v>0.13200000000000001</v>
      </c>
      <c r="I1894" s="77">
        <f>+IF(ISNUMBER(DATA!AB609),DATA!AB609,"n/a")</f>
        <v>485369</v>
      </c>
      <c r="J1894" s="78">
        <f>+IF(ISNUMBER(DATA!AC609),DATA!AC609,"n/a")</f>
        <v>6.4000000000000001E-2</v>
      </c>
      <c r="K1894" s="77">
        <f>+IF(ISNUMBER(DATA!AL609),DATA!AL609,"n/a")</f>
        <v>962240</v>
      </c>
      <c r="L1894" s="78">
        <f>+IF(ISNUMBER(DATA!AM609),DATA!AM609,"n/a")</f>
        <v>4.4999999999999998E-2</v>
      </c>
      <c r="M1894" s="67"/>
      <c r="N1894" s="67"/>
      <c r="O1894" s="67"/>
      <c r="P1894" s="67"/>
      <c r="Q1894" s="67"/>
      <c r="S1894" s="71"/>
      <c r="U1894" s="71"/>
      <c r="W1894" s="71"/>
      <c r="Y1894" s="71"/>
    </row>
    <row r="1895" spans="1:25" s="70" customFormat="1" x14ac:dyDescent="0.2">
      <c r="A1895" s="67" t="s">
        <v>12</v>
      </c>
      <c r="B1895" s="67" t="s">
        <v>23</v>
      </c>
      <c r="C1895" s="67" t="s">
        <v>0</v>
      </c>
      <c r="D1895" s="67" t="s">
        <v>275</v>
      </c>
      <c r="E1895" s="77">
        <f>+IF(ISNUMBER(DATA!H610),DATA!H610,"n/a")</f>
        <v>419689</v>
      </c>
      <c r="F1895" s="78">
        <f>+IF(ISNUMBER(DATA!I610),DATA!I610,"n/a")</f>
        <v>-8.5000000000000006E-2</v>
      </c>
      <c r="G1895" s="77">
        <f>+IF(ISNUMBER(DATA!R610),DATA!R610,"n/a")</f>
        <v>1373233</v>
      </c>
      <c r="H1895" s="78">
        <f>+IF(ISNUMBER(DATA!S610),DATA!S610,"n/a")</f>
        <v>-2.8000000000000001E-2</v>
      </c>
      <c r="I1895" s="77">
        <f>+IF(ISNUMBER(DATA!AB610),DATA!AB610,"n/a")</f>
        <v>2801734</v>
      </c>
      <c r="J1895" s="78">
        <f>+IF(ISNUMBER(DATA!AC610),DATA!AC610,"n/a")</f>
        <v>8.0000000000000002E-3</v>
      </c>
      <c r="K1895" s="77">
        <f>+IF(ISNUMBER(DATA!AL610),DATA!AL610,"n/a")</f>
        <v>5502767</v>
      </c>
      <c r="L1895" s="78">
        <f>+IF(ISNUMBER(DATA!AM610),DATA!AM610,"n/a")</f>
        <v>-4.2999999999999997E-2</v>
      </c>
      <c r="M1895" s="67"/>
      <c r="N1895" s="67"/>
      <c r="O1895" s="67"/>
      <c r="P1895" s="67"/>
      <c r="Q1895" s="67"/>
      <c r="S1895" s="71"/>
      <c r="U1895" s="71"/>
      <c r="W1895" s="71"/>
      <c r="Y1895" s="71"/>
    </row>
    <row r="1896" spans="1:25" s="70" customFormat="1" x14ac:dyDescent="0.2">
      <c r="A1896" s="67" t="s">
        <v>12</v>
      </c>
      <c r="B1896" s="67" t="s">
        <v>23</v>
      </c>
      <c r="C1896" s="67" t="s">
        <v>0</v>
      </c>
      <c r="D1896" s="67" t="s">
        <v>276</v>
      </c>
      <c r="E1896" s="77">
        <f>+IF(ISNUMBER(DATA!H611),DATA!H611,"n/a")</f>
        <v>561367</v>
      </c>
      <c r="F1896" s="78">
        <f>+IF(ISNUMBER(DATA!I611),DATA!I611,"n/a")</f>
        <v>-0.184</v>
      </c>
      <c r="G1896" s="77">
        <f>+IF(ISNUMBER(DATA!R611),DATA!R611,"n/a")</f>
        <v>1703647</v>
      </c>
      <c r="H1896" s="78">
        <f>+IF(ISNUMBER(DATA!S611),DATA!S611,"n/a")</f>
        <v>-0.16500000000000001</v>
      </c>
      <c r="I1896" s="77">
        <f>+IF(ISNUMBER(DATA!AB611),DATA!AB611,"n/a")</f>
        <v>3479796</v>
      </c>
      <c r="J1896" s="78">
        <f>+IF(ISNUMBER(DATA!AC611),DATA!AC611,"n/a")</f>
        <v>-0.14699999999999999</v>
      </c>
      <c r="K1896" s="77">
        <f>+IF(ISNUMBER(DATA!AL611),DATA!AL611,"n/a")</f>
        <v>7595230</v>
      </c>
      <c r="L1896" s="78">
        <f>+IF(ISNUMBER(DATA!AM611),DATA!AM611,"n/a")</f>
        <v>-0.10199999999999999</v>
      </c>
      <c r="M1896" s="67"/>
      <c r="N1896" s="67"/>
      <c r="O1896" s="67"/>
      <c r="P1896" s="67"/>
      <c r="Q1896" s="67"/>
      <c r="S1896" s="71"/>
      <c r="U1896" s="71"/>
      <c r="W1896" s="71"/>
      <c r="Y1896" s="71"/>
    </row>
    <row r="1897" spans="1:25" s="70" customFormat="1" x14ac:dyDescent="0.2">
      <c r="A1897" s="67" t="s">
        <v>12</v>
      </c>
      <c r="B1897" s="67" t="s">
        <v>23</v>
      </c>
      <c r="C1897" s="67" t="s">
        <v>0</v>
      </c>
      <c r="D1897" s="67" t="s">
        <v>277</v>
      </c>
      <c r="E1897" s="77">
        <f>+IF(ISNUMBER(DATA!H612),DATA!H612,"n/a")</f>
        <v>247001</v>
      </c>
      <c r="F1897" s="78">
        <f>+IF(ISNUMBER(DATA!I612),DATA!I612,"n/a")</f>
        <v>-0.08</v>
      </c>
      <c r="G1897" s="77">
        <f>+IF(ISNUMBER(DATA!R612),DATA!R612,"n/a")</f>
        <v>787447</v>
      </c>
      <c r="H1897" s="78">
        <f>+IF(ISNUMBER(DATA!S612),DATA!S612,"n/a")</f>
        <v>-4.3999999999999997E-2</v>
      </c>
      <c r="I1897" s="77">
        <f>+IF(ISNUMBER(DATA!AB612),DATA!AB612,"n/a")</f>
        <v>1619340</v>
      </c>
      <c r="J1897" s="78">
        <f>+IF(ISNUMBER(DATA!AC612),DATA!AC612,"n/a")</f>
        <v>-3.0000000000000001E-3</v>
      </c>
      <c r="K1897" s="77">
        <f>+IF(ISNUMBER(DATA!AL612),DATA!AL612,"n/a")</f>
        <v>3336253</v>
      </c>
      <c r="L1897" s="78">
        <f>+IF(ISNUMBER(DATA!AM612),DATA!AM612,"n/a")</f>
        <v>8.9999999999999993E-3</v>
      </c>
      <c r="M1897" s="67"/>
      <c r="N1897" s="67"/>
      <c r="O1897" s="67"/>
      <c r="P1897" s="67"/>
      <c r="Q1897" s="67"/>
      <c r="S1897" s="71"/>
      <c r="U1897" s="71"/>
      <c r="W1897" s="71"/>
      <c r="Y1897" s="71"/>
    </row>
    <row r="1898" spans="1:25" s="70" customFormat="1" x14ac:dyDescent="0.2">
      <c r="A1898" s="67" t="s">
        <v>12</v>
      </c>
      <c r="B1898" s="67" t="s">
        <v>23</v>
      </c>
      <c r="C1898" s="67" t="s">
        <v>0</v>
      </c>
      <c r="D1898" s="67" t="s">
        <v>278</v>
      </c>
      <c r="E1898" s="77">
        <f>+IF(ISNUMBER(DATA!H613),DATA!H613,"n/a")</f>
        <v>524559</v>
      </c>
      <c r="F1898" s="78">
        <f>+IF(ISNUMBER(DATA!I613),DATA!I613,"n/a")</f>
        <v>-7.8E-2</v>
      </c>
      <c r="G1898" s="77">
        <f>+IF(ISNUMBER(DATA!R613),DATA!R613,"n/a")</f>
        <v>1585733</v>
      </c>
      <c r="H1898" s="78">
        <f>+IF(ISNUMBER(DATA!S613),DATA!S613,"n/a")</f>
        <v>-5.0999999999999997E-2</v>
      </c>
      <c r="I1898" s="77">
        <f>+IF(ISNUMBER(DATA!AB613),DATA!AB613,"n/a")</f>
        <v>3205341</v>
      </c>
      <c r="J1898" s="78">
        <f>+IF(ISNUMBER(DATA!AC613),DATA!AC613,"n/a")</f>
        <v>-6.4000000000000001E-2</v>
      </c>
      <c r="K1898" s="77">
        <f>+IF(ISNUMBER(DATA!AL613),DATA!AL613,"n/a")</f>
        <v>6789014</v>
      </c>
      <c r="L1898" s="78">
        <f>+IF(ISNUMBER(DATA!AM613),DATA!AM613,"n/a")</f>
        <v>-1.2E-2</v>
      </c>
      <c r="M1898" s="67"/>
      <c r="N1898" s="67"/>
      <c r="O1898" s="67"/>
      <c r="P1898" s="67"/>
      <c r="Q1898" s="67"/>
      <c r="S1898" s="71"/>
      <c r="U1898" s="71"/>
      <c r="W1898" s="71"/>
      <c r="Y1898" s="71"/>
    </row>
    <row r="1899" spans="1:25" s="70" customFormat="1" x14ac:dyDescent="0.2">
      <c r="A1899" s="67" t="s">
        <v>12</v>
      </c>
      <c r="B1899" s="67" t="s">
        <v>23</v>
      </c>
      <c r="C1899" s="67" t="s">
        <v>0</v>
      </c>
      <c r="D1899" s="67" t="s">
        <v>279</v>
      </c>
      <c r="E1899" s="77">
        <f>+IF(ISNUMBER(DATA!H614),DATA!H614,"n/a")</f>
        <v>217864</v>
      </c>
      <c r="F1899" s="78">
        <f>+IF(ISNUMBER(DATA!I614),DATA!I614,"n/a")</f>
        <v>0.14299999999999999</v>
      </c>
      <c r="G1899" s="77">
        <f>+IF(ISNUMBER(DATA!R614),DATA!R614,"n/a")</f>
        <v>679354</v>
      </c>
      <c r="H1899" s="78">
        <f>+IF(ISNUMBER(DATA!S614),DATA!S614,"n/a")</f>
        <v>0.20200000000000001</v>
      </c>
      <c r="I1899" s="77">
        <f>+IF(ISNUMBER(DATA!AB614),DATA!AB614,"n/a")</f>
        <v>1394900</v>
      </c>
      <c r="J1899" s="78">
        <f>+IF(ISNUMBER(DATA!AC614),DATA!AC614,"n/a")</f>
        <v>0.19600000000000001</v>
      </c>
      <c r="K1899" s="77">
        <f>+IF(ISNUMBER(DATA!AL614),DATA!AL614,"n/a")</f>
        <v>2505820</v>
      </c>
      <c r="L1899" s="78">
        <f>+IF(ISNUMBER(DATA!AM614),DATA!AM614,"n/a")</f>
        <v>8.9999999999999993E-3</v>
      </c>
      <c r="M1899" s="67"/>
      <c r="N1899" s="67"/>
      <c r="O1899" s="67"/>
      <c r="P1899" s="67"/>
      <c r="Q1899" s="67"/>
      <c r="S1899" s="71"/>
      <c r="U1899" s="71"/>
      <c r="W1899" s="71"/>
      <c r="Y1899" s="71"/>
    </row>
    <row r="1900" spans="1:25" s="70" customFormat="1" x14ac:dyDescent="0.2">
      <c r="A1900" s="67" t="s">
        <v>12</v>
      </c>
      <c r="B1900" s="67" t="s">
        <v>23</v>
      </c>
      <c r="C1900" s="67" t="s">
        <v>0</v>
      </c>
      <c r="D1900" s="67" t="s">
        <v>280</v>
      </c>
      <c r="E1900" s="77">
        <f>+IF(ISNUMBER(DATA!H615),DATA!H615,"n/a")</f>
        <v>184768</v>
      </c>
      <c r="F1900" s="78">
        <f>+IF(ISNUMBER(DATA!I615),DATA!I615,"n/a")</f>
        <v>7.0000000000000001E-3</v>
      </c>
      <c r="G1900" s="77">
        <f>+IF(ISNUMBER(DATA!R615),DATA!R615,"n/a")</f>
        <v>591274</v>
      </c>
      <c r="H1900" s="78">
        <f>+IF(ISNUMBER(DATA!S615),DATA!S615,"n/a")</f>
        <v>3.2000000000000001E-2</v>
      </c>
      <c r="I1900" s="77">
        <f>+IF(ISNUMBER(DATA!AB615),DATA!AB615,"n/a")</f>
        <v>1205880</v>
      </c>
      <c r="J1900" s="78">
        <f>+IF(ISNUMBER(DATA!AC615),DATA!AC615,"n/a")</f>
        <v>4.1000000000000002E-2</v>
      </c>
      <c r="K1900" s="77">
        <f>+IF(ISNUMBER(DATA!AL615),DATA!AL615,"n/a")</f>
        <v>2409477</v>
      </c>
      <c r="L1900" s="78">
        <f>+IF(ISNUMBER(DATA!AM615),DATA!AM615,"n/a")</f>
        <v>-8.9999999999999993E-3</v>
      </c>
      <c r="M1900" s="67"/>
      <c r="N1900" s="67"/>
      <c r="O1900" s="67"/>
      <c r="P1900" s="67"/>
      <c r="Q1900" s="67"/>
      <c r="S1900" s="71"/>
      <c r="U1900" s="71"/>
      <c r="W1900" s="71"/>
      <c r="Y1900" s="71"/>
    </row>
    <row r="1901" spans="1:25" s="70" customFormat="1" x14ac:dyDescent="0.2">
      <c r="A1901" s="67" t="s">
        <v>12</v>
      </c>
      <c r="B1901" s="67" t="s">
        <v>23</v>
      </c>
      <c r="C1901" s="67" t="s">
        <v>0</v>
      </c>
      <c r="D1901" s="67" t="s">
        <v>281</v>
      </c>
      <c r="E1901" s="77">
        <f>+IF(ISNUMBER(DATA!H616),DATA!H616,"n/a")</f>
        <v>636589</v>
      </c>
      <c r="F1901" s="78">
        <f>+IF(ISNUMBER(DATA!I616),DATA!I616,"n/a")</f>
        <v>1.7999999999999999E-2</v>
      </c>
      <c r="G1901" s="77">
        <f>+IF(ISNUMBER(DATA!R616),DATA!R616,"n/a")</f>
        <v>1979510</v>
      </c>
      <c r="H1901" s="78">
        <f>+IF(ISNUMBER(DATA!S616),DATA!S616,"n/a")</f>
        <v>4.4999999999999998E-2</v>
      </c>
      <c r="I1901" s="77">
        <f>+IF(ISNUMBER(DATA!AB616),DATA!AB616,"n/a")</f>
        <v>3960320</v>
      </c>
      <c r="J1901" s="78">
        <f>+IF(ISNUMBER(DATA!AC616),DATA!AC616,"n/a")</f>
        <v>0.03</v>
      </c>
      <c r="K1901" s="77">
        <f>+IF(ISNUMBER(DATA!AL616),DATA!AL616,"n/a")</f>
        <v>8082131</v>
      </c>
      <c r="L1901" s="78">
        <f>+IF(ISNUMBER(DATA!AM616),DATA!AM616,"n/a")</f>
        <v>-2.1999999999999999E-2</v>
      </c>
      <c r="M1901" s="67"/>
      <c r="N1901" s="67"/>
      <c r="O1901" s="67"/>
      <c r="P1901" s="67"/>
      <c r="Q1901" s="67"/>
      <c r="S1901" s="71"/>
      <c r="U1901" s="71"/>
      <c r="W1901" s="71"/>
      <c r="Y1901" s="71"/>
    </row>
    <row r="1902" spans="1:25" s="70" customFormat="1" x14ac:dyDescent="0.2">
      <c r="A1902" s="67" t="s">
        <v>12</v>
      </c>
      <c r="B1902" s="67" t="s">
        <v>23</v>
      </c>
      <c r="C1902" s="67" t="s">
        <v>0</v>
      </c>
      <c r="D1902" s="67" t="s">
        <v>282</v>
      </c>
      <c r="E1902" s="77">
        <f>+IF(ISNUMBER(DATA!H617),DATA!H617,"n/a")</f>
        <v>240226</v>
      </c>
      <c r="F1902" s="78">
        <f>+IF(ISNUMBER(DATA!I617),DATA!I617,"n/a")</f>
        <v>7.0999999999999994E-2</v>
      </c>
      <c r="G1902" s="77">
        <f>+IF(ISNUMBER(DATA!R617),DATA!R617,"n/a")</f>
        <v>773240</v>
      </c>
      <c r="H1902" s="78">
        <f>+IF(ISNUMBER(DATA!S617),DATA!S617,"n/a")</f>
        <v>-4.0000000000000001E-3</v>
      </c>
      <c r="I1902" s="77">
        <f>+IF(ISNUMBER(DATA!AB617),DATA!AB617,"n/a")</f>
        <v>1601817</v>
      </c>
      <c r="J1902" s="78">
        <f>+IF(ISNUMBER(DATA!AC617),DATA!AC617,"n/a")</f>
        <v>1.2999999999999999E-2</v>
      </c>
      <c r="K1902" s="77">
        <f>+IF(ISNUMBER(DATA!AL617),DATA!AL617,"n/a")</f>
        <v>2888390</v>
      </c>
      <c r="L1902" s="78">
        <f>+IF(ISNUMBER(DATA!AM617),DATA!AM617,"n/a")</f>
        <v>-8.5999999999999993E-2</v>
      </c>
      <c r="M1902" s="67"/>
      <c r="N1902" s="67"/>
      <c r="O1902" s="67"/>
      <c r="P1902" s="67"/>
      <c r="Q1902" s="67"/>
      <c r="S1902" s="71"/>
      <c r="U1902" s="71"/>
      <c r="W1902" s="71"/>
      <c r="Y1902" s="71"/>
    </row>
    <row r="1903" spans="1:25" s="70" customFormat="1" x14ac:dyDescent="0.2">
      <c r="A1903" s="67" t="s">
        <v>12</v>
      </c>
      <c r="B1903" s="67" t="s">
        <v>23</v>
      </c>
      <c r="C1903" s="67" t="s">
        <v>0</v>
      </c>
      <c r="D1903" s="67" t="s">
        <v>283</v>
      </c>
      <c r="E1903" s="77">
        <f>+IF(ISNUMBER(DATA!H618),DATA!H618,"n/a")</f>
        <v>165675</v>
      </c>
      <c r="F1903" s="78">
        <f>+IF(ISNUMBER(DATA!I618),DATA!I618,"n/a")</f>
        <v>0.193</v>
      </c>
      <c r="G1903" s="77">
        <f>+IF(ISNUMBER(DATA!R618),DATA!R618,"n/a")</f>
        <v>532958</v>
      </c>
      <c r="H1903" s="78">
        <f>+IF(ISNUMBER(DATA!S618),DATA!S618,"n/a")</f>
        <v>5.0999999999999997E-2</v>
      </c>
      <c r="I1903" s="77">
        <f>+IF(ISNUMBER(DATA!AB618),DATA!AB618,"n/a")</f>
        <v>1092053</v>
      </c>
      <c r="J1903" s="78">
        <f>+IF(ISNUMBER(DATA!AC618),DATA!AC618,"n/a")</f>
        <v>1E-3</v>
      </c>
      <c r="K1903" s="77">
        <f>+IF(ISNUMBER(DATA!AL618),DATA!AL618,"n/a")</f>
        <v>2141739</v>
      </c>
      <c r="L1903" s="78">
        <f>+IF(ISNUMBER(DATA!AM618),DATA!AM618,"n/a")</f>
        <v>7.0000000000000001E-3</v>
      </c>
      <c r="M1903" s="67"/>
      <c r="N1903" s="67"/>
      <c r="O1903" s="67"/>
      <c r="P1903" s="67"/>
      <c r="Q1903" s="67"/>
      <c r="S1903" s="71"/>
      <c r="U1903" s="71"/>
      <c r="W1903" s="71"/>
      <c r="Y1903" s="71"/>
    </row>
    <row r="1904" spans="1:25" s="70" customFormat="1" x14ac:dyDescent="0.2">
      <c r="A1904" s="67" t="s">
        <v>12</v>
      </c>
      <c r="B1904" s="67" t="s">
        <v>23</v>
      </c>
      <c r="C1904" s="67" t="s">
        <v>0</v>
      </c>
      <c r="D1904" s="67" t="s">
        <v>284</v>
      </c>
      <c r="E1904" s="77">
        <f>+IF(ISNUMBER(DATA!H619),DATA!H619,"n/a")</f>
        <v>161860</v>
      </c>
      <c r="F1904" s="78">
        <f>+IF(ISNUMBER(DATA!I619),DATA!I619,"n/a")</f>
        <v>-0.02</v>
      </c>
      <c r="G1904" s="77">
        <f>+IF(ISNUMBER(DATA!R619),DATA!R619,"n/a")</f>
        <v>510396</v>
      </c>
      <c r="H1904" s="78">
        <f>+IF(ISNUMBER(DATA!S619),DATA!S619,"n/a")</f>
        <v>-9.4E-2</v>
      </c>
      <c r="I1904" s="77">
        <f>+IF(ISNUMBER(DATA!AB619),DATA!AB619,"n/a")</f>
        <v>1055281</v>
      </c>
      <c r="J1904" s="78">
        <f>+IF(ISNUMBER(DATA!AC619),DATA!AC619,"n/a")</f>
        <v>-9.1999999999999998E-2</v>
      </c>
      <c r="K1904" s="77">
        <f>+IF(ISNUMBER(DATA!AL619),DATA!AL619,"n/a")</f>
        <v>2200198</v>
      </c>
      <c r="L1904" s="78">
        <f>+IF(ISNUMBER(DATA!AM619),DATA!AM619,"n/a")</f>
        <v>-4.9000000000000002E-2</v>
      </c>
      <c r="M1904" s="67"/>
      <c r="N1904" s="67"/>
      <c r="O1904" s="67"/>
      <c r="P1904" s="67"/>
      <c r="Q1904" s="67"/>
      <c r="S1904" s="71"/>
      <c r="U1904" s="71"/>
      <c r="W1904" s="71"/>
      <c r="Y1904" s="71"/>
    </row>
    <row r="1905" spans="1:25" s="70" customFormat="1" x14ac:dyDescent="0.2">
      <c r="A1905" s="67" t="s">
        <v>12</v>
      </c>
      <c r="B1905" s="67" t="s">
        <v>23</v>
      </c>
      <c r="C1905" s="67" t="s">
        <v>0</v>
      </c>
      <c r="D1905" s="67" t="s">
        <v>285</v>
      </c>
      <c r="E1905" s="77">
        <f>+IF(ISNUMBER(DATA!H620),DATA!H620,"n/a")</f>
        <v>404548</v>
      </c>
      <c r="F1905" s="78">
        <f>+IF(ISNUMBER(DATA!I620),DATA!I620,"n/a")</f>
        <v>-5.8999999999999997E-2</v>
      </c>
      <c r="G1905" s="77">
        <f>+IF(ISNUMBER(DATA!R620),DATA!R620,"n/a")</f>
        <v>1255542</v>
      </c>
      <c r="H1905" s="78">
        <f>+IF(ISNUMBER(DATA!S620),DATA!S620,"n/a")</f>
        <v>-0.1</v>
      </c>
      <c r="I1905" s="77">
        <f>+IF(ISNUMBER(DATA!AB620),DATA!AB620,"n/a")</f>
        <v>2541843</v>
      </c>
      <c r="J1905" s="78">
        <f>+IF(ISNUMBER(DATA!AC620),DATA!AC620,"n/a")</f>
        <v>-8.6999999999999994E-2</v>
      </c>
      <c r="K1905" s="77">
        <f>+IF(ISNUMBER(DATA!AL620),DATA!AL620,"n/a")</f>
        <v>5212109</v>
      </c>
      <c r="L1905" s="78">
        <f>+IF(ISNUMBER(DATA!AM620),DATA!AM620,"n/a")</f>
        <v>-9.4E-2</v>
      </c>
      <c r="M1905" s="67"/>
      <c r="N1905" s="67"/>
      <c r="O1905" s="67"/>
      <c r="P1905" s="67"/>
      <c r="Q1905" s="67"/>
      <c r="S1905" s="71"/>
      <c r="U1905" s="71"/>
      <c r="W1905" s="71"/>
      <c r="Y1905" s="71"/>
    </row>
    <row r="1906" spans="1:25" s="70" customFormat="1" x14ac:dyDescent="0.2">
      <c r="A1906" s="67" t="s">
        <v>12</v>
      </c>
      <c r="B1906" s="67" t="s">
        <v>23</v>
      </c>
      <c r="C1906" s="67" t="s">
        <v>0</v>
      </c>
      <c r="D1906" s="67" t="s">
        <v>286</v>
      </c>
      <c r="E1906" s="77">
        <f>+IF(ISNUMBER(DATA!H621),DATA!H621,"n/a")</f>
        <v>395520</v>
      </c>
      <c r="F1906" s="78">
        <f>+IF(ISNUMBER(DATA!I621),DATA!I621,"n/a")</f>
        <v>-2.7E-2</v>
      </c>
      <c r="G1906" s="77">
        <f>+IF(ISNUMBER(DATA!R621),DATA!R621,"n/a")</f>
        <v>1256345</v>
      </c>
      <c r="H1906" s="78">
        <f>+IF(ISNUMBER(DATA!S621),DATA!S621,"n/a")</f>
        <v>8.9999999999999993E-3</v>
      </c>
      <c r="I1906" s="77">
        <f>+IF(ISNUMBER(DATA!AB621),DATA!AB621,"n/a")</f>
        <v>2597011</v>
      </c>
      <c r="J1906" s="78">
        <f>+IF(ISNUMBER(DATA!AC621),DATA!AC621,"n/a")</f>
        <v>7.5999999999999998E-2</v>
      </c>
      <c r="K1906" s="77">
        <f>+IF(ISNUMBER(DATA!AL621),DATA!AL621,"n/a")</f>
        <v>4944265</v>
      </c>
      <c r="L1906" s="78">
        <f>+IF(ISNUMBER(DATA!AM621),DATA!AM621,"n/a")</f>
        <v>5.0000000000000001E-3</v>
      </c>
      <c r="M1906" s="67"/>
      <c r="N1906" s="67"/>
      <c r="O1906" s="67"/>
      <c r="P1906" s="67"/>
      <c r="Q1906" s="67"/>
      <c r="S1906" s="71"/>
      <c r="U1906" s="71"/>
      <c r="W1906" s="71"/>
      <c r="Y1906" s="71"/>
    </row>
    <row r="1907" spans="1:25" s="70" customFormat="1" x14ac:dyDescent="0.2">
      <c r="A1907" s="67" t="s">
        <v>12</v>
      </c>
      <c r="B1907" s="67" t="s">
        <v>23</v>
      </c>
      <c r="C1907" s="67" t="s">
        <v>0</v>
      </c>
      <c r="D1907" s="67" t="s">
        <v>287</v>
      </c>
      <c r="E1907" s="77">
        <f>+IF(ISNUMBER(DATA!H622),DATA!H622,"n/a")</f>
        <v>363408</v>
      </c>
      <c r="F1907" s="78">
        <f>+IF(ISNUMBER(DATA!I622),DATA!I622,"n/a")</f>
        <v>1.7999999999999999E-2</v>
      </c>
      <c r="G1907" s="77">
        <f>+IF(ISNUMBER(DATA!R622),DATA!R622,"n/a")</f>
        <v>1156086</v>
      </c>
      <c r="H1907" s="78">
        <f>+IF(ISNUMBER(DATA!S622),DATA!S622,"n/a")</f>
        <v>4.3999999999999997E-2</v>
      </c>
      <c r="I1907" s="77">
        <f>+IF(ISNUMBER(DATA!AB622),DATA!AB622,"n/a")</f>
        <v>2334779</v>
      </c>
      <c r="J1907" s="78">
        <f>+IF(ISNUMBER(DATA!AC622),DATA!AC622,"n/a")</f>
        <v>0.02</v>
      </c>
      <c r="K1907" s="77">
        <f>+IF(ISNUMBER(DATA!AL622),DATA!AL622,"n/a")</f>
        <v>4780262</v>
      </c>
      <c r="L1907" s="78">
        <f>+IF(ISNUMBER(DATA!AM622),DATA!AM622,"n/a")</f>
        <v>-1.4E-2</v>
      </c>
      <c r="M1907" s="67"/>
      <c r="N1907" s="67"/>
      <c r="O1907" s="67"/>
      <c r="P1907" s="67"/>
      <c r="Q1907" s="67"/>
      <c r="S1907" s="71"/>
      <c r="U1907" s="71"/>
      <c r="W1907" s="71"/>
      <c r="Y1907" s="71"/>
    </row>
    <row r="1908" spans="1:25" s="70" customFormat="1" x14ac:dyDescent="0.2">
      <c r="A1908" s="67" t="s">
        <v>12</v>
      </c>
      <c r="B1908" s="67" t="s">
        <v>23</v>
      </c>
      <c r="C1908" s="67" t="s">
        <v>0</v>
      </c>
      <c r="D1908" s="67" t="s">
        <v>288</v>
      </c>
      <c r="E1908" s="77">
        <f>+IF(ISNUMBER(DATA!H623),DATA!H623,"n/a")</f>
        <v>180701</v>
      </c>
      <c r="F1908" s="78">
        <f>+IF(ISNUMBER(DATA!I623),DATA!I623,"n/a")</f>
        <v>-4.2000000000000003E-2</v>
      </c>
      <c r="G1908" s="77">
        <f>+IF(ISNUMBER(DATA!R623),DATA!R623,"n/a")</f>
        <v>594747</v>
      </c>
      <c r="H1908" s="78">
        <f>+IF(ISNUMBER(DATA!S623),DATA!S623,"n/a")</f>
        <v>-8.0000000000000002E-3</v>
      </c>
      <c r="I1908" s="77">
        <f>+IF(ISNUMBER(DATA!AB623),DATA!AB623,"n/a")</f>
        <v>1230643</v>
      </c>
      <c r="J1908" s="78">
        <f>+IF(ISNUMBER(DATA!AC623),DATA!AC623,"n/a")</f>
        <v>-8.9999999999999993E-3</v>
      </c>
      <c r="K1908" s="77">
        <f>+IF(ISNUMBER(DATA!AL623),DATA!AL623,"n/a")</f>
        <v>2605771</v>
      </c>
      <c r="L1908" s="78">
        <f>+IF(ISNUMBER(DATA!AM623),DATA!AM623,"n/a")</f>
        <v>-3.0000000000000001E-3</v>
      </c>
      <c r="M1908" s="67"/>
      <c r="N1908" s="67"/>
      <c r="O1908" s="67"/>
      <c r="P1908" s="67"/>
      <c r="Q1908" s="67"/>
      <c r="S1908" s="71"/>
      <c r="U1908" s="71"/>
      <c r="W1908" s="71"/>
      <c r="Y1908" s="71"/>
    </row>
    <row r="1909" spans="1:25" s="70" customFormat="1" x14ac:dyDescent="0.2">
      <c r="A1909" s="67" t="s">
        <v>12</v>
      </c>
      <c r="B1909" s="67" t="s">
        <v>23</v>
      </c>
      <c r="C1909" s="67" t="s">
        <v>0</v>
      </c>
      <c r="D1909" s="67" t="s">
        <v>289</v>
      </c>
      <c r="E1909" s="77">
        <f>+IF(ISNUMBER(DATA!H624),DATA!H624,"n/a")</f>
        <v>258055</v>
      </c>
      <c r="F1909" s="78">
        <f>+IF(ISNUMBER(DATA!I624),DATA!I624,"n/a")</f>
        <v>-0.10299999999999999</v>
      </c>
      <c r="G1909" s="77">
        <f>+IF(ISNUMBER(DATA!R624),DATA!R624,"n/a")</f>
        <v>798955</v>
      </c>
      <c r="H1909" s="78">
        <f>+IF(ISNUMBER(DATA!S624),DATA!S624,"n/a")</f>
        <v>-0.105</v>
      </c>
      <c r="I1909" s="77">
        <f>+IF(ISNUMBER(DATA!AB624),DATA!AB624,"n/a")</f>
        <v>1678663</v>
      </c>
      <c r="J1909" s="78">
        <f>+IF(ISNUMBER(DATA!AC624),DATA!AC624,"n/a")</f>
        <v>-9.7000000000000003E-2</v>
      </c>
      <c r="K1909" s="77">
        <f>+IF(ISNUMBER(DATA!AL624),DATA!AL624,"n/a")</f>
        <v>3519372</v>
      </c>
      <c r="L1909" s="78">
        <f>+IF(ISNUMBER(DATA!AM624),DATA!AM624,"n/a")</f>
        <v>-0.106</v>
      </c>
      <c r="M1909" s="67"/>
      <c r="N1909" s="67"/>
      <c r="O1909" s="67"/>
      <c r="P1909" s="67"/>
      <c r="Q1909" s="67"/>
      <c r="S1909" s="71"/>
      <c r="U1909" s="71"/>
      <c r="W1909" s="71"/>
      <c r="Y1909" s="71"/>
    </row>
    <row r="1910" spans="1:25" s="70" customFormat="1" x14ac:dyDescent="0.2">
      <c r="A1910" s="67" t="s">
        <v>12</v>
      </c>
      <c r="B1910" s="67" t="s">
        <v>23</v>
      </c>
      <c r="C1910" s="67" t="s">
        <v>0</v>
      </c>
      <c r="D1910" s="67" t="s">
        <v>290</v>
      </c>
      <c r="E1910" s="77">
        <f>+IF(ISNUMBER(DATA!H625),DATA!H625,"n/a")</f>
        <v>240740</v>
      </c>
      <c r="F1910" s="78">
        <f>+IF(ISNUMBER(DATA!I625),DATA!I625,"n/a")</f>
        <v>-0.26700000000000002</v>
      </c>
      <c r="G1910" s="77">
        <f>+IF(ISNUMBER(DATA!R625),DATA!R625,"n/a")</f>
        <v>850780</v>
      </c>
      <c r="H1910" s="78">
        <f>+IF(ISNUMBER(DATA!S625),DATA!S625,"n/a")</f>
        <v>-8.7999999999999995E-2</v>
      </c>
      <c r="I1910" s="77">
        <f>+IF(ISNUMBER(DATA!AB625),DATA!AB625,"n/a")</f>
        <v>1790111</v>
      </c>
      <c r="J1910" s="78">
        <f>+IF(ISNUMBER(DATA!AC625),DATA!AC625,"n/a")</f>
        <v>-0.11700000000000001</v>
      </c>
      <c r="K1910" s="77">
        <f>+IF(ISNUMBER(DATA!AL625),DATA!AL625,"n/a")</f>
        <v>3796465</v>
      </c>
      <c r="L1910" s="78">
        <f>+IF(ISNUMBER(DATA!AM625),DATA!AM625,"n/a")</f>
        <v>-8.2000000000000003E-2</v>
      </c>
      <c r="M1910" s="67"/>
      <c r="N1910" s="67"/>
      <c r="O1910" s="67"/>
      <c r="P1910" s="67"/>
      <c r="Q1910" s="67"/>
      <c r="S1910" s="71"/>
      <c r="U1910" s="71"/>
      <c r="W1910" s="71"/>
      <c r="Y1910" s="71"/>
    </row>
    <row r="1911" spans="1:25" s="70" customFormat="1" x14ac:dyDescent="0.2">
      <c r="A1911" s="67" t="s">
        <v>12</v>
      </c>
      <c r="B1911" s="67" t="s">
        <v>23</v>
      </c>
      <c r="C1911" s="67" t="s">
        <v>0</v>
      </c>
      <c r="D1911" s="67" t="s">
        <v>291</v>
      </c>
      <c r="E1911" s="77">
        <f>+IF(ISNUMBER(DATA!H626),DATA!H626,"n/a")</f>
        <v>329818</v>
      </c>
      <c r="F1911" s="78">
        <f>+IF(ISNUMBER(DATA!I626),DATA!I626,"n/a")</f>
        <v>0.105</v>
      </c>
      <c r="G1911" s="77">
        <f>+IF(ISNUMBER(DATA!R626),DATA!R626,"n/a")</f>
        <v>999007</v>
      </c>
      <c r="H1911" s="78">
        <f>+IF(ISNUMBER(DATA!S626),DATA!S626,"n/a")</f>
        <v>2.3E-2</v>
      </c>
      <c r="I1911" s="77">
        <f>+IF(ISNUMBER(DATA!AB626),DATA!AB626,"n/a")</f>
        <v>1971945</v>
      </c>
      <c r="J1911" s="78">
        <f>+IF(ISNUMBER(DATA!AC626),DATA!AC626,"n/a")</f>
        <v>4.5999999999999999E-2</v>
      </c>
      <c r="K1911" s="77">
        <f>+IF(ISNUMBER(DATA!AL626),DATA!AL626,"n/a")</f>
        <v>3949568</v>
      </c>
      <c r="L1911" s="78">
        <f>+IF(ISNUMBER(DATA!AM626),DATA!AM626,"n/a")</f>
        <v>1.7999999999999999E-2</v>
      </c>
      <c r="M1911" s="67"/>
      <c r="N1911" s="67"/>
      <c r="O1911" s="67"/>
      <c r="P1911" s="67"/>
      <c r="Q1911" s="67"/>
      <c r="S1911" s="71"/>
      <c r="U1911" s="71"/>
      <c r="W1911" s="71"/>
      <c r="Y1911" s="71"/>
    </row>
    <row r="1912" spans="1:25" s="70" customFormat="1" x14ac:dyDescent="0.2">
      <c r="A1912" s="67" t="s">
        <v>12</v>
      </c>
      <c r="B1912" s="67" t="s">
        <v>23</v>
      </c>
      <c r="C1912" s="67" t="s">
        <v>0</v>
      </c>
      <c r="D1912" s="67" t="s">
        <v>292</v>
      </c>
      <c r="E1912" s="77">
        <f>+IF(ISNUMBER(DATA!H627),DATA!H627,"n/a")</f>
        <v>155947</v>
      </c>
      <c r="F1912" s="78">
        <f>+IF(ISNUMBER(DATA!I627),DATA!I627,"n/a")</f>
        <v>-1.4999999999999999E-2</v>
      </c>
      <c r="G1912" s="77">
        <f>+IF(ISNUMBER(DATA!R627),DATA!R627,"n/a")</f>
        <v>516079</v>
      </c>
      <c r="H1912" s="78">
        <f>+IF(ISNUMBER(DATA!S627),DATA!S627,"n/a")</f>
        <v>-2.1000000000000001E-2</v>
      </c>
      <c r="I1912" s="77">
        <f>+IF(ISNUMBER(DATA!AB627),DATA!AB627,"n/a")</f>
        <v>1076244</v>
      </c>
      <c r="J1912" s="78">
        <f>+IF(ISNUMBER(DATA!AC627),DATA!AC627,"n/a")</f>
        <v>-2.5000000000000001E-2</v>
      </c>
      <c r="K1912" s="77">
        <f>+IF(ISNUMBER(DATA!AL627),DATA!AL627,"n/a")</f>
        <v>2112179</v>
      </c>
      <c r="L1912" s="78">
        <f>+IF(ISNUMBER(DATA!AM627),DATA!AM627,"n/a")</f>
        <v>-8.3000000000000004E-2</v>
      </c>
      <c r="M1912" s="67"/>
      <c r="N1912" s="67"/>
      <c r="O1912" s="67"/>
      <c r="P1912" s="67"/>
      <c r="Q1912" s="67"/>
      <c r="S1912" s="71"/>
      <c r="U1912" s="71"/>
      <c r="W1912" s="71"/>
      <c r="Y1912" s="71"/>
    </row>
    <row r="1913" spans="1:25" s="70" customFormat="1" x14ac:dyDescent="0.2">
      <c r="A1913" s="67" t="s">
        <v>12</v>
      </c>
      <c r="B1913" s="67" t="s">
        <v>23</v>
      </c>
      <c r="C1913" s="67" t="s">
        <v>0</v>
      </c>
      <c r="D1913" s="67" t="s">
        <v>293</v>
      </c>
      <c r="E1913" s="77">
        <f>+IF(ISNUMBER(DATA!H628),DATA!H628,"n/a")</f>
        <v>173370</v>
      </c>
      <c r="F1913" s="78">
        <f>+IF(ISNUMBER(DATA!I628),DATA!I628,"n/a")</f>
        <v>-0.10199999999999999</v>
      </c>
      <c r="G1913" s="77">
        <f>+IF(ISNUMBER(DATA!R628),DATA!R628,"n/a")</f>
        <v>527457</v>
      </c>
      <c r="H1913" s="78">
        <f>+IF(ISNUMBER(DATA!S628),DATA!S628,"n/a")</f>
        <v>-0.05</v>
      </c>
      <c r="I1913" s="77">
        <f>+IF(ISNUMBER(DATA!AB628),DATA!AB628,"n/a")</f>
        <v>1050895</v>
      </c>
      <c r="J1913" s="78">
        <f>+IF(ISNUMBER(DATA!AC628),DATA!AC628,"n/a")</f>
        <v>-0.01</v>
      </c>
      <c r="K1913" s="77">
        <f>+IF(ISNUMBER(DATA!AL628),DATA!AL628,"n/a")</f>
        <v>2179121</v>
      </c>
      <c r="L1913" s="78">
        <f>+IF(ISNUMBER(DATA!AM628),DATA!AM628,"n/a")</f>
        <v>2.5000000000000001E-2</v>
      </c>
      <c r="M1913" s="67"/>
      <c r="N1913" s="67"/>
      <c r="O1913" s="67"/>
      <c r="P1913" s="67"/>
      <c r="Q1913" s="67"/>
      <c r="S1913" s="71"/>
      <c r="U1913" s="71"/>
      <c r="W1913" s="71"/>
      <c r="Y1913" s="71"/>
    </row>
    <row r="1914" spans="1:25" s="70" customFormat="1" x14ac:dyDescent="0.2">
      <c r="A1914" s="67" t="s">
        <v>12</v>
      </c>
      <c r="B1914" s="67" t="s">
        <v>23</v>
      </c>
      <c r="C1914" s="67" t="s">
        <v>0</v>
      </c>
      <c r="D1914" s="67" t="s">
        <v>294</v>
      </c>
      <c r="E1914" s="77">
        <f>+IF(ISNUMBER(DATA!H629),DATA!H629,"n/a")</f>
        <v>129318</v>
      </c>
      <c r="F1914" s="78">
        <f>+IF(ISNUMBER(DATA!I629),DATA!I629,"n/a")</f>
        <v>0.26600000000000001</v>
      </c>
      <c r="G1914" s="77">
        <f>+IF(ISNUMBER(DATA!R629),DATA!R629,"n/a")</f>
        <v>359345</v>
      </c>
      <c r="H1914" s="78">
        <f>+IF(ISNUMBER(DATA!S629),DATA!S629,"n/a")</f>
        <v>0.104</v>
      </c>
      <c r="I1914" s="77">
        <f>+IF(ISNUMBER(DATA!AB629),DATA!AB629,"n/a")</f>
        <v>682946</v>
      </c>
      <c r="J1914" s="78">
        <f>+IF(ISNUMBER(DATA!AC629),DATA!AC629,"n/a")</f>
        <v>5.3999999999999999E-2</v>
      </c>
      <c r="K1914" s="77">
        <f>+IF(ISNUMBER(DATA!AL629),DATA!AL629,"n/a")</f>
        <v>1418911</v>
      </c>
      <c r="L1914" s="78">
        <f>+IF(ISNUMBER(DATA!AM629),DATA!AM629,"n/a")</f>
        <v>1.6E-2</v>
      </c>
      <c r="M1914" s="67"/>
      <c r="N1914" s="67"/>
      <c r="O1914" s="67"/>
      <c r="P1914" s="67"/>
      <c r="Q1914" s="67"/>
      <c r="S1914" s="71"/>
      <c r="U1914" s="71"/>
      <c r="W1914" s="71"/>
      <c r="Y1914" s="71"/>
    </row>
    <row r="1915" spans="1:25" s="70" customFormat="1" x14ac:dyDescent="0.2">
      <c r="A1915" s="67" t="s">
        <v>12</v>
      </c>
      <c r="B1915" s="67" t="s">
        <v>23</v>
      </c>
      <c r="C1915" s="67" t="s">
        <v>0</v>
      </c>
      <c r="D1915" s="67" t="s">
        <v>295</v>
      </c>
      <c r="E1915" s="77">
        <f>+IF(ISNUMBER(DATA!H630),DATA!H630,"n/a")</f>
        <v>1043176</v>
      </c>
      <c r="F1915" s="78">
        <f>+IF(ISNUMBER(DATA!I630),DATA!I630,"n/a")</f>
        <v>2.1999999999999999E-2</v>
      </c>
      <c r="G1915" s="77">
        <f>+IF(ISNUMBER(DATA!R630),DATA!R630,"n/a")</f>
        <v>3285270</v>
      </c>
      <c r="H1915" s="78">
        <f>+IF(ISNUMBER(DATA!S630),DATA!S630,"n/a")</f>
        <v>3.9E-2</v>
      </c>
      <c r="I1915" s="77">
        <f>+IF(ISNUMBER(DATA!AB630),DATA!AB630,"n/a")</f>
        <v>6544573</v>
      </c>
      <c r="J1915" s="78">
        <f>+IF(ISNUMBER(DATA!AC630),DATA!AC630,"n/a")</f>
        <v>4.0000000000000001E-3</v>
      </c>
      <c r="K1915" s="77">
        <f>+IF(ISNUMBER(DATA!AL630),DATA!AL630,"n/a")</f>
        <v>13885027</v>
      </c>
      <c r="L1915" s="78">
        <f>+IF(ISNUMBER(DATA!AM630),DATA!AM630,"n/a")</f>
        <v>-2.5000000000000001E-2</v>
      </c>
      <c r="M1915" s="67"/>
      <c r="N1915" s="67"/>
      <c r="O1915" s="67"/>
      <c r="P1915" s="67"/>
      <c r="Q1915" s="67"/>
      <c r="S1915" s="71"/>
      <c r="U1915" s="71"/>
      <c r="W1915" s="71"/>
      <c r="Y1915" s="71"/>
    </row>
    <row r="1916" spans="1:25" s="70" customFormat="1" x14ac:dyDescent="0.2">
      <c r="A1916" s="67" t="s">
        <v>12</v>
      </c>
      <c r="B1916" s="67" t="s">
        <v>23</v>
      </c>
      <c r="C1916" s="67" t="s">
        <v>0</v>
      </c>
      <c r="D1916" s="67" t="s">
        <v>296</v>
      </c>
      <c r="E1916" s="77">
        <f>+IF(ISNUMBER(DATA!H631),DATA!H631,"n/a")</f>
        <v>79549</v>
      </c>
      <c r="F1916" s="78">
        <f>+IF(ISNUMBER(DATA!I631),DATA!I631,"n/a")</f>
        <v>0.13100000000000001</v>
      </c>
      <c r="G1916" s="77">
        <f>+IF(ISNUMBER(DATA!R631),DATA!R631,"n/a")</f>
        <v>267713</v>
      </c>
      <c r="H1916" s="78">
        <f>+IF(ISNUMBER(DATA!S631),DATA!S631,"n/a")</f>
        <v>0.13400000000000001</v>
      </c>
      <c r="I1916" s="77">
        <f>+IF(ISNUMBER(DATA!AB631),DATA!AB631,"n/a")</f>
        <v>557992</v>
      </c>
      <c r="J1916" s="78">
        <f>+IF(ISNUMBER(DATA!AC631),DATA!AC631,"n/a")</f>
        <v>0.13</v>
      </c>
      <c r="K1916" s="77">
        <f>+IF(ISNUMBER(DATA!AL631),DATA!AL631,"n/a")</f>
        <v>1021087</v>
      </c>
      <c r="L1916" s="78">
        <f>+IF(ISNUMBER(DATA!AM631),DATA!AM631,"n/a")</f>
        <v>8.9999999999999993E-3</v>
      </c>
      <c r="M1916" s="67"/>
      <c r="N1916" s="67"/>
      <c r="O1916" s="67"/>
      <c r="P1916" s="67"/>
      <c r="Q1916" s="67"/>
      <c r="S1916" s="71"/>
      <c r="U1916" s="71"/>
      <c r="W1916" s="71"/>
      <c r="Y1916" s="71"/>
    </row>
    <row r="1917" spans="1:25" s="70" customFormat="1" x14ac:dyDescent="0.2">
      <c r="A1917" s="67" t="s">
        <v>12</v>
      </c>
      <c r="B1917" s="67" t="s">
        <v>23</v>
      </c>
      <c r="C1917" s="67" t="s">
        <v>0</v>
      </c>
      <c r="D1917" s="67" t="s">
        <v>297</v>
      </c>
      <c r="E1917" s="77">
        <f>+IF(ISNUMBER(DATA!H632),DATA!H632,"n/a")</f>
        <v>455914</v>
      </c>
      <c r="F1917" s="78">
        <f>+IF(ISNUMBER(DATA!I632),DATA!I632,"n/a")</f>
        <v>-0.10199999999999999</v>
      </c>
      <c r="G1917" s="77">
        <f>+IF(ISNUMBER(DATA!R632),DATA!R632,"n/a")</f>
        <v>1434332</v>
      </c>
      <c r="H1917" s="78">
        <f>+IF(ISNUMBER(DATA!S632),DATA!S632,"n/a")</f>
        <v>-1.2E-2</v>
      </c>
      <c r="I1917" s="77">
        <f>+IF(ISNUMBER(DATA!AB632),DATA!AB632,"n/a")</f>
        <v>2836016</v>
      </c>
      <c r="J1917" s="78">
        <f>+IF(ISNUMBER(DATA!AC632),DATA!AC632,"n/a")</f>
        <v>2.8000000000000001E-2</v>
      </c>
      <c r="K1917" s="77">
        <f>+IF(ISNUMBER(DATA!AL632),DATA!AL632,"n/a")</f>
        <v>5841821</v>
      </c>
      <c r="L1917" s="78">
        <f>+IF(ISNUMBER(DATA!AM632),DATA!AM632,"n/a")</f>
        <v>4.4999999999999998E-2</v>
      </c>
      <c r="M1917" s="67"/>
      <c r="N1917" s="67"/>
      <c r="O1917" s="67"/>
      <c r="P1917" s="67"/>
      <c r="Q1917" s="67"/>
      <c r="S1917" s="71"/>
      <c r="U1917" s="71"/>
      <c r="W1917" s="71"/>
      <c r="Y1917" s="71"/>
    </row>
    <row r="1918" spans="1:25" s="70" customFormat="1" x14ac:dyDescent="0.2">
      <c r="A1918" s="67" t="s">
        <v>12</v>
      </c>
      <c r="B1918" s="67" t="s">
        <v>23</v>
      </c>
      <c r="C1918" s="67" t="s">
        <v>0</v>
      </c>
      <c r="D1918" s="67" t="s">
        <v>298</v>
      </c>
      <c r="E1918" s="77">
        <f>+IF(ISNUMBER(DATA!H633),DATA!H633,"n/a")</f>
        <v>316678</v>
      </c>
      <c r="F1918" s="78">
        <f>+IF(ISNUMBER(DATA!I633),DATA!I633,"n/a")</f>
        <v>0.14199999999999999</v>
      </c>
      <c r="G1918" s="77">
        <f>+IF(ISNUMBER(DATA!R633),DATA!R633,"n/a")</f>
        <v>976525</v>
      </c>
      <c r="H1918" s="78">
        <f>+IF(ISNUMBER(DATA!S633),DATA!S633,"n/a")</f>
        <v>0.19600000000000001</v>
      </c>
      <c r="I1918" s="77">
        <f>+IF(ISNUMBER(DATA!AB633),DATA!AB633,"n/a")</f>
        <v>2018942</v>
      </c>
      <c r="J1918" s="78">
        <f>+IF(ISNUMBER(DATA!AC633),DATA!AC633,"n/a")</f>
        <v>0.496</v>
      </c>
      <c r="K1918" s="77">
        <f>+IF(ISNUMBER(DATA!AL633),DATA!AL633,"n/a")</f>
        <v>3955232</v>
      </c>
      <c r="L1918" s="78">
        <f>+IF(ISNUMBER(DATA!AM633),DATA!AM633,"n/a")</f>
        <v>0.26200000000000001</v>
      </c>
      <c r="M1918" s="67"/>
      <c r="N1918" s="67"/>
      <c r="O1918" s="67"/>
      <c r="P1918" s="67"/>
      <c r="Q1918" s="67"/>
      <c r="S1918" s="71"/>
      <c r="U1918" s="71"/>
      <c r="W1918" s="71"/>
      <c r="Y1918" s="71"/>
    </row>
    <row r="1919" spans="1:25" s="70" customFormat="1" x14ac:dyDescent="0.2">
      <c r="A1919" s="67" t="s">
        <v>12</v>
      </c>
      <c r="B1919" s="67" t="s">
        <v>23</v>
      </c>
      <c r="C1919" s="67" t="s">
        <v>0</v>
      </c>
      <c r="D1919" s="67" t="s">
        <v>299</v>
      </c>
      <c r="E1919" s="77">
        <f>+IF(ISNUMBER(DATA!H634),DATA!H634,"n/a")</f>
        <v>251785</v>
      </c>
      <c r="F1919" s="78">
        <f>+IF(ISNUMBER(DATA!I634),DATA!I634,"n/a")</f>
        <v>1.2E-2</v>
      </c>
      <c r="G1919" s="77">
        <f>+IF(ISNUMBER(DATA!R634),DATA!R634,"n/a")</f>
        <v>826156</v>
      </c>
      <c r="H1919" s="78">
        <f>+IF(ISNUMBER(DATA!S634),DATA!S634,"n/a")</f>
        <v>6.2E-2</v>
      </c>
      <c r="I1919" s="77">
        <f>+IF(ISNUMBER(DATA!AB634),DATA!AB634,"n/a")</f>
        <v>1709773</v>
      </c>
      <c r="J1919" s="78">
        <f>+IF(ISNUMBER(DATA!AC634),DATA!AC634,"n/a")</f>
        <v>0.16700000000000001</v>
      </c>
      <c r="K1919" s="77">
        <f>+IF(ISNUMBER(DATA!AL634),DATA!AL634,"n/a")</f>
        <v>3487188</v>
      </c>
      <c r="L1919" s="78">
        <f>+IF(ISNUMBER(DATA!AM634),DATA!AM634,"n/a")</f>
        <v>6.4000000000000001E-2</v>
      </c>
      <c r="M1919" s="67"/>
      <c r="N1919" s="67"/>
      <c r="O1919" s="67"/>
      <c r="P1919" s="67"/>
      <c r="Q1919" s="67"/>
      <c r="S1919" s="71"/>
      <c r="U1919" s="71"/>
      <c r="W1919" s="71"/>
      <c r="Y1919" s="71"/>
    </row>
    <row r="1920" spans="1:25" s="70" customFormat="1" x14ac:dyDescent="0.2">
      <c r="A1920" s="67" t="s">
        <v>12</v>
      </c>
      <c r="B1920" s="67" t="s">
        <v>23</v>
      </c>
      <c r="C1920" s="67" t="s">
        <v>0</v>
      </c>
      <c r="D1920" s="67" t="s">
        <v>300</v>
      </c>
      <c r="E1920" s="77">
        <f>+IF(ISNUMBER(DATA!H635),DATA!H635,"n/a")</f>
        <v>119969</v>
      </c>
      <c r="F1920" s="78">
        <f>+IF(ISNUMBER(DATA!I635),DATA!I635,"n/a")</f>
        <v>6.5000000000000002E-2</v>
      </c>
      <c r="G1920" s="77">
        <f>+IF(ISNUMBER(DATA!R635),DATA!R635,"n/a")</f>
        <v>392038</v>
      </c>
      <c r="H1920" s="78">
        <f>+IF(ISNUMBER(DATA!S635),DATA!S635,"n/a")</f>
        <v>8.7999999999999995E-2</v>
      </c>
      <c r="I1920" s="77">
        <f>+IF(ISNUMBER(DATA!AB635),DATA!AB635,"n/a")</f>
        <v>803843</v>
      </c>
      <c r="J1920" s="78">
        <f>+IF(ISNUMBER(DATA!AC635),DATA!AC635,"n/a")</f>
        <v>9.7000000000000003E-2</v>
      </c>
      <c r="K1920" s="77">
        <f>+IF(ISNUMBER(DATA!AL635),DATA!AL635,"n/a")</f>
        <v>1539905</v>
      </c>
      <c r="L1920" s="78">
        <f>+IF(ISNUMBER(DATA!AM635),DATA!AM635,"n/a")</f>
        <v>2.9000000000000001E-2</v>
      </c>
      <c r="M1920" s="67"/>
      <c r="N1920" s="67"/>
      <c r="O1920" s="67"/>
      <c r="P1920" s="67"/>
      <c r="Q1920" s="67"/>
      <c r="S1920" s="71"/>
      <c r="U1920" s="71"/>
      <c r="W1920" s="71"/>
      <c r="Y1920" s="71"/>
    </row>
    <row r="1921" spans="1:25" s="70" customFormat="1" x14ac:dyDescent="0.2">
      <c r="A1921" s="67" t="s">
        <v>12</v>
      </c>
      <c r="B1921" s="67" t="s">
        <v>23</v>
      </c>
      <c r="C1921" s="67" t="s">
        <v>0</v>
      </c>
      <c r="D1921" s="67" t="s">
        <v>301</v>
      </c>
      <c r="E1921" s="77">
        <f>+IF(ISNUMBER(DATA!H636),DATA!H636,"n/a")</f>
        <v>234224</v>
      </c>
      <c r="F1921" s="78">
        <f>+IF(ISNUMBER(DATA!I636),DATA!I636,"n/a")</f>
        <v>-1.6E-2</v>
      </c>
      <c r="G1921" s="77">
        <f>+IF(ISNUMBER(DATA!R636),DATA!R636,"n/a")</f>
        <v>735232</v>
      </c>
      <c r="H1921" s="78">
        <f>+IF(ISNUMBER(DATA!S636),DATA!S636,"n/a")</f>
        <v>-0.01</v>
      </c>
      <c r="I1921" s="77">
        <f>+IF(ISNUMBER(DATA!AB636),DATA!AB636,"n/a")</f>
        <v>1474409</v>
      </c>
      <c r="J1921" s="78">
        <f>+IF(ISNUMBER(DATA!AC636),DATA!AC636,"n/a")</f>
        <v>5.0000000000000001E-3</v>
      </c>
      <c r="K1921" s="77">
        <f>+IF(ISNUMBER(DATA!AL636),DATA!AL636,"n/a")</f>
        <v>3020001</v>
      </c>
      <c r="L1921" s="78">
        <f>+IF(ISNUMBER(DATA!AM636),DATA!AM636,"n/a")</f>
        <v>6.9000000000000006E-2</v>
      </c>
      <c r="M1921" s="67"/>
      <c r="N1921" s="67"/>
      <c r="O1921" s="67"/>
      <c r="P1921" s="67"/>
      <c r="Q1921" s="67"/>
      <c r="S1921" s="71"/>
      <c r="U1921" s="71"/>
      <c r="W1921" s="71"/>
      <c r="Y1921" s="71"/>
    </row>
    <row r="1922" spans="1:25" s="70" customFormat="1" x14ac:dyDescent="0.2">
      <c r="A1922" s="67" t="s">
        <v>12</v>
      </c>
      <c r="B1922" s="67" t="s">
        <v>23</v>
      </c>
      <c r="C1922" s="67" t="s">
        <v>0</v>
      </c>
      <c r="D1922" s="67" t="s">
        <v>302</v>
      </c>
      <c r="E1922" s="77">
        <f>+IF(ISNUMBER(DATA!H637),DATA!H637,"n/a")</f>
        <v>1053016</v>
      </c>
      <c r="F1922" s="78">
        <f>+IF(ISNUMBER(DATA!I637),DATA!I637,"n/a")</f>
        <v>-0.123</v>
      </c>
      <c r="G1922" s="77">
        <f>+IF(ISNUMBER(DATA!R637),DATA!R637,"n/a")</f>
        <v>3126258</v>
      </c>
      <c r="H1922" s="78">
        <f>+IF(ISNUMBER(DATA!S637),DATA!S637,"n/a")</f>
        <v>-0.10100000000000001</v>
      </c>
      <c r="I1922" s="77">
        <f>+IF(ISNUMBER(DATA!AB637),DATA!AB637,"n/a")</f>
        <v>6509680</v>
      </c>
      <c r="J1922" s="78">
        <f>+IF(ISNUMBER(DATA!AC637),DATA!AC637,"n/a")</f>
        <v>-9.6000000000000002E-2</v>
      </c>
      <c r="K1922" s="77">
        <f>+IF(ISNUMBER(DATA!AL637),DATA!AL637,"n/a")</f>
        <v>13620076</v>
      </c>
      <c r="L1922" s="78">
        <f>+IF(ISNUMBER(DATA!AM637),DATA!AM637,"n/a")</f>
        <v>-0.109</v>
      </c>
      <c r="M1922" s="67"/>
      <c r="N1922" s="67"/>
      <c r="O1922" s="67"/>
      <c r="P1922" s="67"/>
      <c r="Q1922" s="67"/>
      <c r="S1922" s="71"/>
      <c r="U1922" s="71"/>
      <c r="W1922" s="71"/>
      <c r="Y1922" s="71"/>
    </row>
    <row r="1923" spans="1:25" s="70" customFormat="1" x14ac:dyDescent="0.2">
      <c r="A1923" s="67" t="s">
        <v>12</v>
      </c>
      <c r="B1923" s="67" t="s">
        <v>23</v>
      </c>
      <c r="C1923" s="67" t="s">
        <v>0</v>
      </c>
      <c r="D1923" s="67" t="s">
        <v>303</v>
      </c>
      <c r="E1923" s="77">
        <f>+IF(ISNUMBER(DATA!H638),DATA!H638,"n/a")</f>
        <v>282740</v>
      </c>
      <c r="F1923" s="78">
        <f>+IF(ISNUMBER(DATA!I638),DATA!I638,"n/a")</f>
        <v>0.13400000000000001</v>
      </c>
      <c r="G1923" s="77">
        <f>+IF(ISNUMBER(DATA!R638),DATA!R638,"n/a")</f>
        <v>877136</v>
      </c>
      <c r="H1923" s="78">
        <f>+IF(ISNUMBER(DATA!S638),DATA!S638,"n/a")</f>
        <v>0.105</v>
      </c>
      <c r="I1923" s="77">
        <f>+IF(ISNUMBER(DATA!AB638),DATA!AB638,"n/a")</f>
        <v>1767824</v>
      </c>
      <c r="J1923" s="78">
        <f>+IF(ISNUMBER(DATA!AC638),DATA!AC638,"n/a")</f>
        <v>8.8999999999999996E-2</v>
      </c>
      <c r="K1923" s="77">
        <f>+IF(ISNUMBER(DATA!AL638),DATA!AL638,"n/a")</f>
        <v>3522576</v>
      </c>
      <c r="L1923" s="78">
        <f>+IF(ISNUMBER(DATA!AM638),DATA!AM638,"n/a")</f>
        <v>9.4E-2</v>
      </c>
      <c r="M1923" s="67"/>
      <c r="N1923" s="67"/>
      <c r="O1923" s="67"/>
      <c r="P1923" s="67"/>
      <c r="Q1923" s="67"/>
      <c r="S1923" s="71"/>
      <c r="U1923" s="71"/>
      <c r="W1923" s="71"/>
      <c r="Y1923" s="71"/>
    </row>
    <row r="1924" spans="1:25" s="70" customFormat="1" x14ac:dyDescent="0.2">
      <c r="A1924" s="67" t="s">
        <v>12</v>
      </c>
      <c r="B1924" s="67" t="s">
        <v>23</v>
      </c>
      <c r="C1924" s="67" t="s">
        <v>0</v>
      </c>
      <c r="D1924" s="67" t="s">
        <v>304</v>
      </c>
      <c r="E1924" s="77">
        <f>+IF(ISNUMBER(DATA!H639),DATA!H639,"n/a")</f>
        <v>93895</v>
      </c>
      <c r="F1924" s="78">
        <f>+IF(ISNUMBER(DATA!I639),DATA!I639,"n/a")</f>
        <v>-5.0000000000000001E-3</v>
      </c>
      <c r="G1924" s="77">
        <f>+IF(ISNUMBER(DATA!R639),DATA!R639,"n/a")</f>
        <v>305061</v>
      </c>
      <c r="H1924" s="78">
        <f>+IF(ISNUMBER(DATA!S639),DATA!S639,"n/a")</f>
        <v>1.2E-2</v>
      </c>
      <c r="I1924" s="77">
        <f>+IF(ISNUMBER(DATA!AB639),DATA!AB639,"n/a")</f>
        <v>596551</v>
      </c>
      <c r="J1924" s="78">
        <f>+IF(ISNUMBER(DATA!AC639),DATA!AC639,"n/a")</f>
        <v>-3.2000000000000001E-2</v>
      </c>
      <c r="K1924" s="77">
        <f>+IF(ISNUMBER(DATA!AL639),DATA!AL639,"n/a")</f>
        <v>1083781</v>
      </c>
      <c r="L1924" s="78">
        <f>+IF(ISNUMBER(DATA!AM639),DATA!AM639,"n/a")</f>
        <v>-0.11899999999999999</v>
      </c>
      <c r="M1924" s="67"/>
      <c r="N1924" s="67"/>
      <c r="O1924" s="67"/>
      <c r="P1924" s="67"/>
      <c r="Q1924" s="67"/>
      <c r="S1924" s="71"/>
      <c r="U1924" s="71"/>
      <c r="W1924" s="71"/>
      <c r="Y1924" s="71"/>
    </row>
    <row r="1925" spans="1:25" s="70" customFormat="1" x14ac:dyDescent="0.2">
      <c r="A1925" s="67" t="s">
        <v>12</v>
      </c>
      <c r="B1925" s="67" t="s">
        <v>23</v>
      </c>
      <c r="C1925" s="67" t="s">
        <v>0</v>
      </c>
      <c r="D1925" s="67" t="s">
        <v>305</v>
      </c>
      <c r="E1925" s="77">
        <f>+IF(ISNUMBER(DATA!H640),DATA!H640,"n/a")</f>
        <v>309170</v>
      </c>
      <c r="F1925" s="78">
        <f>+IF(ISNUMBER(DATA!I640),DATA!I640,"n/a")</f>
        <v>-0.11799999999999999</v>
      </c>
      <c r="G1925" s="77">
        <f>+IF(ISNUMBER(DATA!R640),DATA!R640,"n/a")</f>
        <v>970237</v>
      </c>
      <c r="H1925" s="78">
        <f>+IF(ISNUMBER(DATA!S640),DATA!S640,"n/a")</f>
        <v>-4.8000000000000001E-2</v>
      </c>
      <c r="I1925" s="77">
        <f>+IF(ISNUMBER(DATA!AB640),DATA!AB640,"n/a")</f>
        <v>1953218</v>
      </c>
      <c r="J1925" s="78">
        <f>+IF(ISNUMBER(DATA!AC640),DATA!AC640,"n/a")</f>
        <v>-1.2999999999999999E-2</v>
      </c>
      <c r="K1925" s="77">
        <f>+IF(ISNUMBER(DATA!AL640),DATA!AL640,"n/a")</f>
        <v>4125507</v>
      </c>
      <c r="L1925" s="78">
        <f>+IF(ISNUMBER(DATA!AM640),DATA!AM640,"n/a")</f>
        <v>0.03</v>
      </c>
      <c r="M1925" s="67"/>
      <c r="N1925" s="67"/>
      <c r="O1925" s="67"/>
      <c r="P1925" s="67"/>
      <c r="Q1925" s="67"/>
      <c r="S1925" s="71"/>
      <c r="U1925" s="71"/>
      <c r="W1925" s="71"/>
      <c r="Y1925" s="71"/>
    </row>
    <row r="1926" spans="1:25" s="70" customFormat="1" x14ac:dyDescent="0.2">
      <c r="A1926" s="67" t="s">
        <v>12</v>
      </c>
      <c r="B1926" s="67" t="s">
        <v>23</v>
      </c>
      <c r="C1926" s="67" t="s">
        <v>0</v>
      </c>
      <c r="D1926" s="67" t="s">
        <v>306</v>
      </c>
      <c r="E1926" s="77">
        <f>+IF(ISNUMBER(DATA!H641),DATA!H641,"n/a")</f>
        <v>138020</v>
      </c>
      <c r="F1926" s="78">
        <f>+IF(ISNUMBER(DATA!I641),DATA!I641,"n/a")</f>
        <v>-0.04</v>
      </c>
      <c r="G1926" s="77">
        <f>+IF(ISNUMBER(DATA!R641),DATA!R641,"n/a")</f>
        <v>455087</v>
      </c>
      <c r="H1926" s="78">
        <f>+IF(ISNUMBER(DATA!S641),DATA!S641,"n/a")</f>
        <v>-5.0000000000000001E-3</v>
      </c>
      <c r="I1926" s="77">
        <f>+IF(ISNUMBER(DATA!AB641),DATA!AB641,"n/a")</f>
        <v>969730</v>
      </c>
      <c r="J1926" s="78">
        <f>+IF(ISNUMBER(DATA!AC641),DATA!AC641,"n/a")</f>
        <v>3.9E-2</v>
      </c>
      <c r="K1926" s="77">
        <f>+IF(ISNUMBER(DATA!AL641),DATA!AL641,"n/a")</f>
        <v>1917362</v>
      </c>
      <c r="L1926" s="78">
        <f>+IF(ISNUMBER(DATA!AM641),DATA!AM641,"n/a")</f>
        <v>-1.2999999999999999E-2</v>
      </c>
      <c r="M1926" s="67"/>
      <c r="N1926" s="67"/>
      <c r="O1926" s="67"/>
      <c r="P1926" s="67"/>
      <c r="Q1926" s="67"/>
      <c r="S1926" s="71"/>
      <c r="U1926" s="71"/>
      <c r="W1926" s="71"/>
      <c r="Y1926" s="71"/>
    </row>
    <row r="1927" spans="1:25" s="70" customFormat="1" x14ac:dyDescent="0.2">
      <c r="A1927" s="67" t="s">
        <v>12</v>
      </c>
      <c r="B1927" s="67" t="s">
        <v>23</v>
      </c>
      <c r="C1927" s="67" t="s">
        <v>0</v>
      </c>
      <c r="D1927" s="67" t="s">
        <v>307</v>
      </c>
      <c r="E1927" s="77">
        <f>+IF(ISNUMBER(DATA!H642),DATA!H642,"n/a")</f>
        <v>530205</v>
      </c>
      <c r="F1927" s="78">
        <f>+IF(ISNUMBER(DATA!I642),DATA!I642,"n/a")</f>
        <v>-7.0000000000000007E-2</v>
      </c>
      <c r="G1927" s="77">
        <f>+IF(ISNUMBER(DATA!R642),DATA!R642,"n/a")</f>
        <v>1558219</v>
      </c>
      <c r="H1927" s="78">
        <f>+IF(ISNUMBER(DATA!S642),DATA!S642,"n/a")</f>
        <v>-6.8000000000000005E-2</v>
      </c>
      <c r="I1927" s="77">
        <f>+IF(ISNUMBER(DATA!AB642),DATA!AB642,"n/a")</f>
        <v>3226747</v>
      </c>
      <c r="J1927" s="78">
        <f>+IF(ISNUMBER(DATA!AC642),DATA!AC642,"n/a")</f>
        <v>-5.5E-2</v>
      </c>
      <c r="K1927" s="77">
        <f>+IF(ISNUMBER(DATA!AL642),DATA!AL642,"n/a")</f>
        <v>6839154</v>
      </c>
      <c r="L1927" s="78">
        <f>+IF(ISNUMBER(DATA!AM642),DATA!AM642,"n/a")</f>
        <v>-7.9000000000000001E-2</v>
      </c>
      <c r="M1927" s="67"/>
      <c r="N1927" s="67"/>
      <c r="O1927" s="67"/>
      <c r="P1927" s="67"/>
      <c r="Q1927" s="67"/>
      <c r="S1927" s="71"/>
      <c r="U1927" s="71"/>
      <c r="W1927" s="71"/>
      <c r="Y1927" s="71"/>
    </row>
    <row r="1928" spans="1:25" s="70" customFormat="1" x14ac:dyDescent="0.2">
      <c r="A1928" s="67" t="s">
        <v>12</v>
      </c>
      <c r="B1928" s="67" t="s">
        <v>23</v>
      </c>
      <c r="C1928" s="67" t="s">
        <v>0</v>
      </c>
      <c r="D1928" s="67" t="s">
        <v>308</v>
      </c>
      <c r="E1928" s="77">
        <f>+IF(ISNUMBER(DATA!H643),DATA!H643,"n/a")</f>
        <v>429702</v>
      </c>
      <c r="F1928" s="78">
        <f>+IF(ISNUMBER(DATA!I643),DATA!I643,"n/a")</f>
        <v>-5.7000000000000002E-2</v>
      </c>
      <c r="G1928" s="77">
        <f>+IF(ISNUMBER(DATA!R643),DATA!R643,"n/a")</f>
        <v>1416828</v>
      </c>
      <c r="H1928" s="78">
        <f>+IF(ISNUMBER(DATA!S643),DATA!S643,"n/a")</f>
        <v>-1.4E-2</v>
      </c>
      <c r="I1928" s="77">
        <f>+IF(ISNUMBER(DATA!AB643),DATA!AB643,"n/a")</f>
        <v>2802489</v>
      </c>
      <c r="J1928" s="78">
        <f>+IF(ISNUMBER(DATA!AC643),DATA!AC643,"n/a")</f>
        <v>8.9999999999999993E-3</v>
      </c>
      <c r="K1928" s="77">
        <f>+IF(ISNUMBER(DATA!AL643),DATA!AL643,"n/a")</f>
        <v>6102861</v>
      </c>
      <c r="L1928" s="78">
        <f>+IF(ISNUMBER(DATA!AM643),DATA!AM643,"n/a")</f>
        <v>3.1E-2</v>
      </c>
      <c r="M1928" s="67"/>
      <c r="N1928" s="67"/>
      <c r="O1928" s="67"/>
      <c r="P1928" s="67"/>
      <c r="Q1928" s="67"/>
      <c r="S1928" s="71"/>
      <c r="U1928" s="71"/>
      <c r="W1928" s="71"/>
      <c r="Y1928" s="71"/>
    </row>
    <row r="1929" spans="1:25" s="70" customFormat="1" x14ac:dyDescent="0.2">
      <c r="A1929" s="67" t="s">
        <v>12</v>
      </c>
      <c r="B1929" s="67" t="s">
        <v>23</v>
      </c>
      <c r="C1929" s="67" t="s">
        <v>0</v>
      </c>
      <c r="D1929" s="67" t="s">
        <v>309</v>
      </c>
      <c r="E1929" s="77">
        <f>+IF(ISNUMBER(DATA!H644),DATA!H644,"n/a")</f>
        <v>242370</v>
      </c>
      <c r="F1929" s="78">
        <f>+IF(ISNUMBER(DATA!I644),DATA!I644,"n/a")</f>
        <v>0.11799999999999999</v>
      </c>
      <c r="G1929" s="77">
        <f>+IF(ISNUMBER(DATA!R644),DATA!R644,"n/a")</f>
        <v>758522</v>
      </c>
      <c r="H1929" s="78">
        <f>+IF(ISNUMBER(DATA!S644),DATA!S644,"n/a")</f>
        <v>4.7E-2</v>
      </c>
      <c r="I1929" s="77">
        <f>+IF(ISNUMBER(DATA!AB644),DATA!AB644,"n/a")</f>
        <v>1588660</v>
      </c>
      <c r="J1929" s="78">
        <f>+IF(ISNUMBER(DATA!AC644),DATA!AC644,"n/a")</f>
        <v>3.2000000000000001E-2</v>
      </c>
      <c r="K1929" s="77">
        <f>+IF(ISNUMBER(DATA!AL644),DATA!AL644,"n/a")</f>
        <v>3154223</v>
      </c>
      <c r="L1929" s="78">
        <f>+IF(ISNUMBER(DATA!AM644),DATA!AM644,"n/a")</f>
        <v>4.2000000000000003E-2</v>
      </c>
      <c r="M1929" s="67"/>
      <c r="N1929" s="67"/>
      <c r="O1929" s="67"/>
      <c r="P1929" s="67"/>
      <c r="Q1929" s="67"/>
      <c r="S1929" s="71"/>
      <c r="U1929" s="71"/>
      <c r="W1929" s="71"/>
      <c r="Y1929" s="71"/>
    </row>
    <row r="1930" spans="1:25" s="70" customFormat="1" x14ac:dyDescent="0.2">
      <c r="A1930" s="67" t="s">
        <v>12</v>
      </c>
      <c r="B1930" s="67" t="s">
        <v>23</v>
      </c>
      <c r="C1930" s="67" t="s">
        <v>0</v>
      </c>
      <c r="D1930" s="67" t="s">
        <v>310</v>
      </c>
      <c r="E1930" s="77">
        <f>+IF(ISNUMBER(DATA!H645),DATA!H645,"n/a")</f>
        <v>245420</v>
      </c>
      <c r="F1930" s="78">
        <f>+IF(ISNUMBER(DATA!I645),DATA!I645,"n/a")</f>
        <v>0.17799999999999999</v>
      </c>
      <c r="G1930" s="77">
        <f>+IF(ISNUMBER(DATA!R645),DATA!R645,"n/a")</f>
        <v>763960</v>
      </c>
      <c r="H1930" s="78">
        <f>+IF(ISNUMBER(DATA!S645),DATA!S645,"n/a")</f>
        <v>0.14399999999999999</v>
      </c>
      <c r="I1930" s="77">
        <f>+IF(ISNUMBER(DATA!AB645),DATA!AB645,"n/a")</f>
        <v>1563176</v>
      </c>
      <c r="J1930" s="78">
        <f>+IF(ISNUMBER(DATA!AC645),DATA!AC645,"n/a")</f>
        <v>8.8999999999999996E-2</v>
      </c>
      <c r="K1930" s="77">
        <f>+IF(ISNUMBER(DATA!AL645),DATA!AL645,"n/a")</f>
        <v>3062265</v>
      </c>
      <c r="L1930" s="78">
        <f>+IF(ISNUMBER(DATA!AM645),DATA!AM645,"n/a")</f>
        <v>6.4000000000000001E-2</v>
      </c>
      <c r="M1930" s="67"/>
      <c r="N1930" s="67"/>
      <c r="O1930" s="67"/>
      <c r="P1930" s="67"/>
      <c r="Q1930" s="67"/>
      <c r="S1930" s="71"/>
      <c r="U1930" s="71"/>
      <c r="W1930" s="71"/>
      <c r="Y1930" s="71"/>
    </row>
    <row r="1931" spans="1:25" s="70" customFormat="1" x14ac:dyDescent="0.2">
      <c r="A1931" s="67" t="s">
        <v>12</v>
      </c>
      <c r="B1931" s="67" t="s">
        <v>23</v>
      </c>
      <c r="C1931" s="67" t="s">
        <v>0</v>
      </c>
      <c r="D1931" s="67" t="s">
        <v>311</v>
      </c>
      <c r="E1931" s="77">
        <f>+IF(ISNUMBER(DATA!H646),DATA!H646,"n/a")</f>
        <v>244733</v>
      </c>
      <c r="F1931" s="78">
        <f>+IF(ISNUMBER(DATA!I646),DATA!I646,"n/a")</f>
        <v>-4.0000000000000001E-3</v>
      </c>
      <c r="G1931" s="77">
        <f>+IF(ISNUMBER(DATA!R646),DATA!R646,"n/a")</f>
        <v>780324</v>
      </c>
      <c r="H1931" s="78">
        <f>+IF(ISNUMBER(DATA!S646),DATA!S646,"n/a")</f>
        <v>2.8000000000000001E-2</v>
      </c>
      <c r="I1931" s="77">
        <f>+IF(ISNUMBER(DATA!AB646),DATA!AB646,"n/a")</f>
        <v>1573815</v>
      </c>
      <c r="J1931" s="78">
        <f>+IF(ISNUMBER(DATA!AC646),DATA!AC646,"n/a")</f>
        <v>5.0999999999999997E-2</v>
      </c>
      <c r="K1931" s="77">
        <f>+IF(ISNUMBER(DATA!AL646),DATA!AL646,"n/a")</f>
        <v>3147578</v>
      </c>
      <c r="L1931" s="78">
        <f>+IF(ISNUMBER(DATA!AM646),DATA!AM646,"n/a")</f>
        <v>-6.0000000000000001E-3</v>
      </c>
      <c r="M1931" s="67"/>
      <c r="N1931" s="67"/>
      <c r="O1931" s="67"/>
      <c r="P1931" s="67"/>
      <c r="Q1931" s="67"/>
      <c r="S1931" s="71"/>
      <c r="U1931" s="71"/>
      <c r="W1931" s="71"/>
      <c r="Y1931" s="71"/>
    </row>
    <row r="1932" spans="1:25" s="70" customFormat="1" x14ac:dyDescent="0.2">
      <c r="A1932" s="67" t="s">
        <v>12</v>
      </c>
      <c r="B1932" s="67" t="s">
        <v>23</v>
      </c>
      <c r="C1932" s="67" t="s">
        <v>0</v>
      </c>
      <c r="D1932" s="67" t="s">
        <v>312</v>
      </c>
      <c r="E1932" s="77">
        <f>+IF(ISNUMBER(DATA!H647),DATA!H647,"n/a")</f>
        <v>215666</v>
      </c>
      <c r="F1932" s="78">
        <f>+IF(ISNUMBER(DATA!I647),DATA!I647,"n/a")</f>
        <v>-3.1E-2</v>
      </c>
      <c r="G1932" s="77">
        <f>+IF(ISNUMBER(DATA!R647),DATA!R647,"n/a")</f>
        <v>692672</v>
      </c>
      <c r="H1932" s="78">
        <f>+IF(ISNUMBER(DATA!S647),DATA!S647,"n/a")</f>
        <v>-4.0000000000000001E-3</v>
      </c>
      <c r="I1932" s="77">
        <f>+IF(ISNUMBER(DATA!AB647),DATA!AB647,"n/a")</f>
        <v>1432824</v>
      </c>
      <c r="J1932" s="78">
        <f>+IF(ISNUMBER(DATA!AC647),DATA!AC647,"n/a")</f>
        <v>2.1000000000000001E-2</v>
      </c>
      <c r="K1932" s="77">
        <f>+IF(ISNUMBER(DATA!AL647),DATA!AL647,"n/a")</f>
        <v>2875445</v>
      </c>
      <c r="L1932" s="78">
        <f>+IF(ISNUMBER(DATA!AM647),DATA!AM647,"n/a")</f>
        <v>5.0000000000000001E-3</v>
      </c>
      <c r="M1932" s="67"/>
      <c r="N1932" s="67"/>
      <c r="O1932" s="67"/>
      <c r="P1932" s="67"/>
      <c r="Q1932" s="67"/>
      <c r="S1932" s="71"/>
      <c r="U1932" s="71"/>
      <c r="W1932" s="71"/>
      <c r="Y1932" s="71"/>
    </row>
    <row r="1933" spans="1:25" s="70" customFormat="1" x14ac:dyDescent="0.2">
      <c r="A1933" s="67" t="s">
        <v>12</v>
      </c>
      <c r="B1933" s="67" t="s">
        <v>23</v>
      </c>
      <c r="C1933" s="67" t="s">
        <v>0</v>
      </c>
      <c r="D1933" s="67" t="s">
        <v>313</v>
      </c>
      <c r="E1933" s="77">
        <f>+IF(ISNUMBER(DATA!H648),DATA!H648,"n/a")</f>
        <v>158777</v>
      </c>
      <c r="F1933" s="78">
        <f>+IF(ISNUMBER(DATA!I648),DATA!I648,"n/a")</f>
        <v>-3.5000000000000003E-2</v>
      </c>
      <c r="G1933" s="77">
        <f>+IF(ISNUMBER(DATA!R648),DATA!R648,"n/a")</f>
        <v>527305</v>
      </c>
      <c r="H1933" s="78">
        <f>+IF(ISNUMBER(DATA!S648),DATA!S648,"n/a")</f>
        <v>-1.7999999999999999E-2</v>
      </c>
      <c r="I1933" s="77">
        <f>+IF(ISNUMBER(DATA!AB648),DATA!AB648,"n/a")</f>
        <v>1115162</v>
      </c>
      <c r="J1933" s="78">
        <f>+IF(ISNUMBER(DATA!AC648),DATA!AC648,"n/a")</f>
        <v>1.2999999999999999E-2</v>
      </c>
      <c r="K1933" s="77">
        <f>+IF(ISNUMBER(DATA!AL648),DATA!AL648,"n/a")</f>
        <v>2219220</v>
      </c>
      <c r="L1933" s="78">
        <f>+IF(ISNUMBER(DATA!AM648),DATA!AM648,"n/a")</f>
        <v>-8.9999999999999993E-3</v>
      </c>
      <c r="M1933" s="67"/>
      <c r="N1933" s="67"/>
      <c r="O1933" s="67"/>
      <c r="P1933" s="67"/>
      <c r="Q1933" s="67"/>
      <c r="S1933" s="71"/>
      <c r="U1933" s="71"/>
      <c r="W1933" s="71"/>
      <c r="Y1933" s="71"/>
    </row>
    <row r="1934" spans="1:25" s="70" customFormat="1" x14ac:dyDescent="0.2">
      <c r="A1934" s="67" t="s">
        <v>12</v>
      </c>
      <c r="B1934" s="67" t="s">
        <v>23</v>
      </c>
      <c r="C1934" s="67" t="s">
        <v>0</v>
      </c>
      <c r="D1934" s="67" t="s">
        <v>314</v>
      </c>
      <c r="E1934" s="77">
        <f>+IF(ISNUMBER(DATA!H649),DATA!H649,"n/a")</f>
        <v>323182</v>
      </c>
      <c r="F1934" s="78">
        <f>+IF(ISNUMBER(DATA!I649),DATA!I649,"n/a")</f>
        <v>4.7E-2</v>
      </c>
      <c r="G1934" s="77">
        <f>+IF(ISNUMBER(DATA!R649),DATA!R649,"n/a")</f>
        <v>1000625</v>
      </c>
      <c r="H1934" s="78">
        <f>+IF(ISNUMBER(DATA!S649),DATA!S649,"n/a")</f>
        <v>3.5999999999999997E-2</v>
      </c>
      <c r="I1934" s="77">
        <f>+IF(ISNUMBER(DATA!AB649),DATA!AB649,"n/a")</f>
        <v>1999852</v>
      </c>
      <c r="J1934" s="78">
        <f>+IF(ISNUMBER(DATA!AC649),DATA!AC649,"n/a")</f>
        <v>2.5999999999999999E-2</v>
      </c>
      <c r="K1934" s="77">
        <f>+IF(ISNUMBER(DATA!AL649),DATA!AL649,"n/a")</f>
        <v>4290115</v>
      </c>
      <c r="L1934" s="78">
        <f>+IF(ISNUMBER(DATA!AM649),DATA!AM649,"n/a")</f>
        <v>4.5999999999999999E-2</v>
      </c>
      <c r="M1934" s="67"/>
      <c r="N1934" s="67"/>
      <c r="O1934" s="67"/>
      <c r="P1934" s="67"/>
      <c r="Q1934" s="67"/>
      <c r="S1934" s="71"/>
      <c r="U1934" s="71"/>
      <c r="W1934" s="71"/>
      <c r="Y1934" s="71"/>
    </row>
    <row r="1935" spans="1:25" s="70" customFormat="1" x14ac:dyDescent="0.2">
      <c r="A1935" s="67" t="s">
        <v>12</v>
      </c>
      <c r="B1935" s="67" t="s">
        <v>23</v>
      </c>
      <c r="C1935" s="67" t="s">
        <v>0</v>
      </c>
      <c r="D1935" s="67" t="s">
        <v>315</v>
      </c>
      <c r="E1935" s="77">
        <f>+IF(ISNUMBER(DATA!H650),DATA!H650,"n/a")</f>
        <v>213094</v>
      </c>
      <c r="F1935" s="78">
        <f>+IF(ISNUMBER(DATA!I650),DATA!I650,"n/a")</f>
        <v>5.3999999999999999E-2</v>
      </c>
      <c r="G1935" s="77">
        <f>+IF(ISNUMBER(DATA!R650),DATA!R650,"n/a")</f>
        <v>643575</v>
      </c>
      <c r="H1935" s="78">
        <f>+IF(ISNUMBER(DATA!S650),DATA!S650,"n/a")</f>
        <v>3.3000000000000002E-2</v>
      </c>
      <c r="I1935" s="77">
        <f>+IF(ISNUMBER(DATA!AB650),DATA!AB650,"n/a")</f>
        <v>1299942</v>
      </c>
      <c r="J1935" s="78">
        <f>+IF(ISNUMBER(DATA!AC650),DATA!AC650,"n/a")</f>
        <v>3.2000000000000001E-2</v>
      </c>
      <c r="K1935" s="77">
        <f>+IF(ISNUMBER(DATA!AL650),DATA!AL650,"n/a")</f>
        <v>2608189</v>
      </c>
      <c r="L1935" s="78">
        <f>+IF(ISNUMBER(DATA!AM650),DATA!AM650,"n/a")</f>
        <v>5.6000000000000001E-2</v>
      </c>
      <c r="M1935" s="67"/>
      <c r="N1935" s="67"/>
      <c r="O1935" s="67"/>
      <c r="P1935" s="67"/>
      <c r="Q1935" s="67"/>
      <c r="S1935" s="71"/>
      <c r="U1935" s="71"/>
      <c r="W1935" s="71"/>
      <c r="Y1935" s="71"/>
    </row>
    <row r="1936" spans="1:25" s="70" customFormat="1" x14ac:dyDescent="0.2">
      <c r="A1936" s="67" t="s">
        <v>12</v>
      </c>
      <c r="B1936" s="67" t="s">
        <v>23</v>
      </c>
      <c r="C1936" s="67" t="s">
        <v>0</v>
      </c>
      <c r="D1936" s="67" t="s">
        <v>316</v>
      </c>
      <c r="E1936" s="77">
        <f>+IF(ISNUMBER(DATA!H651),DATA!H651,"n/a")</f>
        <v>243795</v>
      </c>
      <c r="F1936" s="78">
        <f>+IF(ISNUMBER(DATA!I651),DATA!I651,"n/a")</f>
        <v>1.4999999999999999E-2</v>
      </c>
      <c r="G1936" s="77">
        <f>+IF(ISNUMBER(DATA!R651),DATA!R651,"n/a")</f>
        <v>762237</v>
      </c>
      <c r="H1936" s="78">
        <f>+IF(ISNUMBER(DATA!S651),DATA!S651,"n/a")</f>
        <v>-1.6E-2</v>
      </c>
      <c r="I1936" s="77">
        <f>+IF(ISNUMBER(DATA!AB651),DATA!AB651,"n/a")</f>
        <v>1536101</v>
      </c>
      <c r="J1936" s="78">
        <f>+IF(ISNUMBER(DATA!AC651),DATA!AC651,"n/a")</f>
        <v>-5.0999999999999997E-2</v>
      </c>
      <c r="K1936" s="77">
        <f>+IF(ISNUMBER(DATA!AL651),DATA!AL651,"n/a")</f>
        <v>3326130</v>
      </c>
      <c r="L1936" s="78">
        <f>+IF(ISNUMBER(DATA!AM651),DATA!AM651,"n/a")</f>
        <v>-5.0999999999999997E-2</v>
      </c>
      <c r="M1936" s="67"/>
      <c r="N1936" s="67"/>
      <c r="O1936" s="67"/>
      <c r="P1936" s="67"/>
      <c r="Q1936" s="67"/>
      <c r="S1936" s="71"/>
      <c r="U1936" s="71"/>
      <c r="W1936" s="71"/>
      <c r="Y1936" s="71"/>
    </row>
    <row r="1937" spans="1:25" s="70" customFormat="1" x14ac:dyDescent="0.2">
      <c r="A1937" s="67" t="s">
        <v>12</v>
      </c>
      <c r="B1937" s="67" t="s">
        <v>23</v>
      </c>
      <c r="C1937" s="67" t="s">
        <v>0</v>
      </c>
      <c r="D1937" s="67" t="s">
        <v>317</v>
      </c>
      <c r="E1937" s="77">
        <f>+IF(ISNUMBER(DATA!H652),DATA!H652,"n/a")</f>
        <v>697455</v>
      </c>
      <c r="F1937" s="78">
        <f>+IF(ISNUMBER(DATA!I652),DATA!I652,"n/a")</f>
        <v>3.1E-2</v>
      </c>
      <c r="G1937" s="77">
        <f>+IF(ISNUMBER(DATA!R652),DATA!R652,"n/a")</f>
        <v>2175887</v>
      </c>
      <c r="H1937" s="78">
        <f>+IF(ISNUMBER(DATA!S652),DATA!S652,"n/a")</f>
        <v>0.03</v>
      </c>
      <c r="I1937" s="77">
        <f>+IF(ISNUMBER(DATA!AB652),DATA!AB652,"n/a")</f>
        <v>4355600</v>
      </c>
      <c r="J1937" s="78">
        <f>+IF(ISNUMBER(DATA!AC652),DATA!AC652,"n/a")</f>
        <v>3.2000000000000001E-2</v>
      </c>
      <c r="K1937" s="77">
        <f>+IF(ISNUMBER(DATA!AL652),DATA!AL652,"n/a")</f>
        <v>9352290</v>
      </c>
      <c r="L1937" s="78">
        <f>+IF(ISNUMBER(DATA!AM652),DATA!AM652,"n/a")</f>
        <v>6.2E-2</v>
      </c>
      <c r="M1937" s="67"/>
      <c r="N1937" s="67"/>
      <c r="O1937" s="67"/>
      <c r="P1937" s="67"/>
      <c r="Q1937" s="67"/>
      <c r="S1937" s="71"/>
      <c r="U1937" s="71"/>
      <c r="W1937" s="71"/>
      <c r="Y1937" s="71"/>
    </row>
    <row r="1938" spans="1:25" s="70" customFormat="1" x14ac:dyDescent="0.2">
      <c r="A1938" s="67" t="s">
        <v>12</v>
      </c>
      <c r="B1938" s="67" t="s">
        <v>23</v>
      </c>
      <c r="C1938" s="67" t="s">
        <v>0</v>
      </c>
      <c r="D1938" s="67" t="s">
        <v>318</v>
      </c>
      <c r="E1938" s="77">
        <f>+IF(ISNUMBER(DATA!H653),DATA!H653,"n/a")</f>
        <v>350439</v>
      </c>
      <c r="F1938" s="78">
        <f>+IF(ISNUMBER(DATA!I653),DATA!I653,"n/a")</f>
        <v>5.8999999999999997E-2</v>
      </c>
      <c r="G1938" s="77">
        <f>+IF(ISNUMBER(DATA!R653),DATA!R653,"n/a")</f>
        <v>1066263</v>
      </c>
      <c r="H1938" s="78">
        <f>+IF(ISNUMBER(DATA!S653),DATA!S653,"n/a")</f>
        <v>5.0999999999999997E-2</v>
      </c>
      <c r="I1938" s="77">
        <f>+IF(ISNUMBER(DATA!AB653),DATA!AB653,"n/a")</f>
        <v>2172620</v>
      </c>
      <c r="J1938" s="78">
        <f>+IF(ISNUMBER(DATA!AC653),DATA!AC653,"n/a")</f>
        <v>-5.2999999999999999E-2</v>
      </c>
      <c r="K1938" s="77">
        <f>+IF(ISNUMBER(DATA!AL653),DATA!AL653,"n/a")</f>
        <v>4598708</v>
      </c>
      <c r="L1938" s="78">
        <f>+IF(ISNUMBER(DATA!AM653),DATA!AM653,"n/a")</f>
        <v>-5.2999999999999999E-2</v>
      </c>
      <c r="M1938" s="67"/>
      <c r="N1938" s="67"/>
      <c r="O1938" s="67"/>
      <c r="P1938" s="67"/>
      <c r="Q1938" s="67"/>
      <c r="S1938" s="71"/>
      <c r="U1938" s="71"/>
      <c r="W1938" s="71"/>
      <c r="Y1938" s="71"/>
    </row>
    <row r="1939" spans="1:25" s="70" customFormat="1" x14ac:dyDescent="0.2">
      <c r="A1939" s="67" t="s">
        <v>12</v>
      </c>
      <c r="B1939" s="67" t="s">
        <v>23</v>
      </c>
      <c r="C1939" s="67" t="s">
        <v>0</v>
      </c>
      <c r="D1939" s="67" t="s">
        <v>319</v>
      </c>
      <c r="E1939" s="77">
        <f>+IF(ISNUMBER(DATA!H654),DATA!H654,"n/a")</f>
        <v>404821</v>
      </c>
      <c r="F1939" s="78">
        <f>+IF(ISNUMBER(DATA!I654),DATA!I654,"n/a")</f>
        <v>8.8999999999999996E-2</v>
      </c>
      <c r="G1939" s="77">
        <f>+IF(ISNUMBER(DATA!R654),DATA!R654,"n/a")</f>
        <v>1307353</v>
      </c>
      <c r="H1939" s="78">
        <f>+IF(ISNUMBER(DATA!S654),DATA!S654,"n/a")</f>
        <v>0.124</v>
      </c>
      <c r="I1939" s="77">
        <f>+IF(ISNUMBER(DATA!AB654),DATA!AB654,"n/a")</f>
        <v>2690753</v>
      </c>
      <c r="J1939" s="78">
        <f>+IF(ISNUMBER(DATA!AC654),DATA!AC654,"n/a")</f>
        <v>0.1</v>
      </c>
      <c r="K1939" s="77">
        <f>+IF(ISNUMBER(DATA!AL654),DATA!AL654,"n/a")</f>
        <v>5271581</v>
      </c>
      <c r="L1939" s="78">
        <f>+IF(ISNUMBER(DATA!AM654),DATA!AM654,"n/a")</f>
        <v>3.5000000000000003E-2</v>
      </c>
      <c r="M1939" s="67"/>
      <c r="N1939" s="67"/>
      <c r="O1939" s="67"/>
      <c r="P1939" s="67"/>
      <c r="Q1939" s="67"/>
      <c r="S1939" s="71"/>
      <c r="U1939" s="71"/>
      <c r="W1939" s="71"/>
      <c r="Y1939" s="71"/>
    </row>
    <row r="1940" spans="1:25" s="70" customFormat="1" x14ac:dyDescent="0.2">
      <c r="A1940" s="67" t="s">
        <v>12</v>
      </c>
      <c r="B1940" s="67" t="s">
        <v>23</v>
      </c>
      <c r="C1940" s="67" t="s">
        <v>0</v>
      </c>
      <c r="D1940" s="67" t="s">
        <v>320</v>
      </c>
      <c r="E1940" s="77">
        <f>+IF(ISNUMBER(DATA!H655),DATA!H655,"n/a")</f>
        <v>210418</v>
      </c>
      <c r="F1940" s="78">
        <f>+IF(ISNUMBER(DATA!I655),DATA!I655,"n/a")</f>
        <v>-2.1000000000000001E-2</v>
      </c>
      <c r="G1940" s="77">
        <f>+IF(ISNUMBER(DATA!R655),DATA!R655,"n/a")</f>
        <v>676729</v>
      </c>
      <c r="H1940" s="78">
        <f>+IF(ISNUMBER(DATA!S655),DATA!S655,"n/a")</f>
        <v>2.7E-2</v>
      </c>
      <c r="I1940" s="77">
        <f>+IF(ISNUMBER(DATA!AB655),DATA!AB655,"n/a")</f>
        <v>1406436</v>
      </c>
      <c r="J1940" s="78">
        <f>+IF(ISNUMBER(DATA!AC655),DATA!AC655,"n/a")</f>
        <v>0.10299999999999999</v>
      </c>
      <c r="K1940" s="77">
        <f>+IF(ISNUMBER(DATA!AL655),DATA!AL655,"n/a")</f>
        <v>2885920</v>
      </c>
      <c r="L1940" s="78">
        <f>+IF(ISNUMBER(DATA!AM655),DATA!AM655,"n/a")</f>
        <v>4.2999999999999997E-2</v>
      </c>
      <c r="M1940" s="67"/>
      <c r="N1940" s="67"/>
      <c r="O1940" s="67"/>
      <c r="P1940" s="67"/>
      <c r="Q1940" s="67"/>
      <c r="S1940" s="71"/>
      <c r="U1940" s="71"/>
      <c r="W1940" s="71"/>
      <c r="Y1940" s="71"/>
    </row>
    <row r="1941" spans="1:25" s="70" customFormat="1" x14ac:dyDescent="0.2">
      <c r="A1941" s="67" t="s">
        <v>12</v>
      </c>
      <c r="B1941" s="67" t="s">
        <v>23</v>
      </c>
      <c r="C1941" s="67" t="s">
        <v>0</v>
      </c>
      <c r="D1941" s="67" t="s">
        <v>321</v>
      </c>
      <c r="E1941" s="77">
        <f>+IF(ISNUMBER(DATA!H656),DATA!H656,"n/a")</f>
        <v>409377</v>
      </c>
      <c r="F1941" s="78">
        <f>+IF(ISNUMBER(DATA!I656),DATA!I656,"n/a")</f>
        <v>-0.14299999999999999</v>
      </c>
      <c r="G1941" s="77">
        <f>+IF(ISNUMBER(DATA!R656),DATA!R656,"n/a")</f>
        <v>1268719</v>
      </c>
      <c r="H1941" s="78">
        <f>+IF(ISNUMBER(DATA!S656),DATA!S656,"n/a")</f>
        <v>-8.1000000000000003E-2</v>
      </c>
      <c r="I1941" s="77">
        <f>+IF(ISNUMBER(DATA!AB656),DATA!AB656,"n/a")</f>
        <v>2537891</v>
      </c>
      <c r="J1941" s="78">
        <f>+IF(ISNUMBER(DATA!AC656),DATA!AC656,"n/a")</f>
        <v>-3.2000000000000001E-2</v>
      </c>
      <c r="K1941" s="77">
        <f>+IF(ISNUMBER(DATA!AL656),DATA!AL656,"n/a")</f>
        <v>5396508</v>
      </c>
      <c r="L1941" s="78">
        <f>+IF(ISNUMBER(DATA!AM656),DATA!AM656,"n/a")</f>
        <v>2.1999999999999999E-2</v>
      </c>
      <c r="M1941" s="67"/>
      <c r="N1941" s="67"/>
      <c r="O1941" s="67"/>
      <c r="P1941" s="67"/>
      <c r="Q1941" s="67"/>
      <c r="S1941" s="71"/>
      <c r="U1941" s="71"/>
      <c r="W1941" s="71"/>
      <c r="Y1941" s="71"/>
    </row>
    <row r="1942" spans="1:25" s="70" customFormat="1" x14ac:dyDescent="0.2">
      <c r="A1942" s="67" t="s">
        <v>12</v>
      </c>
      <c r="B1942" s="67" t="s">
        <v>23</v>
      </c>
      <c r="C1942" s="67" t="s">
        <v>0</v>
      </c>
      <c r="D1942" s="67" t="s">
        <v>347</v>
      </c>
      <c r="E1942" s="77">
        <f>+IF(ISNUMBER(DATA!H657),DATA!H657,"n/a")</f>
        <v>127941</v>
      </c>
      <c r="F1942" s="78">
        <f>+IF(ISNUMBER(DATA!I657),DATA!I657,"n/a")</f>
        <v>-0.127</v>
      </c>
      <c r="G1942" s="77">
        <f>+IF(ISNUMBER(DATA!R657),DATA!R657,"n/a")</f>
        <v>426652</v>
      </c>
      <c r="H1942" s="78">
        <f>+IF(ISNUMBER(DATA!S657),DATA!S657,"n/a")</f>
        <v>-0.111</v>
      </c>
      <c r="I1942" s="77">
        <f>+IF(ISNUMBER(DATA!AB657),DATA!AB657,"n/a")</f>
        <v>900782</v>
      </c>
      <c r="J1942" s="78">
        <f>+IF(ISNUMBER(DATA!AC657),DATA!AC657,"n/a")</f>
        <v>-0.114</v>
      </c>
      <c r="K1942" s="77">
        <f>+IF(ISNUMBER(DATA!AL657),DATA!AL657,"n/a")</f>
        <v>1873782</v>
      </c>
      <c r="L1942" s="78">
        <f>+IF(ISNUMBER(DATA!AM657),DATA!AM657,"n/a")</f>
        <v>-9.0999999999999998E-2</v>
      </c>
      <c r="M1942" s="67"/>
      <c r="N1942" s="67"/>
      <c r="O1942" s="67"/>
      <c r="P1942" s="67"/>
      <c r="Q1942" s="67"/>
      <c r="S1942" s="71"/>
      <c r="U1942" s="71"/>
      <c r="W1942" s="71"/>
      <c r="Y1942" s="71"/>
    </row>
    <row r="1943" spans="1:25" s="70" customFormat="1" x14ac:dyDescent="0.2">
      <c r="A1943" s="67" t="s">
        <v>12</v>
      </c>
      <c r="B1943" s="67" t="s">
        <v>23</v>
      </c>
      <c r="C1943" s="67" t="s">
        <v>0</v>
      </c>
      <c r="D1943" s="67" t="s">
        <v>348</v>
      </c>
      <c r="E1943" s="77">
        <f>+IF(ISNUMBER(DATA!H658),DATA!H658,"n/a")</f>
        <v>316237</v>
      </c>
      <c r="F1943" s="78">
        <f>+IF(ISNUMBER(DATA!I658),DATA!I658,"n/a")</f>
        <v>-5.8000000000000003E-2</v>
      </c>
      <c r="G1943" s="77">
        <f>+IF(ISNUMBER(DATA!R658),DATA!R658,"n/a")</f>
        <v>1014867</v>
      </c>
      <c r="H1943" s="78">
        <f>+IF(ISNUMBER(DATA!S658),DATA!S658,"n/a")</f>
        <v>-2.5000000000000001E-2</v>
      </c>
      <c r="I1943" s="77">
        <f>+IF(ISNUMBER(DATA!AB658),DATA!AB658,"n/a")</f>
        <v>2110686</v>
      </c>
      <c r="J1943" s="78">
        <f>+IF(ISNUMBER(DATA!AC658),DATA!AC658,"n/a")</f>
        <v>1.2999999999999999E-2</v>
      </c>
      <c r="K1943" s="77">
        <f>+IF(ISNUMBER(DATA!AL658),DATA!AL658,"n/a")</f>
        <v>4489622</v>
      </c>
      <c r="L1943" s="78">
        <f>+IF(ISNUMBER(DATA!AM658),DATA!AM658,"n/a")</f>
        <v>6.0000000000000001E-3</v>
      </c>
      <c r="M1943" s="67"/>
      <c r="N1943" s="67"/>
      <c r="O1943" s="67"/>
      <c r="P1943" s="67"/>
      <c r="Q1943" s="67"/>
      <c r="S1943" s="71"/>
      <c r="U1943" s="71"/>
      <c r="W1943" s="71"/>
      <c r="Y1943" s="71"/>
    </row>
    <row r="1944" spans="1:25" x14ac:dyDescent="0.2">
      <c r="E1944" s="101"/>
      <c r="F1944" s="103"/>
      <c r="G1944" s="101"/>
      <c r="H1944" s="103"/>
      <c r="I1944" s="101"/>
      <c r="J1944" s="103"/>
      <c r="K1944" s="101"/>
      <c r="L1944" s="103"/>
    </row>
    <row r="1945" spans="1:25" s="70" customFormat="1" x14ac:dyDescent="0.2">
      <c r="A1945" s="67" t="s">
        <v>12</v>
      </c>
      <c r="B1945" s="67" t="s">
        <v>23</v>
      </c>
      <c r="C1945" s="67" t="s">
        <v>9</v>
      </c>
      <c r="D1945" s="67" t="s">
        <v>274</v>
      </c>
      <c r="E1945" s="87">
        <f>+IF(ISNUMBER(DATA!J609),DATA!J609,"n/a")</f>
        <v>19705</v>
      </c>
      <c r="F1945" s="78">
        <f>+IF(ISNUMBER(DATA!K609),DATA!K609,"n/a")</f>
        <v>0.184</v>
      </c>
      <c r="G1945" s="87">
        <f>+IF(ISNUMBER(DATA!T609),DATA!T609,"n/a")</f>
        <v>51615</v>
      </c>
      <c r="H1945" s="78">
        <f>+IF(ISNUMBER(DATA!U609),DATA!U609,"n/a")</f>
        <v>3.4000000000000002E-2</v>
      </c>
      <c r="I1945" s="87">
        <f>+IF(ISNUMBER(DATA!AD609),DATA!AD609,"n/a")</f>
        <v>103578</v>
      </c>
      <c r="J1945" s="78">
        <f>+IF(ISNUMBER(DATA!AE609),DATA!AE609,"n/a")</f>
        <v>2.3E-2</v>
      </c>
      <c r="K1945" s="87">
        <f>+IF(ISNUMBER(DATA!AN609),DATA!AN609,"n/a")</f>
        <v>209567</v>
      </c>
      <c r="L1945" s="78">
        <f>+IF(ISNUMBER(DATA!AO609),DATA!AO609,"n/a")</f>
        <v>3.4000000000000002E-2</v>
      </c>
      <c r="M1945" s="67"/>
      <c r="N1945" s="67"/>
      <c r="O1945" s="67"/>
      <c r="P1945" s="67"/>
      <c r="Q1945" s="67"/>
      <c r="S1945" s="71"/>
      <c r="U1945" s="71"/>
      <c r="W1945" s="71"/>
      <c r="Y1945" s="71"/>
    </row>
    <row r="1946" spans="1:25" s="70" customFormat="1" x14ac:dyDescent="0.2">
      <c r="A1946" s="67" t="s">
        <v>12</v>
      </c>
      <c r="B1946" s="67" t="s">
        <v>23</v>
      </c>
      <c r="C1946" s="67" t="s">
        <v>9</v>
      </c>
      <c r="D1946" s="67" t="s">
        <v>275</v>
      </c>
      <c r="E1946" s="87">
        <f>+IF(ISNUMBER(DATA!J610),DATA!J610,"n/a")</f>
        <v>112574</v>
      </c>
      <c r="F1946" s="78">
        <f>+IF(ISNUMBER(DATA!K610),DATA!K610,"n/a")</f>
        <v>-7.3999999999999996E-2</v>
      </c>
      <c r="G1946" s="87">
        <f>+IF(ISNUMBER(DATA!T610),DATA!T610,"n/a")</f>
        <v>352750</v>
      </c>
      <c r="H1946" s="78">
        <f>+IF(ISNUMBER(DATA!U610),DATA!U610,"n/a")</f>
        <v>-3.5999999999999997E-2</v>
      </c>
      <c r="I1946" s="87">
        <f>+IF(ISNUMBER(DATA!AD610),DATA!AD610,"n/a")</f>
        <v>717677</v>
      </c>
      <c r="J1946" s="78">
        <f>+IF(ISNUMBER(DATA!AE610),DATA!AE610,"n/a")</f>
        <v>1E-3</v>
      </c>
      <c r="K1946" s="87">
        <f>+IF(ISNUMBER(DATA!AN610),DATA!AN610,"n/a")</f>
        <v>1394117</v>
      </c>
      <c r="L1946" s="78">
        <f>+IF(ISNUMBER(DATA!AO610),DATA!AO610,"n/a")</f>
        <v>-5.7000000000000002E-2</v>
      </c>
      <c r="M1946" s="67"/>
      <c r="N1946" s="67"/>
      <c r="O1946" s="67"/>
      <c r="P1946" s="67"/>
      <c r="Q1946" s="67"/>
      <c r="S1946" s="71"/>
      <c r="U1946" s="71"/>
      <c r="W1946" s="71"/>
      <c r="Y1946" s="71"/>
    </row>
    <row r="1947" spans="1:25" s="70" customFormat="1" x14ac:dyDescent="0.2">
      <c r="A1947" s="67" t="s">
        <v>12</v>
      </c>
      <c r="B1947" s="67" t="s">
        <v>23</v>
      </c>
      <c r="C1947" s="67" t="s">
        <v>9</v>
      </c>
      <c r="D1947" s="67" t="s">
        <v>276</v>
      </c>
      <c r="E1947" s="87">
        <f>+IF(ISNUMBER(DATA!J611),DATA!J611,"n/a")</f>
        <v>142953</v>
      </c>
      <c r="F1947" s="78">
        <f>+IF(ISNUMBER(DATA!K611),DATA!K611,"n/a")</f>
        <v>-0.214</v>
      </c>
      <c r="G1947" s="87">
        <f>+IF(ISNUMBER(DATA!T611),DATA!T611,"n/a")</f>
        <v>427732</v>
      </c>
      <c r="H1947" s="78">
        <f>+IF(ISNUMBER(DATA!U611),DATA!U611,"n/a")</f>
        <v>-0.20899999999999999</v>
      </c>
      <c r="I1947" s="87">
        <f>+IF(ISNUMBER(DATA!AD611),DATA!AD611,"n/a")</f>
        <v>880121</v>
      </c>
      <c r="J1947" s="78">
        <f>+IF(ISNUMBER(DATA!AE611),DATA!AE611,"n/a")</f>
        <v>-0.159</v>
      </c>
      <c r="K1947" s="87">
        <f>+IF(ISNUMBER(DATA!AN611),DATA!AN611,"n/a")</f>
        <v>1935289</v>
      </c>
      <c r="L1947" s="78">
        <f>+IF(ISNUMBER(DATA!AO611),DATA!AO611,"n/a")</f>
        <v>-0.106</v>
      </c>
      <c r="M1947" s="67"/>
      <c r="N1947" s="67"/>
      <c r="O1947" s="67"/>
      <c r="P1947" s="67"/>
      <c r="Q1947" s="67"/>
      <c r="S1947" s="71"/>
      <c r="U1947" s="71"/>
      <c r="W1947" s="71"/>
      <c r="Y1947" s="71"/>
    </row>
    <row r="1948" spans="1:25" s="70" customFormat="1" x14ac:dyDescent="0.2">
      <c r="A1948" s="67" t="s">
        <v>12</v>
      </c>
      <c r="B1948" s="67" t="s">
        <v>23</v>
      </c>
      <c r="C1948" s="67" t="s">
        <v>9</v>
      </c>
      <c r="D1948" s="67" t="s">
        <v>277</v>
      </c>
      <c r="E1948" s="87">
        <f>+IF(ISNUMBER(DATA!J612),DATA!J612,"n/a")</f>
        <v>64739</v>
      </c>
      <c r="F1948" s="78">
        <f>+IF(ISNUMBER(DATA!K612),DATA!K612,"n/a")</f>
        <v>-0.11700000000000001</v>
      </c>
      <c r="G1948" s="87">
        <f>+IF(ISNUMBER(DATA!T612),DATA!T612,"n/a")</f>
        <v>202830</v>
      </c>
      <c r="H1948" s="78">
        <f>+IF(ISNUMBER(DATA!U612),DATA!U612,"n/a")</f>
        <v>-7.5999999999999998E-2</v>
      </c>
      <c r="I1948" s="87">
        <f>+IF(ISNUMBER(DATA!AD612),DATA!AD612,"n/a")</f>
        <v>421637</v>
      </c>
      <c r="J1948" s="78">
        <f>+IF(ISNUMBER(DATA!AE612),DATA!AE612,"n/a")</f>
        <v>-2.1999999999999999E-2</v>
      </c>
      <c r="K1948" s="87">
        <f>+IF(ISNUMBER(DATA!AN612),DATA!AN612,"n/a")</f>
        <v>864510</v>
      </c>
      <c r="L1948" s="78">
        <f>+IF(ISNUMBER(DATA!AO612),DATA!AO612,"n/a")</f>
        <v>-8.9999999999999993E-3</v>
      </c>
      <c r="M1948" s="67"/>
      <c r="N1948" s="67"/>
      <c r="O1948" s="67"/>
      <c r="P1948" s="67"/>
      <c r="Q1948" s="67"/>
      <c r="S1948" s="71"/>
      <c r="U1948" s="71"/>
      <c r="W1948" s="71"/>
      <c r="Y1948" s="71"/>
    </row>
    <row r="1949" spans="1:25" s="70" customFormat="1" x14ac:dyDescent="0.2">
      <c r="A1949" s="67" t="s">
        <v>12</v>
      </c>
      <c r="B1949" s="67" t="s">
        <v>23</v>
      </c>
      <c r="C1949" s="67" t="s">
        <v>9</v>
      </c>
      <c r="D1949" s="67" t="s">
        <v>278</v>
      </c>
      <c r="E1949" s="87">
        <f>+IF(ISNUMBER(DATA!J613),DATA!J613,"n/a")</f>
        <v>160322</v>
      </c>
      <c r="F1949" s="78">
        <f>+IF(ISNUMBER(DATA!K613),DATA!K613,"n/a")</f>
        <v>-0.04</v>
      </c>
      <c r="G1949" s="87">
        <f>+IF(ISNUMBER(DATA!T613),DATA!T613,"n/a")</f>
        <v>461682</v>
      </c>
      <c r="H1949" s="78">
        <f>+IF(ISNUMBER(DATA!U613),DATA!U613,"n/a")</f>
        <v>-0.06</v>
      </c>
      <c r="I1949" s="87">
        <f>+IF(ISNUMBER(DATA!AD613),DATA!AD613,"n/a")</f>
        <v>927699</v>
      </c>
      <c r="J1949" s="78">
        <f>+IF(ISNUMBER(DATA!AE613),DATA!AE613,"n/a")</f>
        <v>-6.0999999999999999E-2</v>
      </c>
      <c r="K1949" s="87">
        <f>+IF(ISNUMBER(DATA!AN613),DATA!AN613,"n/a")</f>
        <v>1949652</v>
      </c>
      <c r="L1949" s="78">
        <f>+IF(ISNUMBER(DATA!AO613),DATA!AO613,"n/a")</f>
        <v>-6.0000000000000001E-3</v>
      </c>
      <c r="M1949" s="67"/>
      <c r="N1949" s="67"/>
      <c r="O1949" s="67"/>
      <c r="P1949" s="67"/>
      <c r="Q1949" s="67"/>
      <c r="S1949" s="71"/>
      <c r="U1949" s="71"/>
      <c r="W1949" s="71"/>
      <c r="Y1949" s="71"/>
    </row>
    <row r="1950" spans="1:25" s="70" customFormat="1" x14ac:dyDescent="0.2">
      <c r="A1950" s="67" t="s">
        <v>12</v>
      </c>
      <c r="B1950" s="67" t="s">
        <v>23</v>
      </c>
      <c r="C1950" s="67" t="s">
        <v>9</v>
      </c>
      <c r="D1950" s="67" t="s">
        <v>279</v>
      </c>
      <c r="E1950" s="87">
        <f>+IF(ISNUMBER(DATA!J614),DATA!J614,"n/a")</f>
        <v>53727</v>
      </c>
      <c r="F1950" s="78">
        <f>+IF(ISNUMBER(DATA!K614),DATA!K614,"n/a")</f>
        <v>0.111</v>
      </c>
      <c r="G1950" s="87">
        <f>+IF(ISNUMBER(DATA!T614),DATA!T614,"n/a")</f>
        <v>168036</v>
      </c>
      <c r="H1950" s="78">
        <f>+IF(ISNUMBER(DATA!U614),DATA!U614,"n/a")</f>
        <v>0.17</v>
      </c>
      <c r="I1950" s="87">
        <f>+IF(ISNUMBER(DATA!AD614),DATA!AD614,"n/a")</f>
        <v>351957</v>
      </c>
      <c r="J1950" s="78">
        <f>+IF(ISNUMBER(DATA!AE614),DATA!AE614,"n/a")</f>
        <v>0.186</v>
      </c>
      <c r="K1950" s="87">
        <f>+IF(ISNUMBER(DATA!AN614),DATA!AN614,"n/a")</f>
        <v>633347</v>
      </c>
      <c r="L1950" s="78">
        <f>+IF(ISNUMBER(DATA!AO614),DATA!AO614,"n/a")</f>
        <v>-3.0000000000000001E-3</v>
      </c>
      <c r="M1950" s="67"/>
      <c r="N1950" s="67"/>
      <c r="O1950" s="67"/>
      <c r="P1950" s="67"/>
      <c r="Q1950" s="67"/>
      <c r="S1950" s="71"/>
      <c r="U1950" s="71"/>
      <c r="W1950" s="71"/>
      <c r="Y1950" s="71"/>
    </row>
    <row r="1951" spans="1:25" s="70" customFormat="1" x14ac:dyDescent="0.2">
      <c r="A1951" s="67" t="s">
        <v>12</v>
      </c>
      <c r="B1951" s="67" t="s">
        <v>23</v>
      </c>
      <c r="C1951" s="67" t="s">
        <v>9</v>
      </c>
      <c r="D1951" s="67" t="s">
        <v>280</v>
      </c>
      <c r="E1951" s="87">
        <f>+IF(ISNUMBER(DATA!J615),DATA!J615,"n/a")</f>
        <v>52501</v>
      </c>
      <c r="F1951" s="78">
        <f>+IF(ISNUMBER(DATA!K615),DATA!K615,"n/a")</f>
        <v>-0.03</v>
      </c>
      <c r="G1951" s="87">
        <f>+IF(ISNUMBER(DATA!T615),DATA!T615,"n/a")</f>
        <v>164593</v>
      </c>
      <c r="H1951" s="78">
        <f>+IF(ISNUMBER(DATA!U615),DATA!U615,"n/a")</f>
        <v>6.3E-2</v>
      </c>
      <c r="I1951" s="87">
        <f>+IF(ISNUMBER(DATA!AD615),DATA!AD615,"n/a")</f>
        <v>335006</v>
      </c>
      <c r="J1951" s="78">
        <f>+IF(ISNUMBER(DATA!AE615),DATA!AE615,"n/a")</f>
        <v>9.6000000000000002E-2</v>
      </c>
      <c r="K1951" s="87">
        <f>+IF(ISNUMBER(DATA!AN615),DATA!AN615,"n/a")</f>
        <v>657221</v>
      </c>
      <c r="L1951" s="78">
        <f>+IF(ISNUMBER(DATA!AO615),DATA!AO615,"n/a")</f>
        <v>0.05</v>
      </c>
      <c r="M1951" s="67"/>
      <c r="N1951" s="67"/>
      <c r="O1951" s="67"/>
      <c r="P1951" s="67"/>
      <c r="Q1951" s="67"/>
      <c r="S1951" s="71"/>
      <c r="U1951" s="71"/>
      <c r="W1951" s="71"/>
      <c r="Y1951" s="71"/>
    </row>
    <row r="1952" spans="1:25" s="70" customFormat="1" x14ac:dyDescent="0.2">
      <c r="A1952" s="67" t="s">
        <v>12</v>
      </c>
      <c r="B1952" s="67" t="s">
        <v>23</v>
      </c>
      <c r="C1952" s="67" t="s">
        <v>9</v>
      </c>
      <c r="D1952" s="67" t="s">
        <v>281</v>
      </c>
      <c r="E1952" s="87">
        <f>+IF(ISNUMBER(DATA!J616),DATA!J616,"n/a")</f>
        <v>170430</v>
      </c>
      <c r="F1952" s="78">
        <f>+IF(ISNUMBER(DATA!K616),DATA!K616,"n/a")</f>
        <v>1.2E-2</v>
      </c>
      <c r="G1952" s="87">
        <f>+IF(ISNUMBER(DATA!T616),DATA!T616,"n/a")</f>
        <v>534303</v>
      </c>
      <c r="H1952" s="78">
        <f>+IF(ISNUMBER(DATA!U616),DATA!U616,"n/a")</f>
        <v>5.0999999999999997E-2</v>
      </c>
      <c r="I1952" s="87">
        <f>+IF(ISNUMBER(DATA!AD616),DATA!AD616,"n/a")</f>
        <v>1063942</v>
      </c>
      <c r="J1952" s="78">
        <f>+IF(ISNUMBER(DATA!AE616),DATA!AE616,"n/a")</f>
        <v>2.9000000000000001E-2</v>
      </c>
      <c r="K1952" s="87">
        <f>+IF(ISNUMBER(DATA!AN616),DATA!AN616,"n/a")</f>
        <v>2164870</v>
      </c>
      <c r="L1952" s="78">
        <f>+IF(ISNUMBER(DATA!AO616),DATA!AO616,"n/a")</f>
        <v>-3.4000000000000002E-2</v>
      </c>
      <c r="M1952" s="67"/>
      <c r="N1952" s="67"/>
      <c r="O1952" s="67"/>
      <c r="P1952" s="67"/>
      <c r="Q1952" s="67"/>
      <c r="S1952" s="71"/>
      <c r="U1952" s="71"/>
      <c r="W1952" s="71"/>
      <c r="Y1952" s="71"/>
    </row>
    <row r="1953" spans="1:25" s="70" customFormat="1" x14ac:dyDescent="0.2">
      <c r="A1953" s="67" t="s">
        <v>12</v>
      </c>
      <c r="B1953" s="67" t="s">
        <v>23</v>
      </c>
      <c r="C1953" s="67" t="s">
        <v>9</v>
      </c>
      <c r="D1953" s="67" t="s">
        <v>282</v>
      </c>
      <c r="E1953" s="87">
        <f>+IF(ISNUMBER(DATA!J617),DATA!J617,"n/a")</f>
        <v>63320</v>
      </c>
      <c r="F1953" s="78">
        <f>+IF(ISNUMBER(DATA!K617),DATA!K617,"n/a")</f>
        <v>4.5999999999999999E-2</v>
      </c>
      <c r="G1953" s="87">
        <f>+IF(ISNUMBER(DATA!T617),DATA!T617,"n/a")</f>
        <v>205411</v>
      </c>
      <c r="H1953" s="78">
        <f>+IF(ISNUMBER(DATA!U617),DATA!U617,"n/a")</f>
        <v>-2.3E-2</v>
      </c>
      <c r="I1953" s="87">
        <f>+IF(ISNUMBER(DATA!AD617),DATA!AD617,"n/a")</f>
        <v>424199</v>
      </c>
      <c r="J1953" s="78">
        <f>+IF(ISNUMBER(DATA!AE617),DATA!AE617,"n/a")</f>
        <v>-3.0000000000000001E-3</v>
      </c>
      <c r="K1953" s="87">
        <f>+IF(ISNUMBER(DATA!AN617),DATA!AN617,"n/a")</f>
        <v>788394</v>
      </c>
      <c r="L1953" s="78">
        <f>+IF(ISNUMBER(DATA!AO617),DATA!AO617,"n/a")</f>
        <v>-7.9000000000000001E-2</v>
      </c>
      <c r="M1953" s="67"/>
      <c r="N1953" s="67"/>
      <c r="O1953" s="67"/>
      <c r="P1953" s="67"/>
      <c r="Q1953" s="67"/>
      <c r="S1953" s="71"/>
      <c r="U1953" s="71"/>
      <c r="W1953" s="71"/>
      <c r="Y1953" s="71"/>
    </row>
    <row r="1954" spans="1:25" s="70" customFormat="1" x14ac:dyDescent="0.2">
      <c r="A1954" s="67" t="s">
        <v>12</v>
      </c>
      <c r="B1954" s="67" t="s">
        <v>23</v>
      </c>
      <c r="C1954" s="67" t="s">
        <v>9</v>
      </c>
      <c r="D1954" s="67" t="s">
        <v>283</v>
      </c>
      <c r="E1954" s="87">
        <f>+IF(ISNUMBER(DATA!J618),DATA!J618,"n/a")</f>
        <v>35121</v>
      </c>
      <c r="F1954" s="78">
        <f>+IF(ISNUMBER(DATA!K618),DATA!K618,"n/a")</f>
        <v>0.14899999999999999</v>
      </c>
      <c r="G1954" s="87">
        <f>+IF(ISNUMBER(DATA!T618),DATA!T618,"n/a")</f>
        <v>111343</v>
      </c>
      <c r="H1954" s="78">
        <f>+IF(ISNUMBER(DATA!U618),DATA!U618,"n/a")</f>
        <v>3.4000000000000002E-2</v>
      </c>
      <c r="I1954" s="87">
        <f>+IF(ISNUMBER(DATA!AD618),DATA!AD618,"n/a")</f>
        <v>223870</v>
      </c>
      <c r="J1954" s="78">
        <f>+IF(ISNUMBER(DATA!AE618),DATA!AE618,"n/a")</f>
        <v>-4.2000000000000003E-2</v>
      </c>
      <c r="K1954" s="87">
        <f>+IF(ISNUMBER(DATA!AN618),DATA!AN618,"n/a")</f>
        <v>441503</v>
      </c>
      <c r="L1954" s="78">
        <f>+IF(ISNUMBER(DATA!AO618),DATA!AO618,"n/a")</f>
        <v>-9.4E-2</v>
      </c>
      <c r="M1954" s="67"/>
      <c r="N1954" s="67"/>
      <c r="O1954" s="67"/>
      <c r="P1954" s="67"/>
      <c r="Q1954" s="67"/>
      <c r="S1954" s="71"/>
      <c r="U1954" s="71"/>
      <c r="W1954" s="71"/>
      <c r="Y1954" s="71"/>
    </row>
    <row r="1955" spans="1:25" s="70" customFormat="1" x14ac:dyDescent="0.2">
      <c r="A1955" s="67" t="s">
        <v>12</v>
      </c>
      <c r="B1955" s="67" t="s">
        <v>23</v>
      </c>
      <c r="C1955" s="67" t="s">
        <v>9</v>
      </c>
      <c r="D1955" s="67" t="s">
        <v>284</v>
      </c>
      <c r="E1955" s="87">
        <f>+IF(ISNUMBER(DATA!J619),DATA!J619,"n/a")</f>
        <v>40827</v>
      </c>
      <c r="F1955" s="78">
        <f>+IF(ISNUMBER(DATA!K619),DATA!K619,"n/a")</f>
        <v>-2.7E-2</v>
      </c>
      <c r="G1955" s="87">
        <f>+IF(ISNUMBER(DATA!T619),DATA!T619,"n/a")</f>
        <v>127424</v>
      </c>
      <c r="H1955" s="78">
        <f>+IF(ISNUMBER(DATA!U619),DATA!U619,"n/a")</f>
        <v>-0.106</v>
      </c>
      <c r="I1955" s="87">
        <f>+IF(ISNUMBER(DATA!AD619),DATA!AD619,"n/a")</f>
        <v>264252</v>
      </c>
      <c r="J1955" s="78">
        <f>+IF(ISNUMBER(DATA!AE619),DATA!AE619,"n/a")</f>
        <v>-0.10299999999999999</v>
      </c>
      <c r="K1955" s="87">
        <f>+IF(ISNUMBER(DATA!AN619),DATA!AN619,"n/a")</f>
        <v>551862</v>
      </c>
      <c r="L1955" s="78">
        <f>+IF(ISNUMBER(DATA!AO619),DATA!AO619,"n/a")</f>
        <v>-8.3000000000000004E-2</v>
      </c>
      <c r="M1955" s="67"/>
      <c r="N1955" s="67"/>
      <c r="O1955" s="67"/>
      <c r="P1955" s="67"/>
      <c r="Q1955" s="67"/>
      <c r="S1955" s="71"/>
      <c r="U1955" s="71"/>
      <c r="W1955" s="71"/>
      <c r="Y1955" s="71"/>
    </row>
    <row r="1956" spans="1:25" s="70" customFormat="1" x14ac:dyDescent="0.2">
      <c r="A1956" s="67" t="s">
        <v>12</v>
      </c>
      <c r="B1956" s="67" t="s">
        <v>23</v>
      </c>
      <c r="C1956" s="67" t="s">
        <v>9</v>
      </c>
      <c r="D1956" s="67" t="s">
        <v>285</v>
      </c>
      <c r="E1956" s="87">
        <f>+IF(ISNUMBER(DATA!J620),DATA!J620,"n/a")</f>
        <v>101036</v>
      </c>
      <c r="F1956" s="78">
        <f>+IF(ISNUMBER(DATA!K620),DATA!K620,"n/a")</f>
        <v>-0.10199999999999999</v>
      </c>
      <c r="G1956" s="87">
        <f>+IF(ISNUMBER(DATA!T620),DATA!T620,"n/a")</f>
        <v>321445</v>
      </c>
      <c r="H1956" s="78">
        <f>+IF(ISNUMBER(DATA!U620),DATA!U620,"n/a")</f>
        <v>-0.121</v>
      </c>
      <c r="I1956" s="87">
        <f>+IF(ISNUMBER(DATA!AD620),DATA!AD620,"n/a")</f>
        <v>660592</v>
      </c>
      <c r="J1956" s="78">
        <f>+IF(ISNUMBER(DATA!AE620),DATA!AE620,"n/a")</f>
        <v>-0.09</v>
      </c>
      <c r="K1956" s="87">
        <f>+IF(ISNUMBER(DATA!AN620),DATA!AN620,"n/a")</f>
        <v>1349578</v>
      </c>
      <c r="L1956" s="78">
        <f>+IF(ISNUMBER(DATA!AO620),DATA!AO620,"n/a")</f>
        <v>-0.11</v>
      </c>
      <c r="M1956" s="67"/>
      <c r="N1956" s="67"/>
      <c r="O1956" s="67"/>
      <c r="P1956" s="67"/>
      <c r="Q1956" s="67"/>
      <c r="S1956" s="71"/>
      <c r="U1956" s="71"/>
      <c r="W1956" s="71"/>
      <c r="Y1956" s="71"/>
    </row>
    <row r="1957" spans="1:25" s="70" customFormat="1" x14ac:dyDescent="0.2">
      <c r="A1957" s="67" t="s">
        <v>12</v>
      </c>
      <c r="B1957" s="67" t="s">
        <v>23</v>
      </c>
      <c r="C1957" s="67" t="s">
        <v>9</v>
      </c>
      <c r="D1957" s="67" t="s">
        <v>286</v>
      </c>
      <c r="E1957" s="87">
        <f>+IF(ISNUMBER(DATA!J621),DATA!J621,"n/a")</f>
        <v>104297</v>
      </c>
      <c r="F1957" s="78">
        <f>+IF(ISNUMBER(DATA!K621),DATA!K621,"n/a")</f>
        <v>-1.4999999999999999E-2</v>
      </c>
      <c r="G1957" s="87">
        <f>+IF(ISNUMBER(DATA!T621),DATA!T621,"n/a")</f>
        <v>334799</v>
      </c>
      <c r="H1957" s="78">
        <f>+IF(ISNUMBER(DATA!U621),DATA!U621,"n/a")</f>
        <v>6.3E-2</v>
      </c>
      <c r="I1957" s="87">
        <f>+IF(ISNUMBER(DATA!AD621),DATA!AD621,"n/a")</f>
        <v>702451</v>
      </c>
      <c r="J1957" s="78">
        <f>+IF(ISNUMBER(DATA!AE621),DATA!AE621,"n/a")</f>
        <v>0.13100000000000001</v>
      </c>
      <c r="K1957" s="87">
        <f>+IF(ISNUMBER(DATA!AN621),DATA!AN621,"n/a")</f>
        <v>1342247</v>
      </c>
      <c r="L1957" s="78">
        <f>+IF(ISNUMBER(DATA!AO621),DATA!AO621,"n/a")</f>
        <v>5.5E-2</v>
      </c>
      <c r="M1957" s="67"/>
      <c r="N1957" s="67"/>
      <c r="O1957" s="67"/>
      <c r="P1957" s="67"/>
      <c r="Q1957" s="67"/>
      <c r="S1957" s="71"/>
      <c r="U1957" s="71"/>
      <c r="W1957" s="71"/>
      <c r="Y1957" s="71"/>
    </row>
    <row r="1958" spans="1:25" s="70" customFormat="1" x14ac:dyDescent="0.2">
      <c r="A1958" s="67" t="s">
        <v>12</v>
      </c>
      <c r="B1958" s="67" t="s">
        <v>23</v>
      </c>
      <c r="C1958" s="67" t="s">
        <v>9</v>
      </c>
      <c r="D1958" s="67" t="s">
        <v>287</v>
      </c>
      <c r="E1958" s="87">
        <f>+IF(ISNUMBER(DATA!J622),DATA!J622,"n/a")</f>
        <v>96642</v>
      </c>
      <c r="F1958" s="78">
        <f>+IF(ISNUMBER(DATA!K622),DATA!K622,"n/a")</f>
        <v>3.0000000000000001E-3</v>
      </c>
      <c r="G1958" s="87">
        <f>+IF(ISNUMBER(DATA!T622),DATA!T622,"n/a")</f>
        <v>300242</v>
      </c>
      <c r="H1958" s="78">
        <f>+IF(ISNUMBER(DATA!U622),DATA!U622,"n/a")</f>
        <v>1.2999999999999999E-2</v>
      </c>
      <c r="I1958" s="87">
        <f>+IF(ISNUMBER(DATA!AD622),DATA!AD622,"n/a")</f>
        <v>609298</v>
      </c>
      <c r="J1958" s="78">
        <f>+IF(ISNUMBER(DATA!AE622),DATA!AE622,"n/a")</f>
        <v>6.0000000000000001E-3</v>
      </c>
      <c r="K1958" s="87">
        <f>+IF(ISNUMBER(DATA!AN622),DATA!AN622,"n/a")</f>
        <v>1270812</v>
      </c>
      <c r="L1958" s="78">
        <f>+IF(ISNUMBER(DATA!AO622),DATA!AO622,"n/a")</f>
        <v>-2.4E-2</v>
      </c>
      <c r="M1958" s="67"/>
      <c r="N1958" s="67"/>
      <c r="O1958" s="67"/>
      <c r="P1958" s="67"/>
      <c r="Q1958" s="67"/>
      <c r="S1958" s="71"/>
      <c r="U1958" s="71"/>
      <c r="W1958" s="71"/>
      <c r="Y1958" s="71"/>
    </row>
    <row r="1959" spans="1:25" s="70" customFormat="1" x14ac:dyDescent="0.2">
      <c r="A1959" s="67" t="s">
        <v>12</v>
      </c>
      <c r="B1959" s="67" t="s">
        <v>23</v>
      </c>
      <c r="C1959" s="67" t="s">
        <v>9</v>
      </c>
      <c r="D1959" s="67" t="s">
        <v>288</v>
      </c>
      <c r="E1959" s="87">
        <f>+IF(ISNUMBER(DATA!J623),DATA!J623,"n/a")</f>
        <v>53491</v>
      </c>
      <c r="F1959" s="78">
        <f>+IF(ISNUMBER(DATA!K623),DATA!K623,"n/a")</f>
        <v>-5.0000000000000001E-3</v>
      </c>
      <c r="G1959" s="87">
        <f>+IF(ISNUMBER(DATA!T623),DATA!T623,"n/a")</f>
        <v>178829</v>
      </c>
      <c r="H1959" s="78">
        <f>+IF(ISNUMBER(DATA!U623),DATA!U623,"n/a")</f>
        <v>5.3999999999999999E-2</v>
      </c>
      <c r="I1959" s="87">
        <f>+IF(ISNUMBER(DATA!AD623),DATA!AD623,"n/a")</f>
        <v>344318</v>
      </c>
      <c r="J1959" s="78">
        <f>+IF(ISNUMBER(DATA!AE623),DATA!AE623,"n/a")</f>
        <v>8.0000000000000002E-3</v>
      </c>
      <c r="K1959" s="87">
        <f>+IF(ISNUMBER(DATA!AN623),DATA!AN623,"n/a")</f>
        <v>765124</v>
      </c>
      <c r="L1959" s="78">
        <f>+IF(ISNUMBER(DATA!AO623),DATA!AO623,"n/a")</f>
        <v>3.6999999999999998E-2</v>
      </c>
      <c r="M1959" s="67"/>
      <c r="N1959" s="67"/>
      <c r="O1959" s="67"/>
      <c r="P1959" s="67"/>
      <c r="Q1959" s="67"/>
      <c r="S1959" s="71"/>
      <c r="U1959" s="71"/>
      <c r="W1959" s="71"/>
      <c r="Y1959" s="71"/>
    </row>
    <row r="1960" spans="1:25" s="70" customFormat="1" x14ac:dyDescent="0.2">
      <c r="A1960" s="67" t="s">
        <v>12</v>
      </c>
      <c r="B1960" s="67" t="s">
        <v>23</v>
      </c>
      <c r="C1960" s="67" t="s">
        <v>9</v>
      </c>
      <c r="D1960" s="67" t="s">
        <v>289</v>
      </c>
      <c r="E1960" s="87">
        <f>+IF(ISNUMBER(DATA!J624),DATA!J624,"n/a")</f>
        <v>65279</v>
      </c>
      <c r="F1960" s="78">
        <f>+IF(ISNUMBER(DATA!K624),DATA!K624,"n/a")</f>
        <v>-0.11</v>
      </c>
      <c r="G1960" s="87">
        <f>+IF(ISNUMBER(DATA!T624),DATA!T624,"n/a")</f>
        <v>201648</v>
      </c>
      <c r="H1960" s="78">
        <f>+IF(ISNUMBER(DATA!U624),DATA!U624,"n/a")</f>
        <v>-0.129</v>
      </c>
      <c r="I1960" s="87">
        <f>+IF(ISNUMBER(DATA!AD624),DATA!AD624,"n/a")</f>
        <v>428137</v>
      </c>
      <c r="J1960" s="78">
        <f>+IF(ISNUMBER(DATA!AE624),DATA!AE624,"n/a")</f>
        <v>-0.11899999999999999</v>
      </c>
      <c r="K1960" s="87">
        <f>+IF(ISNUMBER(DATA!AN624),DATA!AN624,"n/a")</f>
        <v>898217</v>
      </c>
      <c r="L1960" s="78">
        <f>+IF(ISNUMBER(DATA!AO624),DATA!AO624,"n/a")</f>
        <v>-0.12</v>
      </c>
      <c r="M1960" s="67"/>
      <c r="N1960" s="67"/>
      <c r="O1960" s="67"/>
      <c r="P1960" s="67"/>
      <c r="Q1960" s="67"/>
      <c r="S1960" s="71"/>
      <c r="U1960" s="71"/>
      <c r="W1960" s="71"/>
      <c r="Y1960" s="71"/>
    </row>
    <row r="1961" spans="1:25" s="70" customFormat="1" x14ac:dyDescent="0.2">
      <c r="A1961" s="67" t="s">
        <v>12</v>
      </c>
      <c r="B1961" s="67" t="s">
        <v>23</v>
      </c>
      <c r="C1961" s="67" t="s">
        <v>9</v>
      </c>
      <c r="D1961" s="67" t="s">
        <v>290</v>
      </c>
      <c r="E1961" s="87">
        <f>+IF(ISNUMBER(DATA!J625),DATA!J625,"n/a")</f>
        <v>59891</v>
      </c>
      <c r="F1961" s="78">
        <f>+IF(ISNUMBER(DATA!K625),DATA!K625,"n/a")</f>
        <v>-0.315</v>
      </c>
      <c r="G1961" s="87">
        <f>+IF(ISNUMBER(DATA!T625),DATA!T625,"n/a")</f>
        <v>206741</v>
      </c>
      <c r="H1961" s="78">
        <f>+IF(ISNUMBER(DATA!U625),DATA!U625,"n/a")</f>
        <v>-0.191</v>
      </c>
      <c r="I1961" s="87">
        <f>+IF(ISNUMBER(DATA!AD625),DATA!AD625,"n/a")</f>
        <v>442766</v>
      </c>
      <c r="J1961" s="78">
        <f>+IF(ISNUMBER(DATA!AE625),DATA!AE625,"n/a")</f>
        <v>-0.16500000000000001</v>
      </c>
      <c r="K1961" s="87">
        <f>+IF(ISNUMBER(DATA!AN625),DATA!AN625,"n/a")</f>
        <v>948114</v>
      </c>
      <c r="L1961" s="78">
        <f>+IF(ISNUMBER(DATA!AO625),DATA!AO625,"n/a")</f>
        <v>-0.123</v>
      </c>
      <c r="M1961" s="67"/>
      <c r="N1961" s="67"/>
      <c r="O1961" s="67"/>
      <c r="P1961" s="67"/>
      <c r="Q1961" s="67"/>
      <c r="S1961" s="71"/>
      <c r="U1961" s="71"/>
      <c r="W1961" s="71"/>
      <c r="Y1961" s="71"/>
    </row>
    <row r="1962" spans="1:25" s="70" customFormat="1" x14ac:dyDescent="0.2">
      <c r="A1962" s="67" t="s">
        <v>12</v>
      </c>
      <c r="B1962" s="67" t="s">
        <v>23</v>
      </c>
      <c r="C1962" s="67" t="s">
        <v>9</v>
      </c>
      <c r="D1962" s="67" t="s">
        <v>291</v>
      </c>
      <c r="E1962" s="87">
        <f>+IF(ISNUMBER(DATA!J626),DATA!J626,"n/a")</f>
        <v>83337</v>
      </c>
      <c r="F1962" s="78">
        <f>+IF(ISNUMBER(DATA!K626),DATA!K626,"n/a")</f>
        <v>7.0999999999999994E-2</v>
      </c>
      <c r="G1962" s="87">
        <f>+IF(ISNUMBER(DATA!T626),DATA!T626,"n/a")</f>
        <v>259621</v>
      </c>
      <c r="H1962" s="78">
        <f>+IF(ISNUMBER(DATA!U626),DATA!U626,"n/a")</f>
        <v>2.1999999999999999E-2</v>
      </c>
      <c r="I1962" s="87">
        <f>+IF(ISNUMBER(DATA!AD626),DATA!AD626,"n/a")</f>
        <v>527512</v>
      </c>
      <c r="J1962" s="78">
        <f>+IF(ISNUMBER(DATA!AE626),DATA!AE626,"n/a")</f>
        <v>7.8E-2</v>
      </c>
      <c r="K1962" s="87">
        <f>+IF(ISNUMBER(DATA!AN626),DATA!AN626,"n/a")</f>
        <v>1041364</v>
      </c>
      <c r="L1962" s="78">
        <f>+IF(ISNUMBER(DATA!AO626),DATA!AO626,"n/a")</f>
        <v>1.6E-2</v>
      </c>
      <c r="M1962" s="67"/>
      <c r="N1962" s="67"/>
      <c r="O1962" s="67"/>
      <c r="P1962" s="67"/>
      <c r="Q1962" s="67"/>
      <c r="S1962" s="71"/>
      <c r="U1962" s="71"/>
      <c r="W1962" s="71"/>
      <c r="Y1962" s="71"/>
    </row>
    <row r="1963" spans="1:25" s="70" customFormat="1" x14ac:dyDescent="0.2">
      <c r="A1963" s="67" t="s">
        <v>12</v>
      </c>
      <c r="B1963" s="67" t="s">
        <v>23</v>
      </c>
      <c r="C1963" s="67" t="s">
        <v>9</v>
      </c>
      <c r="D1963" s="67" t="s">
        <v>292</v>
      </c>
      <c r="E1963" s="87">
        <f>+IF(ISNUMBER(DATA!J627),DATA!J627,"n/a")</f>
        <v>40587</v>
      </c>
      <c r="F1963" s="78">
        <f>+IF(ISNUMBER(DATA!K627),DATA!K627,"n/a")</f>
        <v>-2.9000000000000001E-2</v>
      </c>
      <c r="G1963" s="87">
        <f>+IF(ISNUMBER(DATA!T627),DATA!T627,"n/a")</f>
        <v>134191</v>
      </c>
      <c r="H1963" s="78">
        <f>+IF(ISNUMBER(DATA!U627),DATA!U627,"n/a")</f>
        <v>-0.01</v>
      </c>
      <c r="I1963" s="87">
        <f>+IF(ISNUMBER(DATA!AD627),DATA!AD627,"n/a")</f>
        <v>279944</v>
      </c>
      <c r="J1963" s="78">
        <f>+IF(ISNUMBER(DATA!AE627),DATA!AE627,"n/a")</f>
        <v>-1.6E-2</v>
      </c>
      <c r="K1963" s="87">
        <f>+IF(ISNUMBER(DATA!AN627),DATA!AN627,"n/a")</f>
        <v>552596</v>
      </c>
      <c r="L1963" s="78">
        <f>+IF(ISNUMBER(DATA!AO627),DATA!AO627,"n/a")</f>
        <v>-9.1999999999999998E-2</v>
      </c>
      <c r="M1963" s="67"/>
      <c r="N1963" s="67"/>
      <c r="O1963" s="67"/>
      <c r="P1963" s="67"/>
      <c r="Q1963" s="67"/>
      <c r="S1963" s="71"/>
      <c r="U1963" s="71"/>
      <c r="W1963" s="71"/>
      <c r="Y1963" s="71"/>
    </row>
    <row r="1964" spans="1:25" s="70" customFormat="1" x14ac:dyDescent="0.2">
      <c r="A1964" s="67" t="s">
        <v>12</v>
      </c>
      <c r="B1964" s="67" t="s">
        <v>23</v>
      </c>
      <c r="C1964" s="67" t="s">
        <v>9</v>
      </c>
      <c r="D1964" s="67" t="s">
        <v>293</v>
      </c>
      <c r="E1964" s="87">
        <f>+IF(ISNUMBER(DATA!J628),DATA!J628,"n/a")</f>
        <v>46954</v>
      </c>
      <c r="F1964" s="78">
        <f>+IF(ISNUMBER(DATA!K628),DATA!K628,"n/a")</f>
        <v>-0.161</v>
      </c>
      <c r="G1964" s="87">
        <f>+IF(ISNUMBER(DATA!T628),DATA!T628,"n/a")</f>
        <v>141004</v>
      </c>
      <c r="H1964" s="78">
        <f>+IF(ISNUMBER(DATA!U628),DATA!U628,"n/a")</f>
        <v>-8.6999999999999994E-2</v>
      </c>
      <c r="I1964" s="87">
        <f>+IF(ISNUMBER(DATA!AD628),DATA!AD628,"n/a")</f>
        <v>286550</v>
      </c>
      <c r="J1964" s="78">
        <f>+IF(ISNUMBER(DATA!AE628),DATA!AE628,"n/a")</f>
        <v>-2.7E-2</v>
      </c>
      <c r="K1964" s="87">
        <f>+IF(ISNUMBER(DATA!AN628),DATA!AN628,"n/a")</f>
        <v>590548</v>
      </c>
      <c r="L1964" s="78">
        <f>+IF(ISNUMBER(DATA!AO628),DATA!AO628,"n/a")</f>
        <v>1.0999999999999999E-2</v>
      </c>
      <c r="M1964" s="67"/>
      <c r="N1964" s="67"/>
      <c r="O1964" s="67"/>
      <c r="P1964" s="67"/>
      <c r="Q1964" s="67"/>
      <c r="S1964" s="71"/>
      <c r="U1964" s="71"/>
      <c r="W1964" s="71"/>
      <c r="Y1964" s="71"/>
    </row>
    <row r="1965" spans="1:25" s="70" customFormat="1" x14ac:dyDescent="0.2">
      <c r="A1965" s="67" t="s">
        <v>12</v>
      </c>
      <c r="B1965" s="67" t="s">
        <v>23</v>
      </c>
      <c r="C1965" s="67" t="s">
        <v>9</v>
      </c>
      <c r="D1965" s="67" t="s">
        <v>294</v>
      </c>
      <c r="E1965" s="87">
        <f>+IF(ISNUMBER(DATA!J629),DATA!J629,"n/a")</f>
        <v>31166</v>
      </c>
      <c r="F1965" s="78">
        <f>+IF(ISNUMBER(DATA!K629),DATA!K629,"n/a")</f>
        <v>0.32100000000000001</v>
      </c>
      <c r="G1965" s="87">
        <f>+IF(ISNUMBER(DATA!T629),DATA!T629,"n/a")</f>
        <v>83771</v>
      </c>
      <c r="H1965" s="78">
        <f>+IF(ISNUMBER(DATA!U629),DATA!U629,"n/a")</f>
        <v>9.0999999999999998E-2</v>
      </c>
      <c r="I1965" s="87">
        <f>+IF(ISNUMBER(DATA!AD629),DATA!AD629,"n/a")</f>
        <v>159999</v>
      </c>
      <c r="J1965" s="78">
        <f>+IF(ISNUMBER(DATA!AE629),DATA!AE629,"n/a")</f>
        <v>5.8000000000000003E-2</v>
      </c>
      <c r="K1965" s="87">
        <f>+IF(ISNUMBER(DATA!AN629),DATA!AN629,"n/a")</f>
        <v>334140</v>
      </c>
      <c r="L1965" s="78">
        <f>+IF(ISNUMBER(DATA!AO629),DATA!AO629,"n/a")</f>
        <v>1.4E-2</v>
      </c>
      <c r="M1965" s="67"/>
      <c r="N1965" s="67"/>
      <c r="O1965" s="67"/>
      <c r="P1965" s="67"/>
      <c r="Q1965" s="67"/>
      <c r="S1965" s="71"/>
      <c r="U1965" s="71"/>
      <c r="W1965" s="71"/>
      <c r="Y1965" s="71"/>
    </row>
    <row r="1966" spans="1:25" s="70" customFormat="1" x14ac:dyDescent="0.2">
      <c r="A1966" s="67" t="s">
        <v>12</v>
      </c>
      <c r="B1966" s="67" t="s">
        <v>23</v>
      </c>
      <c r="C1966" s="67" t="s">
        <v>9</v>
      </c>
      <c r="D1966" s="67" t="s">
        <v>295</v>
      </c>
      <c r="E1966" s="87">
        <f>+IF(ISNUMBER(DATA!J630),DATA!J630,"n/a")</f>
        <v>246461</v>
      </c>
      <c r="F1966" s="78">
        <f>+IF(ISNUMBER(DATA!K630),DATA!K630,"n/a")</f>
        <v>1.9E-2</v>
      </c>
      <c r="G1966" s="87">
        <f>+IF(ISNUMBER(DATA!T630),DATA!T630,"n/a")</f>
        <v>779137</v>
      </c>
      <c r="H1966" s="78">
        <f>+IF(ISNUMBER(DATA!U630),DATA!U630,"n/a")</f>
        <v>0.04</v>
      </c>
      <c r="I1966" s="87">
        <f>+IF(ISNUMBER(DATA!AD630),DATA!AD630,"n/a")</f>
        <v>1553308</v>
      </c>
      <c r="J1966" s="78">
        <f>+IF(ISNUMBER(DATA!AE630),DATA!AE630,"n/a")</f>
        <v>2.7E-2</v>
      </c>
      <c r="K1966" s="87">
        <f>+IF(ISNUMBER(DATA!AN630),DATA!AN630,"n/a")</f>
        <v>3271013</v>
      </c>
      <c r="L1966" s="78">
        <f>+IF(ISNUMBER(DATA!AO630),DATA!AO630,"n/a")</f>
        <v>4.2999999999999997E-2</v>
      </c>
      <c r="M1966" s="67"/>
      <c r="N1966" s="67"/>
      <c r="O1966" s="67"/>
      <c r="P1966" s="67"/>
      <c r="Q1966" s="67"/>
      <c r="S1966" s="71"/>
      <c r="U1966" s="71"/>
      <c r="W1966" s="71"/>
      <c r="Y1966" s="71"/>
    </row>
    <row r="1967" spans="1:25" s="70" customFormat="1" x14ac:dyDescent="0.2">
      <c r="A1967" s="67" t="s">
        <v>12</v>
      </c>
      <c r="B1967" s="67" t="s">
        <v>23</v>
      </c>
      <c r="C1967" s="67" t="s">
        <v>9</v>
      </c>
      <c r="D1967" s="67" t="s">
        <v>296</v>
      </c>
      <c r="E1967" s="87">
        <f>+IF(ISNUMBER(DATA!J631),DATA!J631,"n/a")</f>
        <v>20984</v>
      </c>
      <c r="F1967" s="78">
        <f>+IF(ISNUMBER(DATA!K631),DATA!K631,"n/a")</f>
        <v>0.14599999999999999</v>
      </c>
      <c r="G1967" s="87">
        <f>+IF(ISNUMBER(DATA!T631),DATA!T631,"n/a")</f>
        <v>70752</v>
      </c>
      <c r="H1967" s="78">
        <f>+IF(ISNUMBER(DATA!U631),DATA!U631,"n/a")</f>
        <v>0.14499999999999999</v>
      </c>
      <c r="I1967" s="87">
        <f>+IF(ISNUMBER(DATA!AD631),DATA!AD631,"n/a")</f>
        <v>149137</v>
      </c>
      <c r="J1967" s="78">
        <f>+IF(ISNUMBER(DATA!AE631),DATA!AE631,"n/a")</f>
        <v>0.15</v>
      </c>
      <c r="K1967" s="87">
        <f>+IF(ISNUMBER(DATA!AN631),DATA!AN631,"n/a")</f>
        <v>272084</v>
      </c>
      <c r="L1967" s="78">
        <f>+IF(ISNUMBER(DATA!AO631),DATA!AO631,"n/a")</f>
        <v>1.2999999999999999E-2</v>
      </c>
      <c r="M1967" s="67"/>
      <c r="N1967" s="67"/>
      <c r="O1967" s="67"/>
      <c r="P1967" s="67"/>
      <c r="Q1967" s="67"/>
      <c r="S1967" s="71"/>
      <c r="U1967" s="71"/>
      <c r="W1967" s="71"/>
      <c r="Y1967" s="71"/>
    </row>
    <row r="1968" spans="1:25" s="70" customFormat="1" x14ac:dyDescent="0.2">
      <c r="A1968" s="67" t="s">
        <v>12</v>
      </c>
      <c r="B1968" s="67" t="s">
        <v>23</v>
      </c>
      <c r="C1968" s="67" t="s">
        <v>9</v>
      </c>
      <c r="D1968" s="67" t="s">
        <v>297</v>
      </c>
      <c r="E1968" s="87">
        <f>+IF(ISNUMBER(DATA!J632),DATA!J632,"n/a")</f>
        <v>121586</v>
      </c>
      <c r="F1968" s="78">
        <f>+IF(ISNUMBER(DATA!K632),DATA!K632,"n/a")</f>
        <v>-0.16</v>
      </c>
      <c r="G1968" s="87">
        <f>+IF(ISNUMBER(DATA!T632),DATA!T632,"n/a")</f>
        <v>377132</v>
      </c>
      <c r="H1968" s="78">
        <f>+IF(ISNUMBER(DATA!U632),DATA!U632,"n/a")</f>
        <v>-4.7E-2</v>
      </c>
      <c r="I1968" s="87">
        <f>+IF(ISNUMBER(DATA!AD632),DATA!AD632,"n/a")</f>
        <v>761214</v>
      </c>
      <c r="J1968" s="78">
        <f>+IF(ISNUMBER(DATA!AE632),DATA!AE632,"n/a")</f>
        <v>1.2999999999999999E-2</v>
      </c>
      <c r="K1968" s="87">
        <f>+IF(ISNUMBER(DATA!AN632),DATA!AN632,"n/a")</f>
        <v>1556037</v>
      </c>
      <c r="L1968" s="78">
        <f>+IF(ISNUMBER(DATA!AO632),DATA!AO632,"n/a")</f>
        <v>2.9000000000000001E-2</v>
      </c>
      <c r="M1968" s="67"/>
      <c r="N1968" s="67"/>
      <c r="O1968" s="67"/>
      <c r="P1968" s="67"/>
      <c r="Q1968" s="67"/>
      <c r="S1968" s="71"/>
      <c r="U1968" s="71"/>
      <c r="W1968" s="71"/>
      <c r="Y1968" s="71"/>
    </row>
    <row r="1969" spans="1:25" s="70" customFormat="1" x14ac:dyDescent="0.2">
      <c r="A1969" s="67" t="s">
        <v>12</v>
      </c>
      <c r="B1969" s="67" t="s">
        <v>23</v>
      </c>
      <c r="C1969" s="67" t="s">
        <v>9</v>
      </c>
      <c r="D1969" s="67" t="s">
        <v>298</v>
      </c>
      <c r="E1969" s="87">
        <f>+IF(ISNUMBER(DATA!J633),DATA!J633,"n/a")</f>
        <v>96306</v>
      </c>
      <c r="F1969" s="78">
        <f>+IF(ISNUMBER(DATA!K633),DATA!K633,"n/a")</f>
        <v>0.23</v>
      </c>
      <c r="G1969" s="87">
        <f>+IF(ISNUMBER(DATA!T633),DATA!T633,"n/a")</f>
        <v>297971</v>
      </c>
      <c r="H1969" s="78">
        <f>+IF(ISNUMBER(DATA!U633),DATA!U633,"n/a")</f>
        <v>0.255</v>
      </c>
      <c r="I1969" s="87">
        <f>+IF(ISNUMBER(DATA!AD633),DATA!AD633,"n/a")</f>
        <v>614969</v>
      </c>
      <c r="J1969" s="78">
        <f>+IF(ISNUMBER(DATA!AE633),DATA!AE633,"n/a")</f>
        <v>0.56799999999999995</v>
      </c>
      <c r="K1969" s="87">
        <f>+IF(ISNUMBER(DATA!AN633),DATA!AN633,"n/a")</f>
        <v>1179315</v>
      </c>
      <c r="L1969" s="78">
        <f>+IF(ISNUMBER(DATA!AO633),DATA!AO633,"n/a")</f>
        <v>0.30499999999999999</v>
      </c>
      <c r="M1969" s="67"/>
      <c r="N1969" s="67"/>
      <c r="O1969" s="67"/>
      <c r="P1969" s="67"/>
      <c r="Q1969" s="67"/>
      <c r="S1969" s="71"/>
      <c r="U1969" s="71"/>
      <c r="W1969" s="71"/>
      <c r="Y1969" s="71"/>
    </row>
    <row r="1970" spans="1:25" s="70" customFormat="1" x14ac:dyDescent="0.2">
      <c r="A1970" s="67" t="s">
        <v>12</v>
      </c>
      <c r="B1970" s="67" t="s">
        <v>23</v>
      </c>
      <c r="C1970" s="67" t="s">
        <v>9</v>
      </c>
      <c r="D1970" s="67" t="s">
        <v>299</v>
      </c>
      <c r="E1970" s="87">
        <f>+IF(ISNUMBER(DATA!J634),DATA!J634,"n/a")</f>
        <v>73276</v>
      </c>
      <c r="F1970" s="78">
        <f>+IF(ISNUMBER(DATA!K634),DATA!K634,"n/a")</f>
        <v>3.5999999999999997E-2</v>
      </c>
      <c r="G1970" s="87">
        <f>+IF(ISNUMBER(DATA!T634),DATA!T634,"n/a")</f>
        <v>246516</v>
      </c>
      <c r="H1970" s="78">
        <f>+IF(ISNUMBER(DATA!U634),DATA!U634,"n/a")</f>
        <v>0.09</v>
      </c>
      <c r="I1970" s="87">
        <f>+IF(ISNUMBER(DATA!AD634),DATA!AD634,"n/a")</f>
        <v>511195</v>
      </c>
      <c r="J1970" s="78">
        <f>+IF(ISNUMBER(DATA!AE634),DATA!AE634,"n/a")</f>
        <v>0.20599999999999999</v>
      </c>
      <c r="K1970" s="87">
        <f>+IF(ISNUMBER(DATA!AN634),DATA!AN634,"n/a")</f>
        <v>1036855</v>
      </c>
      <c r="L1970" s="78">
        <f>+IF(ISNUMBER(DATA!AO634),DATA!AO634,"n/a")</f>
        <v>0.109</v>
      </c>
      <c r="M1970" s="67"/>
      <c r="N1970" s="67"/>
      <c r="O1970" s="67"/>
      <c r="P1970" s="67"/>
      <c r="Q1970" s="67"/>
      <c r="S1970" s="71"/>
      <c r="U1970" s="71"/>
      <c r="W1970" s="71"/>
      <c r="Y1970" s="71"/>
    </row>
    <row r="1971" spans="1:25" s="70" customFormat="1" x14ac:dyDescent="0.2">
      <c r="A1971" s="67" t="s">
        <v>12</v>
      </c>
      <c r="B1971" s="67" t="s">
        <v>23</v>
      </c>
      <c r="C1971" s="67" t="s">
        <v>9</v>
      </c>
      <c r="D1971" s="67" t="s">
        <v>300</v>
      </c>
      <c r="E1971" s="87">
        <f>+IF(ISNUMBER(DATA!J635),DATA!J635,"n/a")</f>
        <v>32093</v>
      </c>
      <c r="F1971" s="78">
        <f>+IF(ISNUMBER(DATA!K635),DATA!K635,"n/a")</f>
        <v>5.1999999999999998E-2</v>
      </c>
      <c r="G1971" s="87">
        <f>+IF(ISNUMBER(DATA!T635),DATA!T635,"n/a")</f>
        <v>104822</v>
      </c>
      <c r="H1971" s="78">
        <f>+IF(ISNUMBER(DATA!U635),DATA!U635,"n/a")</f>
        <v>0.10100000000000001</v>
      </c>
      <c r="I1971" s="87">
        <f>+IF(ISNUMBER(DATA!AD635),DATA!AD635,"n/a")</f>
        <v>217444</v>
      </c>
      <c r="J1971" s="78">
        <f>+IF(ISNUMBER(DATA!AE635),DATA!AE635,"n/a")</f>
        <v>0.126</v>
      </c>
      <c r="K1971" s="87">
        <f>+IF(ISNUMBER(DATA!AN635),DATA!AN635,"n/a")</f>
        <v>411661</v>
      </c>
      <c r="L1971" s="78">
        <f>+IF(ISNUMBER(DATA!AO635),DATA!AO635,"n/a")</f>
        <v>4.9000000000000002E-2</v>
      </c>
      <c r="M1971" s="67"/>
      <c r="N1971" s="67"/>
      <c r="O1971" s="67"/>
      <c r="P1971" s="67"/>
      <c r="Q1971" s="67"/>
      <c r="S1971" s="71"/>
      <c r="U1971" s="71"/>
      <c r="W1971" s="71"/>
      <c r="Y1971" s="71"/>
    </row>
    <row r="1972" spans="1:25" s="70" customFormat="1" x14ac:dyDescent="0.2">
      <c r="A1972" s="67" t="s">
        <v>12</v>
      </c>
      <c r="B1972" s="67" t="s">
        <v>23</v>
      </c>
      <c r="C1972" s="67" t="s">
        <v>9</v>
      </c>
      <c r="D1972" s="67" t="s">
        <v>301</v>
      </c>
      <c r="E1972" s="87">
        <f>+IF(ISNUMBER(DATA!J636),DATA!J636,"n/a")</f>
        <v>62221</v>
      </c>
      <c r="F1972" s="78">
        <f>+IF(ISNUMBER(DATA!K636),DATA!K636,"n/a")</f>
        <v>-4.2000000000000003E-2</v>
      </c>
      <c r="G1972" s="87">
        <f>+IF(ISNUMBER(DATA!T636),DATA!T636,"n/a")</f>
        <v>194294</v>
      </c>
      <c r="H1972" s="78">
        <f>+IF(ISNUMBER(DATA!U636),DATA!U636,"n/a")</f>
        <v>-2.9000000000000001E-2</v>
      </c>
      <c r="I1972" s="87">
        <f>+IF(ISNUMBER(DATA!AD636),DATA!AD636,"n/a")</f>
        <v>392454</v>
      </c>
      <c r="J1972" s="78">
        <f>+IF(ISNUMBER(DATA!AE636),DATA!AE636,"n/a")</f>
        <v>-6.0000000000000001E-3</v>
      </c>
      <c r="K1972" s="87">
        <f>+IF(ISNUMBER(DATA!AN636),DATA!AN636,"n/a")</f>
        <v>801705</v>
      </c>
      <c r="L1972" s="78">
        <f>+IF(ISNUMBER(DATA!AO636),DATA!AO636,"n/a")</f>
        <v>6.3E-2</v>
      </c>
      <c r="M1972" s="67"/>
      <c r="N1972" s="67"/>
      <c r="O1972" s="67"/>
      <c r="P1972" s="67"/>
      <c r="Q1972" s="67"/>
      <c r="S1972" s="71"/>
      <c r="U1972" s="71"/>
      <c r="W1972" s="71"/>
      <c r="Y1972" s="71"/>
    </row>
    <row r="1973" spans="1:25" s="70" customFormat="1" x14ac:dyDescent="0.2">
      <c r="A1973" s="67" t="s">
        <v>12</v>
      </c>
      <c r="B1973" s="67" t="s">
        <v>23</v>
      </c>
      <c r="C1973" s="67" t="s">
        <v>9</v>
      </c>
      <c r="D1973" s="67" t="s">
        <v>302</v>
      </c>
      <c r="E1973" s="87">
        <f>+IF(ISNUMBER(DATA!J637),DATA!J637,"n/a")</f>
        <v>283093</v>
      </c>
      <c r="F1973" s="78">
        <f>+IF(ISNUMBER(DATA!K637),DATA!K637,"n/a")</f>
        <v>2E-3</v>
      </c>
      <c r="G1973" s="87">
        <f>+IF(ISNUMBER(DATA!T637),DATA!T637,"n/a")</f>
        <v>844745</v>
      </c>
      <c r="H1973" s="78">
        <f>+IF(ISNUMBER(DATA!U637),DATA!U637,"n/a")</f>
        <v>8.9999999999999993E-3</v>
      </c>
      <c r="I1973" s="87">
        <f>+IF(ISNUMBER(DATA!AD637),DATA!AD637,"n/a")</f>
        <v>1770566</v>
      </c>
      <c r="J1973" s="78">
        <f>+IF(ISNUMBER(DATA!AE637),DATA!AE637,"n/a")</f>
        <v>3.1E-2</v>
      </c>
      <c r="K1973" s="87">
        <f>+IF(ISNUMBER(DATA!AN637),DATA!AN637,"n/a")</f>
        <v>3577257</v>
      </c>
      <c r="L1973" s="78">
        <f>+IF(ISNUMBER(DATA!AO637),DATA!AO637,"n/a")</f>
        <v>-3.5000000000000003E-2</v>
      </c>
      <c r="M1973" s="67"/>
      <c r="N1973" s="67"/>
      <c r="O1973" s="67"/>
      <c r="P1973" s="67"/>
      <c r="Q1973" s="67"/>
      <c r="S1973" s="71"/>
      <c r="U1973" s="71"/>
      <c r="W1973" s="71"/>
      <c r="Y1973" s="71"/>
    </row>
    <row r="1974" spans="1:25" s="70" customFormat="1" x14ac:dyDescent="0.2">
      <c r="A1974" s="67" t="s">
        <v>12</v>
      </c>
      <c r="B1974" s="67" t="s">
        <v>23</v>
      </c>
      <c r="C1974" s="67" t="s">
        <v>9</v>
      </c>
      <c r="D1974" s="67" t="s">
        <v>303</v>
      </c>
      <c r="E1974" s="87">
        <f>+IF(ISNUMBER(DATA!J638),DATA!J638,"n/a")</f>
        <v>87142</v>
      </c>
      <c r="F1974" s="78">
        <f>+IF(ISNUMBER(DATA!K638),DATA!K638,"n/a")</f>
        <v>0.192</v>
      </c>
      <c r="G1974" s="87">
        <f>+IF(ISNUMBER(DATA!T638),DATA!T638,"n/a")</f>
        <v>256129</v>
      </c>
      <c r="H1974" s="78">
        <f>+IF(ISNUMBER(DATA!U638),DATA!U638,"n/a")</f>
        <v>0.125</v>
      </c>
      <c r="I1974" s="87">
        <f>+IF(ISNUMBER(DATA!AD638),DATA!AD638,"n/a")</f>
        <v>515330</v>
      </c>
      <c r="J1974" s="78">
        <f>+IF(ISNUMBER(DATA!AE638),DATA!AE638,"n/a")</f>
        <v>0.111</v>
      </c>
      <c r="K1974" s="87">
        <f>+IF(ISNUMBER(DATA!AN638),DATA!AN638,"n/a")</f>
        <v>1020780</v>
      </c>
      <c r="L1974" s="78">
        <f>+IF(ISNUMBER(DATA!AO638),DATA!AO638,"n/a")</f>
        <v>0.11600000000000001</v>
      </c>
      <c r="M1974" s="67"/>
      <c r="N1974" s="67"/>
      <c r="O1974" s="67"/>
      <c r="P1974" s="67"/>
      <c r="Q1974" s="67"/>
      <c r="S1974" s="71"/>
      <c r="U1974" s="71"/>
      <c r="W1974" s="71"/>
      <c r="Y1974" s="71"/>
    </row>
    <row r="1975" spans="1:25" s="70" customFormat="1" x14ac:dyDescent="0.2">
      <c r="A1975" s="67" t="s">
        <v>12</v>
      </c>
      <c r="B1975" s="67" t="s">
        <v>23</v>
      </c>
      <c r="C1975" s="67" t="s">
        <v>9</v>
      </c>
      <c r="D1975" s="67" t="s">
        <v>304</v>
      </c>
      <c r="E1975" s="87">
        <f>+IF(ISNUMBER(DATA!J639),DATA!J639,"n/a")</f>
        <v>24213</v>
      </c>
      <c r="F1975" s="78">
        <f>+IF(ISNUMBER(DATA!K639),DATA!K639,"n/a")</f>
        <v>-2.7E-2</v>
      </c>
      <c r="G1975" s="87">
        <f>+IF(ISNUMBER(DATA!T639),DATA!T639,"n/a")</f>
        <v>79339</v>
      </c>
      <c r="H1975" s="78">
        <f>+IF(ISNUMBER(DATA!U639),DATA!U639,"n/a")</f>
        <v>-1E-3</v>
      </c>
      <c r="I1975" s="87">
        <f>+IF(ISNUMBER(DATA!AD639),DATA!AD639,"n/a")</f>
        <v>154032</v>
      </c>
      <c r="J1975" s="78">
        <f>+IF(ISNUMBER(DATA!AE639),DATA!AE639,"n/a")</f>
        <v>-5.2999999999999999E-2</v>
      </c>
      <c r="K1975" s="87">
        <f>+IF(ISNUMBER(DATA!AN639),DATA!AN639,"n/a")</f>
        <v>280042</v>
      </c>
      <c r="L1975" s="78">
        <f>+IF(ISNUMBER(DATA!AO639),DATA!AO639,"n/a")</f>
        <v>-0.13500000000000001</v>
      </c>
      <c r="M1975" s="67"/>
      <c r="N1975" s="67"/>
      <c r="O1975" s="67"/>
      <c r="P1975" s="67"/>
      <c r="Q1975" s="67"/>
      <c r="S1975" s="71"/>
      <c r="U1975" s="71"/>
      <c r="W1975" s="71"/>
      <c r="Y1975" s="71"/>
    </row>
    <row r="1976" spans="1:25" s="70" customFormat="1" x14ac:dyDescent="0.2">
      <c r="A1976" s="67" t="s">
        <v>12</v>
      </c>
      <c r="B1976" s="67" t="s">
        <v>23</v>
      </c>
      <c r="C1976" s="67" t="s">
        <v>9</v>
      </c>
      <c r="D1976" s="67" t="s">
        <v>305</v>
      </c>
      <c r="E1976" s="87">
        <f>+IF(ISNUMBER(DATA!J640),DATA!J640,"n/a")</f>
        <v>83497</v>
      </c>
      <c r="F1976" s="78">
        <f>+IF(ISNUMBER(DATA!K640),DATA!K640,"n/a")</f>
        <v>-0.17399999999999999</v>
      </c>
      <c r="G1976" s="87">
        <f>+IF(ISNUMBER(DATA!T640),DATA!T640,"n/a")</f>
        <v>259373</v>
      </c>
      <c r="H1976" s="78">
        <f>+IF(ISNUMBER(DATA!U640),DATA!U640,"n/a")</f>
        <v>-8.4000000000000005E-2</v>
      </c>
      <c r="I1976" s="87">
        <f>+IF(ISNUMBER(DATA!AD640),DATA!AD640,"n/a")</f>
        <v>532732</v>
      </c>
      <c r="J1976" s="78">
        <f>+IF(ISNUMBER(DATA!AE640),DATA!AE640,"n/a")</f>
        <v>-3.1E-2</v>
      </c>
      <c r="K1976" s="87">
        <f>+IF(ISNUMBER(DATA!AN640),DATA!AN640,"n/a")</f>
        <v>1120836</v>
      </c>
      <c r="L1976" s="78">
        <f>+IF(ISNUMBER(DATA!AO640),DATA!AO640,"n/a")</f>
        <v>1.4E-2</v>
      </c>
      <c r="M1976" s="67"/>
      <c r="N1976" s="67"/>
      <c r="O1976" s="67"/>
      <c r="P1976" s="67"/>
      <c r="Q1976" s="67"/>
      <c r="S1976" s="71"/>
      <c r="U1976" s="71"/>
      <c r="W1976" s="71"/>
      <c r="Y1976" s="71"/>
    </row>
    <row r="1977" spans="1:25" s="70" customFormat="1" x14ac:dyDescent="0.2">
      <c r="A1977" s="67" t="s">
        <v>12</v>
      </c>
      <c r="B1977" s="67" t="s">
        <v>23</v>
      </c>
      <c r="C1977" s="67" t="s">
        <v>9</v>
      </c>
      <c r="D1977" s="67" t="s">
        <v>306</v>
      </c>
      <c r="E1977" s="87">
        <f>+IF(ISNUMBER(DATA!J641),DATA!J641,"n/a")</f>
        <v>38701</v>
      </c>
      <c r="F1977" s="78">
        <f>+IF(ISNUMBER(DATA!K641),DATA!K641,"n/a")</f>
        <v>-5.5E-2</v>
      </c>
      <c r="G1977" s="87">
        <f>+IF(ISNUMBER(DATA!T641),DATA!T641,"n/a")</f>
        <v>127753</v>
      </c>
      <c r="H1977" s="78">
        <f>+IF(ISNUMBER(DATA!U641),DATA!U641,"n/a")</f>
        <v>5.0000000000000001E-3</v>
      </c>
      <c r="I1977" s="87">
        <f>+IF(ISNUMBER(DATA!AD641),DATA!AD641,"n/a")</f>
        <v>271299</v>
      </c>
      <c r="J1977" s="78">
        <f>+IF(ISNUMBER(DATA!AE641),DATA!AE641,"n/a")</f>
        <v>4.9000000000000002E-2</v>
      </c>
      <c r="K1977" s="87">
        <f>+IF(ISNUMBER(DATA!AN641),DATA!AN641,"n/a")</f>
        <v>537866</v>
      </c>
      <c r="L1977" s="78">
        <f>+IF(ISNUMBER(DATA!AO641),DATA!AO641,"n/a")</f>
        <v>-2.4E-2</v>
      </c>
      <c r="M1977" s="67"/>
      <c r="N1977" s="67"/>
      <c r="O1977" s="67"/>
      <c r="P1977" s="67"/>
      <c r="Q1977" s="67"/>
      <c r="S1977" s="71"/>
      <c r="U1977" s="71"/>
      <c r="W1977" s="71"/>
      <c r="Y1977" s="71"/>
    </row>
    <row r="1978" spans="1:25" s="70" customFormat="1" x14ac:dyDescent="0.2">
      <c r="A1978" s="67" t="s">
        <v>12</v>
      </c>
      <c r="B1978" s="67" t="s">
        <v>23</v>
      </c>
      <c r="C1978" s="67" t="s">
        <v>9</v>
      </c>
      <c r="D1978" s="67" t="s">
        <v>307</v>
      </c>
      <c r="E1978" s="87">
        <f>+IF(ISNUMBER(DATA!J642),DATA!J642,"n/a")</f>
        <v>136223</v>
      </c>
      <c r="F1978" s="78">
        <f>+IF(ISNUMBER(DATA!K642),DATA!K642,"n/a")</f>
        <v>-2.4E-2</v>
      </c>
      <c r="G1978" s="87">
        <f>+IF(ISNUMBER(DATA!T642),DATA!T642,"n/a")</f>
        <v>400755</v>
      </c>
      <c r="H1978" s="78">
        <f>+IF(ISNUMBER(DATA!U642),DATA!U642,"n/a")</f>
        <v>-2.9000000000000001E-2</v>
      </c>
      <c r="I1978" s="87">
        <f>+IF(ISNUMBER(DATA!AD642),DATA!AD642,"n/a")</f>
        <v>837892</v>
      </c>
      <c r="J1978" s="78">
        <f>+IF(ISNUMBER(DATA!AE642),DATA!AE642,"n/a")</f>
        <v>-1.2999999999999999E-2</v>
      </c>
      <c r="K1978" s="87">
        <f>+IF(ISNUMBER(DATA!AN642),DATA!AN642,"n/a")</f>
        <v>1760378</v>
      </c>
      <c r="L1978" s="78">
        <f>+IF(ISNUMBER(DATA!AO642),DATA!AO642,"n/a")</f>
        <v>-6.2E-2</v>
      </c>
      <c r="M1978" s="67"/>
      <c r="N1978" s="67"/>
      <c r="O1978" s="67"/>
      <c r="P1978" s="67"/>
      <c r="Q1978" s="67"/>
      <c r="S1978" s="71"/>
      <c r="U1978" s="71"/>
      <c r="W1978" s="71"/>
      <c r="Y1978" s="71"/>
    </row>
    <row r="1979" spans="1:25" s="70" customFormat="1" x14ac:dyDescent="0.2">
      <c r="A1979" s="67" t="s">
        <v>12</v>
      </c>
      <c r="B1979" s="67" t="s">
        <v>23</v>
      </c>
      <c r="C1979" s="67" t="s">
        <v>9</v>
      </c>
      <c r="D1979" s="67" t="s">
        <v>308</v>
      </c>
      <c r="E1979" s="87">
        <f>+IF(ISNUMBER(DATA!J643),DATA!J643,"n/a")</f>
        <v>109208</v>
      </c>
      <c r="F1979" s="78">
        <f>+IF(ISNUMBER(DATA!K643),DATA!K643,"n/a")</f>
        <v>0.01</v>
      </c>
      <c r="G1979" s="87">
        <f>+IF(ISNUMBER(DATA!T643),DATA!T643,"n/a")</f>
        <v>345857</v>
      </c>
      <c r="H1979" s="78">
        <f>+IF(ISNUMBER(DATA!U643),DATA!U643,"n/a")</f>
        <v>8.0000000000000002E-3</v>
      </c>
      <c r="I1979" s="87">
        <f>+IF(ISNUMBER(DATA!AD643),DATA!AD643,"n/a")</f>
        <v>679271</v>
      </c>
      <c r="J1979" s="78">
        <f>+IF(ISNUMBER(DATA!AE643),DATA!AE643,"n/a")</f>
        <v>3.9E-2</v>
      </c>
      <c r="K1979" s="87">
        <f>+IF(ISNUMBER(DATA!AN643),DATA!AN643,"n/a")</f>
        <v>1470740</v>
      </c>
      <c r="L1979" s="78">
        <f>+IF(ISNUMBER(DATA!AO643),DATA!AO643,"n/a")</f>
        <v>4.3999999999999997E-2</v>
      </c>
      <c r="M1979" s="67"/>
      <c r="N1979" s="67"/>
      <c r="O1979" s="67"/>
      <c r="P1979" s="67"/>
      <c r="Q1979" s="67"/>
      <c r="S1979" s="71"/>
      <c r="U1979" s="71"/>
      <c r="W1979" s="71"/>
      <c r="Y1979" s="71"/>
    </row>
    <row r="1980" spans="1:25" s="70" customFormat="1" x14ac:dyDescent="0.2">
      <c r="A1980" s="67" t="s">
        <v>12</v>
      </c>
      <c r="B1980" s="67" t="s">
        <v>23</v>
      </c>
      <c r="C1980" s="67" t="s">
        <v>9</v>
      </c>
      <c r="D1980" s="67" t="s">
        <v>309</v>
      </c>
      <c r="E1980" s="87">
        <f>+IF(ISNUMBER(DATA!J644),DATA!J644,"n/a")</f>
        <v>55685</v>
      </c>
      <c r="F1980" s="78">
        <f>+IF(ISNUMBER(DATA!K644),DATA!K644,"n/a")</f>
        <v>0.124</v>
      </c>
      <c r="G1980" s="87">
        <f>+IF(ISNUMBER(DATA!T644),DATA!T644,"n/a")</f>
        <v>172741</v>
      </c>
      <c r="H1980" s="78">
        <f>+IF(ISNUMBER(DATA!U644),DATA!U644,"n/a")</f>
        <v>6.9000000000000006E-2</v>
      </c>
      <c r="I1980" s="87">
        <f>+IF(ISNUMBER(DATA!AD644),DATA!AD644,"n/a")</f>
        <v>358435</v>
      </c>
      <c r="J1980" s="78">
        <f>+IF(ISNUMBER(DATA!AE644),DATA!AE644,"n/a")</f>
        <v>3.3000000000000002E-2</v>
      </c>
      <c r="K1980" s="87">
        <f>+IF(ISNUMBER(DATA!AN644),DATA!AN644,"n/a")</f>
        <v>708648</v>
      </c>
      <c r="L1980" s="78">
        <f>+IF(ISNUMBER(DATA!AO644),DATA!AO644,"n/a")</f>
        <v>4.4999999999999998E-2</v>
      </c>
      <c r="M1980" s="67"/>
      <c r="N1980" s="67"/>
      <c r="O1980" s="67"/>
      <c r="P1980" s="67"/>
      <c r="Q1980" s="67"/>
      <c r="S1980" s="71"/>
      <c r="U1980" s="71"/>
      <c r="W1980" s="71"/>
      <c r="Y1980" s="71"/>
    </row>
    <row r="1981" spans="1:25" s="70" customFormat="1" x14ac:dyDescent="0.2">
      <c r="A1981" s="67" t="s">
        <v>12</v>
      </c>
      <c r="B1981" s="67" t="s">
        <v>23</v>
      </c>
      <c r="C1981" s="67" t="s">
        <v>9</v>
      </c>
      <c r="D1981" s="67" t="s">
        <v>310</v>
      </c>
      <c r="E1981" s="87">
        <f>+IF(ISNUMBER(DATA!J645),DATA!J645,"n/a")</f>
        <v>65545</v>
      </c>
      <c r="F1981" s="78">
        <f>+IF(ISNUMBER(DATA!K645),DATA!K645,"n/a")</f>
        <v>0.23699999999999999</v>
      </c>
      <c r="G1981" s="87">
        <f>+IF(ISNUMBER(DATA!T645),DATA!T645,"n/a")</f>
        <v>206276</v>
      </c>
      <c r="H1981" s="78">
        <f>+IF(ISNUMBER(DATA!U645),DATA!U645,"n/a")</f>
        <v>0.20599999999999999</v>
      </c>
      <c r="I1981" s="87">
        <f>+IF(ISNUMBER(DATA!AD645),DATA!AD645,"n/a")</f>
        <v>421382</v>
      </c>
      <c r="J1981" s="78">
        <f>+IF(ISNUMBER(DATA!AE645),DATA!AE645,"n/a")</f>
        <v>0.17</v>
      </c>
      <c r="K1981" s="87">
        <f>+IF(ISNUMBER(DATA!AN645),DATA!AN645,"n/a")</f>
        <v>807954</v>
      </c>
      <c r="L1981" s="78">
        <f>+IF(ISNUMBER(DATA!AO645),DATA!AO645,"n/a")</f>
        <v>0.128</v>
      </c>
      <c r="M1981" s="67"/>
      <c r="N1981" s="67"/>
      <c r="O1981" s="67"/>
      <c r="P1981" s="67"/>
      <c r="Q1981" s="67"/>
      <c r="S1981" s="71"/>
      <c r="U1981" s="71"/>
      <c r="W1981" s="71"/>
      <c r="Y1981" s="71"/>
    </row>
    <row r="1982" spans="1:25" s="70" customFormat="1" x14ac:dyDescent="0.2">
      <c r="A1982" s="67" t="s">
        <v>12</v>
      </c>
      <c r="B1982" s="67" t="s">
        <v>23</v>
      </c>
      <c r="C1982" s="67" t="s">
        <v>9</v>
      </c>
      <c r="D1982" s="67" t="s">
        <v>311</v>
      </c>
      <c r="E1982" s="87">
        <f>+IF(ISNUMBER(DATA!J646),DATA!J646,"n/a")</f>
        <v>67575</v>
      </c>
      <c r="F1982" s="78">
        <f>+IF(ISNUMBER(DATA!K646),DATA!K646,"n/a")</f>
        <v>-2.3E-2</v>
      </c>
      <c r="G1982" s="87">
        <f>+IF(ISNUMBER(DATA!T646),DATA!T646,"n/a")</f>
        <v>211922</v>
      </c>
      <c r="H1982" s="78">
        <f>+IF(ISNUMBER(DATA!U646),DATA!U646,"n/a")</f>
        <v>7.5999999999999998E-2</v>
      </c>
      <c r="I1982" s="87">
        <f>+IF(ISNUMBER(DATA!AD646),DATA!AD646,"n/a")</f>
        <v>425864</v>
      </c>
      <c r="J1982" s="78">
        <f>+IF(ISNUMBER(DATA!AE646),DATA!AE646,"n/a")</f>
        <v>0.11799999999999999</v>
      </c>
      <c r="K1982" s="87">
        <f>+IF(ISNUMBER(DATA!AN646),DATA!AN646,"n/a")</f>
        <v>829581</v>
      </c>
      <c r="L1982" s="78">
        <f>+IF(ISNUMBER(DATA!AO646),DATA!AO646,"n/a")</f>
        <v>5.2999999999999999E-2</v>
      </c>
      <c r="M1982" s="67"/>
      <c r="N1982" s="67"/>
      <c r="O1982" s="67"/>
      <c r="P1982" s="67"/>
      <c r="Q1982" s="67"/>
      <c r="S1982" s="71"/>
      <c r="U1982" s="71"/>
      <c r="W1982" s="71"/>
      <c r="Y1982" s="71"/>
    </row>
    <row r="1983" spans="1:25" s="70" customFormat="1" x14ac:dyDescent="0.2">
      <c r="A1983" s="67" t="s">
        <v>12</v>
      </c>
      <c r="B1983" s="67" t="s">
        <v>23</v>
      </c>
      <c r="C1983" s="67" t="s">
        <v>9</v>
      </c>
      <c r="D1983" s="67" t="s">
        <v>312</v>
      </c>
      <c r="E1983" s="87">
        <f>+IF(ISNUMBER(DATA!J647),DATA!J647,"n/a")</f>
        <v>57324</v>
      </c>
      <c r="F1983" s="78">
        <f>+IF(ISNUMBER(DATA!K647),DATA!K647,"n/a")</f>
        <v>-8.5999999999999993E-2</v>
      </c>
      <c r="G1983" s="87">
        <f>+IF(ISNUMBER(DATA!T647),DATA!T647,"n/a")</f>
        <v>183972</v>
      </c>
      <c r="H1983" s="78">
        <f>+IF(ISNUMBER(DATA!U647),DATA!U647,"n/a")</f>
        <v>-1.6E-2</v>
      </c>
      <c r="I1983" s="87">
        <f>+IF(ISNUMBER(DATA!AD647),DATA!AD647,"n/a")</f>
        <v>383344</v>
      </c>
      <c r="J1983" s="78">
        <f>+IF(ISNUMBER(DATA!AE647),DATA!AE647,"n/a")</f>
        <v>3.4000000000000002E-2</v>
      </c>
      <c r="K1983" s="87">
        <f>+IF(ISNUMBER(DATA!AN647),DATA!AN647,"n/a")</f>
        <v>760127</v>
      </c>
      <c r="L1983" s="78">
        <f>+IF(ISNUMBER(DATA!AO647),DATA!AO647,"n/a")</f>
        <v>3.4000000000000002E-2</v>
      </c>
      <c r="M1983" s="67"/>
      <c r="N1983" s="67"/>
      <c r="O1983" s="67"/>
      <c r="P1983" s="67"/>
      <c r="Q1983" s="67"/>
      <c r="S1983" s="71"/>
      <c r="U1983" s="71"/>
      <c r="W1983" s="71"/>
      <c r="Y1983" s="71"/>
    </row>
    <row r="1984" spans="1:25" s="70" customFormat="1" x14ac:dyDescent="0.2">
      <c r="A1984" s="67" t="s">
        <v>12</v>
      </c>
      <c r="B1984" s="67" t="s">
        <v>23</v>
      </c>
      <c r="C1984" s="67" t="s">
        <v>9</v>
      </c>
      <c r="D1984" s="67" t="s">
        <v>313</v>
      </c>
      <c r="E1984" s="87">
        <f>+IF(ISNUMBER(DATA!J648),DATA!J648,"n/a")</f>
        <v>41329</v>
      </c>
      <c r="F1984" s="78">
        <f>+IF(ISNUMBER(DATA!K648),DATA!K648,"n/a")</f>
        <v>-2.5999999999999999E-2</v>
      </c>
      <c r="G1984" s="87">
        <f>+IF(ISNUMBER(DATA!T648),DATA!T648,"n/a")</f>
        <v>137324</v>
      </c>
      <c r="H1984" s="78">
        <f>+IF(ISNUMBER(DATA!U648),DATA!U648,"n/a")</f>
        <v>1E-3</v>
      </c>
      <c r="I1984" s="87">
        <f>+IF(ISNUMBER(DATA!AD648),DATA!AD648,"n/a")</f>
        <v>291226</v>
      </c>
      <c r="J1984" s="78">
        <f>+IF(ISNUMBER(DATA!AE648),DATA!AE648,"n/a")</f>
        <v>2.7E-2</v>
      </c>
      <c r="K1984" s="87">
        <f>+IF(ISNUMBER(DATA!AN648),DATA!AN648,"n/a")</f>
        <v>578131</v>
      </c>
      <c r="L1984" s="78">
        <f>+IF(ISNUMBER(DATA!AO648),DATA!AO648,"n/a")</f>
        <v>1E-3</v>
      </c>
      <c r="M1984" s="67"/>
      <c r="N1984" s="67"/>
      <c r="O1984" s="67"/>
      <c r="P1984" s="67"/>
      <c r="Q1984" s="67"/>
      <c r="S1984" s="71"/>
      <c r="U1984" s="71"/>
      <c r="W1984" s="71"/>
      <c r="Y1984" s="71"/>
    </row>
    <row r="1985" spans="1:25" s="70" customFormat="1" x14ac:dyDescent="0.2">
      <c r="A1985" s="67" t="s">
        <v>12</v>
      </c>
      <c r="B1985" s="67" t="s">
        <v>23</v>
      </c>
      <c r="C1985" s="67" t="s">
        <v>9</v>
      </c>
      <c r="D1985" s="67" t="s">
        <v>314</v>
      </c>
      <c r="E1985" s="87">
        <f>+IF(ISNUMBER(DATA!J649),DATA!J649,"n/a")</f>
        <v>75519</v>
      </c>
      <c r="F1985" s="78">
        <f>+IF(ISNUMBER(DATA!K649),DATA!K649,"n/a")</f>
        <v>-6.8000000000000005E-2</v>
      </c>
      <c r="G1985" s="87">
        <f>+IF(ISNUMBER(DATA!T649),DATA!T649,"n/a")</f>
        <v>237136</v>
      </c>
      <c r="H1985" s="78">
        <f>+IF(ISNUMBER(DATA!U649),DATA!U649,"n/a")</f>
        <v>-2.5999999999999999E-2</v>
      </c>
      <c r="I1985" s="87">
        <f>+IF(ISNUMBER(DATA!AD649),DATA!AD649,"n/a")</f>
        <v>481676</v>
      </c>
      <c r="J1985" s="78">
        <f>+IF(ISNUMBER(DATA!AE649),DATA!AE649,"n/a")</f>
        <v>-6.0000000000000001E-3</v>
      </c>
      <c r="K1985" s="87">
        <f>+IF(ISNUMBER(DATA!AN649),DATA!AN649,"n/a")</f>
        <v>1053772</v>
      </c>
      <c r="L1985" s="78">
        <f>+IF(ISNUMBER(DATA!AO649),DATA!AO649,"n/a")</f>
        <v>1.0999999999999999E-2</v>
      </c>
      <c r="M1985" s="67"/>
      <c r="N1985" s="67"/>
      <c r="O1985" s="67"/>
      <c r="P1985" s="67"/>
      <c r="Q1985" s="67"/>
      <c r="S1985" s="71"/>
      <c r="U1985" s="71"/>
      <c r="W1985" s="71"/>
      <c r="Y1985" s="71"/>
    </row>
    <row r="1986" spans="1:25" s="70" customFormat="1" x14ac:dyDescent="0.2">
      <c r="A1986" s="67" t="s">
        <v>12</v>
      </c>
      <c r="B1986" s="67" t="s">
        <v>23</v>
      </c>
      <c r="C1986" s="67" t="s">
        <v>9</v>
      </c>
      <c r="D1986" s="67" t="s">
        <v>315</v>
      </c>
      <c r="E1986" s="87">
        <f>+IF(ISNUMBER(DATA!J650),DATA!J650,"n/a")</f>
        <v>57179</v>
      </c>
      <c r="F1986" s="78">
        <f>+IF(ISNUMBER(DATA!K650),DATA!K650,"n/a")</f>
        <v>3.9E-2</v>
      </c>
      <c r="G1986" s="87">
        <f>+IF(ISNUMBER(DATA!T650),DATA!T650,"n/a")</f>
        <v>173887</v>
      </c>
      <c r="H1986" s="78">
        <f>+IF(ISNUMBER(DATA!U650),DATA!U650,"n/a")</f>
        <v>2.7E-2</v>
      </c>
      <c r="I1986" s="87">
        <f>+IF(ISNUMBER(DATA!AD650),DATA!AD650,"n/a")</f>
        <v>353415</v>
      </c>
      <c r="J1986" s="78">
        <f>+IF(ISNUMBER(DATA!AE650),DATA!AE650,"n/a")</f>
        <v>2.4E-2</v>
      </c>
      <c r="K1986" s="87">
        <f>+IF(ISNUMBER(DATA!AN650),DATA!AN650,"n/a")</f>
        <v>704863</v>
      </c>
      <c r="L1986" s="78">
        <f>+IF(ISNUMBER(DATA!AO650),DATA!AO650,"n/a")</f>
        <v>7.2999999999999995E-2</v>
      </c>
      <c r="M1986" s="67"/>
      <c r="N1986" s="67"/>
      <c r="O1986" s="67"/>
      <c r="P1986" s="67"/>
      <c r="Q1986" s="67"/>
      <c r="S1986" s="71"/>
      <c r="U1986" s="71"/>
      <c r="W1986" s="71"/>
      <c r="Y1986" s="71"/>
    </row>
    <row r="1987" spans="1:25" s="70" customFormat="1" x14ac:dyDescent="0.2">
      <c r="A1987" s="67" t="s">
        <v>12</v>
      </c>
      <c r="B1987" s="67" t="s">
        <v>23</v>
      </c>
      <c r="C1987" s="67" t="s">
        <v>9</v>
      </c>
      <c r="D1987" s="67" t="s">
        <v>316</v>
      </c>
      <c r="E1987" s="87">
        <f>+IF(ISNUMBER(DATA!J651),DATA!J651,"n/a")</f>
        <v>59013</v>
      </c>
      <c r="F1987" s="78">
        <f>+IF(ISNUMBER(DATA!K651),DATA!K651,"n/a")</f>
        <v>5.0000000000000001E-3</v>
      </c>
      <c r="G1987" s="87">
        <f>+IF(ISNUMBER(DATA!T651),DATA!T651,"n/a")</f>
        <v>185004</v>
      </c>
      <c r="H1987" s="78">
        <f>+IF(ISNUMBER(DATA!U651),DATA!U651,"n/a")</f>
        <v>-3.0000000000000001E-3</v>
      </c>
      <c r="I1987" s="87">
        <f>+IF(ISNUMBER(DATA!AD651),DATA!AD651,"n/a")</f>
        <v>371741</v>
      </c>
      <c r="J1987" s="78">
        <f>+IF(ISNUMBER(DATA!AE651),DATA!AE651,"n/a")</f>
        <v>3.0000000000000001E-3</v>
      </c>
      <c r="K1987" s="87">
        <f>+IF(ISNUMBER(DATA!AN651),DATA!AN651,"n/a")</f>
        <v>796752</v>
      </c>
      <c r="L1987" s="78">
        <f>+IF(ISNUMBER(DATA!AO651),DATA!AO651,"n/a")</f>
        <v>4.2000000000000003E-2</v>
      </c>
      <c r="M1987" s="67"/>
      <c r="N1987" s="67"/>
      <c r="O1987" s="67"/>
      <c r="P1987" s="67"/>
      <c r="Q1987" s="67"/>
      <c r="S1987" s="71"/>
      <c r="U1987" s="71"/>
      <c r="W1987" s="71"/>
      <c r="Y1987" s="71"/>
    </row>
    <row r="1988" spans="1:25" s="70" customFormat="1" x14ac:dyDescent="0.2">
      <c r="A1988" s="67" t="s">
        <v>12</v>
      </c>
      <c r="B1988" s="67" t="s">
        <v>23</v>
      </c>
      <c r="C1988" s="67" t="s">
        <v>9</v>
      </c>
      <c r="D1988" s="67" t="s">
        <v>317</v>
      </c>
      <c r="E1988" s="87">
        <f>+IF(ISNUMBER(DATA!J652),DATA!J652,"n/a")</f>
        <v>142052</v>
      </c>
      <c r="F1988" s="78">
        <f>+IF(ISNUMBER(DATA!K652),DATA!K652,"n/a")</f>
        <v>-0.104</v>
      </c>
      <c r="G1988" s="87">
        <f>+IF(ISNUMBER(DATA!T652),DATA!T652,"n/a")</f>
        <v>450065</v>
      </c>
      <c r="H1988" s="78">
        <f>+IF(ISNUMBER(DATA!U652),DATA!U652,"n/a")</f>
        <v>-3.5999999999999997E-2</v>
      </c>
      <c r="I1988" s="87">
        <f>+IF(ISNUMBER(DATA!AD652),DATA!AD652,"n/a")</f>
        <v>917624</v>
      </c>
      <c r="J1988" s="78">
        <f>+IF(ISNUMBER(DATA!AE652),DATA!AE652,"n/a")</f>
        <v>7.0000000000000001E-3</v>
      </c>
      <c r="K1988" s="87">
        <f>+IF(ISNUMBER(DATA!AN652),DATA!AN652,"n/a")</f>
        <v>1977996</v>
      </c>
      <c r="L1988" s="78">
        <f>+IF(ISNUMBER(DATA!AO652),DATA!AO652,"n/a")</f>
        <v>2.4E-2</v>
      </c>
      <c r="M1988" s="67"/>
      <c r="N1988" s="67"/>
      <c r="O1988" s="67"/>
      <c r="P1988" s="67"/>
      <c r="Q1988" s="67"/>
      <c r="S1988" s="71"/>
      <c r="U1988" s="71"/>
      <c r="W1988" s="71"/>
      <c r="Y1988" s="71"/>
    </row>
    <row r="1989" spans="1:25" s="70" customFormat="1" x14ac:dyDescent="0.2">
      <c r="A1989" s="67" t="s">
        <v>12</v>
      </c>
      <c r="B1989" s="67" t="s">
        <v>23</v>
      </c>
      <c r="C1989" s="67" t="s">
        <v>9</v>
      </c>
      <c r="D1989" s="67" t="s">
        <v>318</v>
      </c>
      <c r="E1989" s="87">
        <f>+IF(ISNUMBER(DATA!J653),DATA!J653,"n/a")</f>
        <v>91826</v>
      </c>
      <c r="F1989" s="78">
        <f>+IF(ISNUMBER(DATA!K653),DATA!K653,"n/a")</f>
        <v>9.4E-2</v>
      </c>
      <c r="G1989" s="87">
        <f>+IF(ISNUMBER(DATA!T653),DATA!T653,"n/a")</f>
        <v>279245</v>
      </c>
      <c r="H1989" s="78">
        <f>+IF(ISNUMBER(DATA!U653),DATA!U653,"n/a")</f>
        <v>8.4000000000000005E-2</v>
      </c>
      <c r="I1989" s="87">
        <f>+IF(ISNUMBER(DATA!AD653),DATA!AD653,"n/a")</f>
        <v>568889</v>
      </c>
      <c r="J1989" s="78">
        <f>+IF(ISNUMBER(DATA!AE653),DATA!AE653,"n/a")</f>
        <v>6.7000000000000004E-2</v>
      </c>
      <c r="K1989" s="87">
        <f>+IF(ISNUMBER(DATA!AN653),DATA!AN653,"n/a")</f>
        <v>1166738</v>
      </c>
      <c r="L1989" s="78">
        <f>+IF(ISNUMBER(DATA!AO653),DATA!AO653,"n/a")</f>
        <v>8.6999999999999994E-2</v>
      </c>
      <c r="M1989" s="67"/>
      <c r="N1989" s="67"/>
      <c r="O1989" s="67"/>
      <c r="P1989" s="67"/>
      <c r="Q1989" s="67"/>
      <c r="S1989" s="71"/>
      <c r="U1989" s="71"/>
      <c r="W1989" s="71"/>
      <c r="Y1989" s="71"/>
    </row>
    <row r="1990" spans="1:25" s="70" customFormat="1" x14ac:dyDescent="0.2">
      <c r="A1990" s="67" t="s">
        <v>12</v>
      </c>
      <c r="B1990" s="67" t="s">
        <v>23</v>
      </c>
      <c r="C1990" s="67" t="s">
        <v>9</v>
      </c>
      <c r="D1990" s="67" t="s">
        <v>319</v>
      </c>
      <c r="E1990" s="87">
        <f>+IF(ISNUMBER(DATA!J654),DATA!J654,"n/a")</f>
        <v>108827</v>
      </c>
      <c r="F1990" s="78">
        <f>+IF(ISNUMBER(DATA!K654),DATA!K654,"n/a")</f>
        <v>9.6000000000000002E-2</v>
      </c>
      <c r="G1990" s="87">
        <f>+IF(ISNUMBER(DATA!T654),DATA!T654,"n/a")</f>
        <v>346357</v>
      </c>
      <c r="H1990" s="78">
        <f>+IF(ISNUMBER(DATA!U654),DATA!U654,"n/a")</f>
        <v>0.154</v>
      </c>
      <c r="I1990" s="87">
        <f>+IF(ISNUMBER(DATA!AD654),DATA!AD654,"n/a")</f>
        <v>716333</v>
      </c>
      <c r="J1990" s="78">
        <f>+IF(ISNUMBER(DATA!AE654),DATA!AE654,"n/a")</f>
        <v>0.122</v>
      </c>
      <c r="K1990" s="87">
        <f>+IF(ISNUMBER(DATA!AN654),DATA!AN654,"n/a")</f>
        <v>1381444</v>
      </c>
      <c r="L1990" s="78">
        <f>+IF(ISNUMBER(DATA!AO654),DATA!AO654,"n/a")</f>
        <v>4.5999999999999999E-2</v>
      </c>
      <c r="M1990" s="67"/>
      <c r="N1990" s="67"/>
      <c r="O1990" s="67"/>
      <c r="P1990" s="67"/>
      <c r="Q1990" s="67"/>
      <c r="S1990" s="71"/>
      <c r="U1990" s="71"/>
      <c r="W1990" s="71"/>
      <c r="Y1990" s="71"/>
    </row>
    <row r="1991" spans="1:25" s="70" customFormat="1" x14ac:dyDescent="0.2">
      <c r="A1991" s="67" t="s">
        <v>12</v>
      </c>
      <c r="B1991" s="67" t="s">
        <v>23</v>
      </c>
      <c r="C1991" s="67" t="s">
        <v>9</v>
      </c>
      <c r="D1991" s="67" t="s">
        <v>320</v>
      </c>
      <c r="E1991" s="87">
        <f>+IF(ISNUMBER(DATA!J655),DATA!J655,"n/a")</f>
        <v>65158</v>
      </c>
      <c r="F1991" s="78">
        <f>+IF(ISNUMBER(DATA!K655),DATA!K655,"n/a")</f>
        <v>1.6E-2</v>
      </c>
      <c r="G1991" s="87">
        <f>+IF(ISNUMBER(DATA!T655),DATA!T655,"n/a")</f>
        <v>208080</v>
      </c>
      <c r="H1991" s="78">
        <f>+IF(ISNUMBER(DATA!U655),DATA!U655,"n/a")</f>
        <v>7.4999999999999997E-2</v>
      </c>
      <c r="I1991" s="87">
        <f>+IF(ISNUMBER(DATA!AD655),DATA!AD655,"n/a")</f>
        <v>427443</v>
      </c>
      <c r="J1991" s="78">
        <f>+IF(ISNUMBER(DATA!AE655),DATA!AE655,"n/a")</f>
        <v>0.14099999999999999</v>
      </c>
      <c r="K1991" s="87">
        <f>+IF(ISNUMBER(DATA!AN655),DATA!AN655,"n/a")</f>
        <v>864245</v>
      </c>
      <c r="L1991" s="78">
        <f>+IF(ISNUMBER(DATA!AO655),DATA!AO655,"n/a")</f>
        <v>4.1000000000000002E-2</v>
      </c>
      <c r="M1991" s="67"/>
      <c r="N1991" s="67"/>
      <c r="O1991" s="67"/>
      <c r="P1991" s="67"/>
      <c r="Q1991" s="67"/>
      <c r="S1991" s="71"/>
      <c r="U1991" s="71"/>
      <c r="W1991" s="71"/>
      <c r="Y1991" s="71"/>
    </row>
    <row r="1992" spans="1:25" s="70" customFormat="1" x14ac:dyDescent="0.2">
      <c r="A1992" s="67" t="s">
        <v>12</v>
      </c>
      <c r="B1992" s="67" t="s">
        <v>23</v>
      </c>
      <c r="C1992" s="67" t="s">
        <v>9</v>
      </c>
      <c r="D1992" s="67" t="s">
        <v>321</v>
      </c>
      <c r="E1992" s="87">
        <f>+IF(ISNUMBER(DATA!J656),DATA!J656,"n/a")</f>
        <v>111063</v>
      </c>
      <c r="F1992" s="78">
        <f>+IF(ISNUMBER(DATA!K656),DATA!K656,"n/a")</f>
        <v>-0.19900000000000001</v>
      </c>
      <c r="G1992" s="87">
        <f>+IF(ISNUMBER(DATA!T656),DATA!T656,"n/a")</f>
        <v>342015</v>
      </c>
      <c r="H1992" s="78">
        <f>+IF(ISNUMBER(DATA!U656),DATA!U656,"n/a")</f>
        <v>-0.108</v>
      </c>
      <c r="I1992" s="87">
        <f>+IF(ISNUMBER(DATA!AD656),DATA!AD656,"n/a")</f>
        <v>696775</v>
      </c>
      <c r="J1992" s="78">
        <f>+IF(ISNUMBER(DATA!AE656),DATA!AE656,"n/a")</f>
        <v>-0.04</v>
      </c>
      <c r="K1992" s="87">
        <f>+IF(ISNUMBER(DATA!AN656),DATA!AN656,"n/a")</f>
        <v>1476484</v>
      </c>
      <c r="L1992" s="78">
        <f>+IF(ISNUMBER(DATA!AO656),DATA!AO656,"n/a")</f>
        <v>1.7999999999999999E-2</v>
      </c>
      <c r="M1992" s="67"/>
      <c r="N1992" s="67"/>
      <c r="O1992" s="67"/>
      <c r="P1992" s="67"/>
      <c r="Q1992" s="67"/>
      <c r="S1992" s="71"/>
      <c r="U1992" s="71"/>
      <c r="W1992" s="71"/>
      <c r="Y1992" s="71"/>
    </row>
    <row r="1993" spans="1:25" s="70" customFormat="1" x14ac:dyDescent="0.2">
      <c r="A1993" s="67" t="s">
        <v>12</v>
      </c>
      <c r="B1993" s="67" t="s">
        <v>23</v>
      </c>
      <c r="C1993" s="67" t="s">
        <v>9</v>
      </c>
      <c r="D1993" s="67" t="s">
        <v>347</v>
      </c>
      <c r="E1993" s="87">
        <f>+IF(ISNUMBER(DATA!J657),DATA!J657,"n/a")</f>
        <v>34027</v>
      </c>
      <c r="F1993" s="78">
        <f>+IF(ISNUMBER(DATA!K657),DATA!K657,"n/a")</f>
        <v>-0.124</v>
      </c>
      <c r="G1993" s="87">
        <f>+IF(ISNUMBER(DATA!T657),DATA!T657,"n/a")</f>
        <v>111866</v>
      </c>
      <c r="H1993" s="78">
        <f>+IF(ISNUMBER(DATA!U657),DATA!U657,"n/a")</f>
        <v>-0.125</v>
      </c>
      <c r="I1993" s="87">
        <f>+IF(ISNUMBER(DATA!AD657),DATA!AD657,"n/a")</f>
        <v>236846</v>
      </c>
      <c r="J1993" s="78">
        <f>+IF(ISNUMBER(DATA!AE657),DATA!AE657,"n/a")</f>
        <v>-0.121</v>
      </c>
      <c r="K1993" s="87">
        <f>+IF(ISNUMBER(DATA!AN657),DATA!AN657,"n/a")</f>
        <v>494614</v>
      </c>
      <c r="L1993" s="78">
        <f>+IF(ISNUMBER(DATA!AO657),DATA!AO657,"n/a")</f>
        <v>-0.115</v>
      </c>
      <c r="M1993" s="67"/>
      <c r="N1993" s="67"/>
      <c r="O1993" s="67"/>
      <c r="P1993" s="67"/>
      <c r="Q1993" s="67"/>
      <c r="S1993" s="71"/>
      <c r="U1993" s="71"/>
      <c r="W1993" s="71"/>
      <c r="Y1993" s="71"/>
    </row>
    <row r="1994" spans="1:25" s="70" customFormat="1" x14ac:dyDescent="0.2">
      <c r="A1994" s="67" t="s">
        <v>12</v>
      </c>
      <c r="B1994" s="67" t="s">
        <v>23</v>
      </c>
      <c r="C1994" s="67" t="s">
        <v>9</v>
      </c>
      <c r="D1994" s="67" t="s">
        <v>348</v>
      </c>
      <c r="E1994" s="87">
        <f>+IF(ISNUMBER(DATA!J658),DATA!J658,"n/a")</f>
        <v>82135</v>
      </c>
      <c r="F1994" s="78">
        <f>+IF(ISNUMBER(DATA!K658),DATA!K658,"n/a")</f>
        <v>-5.0999999999999997E-2</v>
      </c>
      <c r="G1994" s="87">
        <f>+IF(ISNUMBER(DATA!T658),DATA!T658,"n/a")</f>
        <v>262236</v>
      </c>
      <c r="H1994" s="78">
        <f>+IF(ISNUMBER(DATA!U658),DATA!U658,"n/a")</f>
        <v>-1.7000000000000001E-2</v>
      </c>
      <c r="I1994" s="87">
        <f>+IF(ISNUMBER(DATA!AD658),DATA!AD658,"n/a")</f>
        <v>546968</v>
      </c>
      <c r="J1994" s="78">
        <f>+IF(ISNUMBER(DATA!AE658),DATA!AE658,"n/a")</f>
        <v>3.7999999999999999E-2</v>
      </c>
      <c r="K1994" s="87">
        <f>+IF(ISNUMBER(DATA!AN658),DATA!AN658,"n/a")</f>
        <v>1154937</v>
      </c>
      <c r="L1994" s="78">
        <f>+IF(ISNUMBER(DATA!AO658),DATA!AO658,"n/a")</f>
        <v>1.6E-2</v>
      </c>
      <c r="M1994" s="67"/>
      <c r="N1994" s="67"/>
      <c r="O1994" s="67"/>
      <c r="P1994" s="67"/>
      <c r="Q1994" s="67"/>
      <c r="S1994" s="71"/>
      <c r="U1994" s="71"/>
      <c r="W1994" s="71"/>
      <c r="Y1994" s="71"/>
    </row>
    <row r="1995" spans="1:25" x14ac:dyDescent="0.2">
      <c r="E1995" s="101"/>
      <c r="F1995" s="103"/>
      <c r="G1995" s="101"/>
      <c r="H1995" s="103"/>
      <c r="I1995" s="101"/>
      <c r="J1995" s="103"/>
      <c r="K1995" s="101"/>
      <c r="L1995" s="103"/>
    </row>
    <row r="1996" spans="1:25" s="70" customFormat="1" x14ac:dyDescent="0.2">
      <c r="A1996" s="67" t="s">
        <v>12</v>
      </c>
      <c r="B1996" s="67" t="s">
        <v>23</v>
      </c>
      <c r="C1996" s="67" t="s">
        <v>25</v>
      </c>
      <c r="D1996" s="67" t="s">
        <v>274</v>
      </c>
      <c r="E1996" s="87">
        <f>+IF(ISNUMBER(DATA!L609),DATA!L609,"n/a")</f>
        <v>37935</v>
      </c>
      <c r="F1996" s="78">
        <f>+IF(ISNUMBER(DATA!M609),DATA!M609,"n/a")</f>
        <v>0.22900000000000001</v>
      </c>
      <c r="G1996" s="87">
        <f>+IF(ISNUMBER(DATA!V609),DATA!V609,"n/a")</f>
        <v>98413</v>
      </c>
      <c r="H1996" s="78">
        <f>+IF(ISNUMBER(DATA!W609),DATA!W609,"n/a")</f>
        <v>7.0999999999999994E-2</v>
      </c>
      <c r="I1996" s="87">
        <f>+IF(ISNUMBER(DATA!AF609),DATA!AF609,"n/a")</f>
        <v>196744</v>
      </c>
      <c r="J1996" s="78">
        <f>+IF(ISNUMBER(DATA!AG609),DATA!AG609,"n/a")</f>
        <v>7.0000000000000007E-2</v>
      </c>
      <c r="K1996" s="87">
        <f>+IF(ISNUMBER(DATA!AP609),DATA!AP609,"n/a")</f>
        <v>396183</v>
      </c>
      <c r="L1996" s="78">
        <f>+IF(ISNUMBER(DATA!AQ609),DATA!AQ609,"n/a")</f>
        <v>7.5999999999999998E-2</v>
      </c>
      <c r="M1996" s="67"/>
      <c r="N1996" s="67"/>
      <c r="O1996" s="67"/>
      <c r="P1996" s="67"/>
      <c r="Q1996" s="67"/>
      <c r="S1996" s="71"/>
      <c r="U1996" s="71"/>
      <c r="W1996" s="71"/>
      <c r="Y1996" s="71"/>
    </row>
    <row r="1997" spans="1:25" s="70" customFormat="1" x14ac:dyDescent="0.2">
      <c r="A1997" s="67" t="s">
        <v>12</v>
      </c>
      <c r="B1997" s="67" t="s">
        <v>23</v>
      </c>
      <c r="C1997" s="67" t="s">
        <v>25</v>
      </c>
      <c r="D1997" s="67" t="s">
        <v>275</v>
      </c>
      <c r="E1997" s="87">
        <f>+IF(ISNUMBER(DATA!L610),DATA!L610,"n/a")</f>
        <v>197458</v>
      </c>
      <c r="F1997" s="78">
        <f>+IF(ISNUMBER(DATA!M610),DATA!M610,"n/a")</f>
        <v>-9.6000000000000002E-2</v>
      </c>
      <c r="G1997" s="87">
        <f>+IF(ISNUMBER(DATA!V610),DATA!V610,"n/a")</f>
        <v>617911</v>
      </c>
      <c r="H1997" s="78">
        <f>+IF(ISNUMBER(DATA!W610),DATA!W610,"n/a")</f>
        <v>-7.5999999999999998E-2</v>
      </c>
      <c r="I1997" s="87">
        <f>+IF(ISNUMBER(DATA!AF610),DATA!AF610,"n/a")</f>
        <v>1274553</v>
      </c>
      <c r="J1997" s="78">
        <f>+IF(ISNUMBER(DATA!AG610),DATA!AG610,"n/a")</f>
        <v>-2.5999999999999999E-2</v>
      </c>
      <c r="K1997" s="87">
        <f>+IF(ISNUMBER(DATA!AP610),DATA!AP610,"n/a")</f>
        <v>2472920</v>
      </c>
      <c r="L1997" s="78">
        <f>+IF(ISNUMBER(DATA!AQ610),DATA!AQ610,"n/a")</f>
        <v>-8.8999999999999996E-2</v>
      </c>
      <c r="M1997" s="67"/>
      <c r="N1997" s="67"/>
      <c r="O1997" s="67"/>
      <c r="P1997" s="67"/>
      <c r="Q1997" s="67"/>
      <c r="S1997" s="71"/>
      <c r="U1997" s="71"/>
      <c r="W1997" s="71"/>
      <c r="Y1997" s="71"/>
    </row>
    <row r="1998" spans="1:25" s="70" customFormat="1" x14ac:dyDescent="0.2">
      <c r="A1998" s="67" t="s">
        <v>12</v>
      </c>
      <c r="B1998" s="67" t="s">
        <v>23</v>
      </c>
      <c r="C1998" s="67" t="s">
        <v>25</v>
      </c>
      <c r="D1998" s="67" t="s">
        <v>276</v>
      </c>
      <c r="E1998" s="87">
        <f>+IF(ISNUMBER(DATA!L611),DATA!L611,"n/a")</f>
        <v>277694</v>
      </c>
      <c r="F1998" s="78">
        <f>+IF(ISNUMBER(DATA!M611),DATA!M611,"n/a")</f>
        <v>-0.19400000000000001</v>
      </c>
      <c r="G1998" s="87">
        <f>+IF(ISNUMBER(DATA!V611),DATA!V611,"n/a")</f>
        <v>829903</v>
      </c>
      <c r="H1998" s="78">
        <f>+IF(ISNUMBER(DATA!W611),DATA!W611,"n/a")</f>
        <v>-0.189</v>
      </c>
      <c r="I1998" s="87">
        <f>+IF(ISNUMBER(DATA!AF611),DATA!AF611,"n/a")</f>
        <v>1707726</v>
      </c>
      <c r="J1998" s="78">
        <f>+IF(ISNUMBER(DATA!AG611),DATA!AG611,"n/a")</f>
        <v>-0.14099999999999999</v>
      </c>
      <c r="K1998" s="87">
        <f>+IF(ISNUMBER(DATA!AP611),DATA!AP611,"n/a")</f>
        <v>3725411</v>
      </c>
      <c r="L1998" s="78">
        <f>+IF(ISNUMBER(DATA!AQ611),DATA!AQ611,"n/a")</f>
        <v>-9.9000000000000005E-2</v>
      </c>
      <c r="M1998" s="67"/>
      <c r="N1998" s="67"/>
      <c r="O1998" s="67"/>
      <c r="P1998" s="67"/>
      <c r="Q1998" s="67"/>
      <c r="S1998" s="71"/>
      <c r="U1998" s="71"/>
      <c r="W1998" s="71"/>
      <c r="Y1998" s="71"/>
    </row>
    <row r="1999" spans="1:25" s="70" customFormat="1" x14ac:dyDescent="0.2">
      <c r="A1999" s="67" t="s">
        <v>12</v>
      </c>
      <c r="B1999" s="67" t="s">
        <v>23</v>
      </c>
      <c r="C1999" s="67" t="s">
        <v>25</v>
      </c>
      <c r="D1999" s="67" t="s">
        <v>277</v>
      </c>
      <c r="E1999" s="87">
        <f>+IF(ISNUMBER(DATA!L612),DATA!L612,"n/a")</f>
        <v>111953</v>
      </c>
      <c r="F1999" s="78">
        <f>+IF(ISNUMBER(DATA!M612),DATA!M612,"n/a")</f>
        <v>-0.11899999999999999</v>
      </c>
      <c r="G1999" s="87">
        <f>+IF(ISNUMBER(DATA!V612),DATA!V612,"n/a")</f>
        <v>350835</v>
      </c>
      <c r="H1999" s="78">
        <f>+IF(ISNUMBER(DATA!W612),DATA!W612,"n/a")</f>
        <v>-8.8999999999999996E-2</v>
      </c>
      <c r="I1999" s="87">
        <f>+IF(ISNUMBER(DATA!AF612),DATA!AF612,"n/a")</f>
        <v>735346</v>
      </c>
      <c r="J1999" s="78">
        <f>+IF(ISNUMBER(DATA!AG612),DATA!AG612,"n/a")</f>
        <v>-2.8000000000000001E-2</v>
      </c>
      <c r="K1999" s="87">
        <f>+IF(ISNUMBER(DATA!AP612),DATA!AP612,"n/a")</f>
        <v>1505971</v>
      </c>
      <c r="L1999" s="78">
        <f>+IF(ISNUMBER(DATA!AQ612),DATA!AQ612,"n/a")</f>
        <v>-2.1000000000000001E-2</v>
      </c>
      <c r="M1999" s="67"/>
      <c r="N1999" s="67"/>
      <c r="O1999" s="67"/>
      <c r="P1999" s="67"/>
      <c r="Q1999" s="67"/>
      <c r="S1999" s="71"/>
      <c r="U1999" s="71"/>
      <c r="W1999" s="71"/>
      <c r="Y1999" s="71"/>
    </row>
    <row r="2000" spans="1:25" s="70" customFormat="1" x14ac:dyDescent="0.2">
      <c r="A2000" s="67" t="s">
        <v>12</v>
      </c>
      <c r="B2000" s="67" t="s">
        <v>23</v>
      </c>
      <c r="C2000" s="67" t="s">
        <v>25</v>
      </c>
      <c r="D2000" s="67" t="s">
        <v>278</v>
      </c>
      <c r="E2000" s="87">
        <f>+IF(ISNUMBER(DATA!L613),DATA!L613,"n/a")</f>
        <v>281259</v>
      </c>
      <c r="F2000" s="78">
        <f>+IF(ISNUMBER(DATA!M613),DATA!M613,"n/a")</f>
        <v>8.9999999999999993E-3</v>
      </c>
      <c r="G2000" s="87">
        <f>+IF(ISNUMBER(DATA!V613),DATA!V613,"n/a")</f>
        <v>806268</v>
      </c>
      <c r="H2000" s="78">
        <f>+IF(ISNUMBER(DATA!W613),DATA!W613,"n/a")</f>
        <v>-2.5999999999999999E-2</v>
      </c>
      <c r="I2000" s="87">
        <f>+IF(ISNUMBER(DATA!AF613),DATA!AF613,"n/a")</f>
        <v>1614925</v>
      </c>
      <c r="J2000" s="78">
        <f>+IF(ISNUMBER(DATA!AG613),DATA!AG613,"n/a")</f>
        <v>-3.1E-2</v>
      </c>
      <c r="K2000" s="87">
        <f>+IF(ISNUMBER(DATA!AP613),DATA!AP613,"n/a")</f>
        <v>3332830</v>
      </c>
      <c r="L2000" s="78">
        <f>+IF(ISNUMBER(DATA!AQ613),DATA!AQ613,"n/a")</f>
        <v>-1E-3</v>
      </c>
      <c r="M2000" s="67"/>
      <c r="N2000" s="67"/>
      <c r="O2000" s="67"/>
      <c r="P2000" s="67"/>
      <c r="Q2000" s="67"/>
      <c r="S2000" s="71"/>
      <c r="U2000" s="71"/>
      <c r="W2000" s="71"/>
      <c r="Y2000" s="71"/>
    </row>
    <row r="2001" spans="1:25" s="70" customFormat="1" x14ac:dyDescent="0.2">
      <c r="A2001" s="67" t="s">
        <v>12</v>
      </c>
      <c r="B2001" s="67" t="s">
        <v>23</v>
      </c>
      <c r="C2001" s="67" t="s">
        <v>25</v>
      </c>
      <c r="D2001" s="67" t="s">
        <v>279</v>
      </c>
      <c r="E2001" s="87">
        <f>+IF(ISNUMBER(DATA!L614),DATA!L614,"n/a")</f>
        <v>110092</v>
      </c>
      <c r="F2001" s="78">
        <f>+IF(ISNUMBER(DATA!M614),DATA!M614,"n/a")</f>
        <v>0.22800000000000001</v>
      </c>
      <c r="G2001" s="87">
        <f>+IF(ISNUMBER(DATA!V614),DATA!V614,"n/a")</f>
        <v>335557</v>
      </c>
      <c r="H2001" s="78">
        <f>+IF(ISNUMBER(DATA!W614),DATA!W614,"n/a")</f>
        <v>0.30399999999999999</v>
      </c>
      <c r="I2001" s="87">
        <f>+IF(ISNUMBER(DATA!AF614),DATA!AF614,"n/a")</f>
        <v>694041</v>
      </c>
      <c r="J2001" s="78">
        <f>+IF(ISNUMBER(DATA!AG614),DATA!AG614,"n/a")</f>
        <v>0.317</v>
      </c>
      <c r="K2001" s="87">
        <f>+IF(ISNUMBER(DATA!AP614),DATA!AP614,"n/a")</f>
        <v>1226916</v>
      </c>
      <c r="L2001" s="78">
        <f>+IF(ISNUMBER(DATA!AQ614),DATA!AQ614,"n/a")</f>
        <v>8.6999999999999994E-2</v>
      </c>
      <c r="M2001" s="67"/>
      <c r="N2001" s="67"/>
      <c r="O2001" s="67"/>
      <c r="P2001" s="67"/>
      <c r="Q2001" s="67"/>
      <c r="S2001" s="71"/>
      <c r="U2001" s="71"/>
      <c r="W2001" s="71"/>
      <c r="Y2001" s="71"/>
    </row>
    <row r="2002" spans="1:25" s="70" customFormat="1" x14ac:dyDescent="0.2">
      <c r="A2002" s="67" t="s">
        <v>12</v>
      </c>
      <c r="B2002" s="67" t="s">
        <v>23</v>
      </c>
      <c r="C2002" s="67" t="s">
        <v>25</v>
      </c>
      <c r="D2002" s="67" t="s">
        <v>280</v>
      </c>
      <c r="E2002" s="87">
        <f>+IF(ISNUMBER(DATA!L615),DATA!L615,"n/a")</f>
        <v>97319</v>
      </c>
      <c r="F2002" s="78">
        <f>+IF(ISNUMBER(DATA!M615),DATA!M615,"n/a")</f>
        <v>-8.7999999999999995E-2</v>
      </c>
      <c r="G2002" s="87">
        <f>+IF(ISNUMBER(DATA!V615),DATA!V615,"n/a")</f>
        <v>301460</v>
      </c>
      <c r="H2002" s="78">
        <f>+IF(ISNUMBER(DATA!W615),DATA!W615,"n/a")</f>
        <v>-6.0000000000000001E-3</v>
      </c>
      <c r="I2002" s="87">
        <f>+IF(ISNUMBER(DATA!AF615),DATA!AF615,"n/a")</f>
        <v>611011</v>
      </c>
      <c r="J2002" s="78">
        <f>+IF(ISNUMBER(DATA!AG615),DATA!AG615,"n/a")</f>
        <v>3.3000000000000002E-2</v>
      </c>
      <c r="K2002" s="87">
        <f>+IF(ISNUMBER(DATA!AP615),DATA!AP615,"n/a")</f>
        <v>1224752</v>
      </c>
      <c r="L2002" s="78">
        <f>+IF(ISNUMBER(DATA!AQ615),DATA!AQ615,"n/a")</f>
        <v>1.2E-2</v>
      </c>
      <c r="M2002" s="67"/>
      <c r="N2002" s="67"/>
      <c r="O2002" s="67"/>
      <c r="P2002" s="67"/>
      <c r="Q2002" s="67"/>
      <c r="S2002" s="71"/>
      <c r="U2002" s="71"/>
      <c r="W2002" s="71"/>
      <c r="Y2002" s="71"/>
    </row>
    <row r="2003" spans="1:25" s="70" customFormat="1" x14ac:dyDescent="0.2">
      <c r="A2003" s="67" t="s">
        <v>12</v>
      </c>
      <c r="B2003" s="67" t="s">
        <v>23</v>
      </c>
      <c r="C2003" s="67" t="s">
        <v>25</v>
      </c>
      <c r="D2003" s="67" t="s">
        <v>281</v>
      </c>
      <c r="E2003" s="87">
        <f>+IF(ISNUMBER(DATA!L616),DATA!L616,"n/a")</f>
        <v>291285</v>
      </c>
      <c r="F2003" s="78">
        <f>+IF(ISNUMBER(DATA!M616),DATA!M616,"n/a")</f>
        <v>8.9999999999999993E-3</v>
      </c>
      <c r="G2003" s="87">
        <f>+IF(ISNUMBER(DATA!V616),DATA!V616,"n/a")</f>
        <v>911497</v>
      </c>
      <c r="H2003" s="78">
        <f>+IF(ISNUMBER(DATA!W616),DATA!W616,"n/a")</f>
        <v>3.7999999999999999E-2</v>
      </c>
      <c r="I2003" s="87">
        <f>+IF(ISNUMBER(DATA!AF616),DATA!AF616,"n/a")</f>
        <v>1830317</v>
      </c>
      <c r="J2003" s="78">
        <f>+IF(ISNUMBER(DATA!AG616),DATA!AG616,"n/a")</f>
        <v>2.7E-2</v>
      </c>
      <c r="K2003" s="87">
        <f>+IF(ISNUMBER(DATA!AP616),DATA!AP616,"n/a")</f>
        <v>3777367</v>
      </c>
      <c r="L2003" s="78">
        <f>+IF(ISNUMBER(DATA!AQ616),DATA!AQ616,"n/a")</f>
        <v>-2.4E-2</v>
      </c>
      <c r="M2003" s="67"/>
      <c r="N2003" s="67"/>
      <c r="O2003" s="67"/>
      <c r="P2003" s="67"/>
      <c r="Q2003" s="67"/>
      <c r="S2003" s="71"/>
      <c r="U2003" s="71"/>
      <c r="W2003" s="71"/>
      <c r="Y2003" s="71"/>
    </row>
    <row r="2004" spans="1:25" s="70" customFormat="1" x14ac:dyDescent="0.2">
      <c r="A2004" s="67" t="s">
        <v>12</v>
      </c>
      <c r="B2004" s="67" t="s">
        <v>23</v>
      </c>
      <c r="C2004" s="67" t="s">
        <v>25</v>
      </c>
      <c r="D2004" s="67" t="s">
        <v>282</v>
      </c>
      <c r="E2004" s="87">
        <f>+IF(ISNUMBER(DATA!L617),DATA!L617,"n/a")</f>
        <v>107299</v>
      </c>
      <c r="F2004" s="78">
        <f>+IF(ISNUMBER(DATA!M617),DATA!M617,"n/a")</f>
        <v>-6.6000000000000003E-2</v>
      </c>
      <c r="G2004" s="87">
        <f>+IF(ISNUMBER(DATA!V617),DATA!V617,"n/a")</f>
        <v>348227</v>
      </c>
      <c r="H2004" s="78">
        <f>+IF(ISNUMBER(DATA!W617),DATA!W617,"n/a")</f>
        <v>-0.13200000000000001</v>
      </c>
      <c r="I2004" s="87">
        <f>+IF(ISNUMBER(DATA!AF617),DATA!AF617,"n/a")</f>
        <v>720287</v>
      </c>
      <c r="J2004" s="78">
        <f>+IF(ISNUMBER(DATA!AG617),DATA!AG617,"n/a")</f>
        <v>-0.112</v>
      </c>
      <c r="K2004" s="87">
        <f>+IF(ISNUMBER(DATA!AP617),DATA!AP617,"n/a")</f>
        <v>1323547</v>
      </c>
      <c r="L2004" s="78">
        <f>+IF(ISNUMBER(DATA!AQ617),DATA!AQ617,"n/a")</f>
        <v>-0.191</v>
      </c>
      <c r="M2004" s="67"/>
      <c r="N2004" s="67"/>
      <c r="O2004" s="67"/>
      <c r="P2004" s="67"/>
      <c r="Q2004" s="67"/>
      <c r="S2004" s="71"/>
      <c r="U2004" s="71"/>
      <c r="W2004" s="71"/>
      <c r="Y2004" s="71"/>
    </row>
    <row r="2005" spans="1:25" s="70" customFormat="1" x14ac:dyDescent="0.2">
      <c r="A2005" s="67" t="s">
        <v>12</v>
      </c>
      <c r="B2005" s="67" t="s">
        <v>23</v>
      </c>
      <c r="C2005" s="67" t="s">
        <v>25</v>
      </c>
      <c r="D2005" s="67" t="s">
        <v>283</v>
      </c>
      <c r="E2005" s="87">
        <f>+IF(ISNUMBER(DATA!L618),DATA!L618,"n/a")</f>
        <v>65764</v>
      </c>
      <c r="F2005" s="78">
        <f>+IF(ISNUMBER(DATA!M618),DATA!M618,"n/a")</f>
        <v>0.15</v>
      </c>
      <c r="G2005" s="87">
        <f>+IF(ISNUMBER(DATA!V618),DATA!V618,"n/a")</f>
        <v>207820</v>
      </c>
      <c r="H2005" s="78">
        <f>+IF(ISNUMBER(DATA!W618),DATA!W618,"n/a")</f>
        <v>2.3E-2</v>
      </c>
      <c r="I2005" s="87">
        <f>+IF(ISNUMBER(DATA!AF618),DATA!AF618,"n/a")</f>
        <v>417745</v>
      </c>
      <c r="J2005" s="78">
        <f>+IF(ISNUMBER(DATA!AG618),DATA!AG618,"n/a")</f>
        <v>-5.3999999999999999E-2</v>
      </c>
      <c r="K2005" s="87">
        <f>+IF(ISNUMBER(DATA!AP618),DATA!AP618,"n/a")</f>
        <v>824622</v>
      </c>
      <c r="L2005" s="78">
        <f>+IF(ISNUMBER(DATA!AQ618),DATA!AQ618,"n/a")</f>
        <v>-0.107</v>
      </c>
      <c r="M2005" s="67"/>
      <c r="N2005" s="67"/>
      <c r="O2005" s="67"/>
      <c r="P2005" s="67"/>
      <c r="Q2005" s="67"/>
      <c r="S2005" s="71"/>
      <c r="U2005" s="71"/>
      <c r="W2005" s="71"/>
      <c r="Y2005" s="71"/>
    </row>
    <row r="2006" spans="1:25" s="70" customFormat="1" x14ac:dyDescent="0.2">
      <c r="A2006" s="67" t="s">
        <v>12</v>
      </c>
      <c r="B2006" s="67" t="s">
        <v>23</v>
      </c>
      <c r="C2006" s="67" t="s">
        <v>25</v>
      </c>
      <c r="D2006" s="67" t="s">
        <v>284</v>
      </c>
      <c r="E2006" s="87">
        <f>+IF(ISNUMBER(DATA!L619),DATA!L619,"n/a")</f>
        <v>74292</v>
      </c>
      <c r="F2006" s="78">
        <f>+IF(ISNUMBER(DATA!M619),DATA!M619,"n/a")</f>
        <v>-5.0999999999999997E-2</v>
      </c>
      <c r="G2006" s="87">
        <f>+IF(ISNUMBER(DATA!V619),DATA!V619,"n/a")</f>
        <v>232275</v>
      </c>
      <c r="H2006" s="78">
        <f>+IF(ISNUMBER(DATA!W619),DATA!W619,"n/a")</f>
        <v>-0.13100000000000001</v>
      </c>
      <c r="I2006" s="87">
        <f>+IF(ISNUMBER(DATA!AF619),DATA!AF619,"n/a")</f>
        <v>480273</v>
      </c>
      <c r="J2006" s="78">
        <f>+IF(ISNUMBER(DATA!AG619),DATA!AG619,"n/a")</f>
        <v>-0.129</v>
      </c>
      <c r="K2006" s="87">
        <f>+IF(ISNUMBER(DATA!AP619),DATA!AP619,"n/a")</f>
        <v>1016255</v>
      </c>
      <c r="L2006" s="78">
        <f>+IF(ISNUMBER(DATA!AQ619),DATA!AQ619,"n/a")</f>
        <v>-0.1</v>
      </c>
      <c r="M2006" s="67"/>
      <c r="N2006" s="67"/>
      <c r="O2006" s="67"/>
      <c r="P2006" s="67"/>
      <c r="Q2006" s="67"/>
      <c r="S2006" s="71"/>
      <c r="U2006" s="71"/>
      <c r="W2006" s="71"/>
      <c r="Y2006" s="71"/>
    </row>
    <row r="2007" spans="1:25" s="70" customFormat="1" x14ac:dyDescent="0.2">
      <c r="A2007" s="67" t="s">
        <v>12</v>
      </c>
      <c r="B2007" s="67" t="s">
        <v>23</v>
      </c>
      <c r="C2007" s="67" t="s">
        <v>25</v>
      </c>
      <c r="D2007" s="67" t="s">
        <v>285</v>
      </c>
      <c r="E2007" s="87">
        <f>+IF(ISNUMBER(DATA!L620),DATA!L620,"n/a")</f>
        <v>169255</v>
      </c>
      <c r="F2007" s="78">
        <f>+IF(ISNUMBER(DATA!M620),DATA!M620,"n/a")</f>
        <v>-0.113</v>
      </c>
      <c r="G2007" s="87">
        <f>+IF(ISNUMBER(DATA!V620),DATA!V620,"n/a")</f>
        <v>541614</v>
      </c>
      <c r="H2007" s="78">
        <f>+IF(ISNUMBER(DATA!W620),DATA!W620,"n/a")</f>
        <v>-0.122</v>
      </c>
      <c r="I2007" s="87">
        <f>+IF(ISNUMBER(DATA!AF620),DATA!AF620,"n/a")</f>
        <v>1112123</v>
      </c>
      <c r="J2007" s="78">
        <f>+IF(ISNUMBER(DATA!AG620),DATA!AG620,"n/a")</f>
        <v>-8.3000000000000004E-2</v>
      </c>
      <c r="K2007" s="87">
        <f>+IF(ISNUMBER(DATA!AP620),DATA!AP620,"n/a")</f>
        <v>2278769</v>
      </c>
      <c r="L2007" s="78">
        <f>+IF(ISNUMBER(DATA!AQ620),DATA!AQ620,"n/a")</f>
        <v>-8.8999999999999996E-2</v>
      </c>
      <c r="M2007" s="67"/>
      <c r="N2007" s="67"/>
      <c r="O2007" s="67"/>
      <c r="P2007" s="67"/>
      <c r="Q2007" s="67"/>
      <c r="S2007" s="71"/>
      <c r="U2007" s="71"/>
      <c r="W2007" s="71"/>
      <c r="Y2007" s="71"/>
    </row>
    <row r="2008" spans="1:25" s="70" customFormat="1" x14ac:dyDescent="0.2">
      <c r="A2008" s="67" t="s">
        <v>12</v>
      </c>
      <c r="B2008" s="67" t="s">
        <v>23</v>
      </c>
      <c r="C2008" s="67" t="s">
        <v>25</v>
      </c>
      <c r="D2008" s="67" t="s">
        <v>286</v>
      </c>
      <c r="E2008" s="87">
        <f>+IF(ISNUMBER(DATA!L621),DATA!L621,"n/a")</f>
        <v>171465</v>
      </c>
      <c r="F2008" s="78">
        <f>+IF(ISNUMBER(DATA!M621),DATA!M621,"n/a")</f>
        <v>-3.9E-2</v>
      </c>
      <c r="G2008" s="87">
        <f>+IF(ISNUMBER(DATA!V621),DATA!V621,"n/a")</f>
        <v>553278</v>
      </c>
      <c r="H2008" s="78">
        <f>+IF(ISNUMBER(DATA!W621),DATA!W621,"n/a")</f>
        <v>1.9E-2</v>
      </c>
      <c r="I2008" s="87">
        <f>+IF(ISNUMBER(DATA!AF621),DATA!AF621,"n/a")</f>
        <v>1172031</v>
      </c>
      <c r="J2008" s="78">
        <f>+IF(ISNUMBER(DATA!AG621),DATA!AG621,"n/a")</f>
        <v>7.3999999999999996E-2</v>
      </c>
      <c r="K2008" s="87">
        <f>+IF(ISNUMBER(DATA!AP621),DATA!AP621,"n/a")</f>
        <v>2228525</v>
      </c>
      <c r="L2008" s="78">
        <f>+IF(ISNUMBER(DATA!AQ621),DATA!AQ621,"n/a")</f>
        <v>-1.7999999999999999E-2</v>
      </c>
      <c r="M2008" s="67"/>
      <c r="N2008" s="67"/>
      <c r="O2008" s="67"/>
      <c r="P2008" s="67"/>
      <c r="Q2008" s="67"/>
      <c r="S2008" s="71"/>
      <c r="U2008" s="71"/>
      <c r="W2008" s="71"/>
      <c r="Y2008" s="71"/>
    </row>
    <row r="2009" spans="1:25" s="70" customFormat="1" x14ac:dyDescent="0.2">
      <c r="A2009" s="67" t="s">
        <v>12</v>
      </c>
      <c r="B2009" s="67" t="s">
        <v>23</v>
      </c>
      <c r="C2009" s="67" t="s">
        <v>25</v>
      </c>
      <c r="D2009" s="67" t="s">
        <v>287</v>
      </c>
      <c r="E2009" s="87">
        <f>+IF(ISNUMBER(DATA!L622),DATA!L622,"n/a")</f>
        <v>177773</v>
      </c>
      <c r="F2009" s="78">
        <f>+IF(ISNUMBER(DATA!M622),DATA!M622,"n/a")</f>
        <v>-5.8000000000000003E-2</v>
      </c>
      <c r="G2009" s="87">
        <f>+IF(ISNUMBER(DATA!V622),DATA!V622,"n/a")</f>
        <v>553031</v>
      </c>
      <c r="H2009" s="78">
        <f>+IF(ISNUMBER(DATA!W622),DATA!W622,"n/a")</f>
        <v>-4.1000000000000002E-2</v>
      </c>
      <c r="I2009" s="87">
        <f>+IF(ISNUMBER(DATA!AF622),DATA!AF622,"n/a")</f>
        <v>1122531</v>
      </c>
      <c r="J2009" s="78">
        <f>+IF(ISNUMBER(DATA!AG622),DATA!AG622,"n/a")</f>
        <v>-4.4999999999999998E-2</v>
      </c>
      <c r="K2009" s="87">
        <f>+IF(ISNUMBER(DATA!AP622),DATA!AP622,"n/a")</f>
        <v>2412012</v>
      </c>
      <c r="L2009" s="78">
        <f>+IF(ISNUMBER(DATA!AQ622),DATA!AQ622,"n/a")</f>
        <v>-4.9000000000000002E-2</v>
      </c>
      <c r="M2009" s="67"/>
      <c r="N2009" s="67"/>
      <c r="O2009" s="67"/>
      <c r="P2009" s="67"/>
      <c r="Q2009" s="67"/>
      <c r="S2009" s="71"/>
      <c r="U2009" s="71"/>
      <c r="W2009" s="71"/>
      <c r="Y2009" s="71"/>
    </row>
    <row r="2010" spans="1:25" s="70" customFormat="1" x14ac:dyDescent="0.2">
      <c r="A2010" s="67" t="s">
        <v>12</v>
      </c>
      <c r="B2010" s="67" t="s">
        <v>23</v>
      </c>
      <c r="C2010" s="67" t="s">
        <v>25</v>
      </c>
      <c r="D2010" s="67" t="s">
        <v>288</v>
      </c>
      <c r="E2010" s="87">
        <f>+IF(ISNUMBER(DATA!L623),DATA!L623,"n/a")</f>
        <v>103356</v>
      </c>
      <c r="F2010" s="78">
        <f>+IF(ISNUMBER(DATA!M623),DATA!M623,"n/a")</f>
        <v>-8.5000000000000006E-2</v>
      </c>
      <c r="G2010" s="87">
        <f>+IF(ISNUMBER(DATA!V623),DATA!V623,"n/a")</f>
        <v>345294</v>
      </c>
      <c r="H2010" s="78">
        <f>+IF(ISNUMBER(DATA!W623),DATA!W623,"n/a")</f>
        <v>-2.8000000000000001E-2</v>
      </c>
      <c r="I2010" s="87">
        <f>+IF(ISNUMBER(DATA!AF623),DATA!AF623,"n/a")</f>
        <v>661993</v>
      </c>
      <c r="J2010" s="78">
        <f>+IF(ISNUMBER(DATA!AG623),DATA!AG623,"n/a")</f>
        <v>-7.0000000000000007E-2</v>
      </c>
      <c r="K2010" s="87">
        <f>+IF(ISNUMBER(DATA!AP623),DATA!AP623,"n/a")</f>
        <v>1535342</v>
      </c>
      <c r="L2010" s="78">
        <f>+IF(ISNUMBER(DATA!AQ623),DATA!AQ623,"n/a")</f>
        <v>0</v>
      </c>
      <c r="M2010" s="67"/>
      <c r="N2010" s="67"/>
      <c r="O2010" s="67"/>
      <c r="P2010" s="67"/>
      <c r="Q2010" s="67"/>
      <c r="S2010" s="71"/>
      <c r="U2010" s="71"/>
      <c r="W2010" s="71"/>
      <c r="Y2010" s="71"/>
    </row>
    <row r="2011" spans="1:25" s="70" customFormat="1" x14ac:dyDescent="0.2">
      <c r="A2011" s="67" t="s">
        <v>12</v>
      </c>
      <c r="B2011" s="67" t="s">
        <v>23</v>
      </c>
      <c r="C2011" s="67" t="s">
        <v>25</v>
      </c>
      <c r="D2011" s="67" t="s">
        <v>289</v>
      </c>
      <c r="E2011" s="87">
        <f>+IF(ISNUMBER(DATA!L624),DATA!L624,"n/a")</f>
        <v>124705</v>
      </c>
      <c r="F2011" s="78">
        <f>+IF(ISNUMBER(DATA!M624),DATA!M624,"n/a")</f>
        <v>-7.6999999999999999E-2</v>
      </c>
      <c r="G2011" s="87">
        <f>+IF(ISNUMBER(DATA!V624),DATA!V624,"n/a")</f>
        <v>381839</v>
      </c>
      <c r="H2011" s="78">
        <f>+IF(ISNUMBER(DATA!W624),DATA!W624,"n/a")</f>
        <v>-0.107</v>
      </c>
      <c r="I2011" s="87">
        <f>+IF(ISNUMBER(DATA!AF624),DATA!AF624,"n/a")</f>
        <v>809552</v>
      </c>
      <c r="J2011" s="78">
        <f>+IF(ISNUMBER(DATA!AG624),DATA!AG624,"n/a")</f>
        <v>-0.1</v>
      </c>
      <c r="K2011" s="87">
        <f>+IF(ISNUMBER(DATA!AP624),DATA!AP624,"n/a")</f>
        <v>1682498</v>
      </c>
      <c r="L2011" s="78">
        <f>+IF(ISNUMBER(DATA!AQ624),DATA!AQ624,"n/a")</f>
        <v>-0.107</v>
      </c>
      <c r="M2011" s="67"/>
      <c r="N2011" s="67"/>
      <c r="O2011" s="67"/>
      <c r="P2011" s="67"/>
      <c r="Q2011" s="67"/>
      <c r="S2011" s="71"/>
      <c r="U2011" s="71"/>
      <c r="W2011" s="71"/>
      <c r="Y2011" s="71"/>
    </row>
    <row r="2012" spans="1:25" s="70" customFormat="1" x14ac:dyDescent="0.2">
      <c r="A2012" s="67" t="s">
        <v>12</v>
      </c>
      <c r="B2012" s="67" t="s">
        <v>23</v>
      </c>
      <c r="C2012" s="67" t="s">
        <v>25</v>
      </c>
      <c r="D2012" s="67" t="s">
        <v>290</v>
      </c>
      <c r="E2012" s="87">
        <f>+IF(ISNUMBER(DATA!L625),DATA!L625,"n/a")</f>
        <v>117176</v>
      </c>
      <c r="F2012" s="78">
        <f>+IF(ISNUMBER(DATA!M625),DATA!M625,"n/a")</f>
        <v>-0.255</v>
      </c>
      <c r="G2012" s="87">
        <f>+IF(ISNUMBER(DATA!V625),DATA!V625,"n/a")</f>
        <v>405034</v>
      </c>
      <c r="H2012" s="78">
        <f>+IF(ISNUMBER(DATA!W625),DATA!W625,"n/a")</f>
        <v>-0.11799999999999999</v>
      </c>
      <c r="I2012" s="87">
        <f>+IF(ISNUMBER(DATA!AF625),DATA!AF625,"n/a")</f>
        <v>868477</v>
      </c>
      <c r="J2012" s="78">
        <f>+IF(ISNUMBER(DATA!AG625),DATA!AG625,"n/a")</f>
        <v>-9.8000000000000004E-2</v>
      </c>
      <c r="K2012" s="87">
        <f>+IF(ISNUMBER(DATA!AP625),DATA!AP625,"n/a")</f>
        <v>1807495</v>
      </c>
      <c r="L2012" s="78">
        <f>+IF(ISNUMBER(DATA!AQ625),DATA!AQ625,"n/a")</f>
        <v>-9.6000000000000002E-2</v>
      </c>
      <c r="M2012" s="67"/>
      <c r="N2012" s="67"/>
      <c r="O2012" s="67"/>
      <c r="P2012" s="67"/>
      <c r="Q2012" s="67"/>
      <c r="S2012" s="71"/>
      <c r="U2012" s="71"/>
      <c r="W2012" s="71"/>
      <c r="Y2012" s="71"/>
    </row>
    <row r="2013" spans="1:25" s="70" customFormat="1" x14ac:dyDescent="0.2">
      <c r="A2013" s="67" t="s">
        <v>12</v>
      </c>
      <c r="B2013" s="67" t="s">
        <v>23</v>
      </c>
      <c r="C2013" s="67" t="s">
        <v>25</v>
      </c>
      <c r="D2013" s="67" t="s">
        <v>291</v>
      </c>
      <c r="E2013" s="87">
        <f>+IF(ISNUMBER(DATA!L626),DATA!L626,"n/a")</f>
        <v>129473</v>
      </c>
      <c r="F2013" s="78">
        <f>+IF(ISNUMBER(DATA!M626),DATA!M626,"n/a")</f>
        <v>1.4999999999999999E-2</v>
      </c>
      <c r="G2013" s="87">
        <f>+IF(ISNUMBER(DATA!V626),DATA!V626,"n/a")</f>
        <v>402610</v>
      </c>
      <c r="H2013" s="78">
        <f>+IF(ISNUMBER(DATA!W626),DATA!W626,"n/a")</f>
        <v>-1.9E-2</v>
      </c>
      <c r="I2013" s="87">
        <f>+IF(ISNUMBER(DATA!AF626),DATA!AF626,"n/a")</f>
        <v>805466</v>
      </c>
      <c r="J2013" s="78">
        <f>+IF(ISNUMBER(DATA!AG626),DATA!AG626,"n/a")</f>
        <v>3.6999999999999998E-2</v>
      </c>
      <c r="K2013" s="87">
        <f>+IF(ISNUMBER(DATA!AP626),DATA!AP626,"n/a")</f>
        <v>1617440</v>
      </c>
      <c r="L2013" s="78">
        <f>+IF(ISNUMBER(DATA!AQ626),DATA!AQ626,"n/a")</f>
        <v>0.01</v>
      </c>
      <c r="M2013" s="67"/>
      <c r="N2013" s="67"/>
      <c r="O2013" s="67"/>
      <c r="P2013" s="67"/>
      <c r="Q2013" s="67"/>
      <c r="S2013" s="71"/>
      <c r="U2013" s="71"/>
      <c r="W2013" s="71"/>
      <c r="Y2013" s="71"/>
    </row>
    <row r="2014" spans="1:25" s="70" customFormat="1" x14ac:dyDescent="0.2">
      <c r="A2014" s="67" t="s">
        <v>12</v>
      </c>
      <c r="B2014" s="67" t="s">
        <v>23</v>
      </c>
      <c r="C2014" s="67" t="s">
        <v>25</v>
      </c>
      <c r="D2014" s="67" t="s">
        <v>292</v>
      </c>
      <c r="E2014" s="87">
        <f>+IF(ISNUMBER(DATA!L627),DATA!L627,"n/a")</f>
        <v>68979</v>
      </c>
      <c r="F2014" s="78">
        <f>+IF(ISNUMBER(DATA!M627),DATA!M627,"n/a")</f>
        <v>-0.11899999999999999</v>
      </c>
      <c r="G2014" s="87">
        <f>+IF(ISNUMBER(DATA!V627),DATA!V627,"n/a")</f>
        <v>227314</v>
      </c>
      <c r="H2014" s="78">
        <f>+IF(ISNUMBER(DATA!W627),DATA!W627,"n/a")</f>
        <v>-0.109</v>
      </c>
      <c r="I2014" s="87">
        <f>+IF(ISNUMBER(DATA!AF627),DATA!AF627,"n/a")</f>
        <v>478130</v>
      </c>
      <c r="J2014" s="78">
        <f>+IF(ISNUMBER(DATA!AG627),DATA!AG627,"n/a")</f>
        <v>-0.104</v>
      </c>
      <c r="K2014" s="87">
        <f>+IF(ISNUMBER(DATA!AP627),DATA!AP627,"n/a")</f>
        <v>952467</v>
      </c>
      <c r="L2014" s="78">
        <f>+IF(ISNUMBER(DATA!AQ627),DATA!AQ627,"n/a")</f>
        <v>-0.16900000000000001</v>
      </c>
      <c r="M2014" s="67"/>
      <c r="N2014" s="67"/>
      <c r="O2014" s="67"/>
      <c r="P2014" s="67"/>
      <c r="Q2014" s="67"/>
      <c r="S2014" s="71"/>
      <c r="U2014" s="71"/>
      <c r="W2014" s="71"/>
      <c r="Y2014" s="71"/>
    </row>
    <row r="2015" spans="1:25" s="70" customFormat="1" x14ac:dyDescent="0.2">
      <c r="A2015" s="67" t="s">
        <v>12</v>
      </c>
      <c r="B2015" s="67" t="s">
        <v>23</v>
      </c>
      <c r="C2015" s="67" t="s">
        <v>25</v>
      </c>
      <c r="D2015" s="67" t="s">
        <v>293</v>
      </c>
      <c r="E2015" s="87">
        <f>+IF(ISNUMBER(DATA!L628),DATA!L628,"n/a")</f>
        <v>79799</v>
      </c>
      <c r="F2015" s="78">
        <f>+IF(ISNUMBER(DATA!M628),DATA!M628,"n/a")</f>
        <v>-0.14399999999999999</v>
      </c>
      <c r="G2015" s="87">
        <f>+IF(ISNUMBER(DATA!V628),DATA!V628,"n/a")</f>
        <v>239060</v>
      </c>
      <c r="H2015" s="78">
        <f>+IF(ISNUMBER(DATA!W628),DATA!W628,"n/a")</f>
        <v>-8.8999999999999996E-2</v>
      </c>
      <c r="I2015" s="87">
        <f>+IF(ISNUMBER(DATA!AF628),DATA!AF628,"n/a")</f>
        <v>490453</v>
      </c>
      <c r="J2015" s="78">
        <f>+IF(ISNUMBER(DATA!AG628),DATA!AG628,"n/a")</f>
        <v>-0.02</v>
      </c>
      <c r="K2015" s="87">
        <f>+IF(ISNUMBER(DATA!AP628),DATA!AP628,"n/a")</f>
        <v>1007888</v>
      </c>
      <c r="L2015" s="78">
        <f>+IF(ISNUMBER(DATA!AQ628),DATA!AQ628,"n/a")</f>
        <v>1E-3</v>
      </c>
      <c r="M2015" s="67"/>
      <c r="N2015" s="67"/>
      <c r="O2015" s="67"/>
      <c r="P2015" s="67"/>
      <c r="Q2015" s="67"/>
      <c r="S2015" s="71"/>
      <c r="U2015" s="71"/>
      <c r="W2015" s="71"/>
      <c r="Y2015" s="71"/>
    </row>
    <row r="2016" spans="1:25" s="70" customFormat="1" x14ac:dyDescent="0.2">
      <c r="A2016" s="67" t="s">
        <v>12</v>
      </c>
      <c r="B2016" s="67" t="s">
        <v>23</v>
      </c>
      <c r="C2016" s="67" t="s">
        <v>25</v>
      </c>
      <c r="D2016" s="67" t="s">
        <v>294</v>
      </c>
      <c r="E2016" s="87">
        <f>+IF(ISNUMBER(DATA!L629),DATA!L629,"n/a")</f>
        <v>56574</v>
      </c>
      <c r="F2016" s="78">
        <f>+IF(ISNUMBER(DATA!M629),DATA!M629,"n/a")</f>
        <v>0.33200000000000002</v>
      </c>
      <c r="G2016" s="87">
        <f>+IF(ISNUMBER(DATA!V629),DATA!V629,"n/a")</f>
        <v>148436</v>
      </c>
      <c r="H2016" s="78">
        <f>+IF(ISNUMBER(DATA!W629),DATA!W629,"n/a")</f>
        <v>8.2000000000000003E-2</v>
      </c>
      <c r="I2016" s="87">
        <f>+IF(ISNUMBER(DATA!AF629),DATA!AF629,"n/a")</f>
        <v>280754</v>
      </c>
      <c r="J2016" s="78">
        <f>+IF(ISNUMBER(DATA!AG629),DATA!AG629,"n/a")</f>
        <v>3.5999999999999997E-2</v>
      </c>
      <c r="K2016" s="87">
        <f>+IF(ISNUMBER(DATA!AP629),DATA!AP629,"n/a")</f>
        <v>591337</v>
      </c>
      <c r="L2016" s="78">
        <f>+IF(ISNUMBER(DATA!AQ629),DATA!AQ629,"n/a")</f>
        <v>-8.9999999999999993E-3</v>
      </c>
      <c r="M2016" s="67"/>
      <c r="N2016" s="67"/>
      <c r="O2016" s="67"/>
      <c r="P2016" s="67"/>
      <c r="Q2016" s="67"/>
      <c r="S2016" s="71"/>
      <c r="U2016" s="71"/>
      <c r="W2016" s="71"/>
      <c r="Y2016" s="71"/>
    </row>
    <row r="2017" spans="1:25" s="70" customFormat="1" x14ac:dyDescent="0.2">
      <c r="A2017" s="67" t="s">
        <v>12</v>
      </c>
      <c r="B2017" s="67" t="s">
        <v>23</v>
      </c>
      <c r="C2017" s="67" t="s">
        <v>25</v>
      </c>
      <c r="D2017" s="67" t="s">
        <v>295</v>
      </c>
      <c r="E2017" s="87">
        <f>+IF(ISNUMBER(DATA!L630),DATA!L630,"n/a")</f>
        <v>477823</v>
      </c>
      <c r="F2017" s="78">
        <f>+IF(ISNUMBER(DATA!M630),DATA!M630,"n/a")</f>
        <v>0.02</v>
      </c>
      <c r="G2017" s="87">
        <f>+IF(ISNUMBER(DATA!V630),DATA!V630,"n/a")</f>
        <v>1508656</v>
      </c>
      <c r="H2017" s="78">
        <f>+IF(ISNUMBER(DATA!W630),DATA!W630,"n/a")</f>
        <v>4.2000000000000003E-2</v>
      </c>
      <c r="I2017" s="87">
        <f>+IF(ISNUMBER(DATA!AF630),DATA!AF630,"n/a")</f>
        <v>3002430</v>
      </c>
      <c r="J2017" s="78">
        <f>+IF(ISNUMBER(DATA!AG630),DATA!AG630,"n/a")</f>
        <v>2.7E-2</v>
      </c>
      <c r="K2017" s="87">
        <f>+IF(ISNUMBER(DATA!AP630),DATA!AP630,"n/a")</f>
        <v>6323104</v>
      </c>
      <c r="L2017" s="78">
        <f>+IF(ISNUMBER(DATA!AQ630),DATA!AQ630,"n/a")</f>
        <v>4.8000000000000001E-2</v>
      </c>
      <c r="M2017" s="67"/>
      <c r="N2017" s="67"/>
      <c r="O2017" s="67"/>
      <c r="P2017" s="67"/>
      <c r="Q2017" s="67"/>
      <c r="S2017" s="71"/>
      <c r="U2017" s="71"/>
      <c r="W2017" s="71"/>
      <c r="Y2017" s="71"/>
    </row>
    <row r="2018" spans="1:25" s="70" customFormat="1" x14ac:dyDescent="0.2">
      <c r="A2018" s="67" t="s">
        <v>12</v>
      </c>
      <c r="B2018" s="67" t="s">
        <v>23</v>
      </c>
      <c r="C2018" s="67" t="s">
        <v>25</v>
      </c>
      <c r="D2018" s="67" t="s">
        <v>296</v>
      </c>
      <c r="E2018" s="87">
        <f>+IF(ISNUMBER(DATA!L631),DATA!L631,"n/a")</f>
        <v>35584</v>
      </c>
      <c r="F2018" s="78">
        <f>+IF(ISNUMBER(DATA!M631),DATA!M631,"n/a")</f>
        <v>6.7000000000000004E-2</v>
      </c>
      <c r="G2018" s="87">
        <f>+IF(ISNUMBER(DATA!V631),DATA!V631,"n/a")</f>
        <v>119259</v>
      </c>
      <c r="H2018" s="78">
        <f>+IF(ISNUMBER(DATA!W631),DATA!W631,"n/a")</f>
        <v>4.8000000000000001E-2</v>
      </c>
      <c r="I2018" s="87">
        <f>+IF(ISNUMBER(DATA!AF631),DATA!AF631,"n/a")</f>
        <v>251679</v>
      </c>
      <c r="J2018" s="78">
        <f>+IF(ISNUMBER(DATA!AG631),DATA!AG631,"n/a")</f>
        <v>4.5999999999999999E-2</v>
      </c>
      <c r="K2018" s="87">
        <f>+IF(ISNUMBER(DATA!AP631),DATA!AP631,"n/a")</f>
        <v>460653</v>
      </c>
      <c r="L2018" s="78">
        <f>+IF(ISNUMBER(DATA!AQ631),DATA!AQ631,"n/a")</f>
        <v>-8.6999999999999994E-2</v>
      </c>
      <c r="M2018" s="67"/>
      <c r="N2018" s="67"/>
      <c r="O2018" s="67"/>
      <c r="P2018" s="67"/>
      <c r="Q2018" s="67"/>
      <c r="S2018" s="71"/>
      <c r="U2018" s="71"/>
      <c r="W2018" s="71"/>
      <c r="Y2018" s="71"/>
    </row>
    <row r="2019" spans="1:25" s="70" customFormat="1" x14ac:dyDescent="0.2">
      <c r="A2019" s="67" t="s">
        <v>12</v>
      </c>
      <c r="B2019" s="67" t="s">
        <v>23</v>
      </c>
      <c r="C2019" s="67" t="s">
        <v>25</v>
      </c>
      <c r="D2019" s="67" t="s">
        <v>297</v>
      </c>
      <c r="E2019" s="87">
        <f>+IF(ISNUMBER(DATA!L632),DATA!L632,"n/a")</f>
        <v>205439</v>
      </c>
      <c r="F2019" s="78">
        <f>+IF(ISNUMBER(DATA!M632),DATA!M632,"n/a")</f>
        <v>-0.151</v>
      </c>
      <c r="G2019" s="87">
        <f>+IF(ISNUMBER(DATA!V632),DATA!V632,"n/a")</f>
        <v>635874</v>
      </c>
      <c r="H2019" s="78">
        <f>+IF(ISNUMBER(DATA!W632),DATA!W632,"n/a")</f>
        <v>-0.06</v>
      </c>
      <c r="I2019" s="87">
        <f>+IF(ISNUMBER(DATA!AF632),DATA!AF632,"n/a")</f>
        <v>1294302</v>
      </c>
      <c r="J2019" s="78">
        <f>+IF(ISNUMBER(DATA!AG632),DATA!AG632,"n/a")</f>
        <v>1.0999999999999999E-2</v>
      </c>
      <c r="K2019" s="87">
        <f>+IF(ISNUMBER(DATA!AP632),DATA!AP632,"n/a")</f>
        <v>2638023</v>
      </c>
      <c r="L2019" s="78">
        <f>+IF(ISNUMBER(DATA!AQ632),DATA!AQ632,"n/a")</f>
        <v>0.01</v>
      </c>
      <c r="M2019" s="67"/>
      <c r="N2019" s="67"/>
      <c r="O2019" s="67"/>
      <c r="P2019" s="67"/>
      <c r="Q2019" s="67"/>
      <c r="S2019" s="71"/>
      <c r="U2019" s="71"/>
      <c r="W2019" s="71"/>
      <c r="Y2019" s="71"/>
    </row>
    <row r="2020" spans="1:25" s="70" customFormat="1" x14ac:dyDescent="0.2">
      <c r="A2020" s="67" t="s">
        <v>12</v>
      </c>
      <c r="B2020" s="67" t="s">
        <v>23</v>
      </c>
      <c r="C2020" s="67" t="s">
        <v>25</v>
      </c>
      <c r="D2020" s="67" t="s">
        <v>298</v>
      </c>
      <c r="E2020" s="87">
        <f>+IF(ISNUMBER(DATA!L633),DATA!L633,"n/a")</f>
        <v>154807</v>
      </c>
      <c r="F2020" s="78">
        <f>+IF(ISNUMBER(DATA!M633),DATA!M633,"n/a")</f>
        <v>0.19900000000000001</v>
      </c>
      <c r="G2020" s="87">
        <f>+IF(ISNUMBER(DATA!V633),DATA!V633,"n/a")</f>
        <v>492793</v>
      </c>
      <c r="H2020" s="78">
        <f>+IF(ISNUMBER(DATA!W633),DATA!W633,"n/a")</f>
        <v>0.23100000000000001</v>
      </c>
      <c r="I2020" s="87">
        <f>+IF(ISNUMBER(DATA!AF633),DATA!AF633,"n/a")</f>
        <v>997323</v>
      </c>
      <c r="J2020" s="78">
        <f>+IF(ISNUMBER(DATA!AG633),DATA!AG633,"n/a")</f>
        <v>0.53700000000000003</v>
      </c>
      <c r="K2020" s="87">
        <f>+IF(ISNUMBER(DATA!AP633),DATA!AP633,"n/a")</f>
        <v>1904638</v>
      </c>
      <c r="L2020" s="78">
        <f>+IF(ISNUMBER(DATA!AQ633),DATA!AQ633,"n/a")</f>
        <v>0.26100000000000001</v>
      </c>
      <c r="M2020" s="67"/>
      <c r="N2020" s="67"/>
      <c r="O2020" s="67"/>
      <c r="P2020" s="67"/>
      <c r="Q2020" s="67"/>
      <c r="S2020" s="71"/>
      <c r="U2020" s="71"/>
      <c r="W2020" s="71"/>
      <c r="Y2020" s="71"/>
    </row>
    <row r="2021" spans="1:25" s="70" customFormat="1" x14ac:dyDescent="0.2">
      <c r="A2021" s="67" t="s">
        <v>12</v>
      </c>
      <c r="B2021" s="67" t="s">
        <v>23</v>
      </c>
      <c r="C2021" s="67" t="s">
        <v>25</v>
      </c>
      <c r="D2021" s="67" t="s">
        <v>299</v>
      </c>
      <c r="E2021" s="87">
        <f>+IF(ISNUMBER(DATA!L634),DATA!L634,"n/a")</f>
        <v>130875</v>
      </c>
      <c r="F2021" s="78">
        <f>+IF(ISNUMBER(DATA!M634),DATA!M634,"n/a")</f>
        <v>2.4E-2</v>
      </c>
      <c r="G2021" s="87">
        <f>+IF(ISNUMBER(DATA!V634),DATA!V634,"n/a")</f>
        <v>442538</v>
      </c>
      <c r="H2021" s="78">
        <f>+IF(ISNUMBER(DATA!W634),DATA!W634,"n/a")</f>
        <v>7.4999999999999997E-2</v>
      </c>
      <c r="I2021" s="87">
        <f>+IF(ISNUMBER(DATA!AF634),DATA!AF634,"n/a")</f>
        <v>907435</v>
      </c>
      <c r="J2021" s="78">
        <f>+IF(ISNUMBER(DATA!AG634),DATA!AG634,"n/a")</f>
        <v>0.182</v>
      </c>
      <c r="K2021" s="87">
        <f>+IF(ISNUMBER(DATA!AP634),DATA!AP634,"n/a")</f>
        <v>1850440</v>
      </c>
      <c r="L2021" s="78">
        <f>+IF(ISNUMBER(DATA!AQ634),DATA!AQ634,"n/a")</f>
        <v>8.5999999999999993E-2</v>
      </c>
      <c r="M2021" s="67"/>
      <c r="N2021" s="67"/>
      <c r="O2021" s="67"/>
      <c r="P2021" s="67"/>
      <c r="Q2021" s="67"/>
      <c r="S2021" s="71"/>
      <c r="U2021" s="71"/>
      <c r="W2021" s="71"/>
      <c r="Y2021" s="71"/>
    </row>
    <row r="2022" spans="1:25" s="70" customFormat="1" x14ac:dyDescent="0.2">
      <c r="A2022" s="67" t="s">
        <v>12</v>
      </c>
      <c r="B2022" s="67" t="s">
        <v>23</v>
      </c>
      <c r="C2022" s="67" t="s">
        <v>25</v>
      </c>
      <c r="D2022" s="67" t="s">
        <v>300</v>
      </c>
      <c r="E2022" s="87">
        <f>+IF(ISNUMBER(DATA!L635),DATA!L635,"n/a")</f>
        <v>53737</v>
      </c>
      <c r="F2022" s="78">
        <f>+IF(ISNUMBER(DATA!M635),DATA!M635,"n/a")</f>
        <v>1.7999999999999999E-2</v>
      </c>
      <c r="G2022" s="87">
        <f>+IF(ISNUMBER(DATA!V635),DATA!V635,"n/a")</f>
        <v>174238</v>
      </c>
      <c r="H2022" s="78">
        <f>+IF(ISNUMBER(DATA!W635),DATA!W635,"n/a")</f>
        <v>4.2999999999999997E-2</v>
      </c>
      <c r="I2022" s="87">
        <f>+IF(ISNUMBER(DATA!AF635),DATA!AF635,"n/a")</f>
        <v>361729</v>
      </c>
      <c r="J2022" s="78">
        <f>+IF(ISNUMBER(DATA!AG635),DATA!AG635,"n/a")</f>
        <v>6.4000000000000001E-2</v>
      </c>
      <c r="K2022" s="87">
        <f>+IF(ISNUMBER(DATA!AP635),DATA!AP635,"n/a")</f>
        <v>683894</v>
      </c>
      <c r="L2022" s="78">
        <f>+IF(ISNUMBER(DATA!AQ635),DATA!AQ635,"n/a")</f>
        <v>-2.3E-2</v>
      </c>
      <c r="M2022" s="67"/>
      <c r="N2022" s="67"/>
      <c r="O2022" s="67"/>
      <c r="P2022" s="67"/>
      <c r="Q2022" s="67"/>
      <c r="S2022" s="71"/>
      <c r="U2022" s="71"/>
      <c r="W2022" s="71"/>
      <c r="Y2022" s="71"/>
    </row>
    <row r="2023" spans="1:25" s="70" customFormat="1" x14ac:dyDescent="0.2">
      <c r="A2023" s="67" t="s">
        <v>12</v>
      </c>
      <c r="B2023" s="67" t="s">
        <v>23</v>
      </c>
      <c r="C2023" s="67" t="s">
        <v>25</v>
      </c>
      <c r="D2023" s="67" t="s">
        <v>301</v>
      </c>
      <c r="E2023" s="87">
        <f>+IF(ISNUMBER(DATA!L636),DATA!L636,"n/a")</f>
        <v>103595</v>
      </c>
      <c r="F2023" s="78">
        <f>+IF(ISNUMBER(DATA!M636),DATA!M636,"n/a")</f>
        <v>-7.4999999999999997E-2</v>
      </c>
      <c r="G2023" s="87">
        <f>+IF(ISNUMBER(DATA!V636),DATA!V636,"n/a")</f>
        <v>326831</v>
      </c>
      <c r="H2023" s="78">
        <f>+IF(ISNUMBER(DATA!W636),DATA!W636,"n/a")</f>
        <v>-5.7000000000000002E-2</v>
      </c>
      <c r="I2023" s="87">
        <f>+IF(ISNUMBER(DATA!AF636),DATA!AF636,"n/a")</f>
        <v>669773</v>
      </c>
      <c r="J2023" s="78">
        <f>+IF(ISNUMBER(DATA!AG636),DATA!AG636,"n/a")</f>
        <v>-2.1999999999999999E-2</v>
      </c>
      <c r="K2023" s="87">
        <f>+IF(ISNUMBER(DATA!AP636),DATA!AP636,"n/a")</f>
        <v>1370194</v>
      </c>
      <c r="L2023" s="78">
        <f>+IF(ISNUMBER(DATA!AQ636),DATA!AQ636,"n/a")</f>
        <v>4.4999999999999998E-2</v>
      </c>
      <c r="M2023" s="67"/>
      <c r="N2023" s="67"/>
      <c r="O2023" s="67"/>
      <c r="P2023" s="67"/>
      <c r="Q2023" s="67"/>
      <c r="S2023" s="71"/>
      <c r="U2023" s="71"/>
      <c r="W2023" s="71"/>
      <c r="Y2023" s="71"/>
    </row>
    <row r="2024" spans="1:25" s="70" customFormat="1" x14ac:dyDescent="0.2">
      <c r="A2024" s="67" t="s">
        <v>12</v>
      </c>
      <c r="B2024" s="67" t="s">
        <v>23</v>
      </c>
      <c r="C2024" s="67" t="s">
        <v>25</v>
      </c>
      <c r="D2024" s="67" t="s">
        <v>302</v>
      </c>
      <c r="E2024" s="87">
        <f>+IF(ISNUMBER(DATA!L637),DATA!L637,"n/a")</f>
        <v>475829</v>
      </c>
      <c r="F2024" s="78">
        <f>+IF(ISNUMBER(DATA!M637),DATA!M637,"n/a")</f>
        <v>-9.1999999999999998E-2</v>
      </c>
      <c r="G2024" s="87">
        <f>+IF(ISNUMBER(DATA!V637),DATA!V637,"n/a")</f>
        <v>1426762</v>
      </c>
      <c r="H2024" s="78">
        <f>+IF(ISNUMBER(DATA!W637),DATA!W637,"n/a")</f>
        <v>-8.1000000000000003E-2</v>
      </c>
      <c r="I2024" s="87">
        <f>+IF(ISNUMBER(DATA!AF637),DATA!AF637,"n/a")</f>
        <v>2990251</v>
      </c>
      <c r="J2024" s="78">
        <f>+IF(ISNUMBER(DATA!AG637),DATA!AG637,"n/a")</f>
        <v>-6.0999999999999999E-2</v>
      </c>
      <c r="K2024" s="87">
        <f>+IF(ISNUMBER(DATA!AP637),DATA!AP637,"n/a")</f>
        <v>6201389</v>
      </c>
      <c r="L2024" s="78">
        <f>+IF(ISNUMBER(DATA!AQ637),DATA!AQ637,"n/a")</f>
        <v>-9.1999999999999998E-2</v>
      </c>
      <c r="M2024" s="67"/>
      <c r="N2024" s="67"/>
      <c r="O2024" s="67"/>
      <c r="P2024" s="67"/>
      <c r="Q2024" s="67"/>
      <c r="S2024" s="71"/>
      <c r="U2024" s="71"/>
      <c r="W2024" s="71"/>
      <c r="Y2024" s="71"/>
    </row>
    <row r="2025" spans="1:25" s="70" customFormat="1" x14ac:dyDescent="0.2">
      <c r="A2025" s="67" t="s">
        <v>12</v>
      </c>
      <c r="B2025" s="67" t="s">
        <v>23</v>
      </c>
      <c r="C2025" s="67" t="s">
        <v>25</v>
      </c>
      <c r="D2025" s="67" t="s">
        <v>303</v>
      </c>
      <c r="E2025" s="87">
        <f>+IF(ISNUMBER(DATA!L638),DATA!L638,"n/a")</f>
        <v>147872</v>
      </c>
      <c r="F2025" s="78">
        <f>+IF(ISNUMBER(DATA!M638),DATA!M638,"n/a")</f>
        <v>0.224</v>
      </c>
      <c r="G2025" s="87">
        <f>+IF(ISNUMBER(DATA!V638),DATA!V638,"n/a")</f>
        <v>431838</v>
      </c>
      <c r="H2025" s="78">
        <f>+IF(ISNUMBER(DATA!W638),DATA!W638,"n/a")</f>
        <v>0.13600000000000001</v>
      </c>
      <c r="I2025" s="87">
        <f>+IF(ISNUMBER(DATA!AF638),DATA!AF638,"n/a")</f>
        <v>863767</v>
      </c>
      <c r="J2025" s="78">
        <f>+IF(ISNUMBER(DATA!AG638),DATA!AG638,"n/a")</f>
        <v>0.11799999999999999</v>
      </c>
      <c r="K2025" s="87">
        <f>+IF(ISNUMBER(DATA!AP638),DATA!AP638,"n/a")</f>
        <v>1696665</v>
      </c>
      <c r="L2025" s="78">
        <f>+IF(ISNUMBER(DATA!AQ638),DATA!AQ638,"n/a")</f>
        <v>0.11799999999999999</v>
      </c>
      <c r="M2025" s="67"/>
      <c r="N2025" s="67"/>
      <c r="O2025" s="67"/>
      <c r="P2025" s="67"/>
      <c r="Q2025" s="67"/>
      <c r="S2025" s="71"/>
      <c r="U2025" s="71"/>
      <c r="W2025" s="71"/>
      <c r="Y2025" s="71"/>
    </row>
    <row r="2026" spans="1:25" s="70" customFormat="1" x14ac:dyDescent="0.2">
      <c r="A2026" s="67" t="s">
        <v>12</v>
      </c>
      <c r="B2026" s="67" t="s">
        <v>23</v>
      </c>
      <c r="C2026" s="67" t="s">
        <v>25</v>
      </c>
      <c r="D2026" s="67" t="s">
        <v>304</v>
      </c>
      <c r="E2026" s="87">
        <f>+IF(ISNUMBER(DATA!L639),DATA!L639,"n/a")</f>
        <v>39642</v>
      </c>
      <c r="F2026" s="78">
        <f>+IF(ISNUMBER(DATA!M639),DATA!M639,"n/a")</f>
        <v>-5.7000000000000002E-2</v>
      </c>
      <c r="G2026" s="87">
        <f>+IF(ISNUMBER(DATA!V639),DATA!V639,"n/a")</f>
        <v>128109</v>
      </c>
      <c r="H2026" s="78">
        <f>+IF(ISNUMBER(DATA!W639),DATA!W639,"n/a")</f>
        <v>-5.5E-2</v>
      </c>
      <c r="I2026" s="87">
        <f>+IF(ISNUMBER(DATA!AF639),DATA!AF639,"n/a")</f>
        <v>247818</v>
      </c>
      <c r="J2026" s="78">
        <f>+IF(ISNUMBER(DATA!AG639),DATA!AG639,"n/a")</f>
        <v>-0.10100000000000001</v>
      </c>
      <c r="K2026" s="87">
        <f>+IF(ISNUMBER(DATA!AP639),DATA!AP639,"n/a")</f>
        <v>439218</v>
      </c>
      <c r="L2026" s="78">
        <f>+IF(ISNUMBER(DATA!AQ639),DATA!AQ639,"n/a")</f>
        <v>-0.20100000000000001</v>
      </c>
      <c r="M2026" s="67"/>
      <c r="N2026" s="67"/>
      <c r="O2026" s="67"/>
      <c r="P2026" s="67"/>
      <c r="Q2026" s="67"/>
      <c r="S2026" s="71"/>
      <c r="U2026" s="71"/>
      <c r="W2026" s="71"/>
      <c r="Y2026" s="71"/>
    </row>
    <row r="2027" spans="1:25" s="70" customFormat="1" x14ac:dyDescent="0.2">
      <c r="A2027" s="67" t="s">
        <v>12</v>
      </c>
      <c r="B2027" s="67" t="s">
        <v>23</v>
      </c>
      <c r="C2027" s="67" t="s">
        <v>25</v>
      </c>
      <c r="D2027" s="67" t="s">
        <v>305</v>
      </c>
      <c r="E2027" s="87">
        <f>+IF(ISNUMBER(DATA!L640),DATA!L640,"n/a")</f>
        <v>139207</v>
      </c>
      <c r="F2027" s="78">
        <f>+IF(ISNUMBER(DATA!M640),DATA!M640,"n/a")</f>
        <v>-0.16900000000000001</v>
      </c>
      <c r="G2027" s="87">
        <f>+IF(ISNUMBER(DATA!V640),DATA!V640,"n/a")</f>
        <v>431677</v>
      </c>
      <c r="H2027" s="78">
        <f>+IF(ISNUMBER(DATA!W640),DATA!W640,"n/a")</f>
        <v>-9.2999999999999999E-2</v>
      </c>
      <c r="I2027" s="87">
        <f>+IF(ISNUMBER(DATA!AF640),DATA!AF640,"n/a")</f>
        <v>893493</v>
      </c>
      <c r="J2027" s="78">
        <f>+IF(ISNUMBER(DATA!AG640),DATA!AG640,"n/a")</f>
        <v>-2.7E-2</v>
      </c>
      <c r="K2027" s="87">
        <f>+IF(ISNUMBER(DATA!AP640),DATA!AP640,"n/a")</f>
        <v>1871340</v>
      </c>
      <c r="L2027" s="78">
        <f>+IF(ISNUMBER(DATA!AQ640),DATA!AQ640,"n/a")</f>
        <v>3.0000000000000001E-3</v>
      </c>
      <c r="M2027" s="67"/>
      <c r="N2027" s="67"/>
      <c r="O2027" s="67"/>
      <c r="P2027" s="67"/>
      <c r="Q2027" s="67"/>
      <c r="S2027" s="71"/>
      <c r="U2027" s="71"/>
      <c r="W2027" s="71"/>
      <c r="Y2027" s="71"/>
    </row>
    <row r="2028" spans="1:25" s="70" customFormat="1" x14ac:dyDescent="0.2">
      <c r="A2028" s="67" t="s">
        <v>12</v>
      </c>
      <c r="B2028" s="67" t="s">
        <v>23</v>
      </c>
      <c r="C2028" s="67" t="s">
        <v>25</v>
      </c>
      <c r="D2028" s="67" t="s">
        <v>306</v>
      </c>
      <c r="E2028" s="87">
        <f>+IF(ISNUMBER(DATA!L641),DATA!L641,"n/a")</f>
        <v>56751</v>
      </c>
      <c r="F2028" s="78">
        <f>+IF(ISNUMBER(DATA!M641),DATA!M641,"n/a")</f>
        <v>-0.13900000000000001</v>
      </c>
      <c r="G2028" s="87">
        <f>+IF(ISNUMBER(DATA!V641),DATA!V641,"n/a")</f>
        <v>187186</v>
      </c>
      <c r="H2028" s="78">
        <f>+IF(ISNUMBER(DATA!W641),DATA!W641,"n/a")</f>
        <v>-8.8999999999999996E-2</v>
      </c>
      <c r="I2028" s="87">
        <f>+IF(ISNUMBER(DATA!AF641),DATA!AF641,"n/a")</f>
        <v>400128</v>
      </c>
      <c r="J2028" s="78">
        <f>+IF(ISNUMBER(DATA!AG641),DATA!AG641,"n/a")</f>
        <v>-4.2000000000000003E-2</v>
      </c>
      <c r="K2028" s="87">
        <f>+IF(ISNUMBER(DATA!AP641),DATA!AP641,"n/a")</f>
        <v>802813</v>
      </c>
      <c r="L2028" s="78">
        <f>+IF(ISNUMBER(DATA!AQ641),DATA!AQ641,"n/a")</f>
        <v>-0.10199999999999999</v>
      </c>
      <c r="M2028" s="67"/>
      <c r="N2028" s="67"/>
      <c r="O2028" s="67"/>
      <c r="P2028" s="67"/>
      <c r="Q2028" s="67"/>
      <c r="S2028" s="71"/>
      <c r="U2028" s="71"/>
      <c r="W2028" s="71"/>
      <c r="Y2028" s="71"/>
    </row>
    <row r="2029" spans="1:25" s="70" customFormat="1" x14ac:dyDescent="0.2">
      <c r="A2029" s="67" t="s">
        <v>12</v>
      </c>
      <c r="B2029" s="67" t="s">
        <v>23</v>
      </c>
      <c r="C2029" s="67" t="s">
        <v>25</v>
      </c>
      <c r="D2029" s="67" t="s">
        <v>307</v>
      </c>
      <c r="E2029" s="87">
        <f>+IF(ISNUMBER(DATA!L642),DATA!L642,"n/a")</f>
        <v>257609</v>
      </c>
      <c r="F2029" s="78">
        <f>+IF(ISNUMBER(DATA!M642),DATA!M642,"n/a")</f>
        <v>-4.5999999999999999E-2</v>
      </c>
      <c r="G2029" s="87">
        <f>+IF(ISNUMBER(DATA!V642),DATA!V642,"n/a")</f>
        <v>754386</v>
      </c>
      <c r="H2029" s="78">
        <f>+IF(ISNUMBER(DATA!W642),DATA!W642,"n/a")</f>
        <v>-5.5E-2</v>
      </c>
      <c r="I2029" s="87">
        <f>+IF(ISNUMBER(DATA!AF642),DATA!AF642,"n/a")</f>
        <v>1572230</v>
      </c>
      <c r="J2029" s="78">
        <f>+IF(ISNUMBER(DATA!AG642),DATA!AG642,"n/a")</f>
        <v>-4.9000000000000002E-2</v>
      </c>
      <c r="K2029" s="87">
        <f>+IF(ISNUMBER(DATA!AP642),DATA!AP642,"n/a")</f>
        <v>3340386</v>
      </c>
      <c r="L2029" s="78">
        <f>+IF(ISNUMBER(DATA!AQ642),DATA!AQ642,"n/a")</f>
        <v>-8.7999999999999995E-2</v>
      </c>
      <c r="M2029" s="67"/>
      <c r="N2029" s="67"/>
      <c r="O2029" s="67"/>
      <c r="P2029" s="67"/>
      <c r="Q2029" s="67"/>
      <c r="S2029" s="71"/>
      <c r="U2029" s="71"/>
      <c r="W2029" s="71"/>
      <c r="Y2029" s="71"/>
    </row>
    <row r="2030" spans="1:25" s="70" customFormat="1" x14ac:dyDescent="0.2">
      <c r="A2030" s="67" t="s">
        <v>12</v>
      </c>
      <c r="B2030" s="67" t="s">
        <v>23</v>
      </c>
      <c r="C2030" s="67" t="s">
        <v>25</v>
      </c>
      <c r="D2030" s="67" t="s">
        <v>308</v>
      </c>
      <c r="E2030" s="87">
        <f>+IF(ISNUMBER(DATA!L643),DATA!L643,"n/a")</f>
        <v>191307</v>
      </c>
      <c r="F2030" s="78">
        <f>+IF(ISNUMBER(DATA!M643),DATA!M643,"n/a")</f>
        <v>-0.111</v>
      </c>
      <c r="G2030" s="87">
        <f>+IF(ISNUMBER(DATA!V643),DATA!V643,"n/a")</f>
        <v>646342</v>
      </c>
      <c r="H2030" s="78">
        <f>+IF(ISNUMBER(DATA!W643),DATA!W643,"n/a")</f>
        <v>-5.7000000000000002E-2</v>
      </c>
      <c r="I2030" s="87">
        <f>+IF(ISNUMBER(DATA!AF643),DATA!AF643,"n/a")</f>
        <v>1299391</v>
      </c>
      <c r="J2030" s="78">
        <f>+IF(ISNUMBER(DATA!AG643),DATA!AG643,"n/a")</f>
        <v>-3.0000000000000001E-3</v>
      </c>
      <c r="K2030" s="87">
        <f>+IF(ISNUMBER(DATA!AP643),DATA!AP643,"n/a")</f>
        <v>2868006</v>
      </c>
      <c r="L2030" s="78">
        <f>+IF(ISNUMBER(DATA!AQ643),DATA!AQ643,"n/a")</f>
        <v>1.7999999999999999E-2</v>
      </c>
      <c r="M2030" s="67"/>
      <c r="N2030" s="67"/>
      <c r="O2030" s="67"/>
      <c r="P2030" s="67"/>
      <c r="Q2030" s="67"/>
      <c r="S2030" s="71"/>
      <c r="U2030" s="71"/>
      <c r="W2030" s="71"/>
      <c r="Y2030" s="71"/>
    </row>
    <row r="2031" spans="1:25" s="70" customFormat="1" x14ac:dyDescent="0.2">
      <c r="A2031" s="67" t="s">
        <v>12</v>
      </c>
      <c r="B2031" s="67" t="s">
        <v>23</v>
      </c>
      <c r="C2031" s="67" t="s">
        <v>25</v>
      </c>
      <c r="D2031" s="67" t="s">
        <v>309</v>
      </c>
      <c r="E2031" s="87">
        <f>+IF(ISNUMBER(DATA!L644),DATA!L644,"n/a")</f>
        <v>101338</v>
      </c>
      <c r="F2031" s="78">
        <f>+IF(ISNUMBER(DATA!M644),DATA!M644,"n/a")</f>
        <v>0.123</v>
      </c>
      <c r="G2031" s="87">
        <f>+IF(ISNUMBER(DATA!V644),DATA!V644,"n/a")</f>
        <v>312553</v>
      </c>
      <c r="H2031" s="78">
        <f>+IF(ISNUMBER(DATA!W644),DATA!W644,"n/a")</f>
        <v>0.06</v>
      </c>
      <c r="I2031" s="87">
        <f>+IF(ISNUMBER(DATA!AF644),DATA!AF644,"n/a")</f>
        <v>647297</v>
      </c>
      <c r="J2031" s="78">
        <f>+IF(ISNUMBER(DATA!AG644),DATA!AG644,"n/a")</f>
        <v>1.9E-2</v>
      </c>
      <c r="K2031" s="87">
        <f>+IF(ISNUMBER(DATA!AP644),DATA!AP644,"n/a")</f>
        <v>1286564</v>
      </c>
      <c r="L2031" s="78">
        <f>+IF(ISNUMBER(DATA!AQ644),DATA!AQ644,"n/a")</f>
        <v>4.7E-2</v>
      </c>
      <c r="M2031" s="67"/>
      <c r="N2031" s="67"/>
      <c r="O2031" s="67"/>
      <c r="P2031" s="67"/>
      <c r="Q2031" s="67"/>
      <c r="S2031" s="71"/>
      <c r="U2031" s="71"/>
      <c r="W2031" s="71"/>
      <c r="Y2031" s="71"/>
    </row>
    <row r="2032" spans="1:25" s="70" customFormat="1" x14ac:dyDescent="0.2">
      <c r="A2032" s="67" t="s">
        <v>12</v>
      </c>
      <c r="B2032" s="67" t="s">
        <v>23</v>
      </c>
      <c r="C2032" s="67" t="s">
        <v>25</v>
      </c>
      <c r="D2032" s="67" t="s">
        <v>310</v>
      </c>
      <c r="E2032" s="87">
        <f>+IF(ISNUMBER(DATA!L645),DATA!L645,"n/a")</f>
        <v>121962</v>
      </c>
      <c r="F2032" s="78">
        <f>+IF(ISNUMBER(DATA!M645),DATA!M645,"n/a")</f>
        <v>0.16</v>
      </c>
      <c r="G2032" s="87">
        <f>+IF(ISNUMBER(DATA!V645),DATA!V645,"n/a")</f>
        <v>386476</v>
      </c>
      <c r="H2032" s="78">
        <f>+IF(ISNUMBER(DATA!W645),DATA!W645,"n/a")</f>
        <v>0.14099999999999999</v>
      </c>
      <c r="I2032" s="87">
        <f>+IF(ISNUMBER(DATA!AF645),DATA!AF645,"n/a")</f>
        <v>791412</v>
      </c>
      <c r="J2032" s="78">
        <f>+IF(ISNUMBER(DATA!AG645),DATA!AG645,"n/a")</f>
        <v>0.11600000000000001</v>
      </c>
      <c r="K2032" s="87">
        <f>+IF(ISNUMBER(DATA!AP645),DATA!AP645,"n/a")</f>
        <v>1545209</v>
      </c>
      <c r="L2032" s="78">
        <f>+IF(ISNUMBER(DATA!AQ645),DATA!AQ645,"n/a")</f>
        <v>9.9000000000000005E-2</v>
      </c>
      <c r="M2032" s="67"/>
      <c r="N2032" s="67"/>
      <c r="O2032" s="67"/>
      <c r="P2032" s="67"/>
      <c r="Q2032" s="67"/>
      <c r="S2032" s="71"/>
      <c r="U2032" s="71"/>
      <c r="W2032" s="71"/>
      <c r="Y2032" s="71"/>
    </row>
    <row r="2033" spans="1:25" s="70" customFormat="1" x14ac:dyDescent="0.2">
      <c r="A2033" s="67" t="s">
        <v>12</v>
      </c>
      <c r="B2033" s="67" t="s">
        <v>23</v>
      </c>
      <c r="C2033" s="67" t="s">
        <v>25</v>
      </c>
      <c r="D2033" s="67" t="s">
        <v>311</v>
      </c>
      <c r="E2033" s="87">
        <f>+IF(ISNUMBER(DATA!L646),DATA!L646,"n/a")</f>
        <v>126841</v>
      </c>
      <c r="F2033" s="78">
        <f>+IF(ISNUMBER(DATA!M646),DATA!M646,"n/a")</f>
        <v>-6.9000000000000006E-2</v>
      </c>
      <c r="G2033" s="87">
        <f>+IF(ISNUMBER(DATA!V646),DATA!V646,"n/a")</f>
        <v>396465</v>
      </c>
      <c r="H2033" s="78">
        <f>+IF(ISNUMBER(DATA!W646),DATA!W646,"n/a")</f>
        <v>2.1000000000000001E-2</v>
      </c>
      <c r="I2033" s="87">
        <f>+IF(ISNUMBER(DATA!AF646),DATA!AF646,"n/a")</f>
        <v>794103</v>
      </c>
      <c r="J2033" s="78">
        <f>+IF(ISNUMBER(DATA!AG646),DATA!AG646,"n/a")</f>
        <v>5.8999999999999997E-2</v>
      </c>
      <c r="K2033" s="87">
        <f>+IF(ISNUMBER(DATA!AP646),DATA!AP646,"n/a")</f>
        <v>1573576</v>
      </c>
      <c r="L2033" s="78">
        <f>+IF(ISNUMBER(DATA!AQ646),DATA!AQ646,"n/a")</f>
        <v>1.6E-2</v>
      </c>
      <c r="M2033" s="67"/>
      <c r="N2033" s="67"/>
      <c r="O2033" s="67"/>
      <c r="P2033" s="67"/>
      <c r="Q2033" s="67"/>
      <c r="S2033" s="71"/>
      <c r="U2033" s="71"/>
      <c r="W2033" s="71"/>
      <c r="Y2033" s="71"/>
    </row>
    <row r="2034" spans="1:25" s="70" customFormat="1" x14ac:dyDescent="0.2">
      <c r="A2034" s="67" t="s">
        <v>12</v>
      </c>
      <c r="B2034" s="67" t="s">
        <v>23</v>
      </c>
      <c r="C2034" s="67" t="s">
        <v>25</v>
      </c>
      <c r="D2034" s="67" t="s">
        <v>312</v>
      </c>
      <c r="E2034" s="87">
        <f>+IF(ISNUMBER(DATA!L647),DATA!L647,"n/a")</f>
        <v>105292</v>
      </c>
      <c r="F2034" s="78">
        <f>+IF(ISNUMBER(DATA!M647),DATA!M647,"n/a")</f>
        <v>-0.14499999999999999</v>
      </c>
      <c r="G2034" s="87">
        <f>+IF(ISNUMBER(DATA!V647),DATA!V647,"n/a")</f>
        <v>337704</v>
      </c>
      <c r="H2034" s="78">
        <f>+IF(ISNUMBER(DATA!W647),DATA!W647,"n/a")</f>
        <v>-8.1000000000000003E-2</v>
      </c>
      <c r="I2034" s="87">
        <f>+IF(ISNUMBER(DATA!AF647),DATA!AF647,"n/a")</f>
        <v>703411</v>
      </c>
      <c r="J2034" s="78">
        <f>+IF(ISNUMBER(DATA!AG647),DATA!AG647,"n/a")</f>
        <v>-3.4000000000000002E-2</v>
      </c>
      <c r="K2034" s="87">
        <f>+IF(ISNUMBER(DATA!AP647),DATA!AP647,"n/a")</f>
        <v>1435621</v>
      </c>
      <c r="L2034" s="78">
        <f>+IF(ISNUMBER(DATA!AQ647),DATA!AQ647,"n/a")</f>
        <v>-4.0000000000000001E-3</v>
      </c>
      <c r="M2034" s="67"/>
      <c r="N2034" s="67"/>
      <c r="O2034" s="67"/>
      <c r="P2034" s="67"/>
      <c r="Q2034" s="67"/>
      <c r="S2034" s="71"/>
      <c r="U2034" s="71"/>
      <c r="W2034" s="71"/>
      <c r="Y2034" s="71"/>
    </row>
    <row r="2035" spans="1:25" s="70" customFormat="1" x14ac:dyDescent="0.2">
      <c r="A2035" s="67" t="s">
        <v>12</v>
      </c>
      <c r="B2035" s="67" t="s">
        <v>23</v>
      </c>
      <c r="C2035" s="67" t="s">
        <v>25</v>
      </c>
      <c r="D2035" s="67" t="s">
        <v>313</v>
      </c>
      <c r="E2035" s="87">
        <f>+IF(ISNUMBER(DATA!L648),DATA!L648,"n/a")</f>
        <v>73448</v>
      </c>
      <c r="F2035" s="78">
        <f>+IF(ISNUMBER(DATA!M648),DATA!M648,"n/a")</f>
        <v>-5.8999999999999997E-2</v>
      </c>
      <c r="G2035" s="87">
        <f>+IF(ISNUMBER(DATA!V648),DATA!V648,"n/a")</f>
        <v>243502</v>
      </c>
      <c r="H2035" s="78">
        <f>+IF(ISNUMBER(DATA!W648),DATA!W648,"n/a")</f>
        <v>-3.5999999999999997E-2</v>
      </c>
      <c r="I2035" s="87">
        <f>+IF(ISNUMBER(DATA!AF648),DATA!AF648,"n/a")</f>
        <v>513894</v>
      </c>
      <c r="J2035" s="78">
        <f>+IF(ISNUMBER(DATA!AG648),DATA!AG648,"n/a")</f>
        <v>-1.9E-2</v>
      </c>
      <c r="K2035" s="87">
        <f>+IF(ISNUMBER(DATA!AP648),DATA!AP648,"n/a")</f>
        <v>1035248</v>
      </c>
      <c r="L2035" s="78">
        <f>+IF(ISNUMBER(DATA!AQ648),DATA!AQ648,"n/a")</f>
        <v>-3.1E-2</v>
      </c>
      <c r="M2035" s="67"/>
      <c r="N2035" s="67"/>
      <c r="O2035" s="67"/>
      <c r="P2035" s="67"/>
      <c r="Q2035" s="67"/>
      <c r="S2035" s="71"/>
      <c r="U2035" s="71"/>
      <c r="W2035" s="71"/>
      <c r="Y2035" s="71"/>
    </row>
    <row r="2036" spans="1:25" s="70" customFormat="1" x14ac:dyDescent="0.2">
      <c r="A2036" s="67" t="s">
        <v>12</v>
      </c>
      <c r="B2036" s="67" t="s">
        <v>23</v>
      </c>
      <c r="C2036" s="67" t="s">
        <v>25</v>
      </c>
      <c r="D2036" s="67" t="s">
        <v>314</v>
      </c>
      <c r="E2036" s="87">
        <f>+IF(ISNUMBER(DATA!L649),DATA!L649,"n/a")</f>
        <v>115041</v>
      </c>
      <c r="F2036" s="78">
        <f>+IF(ISNUMBER(DATA!M649),DATA!M649,"n/a")</f>
        <v>-7.5999999999999998E-2</v>
      </c>
      <c r="G2036" s="87">
        <f>+IF(ISNUMBER(DATA!V649),DATA!V649,"n/a")</f>
        <v>362026</v>
      </c>
      <c r="H2036" s="78">
        <f>+IF(ISNUMBER(DATA!W649),DATA!W649,"n/a")</f>
        <v>-2.1000000000000001E-2</v>
      </c>
      <c r="I2036" s="87">
        <f>+IF(ISNUMBER(DATA!AF649),DATA!AF649,"n/a")</f>
        <v>738348</v>
      </c>
      <c r="J2036" s="78">
        <f>+IF(ISNUMBER(DATA!AG649),DATA!AG649,"n/a")</f>
        <v>3.0000000000000001E-3</v>
      </c>
      <c r="K2036" s="87">
        <f>+IF(ISNUMBER(DATA!AP649),DATA!AP649,"n/a")</f>
        <v>1607499</v>
      </c>
      <c r="L2036" s="78">
        <f>+IF(ISNUMBER(DATA!AQ649),DATA!AQ649,"n/a")</f>
        <v>1.7000000000000001E-2</v>
      </c>
      <c r="M2036" s="67"/>
      <c r="N2036" s="67"/>
      <c r="O2036" s="67"/>
      <c r="P2036" s="67"/>
      <c r="Q2036" s="67"/>
      <c r="S2036" s="71"/>
      <c r="U2036" s="71"/>
      <c r="W2036" s="71"/>
      <c r="Y2036" s="71"/>
    </row>
    <row r="2037" spans="1:25" s="70" customFormat="1" x14ac:dyDescent="0.2">
      <c r="A2037" s="67" t="s">
        <v>12</v>
      </c>
      <c r="B2037" s="67" t="s">
        <v>23</v>
      </c>
      <c r="C2037" s="67" t="s">
        <v>25</v>
      </c>
      <c r="D2037" s="67" t="s">
        <v>315</v>
      </c>
      <c r="E2037" s="87">
        <f>+IF(ISNUMBER(DATA!L650),DATA!L650,"n/a")</f>
        <v>94901</v>
      </c>
      <c r="F2037" s="78">
        <f>+IF(ISNUMBER(DATA!M650),DATA!M650,"n/a")</f>
        <v>-5.6000000000000001E-2</v>
      </c>
      <c r="G2037" s="87">
        <f>+IF(ISNUMBER(DATA!V650),DATA!V650,"n/a")</f>
        <v>286024</v>
      </c>
      <c r="H2037" s="78">
        <f>+IF(ISNUMBER(DATA!W650),DATA!W650,"n/a")</f>
        <v>-7.0999999999999994E-2</v>
      </c>
      <c r="I2037" s="87">
        <f>+IF(ISNUMBER(DATA!AF650),DATA!AF650,"n/a")</f>
        <v>585825</v>
      </c>
      <c r="J2037" s="78">
        <f>+IF(ISNUMBER(DATA!AG650),DATA!AG650,"n/a")</f>
        <v>-6.3E-2</v>
      </c>
      <c r="K2037" s="87">
        <f>+IF(ISNUMBER(DATA!AP650),DATA!AP650,"n/a")</f>
        <v>1191717</v>
      </c>
      <c r="L2037" s="78">
        <f>+IF(ISNUMBER(DATA!AQ650),DATA!AQ650,"n/a")</f>
        <v>-2.1999999999999999E-2</v>
      </c>
      <c r="M2037" s="67"/>
      <c r="N2037" s="67"/>
      <c r="O2037" s="67"/>
      <c r="P2037" s="67"/>
      <c r="Q2037" s="67"/>
      <c r="S2037" s="71"/>
      <c r="U2037" s="71"/>
      <c r="W2037" s="71"/>
      <c r="Y2037" s="71"/>
    </row>
    <row r="2038" spans="1:25" s="70" customFormat="1" x14ac:dyDescent="0.2">
      <c r="A2038" s="67" t="s">
        <v>12</v>
      </c>
      <c r="B2038" s="67" t="s">
        <v>23</v>
      </c>
      <c r="C2038" s="67" t="s">
        <v>25</v>
      </c>
      <c r="D2038" s="67" t="s">
        <v>316</v>
      </c>
      <c r="E2038" s="87">
        <f>+IF(ISNUMBER(DATA!L651),DATA!L651,"n/a")</f>
        <v>113592</v>
      </c>
      <c r="F2038" s="78">
        <f>+IF(ISNUMBER(DATA!M651),DATA!M651,"n/a")</f>
        <v>0.01</v>
      </c>
      <c r="G2038" s="87">
        <f>+IF(ISNUMBER(DATA!V651),DATA!V651,"n/a")</f>
        <v>355883</v>
      </c>
      <c r="H2038" s="78">
        <f>+IF(ISNUMBER(DATA!W651),DATA!W651,"n/a")</f>
        <v>5.0000000000000001E-3</v>
      </c>
      <c r="I2038" s="87">
        <f>+IF(ISNUMBER(DATA!AF651),DATA!AF651,"n/a")</f>
        <v>713958</v>
      </c>
      <c r="J2038" s="78">
        <f>+IF(ISNUMBER(DATA!AG651),DATA!AG651,"n/a")</f>
        <v>8.9999999999999993E-3</v>
      </c>
      <c r="K2038" s="87">
        <f>+IF(ISNUMBER(DATA!AP651),DATA!AP651,"n/a")</f>
        <v>1530788</v>
      </c>
      <c r="L2038" s="78">
        <f>+IF(ISNUMBER(DATA!AQ651),DATA!AQ651,"n/a")</f>
        <v>5.0999999999999997E-2</v>
      </c>
      <c r="M2038" s="67"/>
      <c r="N2038" s="67"/>
      <c r="O2038" s="67"/>
      <c r="P2038" s="67"/>
      <c r="Q2038" s="67"/>
      <c r="S2038" s="71"/>
      <c r="U2038" s="71"/>
      <c r="W2038" s="71"/>
      <c r="Y2038" s="71"/>
    </row>
    <row r="2039" spans="1:25" s="70" customFormat="1" x14ac:dyDescent="0.2">
      <c r="A2039" s="67" t="s">
        <v>12</v>
      </c>
      <c r="B2039" s="67" t="s">
        <v>23</v>
      </c>
      <c r="C2039" s="67" t="s">
        <v>25</v>
      </c>
      <c r="D2039" s="67" t="s">
        <v>317</v>
      </c>
      <c r="E2039" s="87">
        <f>+IF(ISNUMBER(DATA!L652),DATA!L652,"n/a")</f>
        <v>240830</v>
      </c>
      <c r="F2039" s="78">
        <f>+IF(ISNUMBER(DATA!M652),DATA!M652,"n/a")</f>
        <v>-0.13200000000000001</v>
      </c>
      <c r="G2039" s="87">
        <f>+IF(ISNUMBER(DATA!V652),DATA!V652,"n/a")</f>
        <v>766644</v>
      </c>
      <c r="H2039" s="78">
        <f>+IF(ISNUMBER(DATA!W652),DATA!W652,"n/a")</f>
        <v>-5.8000000000000003E-2</v>
      </c>
      <c r="I2039" s="87">
        <f>+IF(ISNUMBER(DATA!AF652),DATA!AF652,"n/a")</f>
        <v>1571861</v>
      </c>
      <c r="J2039" s="78">
        <f>+IF(ISNUMBER(DATA!AG652),DATA!AG652,"n/a")</f>
        <v>-0.01</v>
      </c>
      <c r="K2039" s="87">
        <f>+IF(ISNUMBER(DATA!AP652),DATA!AP652,"n/a")</f>
        <v>3413821</v>
      </c>
      <c r="L2039" s="78">
        <f>+IF(ISNUMBER(DATA!AQ652),DATA!AQ652,"n/a")</f>
        <v>1.7000000000000001E-2</v>
      </c>
      <c r="M2039" s="67"/>
      <c r="N2039" s="67"/>
      <c r="O2039" s="67"/>
      <c r="P2039" s="67"/>
      <c r="Q2039" s="67"/>
      <c r="S2039" s="71"/>
      <c r="U2039" s="71"/>
      <c r="W2039" s="71"/>
      <c r="Y2039" s="71"/>
    </row>
    <row r="2040" spans="1:25" s="70" customFormat="1" x14ac:dyDescent="0.2">
      <c r="A2040" s="67" t="s">
        <v>12</v>
      </c>
      <c r="B2040" s="67" t="s">
        <v>23</v>
      </c>
      <c r="C2040" s="67" t="s">
        <v>25</v>
      </c>
      <c r="D2040" s="67" t="s">
        <v>318</v>
      </c>
      <c r="E2040" s="87">
        <f>+IF(ISNUMBER(DATA!L653),DATA!L653,"n/a")</f>
        <v>170110</v>
      </c>
      <c r="F2040" s="78">
        <f>+IF(ISNUMBER(DATA!M653),DATA!M653,"n/a")</f>
        <v>3.6999999999999998E-2</v>
      </c>
      <c r="G2040" s="87">
        <f>+IF(ISNUMBER(DATA!V653),DATA!V653,"n/a")</f>
        <v>519383</v>
      </c>
      <c r="H2040" s="78">
        <f>+IF(ISNUMBER(DATA!W653),DATA!W653,"n/a")</f>
        <v>3.2000000000000001E-2</v>
      </c>
      <c r="I2040" s="87">
        <f>+IF(ISNUMBER(DATA!AF653),DATA!AF653,"n/a")</f>
        <v>1062235</v>
      </c>
      <c r="J2040" s="78">
        <f>+IF(ISNUMBER(DATA!AG653),DATA!AG653,"n/a")</f>
        <v>2.1000000000000001E-2</v>
      </c>
      <c r="K2040" s="87">
        <f>+IF(ISNUMBER(DATA!AP653),DATA!AP653,"n/a")</f>
        <v>2214611</v>
      </c>
      <c r="L2040" s="78">
        <f>+IF(ISNUMBER(DATA!AQ653),DATA!AQ653,"n/a")</f>
        <v>5.8000000000000003E-2</v>
      </c>
      <c r="M2040" s="67"/>
      <c r="N2040" s="67"/>
      <c r="O2040" s="67"/>
      <c r="P2040" s="67"/>
      <c r="Q2040" s="67"/>
      <c r="S2040" s="71"/>
      <c r="U2040" s="71"/>
      <c r="W2040" s="71"/>
      <c r="Y2040" s="71"/>
    </row>
    <row r="2041" spans="1:25" s="70" customFormat="1" x14ac:dyDescent="0.2">
      <c r="A2041" s="67" t="s">
        <v>12</v>
      </c>
      <c r="B2041" s="67" t="s">
        <v>23</v>
      </c>
      <c r="C2041" s="67" t="s">
        <v>25</v>
      </c>
      <c r="D2041" s="67" t="s">
        <v>319</v>
      </c>
      <c r="E2041" s="87">
        <f>+IF(ISNUMBER(DATA!L654),DATA!L654,"n/a")</f>
        <v>188725</v>
      </c>
      <c r="F2041" s="78">
        <f>+IF(ISNUMBER(DATA!M654),DATA!M654,"n/a")</f>
        <v>2.3E-2</v>
      </c>
      <c r="G2041" s="87">
        <f>+IF(ISNUMBER(DATA!V654),DATA!V654,"n/a")</f>
        <v>594188</v>
      </c>
      <c r="H2041" s="78">
        <f>+IF(ISNUMBER(DATA!W654),DATA!W654,"n/a")</f>
        <v>5.8000000000000003E-2</v>
      </c>
      <c r="I2041" s="87">
        <f>+IF(ISNUMBER(DATA!AF654),DATA!AF654,"n/a")</f>
        <v>1235464</v>
      </c>
      <c r="J2041" s="78">
        <f>+IF(ISNUMBER(DATA!AG654),DATA!AG654,"n/a")</f>
        <v>4.8000000000000001E-2</v>
      </c>
      <c r="K2041" s="87">
        <f>+IF(ISNUMBER(DATA!AP654),DATA!AP654,"n/a")</f>
        <v>2423319</v>
      </c>
      <c r="L2041" s="78">
        <f>+IF(ISNUMBER(DATA!AQ654),DATA!AQ654,"n/a")</f>
        <v>1E-3</v>
      </c>
      <c r="M2041" s="67"/>
      <c r="N2041" s="67"/>
      <c r="O2041" s="67"/>
      <c r="P2041" s="67"/>
      <c r="Q2041" s="67"/>
      <c r="S2041" s="71"/>
      <c r="U2041" s="71"/>
      <c r="W2041" s="71"/>
      <c r="Y2041" s="71"/>
    </row>
    <row r="2042" spans="1:25" s="70" customFormat="1" x14ac:dyDescent="0.2">
      <c r="A2042" s="67" t="s">
        <v>12</v>
      </c>
      <c r="B2042" s="67" t="s">
        <v>23</v>
      </c>
      <c r="C2042" s="67" t="s">
        <v>25</v>
      </c>
      <c r="D2042" s="67" t="s">
        <v>320</v>
      </c>
      <c r="E2042" s="87">
        <f>+IF(ISNUMBER(DATA!L655),DATA!L655,"n/a")</f>
        <v>79395</v>
      </c>
      <c r="F2042" s="78">
        <f>+IF(ISNUMBER(DATA!M655),DATA!M655,"n/a")</f>
        <v>-1.7000000000000001E-2</v>
      </c>
      <c r="G2042" s="87">
        <f>+IF(ISNUMBER(DATA!V655),DATA!V655,"n/a")</f>
        <v>252346</v>
      </c>
      <c r="H2042" s="78">
        <f>+IF(ISNUMBER(DATA!W655),DATA!W655,"n/a")</f>
        <v>3.3000000000000002E-2</v>
      </c>
      <c r="I2042" s="87">
        <f>+IF(ISNUMBER(DATA!AF655),DATA!AF655,"n/a")</f>
        <v>523599</v>
      </c>
      <c r="J2042" s="78">
        <f>+IF(ISNUMBER(DATA!AG655),DATA!AG655,"n/a")</f>
        <v>9.9000000000000005E-2</v>
      </c>
      <c r="K2042" s="87">
        <f>+IF(ISNUMBER(DATA!AP655),DATA!AP655,"n/a")</f>
        <v>1068408</v>
      </c>
      <c r="L2042" s="78">
        <f>+IF(ISNUMBER(DATA!AQ655),DATA!AQ655,"n/a")</f>
        <v>1.7999999999999999E-2</v>
      </c>
      <c r="M2042" s="67"/>
      <c r="N2042" s="67"/>
      <c r="O2042" s="67"/>
      <c r="P2042" s="67"/>
      <c r="Q2042" s="67"/>
      <c r="S2042" s="71"/>
      <c r="U2042" s="71"/>
      <c r="W2042" s="71"/>
      <c r="Y2042" s="71"/>
    </row>
    <row r="2043" spans="1:25" s="70" customFormat="1" x14ac:dyDescent="0.2">
      <c r="A2043" s="67" t="s">
        <v>12</v>
      </c>
      <c r="B2043" s="67" t="s">
        <v>23</v>
      </c>
      <c r="C2043" s="67" t="s">
        <v>25</v>
      </c>
      <c r="D2043" s="67" t="s">
        <v>321</v>
      </c>
      <c r="E2043" s="87">
        <f>+IF(ISNUMBER(DATA!L656),DATA!L656,"n/a")</f>
        <v>183808</v>
      </c>
      <c r="F2043" s="78">
        <f>+IF(ISNUMBER(DATA!M656),DATA!M656,"n/a")</f>
        <v>-0.19700000000000001</v>
      </c>
      <c r="G2043" s="87">
        <f>+IF(ISNUMBER(DATA!V656),DATA!V656,"n/a")</f>
        <v>565986</v>
      </c>
      <c r="H2043" s="78">
        <f>+IF(ISNUMBER(DATA!W656),DATA!W656,"n/a")</f>
        <v>-0.125</v>
      </c>
      <c r="I2043" s="87">
        <f>+IF(ISNUMBER(DATA!AF656),DATA!AF656,"n/a")</f>
        <v>1164097</v>
      </c>
      <c r="J2043" s="78">
        <f>+IF(ISNUMBER(DATA!AG656),DATA!AG656,"n/a")</f>
        <v>-4.9000000000000002E-2</v>
      </c>
      <c r="K2043" s="87">
        <f>+IF(ISNUMBER(DATA!AP656),DATA!AP656,"n/a")</f>
        <v>2462000</v>
      </c>
      <c r="L2043" s="78">
        <f>+IF(ISNUMBER(DATA!AQ656),DATA!AQ656,"n/a")</f>
        <v>-5.0000000000000001E-3</v>
      </c>
      <c r="M2043" s="67"/>
      <c r="N2043" s="67"/>
      <c r="O2043" s="67"/>
      <c r="P2043" s="67"/>
      <c r="Q2043" s="67"/>
      <c r="S2043" s="71"/>
      <c r="U2043" s="71"/>
      <c r="W2043" s="71"/>
      <c r="Y2043" s="71"/>
    </row>
    <row r="2044" spans="1:25" s="70" customFormat="1" x14ac:dyDescent="0.2">
      <c r="A2044" s="67" t="s">
        <v>12</v>
      </c>
      <c r="B2044" s="67" t="s">
        <v>23</v>
      </c>
      <c r="C2044" s="67" t="s">
        <v>25</v>
      </c>
      <c r="D2044" s="67" t="s">
        <v>347</v>
      </c>
      <c r="E2044" s="87">
        <f>+IF(ISNUMBER(DATA!L657),DATA!L657,"n/a")</f>
        <v>60280</v>
      </c>
      <c r="F2044" s="78">
        <f>+IF(ISNUMBER(DATA!M657),DATA!M657,"n/a")</f>
        <v>-0.184</v>
      </c>
      <c r="G2044" s="87">
        <f>+IF(ISNUMBER(DATA!V657),DATA!V657,"n/a")</f>
        <v>197931</v>
      </c>
      <c r="H2044" s="78">
        <f>+IF(ISNUMBER(DATA!W657),DATA!W657,"n/a")</f>
        <v>-0.185</v>
      </c>
      <c r="I2044" s="87">
        <f>+IF(ISNUMBER(DATA!AF657),DATA!AF657,"n/a")</f>
        <v>419501</v>
      </c>
      <c r="J2044" s="78">
        <f>+IF(ISNUMBER(DATA!AG657),DATA!AG657,"n/a")</f>
        <v>-0.17799999999999999</v>
      </c>
      <c r="K2044" s="87">
        <f>+IF(ISNUMBER(DATA!AP657),DATA!AP657,"n/a")</f>
        <v>902235</v>
      </c>
      <c r="L2044" s="78">
        <f>+IF(ISNUMBER(DATA!AQ657),DATA!AQ657,"n/a")</f>
        <v>-0.15</v>
      </c>
      <c r="M2044" s="67"/>
      <c r="N2044" s="67"/>
      <c r="O2044" s="67"/>
      <c r="P2044" s="67"/>
      <c r="Q2044" s="67"/>
      <c r="S2044" s="71"/>
      <c r="U2044" s="71"/>
      <c r="W2044" s="71"/>
      <c r="Y2044" s="71"/>
    </row>
    <row r="2045" spans="1:25" s="70" customFormat="1" x14ac:dyDescent="0.2">
      <c r="A2045" s="67" t="s">
        <v>12</v>
      </c>
      <c r="B2045" s="67" t="s">
        <v>23</v>
      </c>
      <c r="C2045" s="67" t="s">
        <v>25</v>
      </c>
      <c r="D2045" s="67" t="s">
        <v>348</v>
      </c>
      <c r="E2045" s="87">
        <f>+IF(ISNUMBER(DATA!L658),DATA!L658,"n/a")</f>
        <v>129743</v>
      </c>
      <c r="F2045" s="78">
        <f>+IF(ISNUMBER(DATA!M658),DATA!M658,"n/a")</f>
        <v>-9.8000000000000004E-2</v>
      </c>
      <c r="G2045" s="87">
        <f>+IF(ISNUMBER(DATA!V658),DATA!V658,"n/a")</f>
        <v>423664</v>
      </c>
      <c r="H2045" s="78">
        <f>+IF(ISNUMBER(DATA!W658),DATA!W658,"n/a")</f>
        <v>-5.3999999999999999E-2</v>
      </c>
      <c r="I2045" s="87">
        <f>+IF(ISNUMBER(DATA!AF658),DATA!AF658,"n/a")</f>
        <v>896013</v>
      </c>
      <c r="J2045" s="78">
        <f>+IF(ISNUMBER(DATA!AG658),DATA!AG658,"n/a")</f>
        <v>-4.0000000000000001E-3</v>
      </c>
      <c r="K2045" s="87">
        <f>+IF(ISNUMBER(DATA!AP658),DATA!AP658,"n/a")</f>
        <v>1907355</v>
      </c>
      <c r="L2045" s="78">
        <f>+IF(ISNUMBER(DATA!AQ658),DATA!AQ658,"n/a")</f>
        <v>-6.0000000000000001E-3</v>
      </c>
      <c r="M2045" s="67"/>
      <c r="N2045" s="67"/>
      <c r="O2045" s="67"/>
      <c r="P2045" s="67"/>
      <c r="Q2045" s="67"/>
      <c r="S2045" s="71"/>
      <c r="U2045" s="71"/>
      <c r="W2045" s="71"/>
      <c r="Y2045" s="71"/>
    </row>
    <row r="2046" spans="1:25" x14ac:dyDescent="0.2">
      <c r="E2046" s="101"/>
      <c r="F2046" s="103"/>
      <c r="G2046" s="101"/>
      <c r="H2046" s="103"/>
      <c r="I2046" s="101"/>
      <c r="J2046" s="103"/>
      <c r="K2046" s="101"/>
      <c r="L2046" s="103"/>
    </row>
    <row r="2047" spans="1:25" s="70" customFormat="1" x14ac:dyDescent="0.2">
      <c r="A2047" s="67" t="s">
        <v>12</v>
      </c>
      <c r="B2047" s="67" t="s">
        <v>23</v>
      </c>
      <c r="C2047" s="67" t="s">
        <v>10</v>
      </c>
      <c r="D2047" s="67" t="s">
        <v>274</v>
      </c>
      <c r="E2047" s="88">
        <f>+IF(ISNUMBER(DATA!N609),DATA!N609,"n/a")</f>
        <v>5.15</v>
      </c>
      <c r="F2047" s="78">
        <f>+IF(ISNUMBER(DATA!O609),DATA!O609,"n/a")</f>
        <v>0.12</v>
      </c>
      <c r="G2047" s="88">
        <f>+IF(ISNUMBER(DATA!X609),DATA!X609,"n/a")</f>
        <v>4.87</v>
      </c>
      <c r="H2047" s="78">
        <f>+IF(ISNUMBER(DATA!Y609),DATA!Y609,"n/a")</f>
        <v>9.4E-2</v>
      </c>
      <c r="I2047" s="88">
        <f>+IF(ISNUMBER(DATA!AH609),DATA!AH609,"n/a")</f>
        <v>4.6900000000000004</v>
      </c>
      <c r="J2047" s="78">
        <f>+IF(ISNUMBER(DATA!AI609),DATA!AI609,"n/a")</f>
        <v>0.04</v>
      </c>
      <c r="K2047" s="88">
        <f>+IF(ISNUMBER(DATA!AR609),DATA!AR609,"n/a")</f>
        <v>4.59</v>
      </c>
      <c r="L2047" s="78">
        <f>+IF(ISNUMBER(DATA!AS609),DATA!AS609,"n/a")</f>
        <v>1.0999999999999999E-2</v>
      </c>
      <c r="M2047" s="67"/>
      <c r="N2047" s="67"/>
      <c r="O2047" s="67"/>
      <c r="P2047" s="67"/>
      <c r="Q2047" s="67"/>
      <c r="S2047" s="71"/>
      <c r="U2047" s="71"/>
      <c r="W2047" s="71"/>
      <c r="Y2047" s="71"/>
    </row>
    <row r="2048" spans="1:25" s="70" customFormat="1" x14ac:dyDescent="0.2">
      <c r="A2048" s="67" t="s">
        <v>12</v>
      </c>
      <c r="B2048" s="67" t="s">
        <v>23</v>
      </c>
      <c r="C2048" s="67" t="s">
        <v>10</v>
      </c>
      <c r="D2048" s="67" t="s">
        <v>275</v>
      </c>
      <c r="E2048" s="88">
        <f>+IF(ISNUMBER(DATA!N610),DATA!N610,"n/a")</f>
        <v>3.73</v>
      </c>
      <c r="F2048" s="78">
        <f>+IF(ISNUMBER(DATA!O610),DATA!O610,"n/a")</f>
        <v>-1.2E-2</v>
      </c>
      <c r="G2048" s="88">
        <f>+IF(ISNUMBER(DATA!X610),DATA!X610,"n/a")</f>
        <v>3.89</v>
      </c>
      <c r="H2048" s="78">
        <f>+IF(ISNUMBER(DATA!Y610),DATA!Y610,"n/a")</f>
        <v>8.9999999999999993E-3</v>
      </c>
      <c r="I2048" s="88">
        <f>+IF(ISNUMBER(DATA!AH610),DATA!AH610,"n/a")</f>
        <v>3.9</v>
      </c>
      <c r="J2048" s="78">
        <f>+IF(ISNUMBER(DATA!AI610),DATA!AI610,"n/a")</f>
        <v>7.0000000000000001E-3</v>
      </c>
      <c r="K2048" s="88">
        <f>+IF(ISNUMBER(DATA!AR610),DATA!AR610,"n/a")</f>
        <v>3.95</v>
      </c>
      <c r="L2048" s="78">
        <f>+IF(ISNUMBER(DATA!AS610),DATA!AS610,"n/a")</f>
        <v>1.4999999999999999E-2</v>
      </c>
      <c r="M2048" s="67"/>
      <c r="N2048" s="67"/>
      <c r="O2048" s="67"/>
      <c r="P2048" s="67"/>
      <c r="Q2048" s="67"/>
      <c r="S2048" s="71"/>
      <c r="U2048" s="71"/>
      <c r="W2048" s="71"/>
      <c r="Y2048" s="71"/>
    </row>
    <row r="2049" spans="1:25" s="70" customFormat="1" x14ac:dyDescent="0.2">
      <c r="A2049" s="67" t="s">
        <v>12</v>
      </c>
      <c r="B2049" s="67" t="s">
        <v>23</v>
      </c>
      <c r="C2049" s="67" t="s">
        <v>10</v>
      </c>
      <c r="D2049" s="67" t="s">
        <v>276</v>
      </c>
      <c r="E2049" s="88">
        <f>+IF(ISNUMBER(DATA!N611),DATA!N611,"n/a")</f>
        <v>3.93</v>
      </c>
      <c r="F2049" s="78">
        <f>+IF(ISNUMBER(DATA!O611),DATA!O611,"n/a")</f>
        <v>3.9E-2</v>
      </c>
      <c r="G2049" s="88">
        <f>+IF(ISNUMBER(DATA!X611),DATA!X611,"n/a")</f>
        <v>3.98</v>
      </c>
      <c r="H2049" s="78">
        <f>+IF(ISNUMBER(DATA!Y611),DATA!Y611,"n/a")</f>
        <v>5.6000000000000001E-2</v>
      </c>
      <c r="I2049" s="88">
        <f>+IF(ISNUMBER(DATA!AH611),DATA!AH611,"n/a")</f>
        <v>3.95</v>
      </c>
      <c r="J2049" s="78">
        <f>+IF(ISNUMBER(DATA!AI611),DATA!AI611,"n/a")</f>
        <v>1.4999999999999999E-2</v>
      </c>
      <c r="K2049" s="88">
        <f>+IF(ISNUMBER(DATA!AR611),DATA!AR611,"n/a")</f>
        <v>3.92</v>
      </c>
      <c r="L2049" s="78">
        <f>+IF(ISNUMBER(DATA!AS611),DATA!AS611,"n/a")</f>
        <v>4.0000000000000001E-3</v>
      </c>
      <c r="M2049" s="67"/>
      <c r="N2049" s="67"/>
      <c r="O2049" s="67"/>
      <c r="P2049" s="67"/>
      <c r="Q2049" s="67"/>
      <c r="S2049" s="71"/>
      <c r="U2049" s="71"/>
      <c r="W2049" s="71"/>
      <c r="Y2049" s="71"/>
    </row>
    <row r="2050" spans="1:25" s="70" customFormat="1" x14ac:dyDescent="0.2">
      <c r="A2050" s="67" t="s">
        <v>12</v>
      </c>
      <c r="B2050" s="67" t="s">
        <v>23</v>
      </c>
      <c r="C2050" s="67" t="s">
        <v>10</v>
      </c>
      <c r="D2050" s="67" t="s">
        <v>277</v>
      </c>
      <c r="E2050" s="88">
        <f>+IF(ISNUMBER(DATA!N612),DATA!N612,"n/a")</f>
        <v>3.82</v>
      </c>
      <c r="F2050" s="78">
        <f>+IF(ISNUMBER(DATA!O612),DATA!O612,"n/a")</f>
        <v>4.2000000000000003E-2</v>
      </c>
      <c r="G2050" s="88">
        <f>+IF(ISNUMBER(DATA!X612),DATA!X612,"n/a")</f>
        <v>3.88</v>
      </c>
      <c r="H2050" s="78">
        <f>+IF(ISNUMBER(DATA!Y612),DATA!Y612,"n/a")</f>
        <v>3.4000000000000002E-2</v>
      </c>
      <c r="I2050" s="88">
        <f>+IF(ISNUMBER(DATA!AH612),DATA!AH612,"n/a")</f>
        <v>3.84</v>
      </c>
      <c r="J2050" s="78">
        <f>+IF(ISNUMBER(DATA!AI612),DATA!AI612,"n/a")</f>
        <v>0.02</v>
      </c>
      <c r="K2050" s="88">
        <f>+IF(ISNUMBER(DATA!AR612),DATA!AR612,"n/a")</f>
        <v>3.86</v>
      </c>
      <c r="L2050" s="78">
        <f>+IF(ISNUMBER(DATA!AS612),DATA!AS612,"n/a")</f>
        <v>1.7999999999999999E-2</v>
      </c>
      <c r="M2050" s="67"/>
      <c r="N2050" s="67"/>
      <c r="O2050" s="67"/>
      <c r="P2050" s="67"/>
      <c r="Q2050" s="67"/>
      <c r="S2050" s="71"/>
      <c r="U2050" s="71"/>
      <c r="W2050" s="71"/>
      <c r="Y2050" s="71"/>
    </row>
    <row r="2051" spans="1:25" s="70" customFormat="1" x14ac:dyDescent="0.2">
      <c r="A2051" s="67" t="s">
        <v>12</v>
      </c>
      <c r="B2051" s="67" t="s">
        <v>23</v>
      </c>
      <c r="C2051" s="67" t="s">
        <v>10</v>
      </c>
      <c r="D2051" s="67" t="s">
        <v>278</v>
      </c>
      <c r="E2051" s="88">
        <f>+IF(ISNUMBER(DATA!N613),DATA!N613,"n/a")</f>
        <v>3.27</v>
      </c>
      <c r="F2051" s="78">
        <f>+IF(ISNUMBER(DATA!O613),DATA!O613,"n/a")</f>
        <v>-3.9E-2</v>
      </c>
      <c r="G2051" s="88">
        <f>+IF(ISNUMBER(DATA!X613),DATA!X613,"n/a")</f>
        <v>3.43</v>
      </c>
      <c r="H2051" s="78">
        <f>+IF(ISNUMBER(DATA!Y613),DATA!Y613,"n/a")</f>
        <v>0.01</v>
      </c>
      <c r="I2051" s="88">
        <f>+IF(ISNUMBER(DATA!AH613),DATA!AH613,"n/a")</f>
        <v>3.46</v>
      </c>
      <c r="J2051" s="78">
        <f>+IF(ISNUMBER(DATA!AI613),DATA!AI613,"n/a")</f>
        <v>-4.0000000000000001E-3</v>
      </c>
      <c r="K2051" s="88">
        <f>+IF(ISNUMBER(DATA!AR613),DATA!AR613,"n/a")</f>
        <v>3.48</v>
      </c>
      <c r="L2051" s="78">
        <f>+IF(ISNUMBER(DATA!AS613),DATA!AS613,"n/a")</f>
        <v>-6.0000000000000001E-3</v>
      </c>
      <c r="M2051" s="67"/>
      <c r="N2051" s="67"/>
      <c r="O2051" s="67"/>
      <c r="P2051" s="67"/>
      <c r="Q2051" s="67"/>
      <c r="S2051" s="71"/>
      <c r="U2051" s="71"/>
      <c r="W2051" s="71"/>
      <c r="Y2051" s="71"/>
    </row>
    <row r="2052" spans="1:25" s="70" customFormat="1" x14ac:dyDescent="0.2">
      <c r="A2052" s="67" t="s">
        <v>12</v>
      </c>
      <c r="B2052" s="67" t="s">
        <v>23</v>
      </c>
      <c r="C2052" s="67" t="s">
        <v>10</v>
      </c>
      <c r="D2052" s="67" t="s">
        <v>279</v>
      </c>
      <c r="E2052" s="88">
        <f>+IF(ISNUMBER(DATA!N614),DATA!N614,"n/a")</f>
        <v>4.0599999999999996</v>
      </c>
      <c r="F2052" s="78">
        <f>+IF(ISNUMBER(DATA!O614),DATA!O614,"n/a")</f>
        <v>2.8000000000000001E-2</v>
      </c>
      <c r="G2052" s="88">
        <f>+IF(ISNUMBER(DATA!X614),DATA!X614,"n/a")</f>
        <v>4.04</v>
      </c>
      <c r="H2052" s="78">
        <f>+IF(ISNUMBER(DATA!Y614),DATA!Y614,"n/a")</f>
        <v>2.7E-2</v>
      </c>
      <c r="I2052" s="88">
        <f>+IF(ISNUMBER(DATA!AH614),DATA!AH614,"n/a")</f>
        <v>3.96</v>
      </c>
      <c r="J2052" s="78">
        <f>+IF(ISNUMBER(DATA!AI614),DATA!AI614,"n/a")</f>
        <v>8.9999999999999993E-3</v>
      </c>
      <c r="K2052" s="88">
        <f>+IF(ISNUMBER(DATA!AR614),DATA!AR614,"n/a")</f>
        <v>3.96</v>
      </c>
      <c r="L2052" s="78">
        <f>+IF(ISNUMBER(DATA!AS614),DATA!AS614,"n/a")</f>
        <v>1.2E-2</v>
      </c>
      <c r="M2052" s="67"/>
      <c r="N2052" s="67"/>
      <c r="O2052" s="67"/>
      <c r="P2052" s="67"/>
      <c r="Q2052" s="67"/>
      <c r="S2052" s="71"/>
      <c r="U2052" s="71"/>
      <c r="W2052" s="71"/>
      <c r="Y2052" s="71"/>
    </row>
    <row r="2053" spans="1:25" s="70" customFormat="1" x14ac:dyDescent="0.2">
      <c r="A2053" s="67" t="s">
        <v>12</v>
      </c>
      <c r="B2053" s="67" t="s">
        <v>23</v>
      </c>
      <c r="C2053" s="67" t="s">
        <v>10</v>
      </c>
      <c r="D2053" s="67" t="s">
        <v>280</v>
      </c>
      <c r="E2053" s="88">
        <f>+IF(ISNUMBER(DATA!N615),DATA!N615,"n/a")</f>
        <v>3.52</v>
      </c>
      <c r="F2053" s="78">
        <f>+IF(ISNUMBER(DATA!O615),DATA!O615,"n/a")</f>
        <v>3.7999999999999999E-2</v>
      </c>
      <c r="G2053" s="88">
        <f>+IF(ISNUMBER(DATA!X615),DATA!X615,"n/a")</f>
        <v>3.59</v>
      </c>
      <c r="H2053" s="78">
        <f>+IF(ISNUMBER(DATA!Y615),DATA!Y615,"n/a")</f>
        <v>-0.03</v>
      </c>
      <c r="I2053" s="88">
        <f>+IF(ISNUMBER(DATA!AH615),DATA!AH615,"n/a")</f>
        <v>3.6</v>
      </c>
      <c r="J2053" s="78">
        <f>+IF(ISNUMBER(DATA!AI615),DATA!AI615,"n/a")</f>
        <v>-0.05</v>
      </c>
      <c r="K2053" s="88">
        <f>+IF(ISNUMBER(DATA!AR615),DATA!AR615,"n/a")</f>
        <v>3.67</v>
      </c>
      <c r="L2053" s="78">
        <f>+IF(ISNUMBER(DATA!AS615),DATA!AS615,"n/a")</f>
        <v>-5.7000000000000002E-2</v>
      </c>
      <c r="M2053" s="67"/>
      <c r="N2053" s="67"/>
      <c r="O2053" s="67"/>
      <c r="P2053" s="67"/>
      <c r="Q2053" s="67"/>
      <c r="S2053" s="71"/>
      <c r="U2053" s="71"/>
      <c r="W2053" s="71"/>
      <c r="Y2053" s="71"/>
    </row>
    <row r="2054" spans="1:25" s="70" customFormat="1" x14ac:dyDescent="0.2">
      <c r="A2054" s="67" t="s">
        <v>12</v>
      </c>
      <c r="B2054" s="67" t="s">
        <v>23</v>
      </c>
      <c r="C2054" s="67" t="s">
        <v>10</v>
      </c>
      <c r="D2054" s="67" t="s">
        <v>281</v>
      </c>
      <c r="E2054" s="88">
        <f>+IF(ISNUMBER(DATA!N616),DATA!N616,"n/a")</f>
        <v>3.74</v>
      </c>
      <c r="F2054" s="78">
        <f>+IF(ISNUMBER(DATA!O616),DATA!O616,"n/a")</f>
        <v>6.0000000000000001E-3</v>
      </c>
      <c r="G2054" s="88">
        <f>+IF(ISNUMBER(DATA!X616),DATA!X616,"n/a")</f>
        <v>3.7</v>
      </c>
      <c r="H2054" s="78">
        <f>+IF(ISNUMBER(DATA!Y616),DATA!Y616,"n/a")</f>
        <v>-5.0000000000000001E-3</v>
      </c>
      <c r="I2054" s="88">
        <f>+IF(ISNUMBER(DATA!AH616),DATA!AH616,"n/a")</f>
        <v>3.72</v>
      </c>
      <c r="J2054" s="78">
        <f>+IF(ISNUMBER(DATA!AI616),DATA!AI616,"n/a")</f>
        <v>2E-3</v>
      </c>
      <c r="K2054" s="88">
        <f>+IF(ISNUMBER(DATA!AR616),DATA!AR616,"n/a")</f>
        <v>3.73</v>
      </c>
      <c r="L2054" s="78">
        <f>+IF(ISNUMBER(DATA!AS616),DATA!AS616,"n/a")</f>
        <v>1.2E-2</v>
      </c>
      <c r="M2054" s="67"/>
      <c r="N2054" s="67"/>
      <c r="O2054" s="67"/>
      <c r="P2054" s="67"/>
      <c r="Q2054" s="67"/>
      <c r="S2054" s="71"/>
      <c r="U2054" s="71"/>
      <c r="W2054" s="71"/>
      <c r="Y2054" s="71"/>
    </row>
    <row r="2055" spans="1:25" s="70" customFormat="1" x14ac:dyDescent="0.2">
      <c r="A2055" s="67" t="s">
        <v>12</v>
      </c>
      <c r="B2055" s="67" t="s">
        <v>23</v>
      </c>
      <c r="C2055" s="67" t="s">
        <v>10</v>
      </c>
      <c r="D2055" s="67" t="s">
        <v>282</v>
      </c>
      <c r="E2055" s="88">
        <f>+IF(ISNUMBER(DATA!N617),DATA!N617,"n/a")</f>
        <v>3.79</v>
      </c>
      <c r="F2055" s="78">
        <f>+IF(ISNUMBER(DATA!O617),DATA!O617,"n/a")</f>
        <v>2.4E-2</v>
      </c>
      <c r="G2055" s="88">
        <f>+IF(ISNUMBER(DATA!X617),DATA!X617,"n/a")</f>
        <v>3.76</v>
      </c>
      <c r="H2055" s="78">
        <f>+IF(ISNUMBER(DATA!Y617),DATA!Y617,"n/a")</f>
        <v>0.02</v>
      </c>
      <c r="I2055" s="88">
        <f>+IF(ISNUMBER(DATA!AH617),DATA!AH617,"n/a")</f>
        <v>3.78</v>
      </c>
      <c r="J2055" s="78">
        <f>+IF(ISNUMBER(DATA!AI617),DATA!AI617,"n/a")</f>
        <v>1.6E-2</v>
      </c>
      <c r="K2055" s="88">
        <f>+IF(ISNUMBER(DATA!AR617),DATA!AR617,"n/a")</f>
        <v>3.66</v>
      </c>
      <c r="L2055" s="78">
        <f>+IF(ISNUMBER(DATA!AS617),DATA!AS617,"n/a")</f>
        <v>-7.0000000000000001E-3</v>
      </c>
      <c r="M2055" s="67"/>
      <c r="N2055" s="67"/>
      <c r="O2055" s="67"/>
      <c r="P2055" s="67"/>
      <c r="Q2055" s="67"/>
      <c r="S2055" s="71"/>
      <c r="U2055" s="71"/>
      <c r="W2055" s="71"/>
      <c r="Y2055" s="71"/>
    </row>
    <row r="2056" spans="1:25" s="70" customFormat="1" x14ac:dyDescent="0.2">
      <c r="A2056" s="67" t="s">
        <v>12</v>
      </c>
      <c r="B2056" s="67" t="s">
        <v>23</v>
      </c>
      <c r="C2056" s="67" t="s">
        <v>10</v>
      </c>
      <c r="D2056" s="67" t="s">
        <v>283</v>
      </c>
      <c r="E2056" s="88">
        <f>+IF(ISNUMBER(DATA!N618),DATA!N618,"n/a")</f>
        <v>4.72</v>
      </c>
      <c r="F2056" s="78">
        <f>+IF(ISNUMBER(DATA!O618),DATA!O618,"n/a")</f>
        <v>3.7999999999999999E-2</v>
      </c>
      <c r="G2056" s="88">
        <f>+IF(ISNUMBER(DATA!X618),DATA!X618,"n/a")</f>
        <v>4.79</v>
      </c>
      <c r="H2056" s="78">
        <f>+IF(ISNUMBER(DATA!Y618),DATA!Y618,"n/a")</f>
        <v>1.7000000000000001E-2</v>
      </c>
      <c r="I2056" s="88">
        <f>+IF(ISNUMBER(DATA!AH618),DATA!AH618,"n/a")</f>
        <v>4.88</v>
      </c>
      <c r="J2056" s="78">
        <f>+IF(ISNUMBER(DATA!AI618),DATA!AI618,"n/a")</f>
        <v>4.5999999999999999E-2</v>
      </c>
      <c r="K2056" s="88">
        <f>+IF(ISNUMBER(DATA!AR618),DATA!AR618,"n/a")</f>
        <v>4.8499999999999996</v>
      </c>
      <c r="L2056" s="78">
        <f>+IF(ISNUMBER(DATA!AS618),DATA!AS618,"n/a")</f>
        <v>0.112</v>
      </c>
      <c r="M2056" s="67"/>
      <c r="N2056" s="67"/>
      <c r="O2056" s="67"/>
      <c r="P2056" s="67"/>
      <c r="Q2056" s="67"/>
      <c r="S2056" s="71"/>
      <c r="U2056" s="71"/>
      <c r="W2056" s="71"/>
      <c r="Y2056" s="71"/>
    </row>
    <row r="2057" spans="1:25" s="70" customFormat="1" x14ac:dyDescent="0.2">
      <c r="A2057" s="67" t="s">
        <v>12</v>
      </c>
      <c r="B2057" s="67" t="s">
        <v>23</v>
      </c>
      <c r="C2057" s="67" t="s">
        <v>10</v>
      </c>
      <c r="D2057" s="67" t="s">
        <v>284</v>
      </c>
      <c r="E2057" s="88">
        <f>+IF(ISNUMBER(DATA!N619),DATA!N619,"n/a")</f>
        <v>3.96</v>
      </c>
      <c r="F2057" s="78">
        <f>+IF(ISNUMBER(DATA!O619),DATA!O619,"n/a")</f>
        <v>8.0000000000000002E-3</v>
      </c>
      <c r="G2057" s="88">
        <f>+IF(ISNUMBER(DATA!X619),DATA!X619,"n/a")</f>
        <v>4.01</v>
      </c>
      <c r="H2057" s="78">
        <f>+IF(ISNUMBER(DATA!Y619),DATA!Y619,"n/a")</f>
        <v>1.4E-2</v>
      </c>
      <c r="I2057" s="88">
        <f>+IF(ISNUMBER(DATA!AH619),DATA!AH619,"n/a")</f>
        <v>3.99</v>
      </c>
      <c r="J2057" s="78">
        <f>+IF(ISNUMBER(DATA!AI619),DATA!AI619,"n/a")</f>
        <v>1.2E-2</v>
      </c>
      <c r="K2057" s="88">
        <f>+IF(ISNUMBER(DATA!AR619),DATA!AR619,"n/a")</f>
        <v>3.99</v>
      </c>
      <c r="L2057" s="78">
        <f>+IF(ISNUMBER(DATA!AS619),DATA!AS619,"n/a")</f>
        <v>3.5999999999999997E-2</v>
      </c>
      <c r="M2057" s="67"/>
      <c r="N2057" s="67"/>
      <c r="O2057" s="67"/>
      <c r="P2057" s="67"/>
      <c r="Q2057" s="67"/>
      <c r="S2057" s="71"/>
      <c r="U2057" s="71"/>
      <c r="W2057" s="71"/>
      <c r="Y2057" s="71"/>
    </row>
    <row r="2058" spans="1:25" s="70" customFormat="1" x14ac:dyDescent="0.2">
      <c r="A2058" s="67" t="s">
        <v>12</v>
      </c>
      <c r="B2058" s="67" t="s">
        <v>23</v>
      </c>
      <c r="C2058" s="67" t="s">
        <v>10</v>
      </c>
      <c r="D2058" s="67" t="s">
        <v>285</v>
      </c>
      <c r="E2058" s="88">
        <f>+IF(ISNUMBER(DATA!N620),DATA!N620,"n/a")</f>
        <v>4</v>
      </c>
      <c r="F2058" s="78">
        <f>+IF(ISNUMBER(DATA!O620),DATA!O620,"n/a")</f>
        <v>4.8000000000000001E-2</v>
      </c>
      <c r="G2058" s="88">
        <f>+IF(ISNUMBER(DATA!X620),DATA!X620,"n/a")</f>
        <v>3.91</v>
      </c>
      <c r="H2058" s="78">
        <f>+IF(ISNUMBER(DATA!Y620),DATA!Y620,"n/a")</f>
        <v>2.4E-2</v>
      </c>
      <c r="I2058" s="88">
        <f>+IF(ISNUMBER(DATA!AH620),DATA!AH620,"n/a")</f>
        <v>3.85</v>
      </c>
      <c r="J2058" s="78">
        <f>+IF(ISNUMBER(DATA!AI620),DATA!AI620,"n/a")</f>
        <v>3.0000000000000001E-3</v>
      </c>
      <c r="K2058" s="88">
        <f>+IF(ISNUMBER(DATA!AR620),DATA!AR620,"n/a")</f>
        <v>3.86</v>
      </c>
      <c r="L2058" s="78">
        <f>+IF(ISNUMBER(DATA!AS620),DATA!AS620,"n/a")</f>
        <v>1.9E-2</v>
      </c>
      <c r="M2058" s="67"/>
      <c r="N2058" s="67"/>
      <c r="O2058" s="67"/>
      <c r="P2058" s="67"/>
      <c r="Q2058" s="67"/>
      <c r="S2058" s="71"/>
      <c r="U2058" s="71"/>
      <c r="W2058" s="71"/>
      <c r="Y2058" s="71"/>
    </row>
    <row r="2059" spans="1:25" s="70" customFormat="1" x14ac:dyDescent="0.2">
      <c r="A2059" s="67" t="s">
        <v>12</v>
      </c>
      <c r="B2059" s="67" t="s">
        <v>23</v>
      </c>
      <c r="C2059" s="67" t="s">
        <v>10</v>
      </c>
      <c r="D2059" s="67" t="s">
        <v>286</v>
      </c>
      <c r="E2059" s="88">
        <f>+IF(ISNUMBER(DATA!N621),DATA!N621,"n/a")</f>
        <v>3.79</v>
      </c>
      <c r="F2059" s="78">
        <f>+IF(ISNUMBER(DATA!O621),DATA!O621,"n/a")</f>
        <v>-1.2E-2</v>
      </c>
      <c r="G2059" s="88">
        <f>+IF(ISNUMBER(DATA!X621),DATA!X621,"n/a")</f>
        <v>3.75</v>
      </c>
      <c r="H2059" s="78">
        <f>+IF(ISNUMBER(DATA!Y621),DATA!Y621,"n/a")</f>
        <v>-5.0999999999999997E-2</v>
      </c>
      <c r="I2059" s="88">
        <f>+IF(ISNUMBER(DATA!AH621),DATA!AH621,"n/a")</f>
        <v>3.7</v>
      </c>
      <c r="J2059" s="78">
        <f>+IF(ISNUMBER(DATA!AI621),DATA!AI621,"n/a")</f>
        <v>-4.9000000000000002E-2</v>
      </c>
      <c r="K2059" s="88">
        <f>+IF(ISNUMBER(DATA!AR621),DATA!AR621,"n/a")</f>
        <v>3.68</v>
      </c>
      <c r="L2059" s="78">
        <f>+IF(ISNUMBER(DATA!AS621),DATA!AS621,"n/a")</f>
        <v>-4.8000000000000001E-2</v>
      </c>
      <c r="M2059" s="67"/>
      <c r="N2059" s="67"/>
      <c r="O2059" s="67"/>
      <c r="P2059" s="67"/>
      <c r="Q2059" s="67"/>
      <c r="S2059" s="71"/>
      <c r="U2059" s="71"/>
      <c r="W2059" s="71"/>
      <c r="Y2059" s="71"/>
    </row>
    <row r="2060" spans="1:25" s="70" customFormat="1" x14ac:dyDescent="0.2">
      <c r="A2060" s="67" t="s">
        <v>12</v>
      </c>
      <c r="B2060" s="67" t="s">
        <v>23</v>
      </c>
      <c r="C2060" s="67" t="s">
        <v>10</v>
      </c>
      <c r="D2060" s="67" t="s">
        <v>287</v>
      </c>
      <c r="E2060" s="88">
        <f>+IF(ISNUMBER(DATA!N622),DATA!N622,"n/a")</f>
        <v>3.76</v>
      </c>
      <c r="F2060" s="78">
        <f>+IF(ISNUMBER(DATA!O622),DATA!O622,"n/a")</f>
        <v>1.4999999999999999E-2</v>
      </c>
      <c r="G2060" s="88">
        <f>+IF(ISNUMBER(DATA!X622),DATA!X622,"n/a")</f>
        <v>3.85</v>
      </c>
      <c r="H2060" s="78">
        <f>+IF(ISNUMBER(DATA!Y622),DATA!Y622,"n/a")</f>
        <v>0.03</v>
      </c>
      <c r="I2060" s="88">
        <f>+IF(ISNUMBER(DATA!AH622),DATA!AH622,"n/a")</f>
        <v>3.83</v>
      </c>
      <c r="J2060" s="78">
        <f>+IF(ISNUMBER(DATA!AI622),DATA!AI622,"n/a")</f>
        <v>1.4E-2</v>
      </c>
      <c r="K2060" s="88">
        <f>+IF(ISNUMBER(DATA!AR622),DATA!AR622,"n/a")</f>
        <v>3.76</v>
      </c>
      <c r="L2060" s="78">
        <f>+IF(ISNUMBER(DATA!AS622),DATA!AS622,"n/a")</f>
        <v>1.0999999999999999E-2</v>
      </c>
      <c r="M2060" s="67"/>
      <c r="N2060" s="67"/>
      <c r="O2060" s="67"/>
      <c r="P2060" s="67"/>
      <c r="Q2060" s="67"/>
      <c r="S2060" s="71"/>
      <c r="U2060" s="71"/>
      <c r="W2060" s="71"/>
      <c r="Y2060" s="71"/>
    </row>
    <row r="2061" spans="1:25" s="70" customFormat="1" x14ac:dyDescent="0.2">
      <c r="A2061" s="67" t="s">
        <v>12</v>
      </c>
      <c r="B2061" s="67" t="s">
        <v>23</v>
      </c>
      <c r="C2061" s="67" t="s">
        <v>10</v>
      </c>
      <c r="D2061" s="67" t="s">
        <v>288</v>
      </c>
      <c r="E2061" s="88">
        <f>+IF(ISNUMBER(DATA!N623),DATA!N623,"n/a")</f>
        <v>3.38</v>
      </c>
      <c r="F2061" s="78">
        <f>+IF(ISNUMBER(DATA!O623),DATA!O623,"n/a")</f>
        <v>-3.6999999999999998E-2</v>
      </c>
      <c r="G2061" s="88">
        <f>+IF(ISNUMBER(DATA!X623),DATA!X623,"n/a")</f>
        <v>3.33</v>
      </c>
      <c r="H2061" s="78">
        <f>+IF(ISNUMBER(DATA!Y623),DATA!Y623,"n/a")</f>
        <v>-5.8999999999999997E-2</v>
      </c>
      <c r="I2061" s="88">
        <f>+IF(ISNUMBER(DATA!AH623),DATA!AH623,"n/a")</f>
        <v>3.57</v>
      </c>
      <c r="J2061" s="78">
        <f>+IF(ISNUMBER(DATA!AI623),DATA!AI623,"n/a")</f>
        <v>-1.6E-2</v>
      </c>
      <c r="K2061" s="88">
        <f>+IF(ISNUMBER(DATA!AR623),DATA!AR623,"n/a")</f>
        <v>3.41</v>
      </c>
      <c r="L2061" s="78">
        <f>+IF(ISNUMBER(DATA!AS623),DATA!AS623,"n/a")</f>
        <v>-3.9E-2</v>
      </c>
      <c r="M2061" s="67"/>
      <c r="N2061" s="67"/>
      <c r="O2061" s="67"/>
      <c r="P2061" s="67"/>
      <c r="Q2061" s="67"/>
      <c r="S2061" s="71"/>
      <c r="U2061" s="71"/>
      <c r="W2061" s="71"/>
      <c r="Y2061" s="71"/>
    </row>
    <row r="2062" spans="1:25" s="70" customFormat="1" x14ac:dyDescent="0.2">
      <c r="A2062" s="67" t="s">
        <v>12</v>
      </c>
      <c r="B2062" s="67" t="s">
        <v>23</v>
      </c>
      <c r="C2062" s="67" t="s">
        <v>10</v>
      </c>
      <c r="D2062" s="67" t="s">
        <v>289</v>
      </c>
      <c r="E2062" s="88">
        <f>+IF(ISNUMBER(DATA!N624),DATA!N624,"n/a")</f>
        <v>3.95</v>
      </c>
      <c r="F2062" s="78">
        <f>+IF(ISNUMBER(DATA!O624),DATA!O624,"n/a")</f>
        <v>7.0000000000000001E-3</v>
      </c>
      <c r="G2062" s="88">
        <f>+IF(ISNUMBER(DATA!X624),DATA!X624,"n/a")</f>
        <v>3.96</v>
      </c>
      <c r="H2062" s="78">
        <f>+IF(ISNUMBER(DATA!Y624),DATA!Y624,"n/a")</f>
        <v>2.8000000000000001E-2</v>
      </c>
      <c r="I2062" s="88">
        <f>+IF(ISNUMBER(DATA!AH624),DATA!AH624,"n/a")</f>
        <v>3.92</v>
      </c>
      <c r="J2062" s="78">
        <f>+IF(ISNUMBER(DATA!AI624),DATA!AI624,"n/a")</f>
        <v>2.5000000000000001E-2</v>
      </c>
      <c r="K2062" s="88">
        <f>+IF(ISNUMBER(DATA!AR624),DATA!AR624,"n/a")</f>
        <v>3.92</v>
      </c>
      <c r="L2062" s="78">
        <f>+IF(ISNUMBER(DATA!AS624),DATA!AS624,"n/a")</f>
        <v>1.6E-2</v>
      </c>
      <c r="M2062" s="67"/>
      <c r="N2062" s="67"/>
      <c r="O2062" s="67"/>
      <c r="P2062" s="67"/>
      <c r="Q2062" s="67"/>
      <c r="S2062" s="71"/>
      <c r="U2062" s="71"/>
      <c r="W2062" s="71"/>
      <c r="Y2062" s="71"/>
    </row>
    <row r="2063" spans="1:25" s="70" customFormat="1" x14ac:dyDescent="0.2">
      <c r="A2063" s="67" t="s">
        <v>12</v>
      </c>
      <c r="B2063" s="67" t="s">
        <v>23</v>
      </c>
      <c r="C2063" s="67" t="s">
        <v>10</v>
      </c>
      <c r="D2063" s="67" t="s">
        <v>290</v>
      </c>
      <c r="E2063" s="88">
        <f>+IF(ISNUMBER(DATA!N625),DATA!N625,"n/a")</f>
        <v>4.0199999999999996</v>
      </c>
      <c r="F2063" s="78">
        <f>+IF(ISNUMBER(DATA!O625),DATA!O625,"n/a")</f>
        <v>7.0999999999999994E-2</v>
      </c>
      <c r="G2063" s="88">
        <f>+IF(ISNUMBER(DATA!X625),DATA!X625,"n/a")</f>
        <v>4.12</v>
      </c>
      <c r="H2063" s="78">
        <f>+IF(ISNUMBER(DATA!Y625),DATA!Y625,"n/a")</f>
        <v>0.128</v>
      </c>
      <c r="I2063" s="88">
        <f>+IF(ISNUMBER(DATA!AH625),DATA!AH625,"n/a")</f>
        <v>4.04</v>
      </c>
      <c r="J2063" s="78">
        <f>+IF(ISNUMBER(DATA!AI625),DATA!AI625,"n/a")</f>
        <v>5.7000000000000002E-2</v>
      </c>
      <c r="K2063" s="88">
        <f>+IF(ISNUMBER(DATA!AR625),DATA!AR625,"n/a")</f>
        <v>4</v>
      </c>
      <c r="L2063" s="78">
        <f>+IF(ISNUMBER(DATA!AS625),DATA!AS625,"n/a")</f>
        <v>4.5999999999999999E-2</v>
      </c>
      <c r="M2063" s="67"/>
      <c r="N2063" s="67"/>
      <c r="O2063" s="67"/>
      <c r="P2063" s="67"/>
      <c r="Q2063" s="67"/>
      <c r="S2063" s="71"/>
      <c r="U2063" s="71"/>
      <c r="W2063" s="71"/>
      <c r="Y2063" s="71"/>
    </row>
    <row r="2064" spans="1:25" s="70" customFormat="1" x14ac:dyDescent="0.2">
      <c r="A2064" s="67" t="s">
        <v>12</v>
      </c>
      <c r="B2064" s="67" t="s">
        <v>23</v>
      </c>
      <c r="C2064" s="67" t="s">
        <v>10</v>
      </c>
      <c r="D2064" s="67" t="s">
        <v>291</v>
      </c>
      <c r="E2064" s="88">
        <f>+IF(ISNUMBER(DATA!N626),DATA!N626,"n/a")</f>
        <v>3.96</v>
      </c>
      <c r="F2064" s="78">
        <f>+IF(ISNUMBER(DATA!O626),DATA!O626,"n/a")</f>
        <v>3.2000000000000001E-2</v>
      </c>
      <c r="G2064" s="88">
        <f>+IF(ISNUMBER(DATA!X626),DATA!X626,"n/a")</f>
        <v>3.85</v>
      </c>
      <c r="H2064" s="78">
        <f>+IF(ISNUMBER(DATA!Y626),DATA!Y626,"n/a")</f>
        <v>1E-3</v>
      </c>
      <c r="I2064" s="88">
        <f>+IF(ISNUMBER(DATA!AH626),DATA!AH626,"n/a")</f>
        <v>3.74</v>
      </c>
      <c r="J2064" s="78">
        <f>+IF(ISNUMBER(DATA!AI626),DATA!AI626,"n/a")</f>
        <v>-0.03</v>
      </c>
      <c r="K2064" s="88">
        <f>+IF(ISNUMBER(DATA!AR626),DATA!AR626,"n/a")</f>
        <v>3.79</v>
      </c>
      <c r="L2064" s="78">
        <f>+IF(ISNUMBER(DATA!AS626),DATA!AS626,"n/a")</f>
        <v>2E-3</v>
      </c>
      <c r="M2064" s="67"/>
      <c r="N2064" s="67"/>
      <c r="O2064" s="67"/>
      <c r="P2064" s="67"/>
      <c r="Q2064" s="67"/>
      <c r="S2064" s="71"/>
      <c r="U2064" s="71"/>
      <c r="W2064" s="71"/>
      <c r="Y2064" s="71"/>
    </row>
    <row r="2065" spans="1:25" s="70" customFormat="1" x14ac:dyDescent="0.2">
      <c r="A2065" s="67" t="s">
        <v>12</v>
      </c>
      <c r="B2065" s="67" t="s">
        <v>23</v>
      </c>
      <c r="C2065" s="67" t="s">
        <v>10</v>
      </c>
      <c r="D2065" s="67" t="s">
        <v>292</v>
      </c>
      <c r="E2065" s="88">
        <f>+IF(ISNUMBER(DATA!N627),DATA!N627,"n/a")</f>
        <v>3.84</v>
      </c>
      <c r="F2065" s="78">
        <f>+IF(ISNUMBER(DATA!O627),DATA!O627,"n/a")</f>
        <v>1.4E-2</v>
      </c>
      <c r="G2065" s="88">
        <f>+IF(ISNUMBER(DATA!X627),DATA!X627,"n/a")</f>
        <v>3.85</v>
      </c>
      <c r="H2065" s="78">
        <f>+IF(ISNUMBER(DATA!Y627),DATA!Y627,"n/a")</f>
        <v>-1.0999999999999999E-2</v>
      </c>
      <c r="I2065" s="88">
        <f>+IF(ISNUMBER(DATA!AH627),DATA!AH627,"n/a")</f>
        <v>3.84</v>
      </c>
      <c r="J2065" s="78">
        <f>+IF(ISNUMBER(DATA!AI627),DATA!AI627,"n/a")</f>
        <v>-0.01</v>
      </c>
      <c r="K2065" s="88">
        <f>+IF(ISNUMBER(DATA!AR627),DATA!AR627,"n/a")</f>
        <v>3.82</v>
      </c>
      <c r="L2065" s="78">
        <f>+IF(ISNUMBER(DATA!AS627),DATA!AS627,"n/a")</f>
        <v>1.0999999999999999E-2</v>
      </c>
      <c r="M2065" s="67"/>
      <c r="N2065" s="67"/>
      <c r="O2065" s="67"/>
      <c r="P2065" s="67"/>
      <c r="Q2065" s="67"/>
      <c r="S2065" s="71"/>
      <c r="U2065" s="71"/>
      <c r="W2065" s="71"/>
      <c r="Y2065" s="71"/>
    </row>
    <row r="2066" spans="1:25" s="70" customFormat="1" x14ac:dyDescent="0.2">
      <c r="A2066" s="67" t="s">
        <v>12</v>
      </c>
      <c r="B2066" s="67" t="s">
        <v>23</v>
      </c>
      <c r="C2066" s="67" t="s">
        <v>10</v>
      </c>
      <c r="D2066" s="67" t="s">
        <v>293</v>
      </c>
      <c r="E2066" s="88">
        <f>+IF(ISNUMBER(DATA!N628),DATA!N628,"n/a")</f>
        <v>3.69</v>
      </c>
      <c r="F2066" s="78">
        <f>+IF(ISNUMBER(DATA!O628),DATA!O628,"n/a")</f>
        <v>7.0000000000000007E-2</v>
      </c>
      <c r="G2066" s="88">
        <f>+IF(ISNUMBER(DATA!X628),DATA!X628,"n/a")</f>
        <v>3.74</v>
      </c>
      <c r="H2066" s="78">
        <f>+IF(ISNUMBER(DATA!Y628),DATA!Y628,"n/a")</f>
        <v>4.1000000000000002E-2</v>
      </c>
      <c r="I2066" s="88">
        <f>+IF(ISNUMBER(DATA!AH628),DATA!AH628,"n/a")</f>
        <v>3.67</v>
      </c>
      <c r="J2066" s="78">
        <f>+IF(ISNUMBER(DATA!AI628),DATA!AI628,"n/a")</f>
        <v>1.7999999999999999E-2</v>
      </c>
      <c r="K2066" s="88">
        <f>+IF(ISNUMBER(DATA!AR628),DATA!AR628,"n/a")</f>
        <v>3.69</v>
      </c>
      <c r="L2066" s="78">
        <f>+IF(ISNUMBER(DATA!AS628),DATA!AS628,"n/a")</f>
        <v>1.4E-2</v>
      </c>
      <c r="M2066" s="67"/>
      <c r="N2066" s="67"/>
      <c r="O2066" s="67"/>
      <c r="P2066" s="67"/>
      <c r="Q2066" s="67"/>
      <c r="S2066" s="71"/>
      <c r="U2066" s="71"/>
      <c r="W2066" s="71"/>
      <c r="Y2066" s="71"/>
    </row>
    <row r="2067" spans="1:25" s="70" customFormat="1" x14ac:dyDescent="0.2">
      <c r="A2067" s="67" t="s">
        <v>12</v>
      </c>
      <c r="B2067" s="67" t="s">
        <v>23</v>
      </c>
      <c r="C2067" s="67" t="s">
        <v>10</v>
      </c>
      <c r="D2067" s="67" t="s">
        <v>294</v>
      </c>
      <c r="E2067" s="88">
        <f>+IF(ISNUMBER(DATA!N629),DATA!N629,"n/a")</f>
        <v>4.1500000000000004</v>
      </c>
      <c r="F2067" s="78">
        <f>+IF(ISNUMBER(DATA!O629),DATA!O629,"n/a")</f>
        <v>-4.2000000000000003E-2</v>
      </c>
      <c r="G2067" s="88">
        <f>+IF(ISNUMBER(DATA!X629),DATA!X629,"n/a")</f>
        <v>4.29</v>
      </c>
      <c r="H2067" s="78">
        <f>+IF(ISNUMBER(DATA!Y629),DATA!Y629,"n/a")</f>
        <v>1.2E-2</v>
      </c>
      <c r="I2067" s="88">
        <f>+IF(ISNUMBER(DATA!AH629),DATA!AH629,"n/a")</f>
        <v>4.2699999999999996</v>
      </c>
      <c r="J2067" s="78">
        <f>+IF(ISNUMBER(DATA!AI629),DATA!AI629,"n/a")</f>
        <v>-4.0000000000000001E-3</v>
      </c>
      <c r="K2067" s="88">
        <f>+IF(ISNUMBER(DATA!AR629),DATA!AR629,"n/a")</f>
        <v>4.25</v>
      </c>
      <c r="L2067" s="78">
        <f>+IF(ISNUMBER(DATA!AS629),DATA!AS629,"n/a")</f>
        <v>2E-3</v>
      </c>
      <c r="M2067" s="67"/>
      <c r="N2067" s="67"/>
      <c r="O2067" s="67"/>
      <c r="P2067" s="67"/>
      <c r="Q2067" s="67"/>
      <c r="S2067" s="71"/>
      <c r="U2067" s="71"/>
      <c r="W2067" s="71"/>
      <c r="Y2067" s="71"/>
    </row>
    <row r="2068" spans="1:25" s="70" customFormat="1" x14ac:dyDescent="0.2">
      <c r="A2068" s="67" t="s">
        <v>12</v>
      </c>
      <c r="B2068" s="67" t="s">
        <v>23</v>
      </c>
      <c r="C2068" s="67" t="s">
        <v>10</v>
      </c>
      <c r="D2068" s="67" t="s">
        <v>295</v>
      </c>
      <c r="E2068" s="88">
        <f>+IF(ISNUMBER(DATA!N630),DATA!N630,"n/a")</f>
        <v>4.2300000000000004</v>
      </c>
      <c r="F2068" s="78">
        <f>+IF(ISNUMBER(DATA!O630),DATA!O630,"n/a")</f>
        <v>2E-3</v>
      </c>
      <c r="G2068" s="88">
        <f>+IF(ISNUMBER(DATA!X630),DATA!X630,"n/a")</f>
        <v>4.22</v>
      </c>
      <c r="H2068" s="78">
        <f>+IF(ISNUMBER(DATA!Y630),DATA!Y630,"n/a")</f>
        <v>-1E-3</v>
      </c>
      <c r="I2068" s="88">
        <f>+IF(ISNUMBER(DATA!AH630),DATA!AH630,"n/a")</f>
        <v>4.21</v>
      </c>
      <c r="J2068" s="78">
        <f>+IF(ISNUMBER(DATA!AI630),DATA!AI630,"n/a")</f>
        <v>-2.1999999999999999E-2</v>
      </c>
      <c r="K2068" s="88">
        <f>+IF(ISNUMBER(DATA!AR630),DATA!AR630,"n/a")</f>
        <v>4.24</v>
      </c>
      <c r="L2068" s="78">
        <f>+IF(ISNUMBER(DATA!AS630),DATA!AS630,"n/a")</f>
        <v>-6.5000000000000002E-2</v>
      </c>
      <c r="M2068" s="67"/>
      <c r="N2068" s="67"/>
      <c r="O2068" s="67"/>
      <c r="P2068" s="67"/>
      <c r="Q2068" s="67"/>
      <c r="S2068" s="71"/>
      <c r="U2068" s="71"/>
      <c r="W2068" s="71"/>
      <c r="Y2068" s="71"/>
    </row>
    <row r="2069" spans="1:25" s="70" customFormat="1" x14ac:dyDescent="0.2">
      <c r="A2069" s="67" t="s">
        <v>12</v>
      </c>
      <c r="B2069" s="67" t="s">
        <v>23</v>
      </c>
      <c r="C2069" s="67" t="s">
        <v>10</v>
      </c>
      <c r="D2069" s="67" t="s">
        <v>296</v>
      </c>
      <c r="E2069" s="88">
        <f>+IF(ISNUMBER(DATA!N631),DATA!N631,"n/a")</f>
        <v>3.79</v>
      </c>
      <c r="F2069" s="78">
        <f>+IF(ISNUMBER(DATA!O631),DATA!O631,"n/a")</f>
        <v>-1.2999999999999999E-2</v>
      </c>
      <c r="G2069" s="88">
        <f>+IF(ISNUMBER(DATA!X631),DATA!X631,"n/a")</f>
        <v>3.78</v>
      </c>
      <c r="H2069" s="78">
        <f>+IF(ISNUMBER(DATA!Y631),DATA!Y631,"n/a")</f>
        <v>-8.9999999999999993E-3</v>
      </c>
      <c r="I2069" s="88">
        <f>+IF(ISNUMBER(DATA!AH631),DATA!AH631,"n/a")</f>
        <v>3.74</v>
      </c>
      <c r="J2069" s="78">
        <f>+IF(ISNUMBER(DATA!AI631),DATA!AI631,"n/a")</f>
        <v>-1.7000000000000001E-2</v>
      </c>
      <c r="K2069" s="88">
        <f>+IF(ISNUMBER(DATA!AR631),DATA!AR631,"n/a")</f>
        <v>3.75</v>
      </c>
      <c r="L2069" s="78">
        <f>+IF(ISNUMBER(DATA!AS631),DATA!AS631,"n/a")</f>
        <v>-5.0000000000000001E-3</v>
      </c>
      <c r="M2069" s="67"/>
      <c r="N2069" s="67"/>
      <c r="O2069" s="67"/>
      <c r="P2069" s="67"/>
      <c r="Q2069" s="67"/>
      <c r="S2069" s="71"/>
      <c r="U2069" s="71"/>
      <c r="W2069" s="71"/>
      <c r="Y2069" s="71"/>
    </row>
    <row r="2070" spans="1:25" s="70" customFormat="1" x14ac:dyDescent="0.2">
      <c r="A2070" s="67" t="s">
        <v>12</v>
      </c>
      <c r="B2070" s="67" t="s">
        <v>23</v>
      </c>
      <c r="C2070" s="67" t="s">
        <v>10</v>
      </c>
      <c r="D2070" s="67" t="s">
        <v>297</v>
      </c>
      <c r="E2070" s="88">
        <f>+IF(ISNUMBER(DATA!N632),DATA!N632,"n/a")</f>
        <v>3.75</v>
      </c>
      <c r="F2070" s="78">
        <f>+IF(ISNUMBER(DATA!O632),DATA!O632,"n/a")</f>
        <v>7.0000000000000007E-2</v>
      </c>
      <c r="G2070" s="88">
        <f>+IF(ISNUMBER(DATA!X632),DATA!X632,"n/a")</f>
        <v>3.8</v>
      </c>
      <c r="H2070" s="78">
        <f>+IF(ISNUMBER(DATA!Y632),DATA!Y632,"n/a")</f>
        <v>3.6999999999999998E-2</v>
      </c>
      <c r="I2070" s="88">
        <f>+IF(ISNUMBER(DATA!AH632),DATA!AH632,"n/a")</f>
        <v>3.73</v>
      </c>
      <c r="J2070" s="78">
        <f>+IF(ISNUMBER(DATA!AI632),DATA!AI632,"n/a")</f>
        <v>1.4999999999999999E-2</v>
      </c>
      <c r="K2070" s="88">
        <f>+IF(ISNUMBER(DATA!AR632),DATA!AR632,"n/a")</f>
        <v>3.75</v>
      </c>
      <c r="L2070" s="78">
        <f>+IF(ISNUMBER(DATA!AS632),DATA!AS632,"n/a")</f>
        <v>1.6E-2</v>
      </c>
      <c r="M2070" s="67"/>
      <c r="N2070" s="67"/>
      <c r="O2070" s="67"/>
      <c r="P2070" s="67"/>
      <c r="Q2070" s="67"/>
      <c r="S2070" s="71"/>
      <c r="U2070" s="71"/>
      <c r="W2070" s="71"/>
      <c r="Y2070" s="71"/>
    </row>
    <row r="2071" spans="1:25" s="70" customFormat="1" x14ac:dyDescent="0.2">
      <c r="A2071" s="67" t="s">
        <v>12</v>
      </c>
      <c r="B2071" s="67" t="s">
        <v>23</v>
      </c>
      <c r="C2071" s="67" t="s">
        <v>10</v>
      </c>
      <c r="D2071" s="67" t="s">
        <v>298</v>
      </c>
      <c r="E2071" s="88">
        <f>+IF(ISNUMBER(DATA!N633),DATA!N633,"n/a")</f>
        <v>3.29</v>
      </c>
      <c r="F2071" s="78">
        <f>+IF(ISNUMBER(DATA!O633),DATA!O633,"n/a")</f>
        <v>-7.1999999999999995E-2</v>
      </c>
      <c r="G2071" s="88">
        <f>+IF(ISNUMBER(DATA!X633),DATA!X633,"n/a")</f>
        <v>3.28</v>
      </c>
      <c r="H2071" s="78">
        <f>+IF(ISNUMBER(DATA!Y633),DATA!Y633,"n/a")</f>
        <v>-4.7E-2</v>
      </c>
      <c r="I2071" s="88">
        <f>+IF(ISNUMBER(DATA!AH633),DATA!AH633,"n/a")</f>
        <v>3.28</v>
      </c>
      <c r="J2071" s="78">
        <f>+IF(ISNUMBER(DATA!AI633),DATA!AI633,"n/a")</f>
        <v>-4.5999999999999999E-2</v>
      </c>
      <c r="K2071" s="88">
        <f>+IF(ISNUMBER(DATA!AR633),DATA!AR633,"n/a")</f>
        <v>3.35</v>
      </c>
      <c r="L2071" s="78">
        <f>+IF(ISNUMBER(DATA!AS633),DATA!AS633,"n/a")</f>
        <v>-3.3000000000000002E-2</v>
      </c>
      <c r="M2071" s="67"/>
      <c r="N2071" s="67"/>
      <c r="O2071" s="67"/>
      <c r="P2071" s="67"/>
      <c r="Q2071" s="67"/>
      <c r="S2071" s="71"/>
      <c r="U2071" s="71"/>
      <c r="W2071" s="71"/>
      <c r="Y2071" s="71"/>
    </row>
    <row r="2072" spans="1:25" s="70" customFormat="1" x14ac:dyDescent="0.2">
      <c r="A2072" s="67" t="s">
        <v>12</v>
      </c>
      <c r="B2072" s="67" t="s">
        <v>23</v>
      </c>
      <c r="C2072" s="67" t="s">
        <v>10</v>
      </c>
      <c r="D2072" s="67" t="s">
        <v>299</v>
      </c>
      <c r="E2072" s="88">
        <f>+IF(ISNUMBER(DATA!N634),DATA!N634,"n/a")</f>
        <v>3.44</v>
      </c>
      <c r="F2072" s="78">
        <f>+IF(ISNUMBER(DATA!O634),DATA!O634,"n/a")</f>
        <v>-2.3E-2</v>
      </c>
      <c r="G2072" s="88">
        <f>+IF(ISNUMBER(DATA!X634),DATA!X634,"n/a")</f>
        <v>3.35</v>
      </c>
      <c r="H2072" s="78">
        <f>+IF(ISNUMBER(DATA!Y634),DATA!Y634,"n/a")</f>
        <v>-2.5999999999999999E-2</v>
      </c>
      <c r="I2072" s="88">
        <f>+IF(ISNUMBER(DATA!AH634),DATA!AH634,"n/a")</f>
        <v>3.34</v>
      </c>
      <c r="J2072" s="78">
        <f>+IF(ISNUMBER(DATA!AI634),DATA!AI634,"n/a")</f>
        <v>-3.2000000000000001E-2</v>
      </c>
      <c r="K2072" s="88">
        <f>+IF(ISNUMBER(DATA!AR634),DATA!AR634,"n/a")</f>
        <v>3.36</v>
      </c>
      <c r="L2072" s="78">
        <f>+IF(ISNUMBER(DATA!AS634),DATA!AS634,"n/a")</f>
        <v>-0.04</v>
      </c>
      <c r="M2072" s="67"/>
      <c r="N2072" s="67"/>
      <c r="O2072" s="67"/>
      <c r="P2072" s="67"/>
      <c r="Q2072" s="67"/>
      <c r="S2072" s="71"/>
      <c r="U2072" s="71"/>
      <c r="W2072" s="71"/>
      <c r="Y2072" s="71"/>
    </row>
    <row r="2073" spans="1:25" s="70" customFormat="1" x14ac:dyDescent="0.2">
      <c r="A2073" s="67" t="s">
        <v>12</v>
      </c>
      <c r="B2073" s="67" t="s">
        <v>23</v>
      </c>
      <c r="C2073" s="67" t="s">
        <v>10</v>
      </c>
      <c r="D2073" s="67" t="s">
        <v>300</v>
      </c>
      <c r="E2073" s="88">
        <f>+IF(ISNUMBER(DATA!N635),DATA!N635,"n/a")</f>
        <v>3.74</v>
      </c>
      <c r="F2073" s="78">
        <f>+IF(ISNUMBER(DATA!O635),DATA!O635,"n/a")</f>
        <v>1.2E-2</v>
      </c>
      <c r="G2073" s="88">
        <f>+IF(ISNUMBER(DATA!X635),DATA!X635,"n/a")</f>
        <v>3.74</v>
      </c>
      <c r="H2073" s="78">
        <f>+IF(ISNUMBER(DATA!Y635),DATA!Y635,"n/a")</f>
        <v>-1.2E-2</v>
      </c>
      <c r="I2073" s="88">
        <f>+IF(ISNUMBER(DATA!AH635),DATA!AH635,"n/a")</f>
        <v>3.7</v>
      </c>
      <c r="J2073" s="78">
        <f>+IF(ISNUMBER(DATA!AI635),DATA!AI635,"n/a")</f>
        <v>-2.5999999999999999E-2</v>
      </c>
      <c r="K2073" s="88">
        <f>+IF(ISNUMBER(DATA!AR635),DATA!AR635,"n/a")</f>
        <v>3.74</v>
      </c>
      <c r="L2073" s="78">
        <f>+IF(ISNUMBER(DATA!AS635),DATA!AS635,"n/a")</f>
        <v>-0.02</v>
      </c>
      <c r="M2073" s="67"/>
      <c r="N2073" s="67"/>
      <c r="O2073" s="67"/>
      <c r="P2073" s="67"/>
      <c r="Q2073" s="67"/>
      <c r="S2073" s="71"/>
      <c r="U2073" s="71"/>
      <c r="W2073" s="71"/>
      <c r="Y2073" s="71"/>
    </row>
    <row r="2074" spans="1:25" s="70" customFormat="1" x14ac:dyDescent="0.2">
      <c r="A2074" s="67" t="s">
        <v>12</v>
      </c>
      <c r="B2074" s="67" t="s">
        <v>23</v>
      </c>
      <c r="C2074" s="67" t="s">
        <v>10</v>
      </c>
      <c r="D2074" s="67" t="s">
        <v>301</v>
      </c>
      <c r="E2074" s="88">
        <f>+IF(ISNUMBER(DATA!N636),DATA!N636,"n/a")</f>
        <v>3.76</v>
      </c>
      <c r="F2074" s="78">
        <f>+IF(ISNUMBER(DATA!O636),DATA!O636,"n/a")</f>
        <v>2.7E-2</v>
      </c>
      <c r="G2074" s="88">
        <f>+IF(ISNUMBER(DATA!X636),DATA!X636,"n/a")</f>
        <v>3.78</v>
      </c>
      <c r="H2074" s="78">
        <f>+IF(ISNUMBER(DATA!Y636),DATA!Y636,"n/a")</f>
        <v>0.02</v>
      </c>
      <c r="I2074" s="88">
        <f>+IF(ISNUMBER(DATA!AH636),DATA!AH636,"n/a")</f>
        <v>3.76</v>
      </c>
      <c r="J2074" s="78">
        <f>+IF(ISNUMBER(DATA!AI636),DATA!AI636,"n/a")</f>
        <v>1.0999999999999999E-2</v>
      </c>
      <c r="K2074" s="88">
        <f>+IF(ISNUMBER(DATA!AR636),DATA!AR636,"n/a")</f>
        <v>3.77</v>
      </c>
      <c r="L2074" s="78">
        <f>+IF(ISNUMBER(DATA!AS636),DATA!AS636,"n/a")</f>
        <v>6.0000000000000001E-3</v>
      </c>
      <c r="M2074" s="67"/>
      <c r="N2074" s="67"/>
      <c r="O2074" s="67"/>
      <c r="P2074" s="67"/>
      <c r="Q2074" s="67"/>
      <c r="S2074" s="71"/>
      <c r="U2074" s="71"/>
      <c r="W2074" s="71"/>
      <c r="Y2074" s="71"/>
    </row>
    <row r="2075" spans="1:25" s="70" customFormat="1" x14ac:dyDescent="0.2">
      <c r="A2075" s="67" t="s">
        <v>12</v>
      </c>
      <c r="B2075" s="67" t="s">
        <v>23</v>
      </c>
      <c r="C2075" s="67" t="s">
        <v>10</v>
      </c>
      <c r="D2075" s="67" t="s">
        <v>302</v>
      </c>
      <c r="E2075" s="88">
        <f>+IF(ISNUMBER(DATA!N637),DATA!N637,"n/a")</f>
        <v>3.72</v>
      </c>
      <c r="F2075" s="78">
        <f>+IF(ISNUMBER(DATA!O637),DATA!O637,"n/a")</f>
        <v>-0.125</v>
      </c>
      <c r="G2075" s="88">
        <f>+IF(ISNUMBER(DATA!X637),DATA!X637,"n/a")</f>
        <v>3.7</v>
      </c>
      <c r="H2075" s="78">
        <f>+IF(ISNUMBER(DATA!Y637),DATA!Y637,"n/a")</f>
        <v>-0.11</v>
      </c>
      <c r="I2075" s="88">
        <f>+IF(ISNUMBER(DATA!AH637),DATA!AH637,"n/a")</f>
        <v>3.68</v>
      </c>
      <c r="J2075" s="78">
        <f>+IF(ISNUMBER(DATA!AI637),DATA!AI637,"n/a")</f>
        <v>-0.124</v>
      </c>
      <c r="K2075" s="88">
        <f>+IF(ISNUMBER(DATA!AR637),DATA!AR637,"n/a")</f>
        <v>3.81</v>
      </c>
      <c r="L2075" s="78">
        <f>+IF(ISNUMBER(DATA!AS637),DATA!AS637,"n/a")</f>
        <v>-7.6999999999999999E-2</v>
      </c>
      <c r="M2075" s="67"/>
      <c r="N2075" s="67"/>
      <c r="O2075" s="67"/>
      <c r="P2075" s="67"/>
      <c r="Q2075" s="67"/>
      <c r="S2075" s="71"/>
      <c r="U2075" s="71"/>
      <c r="W2075" s="71"/>
      <c r="Y2075" s="71"/>
    </row>
    <row r="2076" spans="1:25" s="70" customFormat="1" x14ac:dyDescent="0.2">
      <c r="A2076" s="67" t="s">
        <v>12</v>
      </c>
      <c r="B2076" s="67" t="s">
        <v>23</v>
      </c>
      <c r="C2076" s="67" t="s">
        <v>10</v>
      </c>
      <c r="D2076" s="67" t="s">
        <v>303</v>
      </c>
      <c r="E2076" s="88">
        <f>+IF(ISNUMBER(DATA!N638),DATA!N638,"n/a")</f>
        <v>3.24</v>
      </c>
      <c r="F2076" s="78">
        <f>+IF(ISNUMBER(DATA!O638),DATA!O638,"n/a")</f>
        <v>-4.9000000000000002E-2</v>
      </c>
      <c r="G2076" s="88">
        <f>+IF(ISNUMBER(DATA!X638),DATA!X638,"n/a")</f>
        <v>3.42</v>
      </c>
      <c r="H2076" s="78">
        <f>+IF(ISNUMBER(DATA!Y638),DATA!Y638,"n/a")</f>
        <v>-1.7000000000000001E-2</v>
      </c>
      <c r="I2076" s="88">
        <f>+IF(ISNUMBER(DATA!AH638),DATA!AH638,"n/a")</f>
        <v>3.43</v>
      </c>
      <c r="J2076" s="78">
        <f>+IF(ISNUMBER(DATA!AI638),DATA!AI638,"n/a")</f>
        <v>-0.02</v>
      </c>
      <c r="K2076" s="88">
        <f>+IF(ISNUMBER(DATA!AR638),DATA!AR638,"n/a")</f>
        <v>3.45</v>
      </c>
      <c r="L2076" s="78">
        <f>+IF(ISNUMBER(DATA!AS638),DATA!AS638,"n/a")</f>
        <v>-0.02</v>
      </c>
      <c r="M2076" s="67"/>
      <c r="N2076" s="67"/>
      <c r="O2076" s="67"/>
      <c r="P2076" s="67"/>
      <c r="Q2076" s="67"/>
      <c r="S2076" s="71"/>
      <c r="U2076" s="71"/>
      <c r="W2076" s="71"/>
      <c r="Y2076" s="71"/>
    </row>
    <row r="2077" spans="1:25" s="70" customFormat="1" x14ac:dyDescent="0.2">
      <c r="A2077" s="67" t="s">
        <v>12</v>
      </c>
      <c r="B2077" s="67" t="s">
        <v>23</v>
      </c>
      <c r="C2077" s="67" t="s">
        <v>10</v>
      </c>
      <c r="D2077" s="67" t="s">
        <v>304</v>
      </c>
      <c r="E2077" s="88">
        <f>+IF(ISNUMBER(DATA!N639),DATA!N639,"n/a")</f>
        <v>3.88</v>
      </c>
      <c r="F2077" s="78">
        <f>+IF(ISNUMBER(DATA!O639),DATA!O639,"n/a")</f>
        <v>2.3E-2</v>
      </c>
      <c r="G2077" s="88">
        <f>+IF(ISNUMBER(DATA!X639),DATA!X639,"n/a")</f>
        <v>3.85</v>
      </c>
      <c r="H2077" s="78">
        <f>+IF(ISNUMBER(DATA!Y639),DATA!Y639,"n/a")</f>
        <v>1.2999999999999999E-2</v>
      </c>
      <c r="I2077" s="88">
        <f>+IF(ISNUMBER(DATA!AH639),DATA!AH639,"n/a")</f>
        <v>3.87</v>
      </c>
      <c r="J2077" s="78">
        <f>+IF(ISNUMBER(DATA!AI639),DATA!AI639,"n/a")</f>
        <v>2.1999999999999999E-2</v>
      </c>
      <c r="K2077" s="88">
        <f>+IF(ISNUMBER(DATA!AR639),DATA!AR639,"n/a")</f>
        <v>3.87</v>
      </c>
      <c r="L2077" s="78">
        <f>+IF(ISNUMBER(DATA!AS639),DATA!AS639,"n/a")</f>
        <v>1.7999999999999999E-2</v>
      </c>
      <c r="M2077" s="67"/>
      <c r="N2077" s="67"/>
      <c r="O2077" s="67"/>
      <c r="P2077" s="67"/>
      <c r="Q2077" s="67"/>
      <c r="S2077" s="71"/>
      <c r="U2077" s="71"/>
      <c r="W2077" s="71"/>
      <c r="Y2077" s="71"/>
    </row>
    <row r="2078" spans="1:25" s="70" customFormat="1" x14ac:dyDescent="0.2">
      <c r="A2078" s="67" t="s">
        <v>12</v>
      </c>
      <c r="B2078" s="67" t="s">
        <v>23</v>
      </c>
      <c r="C2078" s="67" t="s">
        <v>10</v>
      </c>
      <c r="D2078" s="67" t="s">
        <v>305</v>
      </c>
      <c r="E2078" s="88">
        <f>+IF(ISNUMBER(DATA!N640),DATA!N640,"n/a")</f>
        <v>3.7</v>
      </c>
      <c r="F2078" s="78">
        <f>+IF(ISNUMBER(DATA!O640),DATA!O640,"n/a")</f>
        <v>6.8000000000000005E-2</v>
      </c>
      <c r="G2078" s="88">
        <f>+IF(ISNUMBER(DATA!X640),DATA!X640,"n/a")</f>
        <v>3.74</v>
      </c>
      <c r="H2078" s="78">
        <f>+IF(ISNUMBER(DATA!Y640),DATA!Y640,"n/a")</f>
        <v>3.9E-2</v>
      </c>
      <c r="I2078" s="88">
        <f>+IF(ISNUMBER(DATA!AH640),DATA!AH640,"n/a")</f>
        <v>3.67</v>
      </c>
      <c r="J2078" s="78">
        <f>+IF(ISNUMBER(DATA!AI640),DATA!AI640,"n/a")</f>
        <v>1.7999999999999999E-2</v>
      </c>
      <c r="K2078" s="88">
        <f>+IF(ISNUMBER(DATA!AR640),DATA!AR640,"n/a")</f>
        <v>3.68</v>
      </c>
      <c r="L2078" s="78">
        <f>+IF(ISNUMBER(DATA!AS640),DATA!AS640,"n/a")</f>
        <v>1.4999999999999999E-2</v>
      </c>
      <c r="M2078" s="67"/>
      <c r="N2078" s="67"/>
      <c r="O2078" s="67"/>
      <c r="P2078" s="67"/>
      <c r="Q2078" s="67"/>
      <c r="S2078" s="71"/>
      <c r="U2078" s="71"/>
      <c r="W2078" s="71"/>
      <c r="Y2078" s="71"/>
    </row>
    <row r="2079" spans="1:25" s="70" customFormat="1" x14ac:dyDescent="0.2">
      <c r="A2079" s="67" t="s">
        <v>12</v>
      </c>
      <c r="B2079" s="67" t="s">
        <v>23</v>
      </c>
      <c r="C2079" s="67" t="s">
        <v>10</v>
      </c>
      <c r="D2079" s="67" t="s">
        <v>306</v>
      </c>
      <c r="E2079" s="88">
        <f>+IF(ISNUMBER(DATA!N641),DATA!N641,"n/a")</f>
        <v>3.57</v>
      </c>
      <c r="F2079" s="78">
        <f>+IF(ISNUMBER(DATA!O641),DATA!O641,"n/a")</f>
        <v>1.7000000000000001E-2</v>
      </c>
      <c r="G2079" s="88">
        <f>+IF(ISNUMBER(DATA!X641),DATA!X641,"n/a")</f>
        <v>3.56</v>
      </c>
      <c r="H2079" s="78">
        <f>+IF(ISNUMBER(DATA!Y641),DATA!Y641,"n/a")</f>
        <v>-0.01</v>
      </c>
      <c r="I2079" s="88">
        <f>+IF(ISNUMBER(DATA!AH641),DATA!AH641,"n/a")</f>
        <v>3.57</v>
      </c>
      <c r="J2079" s="78">
        <f>+IF(ISNUMBER(DATA!AI641),DATA!AI641,"n/a")</f>
        <v>-0.01</v>
      </c>
      <c r="K2079" s="88">
        <f>+IF(ISNUMBER(DATA!AR641),DATA!AR641,"n/a")</f>
        <v>3.56</v>
      </c>
      <c r="L2079" s="78">
        <f>+IF(ISNUMBER(DATA!AS641),DATA!AS641,"n/a")</f>
        <v>1.0999999999999999E-2</v>
      </c>
      <c r="M2079" s="67"/>
      <c r="N2079" s="67"/>
      <c r="O2079" s="67"/>
      <c r="P2079" s="67"/>
      <c r="Q2079" s="67"/>
      <c r="S2079" s="71"/>
      <c r="U2079" s="71"/>
      <c r="W2079" s="71"/>
      <c r="Y2079" s="71"/>
    </row>
    <row r="2080" spans="1:25" s="70" customFormat="1" x14ac:dyDescent="0.2">
      <c r="A2080" s="67" t="s">
        <v>12</v>
      </c>
      <c r="B2080" s="67" t="s">
        <v>23</v>
      </c>
      <c r="C2080" s="67" t="s">
        <v>10</v>
      </c>
      <c r="D2080" s="67" t="s">
        <v>307</v>
      </c>
      <c r="E2080" s="88">
        <f>+IF(ISNUMBER(DATA!N642),DATA!N642,"n/a")</f>
        <v>3.89</v>
      </c>
      <c r="F2080" s="78">
        <f>+IF(ISNUMBER(DATA!O642),DATA!O642,"n/a")</f>
        <v>-4.7E-2</v>
      </c>
      <c r="G2080" s="88">
        <f>+IF(ISNUMBER(DATA!X642),DATA!X642,"n/a")</f>
        <v>3.89</v>
      </c>
      <c r="H2080" s="78">
        <f>+IF(ISNUMBER(DATA!Y642),DATA!Y642,"n/a")</f>
        <v>-0.04</v>
      </c>
      <c r="I2080" s="88">
        <f>+IF(ISNUMBER(DATA!AH642),DATA!AH642,"n/a")</f>
        <v>3.85</v>
      </c>
      <c r="J2080" s="78">
        <f>+IF(ISNUMBER(DATA!AI642),DATA!AI642,"n/a")</f>
        <v>-4.2999999999999997E-2</v>
      </c>
      <c r="K2080" s="88">
        <f>+IF(ISNUMBER(DATA!AR642),DATA!AR642,"n/a")</f>
        <v>3.89</v>
      </c>
      <c r="L2080" s="78">
        <f>+IF(ISNUMBER(DATA!AS642),DATA!AS642,"n/a")</f>
        <v>-1.7999999999999999E-2</v>
      </c>
      <c r="M2080" s="67"/>
      <c r="N2080" s="67"/>
      <c r="O2080" s="67"/>
      <c r="P2080" s="67"/>
      <c r="Q2080" s="67"/>
      <c r="S2080" s="71"/>
      <c r="U2080" s="71"/>
      <c r="W2080" s="71"/>
      <c r="Y2080" s="71"/>
    </row>
    <row r="2081" spans="1:25" s="70" customFormat="1" x14ac:dyDescent="0.2">
      <c r="A2081" s="67" t="s">
        <v>12</v>
      </c>
      <c r="B2081" s="67" t="s">
        <v>23</v>
      </c>
      <c r="C2081" s="67" t="s">
        <v>10</v>
      </c>
      <c r="D2081" s="67" t="s">
        <v>308</v>
      </c>
      <c r="E2081" s="88">
        <f>+IF(ISNUMBER(DATA!N643),DATA!N643,"n/a")</f>
        <v>3.93</v>
      </c>
      <c r="F2081" s="78">
        <f>+IF(ISNUMBER(DATA!O643),DATA!O643,"n/a")</f>
        <v>-6.7000000000000004E-2</v>
      </c>
      <c r="G2081" s="88">
        <f>+IF(ISNUMBER(DATA!X643),DATA!X643,"n/a")</f>
        <v>4.0999999999999996</v>
      </c>
      <c r="H2081" s="78">
        <f>+IF(ISNUMBER(DATA!Y643),DATA!Y643,"n/a")</f>
        <v>-2.1999999999999999E-2</v>
      </c>
      <c r="I2081" s="88">
        <f>+IF(ISNUMBER(DATA!AH643),DATA!AH643,"n/a")</f>
        <v>4.13</v>
      </c>
      <c r="J2081" s="78">
        <f>+IF(ISNUMBER(DATA!AI643),DATA!AI643,"n/a")</f>
        <v>-2.8000000000000001E-2</v>
      </c>
      <c r="K2081" s="88">
        <f>+IF(ISNUMBER(DATA!AR643),DATA!AR643,"n/a")</f>
        <v>4.1500000000000004</v>
      </c>
      <c r="L2081" s="78">
        <f>+IF(ISNUMBER(DATA!AS643),DATA!AS643,"n/a")</f>
        <v>-1.2E-2</v>
      </c>
      <c r="M2081" s="67"/>
      <c r="N2081" s="67"/>
      <c r="O2081" s="67"/>
      <c r="P2081" s="67"/>
      <c r="Q2081" s="67"/>
      <c r="S2081" s="71"/>
      <c r="U2081" s="71"/>
      <c r="W2081" s="71"/>
      <c r="Y2081" s="71"/>
    </row>
    <row r="2082" spans="1:25" s="70" customFormat="1" x14ac:dyDescent="0.2">
      <c r="A2082" s="67" t="s">
        <v>12</v>
      </c>
      <c r="B2082" s="67" t="s">
        <v>23</v>
      </c>
      <c r="C2082" s="67" t="s">
        <v>10</v>
      </c>
      <c r="D2082" s="67" t="s">
        <v>309</v>
      </c>
      <c r="E2082" s="88">
        <f>+IF(ISNUMBER(DATA!N644),DATA!N644,"n/a")</f>
        <v>4.3499999999999996</v>
      </c>
      <c r="F2082" s="78">
        <f>+IF(ISNUMBER(DATA!O644),DATA!O644,"n/a")</f>
        <v>-5.0000000000000001E-3</v>
      </c>
      <c r="G2082" s="88">
        <f>+IF(ISNUMBER(DATA!X644),DATA!X644,"n/a")</f>
        <v>4.3899999999999997</v>
      </c>
      <c r="H2082" s="78">
        <f>+IF(ISNUMBER(DATA!Y644),DATA!Y644,"n/a")</f>
        <v>-2.1000000000000001E-2</v>
      </c>
      <c r="I2082" s="88">
        <f>+IF(ISNUMBER(DATA!AH644),DATA!AH644,"n/a")</f>
        <v>4.43</v>
      </c>
      <c r="J2082" s="78">
        <f>+IF(ISNUMBER(DATA!AI644),DATA!AI644,"n/a")</f>
        <v>-1E-3</v>
      </c>
      <c r="K2082" s="88">
        <f>+IF(ISNUMBER(DATA!AR644),DATA!AR644,"n/a")</f>
        <v>4.45</v>
      </c>
      <c r="L2082" s="78">
        <f>+IF(ISNUMBER(DATA!AS644),DATA!AS644,"n/a")</f>
        <v>-3.0000000000000001E-3</v>
      </c>
      <c r="M2082" s="67"/>
      <c r="N2082" s="67"/>
      <c r="O2082" s="67"/>
      <c r="P2082" s="67"/>
      <c r="Q2082" s="67"/>
      <c r="S2082" s="71"/>
      <c r="U2082" s="71"/>
      <c r="W2082" s="71"/>
      <c r="Y2082" s="71"/>
    </row>
    <row r="2083" spans="1:25" s="70" customFormat="1" x14ac:dyDescent="0.2">
      <c r="A2083" s="67" t="s">
        <v>12</v>
      </c>
      <c r="B2083" s="67" t="s">
        <v>23</v>
      </c>
      <c r="C2083" s="67" t="s">
        <v>10</v>
      </c>
      <c r="D2083" s="67" t="s">
        <v>310</v>
      </c>
      <c r="E2083" s="88">
        <f>+IF(ISNUMBER(DATA!N645),DATA!N645,"n/a")</f>
        <v>3.74</v>
      </c>
      <c r="F2083" s="78">
        <f>+IF(ISNUMBER(DATA!O645),DATA!O645,"n/a")</f>
        <v>-4.8000000000000001E-2</v>
      </c>
      <c r="G2083" s="88">
        <f>+IF(ISNUMBER(DATA!X645),DATA!X645,"n/a")</f>
        <v>3.7</v>
      </c>
      <c r="H2083" s="78">
        <f>+IF(ISNUMBER(DATA!Y645),DATA!Y645,"n/a")</f>
        <v>-5.1999999999999998E-2</v>
      </c>
      <c r="I2083" s="88">
        <f>+IF(ISNUMBER(DATA!AH645),DATA!AH645,"n/a")</f>
        <v>3.71</v>
      </c>
      <c r="J2083" s="78">
        <f>+IF(ISNUMBER(DATA!AI645),DATA!AI645,"n/a")</f>
        <v>-6.9000000000000006E-2</v>
      </c>
      <c r="K2083" s="88">
        <f>+IF(ISNUMBER(DATA!AR645),DATA!AR645,"n/a")</f>
        <v>3.79</v>
      </c>
      <c r="L2083" s="78">
        <f>+IF(ISNUMBER(DATA!AS645),DATA!AS645,"n/a")</f>
        <v>-5.7000000000000002E-2</v>
      </c>
      <c r="M2083" s="67"/>
      <c r="N2083" s="67"/>
      <c r="O2083" s="67"/>
      <c r="P2083" s="67"/>
      <c r="Q2083" s="67"/>
      <c r="S2083" s="71"/>
      <c r="U2083" s="71"/>
      <c r="W2083" s="71"/>
      <c r="Y2083" s="71"/>
    </row>
    <row r="2084" spans="1:25" s="70" customFormat="1" x14ac:dyDescent="0.2">
      <c r="A2084" s="67" t="s">
        <v>12</v>
      </c>
      <c r="B2084" s="67" t="s">
        <v>23</v>
      </c>
      <c r="C2084" s="67" t="s">
        <v>10</v>
      </c>
      <c r="D2084" s="67" t="s">
        <v>311</v>
      </c>
      <c r="E2084" s="88">
        <f>+IF(ISNUMBER(DATA!N646),DATA!N646,"n/a")</f>
        <v>3.62</v>
      </c>
      <c r="F2084" s="78">
        <f>+IF(ISNUMBER(DATA!O646),DATA!O646,"n/a")</f>
        <v>0.02</v>
      </c>
      <c r="G2084" s="88">
        <f>+IF(ISNUMBER(DATA!X646),DATA!X646,"n/a")</f>
        <v>3.68</v>
      </c>
      <c r="H2084" s="78">
        <f>+IF(ISNUMBER(DATA!Y646),DATA!Y646,"n/a")</f>
        <v>-4.3999999999999997E-2</v>
      </c>
      <c r="I2084" s="88">
        <f>+IF(ISNUMBER(DATA!AH646),DATA!AH646,"n/a")</f>
        <v>3.7</v>
      </c>
      <c r="J2084" s="78">
        <f>+IF(ISNUMBER(DATA!AI646),DATA!AI646,"n/a")</f>
        <v>-5.8999999999999997E-2</v>
      </c>
      <c r="K2084" s="88">
        <f>+IF(ISNUMBER(DATA!AR646),DATA!AR646,"n/a")</f>
        <v>3.79</v>
      </c>
      <c r="L2084" s="78">
        <f>+IF(ISNUMBER(DATA!AS646),DATA!AS646,"n/a")</f>
        <v>-5.6000000000000001E-2</v>
      </c>
      <c r="M2084" s="67"/>
      <c r="N2084" s="67"/>
      <c r="O2084" s="67"/>
      <c r="P2084" s="67"/>
      <c r="Q2084" s="67"/>
      <c r="S2084" s="71"/>
      <c r="U2084" s="71"/>
      <c r="W2084" s="71"/>
      <c r="Y2084" s="71"/>
    </row>
    <row r="2085" spans="1:25" s="70" customFormat="1" x14ac:dyDescent="0.2">
      <c r="A2085" s="67" t="s">
        <v>12</v>
      </c>
      <c r="B2085" s="67" t="s">
        <v>23</v>
      </c>
      <c r="C2085" s="67" t="s">
        <v>10</v>
      </c>
      <c r="D2085" s="67" t="s">
        <v>312</v>
      </c>
      <c r="E2085" s="88">
        <f>+IF(ISNUMBER(DATA!N647),DATA!N647,"n/a")</f>
        <v>3.76</v>
      </c>
      <c r="F2085" s="78">
        <f>+IF(ISNUMBER(DATA!O647),DATA!O647,"n/a")</f>
        <v>5.8999999999999997E-2</v>
      </c>
      <c r="G2085" s="88">
        <f>+IF(ISNUMBER(DATA!X647),DATA!X647,"n/a")</f>
        <v>3.77</v>
      </c>
      <c r="H2085" s="78">
        <f>+IF(ISNUMBER(DATA!Y647),DATA!Y647,"n/a")</f>
        <v>1.2E-2</v>
      </c>
      <c r="I2085" s="88">
        <f>+IF(ISNUMBER(DATA!AH647),DATA!AH647,"n/a")</f>
        <v>3.74</v>
      </c>
      <c r="J2085" s="78">
        <f>+IF(ISNUMBER(DATA!AI647),DATA!AI647,"n/a")</f>
        <v>-1.2999999999999999E-2</v>
      </c>
      <c r="K2085" s="88">
        <f>+IF(ISNUMBER(DATA!AR647),DATA!AR647,"n/a")</f>
        <v>3.78</v>
      </c>
      <c r="L2085" s="78">
        <f>+IF(ISNUMBER(DATA!AS647),DATA!AS647,"n/a")</f>
        <v>-2.8000000000000001E-2</v>
      </c>
      <c r="M2085" s="67"/>
      <c r="N2085" s="67"/>
      <c r="O2085" s="67"/>
      <c r="P2085" s="67"/>
      <c r="Q2085" s="67"/>
      <c r="S2085" s="71"/>
      <c r="U2085" s="71"/>
      <c r="W2085" s="71"/>
      <c r="Y2085" s="71"/>
    </row>
    <row r="2086" spans="1:25" s="70" customFormat="1" x14ac:dyDescent="0.2">
      <c r="A2086" s="67" t="s">
        <v>12</v>
      </c>
      <c r="B2086" s="67" t="s">
        <v>23</v>
      </c>
      <c r="C2086" s="67" t="s">
        <v>10</v>
      </c>
      <c r="D2086" s="67" t="s">
        <v>313</v>
      </c>
      <c r="E2086" s="88">
        <f>+IF(ISNUMBER(DATA!N648),DATA!N648,"n/a")</f>
        <v>3.84</v>
      </c>
      <c r="F2086" s="78">
        <f>+IF(ISNUMBER(DATA!O648),DATA!O648,"n/a")</f>
        <v>-8.9999999999999993E-3</v>
      </c>
      <c r="G2086" s="88">
        <f>+IF(ISNUMBER(DATA!X648),DATA!X648,"n/a")</f>
        <v>3.84</v>
      </c>
      <c r="H2086" s="78">
        <f>+IF(ISNUMBER(DATA!Y648),DATA!Y648,"n/a")</f>
        <v>-1.9E-2</v>
      </c>
      <c r="I2086" s="88">
        <f>+IF(ISNUMBER(DATA!AH648),DATA!AH648,"n/a")</f>
        <v>3.83</v>
      </c>
      <c r="J2086" s="78">
        <f>+IF(ISNUMBER(DATA!AI648),DATA!AI648,"n/a")</f>
        <v>-1.4E-2</v>
      </c>
      <c r="K2086" s="88">
        <f>+IF(ISNUMBER(DATA!AR648),DATA!AR648,"n/a")</f>
        <v>3.84</v>
      </c>
      <c r="L2086" s="78">
        <f>+IF(ISNUMBER(DATA!AS648),DATA!AS648,"n/a")</f>
        <v>-0.01</v>
      </c>
      <c r="M2086" s="67"/>
      <c r="N2086" s="67"/>
      <c r="O2086" s="67"/>
      <c r="P2086" s="67"/>
      <c r="Q2086" s="67"/>
      <c r="S2086" s="71"/>
      <c r="U2086" s="71"/>
      <c r="W2086" s="71"/>
      <c r="Y2086" s="71"/>
    </row>
    <row r="2087" spans="1:25" s="70" customFormat="1" x14ac:dyDescent="0.2">
      <c r="A2087" s="67" t="s">
        <v>12</v>
      </c>
      <c r="B2087" s="67" t="s">
        <v>23</v>
      </c>
      <c r="C2087" s="67" t="s">
        <v>10</v>
      </c>
      <c r="D2087" s="67" t="s">
        <v>314</v>
      </c>
      <c r="E2087" s="88">
        <f>+IF(ISNUMBER(DATA!N649),DATA!N649,"n/a")</f>
        <v>4.28</v>
      </c>
      <c r="F2087" s="78">
        <f>+IF(ISNUMBER(DATA!O649),DATA!O649,"n/a")</f>
        <v>0.123</v>
      </c>
      <c r="G2087" s="88">
        <f>+IF(ISNUMBER(DATA!X649),DATA!X649,"n/a")</f>
        <v>4.22</v>
      </c>
      <c r="H2087" s="78">
        <f>+IF(ISNUMBER(DATA!Y649),DATA!Y649,"n/a")</f>
        <v>6.3E-2</v>
      </c>
      <c r="I2087" s="88">
        <f>+IF(ISNUMBER(DATA!AH649),DATA!AH649,"n/a")</f>
        <v>4.1500000000000004</v>
      </c>
      <c r="J2087" s="78">
        <f>+IF(ISNUMBER(DATA!AI649),DATA!AI649,"n/a")</f>
        <v>3.2000000000000001E-2</v>
      </c>
      <c r="K2087" s="88">
        <f>+IF(ISNUMBER(DATA!AR649),DATA!AR649,"n/a")</f>
        <v>4.07</v>
      </c>
      <c r="L2087" s="78">
        <f>+IF(ISNUMBER(DATA!AS649),DATA!AS649,"n/a")</f>
        <v>3.5000000000000003E-2</v>
      </c>
      <c r="M2087" s="67"/>
      <c r="N2087" s="67"/>
      <c r="O2087" s="67"/>
      <c r="P2087" s="67"/>
      <c r="Q2087" s="67"/>
      <c r="S2087" s="71"/>
      <c r="U2087" s="71"/>
      <c r="W2087" s="71"/>
      <c r="Y2087" s="71"/>
    </row>
    <row r="2088" spans="1:25" s="70" customFormat="1" x14ac:dyDescent="0.2">
      <c r="A2088" s="67" t="s">
        <v>12</v>
      </c>
      <c r="B2088" s="67" t="s">
        <v>23</v>
      </c>
      <c r="C2088" s="67" t="s">
        <v>10</v>
      </c>
      <c r="D2088" s="67" t="s">
        <v>315</v>
      </c>
      <c r="E2088" s="88">
        <f>+IF(ISNUMBER(DATA!N650),DATA!N650,"n/a")</f>
        <v>3.73</v>
      </c>
      <c r="F2088" s="78">
        <f>+IF(ISNUMBER(DATA!O650),DATA!O650,"n/a")</f>
        <v>1.4E-2</v>
      </c>
      <c r="G2088" s="88">
        <f>+IF(ISNUMBER(DATA!X650),DATA!X650,"n/a")</f>
        <v>3.7</v>
      </c>
      <c r="H2088" s="78">
        <f>+IF(ISNUMBER(DATA!Y650),DATA!Y650,"n/a")</f>
        <v>6.0000000000000001E-3</v>
      </c>
      <c r="I2088" s="88">
        <f>+IF(ISNUMBER(DATA!AH650),DATA!AH650,"n/a")</f>
        <v>3.68</v>
      </c>
      <c r="J2088" s="78">
        <f>+IF(ISNUMBER(DATA!AI650),DATA!AI650,"n/a")</f>
        <v>8.9999999999999993E-3</v>
      </c>
      <c r="K2088" s="88">
        <f>+IF(ISNUMBER(DATA!AR650),DATA!AR650,"n/a")</f>
        <v>3.7</v>
      </c>
      <c r="L2088" s="78">
        <f>+IF(ISNUMBER(DATA!AS650),DATA!AS650,"n/a")</f>
        <v>-1.6E-2</v>
      </c>
      <c r="M2088" s="67"/>
      <c r="N2088" s="67"/>
      <c r="O2088" s="67"/>
      <c r="P2088" s="67"/>
      <c r="Q2088" s="67"/>
      <c r="S2088" s="71"/>
      <c r="U2088" s="71"/>
      <c r="W2088" s="71"/>
      <c r="Y2088" s="71"/>
    </row>
    <row r="2089" spans="1:25" s="70" customFormat="1" x14ac:dyDescent="0.2">
      <c r="A2089" s="67" t="s">
        <v>12</v>
      </c>
      <c r="B2089" s="67" t="s">
        <v>23</v>
      </c>
      <c r="C2089" s="67" t="s">
        <v>10</v>
      </c>
      <c r="D2089" s="67" t="s">
        <v>316</v>
      </c>
      <c r="E2089" s="88">
        <f>+IF(ISNUMBER(DATA!N651),DATA!N651,"n/a")</f>
        <v>4.13</v>
      </c>
      <c r="F2089" s="78">
        <f>+IF(ISNUMBER(DATA!O651),DATA!O651,"n/a")</f>
        <v>0.01</v>
      </c>
      <c r="G2089" s="88">
        <f>+IF(ISNUMBER(DATA!X651),DATA!X651,"n/a")</f>
        <v>4.12</v>
      </c>
      <c r="H2089" s="78">
        <f>+IF(ISNUMBER(DATA!Y651),DATA!Y651,"n/a")</f>
        <v>-1.4E-2</v>
      </c>
      <c r="I2089" s="88">
        <f>+IF(ISNUMBER(DATA!AH651),DATA!AH651,"n/a")</f>
        <v>4.13</v>
      </c>
      <c r="J2089" s="78">
        <f>+IF(ISNUMBER(DATA!AI651),DATA!AI651,"n/a")</f>
        <v>-5.3999999999999999E-2</v>
      </c>
      <c r="K2089" s="88">
        <f>+IF(ISNUMBER(DATA!AR651),DATA!AR651,"n/a")</f>
        <v>4.17</v>
      </c>
      <c r="L2089" s="78">
        <f>+IF(ISNUMBER(DATA!AS651),DATA!AS651,"n/a")</f>
        <v>-8.8999999999999996E-2</v>
      </c>
      <c r="M2089" s="67"/>
      <c r="N2089" s="67"/>
      <c r="O2089" s="67"/>
      <c r="P2089" s="67"/>
      <c r="Q2089" s="67"/>
      <c r="S2089" s="71"/>
      <c r="U2089" s="71"/>
      <c r="W2089" s="71"/>
      <c r="Y2089" s="71"/>
    </row>
    <row r="2090" spans="1:25" s="70" customFormat="1" x14ac:dyDescent="0.2">
      <c r="A2090" s="67" t="s">
        <v>12</v>
      </c>
      <c r="B2090" s="67" t="s">
        <v>23</v>
      </c>
      <c r="C2090" s="67" t="s">
        <v>10</v>
      </c>
      <c r="D2090" s="67" t="s">
        <v>317</v>
      </c>
      <c r="E2090" s="88">
        <f>+IF(ISNUMBER(DATA!N652),DATA!N652,"n/a")</f>
        <v>4.91</v>
      </c>
      <c r="F2090" s="78">
        <f>+IF(ISNUMBER(DATA!O652),DATA!O652,"n/a")</f>
        <v>0.151</v>
      </c>
      <c r="G2090" s="88">
        <f>+IF(ISNUMBER(DATA!X652),DATA!X652,"n/a")</f>
        <v>4.83</v>
      </c>
      <c r="H2090" s="78">
        <f>+IF(ISNUMBER(DATA!Y652),DATA!Y652,"n/a")</f>
        <v>6.8000000000000005E-2</v>
      </c>
      <c r="I2090" s="88">
        <f>+IF(ISNUMBER(DATA!AH652),DATA!AH652,"n/a")</f>
        <v>4.75</v>
      </c>
      <c r="J2090" s="78">
        <f>+IF(ISNUMBER(DATA!AI652),DATA!AI652,"n/a")</f>
        <v>2.5000000000000001E-2</v>
      </c>
      <c r="K2090" s="88">
        <f>+IF(ISNUMBER(DATA!AR652),DATA!AR652,"n/a")</f>
        <v>4.7300000000000004</v>
      </c>
      <c r="L2090" s="78">
        <f>+IF(ISNUMBER(DATA!AS652),DATA!AS652,"n/a")</f>
        <v>3.6999999999999998E-2</v>
      </c>
      <c r="M2090" s="67"/>
      <c r="N2090" s="67"/>
      <c r="O2090" s="67"/>
      <c r="P2090" s="67"/>
      <c r="Q2090" s="67"/>
      <c r="S2090" s="71"/>
      <c r="U2090" s="71"/>
      <c r="W2090" s="71"/>
      <c r="Y2090" s="71"/>
    </row>
    <row r="2091" spans="1:25" s="70" customFormat="1" x14ac:dyDescent="0.2">
      <c r="A2091" s="67" t="s">
        <v>12</v>
      </c>
      <c r="B2091" s="67" t="s">
        <v>23</v>
      </c>
      <c r="C2091" s="67" t="s">
        <v>10</v>
      </c>
      <c r="D2091" s="67" t="s">
        <v>318</v>
      </c>
      <c r="E2091" s="88">
        <f>+IF(ISNUMBER(DATA!N653),DATA!N653,"n/a")</f>
        <v>3.82</v>
      </c>
      <c r="F2091" s="78">
        <f>+IF(ISNUMBER(DATA!O653),DATA!O653,"n/a")</f>
        <v>-3.2000000000000001E-2</v>
      </c>
      <c r="G2091" s="88">
        <f>+IF(ISNUMBER(DATA!X653),DATA!X653,"n/a")</f>
        <v>3.82</v>
      </c>
      <c r="H2091" s="78">
        <f>+IF(ISNUMBER(DATA!Y653),DATA!Y653,"n/a")</f>
        <v>-3.1E-2</v>
      </c>
      <c r="I2091" s="88">
        <f>+IF(ISNUMBER(DATA!AH653),DATA!AH653,"n/a")</f>
        <v>3.82</v>
      </c>
      <c r="J2091" s="78">
        <f>+IF(ISNUMBER(DATA!AI653),DATA!AI653,"n/a")</f>
        <v>-0.112</v>
      </c>
      <c r="K2091" s="88">
        <f>+IF(ISNUMBER(DATA!AR653),DATA!AR653,"n/a")</f>
        <v>3.94</v>
      </c>
      <c r="L2091" s="78">
        <f>+IF(ISNUMBER(DATA!AS653),DATA!AS653,"n/a")</f>
        <v>-0.129</v>
      </c>
      <c r="M2091" s="67"/>
      <c r="N2091" s="67"/>
      <c r="O2091" s="67"/>
      <c r="P2091" s="67"/>
      <c r="Q2091" s="67"/>
      <c r="S2091" s="71"/>
      <c r="U2091" s="71"/>
      <c r="W2091" s="71"/>
      <c r="Y2091" s="71"/>
    </row>
    <row r="2092" spans="1:25" s="70" customFormat="1" x14ac:dyDescent="0.2">
      <c r="A2092" s="67" t="s">
        <v>12</v>
      </c>
      <c r="B2092" s="67" t="s">
        <v>23</v>
      </c>
      <c r="C2092" s="67" t="s">
        <v>10</v>
      </c>
      <c r="D2092" s="67" t="s">
        <v>319</v>
      </c>
      <c r="E2092" s="88">
        <f>+IF(ISNUMBER(DATA!N654),DATA!N654,"n/a")</f>
        <v>3.72</v>
      </c>
      <c r="F2092" s="78">
        <f>+IF(ISNUMBER(DATA!O654),DATA!O654,"n/a")</f>
        <v>-6.0000000000000001E-3</v>
      </c>
      <c r="G2092" s="88">
        <f>+IF(ISNUMBER(DATA!X654),DATA!X654,"n/a")</f>
        <v>3.77</v>
      </c>
      <c r="H2092" s="78">
        <f>+IF(ISNUMBER(DATA!Y654),DATA!Y654,"n/a")</f>
        <v>-2.5000000000000001E-2</v>
      </c>
      <c r="I2092" s="88">
        <f>+IF(ISNUMBER(DATA!AH654),DATA!AH654,"n/a")</f>
        <v>3.76</v>
      </c>
      <c r="J2092" s="78">
        <f>+IF(ISNUMBER(DATA!AI654),DATA!AI654,"n/a")</f>
        <v>-1.9E-2</v>
      </c>
      <c r="K2092" s="88">
        <f>+IF(ISNUMBER(DATA!AR654),DATA!AR654,"n/a")</f>
        <v>3.82</v>
      </c>
      <c r="L2092" s="78">
        <f>+IF(ISNUMBER(DATA!AS654),DATA!AS654,"n/a")</f>
        <v>-1.0999999999999999E-2</v>
      </c>
      <c r="M2092" s="67"/>
      <c r="N2092" s="67"/>
      <c r="O2092" s="67"/>
      <c r="P2092" s="67"/>
      <c r="Q2092" s="67"/>
      <c r="S2092" s="71"/>
      <c r="U2092" s="71"/>
      <c r="W2092" s="71"/>
      <c r="Y2092" s="71"/>
    </row>
    <row r="2093" spans="1:25" s="70" customFormat="1" x14ac:dyDescent="0.2">
      <c r="A2093" s="67" t="s">
        <v>12</v>
      </c>
      <c r="B2093" s="67" t="s">
        <v>23</v>
      </c>
      <c r="C2093" s="67" t="s">
        <v>10</v>
      </c>
      <c r="D2093" s="67" t="s">
        <v>320</v>
      </c>
      <c r="E2093" s="88">
        <f>+IF(ISNUMBER(DATA!N655),DATA!N655,"n/a")</f>
        <v>3.23</v>
      </c>
      <c r="F2093" s="78">
        <f>+IF(ISNUMBER(DATA!O655),DATA!O655,"n/a")</f>
        <v>-3.5999999999999997E-2</v>
      </c>
      <c r="G2093" s="88">
        <f>+IF(ISNUMBER(DATA!X655),DATA!X655,"n/a")</f>
        <v>3.25</v>
      </c>
      <c r="H2093" s="78">
        <f>+IF(ISNUMBER(DATA!Y655),DATA!Y655,"n/a")</f>
        <v>-4.3999999999999997E-2</v>
      </c>
      <c r="I2093" s="88">
        <f>+IF(ISNUMBER(DATA!AH655),DATA!AH655,"n/a")</f>
        <v>3.29</v>
      </c>
      <c r="J2093" s="78">
        <f>+IF(ISNUMBER(DATA!AI655),DATA!AI655,"n/a")</f>
        <v>-3.3000000000000002E-2</v>
      </c>
      <c r="K2093" s="88">
        <f>+IF(ISNUMBER(DATA!AR655),DATA!AR655,"n/a")</f>
        <v>3.34</v>
      </c>
      <c r="L2093" s="78">
        <f>+IF(ISNUMBER(DATA!AS655),DATA!AS655,"n/a")</f>
        <v>2E-3</v>
      </c>
      <c r="M2093" s="67"/>
      <c r="N2093" s="67"/>
      <c r="O2093" s="67"/>
      <c r="P2093" s="67"/>
      <c r="Q2093" s="67"/>
      <c r="S2093" s="71"/>
      <c r="U2093" s="71"/>
      <c r="W2093" s="71"/>
      <c r="Y2093" s="71"/>
    </row>
    <row r="2094" spans="1:25" s="70" customFormat="1" x14ac:dyDescent="0.2">
      <c r="A2094" s="67" t="s">
        <v>12</v>
      </c>
      <c r="B2094" s="67" t="s">
        <v>23</v>
      </c>
      <c r="C2094" s="67" t="s">
        <v>10</v>
      </c>
      <c r="D2094" s="67" t="s">
        <v>321</v>
      </c>
      <c r="E2094" s="88">
        <f>+IF(ISNUMBER(DATA!N656),DATA!N656,"n/a")</f>
        <v>3.69</v>
      </c>
      <c r="F2094" s="78">
        <f>+IF(ISNUMBER(DATA!O656),DATA!O656,"n/a")</f>
        <v>7.0000000000000007E-2</v>
      </c>
      <c r="G2094" s="88">
        <f>+IF(ISNUMBER(DATA!X656),DATA!X656,"n/a")</f>
        <v>3.71</v>
      </c>
      <c r="H2094" s="78">
        <f>+IF(ISNUMBER(DATA!Y656),DATA!Y656,"n/a")</f>
        <v>0.03</v>
      </c>
      <c r="I2094" s="88">
        <f>+IF(ISNUMBER(DATA!AH656),DATA!AH656,"n/a")</f>
        <v>3.64</v>
      </c>
      <c r="J2094" s="78">
        <f>+IF(ISNUMBER(DATA!AI656),DATA!AI656,"n/a")</f>
        <v>8.0000000000000002E-3</v>
      </c>
      <c r="K2094" s="88">
        <f>+IF(ISNUMBER(DATA!AR656),DATA!AR656,"n/a")</f>
        <v>3.65</v>
      </c>
      <c r="L2094" s="78">
        <f>+IF(ISNUMBER(DATA!AS656),DATA!AS656,"n/a")</f>
        <v>4.0000000000000001E-3</v>
      </c>
      <c r="M2094" s="67"/>
      <c r="N2094" s="67"/>
      <c r="O2094" s="67"/>
      <c r="P2094" s="67"/>
      <c r="Q2094" s="67"/>
      <c r="S2094" s="71"/>
      <c r="U2094" s="71"/>
      <c r="W2094" s="71"/>
      <c r="Y2094" s="71"/>
    </row>
    <row r="2095" spans="1:25" s="70" customFormat="1" x14ac:dyDescent="0.2">
      <c r="A2095" s="67" t="s">
        <v>12</v>
      </c>
      <c r="B2095" s="67" t="s">
        <v>23</v>
      </c>
      <c r="C2095" s="67" t="s">
        <v>10</v>
      </c>
      <c r="D2095" s="67" t="s">
        <v>347</v>
      </c>
      <c r="E2095" s="88">
        <f>+IF(ISNUMBER(DATA!N657),DATA!N657,"n/a")</f>
        <v>3.76</v>
      </c>
      <c r="F2095" s="78">
        <f>+IF(ISNUMBER(DATA!O657),DATA!O657,"n/a")</f>
        <v>-3.0000000000000001E-3</v>
      </c>
      <c r="G2095" s="88">
        <f>+IF(ISNUMBER(DATA!X657),DATA!X657,"n/a")</f>
        <v>3.81</v>
      </c>
      <c r="H2095" s="78">
        <f>+IF(ISNUMBER(DATA!Y657),DATA!Y657,"n/a")</f>
        <v>1.4999999999999999E-2</v>
      </c>
      <c r="I2095" s="88">
        <f>+IF(ISNUMBER(DATA!AH657),DATA!AH657,"n/a")</f>
        <v>3.8</v>
      </c>
      <c r="J2095" s="78">
        <f>+IF(ISNUMBER(DATA!AI657),DATA!AI657,"n/a")</f>
        <v>8.0000000000000002E-3</v>
      </c>
      <c r="K2095" s="88">
        <f>+IF(ISNUMBER(DATA!AR657),DATA!AR657,"n/a")</f>
        <v>3.79</v>
      </c>
      <c r="L2095" s="78">
        <f>+IF(ISNUMBER(DATA!AS657),DATA!AS657,"n/a")</f>
        <v>2.7E-2</v>
      </c>
      <c r="M2095" s="67"/>
      <c r="N2095" s="67"/>
      <c r="O2095" s="67"/>
      <c r="P2095" s="67"/>
      <c r="Q2095" s="67"/>
      <c r="S2095" s="71"/>
      <c r="U2095" s="71"/>
      <c r="W2095" s="71"/>
      <c r="Y2095" s="71"/>
    </row>
    <row r="2096" spans="1:25" s="70" customFormat="1" x14ac:dyDescent="0.2">
      <c r="A2096" s="67" t="s">
        <v>12</v>
      </c>
      <c r="B2096" s="67" t="s">
        <v>23</v>
      </c>
      <c r="C2096" s="67" t="s">
        <v>10</v>
      </c>
      <c r="D2096" s="67" t="s">
        <v>348</v>
      </c>
      <c r="E2096" s="88">
        <f>+IF(ISNUMBER(DATA!N658),DATA!N658,"n/a")</f>
        <v>3.85</v>
      </c>
      <c r="F2096" s="78">
        <f>+IF(ISNUMBER(DATA!O658),DATA!O658,"n/a")</f>
        <v>-8.0000000000000002E-3</v>
      </c>
      <c r="G2096" s="88">
        <f>+IF(ISNUMBER(DATA!X658),DATA!X658,"n/a")</f>
        <v>3.87</v>
      </c>
      <c r="H2096" s="78">
        <f>+IF(ISNUMBER(DATA!Y658),DATA!Y658,"n/a")</f>
        <v>-8.9999999999999993E-3</v>
      </c>
      <c r="I2096" s="88">
        <f>+IF(ISNUMBER(DATA!AH658),DATA!AH658,"n/a")</f>
        <v>3.86</v>
      </c>
      <c r="J2096" s="78">
        <f>+IF(ISNUMBER(DATA!AI658),DATA!AI658,"n/a")</f>
        <v>-2.5000000000000001E-2</v>
      </c>
      <c r="K2096" s="88">
        <f>+IF(ISNUMBER(DATA!AR658),DATA!AR658,"n/a")</f>
        <v>3.89</v>
      </c>
      <c r="L2096" s="78">
        <f>+IF(ISNUMBER(DATA!AS658),DATA!AS658,"n/a")</f>
        <v>-0.01</v>
      </c>
      <c r="M2096" s="67"/>
      <c r="N2096" s="67"/>
      <c r="O2096" s="67"/>
      <c r="P2096" s="67"/>
      <c r="Q2096" s="67"/>
      <c r="S2096" s="71"/>
      <c r="U2096" s="71"/>
      <c r="W2096" s="71"/>
      <c r="Y2096" s="71"/>
    </row>
    <row r="2097" spans="1:25" x14ac:dyDescent="0.2">
      <c r="E2097" s="101"/>
      <c r="F2097" s="103"/>
      <c r="G2097" s="101"/>
      <c r="H2097" s="103"/>
      <c r="I2097" s="101"/>
      <c r="J2097" s="103"/>
      <c r="K2097" s="101"/>
      <c r="L2097" s="103"/>
    </row>
    <row r="2098" spans="1:25" s="70" customFormat="1" x14ac:dyDescent="0.2">
      <c r="A2098" s="67" t="s">
        <v>12</v>
      </c>
      <c r="B2098" s="67" t="s">
        <v>23</v>
      </c>
      <c r="C2098" s="67" t="s">
        <v>26</v>
      </c>
      <c r="D2098" s="67" t="s">
        <v>274</v>
      </c>
      <c r="E2098" s="88">
        <f>+IF(ISNUMBER(DATA!P609),DATA!P609,"n/a")</f>
        <v>2.68</v>
      </c>
      <c r="F2098" s="78">
        <f>+IF(ISNUMBER(DATA!Q609),DATA!Q609,"n/a")</f>
        <v>7.9000000000000001E-2</v>
      </c>
      <c r="G2098" s="88">
        <f>+IF(ISNUMBER(DATA!Z609),DATA!Z609,"n/a")</f>
        <v>2.56</v>
      </c>
      <c r="H2098" s="78">
        <f>+IF(ISNUMBER(DATA!AA609),DATA!AA609,"n/a")</f>
        <v>5.7000000000000002E-2</v>
      </c>
      <c r="I2098" s="88">
        <f>+IF(ISNUMBER(DATA!AJ609),DATA!AJ609,"n/a")</f>
        <v>2.4700000000000002</v>
      </c>
      <c r="J2098" s="78">
        <f>+IF(ISNUMBER(DATA!AK609),DATA!AK609,"n/a")</f>
        <v>-6.0000000000000001E-3</v>
      </c>
      <c r="K2098" s="88">
        <f>+IF(ISNUMBER(DATA!AT609),DATA!AT609,"n/a")</f>
        <v>2.4300000000000002</v>
      </c>
      <c r="L2098" s="78">
        <f>+IF(ISNUMBER(DATA!AU609),DATA!AU609,"n/a")</f>
        <v>-2.9000000000000001E-2</v>
      </c>
      <c r="M2098" s="67"/>
      <c r="N2098" s="67"/>
      <c r="O2098" s="67"/>
      <c r="P2098" s="67"/>
      <c r="Q2098" s="67"/>
      <c r="S2098" s="71"/>
      <c r="U2098" s="71"/>
      <c r="W2098" s="71"/>
      <c r="Y2098" s="71"/>
    </row>
    <row r="2099" spans="1:25" s="70" customFormat="1" x14ac:dyDescent="0.2">
      <c r="A2099" s="67" t="s">
        <v>12</v>
      </c>
      <c r="B2099" s="67" t="s">
        <v>23</v>
      </c>
      <c r="C2099" s="67" t="s">
        <v>26</v>
      </c>
      <c r="D2099" s="67" t="s">
        <v>275</v>
      </c>
      <c r="E2099" s="88">
        <f>+IF(ISNUMBER(DATA!P610),DATA!P610,"n/a")</f>
        <v>2.13</v>
      </c>
      <c r="F2099" s="78">
        <f>+IF(ISNUMBER(DATA!Q610),DATA!Q610,"n/a")</f>
        <v>1.2999999999999999E-2</v>
      </c>
      <c r="G2099" s="88">
        <f>+IF(ISNUMBER(DATA!Z610),DATA!Z610,"n/a")</f>
        <v>2.2200000000000002</v>
      </c>
      <c r="H2099" s="78">
        <f>+IF(ISNUMBER(DATA!AA610),DATA!AA610,"n/a")</f>
        <v>5.1999999999999998E-2</v>
      </c>
      <c r="I2099" s="88">
        <f>+IF(ISNUMBER(DATA!AJ610),DATA!AJ610,"n/a")</f>
        <v>2.2000000000000002</v>
      </c>
      <c r="J2099" s="78">
        <f>+IF(ISNUMBER(DATA!AK610),DATA!AK610,"n/a")</f>
        <v>3.5000000000000003E-2</v>
      </c>
      <c r="K2099" s="88">
        <f>+IF(ISNUMBER(DATA!AT610),DATA!AT610,"n/a")</f>
        <v>2.23</v>
      </c>
      <c r="L2099" s="78">
        <f>+IF(ISNUMBER(DATA!AU610),DATA!AU610,"n/a")</f>
        <v>0.05</v>
      </c>
      <c r="M2099" s="67"/>
      <c r="N2099" s="67"/>
      <c r="O2099" s="67"/>
      <c r="P2099" s="67"/>
      <c r="Q2099" s="67"/>
      <c r="S2099" s="71"/>
      <c r="U2099" s="71"/>
      <c r="W2099" s="71"/>
      <c r="Y2099" s="71"/>
    </row>
    <row r="2100" spans="1:25" s="70" customFormat="1" x14ac:dyDescent="0.2">
      <c r="A2100" s="67" t="s">
        <v>12</v>
      </c>
      <c r="B2100" s="67" t="s">
        <v>23</v>
      </c>
      <c r="C2100" s="67" t="s">
        <v>26</v>
      </c>
      <c r="D2100" s="67" t="s">
        <v>276</v>
      </c>
      <c r="E2100" s="88">
        <f>+IF(ISNUMBER(DATA!P611),DATA!P611,"n/a")</f>
        <v>2.02</v>
      </c>
      <c r="F2100" s="78">
        <f>+IF(ISNUMBER(DATA!Q611),DATA!Q611,"n/a")</f>
        <v>1.4E-2</v>
      </c>
      <c r="G2100" s="88">
        <f>+IF(ISNUMBER(DATA!Z611),DATA!Z611,"n/a")</f>
        <v>2.0499999999999998</v>
      </c>
      <c r="H2100" s="78">
        <f>+IF(ISNUMBER(DATA!AA611),DATA!AA611,"n/a")</f>
        <v>0.03</v>
      </c>
      <c r="I2100" s="88">
        <f>+IF(ISNUMBER(DATA!AJ611),DATA!AJ611,"n/a")</f>
        <v>2.04</v>
      </c>
      <c r="J2100" s="78">
        <f>+IF(ISNUMBER(DATA!AK611),DATA!AK611,"n/a")</f>
        <v>-7.0000000000000001E-3</v>
      </c>
      <c r="K2100" s="88">
        <f>+IF(ISNUMBER(DATA!AT611),DATA!AT611,"n/a")</f>
        <v>2.04</v>
      </c>
      <c r="L2100" s="78">
        <f>+IF(ISNUMBER(DATA!AU611),DATA!AU611,"n/a")</f>
        <v>-3.0000000000000001E-3</v>
      </c>
      <c r="M2100" s="67"/>
      <c r="N2100" s="67"/>
      <c r="O2100" s="67"/>
      <c r="P2100" s="67"/>
      <c r="Q2100" s="67"/>
      <c r="S2100" s="71"/>
      <c r="U2100" s="71"/>
      <c r="W2100" s="71"/>
      <c r="Y2100" s="71"/>
    </row>
    <row r="2101" spans="1:25" s="70" customFormat="1" x14ac:dyDescent="0.2">
      <c r="A2101" s="67" t="s">
        <v>12</v>
      </c>
      <c r="B2101" s="67" t="s">
        <v>23</v>
      </c>
      <c r="C2101" s="67" t="s">
        <v>26</v>
      </c>
      <c r="D2101" s="67" t="s">
        <v>277</v>
      </c>
      <c r="E2101" s="88">
        <f>+IF(ISNUMBER(DATA!P612),DATA!P612,"n/a")</f>
        <v>2.21</v>
      </c>
      <c r="F2101" s="78">
        <f>+IF(ISNUMBER(DATA!Q612),DATA!Q612,"n/a")</f>
        <v>4.3999999999999997E-2</v>
      </c>
      <c r="G2101" s="88">
        <f>+IF(ISNUMBER(DATA!Z612),DATA!Z612,"n/a")</f>
        <v>2.2400000000000002</v>
      </c>
      <c r="H2101" s="78">
        <f>+IF(ISNUMBER(DATA!AA612),DATA!AA612,"n/a")</f>
        <v>4.9000000000000002E-2</v>
      </c>
      <c r="I2101" s="88">
        <f>+IF(ISNUMBER(DATA!AJ612),DATA!AJ612,"n/a")</f>
        <v>2.2000000000000002</v>
      </c>
      <c r="J2101" s="78">
        <f>+IF(ISNUMBER(DATA!AK612),DATA!AK612,"n/a")</f>
        <v>2.5999999999999999E-2</v>
      </c>
      <c r="K2101" s="88">
        <f>+IF(ISNUMBER(DATA!AT612),DATA!AT612,"n/a")</f>
        <v>2.2200000000000002</v>
      </c>
      <c r="L2101" s="78">
        <f>+IF(ISNUMBER(DATA!AU612),DATA!AU612,"n/a")</f>
        <v>3.2000000000000001E-2</v>
      </c>
      <c r="M2101" s="67"/>
      <c r="N2101" s="67"/>
      <c r="O2101" s="67"/>
      <c r="P2101" s="67"/>
      <c r="Q2101" s="67"/>
      <c r="S2101" s="71"/>
      <c r="U2101" s="71"/>
      <c r="W2101" s="71"/>
      <c r="Y2101" s="71"/>
    </row>
    <row r="2102" spans="1:25" s="70" customFormat="1" x14ac:dyDescent="0.2">
      <c r="A2102" s="67" t="s">
        <v>12</v>
      </c>
      <c r="B2102" s="67" t="s">
        <v>23</v>
      </c>
      <c r="C2102" s="67" t="s">
        <v>26</v>
      </c>
      <c r="D2102" s="67" t="s">
        <v>278</v>
      </c>
      <c r="E2102" s="88">
        <f>+IF(ISNUMBER(DATA!P613),DATA!P613,"n/a")</f>
        <v>1.87</v>
      </c>
      <c r="F2102" s="78">
        <f>+IF(ISNUMBER(DATA!Q613),DATA!Q613,"n/a")</f>
        <v>-8.5999999999999993E-2</v>
      </c>
      <c r="G2102" s="88">
        <f>+IF(ISNUMBER(DATA!Z613),DATA!Z613,"n/a")</f>
        <v>1.97</v>
      </c>
      <c r="H2102" s="78">
        <f>+IF(ISNUMBER(DATA!AA613),DATA!AA613,"n/a")</f>
        <v>-2.5000000000000001E-2</v>
      </c>
      <c r="I2102" s="88">
        <f>+IF(ISNUMBER(DATA!AJ613),DATA!AJ613,"n/a")</f>
        <v>1.98</v>
      </c>
      <c r="J2102" s="78">
        <f>+IF(ISNUMBER(DATA!AK613),DATA!AK613,"n/a")</f>
        <v>-3.4000000000000002E-2</v>
      </c>
      <c r="K2102" s="88">
        <f>+IF(ISNUMBER(DATA!AT613),DATA!AT613,"n/a")</f>
        <v>2.04</v>
      </c>
      <c r="L2102" s="78">
        <f>+IF(ISNUMBER(DATA!AU613),DATA!AU613,"n/a")</f>
        <v>-1.0999999999999999E-2</v>
      </c>
      <c r="M2102" s="67"/>
      <c r="N2102" s="67"/>
      <c r="O2102" s="67"/>
      <c r="P2102" s="67"/>
      <c r="Q2102" s="67"/>
      <c r="S2102" s="71"/>
      <c r="U2102" s="71"/>
      <c r="W2102" s="71"/>
      <c r="Y2102" s="71"/>
    </row>
    <row r="2103" spans="1:25" s="70" customFormat="1" x14ac:dyDescent="0.2">
      <c r="A2103" s="67" t="s">
        <v>12</v>
      </c>
      <c r="B2103" s="67" t="s">
        <v>23</v>
      </c>
      <c r="C2103" s="67" t="s">
        <v>26</v>
      </c>
      <c r="D2103" s="67" t="s">
        <v>279</v>
      </c>
      <c r="E2103" s="88">
        <f>+IF(ISNUMBER(DATA!P614),DATA!P614,"n/a")</f>
        <v>1.98</v>
      </c>
      <c r="F2103" s="78">
        <f>+IF(ISNUMBER(DATA!Q614),DATA!Q614,"n/a")</f>
        <v>-7.0000000000000007E-2</v>
      </c>
      <c r="G2103" s="88">
        <f>+IF(ISNUMBER(DATA!Z614),DATA!Z614,"n/a")</f>
        <v>2.02</v>
      </c>
      <c r="H2103" s="78">
        <f>+IF(ISNUMBER(DATA!AA614),DATA!AA614,"n/a")</f>
        <v>-7.8E-2</v>
      </c>
      <c r="I2103" s="88">
        <f>+IF(ISNUMBER(DATA!AJ614),DATA!AJ614,"n/a")</f>
        <v>2.0099999999999998</v>
      </c>
      <c r="J2103" s="78">
        <f>+IF(ISNUMBER(DATA!AK614),DATA!AK614,"n/a")</f>
        <v>-9.1999999999999998E-2</v>
      </c>
      <c r="K2103" s="88">
        <f>+IF(ISNUMBER(DATA!AT614),DATA!AT614,"n/a")</f>
        <v>2.04</v>
      </c>
      <c r="L2103" s="78">
        <f>+IF(ISNUMBER(DATA!AU614),DATA!AU614,"n/a")</f>
        <v>-7.1999999999999995E-2</v>
      </c>
      <c r="M2103" s="67"/>
      <c r="N2103" s="67"/>
      <c r="O2103" s="67"/>
      <c r="P2103" s="67"/>
      <c r="Q2103" s="67"/>
      <c r="S2103" s="71"/>
      <c r="U2103" s="71"/>
      <c r="W2103" s="71"/>
      <c r="Y2103" s="71"/>
    </row>
    <row r="2104" spans="1:25" s="70" customFormat="1" x14ac:dyDescent="0.2">
      <c r="A2104" s="67" t="s">
        <v>12</v>
      </c>
      <c r="B2104" s="67" t="s">
        <v>23</v>
      </c>
      <c r="C2104" s="67" t="s">
        <v>26</v>
      </c>
      <c r="D2104" s="67" t="s">
        <v>280</v>
      </c>
      <c r="E2104" s="88">
        <f>+IF(ISNUMBER(DATA!P615),DATA!P615,"n/a")</f>
        <v>1.9</v>
      </c>
      <c r="F2104" s="78">
        <f>+IF(ISNUMBER(DATA!Q615),DATA!Q615,"n/a")</f>
        <v>0.104</v>
      </c>
      <c r="G2104" s="88">
        <f>+IF(ISNUMBER(DATA!Z615),DATA!Z615,"n/a")</f>
        <v>1.96</v>
      </c>
      <c r="H2104" s="78">
        <f>+IF(ISNUMBER(DATA!AA615),DATA!AA615,"n/a")</f>
        <v>3.7999999999999999E-2</v>
      </c>
      <c r="I2104" s="88">
        <f>+IF(ISNUMBER(DATA!AJ615),DATA!AJ615,"n/a")</f>
        <v>1.97</v>
      </c>
      <c r="J2104" s="78">
        <f>+IF(ISNUMBER(DATA!AK615),DATA!AK615,"n/a")</f>
        <v>7.0000000000000001E-3</v>
      </c>
      <c r="K2104" s="88">
        <f>+IF(ISNUMBER(DATA!AT615),DATA!AT615,"n/a")</f>
        <v>1.97</v>
      </c>
      <c r="L2104" s="78">
        <f>+IF(ISNUMBER(DATA!AU615),DATA!AU615,"n/a")</f>
        <v>-2.1000000000000001E-2</v>
      </c>
      <c r="M2104" s="67"/>
      <c r="N2104" s="67"/>
      <c r="O2104" s="67"/>
      <c r="P2104" s="67"/>
      <c r="Q2104" s="67"/>
      <c r="S2104" s="71"/>
      <c r="U2104" s="71"/>
      <c r="W2104" s="71"/>
      <c r="Y2104" s="71"/>
    </row>
    <row r="2105" spans="1:25" s="70" customFormat="1" x14ac:dyDescent="0.2">
      <c r="A2105" s="67" t="s">
        <v>12</v>
      </c>
      <c r="B2105" s="67" t="s">
        <v>23</v>
      </c>
      <c r="C2105" s="67" t="s">
        <v>26</v>
      </c>
      <c r="D2105" s="67" t="s">
        <v>281</v>
      </c>
      <c r="E2105" s="88">
        <f>+IF(ISNUMBER(DATA!P616),DATA!P616,"n/a")</f>
        <v>2.19</v>
      </c>
      <c r="F2105" s="78">
        <f>+IF(ISNUMBER(DATA!Q616),DATA!Q616,"n/a")</f>
        <v>8.9999999999999993E-3</v>
      </c>
      <c r="G2105" s="88">
        <f>+IF(ISNUMBER(DATA!Z616),DATA!Z616,"n/a")</f>
        <v>2.17</v>
      </c>
      <c r="H2105" s="78">
        <f>+IF(ISNUMBER(DATA!AA616),DATA!AA616,"n/a")</f>
        <v>7.0000000000000001E-3</v>
      </c>
      <c r="I2105" s="88">
        <f>+IF(ISNUMBER(DATA!AJ616),DATA!AJ616,"n/a")</f>
        <v>2.16</v>
      </c>
      <c r="J2105" s="78">
        <f>+IF(ISNUMBER(DATA!AK616),DATA!AK616,"n/a")</f>
        <v>3.0000000000000001E-3</v>
      </c>
      <c r="K2105" s="88">
        <f>+IF(ISNUMBER(DATA!AT616),DATA!AT616,"n/a")</f>
        <v>2.14</v>
      </c>
      <c r="L2105" s="78">
        <f>+IF(ISNUMBER(DATA!AU616),DATA!AU616,"n/a")</f>
        <v>2E-3</v>
      </c>
      <c r="M2105" s="67"/>
      <c r="N2105" s="67"/>
      <c r="O2105" s="67"/>
      <c r="P2105" s="67"/>
      <c r="Q2105" s="67"/>
      <c r="S2105" s="71"/>
      <c r="U2105" s="71"/>
      <c r="W2105" s="71"/>
      <c r="Y2105" s="71"/>
    </row>
    <row r="2106" spans="1:25" s="70" customFormat="1" x14ac:dyDescent="0.2">
      <c r="A2106" s="67" t="s">
        <v>12</v>
      </c>
      <c r="B2106" s="67" t="s">
        <v>23</v>
      </c>
      <c r="C2106" s="67" t="s">
        <v>26</v>
      </c>
      <c r="D2106" s="67" t="s">
        <v>282</v>
      </c>
      <c r="E2106" s="88">
        <f>+IF(ISNUMBER(DATA!P617),DATA!P617,"n/a")</f>
        <v>2.2400000000000002</v>
      </c>
      <c r="F2106" s="78">
        <f>+IF(ISNUMBER(DATA!Q617),DATA!Q617,"n/a")</f>
        <v>0.14699999999999999</v>
      </c>
      <c r="G2106" s="88">
        <f>+IF(ISNUMBER(DATA!Z617),DATA!Z617,"n/a")</f>
        <v>2.2200000000000002</v>
      </c>
      <c r="H2106" s="78">
        <f>+IF(ISNUMBER(DATA!AA617),DATA!AA617,"n/a")</f>
        <v>0.14799999999999999</v>
      </c>
      <c r="I2106" s="88">
        <f>+IF(ISNUMBER(DATA!AJ617),DATA!AJ617,"n/a")</f>
        <v>2.2200000000000002</v>
      </c>
      <c r="J2106" s="78">
        <f>+IF(ISNUMBER(DATA!AK617),DATA!AK617,"n/a")</f>
        <v>0.14099999999999999</v>
      </c>
      <c r="K2106" s="88">
        <f>+IF(ISNUMBER(DATA!AT617),DATA!AT617,"n/a")</f>
        <v>2.1800000000000002</v>
      </c>
      <c r="L2106" s="78">
        <f>+IF(ISNUMBER(DATA!AU617),DATA!AU617,"n/a")</f>
        <v>0.13</v>
      </c>
      <c r="M2106" s="67"/>
      <c r="N2106" s="67"/>
      <c r="O2106" s="67"/>
      <c r="P2106" s="67"/>
      <c r="Q2106" s="67"/>
      <c r="S2106" s="71"/>
      <c r="U2106" s="71"/>
      <c r="W2106" s="71"/>
      <c r="Y2106" s="71"/>
    </row>
    <row r="2107" spans="1:25" s="70" customFormat="1" x14ac:dyDescent="0.2">
      <c r="A2107" s="67" t="s">
        <v>12</v>
      </c>
      <c r="B2107" s="67" t="s">
        <v>23</v>
      </c>
      <c r="C2107" s="67" t="s">
        <v>26</v>
      </c>
      <c r="D2107" s="67" t="s">
        <v>283</v>
      </c>
      <c r="E2107" s="88">
        <f>+IF(ISNUMBER(DATA!P618),DATA!P618,"n/a")</f>
        <v>2.52</v>
      </c>
      <c r="F2107" s="78">
        <f>+IF(ISNUMBER(DATA!Q618),DATA!Q618,"n/a")</f>
        <v>3.6999999999999998E-2</v>
      </c>
      <c r="G2107" s="88">
        <f>+IF(ISNUMBER(DATA!Z618),DATA!Z618,"n/a")</f>
        <v>2.56</v>
      </c>
      <c r="H2107" s="78">
        <f>+IF(ISNUMBER(DATA!AA618),DATA!AA618,"n/a")</f>
        <v>2.7E-2</v>
      </c>
      <c r="I2107" s="88">
        <f>+IF(ISNUMBER(DATA!AJ618),DATA!AJ618,"n/a")</f>
        <v>2.61</v>
      </c>
      <c r="J2107" s="78">
        <f>+IF(ISNUMBER(DATA!AK618),DATA!AK618,"n/a")</f>
        <v>5.8999999999999997E-2</v>
      </c>
      <c r="K2107" s="88">
        <f>+IF(ISNUMBER(DATA!AT618),DATA!AT618,"n/a")</f>
        <v>2.6</v>
      </c>
      <c r="L2107" s="78">
        <f>+IF(ISNUMBER(DATA!AU618),DATA!AU618,"n/a")</f>
        <v>0.128</v>
      </c>
      <c r="M2107" s="67"/>
      <c r="N2107" s="67"/>
      <c r="O2107" s="67"/>
      <c r="P2107" s="67"/>
      <c r="Q2107" s="67"/>
      <c r="S2107" s="71"/>
      <c r="U2107" s="71"/>
      <c r="W2107" s="71"/>
      <c r="Y2107" s="71"/>
    </row>
    <row r="2108" spans="1:25" s="70" customFormat="1" x14ac:dyDescent="0.2">
      <c r="A2108" s="67" t="s">
        <v>12</v>
      </c>
      <c r="B2108" s="67" t="s">
        <v>23</v>
      </c>
      <c r="C2108" s="67" t="s">
        <v>26</v>
      </c>
      <c r="D2108" s="67" t="s">
        <v>284</v>
      </c>
      <c r="E2108" s="88">
        <f>+IF(ISNUMBER(DATA!P619),DATA!P619,"n/a")</f>
        <v>2.1800000000000002</v>
      </c>
      <c r="F2108" s="78">
        <f>+IF(ISNUMBER(DATA!Q619),DATA!Q619,"n/a")</f>
        <v>3.3000000000000002E-2</v>
      </c>
      <c r="G2108" s="88">
        <f>+IF(ISNUMBER(DATA!Z619),DATA!Z619,"n/a")</f>
        <v>2.2000000000000002</v>
      </c>
      <c r="H2108" s="78">
        <f>+IF(ISNUMBER(DATA!AA619),DATA!AA619,"n/a")</f>
        <v>4.2999999999999997E-2</v>
      </c>
      <c r="I2108" s="88">
        <f>+IF(ISNUMBER(DATA!AJ619),DATA!AJ619,"n/a")</f>
        <v>2.2000000000000002</v>
      </c>
      <c r="J2108" s="78">
        <f>+IF(ISNUMBER(DATA!AK619),DATA!AK619,"n/a")</f>
        <v>4.2000000000000003E-2</v>
      </c>
      <c r="K2108" s="88">
        <f>+IF(ISNUMBER(DATA!AT619),DATA!AT619,"n/a")</f>
        <v>2.17</v>
      </c>
      <c r="L2108" s="78">
        <f>+IF(ISNUMBER(DATA!AU619),DATA!AU619,"n/a")</f>
        <v>5.7000000000000002E-2</v>
      </c>
      <c r="M2108" s="67"/>
      <c r="N2108" s="67"/>
      <c r="O2108" s="67"/>
      <c r="P2108" s="67"/>
      <c r="Q2108" s="67"/>
      <c r="S2108" s="71"/>
      <c r="U2108" s="71"/>
      <c r="W2108" s="71"/>
      <c r="Y2108" s="71"/>
    </row>
    <row r="2109" spans="1:25" s="70" customFormat="1" x14ac:dyDescent="0.2">
      <c r="A2109" s="67" t="s">
        <v>12</v>
      </c>
      <c r="B2109" s="67" t="s">
        <v>23</v>
      </c>
      <c r="C2109" s="67" t="s">
        <v>26</v>
      </c>
      <c r="D2109" s="67" t="s">
        <v>285</v>
      </c>
      <c r="E2109" s="88">
        <f>+IF(ISNUMBER(DATA!P620),DATA!P620,"n/a")</f>
        <v>2.39</v>
      </c>
      <c r="F2109" s="78">
        <f>+IF(ISNUMBER(DATA!Q620),DATA!Q620,"n/a")</f>
        <v>0.06</v>
      </c>
      <c r="G2109" s="88">
        <f>+IF(ISNUMBER(DATA!Z620),DATA!Z620,"n/a")</f>
        <v>2.3199999999999998</v>
      </c>
      <c r="H2109" s="78">
        <f>+IF(ISNUMBER(DATA!AA620),DATA!AA620,"n/a")</f>
        <v>2.5999999999999999E-2</v>
      </c>
      <c r="I2109" s="88">
        <f>+IF(ISNUMBER(DATA!AJ620),DATA!AJ620,"n/a")</f>
        <v>2.29</v>
      </c>
      <c r="J2109" s="78">
        <f>+IF(ISNUMBER(DATA!AK620),DATA!AK620,"n/a")</f>
        <v>-4.0000000000000001E-3</v>
      </c>
      <c r="K2109" s="88">
        <f>+IF(ISNUMBER(DATA!AT620),DATA!AT620,"n/a")</f>
        <v>2.29</v>
      </c>
      <c r="L2109" s="78">
        <f>+IF(ISNUMBER(DATA!AU620),DATA!AU620,"n/a")</f>
        <v>-5.0000000000000001E-3</v>
      </c>
      <c r="M2109" s="67"/>
      <c r="N2109" s="67"/>
      <c r="O2109" s="67"/>
      <c r="P2109" s="67"/>
      <c r="Q2109" s="67"/>
      <c r="S2109" s="71"/>
      <c r="U2109" s="71"/>
      <c r="W2109" s="71"/>
      <c r="Y2109" s="71"/>
    </row>
    <row r="2110" spans="1:25" s="70" customFormat="1" x14ac:dyDescent="0.2">
      <c r="A2110" s="67" t="s">
        <v>12</v>
      </c>
      <c r="B2110" s="67" t="s">
        <v>23</v>
      </c>
      <c r="C2110" s="67" t="s">
        <v>26</v>
      </c>
      <c r="D2110" s="67" t="s">
        <v>286</v>
      </c>
      <c r="E2110" s="88">
        <f>+IF(ISNUMBER(DATA!P621),DATA!P621,"n/a")</f>
        <v>2.31</v>
      </c>
      <c r="F2110" s="78">
        <f>+IF(ISNUMBER(DATA!Q621),DATA!Q621,"n/a")</f>
        <v>1.2999999999999999E-2</v>
      </c>
      <c r="G2110" s="88">
        <f>+IF(ISNUMBER(DATA!Z621),DATA!Z621,"n/a")</f>
        <v>2.27</v>
      </c>
      <c r="H2110" s="78">
        <f>+IF(ISNUMBER(DATA!AA621),DATA!AA621,"n/a")</f>
        <v>-0.01</v>
      </c>
      <c r="I2110" s="88">
        <f>+IF(ISNUMBER(DATA!AJ621),DATA!AJ621,"n/a")</f>
        <v>2.2200000000000002</v>
      </c>
      <c r="J2110" s="78">
        <f>+IF(ISNUMBER(DATA!AK621),DATA!AK621,"n/a")</f>
        <v>2E-3</v>
      </c>
      <c r="K2110" s="88">
        <f>+IF(ISNUMBER(DATA!AT621),DATA!AT621,"n/a")</f>
        <v>2.2200000000000002</v>
      </c>
      <c r="L2110" s="78">
        <f>+IF(ISNUMBER(DATA!AU621),DATA!AU621,"n/a")</f>
        <v>2.3E-2</v>
      </c>
      <c r="M2110" s="67"/>
      <c r="N2110" s="67"/>
      <c r="O2110" s="67"/>
      <c r="P2110" s="67"/>
      <c r="Q2110" s="67"/>
      <c r="S2110" s="71"/>
      <c r="U2110" s="71"/>
      <c r="W2110" s="71"/>
      <c r="Y2110" s="71"/>
    </row>
    <row r="2111" spans="1:25" s="70" customFormat="1" x14ac:dyDescent="0.2">
      <c r="A2111" s="67" t="s">
        <v>12</v>
      </c>
      <c r="B2111" s="67" t="s">
        <v>23</v>
      </c>
      <c r="C2111" s="67" t="s">
        <v>26</v>
      </c>
      <c r="D2111" s="67" t="s">
        <v>287</v>
      </c>
      <c r="E2111" s="88">
        <f>+IF(ISNUMBER(DATA!P622),DATA!P622,"n/a")</f>
        <v>2.04</v>
      </c>
      <c r="F2111" s="78">
        <f>+IF(ISNUMBER(DATA!Q622),DATA!Q622,"n/a")</f>
        <v>8.1000000000000003E-2</v>
      </c>
      <c r="G2111" s="88">
        <f>+IF(ISNUMBER(DATA!Z622),DATA!Z622,"n/a")</f>
        <v>2.09</v>
      </c>
      <c r="H2111" s="78">
        <f>+IF(ISNUMBER(DATA!AA622),DATA!AA622,"n/a")</f>
        <v>8.8999999999999996E-2</v>
      </c>
      <c r="I2111" s="88">
        <f>+IF(ISNUMBER(DATA!AJ622),DATA!AJ622,"n/a")</f>
        <v>2.08</v>
      </c>
      <c r="J2111" s="78">
        <f>+IF(ISNUMBER(DATA!AK622),DATA!AK622,"n/a")</f>
        <v>6.8000000000000005E-2</v>
      </c>
      <c r="K2111" s="88">
        <f>+IF(ISNUMBER(DATA!AT622),DATA!AT622,"n/a")</f>
        <v>1.98</v>
      </c>
      <c r="L2111" s="78">
        <f>+IF(ISNUMBER(DATA!AU622),DATA!AU622,"n/a")</f>
        <v>3.6999999999999998E-2</v>
      </c>
      <c r="M2111" s="67"/>
      <c r="N2111" s="67"/>
      <c r="O2111" s="67"/>
      <c r="P2111" s="67"/>
      <c r="Q2111" s="67"/>
      <c r="S2111" s="71"/>
      <c r="U2111" s="71"/>
      <c r="W2111" s="71"/>
      <c r="Y2111" s="71"/>
    </row>
    <row r="2112" spans="1:25" s="70" customFormat="1" x14ac:dyDescent="0.2">
      <c r="A2112" s="67" t="s">
        <v>12</v>
      </c>
      <c r="B2112" s="67" t="s">
        <v>23</v>
      </c>
      <c r="C2112" s="67" t="s">
        <v>26</v>
      </c>
      <c r="D2112" s="67" t="s">
        <v>288</v>
      </c>
      <c r="E2112" s="88">
        <f>+IF(ISNUMBER(DATA!P623),DATA!P623,"n/a")</f>
        <v>1.75</v>
      </c>
      <c r="F2112" s="78">
        <f>+IF(ISNUMBER(DATA!Q623),DATA!Q623,"n/a")</f>
        <v>4.7E-2</v>
      </c>
      <c r="G2112" s="88">
        <f>+IF(ISNUMBER(DATA!Z623),DATA!Z623,"n/a")</f>
        <v>1.72</v>
      </c>
      <c r="H2112" s="78">
        <f>+IF(ISNUMBER(DATA!AA623),DATA!AA623,"n/a")</f>
        <v>2.1000000000000001E-2</v>
      </c>
      <c r="I2112" s="88">
        <f>+IF(ISNUMBER(DATA!AJ623),DATA!AJ623,"n/a")</f>
        <v>1.86</v>
      </c>
      <c r="J2112" s="78">
        <f>+IF(ISNUMBER(DATA!AK623),DATA!AK623,"n/a")</f>
        <v>6.6000000000000003E-2</v>
      </c>
      <c r="K2112" s="88">
        <f>+IF(ISNUMBER(DATA!AT623),DATA!AT623,"n/a")</f>
        <v>1.7</v>
      </c>
      <c r="L2112" s="78">
        <f>+IF(ISNUMBER(DATA!AU623),DATA!AU623,"n/a")</f>
        <v>-3.0000000000000001E-3</v>
      </c>
      <c r="M2112" s="67"/>
      <c r="N2112" s="67"/>
      <c r="O2112" s="67"/>
      <c r="P2112" s="67"/>
      <c r="Q2112" s="67"/>
      <c r="S2112" s="71"/>
      <c r="U2112" s="71"/>
      <c r="W2112" s="71"/>
      <c r="Y2112" s="71"/>
    </row>
    <row r="2113" spans="1:25" s="70" customFormat="1" x14ac:dyDescent="0.2">
      <c r="A2113" s="67" t="s">
        <v>12</v>
      </c>
      <c r="B2113" s="67" t="s">
        <v>23</v>
      </c>
      <c r="C2113" s="67" t="s">
        <v>26</v>
      </c>
      <c r="D2113" s="67" t="s">
        <v>289</v>
      </c>
      <c r="E2113" s="88">
        <f>+IF(ISNUMBER(DATA!P624),DATA!P624,"n/a")</f>
        <v>2.0699999999999998</v>
      </c>
      <c r="F2113" s="78">
        <f>+IF(ISNUMBER(DATA!Q624),DATA!Q624,"n/a")</f>
        <v>-2.8000000000000001E-2</v>
      </c>
      <c r="G2113" s="88">
        <f>+IF(ISNUMBER(DATA!Z624),DATA!Z624,"n/a")</f>
        <v>2.09</v>
      </c>
      <c r="H2113" s="78">
        <f>+IF(ISNUMBER(DATA!AA624),DATA!AA624,"n/a")</f>
        <v>2E-3</v>
      </c>
      <c r="I2113" s="88">
        <f>+IF(ISNUMBER(DATA!AJ624),DATA!AJ624,"n/a")</f>
        <v>2.0699999999999998</v>
      </c>
      <c r="J2113" s="78">
        <f>+IF(ISNUMBER(DATA!AK624),DATA!AK624,"n/a")</f>
        <v>3.0000000000000001E-3</v>
      </c>
      <c r="K2113" s="88">
        <f>+IF(ISNUMBER(DATA!AT624),DATA!AT624,"n/a")</f>
        <v>2.09</v>
      </c>
      <c r="L2113" s="78">
        <f>+IF(ISNUMBER(DATA!AU624),DATA!AU624,"n/a")</f>
        <v>1E-3</v>
      </c>
      <c r="M2113" s="67"/>
      <c r="N2113" s="67"/>
      <c r="O2113" s="67"/>
      <c r="P2113" s="67"/>
      <c r="Q2113" s="67"/>
      <c r="S2113" s="71"/>
      <c r="U2113" s="71"/>
      <c r="W2113" s="71"/>
      <c r="Y2113" s="71"/>
    </row>
    <row r="2114" spans="1:25" s="70" customFormat="1" x14ac:dyDescent="0.2">
      <c r="A2114" s="67" t="s">
        <v>12</v>
      </c>
      <c r="B2114" s="67" t="s">
        <v>23</v>
      </c>
      <c r="C2114" s="67" t="s">
        <v>26</v>
      </c>
      <c r="D2114" s="67" t="s">
        <v>290</v>
      </c>
      <c r="E2114" s="88">
        <f>+IF(ISNUMBER(DATA!P625),DATA!P625,"n/a")</f>
        <v>2.0499999999999998</v>
      </c>
      <c r="F2114" s="78">
        <f>+IF(ISNUMBER(DATA!Q625),DATA!Q625,"n/a")</f>
        <v>-1.6E-2</v>
      </c>
      <c r="G2114" s="88">
        <f>+IF(ISNUMBER(DATA!Z625),DATA!Z625,"n/a")</f>
        <v>2.1</v>
      </c>
      <c r="H2114" s="78">
        <f>+IF(ISNUMBER(DATA!AA625),DATA!AA625,"n/a")</f>
        <v>3.4000000000000002E-2</v>
      </c>
      <c r="I2114" s="88">
        <f>+IF(ISNUMBER(DATA!AJ625),DATA!AJ625,"n/a")</f>
        <v>2.06</v>
      </c>
      <c r="J2114" s="78">
        <f>+IF(ISNUMBER(DATA!AK625),DATA!AK625,"n/a")</f>
        <v>-2.1000000000000001E-2</v>
      </c>
      <c r="K2114" s="88">
        <f>+IF(ISNUMBER(DATA!AT625),DATA!AT625,"n/a")</f>
        <v>2.1</v>
      </c>
      <c r="L2114" s="78">
        <f>+IF(ISNUMBER(DATA!AU625),DATA!AU625,"n/a")</f>
        <v>1.4999999999999999E-2</v>
      </c>
      <c r="M2114" s="67"/>
      <c r="N2114" s="67"/>
      <c r="O2114" s="67"/>
      <c r="P2114" s="67"/>
      <c r="Q2114" s="67"/>
      <c r="S2114" s="71"/>
      <c r="U2114" s="71"/>
      <c r="W2114" s="71"/>
      <c r="Y2114" s="71"/>
    </row>
    <row r="2115" spans="1:25" s="70" customFormat="1" x14ac:dyDescent="0.2">
      <c r="A2115" s="67" t="s">
        <v>12</v>
      </c>
      <c r="B2115" s="67" t="s">
        <v>23</v>
      </c>
      <c r="C2115" s="67" t="s">
        <v>26</v>
      </c>
      <c r="D2115" s="67" t="s">
        <v>291</v>
      </c>
      <c r="E2115" s="88">
        <f>+IF(ISNUMBER(DATA!P626),DATA!P626,"n/a")</f>
        <v>2.5499999999999998</v>
      </c>
      <c r="F2115" s="78">
        <f>+IF(ISNUMBER(DATA!Q626),DATA!Q626,"n/a")</f>
        <v>8.8999999999999996E-2</v>
      </c>
      <c r="G2115" s="88">
        <f>+IF(ISNUMBER(DATA!Z626),DATA!Z626,"n/a")</f>
        <v>2.48</v>
      </c>
      <c r="H2115" s="78">
        <f>+IF(ISNUMBER(DATA!AA626),DATA!AA626,"n/a")</f>
        <v>4.2999999999999997E-2</v>
      </c>
      <c r="I2115" s="88">
        <f>+IF(ISNUMBER(DATA!AJ626),DATA!AJ626,"n/a")</f>
        <v>2.4500000000000002</v>
      </c>
      <c r="J2115" s="78">
        <f>+IF(ISNUMBER(DATA!AK626),DATA!AK626,"n/a")</f>
        <v>8.9999999999999993E-3</v>
      </c>
      <c r="K2115" s="88">
        <f>+IF(ISNUMBER(DATA!AT626),DATA!AT626,"n/a")</f>
        <v>2.44</v>
      </c>
      <c r="L2115" s="78">
        <f>+IF(ISNUMBER(DATA!AU626),DATA!AU626,"n/a")</f>
        <v>8.0000000000000002E-3</v>
      </c>
      <c r="M2115" s="67"/>
      <c r="N2115" s="67"/>
      <c r="O2115" s="67"/>
      <c r="P2115" s="67"/>
      <c r="Q2115" s="67"/>
      <c r="S2115" s="71"/>
      <c r="U2115" s="71"/>
      <c r="W2115" s="71"/>
      <c r="Y2115" s="71"/>
    </row>
    <row r="2116" spans="1:25" s="70" customFormat="1" x14ac:dyDescent="0.2">
      <c r="A2116" s="67" t="s">
        <v>12</v>
      </c>
      <c r="B2116" s="67" t="s">
        <v>23</v>
      </c>
      <c r="C2116" s="67" t="s">
        <v>26</v>
      </c>
      <c r="D2116" s="67" t="s">
        <v>292</v>
      </c>
      <c r="E2116" s="88">
        <f>+IF(ISNUMBER(DATA!P627),DATA!P627,"n/a")</f>
        <v>2.2599999999999998</v>
      </c>
      <c r="F2116" s="78">
        <f>+IF(ISNUMBER(DATA!Q627),DATA!Q627,"n/a")</f>
        <v>0.11799999999999999</v>
      </c>
      <c r="G2116" s="88">
        <f>+IF(ISNUMBER(DATA!Z627),DATA!Z627,"n/a")</f>
        <v>2.27</v>
      </c>
      <c r="H2116" s="78">
        <f>+IF(ISNUMBER(DATA!AA627),DATA!AA627,"n/a")</f>
        <v>9.8000000000000004E-2</v>
      </c>
      <c r="I2116" s="88">
        <f>+IF(ISNUMBER(DATA!AJ627),DATA!AJ627,"n/a")</f>
        <v>2.25</v>
      </c>
      <c r="J2116" s="78">
        <f>+IF(ISNUMBER(DATA!AK627),DATA!AK627,"n/a")</f>
        <v>8.7999999999999995E-2</v>
      </c>
      <c r="K2116" s="88">
        <f>+IF(ISNUMBER(DATA!AT627),DATA!AT627,"n/a")</f>
        <v>2.2200000000000002</v>
      </c>
      <c r="L2116" s="78">
        <f>+IF(ISNUMBER(DATA!AU627),DATA!AU627,"n/a")</f>
        <v>0.104</v>
      </c>
      <c r="M2116" s="67"/>
      <c r="N2116" s="67"/>
      <c r="O2116" s="67"/>
      <c r="P2116" s="67"/>
      <c r="Q2116" s="67"/>
      <c r="S2116" s="71"/>
      <c r="U2116" s="71"/>
      <c r="W2116" s="71"/>
      <c r="Y2116" s="71"/>
    </row>
    <row r="2117" spans="1:25" s="70" customFormat="1" x14ac:dyDescent="0.2">
      <c r="A2117" s="67" t="s">
        <v>12</v>
      </c>
      <c r="B2117" s="67" t="s">
        <v>23</v>
      </c>
      <c r="C2117" s="67" t="s">
        <v>26</v>
      </c>
      <c r="D2117" s="67" t="s">
        <v>293</v>
      </c>
      <c r="E2117" s="88">
        <f>+IF(ISNUMBER(DATA!P628),DATA!P628,"n/a")</f>
        <v>2.17</v>
      </c>
      <c r="F2117" s="78">
        <f>+IF(ISNUMBER(DATA!Q628),DATA!Q628,"n/a")</f>
        <v>0.05</v>
      </c>
      <c r="G2117" s="88">
        <f>+IF(ISNUMBER(DATA!Z628),DATA!Z628,"n/a")</f>
        <v>2.21</v>
      </c>
      <c r="H2117" s="78">
        <f>+IF(ISNUMBER(DATA!AA628),DATA!AA628,"n/a")</f>
        <v>4.2999999999999997E-2</v>
      </c>
      <c r="I2117" s="88">
        <f>+IF(ISNUMBER(DATA!AJ628),DATA!AJ628,"n/a")</f>
        <v>2.14</v>
      </c>
      <c r="J2117" s="78">
        <f>+IF(ISNUMBER(DATA!AK628),DATA!AK628,"n/a")</f>
        <v>1.0999999999999999E-2</v>
      </c>
      <c r="K2117" s="88">
        <f>+IF(ISNUMBER(DATA!AT628),DATA!AT628,"n/a")</f>
        <v>2.16</v>
      </c>
      <c r="L2117" s="78">
        <f>+IF(ISNUMBER(DATA!AU628),DATA!AU628,"n/a")</f>
        <v>2.4E-2</v>
      </c>
      <c r="M2117" s="67"/>
      <c r="N2117" s="67"/>
      <c r="O2117" s="67"/>
      <c r="P2117" s="67"/>
      <c r="Q2117" s="67"/>
      <c r="S2117" s="71"/>
      <c r="U2117" s="71"/>
      <c r="W2117" s="71"/>
      <c r="Y2117" s="71"/>
    </row>
    <row r="2118" spans="1:25" s="70" customFormat="1" x14ac:dyDescent="0.2">
      <c r="A2118" s="67" t="s">
        <v>12</v>
      </c>
      <c r="B2118" s="67" t="s">
        <v>23</v>
      </c>
      <c r="C2118" s="67" t="s">
        <v>26</v>
      </c>
      <c r="D2118" s="67" t="s">
        <v>294</v>
      </c>
      <c r="E2118" s="88">
        <f>+IF(ISNUMBER(DATA!P629),DATA!P629,"n/a")</f>
        <v>2.29</v>
      </c>
      <c r="F2118" s="78">
        <f>+IF(ISNUMBER(DATA!Q629),DATA!Q629,"n/a")</f>
        <v>-4.9000000000000002E-2</v>
      </c>
      <c r="G2118" s="88">
        <f>+IF(ISNUMBER(DATA!Z629),DATA!Z629,"n/a")</f>
        <v>2.42</v>
      </c>
      <c r="H2118" s="78">
        <f>+IF(ISNUMBER(DATA!AA629),DATA!AA629,"n/a")</f>
        <v>0.02</v>
      </c>
      <c r="I2118" s="88">
        <f>+IF(ISNUMBER(DATA!AJ629),DATA!AJ629,"n/a")</f>
        <v>2.4300000000000002</v>
      </c>
      <c r="J2118" s="78">
        <f>+IF(ISNUMBER(DATA!AK629),DATA!AK629,"n/a")</f>
        <v>1.7000000000000001E-2</v>
      </c>
      <c r="K2118" s="88">
        <f>+IF(ISNUMBER(DATA!AT629),DATA!AT629,"n/a")</f>
        <v>2.4</v>
      </c>
      <c r="L2118" s="78">
        <f>+IF(ISNUMBER(DATA!AU629),DATA!AU629,"n/a")</f>
        <v>2.5999999999999999E-2</v>
      </c>
      <c r="M2118" s="67"/>
      <c r="N2118" s="67"/>
      <c r="O2118" s="67"/>
      <c r="P2118" s="67"/>
      <c r="Q2118" s="67"/>
      <c r="S2118" s="71"/>
      <c r="U2118" s="71"/>
      <c r="W2118" s="71"/>
      <c r="Y2118" s="71"/>
    </row>
    <row r="2119" spans="1:25" s="70" customFormat="1" x14ac:dyDescent="0.2">
      <c r="A2119" s="67" t="s">
        <v>12</v>
      </c>
      <c r="B2119" s="67" t="s">
        <v>23</v>
      </c>
      <c r="C2119" s="67" t="s">
        <v>26</v>
      </c>
      <c r="D2119" s="67" t="s">
        <v>295</v>
      </c>
      <c r="E2119" s="88">
        <f>+IF(ISNUMBER(DATA!P630),DATA!P630,"n/a")</f>
        <v>2.1800000000000002</v>
      </c>
      <c r="F2119" s="78">
        <f>+IF(ISNUMBER(DATA!Q630),DATA!Q630,"n/a")</f>
        <v>1E-3</v>
      </c>
      <c r="G2119" s="88">
        <f>+IF(ISNUMBER(DATA!Z630),DATA!Z630,"n/a")</f>
        <v>2.1800000000000002</v>
      </c>
      <c r="H2119" s="78">
        <f>+IF(ISNUMBER(DATA!AA630),DATA!AA630,"n/a")</f>
        <v>-2E-3</v>
      </c>
      <c r="I2119" s="88">
        <f>+IF(ISNUMBER(DATA!AJ630),DATA!AJ630,"n/a")</f>
        <v>2.1800000000000002</v>
      </c>
      <c r="J2119" s="78">
        <f>+IF(ISNUMBER(DATA!AK630),DATA!AK630,"n/a")</f>
        <v>-2.1999999999999999E-2</v>
      </c>
      <c r="K2119" s="88">
        <f>+IF(ISNUMBER(DATA!AT630),DATA!AT630,"n/a")</f>
        <v>2.2000000000000002</v>
      </c>
      <c r="L2119" s="78">
        <f>+IF(ISNUMBER(DATA!AU630),DATA!AU630,"n/a")</f>
        <v>-7.0000000000000007E-2</v>
      </c>
      <c r="M2119" s="67"/>
      <c r="N2119" s="67"/>
      <c r="O2119" s="67"/>
      <c r="P2119" s="67"/>
      <c r="Q2119" s="67"/>
      <c r="S2119" s="71"/>
      <c r="U2119" s="71"/>
      <c r="W2119" s="71"/>
      <c r="Y2119" s="71"/>
    </row>
    <row r="2120" spans="1:25" s="70" customFormat="1" x14ac:dyDescent="0.2">
      <c r="A2120" s="67" t="s">
        <v>12</v>
      </c>
      <c r="B2120" s="67" t="s">
        <v>23</v>
      </c>
      <c r="C2120" s="67" t="s">
        <v>26</v>
      </c>
      <c r="D2120" s="67" t="s">
        <v>296</v>
      </c>
      <c r="E2120" s="88">
        <f>+IF(ISNUMBER(DATA!P631),DATA!P631,"n/a")</f>
        <v>2.2400000000000002</v>
      </c>
      <c r="F2120" s="78">
        <f>+IF(ISNUMBER(DATA!Q631),DATA!Q631,"n/a")</f>
        <v>0.06</v>
      </c>
      <c r="G2120" s="88">
        <f>+IF(ISNUMBER(DATA!Z631),DATA!Z631,"n/a")</f>
        <v>2.2400000000000002</v>
      </c>
      <c r="H2120" s="78">
        <f>+IF(ISNUMBER(DATA!AA631),DATA!AA631,"n/a")</f>
        <v>8.2000000000000003E-2</v>
      </c>
      <c r="I2120" s="88">
        <f>+IF(ISNUMBER(DATA!AJ631),DATA!AJ631,"n/a")</f>
        <v>2.2200000000000002</v>
      </c>
      <c r="J2120" s="78">
        <f>+IF(ISNUMBER(DATA!AK631),DATA!AK631,"n/a")</f>
        <v>0.08</v>
      </c>
      <c r="K2120" s="88">
        <f>+IF(ISNUMBER(DATA!AT631),DATA!AT631,"n/a")</f>
        <v>2.2200000000000002</v>
      </c>
      <c r="L2120" s="78">
        <f>+IF(ISNUMBER(DATA!AU631),DATA!AU631,"n/a")</f>
        <v>0.105</v>
      </c>
      <c r="M2120" s="67"/>
      <c r="N2120" s="67"/>
      <c r="O2120" s="67"/>
      <c r="P2120" s="67"/>
      <c r="Q2120" s="67"/>
      <c r="S2120" s="71"/>
      <c r="U2120" s="71"/>
      <c r="W2120" s="71"/>
      <c r="Y2120" s="71"/>
    </row>
    <row r="2121" spans="1:25" s="70" customFormat="1" x14ac:dyDescent="0.2">
      <c r="A2121" s="67" t="s">
        <v>12</v>
      </c>
      <c r="B2121" s="67" t="s">
        <v>23</v>
      </c>
      <c r="C2121" s="67" t="s">
        <v>26</v>
      </c>
      <c r="D2121" s="67" t="s">
        <v>297</v>
      </c>
      <c r="E2121" s="88">
        <f>+IF(ISNUMBER(DATA!P632),DATA!P632,"n/a")</f>
        <v>2.2200000000000002</v>
      </c>
      <c r="F2121" s="78">
        <f>+IF(ISNUMBER(DATA!Q632),DATA!Q632,"n/a")</f>
        <v>5.8000000000000003E-2</v>
      </c>
      <c r="G2121" s="88">
        <f>+IF(ISNUMBER(DATA!Z632),DATA!Z632,"n/a")</f>
        <v>2.2599999999999998</v>
      </c>
      <c r="H2121" s="78">
        <f>+IF(ISNUMBER(DATA!AA632),DATA!AA632,"n/a")</f>
        <v>5.1999999999999998E-2</v>
      </c>
      <c r="I2121" s="88">
        <f>+IF(ISNUMBER(DATA!AJ632),DATA!AJ632,"n/a")</f>
        <v>2.19</v>
      </c>
      <c r="J2121" s="78">
        <f>+IF(ISNUMBER(DATA!AK632),DATA!AK632,"n/a")</f>
        <v>1.7000000000000001E-2</v>
      </c>
      <c r="K2121" s="88">
        <f>+IF(ISNUMBER(DATA!AT632),DATA!AT632,"n/a")</f>
        <v>2.21</v>
      </c>
      <c r="L2121" s="78">
        <f>+IF(ISNUMBER(DATA!AU632),DATA!AU632,"n/a")</f>
        <v>3.5000000000000003E-2</v>
      </c>
      <c r="M2121" s="67"/>
      <c r="N2121" s="67"/>
      <c r="O2121" s="67"/>
      <c r="P2121" s="67"/>
      <c r="Q2121" s="67"/>
      <c r="S2121" s="71"/>
      <c r="U2121" s="71"/>
      <c r="W2121" s="71"/>
      <c r="Y2121" s="71"/>
    </row>
    <row r="2122" spans="1:25" s="70" customFormat="1" x14ac:dyDescent="0.2">
      <c r="A2122" s="67" t="s">
        <v>12</v>
      </c>
      <c r="B2122" s="67" t="s">
        <v>23</v>
      </c>
      <c r="C2122" s="67" t="s">
        <v>26</v>
      </c>
      <c r="D2122" s="67" t="s">
        <v>298</v>
      </c>
      <c r="E2122" s="88">
        <f>+IF(ISNUMBER(DATA!P633),DATA!P633,"n/a")</f>
        <v>2.0499999999999998</v>
      </c>
      <c r="F2122" s="78">
        <f>+IF(ISNUMBER(DATA!Q633),DATA!Q633,"n/a")</f>
        <v>-4.8000000000000001E-2</v>
      </c>
      <c r="G2122" s="88">
        <f>+IF(ISNUMBER(DATA!Z633),DATA!Z633,"n/a")</f>
        <v>1.98</v>
      </c>
      <c r="H2122" s="78">
        <f>+IF(ISNUMBER(DATA!AA633),DATA!AA633,"n/a")</f>
        <v>-2.8000000000000001E-2</v>
      </c>
      <c r="I2122" s="88">
        <f>+IF(ISNUMBER(DATA!AJ633),DATA!AJ633,"n/a")</f>
        <v>2.02</v>
      </c>
      <c r="J2122" s="78">
        <f>+IF(ISNUMBER(DATA!AK633),DATA!AK633,"n/a")</f>
        <v>-2.5999999999999999E-2</v>
      </c>
      <c r="K2122" s="88">
        <f>+IF(ISNUMBER(DATA!AT633),DATA!AT633,"n/a")</f>
        <v>2.08</v>
      </c>
      <c r="L2122" s="78">
        <f>+IF(ISNUMBER(DATA!AU633),DATA!AU633,"n/a")</f>
        <v>1E-3</v>
      </c>
      <c r="M2122" s="67"/>
      <c r="N2122" s="67"/>
      <c r="O2122" s="67"/>
      <c r="P2122" s="67"/>
      <c r="Q2122" s="67"/>
      <c r="S2122" s="71"/>
      <c r="U2122" s="71"/>
      <c r="W2122" s="71"/>
      <c r="Y2122" s="71"/>
    </row>
    <row r="2123" spans="1:25" s="70" customFormat="1" x14ac:dyDescent="0.2">
      <c r="A2123" s="67" t="s">
        <v>12</v>
      </c>
      <c r="B2123" s="67" t="s">
        <v>23</v>
      </c>
      <c r="C2123" s="67" t="s">
        <v>26</v>
      </c>
      <c r="D2123" s="67" t="s">
        <v>299</v>
      </c>
      <c r="E2123" s="88">
        <f>+IF(ISNUMBER(DATA!P634),DATA!P634,"n/a")</f>
        <v>1.92</v>
      </c>
      <c r="F2123" s="78">
        <f>+IF(ISNUMBER(DATA!Q634),DATA!Q634,"n/a")</f>
        <v>-1.2E-2</v>
      </c>
      <c r="G2123" s="88">
        <f>+IF(ISNUMBER(DATA!Z634),DATA!Z634,"n/a")</f>
        <v>1.87</v>
      </c>
      <c r="H2123" s="78">
        <f>+IF(ISNUMBER(DATA!AA634),DATA!AA634,"n/a")</f>
        <v>-1.2E-2</v>
      </c>
      <c r="I2123" s="88">
        <f>+IF(ISNUMBER(DATA!AJ634),DATA!AJ634,"n/a")</f>
        <v>1.88</v>
      </c>
      <c r="J2123" s="78">
        <f>+IF(ISNUMBER(DATA!AK634),DATA!AK634,"n/a")</f>
        <v>-1.2999999999999999E-2</v>
      </c>
      <c r="K2123" s="88">
        <f>+IF(ISNUMBER(DATA!AT634),DATA!AT634,"n/a")</f>
        <v>1.88</v>
      </c>
      <c r="L2123" s="78">
        <f>+IF(ISNUMBER(DATA!AU634),DATA!AU634,"n/a")</f>
        <v>-0.02</v>
      </c>
      <c r="M2123" s="67"/>
      <c r="N2123" s="67"/>
      <c r="O2123" s="67"/>
      <c r="P2123" s="67"/>
      <c r="Q2123" s="67"/>
      <c r="S2123" s="71"/>
      <c r="U2123" s="71"/>
      <c r="W2123" s="71"/>
      <c r="Y2123" s="71"/>
    </row>
    <row r="2124" spans="1:25" s="70" customFormat="1" x14ac:dyDescent="0.2">
      <c r="A2124" s="67" t="s">
        <v>12</v>
      </c>
      <c r="B2124" s="67" t="s">
        <v>23</v>
      </c>
      <c r="C2124" s="67" t="s">
        <v>26</v>
      </c>
      <c r="D2124" s="67" t="s">
        <v>300</v>
      </c>
      <c r="E2124" s="88">
        <f>+IF(ISNUMBER(DATA!P635),DATA!P635,"n/a")</f>
        <v>2.23</v>
      </c>
      <c r="F2124" s="78">
        <f>+IF(ISNUMBER(DATA!Q635),DATA!Q635,"n/a")</f>
        <v>4.5999999999999999E-2</v>
      </c>
      <c r="G2124" s="88">
        <f>+IF(ISNUMBER(DATA!Z635),DATA!Z635,"n/a")</f>
        <v>2.25</v>
      </c>
      <c r="H2124" s="78">
        <f>+IF(ISNUMBER(DATA!AA635),DATA!AA635,"n/a")</f>
        <v>4.2999999999999997E-2</v>
      </c>
      <c r="I2124" s="88">
        <f>+IF(ISNUMBER(DATA!AJ635),DATA!AJ635,"n/a")</f>
        <v>2.2200000000000002</v>
      </c>
      <c r="J2124" s="78">
        <f>+IF(ISNUMBER(DATA!AK635),DATA!AK635,"n/a")</f>
        <v>3.1E-2</v>
      </c>
      <c r="K2124" s="88">
        <f>+IF(ISNUMBER(DATA!AT635),DATA!AT635,"n/a")</f>
        <v>2.25</v>
      </c>
      <c r="L2124" s="78">
        <f>+IF(ISNUMBER(DATA!AU635),DATA!AU635,"n/a")</f>
        <v>5.2999999999999999E-2</v>
      </c>
      <c r="M2124" s="67"/>
      <c r="N2124" s="67"/>
      <c r="O2124" s="67"/>
      <c r="P2124" s="67"/>
      <c r="Q2124" s="67"/>
      <c r="S2124" s="71"/>
      <c r="U2124" s="71"/>
      <c r="W2124" s="71"/>
      <c r="Y2124" s="71"/>
    </row>
    <row r="2125" spans="1:25" s="70" customFormat="1" x14ac:dyDescent="0.2">
      <c r="A2125" s="67" t="s">
        <v>12</v>
      </c>
      <c r="B2125" s="67" t="s">
        <v>23</v>
      </c>
      <c r="C2125" s="67" t="s">
        <v>26</v>
      </c>
      <c r="D2125" s="67" t="s">
        <v>301</v>
      </c>
      <c r="E2125" s="88">
        <f>+IF(ISNUMBER(DATA!P636),DATA!P636,"n/a")</f>
        <v>2.2599999999999998</v>
      </c>
      <c r="F2125" s="78">
        <f>+IF(ISNUMBER(DATA!Q636),DATA!Q636,"n/a")</f>
        <v>6.4000000000000001E-2</v>
      </c>
      <c r="G2125" s="88">
        <f>+IF(ISNUMBER(DATA!Z636),DATA!Z636,"n/a")</f>
        <v>2.25</v>
      </c>
      <c r="H2125" s="78">
        <f>+IF(ISNUMBER(DATA!AA636),DATA!AA636,"n/a")</f>
        <v>4.9000000000000002E-2</v>
      </c>
      <c r="I2125" s="88">
        <f>+IF(ISNUMBER(DATA!AJ636),DATA!AJ636,"n/a")</f>
        <v>2.2000000000000002</v>
      </c>
      <c r="J2125" s="78">
        <f>+IF(ISNUMBER(DATA!AK636),DATA!AK636,"n/a")</f>
        <v>2.8000000000000001E-2</v>
      </c>
      <c r="K2125" s="88">
        <f>+IF(ISNUMBER(DATA!AT636),DATA!AT636,"n/a")</f>
        <v>2.2000000000000002</v>
      </c>
      <c r="L2125" s="78">
        <f>+IF(ISNUMBER(DATA!AU636),DATA!AU636,"n/a")</f>
        <v>2.4E-2</v>
      </c>
      <c r="M2125" s="67"/>
      <c r="N2125" s="67"/>
      <c r="O2125" s="67"/>
      <c r="P2125" s="67"/>
      <c r="Q2125" s="67"/>
      <c r="S2125" s="71"/>
      <c r="U2125" s="71"/>
      <c r="W2125" s="71"/>
      <c r="Y2125" s="71"/>
    </row>
    <row r="2126" spans="1:25" s="70" customFormat="1" x14ac:dyDescent="0.2">
      <c r="A2126" s="67" t="s">
        <v>12</v>
      </c>
      <c r="B2126" s="67" t="s">
        <v>23</v>
      </c>
      <c r="C2126" s="67" t="s">
        <v>26</v>
      </c>
      <c r="D2126" s="67" t="s">
        <v>302</v>
      </c>
      <c r="E2126" s="88">
        <f>+IF(ISNUMBER(DATA!P637),DATA!P637,"n/a")</f>
        <v>2.21</v>
      </c>
      <c r="F2126" s="78">
        <f>+IF(ISNUMBER(DATA!Q637),DATA!Q637,"n/a")</f>
        <v>-3.3000000000000002E-2</v>
      </c>
      <c r="G2126" s="88">
        <f>+IF(ISNUMBER(DATA!Z637),DATA!Z637,"n/a")</f>
        <v>2.19</v>
      </c>
      <c r="H2126" s="78">
        <f>+IF(ISNUMBER(DATA!AA637),DATA!AA637,"n/a")</f>
        <v>-2.1999999999999999E-2</v>
      </c>
      <c r="I2126" s="88">
        <f>+IF(ISNUMBER(DATA!AJ637),DATA!AJ637,"n/a")</f>
        <v>2.1800000000000002</v>
      </c>
      <c r="J2126" s="78">
        <f>+IF(ISNUMBER(DATA!AK637),DATA!AK637,"n/a")</f>
        <v>-3.7999999999999999E-2</v>
      </c>
      <c r="K2126" s="88">
        <f>+IF(ISNUMBER(DATA!AT637),DATA!AT637,"n/a")</f>
        <v>2.2000000000000002</v>
      </c>
      <c r="L2126" s="78">
        <f>+IF(ISNUMBER(DATA!AU637),DATA!AU637,"n/a")</f>
        <v>-1.9E-2</v>
      </c>
      <c r="M2126" s="67"/>
      <c r="N2126" s="67"/>
      <c r="O2126" s="67"/>
      <c r="P2126" s="67"/>
      <c r="Q2126" s="67"/>
      <c r="S2126" s="71"/>
      <c r="U2126" s="71"/>
      <c r="W2126" s="71"/>
      <c r="Y2126" s="71"/>
    </row>
    <row r="2127" spans="1:25" s="70" customFormat="1" x14ac:dyDescent="0.2">
      <c r="A2127" s="67" t="s">
        <v>12</v>
      </c>
      <c r="B2127" s="67" t="s">
        <v>23</v>
      </c>
      <c r="C2127" s="67" t="s">
        <v>26</v>
      </c>
      <c r="D2127" s="67" t="s">
        <v>303</v>
      </c>
      <c r="E2127" s="88">
        <f>+IF(ISNUMBER(DATA!P638),DATA!P638,"n/a")</f>
        <v>1.91</v>
      </c>
      <c r="F2127" s="78">
        <f>+IF(ISNUMBER(DATA!Q638),DATA!Q638,"n/a")</f>
        <v>-7.3999999999999996E-2</v>
      </c>
      <c r="G2127" s="88">
        <f>+IF(ISNUMBER(DATA!Z638),DATA!Z638,"n/a")</f>
        <v>2.0299999999999998</v>
      </c>
      <c r="H2127" s="78">
        <f>+IF(ISNUMBER(DATA!AA638),DATA!AA638,"n/a")</f>
        <v>-2.7E-2</v>
      </c>
      <c r="I2127" s="88">
        <f>+IF(ISNUMBER(DATA!AJ638),DATA!AJ638,"n/a")</f>
        <v>2.0499999999999998</v>
      </c>
      <c r="J2127" s="78">
        <f>+IF(ISNUMBER(DATA!AK638),DATA!AK638,"n/a")</f>
        <v>-2.5999999999999999E-2</v>
      </c>
      <c r="K2127" s="88">
        <f>+IF(ISNUMBER(DATA!AT638),DATA!AT638,"n/a")</f>
        <v>2.08</v>
      </c>
      <c r="L2127" s="78">
        <f>+IF(ISNUMBER(DATA!AU638),DATA!AU638,"n/a")</f>
        <v>-2.1999999999999999E-2</v>
      </c>
      <c r="M2127" s="67"/>
      <c r="N2127" s="67"/>
      <c r="O2127" s="67"/>
      <c r="P2127" s="67"/>
      <c r="Q2127" s="67"/>
      <c r="S2127" s="71"/>
      <c r="U2127" s="71"/>
      <c r="W2127" s="71"/>
      <c r="Y2127" s="71"/>
    </row>
    <row r="2128" spans="1:25" s="70" customFormat="1" x14ac:dyDescent="0.2">
      <c r="A2128" s="67" t="s">
        <v>12</v>
      </c>
      <c r="B2128" s="67" t="s">
        <v>23</v>
      </c>
      <c r="C2128" s="67" t="s">
        <v>26</v>
      </c>
      <c r="D2128" s="67" t="s">
        <v>304</v>
      </c>
      <c r="E2128" s="88">
        <f>+IF(ISNUMBER(DATA!P639),DATA!P639,"n/a")</f>
        <v>2.37</v>
      </c>
      <c r="F2128" s="78">
        <f>+IF(ISNUMBER(DATA!Q639),DATA!Q639,"n/a")</f>
        <v>5.5E-2</v>
      </c>
      <c r="G2128" s="88">
        <f>+IF(ISNUMBER(DATA!Z639),DATA!Z639,"n/a")</f>
        <v>2.38</v>
      </c>
      <c r="H2128" s="78">
        <f>+IF(ISNUMBER(DATA!AA639),DATA!AA639,"n/a")</f>
        <v>7.1999999999999995E-2</v>
      </c>
      <c r="I2128" s="88">
        <f>+IF(ISNUMBER(DATA!AJ639),DATA!AJ639,"n/a")</f>
        <v>2.41</v>
      </c>
      <c r="J2128" s="78">
        <f>+IF(ISNUMBER(DATA!AK639),DATA!AK639,"n/a")</f>
        <v>7.5999999999999998E-2</v>
      </c>
      <c r="K2128" s="88">
        <f>+IF(ISNUMBER(DATA!AT639),DATA!AT639,"n/a")</f>
        <v>2.4700000000000002</v>
      </c>
      <c r="L2128" s="78">
        <f>+IF(ISNUMBER(DATA!AU639),DATA!AU639,"n/a")</f>
        <v>0.10299999999999999</v>
      </c>
      <c r="M2128" s="67"/>
      <c r="N2128" s="67"/>
      <c r="O2128" s="67"/>
      <c r="P2128" s="67"/>
      <c r="Q2128" s="67"/>
      <c r="S2128" s="71"/>
      <c r="U2128" s="71"/>
      <c r="W2128" s="71"/>
      <c r="Y2128" s="71"/>
    </row>
    <row r="2129" spans="1:25" s="70" customFormat="1" x14ac:dyDescent="0.2">
      <c r="A2129" s="67" t="s">
        <v>12</v>
      </c>
      <c r="B2129" s="67" t="s">
        <v>23</v>
      </c>
      <c r="C2129" s="67" t="s">
        <v>26</v>
      </c>
      <c r="D2129" s="67" t="s">
        <v>305</v>
      </c>
      <c r="E2129" s="88">
        <f>+IF(ISNUMBER(DATA!P640),DATA!P640,"n/a")</f>
        <v>2.2200000000000002</v>
      </c>
      <c r="F2129" s="78">
        <f>+IF(ISNUMBER(DATA!Q640),DATA!Q640,"n/a")</f>
        <v>6.0999999999999999E-2</v>
      </c>
      <c r="G2129" s="88">
        <f>+IF(ISNUMBER(DATA!Z640),DATA!Z640,"n/a")</f>
        <v>2.25</v>
      </c>
      <c r="H2129" s="78">
        <f>+IF(ISNUMBER(DATA!AA640),DATA!AA640,"n/a")</f>
        <v>0.05</v>
      </c>
      <c r="I2129" s="88">
        <f>+IF(ISNUMBER(DATA!AJ640),DATA!AJ640,"n/a")</f>
        <v>2.19</v>
      </c>
      <c r="J2129" s="78">
        <f>+IF(ISNUMBER(DATA!AK640),DATA!AK640,"n/a")</f>
        <v>1.4E-2</v>
      </c>
      <c r="K2129" s="88">
        <f>+IF(ISNUMBER(DATA!AT640),DATA!AT640,"n/a")</f>
        <v>2.2000000000000002</v>
      </c>
      <c r="L2129" s="78">
        <f>+IF(ISNUMBER(DATA!AU640),DATA!AU640,"n/a")</f>
        <v>2.5999999999999999E-2</v>
      </c>
      <c r="M2129" s="67"/>
      <c r="N2129" s="67"/>
      <c r="O2129" s="67"/>
      <c r="P2129" s="67"/>
      <c r="Q2129" s="67"/>
      <c r="S2129" s="71"/>
      <c r="U2129" s="71"/>
      <c r="W2129" s="71"/>
      <c r="Y2129" s="71"/>
    </row>
    <row r="2130" spans="1:25" s="70" customFormat="1" x14ac:dyDescent="0.2">
      <c r="A2130" s="67" t="s">
        <v>12</v>
      </c>
      <c r="B2130" s="67" t="s">
        <v>23</v>
      </c>
      <c r="C2130" s="67" t="s">
        <v>26</v>
      </c>
      <c r="D2130" s="67" t="s">
        <v>306</v>
      </c>
      <c r="E2130" s="88">
        <f>+IF(ISNUMBER(DATA!P641),DATA!P641,"n/a")</f>
        <v>2.4300000000000002</v>
      </c>
      <c r="F2130" s="78">
        <f>+IF(ISNUMBER(DATA!Q641),DATA!Q641,"n/a")</f>
        <v>0.11600000000000001</v>
      </c>
      <c r="G2130" s="88">
        <f>+IF(ISNUMBER(DATA!Z641),DATA!Z641,"n/a")</f>
        <v>2.4300000000000002</v>
      </c>
      <c r="H2130" s="78">
        <f>+IF(ISNUMBER(DATA!AA641),DATA!AA641,"n/a")</f>
        <v>9.2999999999999999E-2</v>
      </c>
      <c r="I2130" s="88">
        <f>+IF(ISNUMBER(DATA!AJ641),DATA!AJ641,"n/a")</f>
        <v>2.42</v>
      </c>
      <c r="J2130" s="78">
        <f>+IF(ISNUMBER(DATA!AK641),DATA!AK641,"n/a")</f>
        <v>8.4000000000000005E-2</v>
      </c>
      <c r="K2130" s="88">
        <f>+IF(ISNUMBER(DATA!AT641),DATA!AT641,"n/a")</f>
        <v>2.39</v>
      </c>
      <c r="L2130" s="78">
        <f>+IF(ISNUMBER(DATA!AU641),DATA!AU641,"n/a")</f>
        <v>9.9000000000000005E-2</v>
      </c>
      <c r="M2130" s="67"/>
      <c r="N2130" s="67"/>
      <c r="O2130" s="67"/>
      <c r="P2130" s="67"/>
      <c r="Q2130" s="67"/>
      <c r="S2130" s="71"/>
      <c r="U2130" s="71"/>
      <c r="W2130" s="71"/>
      <c r="Y2130" s="71"/>
    </row>
    <row r="2131" spans="1:25" s="70" customFormat="1" x14ac:dyDescent="0.2">
      <c r="A2131" s="67" t="s">
        <v>12</v>
      </c>
      <c r="B2131" s="67" t="s">
        <v>23</v>
      </c>
      <c r="C2131" s="67" t="s">
        <v>26</v>
      </c>
      <c r="D2131" s="67" t="s">
        <v>307</v>
      </c>
      <c r="E2131" s="88">
        <f>+IF(ISNUMBER(DATA!P642),DATA!P642,"n/a")</f>
        <v>2.06</v>
      </c>
      <c r="F2131" s="78">
        <f>+IF(ISNUMBER(DATA!Q642),DATA!Q642,"n/a")</f>
        <v>-2.5000000000000001E-2</v>
      </c>
      <c r="G2131" s="88">
        <f>+IF(ISNUMBER(DATA!Z642),DATA!Z642,"n/a")</f>
        <v>2.0699999999999998</v>
      </c>
      <c r="H2131" s="78">
        <f>+IF(ISNUMBER(DATA!AA642),DATA!AA642,"n/a")</f>
        <v>-1.2999999999999999E-2</v>
      </c>
      <c r="I2131" s="88">
        <f>+IF(ISNUMBER(DATA!AJ642),DATA!AJ642,"n/a")</f>
        <v>2.0499999999999998</v>
      </c>
      <c r="J2131" s="78">
        <f>+IF(ISNUMBER(DATA!AK642),DATA!AK642,"n/a")</f>
        <v>-7.0000000000000001E-3</v>
      </c>
      <c r="K2131" s="88">
        <f>+IF(ISNUMBER(DATA!AT642),DATA!AT642,"n/a")</f>
        <v>2.0499999999999998</v>
      </c>
      <c r="L2131" s="78">
        <f>+IF(ISNUMBER(DATA!AU642),DATA!AU642,"n/a")</f>
        <v>0.01</v>
      </c>
      <c r="M2131" s="67"/>
      <c r="N2131" s="67"/>
      <c r="O2131" s="67"/>
      <c r="P2131" s="67"/>
      <c r="Q2131" s="67"/>
      <c r="S2131" s="71"/>
      <c r="U2131" s="71"/>
      <c r="W2131" s="71"/>
      <c r="Y2131" s="71"/>
    </row>
    <row r="2132" spans="1:25" s="70" customFormat="1" x14ac:dyDescent="0.2">
      <c r="A2132" s="67" t="s">
        <v>12</v>
      </c>
      <c r="B2132" s="67" t="s">
        <v>23</v>
      </c>
      <c r="C2132" s="67" t="s">
        <v>26</v>
      </c>
      <c r="D2132" s="67" t="s">
        <v>308</v>
      </c>
      <c r="E2132" s="88">
        <f>+IF(ISNUMBER(DATA!P643),DATA!P643,"n/a")</f>
        <v>2.25</v>
      </c>
      <c r="F2132" s="78">
        <f>+IF(ISNUMBER(DATA!Q643),DATA!Q643,"n/a")</f>
        <v>0.06</v>
      </c>
      <c r="G2132" s="88">
        <f>+IF(ISNUMBER(DATA!Z643),DATA!Z643,"n/a")</f>
        <v>2.19</v>
      </c>
      <c r="H2132" s="78">
        <f>+IF(ISNUMBER(DATA!AA643),DATA!AA643,"n/a")</f>
        <v>4.4999999999999998E-2</v>
      </c>
      <c r="I2132" s="88">
        <f>+IF(ISNUMBER(DATA!AJ643),DATA!AJ643,"n/a")</f>
        <v>2.16</v>
      </c>
      <c r="J2132" s="78">
        <f>+IF(ISNUMBER(DATA!AK643),DATA!AK643,"n/a")</f>
        <v>1.2E-2</v>
      </c>
      <c r="K2132" s="88">
        <f>+IF(ISNUMBER(DATA!AT643),DATA!AT643,"n/a")</f>
        <v>2.13</v>
      </c>
      <c r="L2132" s="78">
        <f>+IF(ISNUMBER(DATA!AU643),DATA!AU643,"n/a")</f>
        <v>1.4E-2</v>
      </c>
      <c r="M2132" s="67"/>
      <c r="N2132" s="67"/>
      <c r="O2132" s="67"/>
      <c r="P2132" s="67"/>
      <c r="Q2132" s="67"/>
      <c r="S2132" s="71"/>
      <c r="U2132" s="71"/>
      <c r="W2132" s="71"/>
      <c r="Y2132" s="71"/>
    </row>
    <row r="2133" spans="1:25" s="70" customFormat="1" x14ac:dyDescent="0.2">
      <c r="A2133" s="67" t="s">
        <v>12</v>
      </c>
      <c r="B2133" s="67" t="s">
        <v>23</v>
      </c>
      <c r="C2133" s="67" t="s">
        <v>26</v>
      </c>
      <c r="D2133" s="67" t="s">
        <v>309</v>
      </c>
      <c r="E2133" s="88">
        <f>+IF(ISNUMBER(DATA!P644),DATA!P644,"n/a")</f>
        <v>2.39</v>
      </c>
      <c r="F2133" s="78">
        <f>+IF(ISNUMBER(DATA!Q644),DATA!Q644,"n/a")</f>
        <v>-4.0000000000000001E-3</v>
      </c>
      <c r="G2133" s="88">
        <f>+IF(ISNUMBER(DATA!Z644),DATA!Z644,"n/a")</f>
        <v>2.4300000000000002</v>
      </c>
      <c r="H2133" s="78">
        <f>+IF(ISNUMBER(DATA!AA644),DATA!AA644,"n/a")</f>
        <v>-1.2E-2</v>
      </c>
      <c r="I2133" s="88">
        <f>+IF(ISNUMBER(DATA!AJ644),DATA!AJ644,"n/a")</f>
        <v>2.4500000000000002</v>
      </c>
      <c r="J2133" s="78">
        <f>+IF(ISNUMBER(DATA!AK644),DATA!AK644,"n/a")</f>
        <v>1.2999999999999999E-2</v>
      </c>
      <c r="K2133" s="88">
        <f>+IF(ISNUMBER(DATA!AT644),DATA!AT644,"n/a")</f>
        <v>2.4500000000000002</v>
      </c>
      <c r="L2133" s="78">
        <f>+IF(ISNUMBER(DATA!AU644),DATA!AU644,"n/a")</f>
        <v>-5.0000000000000001E-3</v>
      </c>
      <c r="M2133" s="67"/>
      <c r="N2133" s="67"/>
      <c r="O2133" s="67"/>
      <c r="P2133" s="67"/>
      <c r="Q2133" s="67"/>
      <c r="S2133" s="71"/>
      <c r="U2133" s="71"/>
      <c r="W2133" s="71"/>
      <c r="Y2133" s="71"/>
    </row>
    <row r="2134" spans="1:25" s="70" customFormat="1" x14ac:dyDescent="0.2">
      <c r="A2134" s="67" t="s">
        <v>12</v>
      </c>
      <c r="B2134" s="67" t="s">
        <v>23</v>
      </c>
      <c r="C2134" s="67" t="s">
        <v>26</v>
      </c>
      <c r="D2134" s="67" t="s">
        <v>310</v>
      </c>
      <c r="E2134" s="88">
        <f>+IF(ISNUMBER(DATA!P645),DATA!P645,"n/a")</f>
        <v>2.0099999999999998</v>
      </c>
      <c r="F2134" s="78">
        <f>+IF(ISNUMBER(DATA!Q645),DATA!Q645,"n/a")</f>
        <v>1.4999999999999999E-2</v>
      </c>
      <c r="G2134" s="88">
        <f>+IF(ISNUMBER(DATA!Z645),DATA!Z645,"n/a")</f>
        <v>1.98</v>
      </c>
      <c r="H2134" s="78">
        <f>+IF(ISNUMBER(DATA!AA645),DATA!AA645,"n/a")</f>
        <v>3.0000000000000001E-3</v>
      </c>
      <c r="I2134" s="88">
        <f>+IF(ISNUMBER(DATA!AJ645),DATA!AJ645,"n/a")</f>
        <v>1.98</v>
      </c>
      <c r="J2134" s="78">
        <f>+IF(ISNUMBER(DATA!AK645),DATA!AK645,"n/a")</f>
        <v>-2.4E-2</v>
      </c>
      <c r="K2134" s="88">
        <f>+IF(ISNUMBER(DATA!AT645),DATA!AT645,"n/a")</f>
        <v>1.98</v>
      </c>
      <c r="L2134" s="78">
        <f>+IF(ISNUMBER(DATA!AU645),DATA!AU645,"n/a")</f>
        <v>-3.2000000000000001E-2</v>
      </c>
      <c r="M2134" s="67"/>
      <c r="N2134" s="67"/>
      <c r="O2134" s="67"/>
      <c r="P2134" s="67"/>
      <c r="Q2134" s="67"/>
      <c r="S2134" s="71"/>
      <c r="U2134" s="71"/>
      <c r="W2134" s="71"/>
      <c r="Y2134" s="71"/>
    </row>
    <row r="2135" spans="1:25" s="70" customFormat="1" x14ac:dyDescent="0.2">
      <c r="A2135" s="67" t="s">
        <v>12</v>
      </c>
      <c r="B2135" s="67" t="s">
        <v>23</v>
      </c>
      <c r="C2135" s="67" t="s">
        <v>26</v>
      </c>
      <c r="D2135" s="67" t="s">
        <v>311</v>
      </c>
      <c r="E2135" s="88">
        <f>+IF(ISNUMBER(DATA!P646),DATA!P646,"n/a")</f>
        <v>1.93</v>
      </c>
      <c r="F2135" s="78">
        <f>+IF(ISNUMBER(DATA!Q646),DATA!Q646,"n/a")</f>
        <v>7.0000000000000007E-2</v>
      </c>
      <c r="G2135" s="88">
        <f>+IF(ISNUMBER(DATA!Z646),DATA!Z646,"n/a")</f>
        <v>1.97</v>
      </c>
      <c r="H2135" s="78">
        <f>+IF(ISNUMBER(DATA!AA646),DATA!AA646,"n/a")</f>
        <v>7.0000000000000001E-3</v>
      </c>
      <c r="I2135" s="88">
        <f>+IF(ISNUMBER(DATA!AJ646),DATA!AJ646,"n/a")</f>
        <v>1.98</v>
      </c>
      <c r="J2135" s="78">
        <f>+IF(ISNUMBER(DATA!AK646),DATA!AK646,"n/a")</f>
        <v>-7.0000000000000001E-3</v>
      </c>
      <c r="K2135" s="88">
        <f>+IF(ISNUMBER(DATA!AT646),DATA!AT646,"n/a")</f>
        <v>2</v>
      </c>
      <c r="L2135" s="78">
        <f>+IF(ISNUMBER(DATA!AU646),DATA!AU646,"n/a")</f>
        <v>-2.1999999999999999E-2</v>
      </c>
      <c r="M2135" s="67"/>
      <c r="N2135" s="67"/>
      <c r="O2135" s="67"/>
      <c r="P2135" s="67"/>
      <c r="Q2135" s="67"/>
      <c r="S2135" s="71"/>
      <c r="U2135" s="71"/>
      <c r="W2135" s="71"/>
      <c r="Y2135" s="71"/>
    </row>
    <row r="2136" spans="1:25" s="70" customFormat="1" x14ac:dyDescent="0.2">
      <c r="A2136" s="67" t="s">
        <v>12</v>
      </c>
      <c r="B2136" s="67" t="s">
        <v>23</v>
      </c>
      <c r="C2136" s="67" t="s">
        <v>26</v>
      </c>
      <c r="D2136" s="67" t="s">
        <v>312</v>
      </c>
      <c r="E2136" s="88">
        <f>+IF(ISNUMBER(DATA!P647),DATA!P647,"n/a")</f>
        <v>2.0499999999999998</v>
      </c>
      <c r="F2136" s="78">
        <f>+IF(ISNUMBER(DATA!Q647),DATA!Q647,"n/a")</f>
        <v>0.13300000000000001</v>
      </c>
      <c r="G2136" s="88">
        <f>+IF(ISNUMBER(DATA!Z647),DATA!Z647,"n/a")</f>
        <v>2.0499999999999998</v>
      </c>
      <c r="H2136" s="78">
        <f>+IF(ISNUMBER(DATA!AA647),DATA!AA647,"n/a")</f>
        <v>8.4000000000000005E-2</v>
      </c>
      <c r="I2136" s="88">
        <f>+IF(ISNUMBER(DATA!AJ647),DATA!AJ647,"n/a")</f>
        <v>2.04</v>
      </c>
      <c r="J2136" s="78">
        <f>+IF(ISNUMBER(DATA!AK647),DATA!AK647,"n/a")</f>
        <v>5.6000000000000001E-2</v>
      </c>
      <c r="K2136" s="88">
        <f>+IF(ISNUMBER(DATA!AT647),DATA!AT647,"n/a")</f>
        <v>2</v>
      </c>
      <c r="L2136" s="78">
        <f>+IF(ISNUMBER(DATA!AU647),DATA!AU647,"n/a")</f>
        <v>8.9999999999999993E-3</v>
      </c>
      <c r="M2136" s="67"/>
      <c r="N2136" s="67"/>
      <c r="O2136" s="67"/>
      <c r="P2136" s="67"/>
      <c r="Q2136" s="67"/>
      <c r="S2136" s="71"/>
      <c r="U2136" s="71"/>
      <c r="W2136" s="71"/>
      <c r="Y2136" s="71"/>
    </row>
    <row r="2137" spans="1:25" s="70" customFormat="1" x14ac:dyDescent="0.2">
      <c r="A2137" s="67" t="s">
        <v>12</v>
      </c>
      <c r="B2137" s="67" t="s">
        <v>23</v>
      </c>
      <c r="C2137" s="67" t="s">
        <v>26</v>
      </c>
      <c r="D2137" s="67" t="s">
        <v>313</v>
      </c>
      <c r="E2137" s="88">
        <f>+IF(ISNUMBER(DATA!P648),DATA!P648,"n/a")</f>
        <v>2.16</v>
      </c>
      <c r="F2137" s="78">
        <f>+IF(ISNUMBER(DATA!Q648),DATA!Q648,"n/a")</f>
        <v>2.5000000000000001E-2</v>
      </c>
      <c r="G2137" s="88">
        <f>+IF(ISNUMBER(DATA!Z648),DATA!Z648,"n/a")</f>
        <v>2.17</v>
      </c>
      <c r="H2137" s="78">
        <f>+IF(ISNUMBER(DATA!AA648),DATA!AA648,"n/a")</f>
        <v>1.7999999999999999E-2</v>
      </c>
      <c r="I2137" s="88">
        <f>+IF(ISNUMBER(DATA!AJ648),DATA!AJ648,"n/a")</f>
        <v>2.17</v>
      </c>
      <c r="J2137" s="78">
        <f>+IF(ISNUMBER(DATA!AK648),DATA!AK648,"n/a")</f>
        <v>3.3000000000000002E-2</v>
      </c>
      <c r="K2137" s="88">
        <f>+IF(ISNUMBER(DATA!AT648),DATA!AT648,"n/a")</f>
        <v>2.14</v>
      </c>
      <c r="L2137" s="78">
        <f>+IF(ISNUMBER(DATA!AU648),DATA!AU648,"n/a")</f>
        <v>2.1999999999999999E-2</v>
      </c>
      <c r="M2137" s="67"/>
      <c r="N2137" s="67"/>
      <c r="O2137" s="67"/>
      <c r="P2137" s="67"/>
      <c r="Q2137" s="67"/>
      <c r="S2137" s="71"/>
      <c r="U2137" s="71"/>
      <c r="W2137" s="71"/>
      <c r="Y2137" s="71"/>
    </row>
    <row r="2138" spans="1:25" s="70" customFormat="1" x14ac:dyDescent="0.2">
      <c r="A2138" s="67" t="s">
        <v>12</v>
      </c>
      <c r="B2138" s="67" t="s">
        <v>23</v>
      </c>
      <c r="C2138" s="67" t="s">
        <v>26</v>
      </c>
      <c r="D2138" s="67" t="s">
        <v>314</v>
      </c>
      <c r="E2138" s="88">
        <f>+IF(ISNUMBER(DATA!P649),DATA!P649,"n/a")</f>
        <v>2.81</v>
      </c>
      <c r="F2138" s="78">
        <f>+IF(ISNUMBER(DATA!Q649),DATA!Q649,"n/a")</f>
        <v>0.13300000000000001</v>
      </c>
      <c r="G2138" s="88">
        <f>+IF(ISNUMBER(DATA!Z649),DATA!Z649,"n/a")</f>
        <v>2.76</v>
      </c>
      <c r="H2138" s="78">
        <f>+IF(ISNUMBER(DATA!AA649),DATA!AA649,"n/a")</f>
        <v>5.8000000000000003E-2</v>
      </c>
      <c r="I2138" s="88">
        <f>+IF(ISNUMBER(DATA!AJ649),DATA!AJ649,"n/a")</f>
        <v>2.71</v>
      </c>
      <c r="J2138" s="78">
        <f>+IF(ISNUMBER(DATA!AK649),DATA!AK649,"n/a")</f>
        <v>2.1999999999999999E-2</v>
      </c>
      <c r="K2138" s="88">
        <f>+IF(ISNUMBER(DATA!AT649),DATA!AT649,"n/a")</f>
        <v>2.67</v>
      </c>
      <c r="L2138" s="78">
        <f>+IF(ISNUMBER(DATA!AU649),DATA!AU649,"n/a")</f>
        <v>2.9000000000000001E-2</v>
      </c>
      <c r="M2138" s="67"/>
      <c r="N2138" s="67"/>
      <c r="O2138" s="67"/>
      <c r="P2138" s="67"/>
      <c r="Q2138" s="67"/>
      <c r="S2138" s="71"/>
      <c r="U2138" s="71"/>
      <c r="W2138" s="71"/>
      <c r="Y2138" s="71"/>
    </row>
    <row r="2139" spans="1:25" s="70" customFormat="1" x14ac:dyDescent="0.2">
      <c r="A2139" s="67" t="s">
        <v>12</v>
      </c>
      <c r="B2139" s="67" t="s">
        <v>23</v>
      </c>
      <c r="C2139" s="67" t="s">
        <v>26</v>
      </c>
      <c r="D2139" s="67" t="s">
        <v>315</v>
      </c>
      <c r="E2139" s="88">
        <f>+IF(ISNUMBER(DATA!P650),DATA!P650,"n/a")</f>
        <v>2.25</v>
      </c>
      <c r="F2139" s="78">
        <f>+IF(ISNUMBER(DATA!Q650),DATA!Q650,"n/a")</f>
        <v>0.11600000000000001</v>
      </c>
      <c r="G2139" s="88">
        <f>+IF(ISNUMBER(DATA!Z650),DATA!Z650,"n/a")</f>
        <v>2.25</v>
      </c>
      <c r="H2139" s="78">
        <f>+IF(ISNUMBER(DATA!AA650),DATA!AA650,"n/a")</f>
        <v>0.111</v>
      </c>
      <c r="I2139" s="88">
        <f>+IF(ISNUMBER(DATA!AJ650),DATA!AJ650,"n/a")</f>
        <v>2.2200000000000002</v>
      </c>
      <c r="J2139" s="78">
        <f>+IF(ISNUMBER(DATA!AK650),DATA!AK650,"n/a")</f>
        <v>0.10199999999999999</v>
      </c>
      <c r="K2139" s="88">
        <f>+IF(ISNUMBER(DATA!AT650),DATA!AT650,"n/a")</f>
        <v>2.19</v>
      </c>
      <c r="L2139" s="78">
        <f>+IF(ISNUMBER(DATA!AU650),DATA!AU650,"n/a")</f>
        <v>0.08</v>
      </c>
      <c r="M2139" s="67"/>
      <c r="N2139" s="67"/>
      <c r="O2139" s="67"/>
      <c r="P2139" s="67"/>
      <c r="Q2139" s="67"/>
      <c r="S2139" s="71"/>
      <c r="U2139" s="71"/>
      <c r="W2139" s="71"/>
      <c r="Y2139" s="71"/>
    </row>
    <row r="2140" spans="1:25" s="70" customFormat="1" x14ac:dyDescent="0.2">
      <c r="A2140" s="67" t="s">
        <v>12</v>
      </c>
      <c r="B2140" s="67" t="s">
        <v>23</v>
      </c>
      <c r="C2140" s="67" t="s">
        <v>26</v>
      </c>
      <c r="D2140" s="67" t="s">
        <v>316</v>
      </c>
      <c r="E2140" s="88">
        <f>+IF(ISNUMBER(DATA!P651),DATA!P651,"n/a")</f>
        <v>2.15</v>
      </c>
      <c r="F2140" s="78">
        <f>+IF(ISNUMBER(DATA!Q651),DATA!Q651,"n/a")</f>
        <v>5.0000000000000001E-3</v>
      </c>
      <c r="G2140" s="88">
        <f>+IF(ISNUMBER(DATA!Z651),DATA!Z651,"n/a")</f>
        <v>2.14</v>
      </c>
      <c r="H2140" s="78">
        <f>+IF(ISNUMBER(DATA!AA651),DATA!AA651,"n/a")</f>
        <v>-2.1000000000000001E-2</v>
      </c>
      <c r="I2140" s="88">
        <f>+IF(ISNUMBER(DATA!AJ651),DATA!AJ651,"n/a")</f>
        <v>2.15</v>
      </c>
      <c r="J2140" s="78">
        <f>+IF(ISNUMBER(DATA!AK651),DATA!AK651,"n/a")</f>
        <v>-5.8999999999999997E-2</v>
      </c>
      <c r="K2140" s="88">
        <f>+IF(ISNUMBER(DATA!AT651),DATA!AT651,"n/a")</f>
        <v>2.17</v>
      </c>
      <c r="L2140" s="78">
        <f>+IF(ISNUMBER(DATA!AU651),DATA!AU651,"n/a")</f>
        <v>-9.7000000000000003E-2</v>
      </c>
      <c r="M2140" s="67"/>
      <c r="N2140" s="67"/>
      <c r="O2140" s="67"/>
      <c r="P2140" s="67"/>
      <c r="Q2140" s="67"/>
      <c r="S2140" s="71"/>
      <c r="U2140" s="71"/>
      <c r="W2140" s="71"/>
      <c r="Y2140" s="71"/>
    </row>
    <row r="2141" spans="1:25" s="70" customFormat="1" x14ac:dyDescent="0.2">
      <c r="A2141" s="67" t="s">
        <v>12</v>
      </c>
      <c r="B2141" s="67" t="s">
        <v>23</v>
      </c>
      <c r="C2141" s="67" t="s">
        <v>26</v>
      </c>
      <c r="D2141" s="67" t="s">
        <v>317</v>
      </c>
      <c r="E2141" s="88">
        <f>+IF(ISNUMBER(DATA!P652),DATA!P652,"n/a")</f>
        <v>2.9</v>
      </c>
      <c r="F2141" s="78">
        <f>+IF(ISNUMBER(DATA!Q652),DATA!Q652,"n/a")</f>
        <v>0.188</v>
      </c>
      <c r="G2141" s="88">
        <f>+IF(ISNUMBER(DATA!Z652),DATA!Z652,"n/a")</f>
        <v>2.84</v>
      </c>
      <c r="H2141" s="78">
        <f>+IF(ISNUMBER(DATA!AA652),DATA!AA652,"n/a")</f>
        <v>9.2999999999999999E-2</v>
      </c>
      <c r="I2141" s="88">
        <f>+IF(ISNUMBER(DATA!AJ652),DATA!AJ652,"n/a")</f>
        <v>2.77</v>
      </c>
      <c r="J2141" s="78">
        <f>+IF(ISNUMBER(DATA!AK652),DATA!AK652,"n/a")</f>
        <v>4.2000000000000003E-2</v>
      </c>
      <c r="K2141" s="88">
        <f>+IF(ISNUMBER(DATA!AT652),DATA!AT652,"n/a")</f>
        <v>2.74</v>
      </c>
      <c r="L2141" s="78">
        <f>+IF(ISNUMBER(DATA!AU652),DATA!AU652,"n/a")</f>
        <v>4.4999999999999998E-2</v>
      </c>
      <c r="M2141" s="67"/>
      <c r="N2141" s="67"/>
      <c r="O2141" s="67"/>
      <c r="P2141" s="67"/>
      <c r="Q2141" s="67"/>
      <c r="S2141" s="71"/>
      <c r="U2141" s="71"/>
      <c r="W2141" s="71"/>
      <c r="Y2141" s="71"/>
    </row>
    <row r="2142" spans="1:25" s="70" customFormat="1" x14ac:dyDescent="0.2">
      <c r="A2142" s="67" t="s">
        <v>12</v>
      </c>
      <c r="B2142" s="67" t="s">
        <v>23</v>
      </c>
      <c r="C2142" s="67" t="s">
        <v>26</v>
      </c>
      <c r="D2142" s="67" t="s">
        <v>318</v>
      </c>
      <c r="E2142" s="88">
        <f>+IF(ISNUMBER(DATA!P653),DATA!P653,"n/a")</f>
        <v>2.06</v>
      </c>
      <c r="F2142" s="78">
        <f>+IF(ISNUMBER(DATA!Q653),DATA!Q653,"n/a")</f>
        <v>2.1000000000000001E-2</v>
      </c>
      <c r="G2142" s="88">
        <f>+IF(ISNUMBER(DATA!Z653),DATA!Z653,"n/a")</f>
        <v>2.0499999999999998</v>
      </c>
      <c r="H2142" s="78">
        <f>+IF(ISNUMBER(DATA!AA653),DATA!AA653,"n/a")</f>
        <v>1.7999999999999999E-2</v>
      </c>
      <c r="I2142" s="88">
        <f>+IF(ISNUMBER(DATA!AJ653),DATA!AJ653,"n/a")</f>
        <v>2.0499999999999998</v>
      </c>
      <c r="J2142" s="78">
        <f>+IF(ISNUMBER(DATA!AK653),DATA!AK653,"n/a")</f>
        <v>-7.1999999999999995E-2</v>
      </c>
      <c r="K2142" s="88">
        <f>+IF(ISNUMBER(DATA!AT653),DATA!AT653,"n/a")</f>
        <v>2.08</v>
      </c>
      <c r="L2142" s="78">
        <f>+IF(ISNUMBER(DATA!AU653),DATA!AU653,"n/a")</f>
        <v>-0.104</v>
      </c>
      <c r="M2142" s="67"/>
      <c r="N2142" s="67"/>
      <c r="O2142" s="67"/>
      <c r="P2142" s="67"/>
      <c r="Q2142" s="67"/>
      <c r="S2142" s="71"/>
      <c r="U2142" s="71"/>
      <c r="W2142" s="71"/>
      <c r="Y2142" s="71"/>
    </row>
    <row r="2143" spans="1:25" s="70" customFormat="1" x14ac:dyDescent="0.2">
      <c r="A2143" s="67" t="s">
        <v>12</v>
      </c>
      <c r="B2143" s="67" t="s">
        <v>23</v>
      </c>
      <c r="C2143" s="67" t="s">
        <v>26</v>
      </c>
      <c r="D2143" s="67" t="s">
        <v>319</v>
      </c>
      <c r="E2143" s="88">
        <f>+IF(ISNUMBER(DATA!P654),DATA!P654,"n/a")</f>
        <v>2.15</v>
      </c>
      <c r="F2143" s="78">
        <f>+IF(ISNUMBER(DATA!Q654),DATA!Q654,"n/a")</f>
        <v>6.5000000000000002E-2</v>
      </c>
      <c r="G2143" s="88">
        <f>+IF(ISNUMBER(DATA!Z654),DATA!Z654,"n/a")</f>
        <v>2.2000000000000002</v>
      </c>
      <c r="H2143" s="78">
        <f>+IF(ISNUMBER(DATA!AA654),DATA!AA654,"n/a")</f>
        <v>6.3E-2</v>
      </c>
      <c r="I2143" s="88">
        <f>+IF(ISNUMBER(DATA!AJ654),DATA!AJ654,"n/a")</f>
        <v>2.1800000000000002</v>
      </c>
      <c r="J2143" s="78">
        <f>+IF(ISNUMBER(DATA!AK654),DATA!AK654,"n/a")</f>
        <v>0.05</v>
      </c>
      <c r="K2143" s="88">
        <f>+IF(ISNUMBER(DATA!AT654),DATA!AT654,"n/a")</f>
        <v>2.1800000000000002</v>
      </c>
      <c r="L2143" s="78">
        <f>+IF(ISNUMBER(DATA!AU654),DATA!AU654,"n/a")</f>
        <v>3.4000000000000002E-2</v>
      </c>
      <c r="M2143" s="67"/>
      <c r="N2143" s="67"/>
      <c r="O2143" s="67"/>
      <c r="P2143" s="67"/>
      <c r="Q2143" s="67"/>
      <c r="S2143" s="71"/>
      <c r="U2143" s="71"/>
      <c r="W2143" s="71"/>
      <c r="Y2143" s="71"/>
    </row>
    <row r="2144" spans="1:25" s="70" customFormat="1" x14ac:dyDescent="0.2">
      <c r="A2144" s="67" t="s">
        <v>12</v>
      </c>
      <c r="B2144" s="67" t="s">
        <v>23</v>
      </c>
      <c r="C2144" s="67" t="s">
        <v>26</v>
      </c>
      <c r="D2144" s="67" t="s">
        <v>320</v>
      </c>
      <c r="E2144" s="88">
        <f>+IF(ISNUMBER(DATA!P655),DATA!P655,"n/a")</f>
        <v>2.65</v>
      </c>
      <c r="F2144" s="78">
        <f>+IF(ISNUMBER(DATA!Q655),DATA!Q655,"n/a")</f>
        <v>-4.0000000000000001E-3</v>
      </c>
      <c r="G2144" s="88">
        <f>+IF(ISNUMBER(DATA!Z655),DATA!Z655,"n/a")</f>
        <v>2.68</v>
      </c>
      <c r="H2144" s="78">
        <f>+IF(ISNUMBER(DATA!AA655),DATA!AA655,"n/a")</f>
        <v>-6.0000000000000001E-3</v>
      </c>
      <c r="I2144" s="88">
        <f>+IF(ISNUMBER(DATA!AJ655),DATA!AJ655,"n/a")</f>
        <v>2.69</v>
      </c>
      <c r="J2144" s="78">
        <f>+IF(ISNUMBER(DATA!AK655),DATA!AK655,"n/a")</f>
        <v>3.0000000000000001E-3</v>
      </c>
      <c r="K2144" s="88">
        <f>+IF(ISNUMBER(DATA!AT655),DATA!AT655,"n/a")</f>
        <v>2.7</v>
      </c>
      <c r="L2144" s="78">
        <f>+IF(ISNUMBER(DATA!AU655),DATA!AU655,"n/a")</f>
        <v>2.5000000000000001E-2</v>
      </c>
      <c r="M2144" s="67"/>
      <c r="N2144" s="67"/>
      <c r="O2144" s="67"/>
      <c r="P2144" s="67"/>
      <c r="Q2144" s="67"/>
      <c r="S2144" s="71"/>
      <c r="U2144" s="71"/>
      <c r="W2144" s="71"/>
      <c r="Y2144" s="71"/>
    </row>
    <row r="2145" spans="1:25" s="70" customFormat="1" x14ac:dyDescent="0.2">
      <c r="A2145" s="67" t="s">
        <v>12</v>
      </c>
      <c r="B2145" s="67" t="s">
        <v>23</v>
      </c>
      <c r="C2145" s="67" t="s">
        <v>26</v>
      </c>
      <c r="D2145" s="67" t="s">
        <v>321</v>
      </c>
      <c r="E2145" s="88">
        <f>+IF(ISNUMBER(DATA!P656),DATA!P656,"n/a")</f>
        <v>2.23</v>
      </c>
      <c r="F2145" s="78">
        <f>+IF(ISNUMBER(DATA!Q656),DATA!Q656,"n/a")</f>
        <v>6.8000000000000005E-2</v>
      </c>
      <c r="G2145" s="88">
        <f>+IF(ISNUMBER(DATA!Z656),DATA!Z656,"n/a")</f>
        <v>2.2400000000000002</v>
      </c>
      <c r="H2145" s="78">
        <f>+IF(ISNUMBER(DATA!AA656),DATA!AA656,"n/a")</f>
        <v>5.0999999999999997E-2</v>
      </c>
      <c r="I2145" s="88">
        <f>+IF(ISNUMBER(DATA!AJ656),DATA!AJ656,"n/a")</f>
        <v>2.1800000000000002</v>
      </c>
      <c r="J2145" s="78">
        <f>+IF(ISNUMBER(DATA!AK656),DATA!AK656,"n/a")</f>
        <v>1.9E-2</v>
      </c>
      <c r="K2145" s="88">
        <f>+IF(ISNUMBER(DATA!AT656),DATA!AT656,"n/a")</f>
        <v>2.19</v>
      </c>
      <c r="L2145" s="78">
        <f>+IF(ISNUMBER(DATA!AU656),DATA!AU656,"n/a")</f>
        <v>2.7E-2</v>
      </c>
      <c r="M2145" s="67"/>
      <c r="N2145" s="67"/>
      <c r="O2145" s="67"/>
      <c r="P2145" s="67"/>
      <c r="Q2145" s="67"/>
      <c r="S2145" s="71"/>
      <c r="U2145" s="71"/>
      <c r="W2145" s="71"/>
      <c r="Y2145" s="71"/>
    </row>
    <row r="2146" spans="1:25" s="70" customFormat="1" x14ac:dyDescent="0.2">
      <c r="A2146" s="67" t="s">
        <v>12</v>
      </c>
      <c r="B2146" s="67" t="s">
        <v>23</v>
      </c>
      <c r="C2146" s="67" t="s">
        <v>26</v>
      </c>
      <c r="D2146" s="67" t="s">
        <v>347</v>
      </c>
      <c r="E2146" s="88">
        <f>+IF(ISNUMBER(DATA!P657),DATA!P657,"n/a")</f>
        <v>2.12</v>
      </c>
      <c r="F2146" s="78">
        <f>+IF(ISNUMBER(DATA!Q657),DATA!Q657,"n/a")</f>
        <v>7.0000000000000007E-2</v>
      </c>
      <c r="G2146" s="88">
        <f>+IF(ISNUMBER(DATA!Z657),DATA!Z657,"n/a")</f>
        <v>2.16</v>
      </c>
      <c r="H2146" s="78">
        <f>+IF(ISNUMBER(DATA!AA657),DATA!AA657,"n/a")</f>
        <v>0.09</v>
      </c>
      <c r="I2146" s="88">
        <f>+IF(ISNUMBER(DATA!AJ657),DATA!AJ657,"n/a")</f>
        <v>2.15</v>
      </c>
      <c r="J2146" s="78">
        <f>+IF(ISNUMBER(DATA!AK657),DATA!AK657,"n/a")</f>
        <v>7.8E-2</v>
      </c>
      <c r="K2146" s="88">
        <f>+IF(ISNUMBER(DATA!AT657),DATA!AT657,"n/a")</f>
        <v>2.08</v>
      </c>
      <c r="L2146" s="78">
        <f>+IF(ISNUMBER(DATA!AU657),DATA!AU657,"n/a")</f>
        <v>6.9000000000000006E-2</v>
      </c>
      <c r="M2146" s="67"/>
      <c r="N2146" s="67"/>
      <c r="O2146" s="67"/>
      <c r="P2146" s="67"/>
      <c r="Q2146" s="67"/>
      <c r="S2146" s="71"/>
      <c r="U2146" s="71"/>
      <c r="W2146" s="71"/>
      <c r="Y2146" s="71"/>
    </row>
    <row r="2147" spans="1:25" s="70" customFormat="1" x14ac:dyDescent="0.2">
      <c r="A2147" s="67" t="s">
        <v>12</v>
      </c>
      <c r="B2147" s="67" t="s">
        <v>23</v>
      </c>
      <c r="C2147" s="67" t="s">
        <v>26</v>
      </c>
      <c r="D2147" s="67" t="s">
        <v>348</v>
      </c>
      <c r="E2147" s="88">
        <f>+IF(ISNUMBER(DATA!P658),DATA!P658,"n/a")</f>
        <v>2.44</v>
      </c>
      <c r="F2147" s="78">
        <f>+IF(ISNUMBER(DATA!Q658),DATA!Q658,"n/a")</f>
        <v>4.2999999999999997E-2</v>
      </c>
      <c r="G2147" s="88">
        <f>+IF(ISNUMBER(DATA!Z658),DATA!Z658,"n/a")</f>
        <v>2.4</v>
      </c>
      <c r="H2147" s="78">
        <f>+IF(ISNUMBER(DATA!AA658),DATA!AA658,"n/a")</f>
        <v>3.1E-2</v>
      </c>
      <c r="I2147" s="88">
        <f>+IF(ISNUMBER(DATA!AJ658),DATA!AJ658,"n/a")</f>
        <v>2.36</v>
      </c>
      <c r="J2147" s="78">
        <f>+IF(ISNUMBER(DATA!AK658),DATA!AK658,"n/a")</f>
        <v>1.7000000000000001E-2</v>
      </c>
      <c r="K2147" s="88">
        <f>+IF(ISNUMBER(DATA!AT658),DATA!AT658,"n/a")</f>
        <v>2.35</v>
      </c>
      <c r="L2147" s="78">
        <f>+IF(ISNUMBER(DATA!AU658),DATA!AU658,"n/a")</f>
        <v>1.2E-2</v>
      </c>
      <c r="M2147" s="67"/>
      <c r="N2147" s="67"/>
      <c r="O2147" s="67"/>
      <c r="P2147" s="67"/>
      <c r="Q2147" s="67"/>
      <c r="S2147" s="71"/>
      <c r="U2147" s="71"/>
      <c r="W2147" s="71"/>
      <c r="Y2147" s="71"/>
    </row>
    <row r="2148" spans="1:25" x14ac:dyDescent="0.2">
      <c r="E2148" s="101"/>
      <c r="F2148" s="103"/>
      <c r="G2148" s="101"/>
      <c r="H2148" s="103"/>
      <c r="I2148" s="101"/>
      <c r="J2148" s="103"/>
      <c r="K2148" s="101"/>
      <c r="L2148" s="103"/>
    </row>
    <row r="2149" spans="1:25" s="70" customFormat="1" x14ac:dyDescent="0.2">
      <c r="A2149" s="67" t="s">
        <v>12</v>
      </c>
      <c r="B2149" s="67" t="s">
        <v>24</v>
      </c>
      <c r="C2149" s="67" t="s">
        <v>0</v>
      </c>
      <c r="D2149" s="67" t="s">
        <v>274</v>
      </c>
      <c r="E2149" s="77">
        <f>+IF(ISNUMBER(DATA!H668),DATA!H668,"n/a")</f>
        <v>271733</v>
      </c>
      <c r="F2149" s="78">
        <f>+IF(ISNUMBER(DATA!I668),DATA!I668,"n/a")</f>
        <v>0.106</v>
      </c>
      <c r="G2149" s="77">
        <f>+IF(ISNUMBER(DATA!R668),DATA!R668,"n/a")</f>
        <v>802988</v>
      </c>
      <c r="H2149" s="78">
        <f>+IF(ISNUMBER(DATA!S668),DATA!S668,"n/a")</f>
        <v>6.4000000000000001E-2</v>
      </c>
      <c r="I2149" s="77">
        <f>+IF(ISNUMBER(DATA!AB668),DATA!AB668,"n/a")</f>
        <v>1673325</v>
      </c>
      <c r="J2149" s="78">
        <f>+IF(ISNUMBER(DATA!AC668),DATA!AC668,"n/a")</f>
        <v>5.7000000000000002E-2</v>
      </c>
      <c r="K2149" s="77">
        <f>+IF(ISNUMBER(DATA!AL668),DATA!AL668,"n/a")</f>
        <v>3563314</v>
      </c>
      <c r="L2149" s="78">
        <f>+IF(ISNUMBER(DATA!AM668),DATA!AM668,"n/a")</f>
        <v>3.6999999999999998E-2</v>
      </c>
      <c r="M2149" s="67"/>
      <c r="N2149" s="67"/>
      <c r="O2149" s="67"/>
      <c r="P2149" s="67"/>
      <c r="Q2149" s="67"/>
      <c r="S2149" s="71"/>
      <c r="U2149" s="71"/>
      <c r="W2149" s="71"/>
      <c r="Y2149" s="71"/>
    </row>
    <row r="2150" spans="1:25" s="70" customFormat="1" x14ac:dyDescent="0.2">
      <c r="A2150" s="67" t="s">
        <v>12</v>
      </c>
      <c r="B2150" s="67" t="s">
        <v>24</v>
      </c>
      <c r="C2150" s="67" t="s">
        <v>0</v>
      </c>
      <c r="D2150" s="67" t="s">
        <v>275</v>
      </c>
      <c r="E2150" s="77">
        <f>+IF(ISNUMBER(DATA!H669),DATA!H669,"n/a")</f>
        <v>303253</v>
      </c>
      <c r="F2150" s="78">
        <f>+IF(ISNUMBER(DATA!I669),DATA!I669,"n/a")</f>
        <v>-1.4E-2</v>
      </c>
      <c r="G2150" s="77">
        <f>+IF(ISNUMBER(DATA!R669),DATA!R669,"n/a")</f>
        <v>1009311</v>
      </c>
      <c r="H2150" s="78">
        <f>+IF(ISNUMBER(DATA!S669),DATA!S669,"n/a")</f>
        <v>1.7000000000000001E-2</v>
      </c>
      <c r="I2150" s="77">
        <f>+IF(ISNUMBER(DATA!AB669),DATA!AB669,"n/a")</f>
        <v>2018954</v>
      </c>
      <c r="J2150" s="78">
        <f>+IF(ISNUMBER(DATA!AC669),DATA!AC669,"n/a")</f>
        <v>1.2E-2</v>
      </c>
      <c r="K2150" s="77">
        <f>+IF(ISNUMBER(DATA!AL669),DATA!AL669,"n/a")</f>
        <v>4134417</v>
      </c>
      <c r="L2150" s="78">
        <f>+IF(ISNUMBER(DATA!AM669),DATA!AM669,"n/a")</f>
        <v>2E-3</v>
      </c>
      <c r="M2150" s="67"/>
      <c r="N2150" s="67"/>
      <c r="O2150" s="67"/>
      <c r="P2150" s="67"/>
      <c r="Q2150" s="67"/>
      <c r="S2150" s="71"/>
      <c r="U2150" s="71"/>
      <c r="W2150" s="71"/>
      <c r="Y2150" s="71"/>
    </row>
    <row r="2151" spans="1:25" s="70" customFormat="1" x14ac:dyDescent="0.2">
      <c r="A2151" s="67" t="s">
        <v>12</v>
      </c>
      <c r="B2151" s="67" t="s">
        <v>24</v>
      </c>
      <c r="C2151" s="67" t="s">
        <v>0</v>
      </c>
      <c r="D2151" s="67" t="s">
        <v>276</v>
      </c>
      <c r="E2151" s="77">
        <f>+IF(ISNUMBER(DATA!H670),DATA!H670,"n/a")</f>
        <v>658999</v>
      </c>
      <c r="F2151" s="78">
        <f>+IF(ISNUMBER(DATA!I670),DATA!I670,"n/a")</f>
        <v>2.5999999999999999E-2</v>
      </c>
      <c r="G2151" s="77">
        <f>+IF(ISNUMBER(DATA!R670),DATA!R670,"n/a")</f>
        <v>2087638</v>
      </c>
      <c r="H2151" s="78">
        <f>+IF(ISNUMBER(DATA!S670),DATA!S670,"n/a")</f>
        <v>4.2999999999999997E-2</v>
      </c>
      <c r="I2151" s="77">
        <f>+IF(ISNUMBER(DATA!AB670),DATA!AB670,"n/a")</f>
        <v>4267592</v>
      </c>
      <c r="J2151" s="78">
        <f>+IF(ISNUMBER(DATA!AC670),DATA!AC670,"n/a")</f>
        <v>7.0000000000000007E-2</v>
      </c>
      <c r="K2151" s="77">
        <f>+IF(ISNUMBER(DATA!AL670),DATA!AL670,"n/a")</f>
        <v>8746076</v>
      </c>
      <c r="L2151" s="78">
        <f>+IF(ISNUMBER(DATA!AM670),DATA!AM670,"n/a")</f>
        <v>4.7E-2</v>
      </c>
      <c r="M2151" s="67"/>
      <c r="N2151" s="67"/>
      <c r="O2151" s="67"/>
      <c r="P2151" s="67"/>
      <c r="Q2151" s="67"/>
      <c r="S2151" s="71"/>
      <c r="U2151" s="71"/>
      <c r="W2151" s="71"/>
      <c r="Y2151" s="71"/>
    </row>
    <row r="2152" spans="1:25" s="70" customFormat="1" x14ac:dyDescent="0.2">
      <c r="A2152" s="67" t="s">
        <v>12</v>
      </c>
      <c r="B2152" s="67" t="s">
        <v>24</v>
      </c>
      <c r="C2152" s="67" t="s">
        <v>0</v>
      </c>
      <c r="D2152" s="67" t="s">
        <v>277</v>
      </c>
      <c r="E2152" s="77">
        <f>+IF(ISNUMBER(DATA!H671),DATA!H671,"n/a")</f>
        <v>196215</v>
      </c>
      <c r="F2152" s="78">
        <f>+IF(ISNUMBER(DATA!I671),DATA!I671,"n/a")</f>
        <v>-2E-3</v>
      </c>
      <c r="G2152" s="77">
        <f>+IF(ISNUMBER(DATA!R671),DATA!R671,"n/a")</f>
        <v>647355</v>
      </c>
      <c r="H2152" s="78">
        <f>+IF(ISNUMBER(DATA!S671),DATA!S671,"n/a")</f>
        <v>1.9E-2</v>
      </c>
      <c r="I2152" s="77">
        <f>+IF(ISNUMBER(DATA!AB671),DATA!AB671,"n/a")</f>
        <v>1330780</v>
      </c>
      <c r="J2152" s="78">
        <f>+IF(ISNUMBER(DATA!AC671),DATA!AC671,"n/a")</f>
        <v>0</v>
      </c>
      <c r="K2152" s="77">
        <f>+IF(ISNUMBER(DATA!AL671),DATA!AL671,"n/a")</f>
        <v>2682035</v>
      </c>
      <c r="L2152" s="78">
        <f>+IF(ISNUMBER(DATA!AM671),DATA!AM671,"n/a")</f>
        <v>-3.7999999999999999E-2</v>
      </c>
      <c r="M2152" s="67"/>
      <c r="N2152" s="67"/>
      <c r="O2152" s="67"/>
      <c r="P2152" s="67"/>
      <c r="Q2152" s="67"/>
      <c r="S2152" s="71"/>
      <c r="U2152" s="71"/>
      <c r="W2152" s="71"/>
      <c r="Y2152" s="71"/>
    </row>
    <row r="2153" spans="1:25" s="70" customFormat="1" x14ac:dyDescent="0.2">
      <c r="A2153" s="67" t="s">
        <v>12</v>
      </c>
      <c r="B2153" s="67" t="s">
        <v>24</v>
      </c>
      <c r="C2153" s="67" t="s">
        <v>0</v>
      </c>
      <c r="D2153" s="67" t="s">
        <v>278</v>
      </c>
      <c r="E2153" s="77">
        <f>+IF(ISNUMBER(DATA!H672),DATA!H672,"n/a")</f>
        <v>719309</v>
      </c>
      <c r="F2153" s="78">
        <f>+IF(ISNUMBER(DATA!I672),DATA!I672,"n/a")</f>
        <v>0.13</v>
      </c>
      <c r="G2153" s="77">
        <f>+IF(ISNUMBER(DATA!R672),DATA!R672,"n/a")</f>
        <v>2215182</v>
      </c>
      <c r="H2153" s="78">
        <f>+IF(ISNUMBER(DATA!S672),DATA!S672,"n/a")</f>
        <v>0.123</v>
      </c>
      <c r="I2153" s="77">
        <f>+IF(ISNUMBER(DATA!AB672),DATA!AB672,"n/a")</f>
        <v>4566251</v>
      </c>
      <c r="J2153" s="78">
        <f>+IF(ISNUMBER(DATA!AC672),DATA!AC672,"n/a")</f>
        <v>0.111</v>
      </c>
      <c r="K2153" s="77">
        <f>+IF(ISNUMBER(DATA!AL672),DATA!AL672,"n/a")</f>
        <v>9729575</v>
      </c>
      <c r="L2153" s="78">
        <f>+IF(ISNUMBER(DATA!AM672),DATA!AM672,"n/a")</f>
        <v>2.8000000000000001E-2</v>
      </c>
      <c r="M2153" s="67"/>
      <c r="N2153" s="67"/>
      <c r="O2153" s="67"/>
      <c r="P2153" s="67"/>
      <c r="Q2153" s="67"/>
      <c r="S2153" s="71"/>
      <c r="U2153" s="71"/>
      <c r="W2153" s="71"/>
      <c r="Y2153" s="71"/>
    </row>
    <row r="2154" spans="1:25" s="70" customFormat="1" x14ac:dyDescent="0.2">
      <c r="A2154" s="67" t="s">
        <v>12</v>
      </c>
      <c r="B2154" s="67" t="s">
        <v>24</v>
      </c>
      <c r="C2154" s="67" t="s">
        <v>0</v>
      </c>
      <c r="D2154" s="67" t="s">
        <v>279</v>
      </c>
      <c r="E2154" s="77">
        <f>+IF(ISNUMBER(DATA!H673),DATA!H673,"n/a")</f>
        <v>261991</v>
      </c>
      <c r="F2154" s="78">
        <f>+IF(ISNUMBER(DATA!I673),DATA!I673,"n/a")</f>
        <v>-0.11700000000000001</v>
      </c>
      <c r="G2154" s="77">
        <f>+IF(ISNUMBER(DATA!R673),DATA!R673,"n/a")</f>
        <v>843853</v>
      </c>
      <c r="H2154" s="78">
        <f>+IF(ISNUMBER(DATA!S673),DATA!S673,"n/a")</f>
        <v>-9.6000000000000002E-2</v>
      </c>
      <c r="I2154" s="77">
        <f>+IF(ISNUMBER(DATA!AB673),DATA!AB673,"n/a")</f>
        <v>1816585</v>
      </c>
      <c r="J2154" s="78">
        <f>+IF(ISNUMBER(DATA!AC673),DATA!AC673,"n/a")</f>
        <v>-7.4999999999999997E-2</v>
      </c>
      <c r="K2154" s="77">
        <f>+IF(ISNUMBER(DATA!AL673),DATA!AL673,"n/a")</f>
        <v>4350761</v>
      </c>
      <c r="L2154" s="78">
        <f>+IF(ISNUMBER(DATA!AM673),DATA!AM673,"n/a")</f>
        <v>1.4E-2</v>
      </c>
      <c r="M2154" s="67"/>
      <c r="N2154" s="67"/>
      <c r="O2154" s="67"/>
      <c r="P2154" s="67"/>
      <c r="Q2154" s="67"/>
      <c r="S2154" s="71"/>
      <c r="U2154" s="71"/>
      <c r="W2154" s="71"/>
      <c r="Y2154" s="71"/>
    </row>
    <row r="2155" spans="1:25" s="70" customFormat="1" x14ac:dyDescent="0.2">
      <c r="A2155" s="67" t="s">
        <v>12</v>
      </c>
      <c r="B2155" s="67" t="s">
        <v>24</v>
      </c>
      <c r="C2155" s="67" t="s">
        <v>0</v>
      </c>
      <c r="D2155" s="67" t="s">
        <v>280</v>
      </c>
      <c r="E2155" s="77">
        <f>+IF(ISNUMBER(DATA!H674),DATA!H674,"n/a")</f>
        <v>134936</v>
      </c>
      <c r="F2155" s="78">
        <f>+IF(ISNUMBER(DATA!I674),DATA!I674,"n/a")</f>
        <v>-0.16700000000000001</v>
      </c>
      <c r="G2155" s="77">
        <f>+IF(ISNUMBER(DATA!R674),DATA!R674,"n/a")</f>
        <v>433743</v>
      </c>
      <c r="H2155" s="78">
        <f>+IF(ISNUMBER(DATA!S674),DATA!S674,"n/a")</f>
        <v>-0.18099999999999999</v>
      </c>
      <c r="I2155" s="77">
        <f>+IF(ISNUMBER(DATA!AB674),DATA!AB674,"n/a")</f>
        <v>918622</v>
      </c>
      <c r="J2155" s="78">
        <f>+IF(ISNUMBER(DATA!AC674),DATA!AC674,"n/a")</f>
        <v>-0.18099999999999999</v>
      </c>
      <c r="K2155" s="77">
        <f>+IF(ISNUMBER(DATA!AL674),DATA!AL674,"n/a")</f>
        <v>2091907</v>
      </c>
      <c r="L2155" s="78">
        <f>+IF(ISNUMBER(DATA!AM674),DATA!AM674,"n/a")</f>
        <v>-0.129</v>
      </c>
      <c r="M2155" s="67"/>
      <c r="N2155" s="67"/>
      <c r="O2155" s="67"/>
      <c r="P2155" s="67"/>
      <c r="Q2155" s="67"/>
      <c r="S2155" s="71"/>
      <c r="U2155" s="71"/>
      <c r="W2155" s="71"/>
      <c r="Y2155" s="71"/>
    </row>
    <row r="2156" spans="1:25" s="70" customFormat="1" x14ac:dyDescent="0.2">
      <c r="A2156" s="67" t="s">
        <v>12</v>
      </c>
      <c r="B2156" s="67" t="s">
        <v>24</v>
      </c>
      <c r="C2156" s="67" t="s">
        <v>0</v>
      </c>
      <c r="D2156" s="67" t="s">
        <v>281</v>
      </c>
      <c r="E2156" s="77">
        <f>+IF(ISNUMBER(DATA!H675),DATA!H675,"n/a")</f>
        <v>544700</v>
      </c>
      <c r="F2156" s="78">
        <f>+IF(ISNUMBER(DATA!I675),DATA!I675,"n/a")</f>
        <v>-6.7000000000000004E-2</v>
      </c>
      <c r="G2156" s="77">
        <f>+IF(ISNUMBER(DATA!R675),DATA!R675,"n/a")</f>
        <v>1789279</v>
      </c>
      <c r="H2156" s="78">
        <f>+IF(ISNUMBER(DATA!S675),DATA!S675,"n/a")</f>
        <v>2.1000000000000001E-2</v>
      </c>
      <c r="I2156" s="77">
        <f>+IF(ISNUMBER(DATA!AB675),DATA!AB675,"n/a")</f>
        <v>3689042</v>
      </c>
      <c r="J2156" s="78">
        <f>+IF(ISNUMBER(DATA!AC675),DATA!AC675,"n/a")</f>
        <v>1.7000000000000001E-2</v>
      </c>
      <c r="K2156" s="77">
        <f>+IF(ISNUMBER(DATA!AL675),DATA!AL675,"n/a")</f>
        <v>7552599</v>
      </c>
      <c r="L2156" s="78">
        <f>+IF(ISNUMBER(DATA!AM675),DATA!AM675,"n/a")</f>
        <v>-4.0000000000000001E-3</v>
      </c>
      <c r="M2156" s="67"/>
      <c r="N2156" s="67"/>
      <c r="O2156" s="67"/>
      <c r="P2156" s="67"/>
      <c r="Q2156" s="67"/>
      <c r="S2156" s="71"/>
      <c r="U2156" s="71"/>
      <c r="W2156" s="71"/>
      <c r="Y2156" s="71"/>
    </row>
    <row r="2157" spans="1:25" s="70" customFormat="1" x14ac:dyDescent="0.2">
      <c r="A2157" s="67" t="s">
        <v>12</v>
      </c>
      <c r="B2157" s="67" t="s">
        <v>24</v>
      </c>
      <c r="C2157" s="67" t="s">
        <v>0</v>
      </c>
      <c r="D2157" s="67" t="s">
        <v>282</v>
      </c>
      <c r="E2157" s="77">
        <f>+IF(ISNUMBER(DATA!H676),DATA!H676,"n/a")</f>
        <v>246738</v>
      </c>
      <c r="F2157" s="78">
        <f>+IF(ISNUMBER(DATA!I676),DATA!I676,"n/a")</f>
        <v>2.3E-2</v>
      </c>
      <c r="G2157" s="77">
        <f>+IF(ISNUMBER(DATA!R676),DATA!R676,"n/a")</f>
        <v>832895</v>
      </c>
      <c r="H2157" s="78">
        <f>+IF(ISNUMBER(DATA!S676),DATA!S676,"n/a")</f>
        <v>3.2000000000000001E-2</v>
      </c>
      <c r="I2157" s="77">
        <f>+IF(ISNUMBER(DATA!AB676),DATA!AB676,"n/a")</f>
        <v>1722860</v>
      </c>
      <c r="J2157" s="78">
        <f>+IF(ISNUMBER(DATA!AC676),DATA!AC676,"n/a")</f>
        <v>3.5000000000000003E-2</v>
      </c>
      <c r="K2157" s="77">
        <f>+IF(ISNUMBER(DATA!AL676),DATA!AL676,"n/a")</f>
        <v>3324226</v>
      </c>
      <c r="L2157" s="78">
        <f>+IF(ISNUMBER(DATA!AM676),DATA!AM676,"n/a")</f>
        <v>0</v>
      </c>
      <c r="M2157" s="67"/>
      <c r="N2157" s="67"/>
      <c r="O2157" s="67"/>
      <c r="P2157" s="67"/>
      <c r="Q2157" s="67"/>
      <c r="S2157" s="71"/>
      <c r="U2157" s="71"/>
      <c r="W2157" s="71"/>
      <c r="Y2157" s="71"/>
    </row>
    <row r="2158" spans="1:25" s="70" customFormat="1" x14ac:dyDescent="0.2">
      <c r="A2158" s="67" t="s">
        <v>12</v>
      </c>
      <c r="B2158" s="67" t="s">
        <v>24</v>
      </c>
      <c r="C2158" s="67" t="s">
        <v>0</v>
      </c>
      <c r="D2158" s="67" t="s">
        <v>283</v>
      </c>
      <c r="E2158" s="77">
        <f>+IF(ISNUMBER(DATA!H677),DATA!H677,"n/a")</f>
        <v>211938</v>
      </c>
      <c r="F2158" s="78">
        <f>+IF(ISNUMBER(DATA!I677),DATA!I677,"n/a")</f>
        <v>-0.27800000000000002</v>
      </c>
      <c r="G2158" s="77">
        <f>+IF(ISNUMBER(DATA!R677),DATA!R677,"n/a")</f>
        <v>691879</v>
      </c>
      <c r="H2158" s="78">
        <f>+IF(ISNUMBER(DATA!S677),DATA!S677,"n/a")</f>
        <v>-0.14000000000000001</v>
      </c>
      <c r="I2158" s="77">
        <f>+IF(ISNUMBER(DATA!AB677),DATA!AB677,"n/a")</f>
        <v>1472817</v>
      </c>
      <c r="J2158" s="78">
        <f>+IF(ISNUMBER(DATA!AC677),DATA!AC677,"n/a")</f>
        <v>-8.7999999999999995E-2</v>
      </c>
      <c r="K2158" s="77">
        <f>+IF(ISNUMBER(DATA!AL677),DATA!AL677,"n/a")</f>
        <v>3164814</v>
      </c>
      <c r="L2158" s="78">
        <f>+IF(ISNUMBER(DATA!AM677),DATA!AM677,"n/a")</f>
        <v>3.6999999999999998E-2</v>
      </c>
      <c r="M2158" s="67"/>
      <c r="N2158" s="67"/>
      <c r="O2158" s="67"/>
      <c r="P2158" s="67"/>
      <c r="Q2158" s="67"/>
      <c r="S2158" s="71"/>
      <c r="U2158" s="71"/>
      <c r="W2158" s="71"/>
      <c r="Y2158" s="71"/>
    </row>
    <row r="2159" spans="1:25" s="70" customFormat="1" x14ac:dyDescent="0.2">
      <c r="A2159" s="67" t="s">
        <v>12</v>
      </c>
      <c r="B2159" s="67" t="s">
        <v>24</v>
      </c>
      <c r="C2159" s="67" t="s">
        <v>0</v>
      </c>
      <c r="D2159" s="67" t="s">
        <v>284</v>
      </c>
      <c r="E2159" s="77">
        <f>+IF(ISNUMBER(DATA!H678),DATA!H678,"n/a")</f>
        <v>190520</v>
      </c>
      <c r="F2159" s="78">
        <f>+IF(ISNUMBER(DATA!I678),DATA!I678,"n/a")</f>
        <v>-0.06</v>
      </c>
      <c r="G2159" s="77">
        <f>+IF(ISNUMBER(DATA!R678),DATA!R678,"n/a")</f>
        <v>638315</v>
      </c>
      <c r="H2159" s="78">
        <f>+IF(ISNUMBER(DATA!S678),DATA!S678,"n/a")</f>
        <v>-2.5999999999999999E-2</v>
      </c>
      <c r="I2159" s="77">
        <f>+IF(ISNUMBER(DATA!AB678),DATA!AB678,"n/a")</f>
        <v>1360790</v>
      </c>
      <c r="J2159" s="78">
        <f>+IF(ISNUMBER(DATA!AC678),DATA!AC678,"n/a")</f>
        <v>2E-3</v>
      </c>
      <c r="K2159" s="77">
        <f>+IF(ISNUMBER(DATA!AL678),DATA!AL678,"n/a")</f>
        <v>2778574</v>
      </c>
      <c r="L2159" s="78">
        <f>+IF(ISNUMBER(DATA!AM678),DATA!AM678,"n/a")</f>
        <v>3.6999999999999998E-2</v>
      </c>
      <c r="M2159" s="67"/>
      <c r="N2159" s="67"/>
      <c r="O2159" s="67"/>
      <c r="P2159" s="67"/>
      <c r="Q2159" s="67"/>
      <c r="S2159" s="71"/>
      <c r="U2159" s="71"/>
      <c r="W2159" s="71"/>
      <c r="Y2159" s="71"/>
    </row>
    <row r="2160" spans="1:25" s="70" customFormat="1" x14ac:dyDescent="0.2">
      <c r="A2160" s="67" t="s">
        <v>12</v>
      </c>
      <c r="B2160" s="67" t="s">
        <v>24</v>
      </c>
      <c r="C2160" s="67" t="s">
        <v>0</v>
      </c>
      <c r="D2160" s="67" t="s">
        <v>285</v>
      </c>
      <c r="E2160" s="77">
        <f>+IF(ISNUMBER(DATA!H679),DATA!H679,"n/a")</f>
        <v>484170</v>
      </c>
      <c r="F2160" s="78">
        <f>+IF(ISNUMBER(DATA!I679),DATA!I679,"n/a")</f>
        <v>-9.4E-2</v>
      </c>
      <c r="G2160" s="77">
        <f>+IF(ISNUMBER(DATA!R679),DATA!R679,"n/a")</f>
        <v>1556019</v>
      </c>
      <c r="H2160" s="78">
        <f>+IF(ISNUMBER(DATA!S679),DATA!S679,"n/a")</f>
        <v>-7.6999999999999999E-2</v>
      </c>
      <c r="I2160" s="77">
        <f>+IF(ISNUMBER(DATA!AB679),DATA!AB679,"n/a")</f>
        <v>3176044</v>
      </c>
      <c r="J2160" s="78">
        <f>+IF(ISNUMBER(DATA!AC679),DATA!AC679,"n/a")</f>
        <v>-5.8999999999999997E-2</v>
      </c>
      <c r="K2160" s="77">
        <f>+IF(ISNUMBER(DATA!AL679),DATA!AL679,"n/a")</f>
        <v>6573097</v>
      </c>
      <c r="L2160" s="78">
        <f>+IF(ISNUMBER(DATA!AM679),DATA!AM679,"n/a")</f>
        <v>-6.5000000000000002E-2</v>
      </c>
      <c r="M2160" s="67"/>
      <c r="N2160" s="67"/>
      <c r="O2160" s="67"/>
      <c r="P2160" s="67"/>
      <c r="Q2160" s="67"/>
      <c r="S2160" s="71"/>
      <c r="U2160" s="71"/>
      <c r="W2160" s="71"/>
      <c r="Y2160" s="71"/>
    </row>
    <row r="2161" spans="1:25" s="70" customFormat="1" x14ac:dyDescent="0.2">
      <c r="A2161" s="67" t="s">
        <v>12</v>
      </c>
      <c r="B2161" s="67" t="s">
        <v>24</v>
      </c>
      <c r="C2161" s="67" t="s">
        <v>0</v>
      </c>
      <c r="D2161" s="67" t="s">
        <v>286</v>
      </c>
      <c r="E2161" s="77">
        <f>+IF(ISNUMBER(DATA!H680),DATA!H680,"n/a")</f>
        <v>456948</v>
      </c>
      <c r="F2161" s="78">
        <f>+IF(ISNUMBER(DATA!I680),DATA!I680,"n/a")</f>
        <v>-0.14000000000000001</v>
      </c>
      <c r="G2161" s="77">
        <f>+IF(ISNUMBER(DATA!R680),DATA!R680,"n/a")</f>
        <v>1474514</v>
      </c>
      <c r="H2161" s="78">
        <f>+IF(ISNUMBER(DATA!S680),DATA!S680,"n/a")</f>
        <v>-0.14299999999999999</v>
      </c>
      <c r="I2161" s="77">
        <f>+IF(ISNUMBER(DATA!AB680),DATA!AB680,"n/a")</f>
        <v>3060919</v>
      </c>
      <c r="J2161" s="78">
        <f>+IF(ISNUMBER(DATA!AC680),DATA!AC680,"n/a")</f>
        <v>-0.11899999999999999</v>
      </c>
      <c r="K2161" s="77">
        <f>+IF(ISNUMBER(DATA!AL680),DATA!AL680,"n/a")</f>
        <v>6688657</v>
      </c>
      <c r="L2161" s="78">
        <f>+IF(ISNUMBER(DATA!AM680),DATA!AM680,"n/a")</f>
        <v>-7.8E-2</v>
      </c>
      <c r="M2161" s="67"/>
      <c r="N2161" s="67"/>
      <c r="O2161" s="67"/>
      <c r="P2161" s="67"/>
      <c r="Q2161" s="67"/>
      <c r="S2161" s="71"/>
      <c r="U2161" s="71"/>
      <c r="W2161" s="71"/>
      <c r="Y2161" s="71"/>
    </row>
    <row r="2162" spans="1:25" s="70" customFormat="1" x14ac:dyDescent="0.2">
      <c r="A2162" s="67" t="s">
        <v>12</v>
      </c>
      <c r="B2162" s="67" t="s">
        <v>24</v>
      </c>
      <c r="C2162" s="67" t="s">
        <v>0</v>
      </c>
      <c r="D2162" s="67" t="s">
        <v>287</v>
      </c>
      <c r="E2162" s="77">
        <f>+IF(ISNUMBER(DATA!H681),DATA!H681,"n/a")</f>
        <v>462911</v>
      </c>
      <c r="F2162" s="78">
        <f>+IF(ISNUMBER(DATA!I681),DATA!I681,"n/a")</f>
        <v>-1.2999999999999999E-2</v>
      </c>
      <c r="G2162" s="77">
        <f>+IF(ISNUMBER(DATA!R681),DATA!R681,"n/a")</f>
        <v>1574948</v>
      </c>
      <c r="H2162" s="78">
        <f>+IF(ISNUMBER(DATA!S681),DATA!S681,"n/a")</f>
        <v>4.0000000000000001E-3</v>
      </c>
      <c r="I2162" s="77">
        <f>+IF(ISNUMBER(DATA!AB681),DATA!AB681,"n/a")</f>
        <v>3381939</v>
      </c>
      <c r="J2162" s="78">
        <f>+IF(ISNUMBER(DATA!AC681),DATA!AC681,"n/a")</f>
        <v>3.2000000000000001E-2</v>
      </c>
      <c r="K2162" s="77">
        <f>+IF(ISNUMBER(DATA!AL681),DATA!AL681,"n/a")</f>
        <v>6697737</v>
      </c>
      <c r="L2162" s="78">
        <f>+IF(ISNUMBER(DATA!AM681),DATA!AM681,"n/a")</f>
        <v>4.2000000000000003E-2</v>
      </c>
      <c r="M2162" s="67"/>
      <c r="N2162" s="67"/>
      <c r="O2162" s="67"/>
      <c r="P2162" s="67"/>
      <c r="Q2162" s="67"/>
      <c r="S2162" s="71"/>
      <c r="U2162" s="71"/>
      <c r="W2162" s="71"/>
      <c r="Y2162" s="71"/>
    </row>
    <row r="2163" spans="1:25" s="70" customFormat="1" x14ac:dyDescent="0.2">
      <c r="A2163" s="67" t="s">
        <v>12</v>
      </c>
      <c r="B2163" s="67" t="s">
        <v>24</v>
      </c>
      <c r="C2163" s="67" t="s">
        <v>0</v>
      </c>
      <c r="D2163" s="67" t="s">
        <v>288</v>
      </c>
      <c r="E2163" s="77">
        <f>+IF(ISNUMBER(DATA!H682),DATA!H682,"n/a")</f>
        <v>177359</v>
      </c>
      <c r="F2163" s="78">
        <f>+IF(ISNUMBER(DATA!I682),DATA!I682,"n/a")</f>
        <v>-0.05</v>
      </c>
      <c r="G2163" s="77">
        <f>+IF(ISNUMBER(DATA!R682),DATA!R682,"n/a")</f>
        <v>631954</v>
      </c>
      <c r="H2163" s="78">
        <f>+IF(ISNUMBER(DATA!S682),DATA!S682,"n/a")</f>
        <v>-4.4999999999999998E-2</v>
      </c>
      <c r="I2163" s="77">
        <f>+IF(ISNUMBER(DATA!AB682),DATA!AB682,"n/a")</f>
        <v>1442177</v>
      </c>
      <c r="J2163" s="78">
        <f>+IF(ISNUMBER(DATA!AC682),DATA!AC682,"n/a")</f>
        <v>-5.0000000000000001E-3</v>
      </c>
      <c r="K2163" s="77">
        <f>+IF(ISNUMBER(DATA!AL682),DATA!AL682,"n/a")</f>
        <v>2810460</v>
      </c>
      <c r="L2163" s="78">
        <f>+IF(ISNUMBER(DATA!AM682),DATA!AM682,"n/a")</f>
        <v>-5.0000000000000001E-3</v>
      </c>
      <c r="M2163" s="67"/>
      <c r="N2163" s="67"/>
      <c r="O2163" s="67"/>
      <c r="P2163" s="67"/>
      <c r="Q2163" s="67"/>
      <c r="S2163" s="71"/>
      <c r="U2163" s="71"/>
      <c r="W2163" s="71"/>
      <c r="Y2163" s="71"/>
    </row>
    <row r="2164" spans="1:25" s="70" customFormat="1" x14ac:dyDescent="0.2">
      <c r="A2164" s="67" t="s">
        <v>12</v>
      </c>
      <c r="B2164" s="67" t="s">
        <v>24</v>
      </c>
      <c r="C2164" s="67" t="s">
        <v>0</v>
      </c>
      <c r="D2164" s="67" t="s">
        <v>289</v>
      </c>
      <c r="E2164" s="77">
        <f>+IF(ISNUMBER(DATA!H683),DATA!H683,"n/a")</f>
        <v>312670</v>
      </c>
      <c r="F2164" s="78">
        <f>+IF(ISNUMBER(DATA!I683),DATA!I683,"n/a")</f>
        <v>8.5999999999999993E-2</v>
      </c>
      <c r="G2164" s="77">
        <f>+IF(ISNUMBER(DATA!R683),DATA!R683,"n/a")</f>
        <v>1064868</v>
      </c>
      <c r="H2164" s="78">
        <f>+IF(ISNUMBER(DATA!S683),DATA!S683,"n/a")</f>
        <v>0.127</v>
      </c>
      <c r="I2164" s="77">
        <f>+IF(ISNUMBER(DATA!AB683),DATA!AB683,"n/a")</f>
        <v>2230391</v>
      </c>
      <c r="J2164" s="78">
        <f>+IF(ISNUMBER(DATA!AC683),DATA!AC683,"n/a")</f>
        <v>9.8000000000000004E-2</v>
      </c>
      <c r="K2164" s="77">
        <f>+IF(ISNUMBER(DATA!AL683),DATA!AL683,"n/a")</f>
        <v>4489733</v>
      </c>
      <c r="L2164" s="78">
        <f>+IF(ISNUMBER(DATA!AM683),DATA!AM683,"n/a")</f>
        <v>8.0000000000000002E-3</v>
      </c>
      <c r="M2164" s="67"/>
      <c r="N2164" s="67"/>
      <c r="O2164" s="67"/>
      <c r="P2164" s="67"/>
      <c r="Q2164" s="67"/>
      <c r="S2164" s="71"/>
      <c r="U2164" s="71"/>
      <c r="W2164" s="71"/>
      <c r="Y2164" s="71"/>
    </row>
    <row r="2165" spans="1:25" s="70" customFormat="1" x14ac:dyDescent="0.2">
      <c r="A2165" s="67" t="s">
        <v>12</v>
      </c>
      <c r="B2165" s="67" t="s">
        <v>24</v>
      </c>
      <c r="C2165" s="67" t="s">
        <v>0</v>
      </c>
      <c r="D2165" s="67" t="s">
        <v>290</v>
      </c>
      <c r="E2165" s="77">
        <f>+IF(ISNUMBER(DATA!H684),DATA!H684,"n/a")</f>
        <v>411935</v>
      </c>
      <c r="F2165" s="78">
        <f>+IF(ISNUMBER(DATA!I684),DATA!I684,"n/a")</f>
        <v>0.154</v>
      </c>
      <c r="G2165" s="77">
        <f>+IF(ISNUMBER(DATA!R684),DATA!R684,"n/a")</f>
        <v>1251232</v>
      </c>
      <c r="H2165" s="78">
        <f>+IF(ISNUMBER(DATA!S684),DATA!S684,"n/a")</f>
        <v>0.17199999999999999</v>
      </c>
      <c r="I2165" s="77">
        <f>+IF(ISNUMBER(DATA!AB684),DATA!AB684,"n/a")</f>
        <v>2557488</v>
      </c>
      <c r="J2165" s="78">
        <f>+IF(ISNUMBER(DATA!AC684),DATA!AC684,"n/a")</f>
        <v>0.152</v>
      </c>
      <c r="K2165" s="77">
        <f>+IF(ISNUMBER(DATA!AL684),DATA!AL684,"n/a")</f>
        <v>5533205</v>
      </c>
      <c r="L2165" s="78">
        <f>+IF(ISNUMBER(DATA!AM684),DATA!AM684,"n/a")</f>
        <v>5.3999999999999999E-2</v>
      </c>
      <c r="M2165" s="67"/>
      <c r="N2165" s="67"/>
      <c r="O2165" s="67"/>
      <c r="P2165" s="67"/>
      <c r="Q2165" s="67"/>
      <c r="S2165" s="71"/>
      <c r="U2165" s="71"/>
      <c r="W2165" s="71"/>
      <c r="Y2165" s="71"/>
    </row>
    <row r="2166" spans="1:25" s="70" customFormat="1" x14ac:dyDescent="0.2">
      <c r="A2166" s="67" t="s">
        <v>12</v>
      </c>
      <c r="B2166" s="67" t="s">
        <v>24</v>
      </c>
      <c r="C2166" s="67" t="s">
        <v>0</v>
      </c>
      <c r="D2166" s="67" t="s">
        <v>291</v>
      </c>
      <c r="E2166" s="77">
        <f>+IF(ISNUMBER(DATA!H685),DATA!H685,"n/a")</f>
        <v>463189</v>
      </c>
      <c r="F2166" s="78">
        <f>+IF(ISNUMBER(DATA!I685),DATA!I685,"n/a")</f>
        <v>-9.6000000000000002E-2</v>
      </c>
      <c r="G2166" s="77">
        <f>+IF(ISNUMBER(DATA!R685),DATA!R685,"n/a")</f>
        <v>1492109</v>
      </c>
      <c r="H2166" s="78">
        <f>+IF(ISNUMBER(DATA!S685),DATA!S685,"n/a")</f>
        <v>-0.09</v>
      </c>
      <c r="I2166" s="77">
        <f>+IF(ISNUMBER(DATA!AB685),DATA!AB685,"n/a")</f>
        <v>3008235</v>
      </c>
      <c r="J2166" s="78">
        <f>+IF(ISNUMBER(DATA!AC685),DATA!AC685,"n/a")</f>
        <v>-0.10100000000000001</v>
      </c>
      <c r="K2166" s="77">
        <f>+IF(ISNUMBER(DATA!AL685),DATA!AL685,"n/a")</f>
        <v>6207983</v>
      </c>
      <c r="L2166" s="78">
        <f>+IF(ISNUMBER(DATA!AM685),DATA!AM685,"n/a")</f>
        <v>-8.8999999999999996E-2</v>
      </c>
      <c r="M2166" s="67"/>
      <c r="N2166" s="67"/>
      <c r="O2166" s="67"/>
      <c r="P2166" s="67"/>
      <c r="Q2166" s="67"/>
      <c r="S2166" s="71"/>
      <c r="U2166" s="71"/>
      <c r="W2166" s="71"/>
      <c r="Y2166" s="71"/>
    </row>
    <row r="2167" spans="1:25" s="70" customFormat="1" x14ac:dyDescent="0.2">
      <c r="A2167" s="67" t="s">
        <v>12</v>
      </c>
      <c r="B2167" s="67" t="s">
        <v>24</v>
      </c>
      <c r="C2167" s="67" t="s">
        <v>0</v>
      </c>
      <c r="D2167" s="67" t="s">
        <v>292</v>
      </c>
      <c r="E2167" s="77">
        <f>+IF(ISNUMBER(DATA!H686),DATA!H686,"n/a")</f>
        <v>174483</v>
      </c>
      <c r="F2167" s="78">
        <f>+IF(ISNUMBER(DATA!I686),DATA!I686,"n/a")</f>
        <v>0</v>
      </c>
      <c r="G2167" s="77">
        <f>+IF(ISNUMBER(DATA!R686),DATA!R686,"n/a")</f>
        <v>605595</v>
      </c>
      <c r="H2167" s="78">
        <f>+IF(ISNUMBER(DATA!S686),DATA!S686,"n/a")</f>
        <v>2.1000000000000001E-2</v>
      </c>
      <c r="I2167" s="77">
        <f>+IF(ISNUMBER(DATA!AB686),DATA!AB686,"n/a")</f>
        <v>1254977</v>
      </c>
      <c r="J2167" s="78">
        <f>+IF(ISNUMBER(DATA!AC686),DATA!AC686,"n/a")</f>
        <v>2.5999999999999999E-2</v>
      </c>
      <c r="K2167" s="77">
        <f>+IF(ISNUMBER(DATA!AL686),DATA!AL686,"n/a")</f>
        <v>2442386</v>
      </c>
      <c r="L2167" s="78">
        <f>+IF(ISNUMBER(DATA!AM686),DATA!AM686,"n/a")</f>
        <v>1.7999999999999999E-2</v>
      </c>
      <c r="M2167" s="67"/>
      <c r="N2167" s="67"/>
      <c r="O2167" s="67"/>
      <c r="P2167" s="67"/>
      <c r="Q2167" s="67"/>
      <c r="S2167" s="71"/>
      <c r="U2167" s="71"/>
      <c r="W2167" s="71"/>
      <c r="Y2167" s="71"/>
    </row>
    <row r="2168" spans="1:25" s="70" customFormat="1" x14ac:dyDescent="0.2">
      <c r="A2168" s="67" t="s">
        <v>12</v>
      </c>
      <c r="B2168" s="67" t="s">
        <v>24</v>
      </c>
      <c r="C2168" s="67" t="s">
        <v>0</v>
      </c>
      <c r="D2168" s="67" t="s">
        <v>293</v>
      </c>
      <c r="E2168" s="77">
        <f>+IF(ISNUMBER(DATA!H687),DATA!H687,"n/a")</f>
        <v>141413</v>
      </c>
      <c r="F2168" s="78">
        <f>+IF(ISNUMBER(DATA!I687),DATA!I687,"n/a")</f>
        <v>-0.01</v>
      </c>
      <c r="G2168" s="77">
        <f>+IF(ISNUMBER(DATA!R687),DATA!R687,"n/a")</f>
        <v>442332</v>
      </c>
      <c r="H2168" s="78">
        <f>+IF(ISNUMBER(DATA!S687),DATA!S687,"n/a")</f>
        <v>-1.6E-2</v>
      </c>
      <c r="I2168" s="77">
        <f>+IF(ISNUMBER(DATA!AB687),DATA!AB687,"n/a")</f>
        <v>890424</v>
      </c>
      <c r="J2168" s="78">
        <f>+IF(ISNUMBER(DATA!AC687),DATA!AC687,"n/a")</f>
        <v>-4.0000000000000001E-3</v>
      </c>
      <c r="K2168" s="77">
        <f>+IF(ISNUMBER(DATA!AL687),DATA!AL687,"n/a")</f>
        <v>1889430</v>
      </c>
      <c r="L2168" s="78">
        <f>+IF(ISNUMBER(DATA!AM687),DATA!AM687,"n/a")</f>
        <v>-6.0000000000000001E-3</v>
      </c>
      <c r="M2168" s="67"/>
      <c r="N2168" s="67"/>
      <c r="O2168" s="67"/>
      <c r="P2168" s="67"/>
      <c r="Q2168" s="67"/>
      <c r="S2168" s="71"/>
      <c r="U2168" s="71"/>
      <c r="W2168" s="71"/>
      <c r="Y2168" s="71"/>
    </row>
    <row r="2169" spans="1:25" s="70" customFormat="1" x14ac:dyDescent="0.2">
      <c r="A2169" s="67" t="s">
        <v>12</v>
      </c>
      <c r="B2169" s="67" t="s">
        <v>24</v>
      </c>
      <c r="C2169" s="67" t="s">
        <v>0</v>
      </c>
      <c r="D2169" s="67" t="s">
        <v>294</v>
      </c>
      <c r="E2169" s="77">
        <f>+IF(ISNUMBER(DATA!H688),DATA!H688,"n/a")</f>
        <v>189863</v>
      </c>
      <c r="F2169" s="78">
        <f>+IF(ISNUMBER(DATA!I688),DATA!I688,"n/a")</f>
        <v>-1E-3</v>
      </c>
      <c r="G2169" s="77">
        <f>+IF(ISNUMBER(DATA!R688),DATA!R688,"n/a")</f>
        <v>662446</v>
      </c>
      <c r="H2169" s="78">
        <f>+IF(ISNUMBER(DATA!S688),DATA!S688,"n/a")</f>
        <v>7.4999999999999997E-2</v>
      </c>
      <c r="I2169" s="77">
        <f>+IF(ISNUMBER(DATA!AB688),DATA!AB688,"n/a")</f>
        <v>1351378</v>
      </c>
      <c r="J2169" s="78">
        <f>+IF(ISNUMBER(DATA!AC688),DATA!AC688,"n/a")</f>
        <v>5.6000000000000001E-2</v>
      </c>
      <c r="K2169" s="77">
        <f>+IF(ISNUMBER(DATA!AL688),DATA!AL688,"n/a")</f>
        <v>2780720</v>
      </c>
      <c r="L2169" s="78">
        <f>+IF(ISNUMBER(DATA!AM688),DATA!AM688,"n/a")</f>
        <v>5.2999999999999999E-2</v>
      </c>
      <c r="M2169" s="67"/>
      <c r="N2169" s="67"/>
      <c r="O2169" s="67"/>
      <c r="P2169" s="67"/>
      <c r="Q2169" s="67"/>
      <c r="S2169" s="71"/>
      <c r="U2169" s="71"/>
      <c r="W2169" s="71"/>
      <c r="Y2169" s="71"/>
    </row>
    <row r="2170" spans="1:25" s="70" customFormat="1" x14ac:dyDescent="0.2">
      <c r="A2170" s="67" t="s">
        <v>12</v>
      </c>
      <c r="B2170" s="67" t="s">
        <v>24</v>
      </c>
      <c r="C2170" s="67" t="s">
        <v>0</v>
      </c>
      <c r="D2170" s="67" t="s">
        <v>295</v>
      </c>
      <c r="E2170" s="77">
        <f>+IF(ISNUMBER(DATA!H689),DATA!H689,"n/a")</f>
        <v>1328209</v>
      </c>
      <c r="F2170" s="78">
        <f>+IF(ISNUMBER(DATA!I689),DATA!I689,"n/a")</f>
        <v>4.9000000000000002E-2</v>
      </c>
      <c r="G2170" s="77">
        <f>+IF(ISNUMBER(DATA!R689),DATA!R689,"n/a")</f>
        <v>4190996</v>
      </c>
      <c r="H2170" s="78">
        <f>+IF(ISNUMBER(DATA!S689),DATA!S689,"n/a")</f>
        <v>3.9E-2</v>
      </c>
      <c r="I2170" s="77">
        <f>+IF(ISNUMBER(DATA!AB689),DATA!AB689,"n/a")</f>
        <v>8483268</v>
      </c>
      <c r="J2170" s="78">
        <f>+IF(ISNUMBER(DATA!AC689),DATA!AC689,"n/a")</f>
        <v>3.1E-2</v>
      </c>
      <c r="K2170" s="77">
        <f>+IF(ISNUMBER(DATA!AL689),DATA!AL689,"n/a")</f>
        <v>17506895</v>
      </c>
      <c r="L2170" s="78">
        <f>+IF(ISNUMBER(DATA!AM689),DATA!AM689,"n/a")</f>
        <v>2.7E-2</v>
      </c>
      <c r="M2170" s="67"/>
      <c r="N2170" s="67"/>
      <c r="O2170" s="67"/>
      <c r="P2170" s="67"/>
      <c r="Q2170" s="67"/>
      <c r="S2170" s="71"/>
      <c r="U2170" s="71"/>
      <c r="W2170" s="71"/>
      <c r="Y2170" s="71"/>
    </row>
    <row r="2171" spans="1:25" s="70" customFormat="1" x14ac:dyDescent="0.2">
      <c r="A2171" s="67" t="s">
        <v>12</v>
      </c>
      <c r="B2171" s="67" t="s">
        <v>24</v>
      </c>
      <c r="C2171" s="67" t="s">
        <v>0</v>
      </c>
      <c r="D2171" s="67" t="s">
        <v>296</v>
      </c>
      <c r="E2171" s="77">
        <f>+IF(ISNUMBER(DATA!H690),DATA!H690,"n/a")</f>
        <v>87178</v>
      </c>
      <c r="F2171" s="78">
        <f>+IF(ISNUMBER(DATA!I690),DATA!I690,"n/a")</f>
        <v>-7.3999999999999996E-2</v>
      </c>
      <c r="G2171" s="77">
        <f>+IF(ISNUMBER(DATA!R690),DATA!R690,"n/a")</f>
        <v>301201</v>
      </c>
      <c r="H2171" s="78">
        <f>+IF(ISNUMBER(DATA!S690),DATA!S690,"n/a")</f>
        <v>-6.0999999999999999E-2</v>
      </c>
      <c r="I2171" s="77">
        <f>+IF(ISNUMBER(DATA!AB690),DATA!AB690,"n/a")</f>
        <v>637168</v>
      </c>
      <c r="J2171" s="78">
        <f>+IF(ISNUMBER(DATA!AC690),DATA!AC690,"n/a")</f>
        <v>-5.0999999999999997E-2</v>
      </c>
      <c r="K2171" s="77">
        <f>+IF(ISNUMBER(DATA!AL690),DATA!AL690,"n/a")</f>
        <v>1295716</v>
      </c>
      <c r="L2171" s="78">
        <f>+IF(ISNUMBER(DATA!AM690),DATA!AM690,"n/a")</f>
        <v>-3.1E-2</v>
      </c>
      <c r="M2171" s="67"/>
      <c r="N2171" s="67"/>
      <c r="O2171" s="67"/>
      <c r="P2171" s="67"/>
      <c r="Q2171" s="67"/>
      <c r="S2171" s="71"/>
      <c r="U2171" s="71"/>
      <c r="W2171" s="71"/>
      <c r="Y2171" s="71"/>
    </row>
    <row r="2172" spans="1:25" s="70" customFormat="1" x14ac:dyDescent="0.2">
      <c r="A2172" s="67" t="s">
        <v>12</v>
      </c>
      <c r="B2172" s="67" t="s">
        <v>24</v>
      </c>
      <c r="C2172" s="67" t="s">
        <v>0</v>
      </c>
      <c r="D2172" s="67" t="s">
        <v>297</v>
      </c>
      <c r="E2172" s="77">
        <f>+IF(ISNUMBER(DATA!H691),DATA!H691,"n/a")</f>
        <v>479226</v>
      </c>
      <c r="F2172" s="78">
        <f>+IF(ISNUMBER(DATA!I691),DATA!I691,"n/a")</f>
        <v>-1.4999999999999999E-2</v>
      </c>
      <c r="G2172" s="77">
        <f>+IF(ISNUMBER(DATA!R691),DATA!R691,"n/a")</f>
        <v>1498331</v>
      </c>
      <c r="H2172" s="78">
        <f>+IF(ISNUMBER(DATA!S691),DATA!S691,"n/a")</f>
        <v>-8.0000000000000002E-3</v>
      </c>
      <c r="I2172" s="77">
        <f>+IF(ISNUMBER(DATA!AB691),DATA!AB691,"n/a")</f>
        <v>2948569</v>
      </c>
      <c r="J2172" s="78">
        <f>+IF(ISNUMBER(DATA!AC691),DATA!AC691,"n/a")</f>
        <v>4.0000000000000001E-3</v>
      </c>
      <c r="K2172" s="77">
        <f>+IF(ISNUMBER(DATA!AL691),DATA!AL691,"n/a")</f>
        <v>6499727</v>
      </c>
      <c r="L2172" s="78">
        <f>+IF(ISNUMBER(DATA!AM691),DATA!AM691,"n/a")</f>
        <v>-8.0000000000000002E-3</v>
      </c>
      <c r="M2172" s="67"/>
      <c r="N2172" s="67"/>
      <c r="O2172" s="67"/>
      <c r="P2172" s="67"/>
      <c r="Q2172" s="67"/>
      <c r="S2172" s="71"/>
      <c r="U2172" s="71"/>
      <c r="W2172" s="71"/>
      <c r="Y2172" s="71"/>
    </row>
    <row r="2173" spans="1:25" s="70" customFormat="1" x14ac:dyDescent="0.2">
      <c r="A2173" s="67" t="s">
        <v>12</v>
      </c>
      <c r="B2173" s="67" t="s">
        <v>24</v>
      </c>
      <c r="C2173" s="67" t="s">
        <v>0</v>
      </c>
      <c r="D2173" s="67" t="s">
        <v>298</v>
      </c>
      <c r="E2173" s="77">
        <f>+IF(ISNUMBER(DATA!H692),DATA!H692,"n/a")</f>
        <v>223378</v>
      </c>
      <c r="F2173" s="78">
        <f>+IF(ISNUMBER(DATA!I692),DATA!I692,"n/a")</f>
        <v>-0.17899999999999999</v>
      </c>
      <c r="G2173" s="77">
        <f>+IF(ISNUMBER(DATA!R692),DATA!R692,"n/a")</f>
        <v>822946</v>
      </c>
      <c r="H2173" s="78">
        <f>+IF(ISNUMBER(DATA!S692),DATA!S692,"n/a")</f>
        <v>-0.129</v>
      </c>
      <c r="I2173" s="77">
        <f>+IF(ISNUMBER(DATA!AB692),DATA!AB692,"n/a")</f>
        <v>1791036</v>
      </c>
      <c r="J2173" s="78">
        <f>+IF(ISNUMBER(DATA!AC692),DATA!AC692,"n/a")</f>
        <v>0.115</v>
      </c>
      <c r="K2173" s="77">
        <f>+IF(ISNUMBER(DATA!AL692),DATA!AL692,"n/a")</f>
        <v>3906440</v>
      </c>
      <c r="L2173" s="78">
        <f>+IF(ISNUMBER(DATA!AM692),DATA!AM692,"n/a")</f>
        <v>4.8000000000000001E-2</v>
      </c>
      <c r="M2173" s="67"/>
      <c r="N2173" s="67"/>
      <c r="O2173" s="67"/>
      <c r="P2173" s="67"/>
      <c r="Q2173" s="67"/>
      <c r="S2173" s="71"/>
      <c r="U2173" s="71"/>
      <c r="W2173" s="71"/>
      <c r="Y2173" s="71"/>
    </row>
    <row r="2174" spans="1:25" s="70" customFormat="1" x14ac:dyDescent="0.2">
      <c r="A2174" s="67" t="s">
        <v>12</v>
      </c>
      <c r="B2174" s="67" t="s">
        <v>24</v>
      </c>
      <c r="C2174" s="67" t="s">
        <v>0</v>
      </c>
      <c r="D2174" s="67" t="s">
        <v>299</v>
      </c>
      <c r="E2174" s="77">
        <f>+IF(ISNUMBER(DATA!H693),DATA!H693,"n/a")</f>
        <v>265576</v>
      </c>
      <c r="F2174" s="78">
        <f>+IF(ISNUMBER(DATA!I693),DATA!I693,"n/a")</f>
        <v>-7.4999999999999997E-2</v>
      </c>
      <c r="G2174" s="77">
        <f>+IF(ISNUMBER(DATA!R693),DATA!R693,"n/a")</f>
        <v>973031</v>
      </c>
      <c r="H2174" s="78">
        <f>+IF(ISNUMBER(DATA!S693),DATA!S693,"n/a")</f>
        <v>-6.3E-2</v>
      </c>
      <c r="I2174" s="77">
        <f>+IF(ISNUMBER(DATA!AB693),DATA!AB693,"n/a")</f>
        <v>2097884</v>
      </c>
      <c r="J2174" s="78">
        <f>+IF(ISNUMBER(DATA!AC693),DATA!AC693,"n/a")</f>
        <v>2.1000000000000001E-2</v>
      </c>
      <c r="K2174" s="77">
        <f>+IF(ISNUMBER(DATA!AL693),DATA!AL693,"n/a")</f>
        <v>4436196</v>
      </c>
      <c r="L2174" s="78">
        <f>+IF(ISNUMBER(DATA!AM693),DATA!AM693,"n/a")</f>
        <v>7.0000000000000001E-3</v>
      </c>
      <c r="M2174" s="67"/>
      <c r="N2174" s="67"/>
      <c r="O2174" s="67"/>
      <c r="P2174" s="67"/>
      <c r="Q2174" s="67"/>
      <c r="S2174" s="71"/>
      <c r="U2174" s="71"/>
      <c r="W2174" s="71"/>
      <c r="Y2174" s="71"/>
    </row>
    <row r="2175" spans="1:25" s="70" customFormat="1" x14ac:dyDescent="0.2">
      <c r="A2175" s="67" t="s">
        <v>12</v>
      </c>
      <c r="B2175" s="67" t="s">
        <v>24</v>
      </c>
      <c r="C2175" s="67" t="s">
        <v>0</v>
      </c>
      <c r="D2175" s="67" t="s">
        <v>300</v>
      </c>
      <c r="E2175" s="77">
        <f>+IF(ISNUMBER(DATA!H694),DATA!H694,"n/a")</f>
        <v>109674</v>
      </c>
      <c r="F2175" s="78">
        <f>+IF(ISNUMBER(DATA!I694),DATA!I694,"n/a")</f>
        <v>-9.5000000000000001E-2</v>
      </c>
      <c r="G2175" s="77">
        <f>+IF(ISNUMBER(DATA!R694),DATA!R694,"n/a")</f>
        <v>373968</v>
      </c>
      <c r="H2175" s="78">
        <f>+IF(ISNUMBER(DATA!S694),DATA!S694,"n/a")</f>
        <v>-8.4000000000000005E-2</v>
      </c>
      <c r="I2175" s="77">
        <f>+IF(ISNUMBER(DATA!AB694),DATA!AB694,"n/a")</f>
        <v>764204</v>
      </c>
      <c r="J2175" s="78">
        <f>+IF(ISNUMBER(DATA!AC694),DATA!AC694,"n/a")</f>
        <v>-9.9000000000000005E-2</v>
      </c>
      <c r="K2175" s="77">
        <f>+IF(ISNUMBER(DATA!AL694),DATA!AL694,"n/a")</f>
        <v>1597621</v>
      </c>
      <c r="L2175" s="78">
        <f>+IF(ISNUMBER(DATA!AM694),DATA!AM694,"n/a")</f>
        <v>-0.09</v>
      </c>
      <c r="M2175" s="67"/>
      <c r="N2175" s="67"/>
      <c r="O2175" s="67"/>
      <c r="P2175" s="67"/>
      <c r="Q2175" s="67"/>
      <c r="S2175" s="71"/>
      <c r="U2175" s="71"/>
      <c r="W2175" s="71"/>
      <c r="Y2175" s="71"/>
    </row>
    <row r="2176" spans="1:25" s="70" customFormat="1" x14ac:dyDescent="0.2">
      <c r="A2176" s="67" t="s">
        <v>12</v>
      </c>
      <c r="B2176" s="67" t="s">
        <v>24</v>
      </c>
      <c r="C2176" s="67" t="s">
        <v>0</v>
      </c>
      <c r="D2176" s="67" t="s">
        <v>301</v>
      </c>
      <c r="E2176" s="77">
        <f>+IF(ISNUMBER(DATA!H695),DATA!H695,"n/a")</f>
        <v>221224</v>
      </c>
      <c r="F2176" s="78">
        <f>+IF(ISNUMBER(DATA!I695),DATA!I695,"n/a")</f>
        <v>-5.0999999999999997E-2</v>
      </c>
      <c r="G2176" s="77">
        <f>+IF(ISNUMBER(DATA!R695),DATA!R695,"n/a")</f>
        <v>791402</v>
      </c>
      <c r="H2176" s="78">
        <f>+IF(ISNUMBER(DATA!S695),DATA!S695,"n/a")</f>
        <v>4.9000000000000002E-2</v>
      </c>
      <c r="I2176" s="77">
        <f>+IF(ISNUMBER(DATA!AB695),DATA!AB695,"n/a")</f>
        <v>1908128</v>
      </c>
      <c r="J2176" s="78">
        <f>+IF(ISNUMBER(DATA!AC695),DATA!AC695,"n/a")</f>
        <v>3.5999999999999997E-2</v>
      </c>
      <c r="K2176" s="77">
        <f>+IF(ISNUMBER(DATA!AL695),DATA!AL695,"n/a")</f>
        <v>3671745</v>
      </c>
      <c r="L2176" s="78">
        <f>+IF(ISNUMBER(DATA!AM695),DATA!AM695,"n/a")</f>
        <v>6.0000000000000001E-3</v>
      </c>
      <c r="M2176" s="67"/>
      <c r="N2176" s="67"/>
      <c r="O2176" s="67"/>
      <c r="P2176" s="67"/>
      <c r="Q2176" s="67"/>
      <c r="S2176" s="71"/>
      <c r="U2176" s="71"/>
      <c r="W2176" s="71"/>
      <c r="Y2176" s="71"/>
    </row>
    <row r="2177" spans="1:25" s="70" customFormat="1" x14ac:dyDescent="0.2">
      <c r="A2177" s="67" t="s">
        <v>12</v>
      </c>
      <c r="B2177" s="67" t="s">
        <v>24</v>
      </c>
      <c r="C2177" s="67" t="s">
        <v>0</v>
      </c>
      <c r="D2177" s="67" t="s">
        <v>302</v>
      </c>
      <c r="E2177" s="77">
        <f>+IF(ISNUMBER(DATA!H696),DATA!H696,"n/a")</f>
        <v>1457801</v>
      </c>
      <c r="F2177" s="78">
        <f>+IF(ISNUMBER(DATA!I696),DATA!I696,"n/a")</f>
        <v>0.06</v>
      </c>
      <c r="G2177" s="77">
        <f>+IF(ISNUMBER(DATA!R696),DATA!R696,"n/a")</f>
        <v>4564057</v>
      </c>
      <c r="H2177" s="78">
        <f>+IF(ISNUMBER(DATA!S696),DATA!S696,"n/a")</f>
        <v>9.6000000000000002E-2</v>
      </c>
      <c r="I2177" s="77">
        <f>+IF(ISNUMBER(DATA!AB696),DATA!AB696,"n/a")</f>
        <v>9320412</v>
      </c>
      <c r="J2177" s="78">
        <f>+IF(ISNUMBER(DATA!AC696),DATA!AC696,"n/a")</f>
        <v>6.2E-2</v>
      </c>
      <c r="K2177" s="77">
        <f>+IF(ISNUMBER(DATA!AL696),DATA!AL696,"n/a")</f>
        <v>21665515</v>
      </c>
      <c r="L2177" s="78">
        <f>+IF(ISNUMBER(DATA!AM696),DATA!AM696,"n/a")</f>
        <v>1.9E-2</v>
      </c>
      <c r="M2177" s="67"/>
      <c r="N2177" s="67"/>
      <c r="O2177" s="67"/>
      <c r="P2177" s="67"/>
      <c r="Q2177" s="67"/>
      <c r="S2177" s="71"/>
      <c r="U2177" s="71"/>
      <c r="W2177" s="71"/>
      <c r="Y2177" s="71"/>
    </row>
    <row r="2178" spans="1:25" s="70" customFormat="1" x14ac:dyDescent="0.2">
      <c r="A2178" s="67" t="s">
        <v>12</v>
      </c>
      <c r="B2178" s="67" t="s">
        <v>24</v>
      </c>
      <c r="C2178" s="67" t="s">
        <v>0</v>
      </c>
      <c r="D2178" s="67" t="s">
        <v>303</v>
      </c>
      <c r="E2178" s="77">
        <f>+IF(ISNUMBER(DATA!H697),DATA!H697,"n/a")</f>
        <v>893425</v>
      </c>
      <c r="F2178" s="78">
        <f>+IF(ISNUMBER(DATA!I697),DATA!I697,"n/a")</f>
        <v>3.7999999999999999E-2</v>
      </c>
      <c r="G2178" s="77">
        <f>+IF(ISNUMBER(DATA!R697),DATA!R697,"n/a")</f>
        <v>2959599</v>
      </c>
      <c r="H2178" s="78">
        <f>+IF(ISNUMBER(DATA!S697),DATA!S697,"n/a")</f>
        <v>2.7E-2</v>
      </c>
      <c r="I2178" s="77">
        <f>+IF(ISNUMBER(DATA!AB697),DATA!AB697,"n/a")</f>
        <v>6220049</v>
      </c>
      <c r="J2178" s="78">
        <f>+IF(ISNUMBER(DATA!AC697),DATA!AC697,"n/a")</f>
        <v>2.1999999999999999E-2</v>
      </c>
      <c r="K2178" s="77">
        <f>+IF(ISNUMBER(DATA!AL697),DATA!AL697,"n/a")</f>
        <v>13009729</v>
      </c>
      <c r="L2178" s="78">
        <f>+IF(ISNUMBER(DATA!AM697),DATA!AM697,"n/a")</f>
        <v>2.4E-2</v>
      </c>
      <c r="M2178" s="67"/>
      <c r="N2178" s="67"/>
      <c r="O2178" s="67"/>
      <c r="P2178" s="67"/>
      <c r="Q2178" s="67"/>
      <c r="S2178" s="71"/>
      <c r="U2178" s="71"/>
      <c r="W2178" s="71"/>
      <c r="Y2178" s="71"/>
    </row>
    <row r="2179" spans="1:25" s="70" customFormat="1" x14ac:dyDescent="0.2">
      <c r="A2179" s="67" t="s">
        <v>12</v>
      </c>
      <c r="B2179" s="67" t="s">
        <v>24</v>
      </c>
      <c r="C2179" s="67" t="s">
        <v>0</v>
      </c>
      <c r="D2179" s="67" t="s">
        <v>304</v>
      </c>
      <c r="E2179" s="77">
        <f>+IF(ISNUMBER(DATA!H698),DATA!H698,"n/a")</f>
        <v>91849</v>
      </c>
      <c r="F2179" s="78">
        <f>+IF(ISNUMBER(DATA!I698),DATA!I698,"n/a")</f>
        <v>1.9E-2</v>
      </c>
      <c r="G2179" s="77">
        <f>+IF(ISNUMBER(DATA!R698),DATA!R698,"n/a")</f>
        <v>305864</v>
      </c>
      <c r="H2179" s="78">
        <f>+IF(ISNUMBER(DATA!S698),DATA!S698,"n/a")</f>
        <v>-4.0000000000000001E-3</v>
      </c>
      <c r="I2179" s="77">
        <f>+IF(ISNUMBER(DATA!AB698),DATA!AB698,"n/a")</f>
        <v>638685</v>
      </c>
      <c r="J2179" s="78">
        <f>+IF(ISNUMBER(DATA!AC698),DATA!AC698,"n/a")</f>
        <v>3.6999999999999998E-2</v>
      </c>
      <c r="K2179" s="77">
        <f>+IF(ISNUMBER(DATA!AL698),DATA!AL698,"n/a")</f>
        <v>1247278</v>
      </c>
      <c r="L2179" s="78">
        <f>+IF(ISNUMBER(DATA!AM698),DATA!AM698,"n/a")</f>
        <v>3.5999999999999997E-2</v>
      </c>
      <c r="M2179" s="67"/>
      <c r="N2179" s="67"/>
      <c r="O2179" s="67"/>
      <c r="P2179" s="67"/>
      <c r="Q2179" s="67"/>
      <c r="S2179" s="71"/>
      <c r="U2179" s="71"/>
      <c r="W2179" s="71"/>
      <c r="Y2179" s="71"/>
    </row>
    <row r="2180" spans="1:25" s="70" customFormat="1" x14ac:dyDescent="0.2">
      <c r="A2180" s="67" t="s">
        <v>12</v>
      </c>
      <c r="B2180" s="67" t="s">
        <v>24</v>
      </c>
      <c r="C2180" s="67" t="s">
        <v>0</v>
      </c>
      <c r="D2180" s="67" t="s">
        <v>305</v>
      </c>
      <c r="E2180" s="77">
        <f>+IF(ISNUMBER(DATA!H699),DATA!H699,"n/a")</f>
        <v>285202</v>
      </c>
      <c r="F2180" s="78">
        <f>+IF(ISNUMBER(DATA!I699),DATA!I699,"n/a")</f>
        <v>0.01</v>
      </c>
      <c r="G2180" s="77">
        <f>+IF(ISNUMBER(DATA!R699),DATA!R699,"n/a")</f>
        <v>900785</v>
      </c>
      <c r="H2180" s="78">
        <f>+IF(ISNUMBER(DATA!S699),DATA!S699,"n/a")</f>
        <v>-7.0000000000000001E-3</v>
      </c>
      <c r="I2180" s="77">
        <f>+IF(ISNUMBER(DATA!AB699),DATA!AB699,"n/a")</f>
        <v>1801407</v>
      </c>
      <c r="J2180" s="78">
        <f>+IF(ISNUMBER(DATA!AC699),DATA!AC699,"n/a")</f>
        <v>-7.0000000000000001E-3</v>
      </c>
      <c r="K2180" s="77">
        <f>+IF(ISNUMBER(DATA!AL699),DATA!AL699,"n/a")</f>
        <v>3891073</v>
      </c>
      <c r="L2180" s="78">
        <f>+IF(ISNUMBER(DATA!AM699),DATA!AM699,"n/a")</f>
        <v>-0.03</v>
      </c>
      <c r="M2180" s="67"/>
      <c r="N2180" s="67"/>
      <c r="O2180" s="67"/>
      <c r="P2180" s="67"/>
      <c r="Q2180" s="67"/>
      <c r="S2180" s="71"/>
      <c r="U2180" s="71"/>
      <c r="W2180" s="71"/>
      <c r="Y2180" s="71"/>
    </row>
    <row r="2181" spans="1:25" s="70" customFormat="1" x14ac:dyDescent="0.2">
      <c r="A2181" s="67" t="s">
        <v>12</v>
      </c>
      <c r="B2181" s="67" t="s">
        <v>24</v>
      </c>
      <c r="C2181" s="67" t="s">
        <v>0</v>
      </c>
      <c r="D2181" s="67" t="s">
        <v>306</v>
      </c>
      <c r="E2181" s="77">
        <f>+IF(ISNUMBER(DATA!H700),DATA!H700,"n/a")</f>
        <v>178079</v>
      </c>
      <c r="F2181" s="78">
        <f>+IF(ISNUMBER(DATA!I700),DATA!I700,"n/a")</f>
        <v>-2.1999999999999999E-2</v>
      </c>
      <c r="G2181" s="77">
        <f>+IF(ISNUMBER(DATA!R700),DATA!R700,"n/a")</f>
        <v>609904</v>
      </c>
      <c r="H2181" s="78">
        <f>+IF(ISNUMBER(DATA!S700),DATA!S700,"n/a")</f>
        <v>5.0000000000000001E-3</v>
      </c>
      <c r="I2181" s="77">
        <f>+IF(ISNUMBER(DATA!AB700),DATA!AB700,"n/a")</f>
        <v>1258449</v>
      </c>
      <c r="J2181" s="78">
        <f>+IF(ISNUMBER(DATA!AC700),DATA!AC700,"n/a")</f>
        <v>-2.3E-2</v>
      </c>
      <c r="K2181" s="77">
        <f>+IF(ISNUMBER(DATA!AL700),DATA!AL700,"n/a")</f>
        <v>2482030</v>
      </c>
      <c r="L2181" s="78">
        <f>+IF(ISNUMBER(DATA!AM700),DATA!AM700,"n/a")</f>
        <v>-0.03</v>
      </c>
      <c r="M2181" s="67"/>
      <c r="N2181" s="67"/>
      <c r="O2181" s="67"/>
      <c r="P2181" s="67"/>
      <c r="Q2181" s="67"/>
      <c r="S2181" s="71"/>
      <c r="U2181" s="71"/>
      <c r="W2181" s="71"/>
      <c r="Y2181" s="71"/>
    </row>
    <row r="2182" spans="1:25" s="70" customFormat="1" x14ac:dyDescent="0.2">
      <c r="A2182" s="67" t="s">
        <v>12</v>
      </c>
      <c r="B2182" s="67" t="s">
        <v>24</v>
      </c>
      <c r="C2182" s="67" t="s">
        <v>0</v>
      </c>
      <c r="D2182" s="67" t="s">
        <v>307</v>
      </c>
      <c r="E2182" s="77">
        <f>+IF(ISNUMBER(DATA!H701),DATA!H701,"n/a")</f>
        <v>457405</v>
      </c>
      <c r="F2182" s="78">
        <f>+IF(ISNUMBER(DATA!I701),DATA!I701,"n/a")</f>
        <v>-0.1</v>
      </c>
      <c r="G2182" s="77">
        <f>+IF(ISNUMBER(DATA!R701),DATA!R701,"n/a")</f>
        <v>1449162</v>
      </c>
      <c r="H2182" s="78">
        <f>+IF(ISNUMBER(DATA!S701),DATA!S701,"n/a")</f>
        <v>-5.0999999999999997E-2</v>
      </c>
      <c r="I2182" s="77">
        <f>+IF(ISNUMBER(DATA!AB701),DATA!AB701,"n/a")</f>
        <v>3037926</v>
      </c>
      <c r="J2182" s="78">
        <f>+IF(ISNUMBER(DATA!AC701),DATA!AC701,"n/a")</f>
        <v>-5.7000000000000002E-2</v>
      </c>
      <c r="K2182" s="77">
        <f>+IF(ISNUMBER(DATA!AL701),DATA!AL701,"n/a")</f>
        <v>6860863</v>
      </c>
      <c r="L2182" s="78">
        <f>+IF(ISNUMBER(DATA!AM701),DATA!AM701,"n/a")</f>
        <v>-4.1000000000000002E-2</v>
      </c>
      <c r="M2182" s="67"/>
      <c r="N2182" s="67"/>
      <c r="O2182" s="67"/>
      <c r="P2182" s="67"/>
      <c r="Q2182" s="67"/>
      <c r="S2182" s="71"/>
      <c r="U2182" s="71"/>
      <c r="W2182" s="71"/>
      <c r="Y2182" s="71"/>
    </row>
    <row r="2183" spans="1:25" s="70" customFormat="1" x14ac:dyDescent="0.2">
      <c r="A2183" s="67" t="s">
        <v>12</v>
      </c>
      <c r="B2183" s="67" t="s">
        <v>24</v>
      </c>
      <c r="C2183" s="67" t="s">
        <v>0</v>
      </c>
      <c r="D2183" s="67" t="s">
        <v>308</v>
      </c>
      <c r="E2183" s="77">
        <f>+IF(ISNUMBER(DATA!H702),DATA!H702,"n/a")</f>
        <v>496192</v>
      </c>
      <c r="F2183" s="78">
        <f>+IF(ISNUMBER(DATA!I702),DATA!I702,"n/a")</f>
        <v>0.13600000000000001</v>
      </c>
      <c r="G2183" s="77">
        <f>+IF(ISNUMBER(DATA!R702),DATA!R702,"n/a")</f>
        <v>1529594</v>
      </c>
      <c r="H2183" s="78">
        <f>+IF(ISNUMBER(DATA!S702),DATA!S702,"n/a")</f>
        <v>0.11600000000000001</v>
      </c>
      <c r="I2183" s="77">
        <f>+IF(ISNUMBER(DATA!AB702),DATA!AB702,"n/a")</f>
        <v>2992127</v>
      </c>
      <c r="J2183" s="78">
        <f>+IF(ISNUMBER(DATA!AC702),DATA!AC702,"n/a")</f>
        <v>0.1</v>
      </c>
      <c r="K2183" s="77">
        <f>+IF(ISNUMBER(DATA!AL702),DATA!AL702,"n/a")</f>
        <v>6230708</v>
      </c>
      <c r="L2183" s="78">
        <f>+IF(ISNUMBER(DATA!AM702),DATA!AM702,"n/a")</f>
        <v>2.4E-2</v>
      </c>
      <c r="M2183" s="67"/>
      <c r="N2183" s="67"/>
      <c r="O2183" s="67"/>
      <c r="P2183" s="67"/>
      <c r="Q2183" s="67"/>
      <c r="S2183" s="71"/>
      <c r="U2183" s="71"/>
      <c r="W2183" s="71"/>
      <c r="Y2183" s="71"/>
    </row>
    <row r="2184" spans="1:25" s="70" customFormat="1" x14ac:dyDescent="0.2">
      <c r="A2184" s="67" t="s">
        <v>12</v>
      </c>
      <c r="B2184" s="67" t="s">
        <v>24</v>
      </c>
      <c r="C2184" s="67" t="s">
        <v>0</v>
      </c>
      <c r="D2184" s="67" t="s">
        <v>309</v>
      </c>
      <c r="E2184" s="77">
        <f>+IF(ISNUMBER(DATA!H703),DATA!H703,"n/a")</f>
        <v>363430</v>
      </c>
      <c r="F2184" s="78">
        <f>+IF(ISNUMBER(DATA!I703),DATA!I703,"n/a")</f>
        <v>-0.22500000000000001</v>
      </c>
      <c r="G2184" s="77">
        <f>+IF(ISNUMBER(DATA!R703),DATA!R703,"n/a")</f>
        <v>1162489</v>
      </c>
      <c r="H2184" s="78">
        <f>+IF(ISNUMBER(DATA!S703),DATA!S703,"n/a")</f>
        <v>-0.111</v>
      </c>
      <c r="I2184" s="77">
        <f>+IF(ISNUMBER(DATA!AB703),DATA!AB703,"n/a")</f>
        <v>2438501</v>
      </c>
      <c r="J2184" s="78">
        <f>+IF(ISNUMBER(DATA!AC703),DATA!AC703,"n/a")</f>
        <v>-9.1999999999999998E-2</v>
      </c>
      <c r="K2184" s="77">
        <f>+IF(ISNUMBER(DATA!AL703),DATA!AL703,"n/a")</f>
        <v>5416988</v>
      </c>
      <c r="L2184" s="78">
        <f>+IF(ISNUMBER(DATA!AM703),DATA!AM703,"n/a")</f>
        <v>-4.0000000000000001E-3</v>
      </c>
      <c r="M2184" s="67"/>
      <c r="N2184" s="67"/>
      <c r="O2184" s="67"/>
      <c r="P2184" s="67"/>
      <c r="Q2184" s="67"/>
      <c r="S2184" s="71"/>
      <c r="U2184" s="71"/>
      <c r="W2184" s="71"/>
      <c r="Y2184" s="71"/>
    </row>
    <row r="2185" spans="1:25" s="70" customFormat="1" x14ac:dyDescent="0.2">
      <c r="A2185" s="67" t="s">
        <v>12</v>
      </c>
      <c r="B2185" s="67" t="s">
        <v>24</v>
      </c>
      <c r="C2185" s="67" t="s">
        <v>0</v>
      </c>
      <c r="D2185" s="67" t="s">
        <v>310</v>
      </c>
      <c r="E2185" s="77">
        <f>+IF(ISNUMBER(DATA!H704),DATA!H704,"n/a")</f>
        <v>365785</v>
      </c>
      <c r="F2185" s="78">
        <f>+IF(ISNUMBER(DATA!I704),DATA!I704,"n/a")</f>
        <v>6.3E-2</v>
      </c>
      <c r="G2185" s="77">
        <f>+IF(ISNUMBER(DATA!R704),DATA!R704,"n/a")</f>
        <v>1143027</v>
      </c>
      <c r="H2185" s="78">
        <f>+IF(ISNUMBER(DATA!S704),DATA!S704,"n/a")</f>
        <v>5.8000000000000003E-2</v>
      </c>
      <c r="I2185" s="77">
        <f>+IF(ISNUMBER(DATA!AB704),DATA!AB704,"n/a")</f>
        <v>2335326</v>
      </c>
      <c r="J2185" s="78">
        <f>+IF(ISNUMBER(DATA!AC704),DATA!AC704,"n/a")</f>
        <v>-4.0000000000000001E-3</v>
      </c>
      <c r="K2185" s="77">
        <f>+IF(ISNUMBER(DATA!AL704),DATA!AL704,"n/a")</f>
        <v>4814866</v>
      </c>
      <c r="L2185" s="78">
        <f>+IF(ISNUMBER(DATA!AM704),DATA!AM704,"n/a")</f>
        <v>-7.0000000000000001E-3</v>
      </c>
      <c r="M2185" s="67"/>
      <c r="N2185" s="67"/>
      <c r="O2185" s="67"/>
      <c r="P2185" s="67"/>
      <c r="Q2185" s="67"/>
      <c r="S2185" s="71"/>
      <c r="U2185" s="71"/>
      <c r="W2185" s="71"/>
      <c r="Y2185" s="71"/>
    </row>
    <row r="2186" spans="1:25" s="70" customFormat="1" x14ac:dyDescent="0.2">
      <c r="A2186" s="67" t="s">
        <v>12</v>
      </c>
      <c r="B2186" s="67" t="s">
        <v>24</v>
      </c>
      <c r="C2186" s="67" t="s">
        <v>0</v>
      </c>
      <c r="D2186" s="67" t="s">
        <v>311</v>
      </c>
      <c r="E2186" s="77">
        <f>+IF(ISNUMBER(DATA!H705),DATA!H705,"n/a")</f>
        <v>203348</v>
      </c>
      <c r="F2186" s="78">
        <f>+IF(ISNUMBER(DATA!I705),DATA!I705,"n/a")</f>
        <v>-0.22700000000000001</v>
      </c>
      <c r="G2186" s="77">
        <f>+IF(ISNUMBER(DATA!R705),DATA!R705,"n/a")</f>
        <v>658429</v>
      </c>
      <c r="H2186" s="78">
        <f>+IF(ISNUMBER(DATA!S705),DATA!S705,"n/a")</f>
        <v>-0.222</v>
      </c>
      <c r="I2186" s="77">
        <f>+IF(ISNUMBER(DATA!AB705),DATA!AB705,"n/a")</f>
        <v>1368697</v>
      </c>
      <c r="J2186" s="78">
        <f>+IF(ISNUMBER(DATA!AC705),DATA!AC705,"n/a")</f>
        <v>-0.20499999999999999</v>
      </c>
      <c r="K2186" s="77">
        <f>+IF(ISNUMBER(DATA!AL705),DATA!AL705,"n/a")</f>
        <v>3194991</v>
      </c>
      <c r="L2186" s="78">
        <f>+IF(ISNUMBER(DATA!AM705),DATA!AM705,"n/a")</f>
        <v>-0.12</v>
      </c>
      <c r="M2186" s="67"/>
      <c r="N2186" s="67"/>
      <c r="O2186" s="67"/>
      <c r="P2186" s="67"/>
      <c r="Q2186" s="67"/>
      <c r="S2186" s="71"/>
      <c r="U2186" s="71"/>
      <c r="W2186" s="71"/>
      <c r="Y2186" s="71"/>
    </row>
    <row r="2187" spans="1:25" s="70" customFormat="1" x14ac:dyDescent="0.2">
      <c r="A2187" s="67" t="s">
        <v>12</v>
      </c>
      <c r="B2187" s="67" t="s">
        <v>24</v>
      </c>
      <c r="C2187" s="67" t="s">
        <v>0</v>
      </c>
      <c r="D2187" s="67" t="s">
        <v>312</v>
      </c>
      <c r="E2187" s="77">
        <f>+IF(ISNUMBER(DATA!H706),DATA!H706,"n/a")</f>
        <v>187909</v>
      </c>
      <c r="F2187" s="78">
        <f>+IF(ISNUMBER(DATA!I706),DATA!I706,"n/a")</f>
        <v>-0.18099999999999999</v>
      </c>
      <c r="G2187" s="77">
        <f>+IF(ISNUMBER(DATA!R706),DATA!R706,"n/a")</f>
        <v>624889</v>
      </c>
      <c r="H2187" s="78">
        <f>+IF(ISNUMBER(DATA!S706),DATA!S706,"n/a")</f>
        <v>-0.159</v>
      </c>
      <c r="I2187" s="77">
        <f>+IF(ISNUMBER(DATA!AB706),DATA!AB706,"n/a")</f>
        <v>1310363</v>
      </c>
      <c r="J2187" s="78">
        <f>+IF(ISNUMBER(DATA!AC706),DATA!AC706,"n/a")</f>
        <v>-0.155</v>
      </c>
      <c r="K2187" s="77">
        <f>+IF(ISNUMBER(DATA!AL706),DATA!AL706,"n/a")</f>
        <v>2927941</v>
      </c>
      <c r="L2187" s="78">
        <f>+IF(ISNUMBER(DATA!AM706),DATA!AM706,"n/a")</f>
        <v>-0.11799999999999999</v>
      </c>
      <c r="M2187" s="67"/>
      <c r="N2187" s="67"/>
      <c r="O2187" s="67"/>
      <c r="P2187" s="67"/>
      <c r="Q2187" s="67"/>
      <c r="S2187" s="71"/>
      <c r="U2187" s="71"/>
      <c r="W2187" s="71"/>
      <c r="Y2187" s="71"/>
    </row>
    <row r="2188" spans="1:25" s="70" customFormat="1" x14ac:dyDescent="0.2">
      <c r="A2188" s="67" t="s">
        <v>12</v>
      </c>
      <c r="B2188" s="67" t="s">
        <v>24</v>
      </c>
      <c r="C2188" s="67" t="s">
        <v>0</v>
      </c>
      <c r="D2188" s="67" t="s">
        <v>313</v>
      </c>
      <c r="E2188" s="77">
        <f>+IF(ISNUMBER(DATA!H707),DATA!H707,"n/a")</f>
        <v>154455</v>
      </c>
      <c r="F2188" s="78">
        <f>+IF(ISNUMBER(DATA!I707),DATA!I707,"n/a")</f>
        <v>-0.114</v>
      </c>
      <c r="G2188" s="77">
        <f>+IF(ISNUMBER(DATA!R707),DATA!R707,"n/a")</f>
        <v>528200</v>
      </c>
      <c r="H2188" s="78">
        <f>+IF(ISNUMBER(DATA!S707),DATA!S707,"n/a")</f>
        <v>-0.10199999999999999</v>
      </c>
      <c r="I2188" s="77">
        <f>+IF(ISNUMBER(DATA!AB707),DATA!AB707,"n/a")</f>
        <v>1130545</v>
      </c>
      <c r="J2188" s="78">
        <f>+IF(ISNUMBER(DATA!AC707),DATA!AC707,"n/a")</f>
        <v>-7.4999999999999997E-2</v>
      </c>
      <c r="K2188" s="77">
        <f>+IF(ISNUMBER(DATA!AL707),DATA!AL707,"n/a")</f>
        <v>2390035</v>
      </c>
      <c r="L2188" s="78">
        <f>+IF(ISNUMBER(DATA!AM707),DATA!AM707,"n/a")</f>
        <v>-4.5999999999999999E-2</v>
      </c>
      <c r="M2188" s="67"/>
      <c r="N2188" s="67"/>
      <c r="O2188" s="67"/>
      <c r="P2188" s="67"/>
      <c r="Q2188" s="67"/>
      <c r="S2188" s="71"/>
      <c r="U2188" s="71"/>
      <c r="W2188" s="71"/>
      <c r="Y2188" s="71"/>
    </row>
    <row r="2189" spans="1:25" s="70" customFormat="1" x14ac:dyDescent="0.2">
      <c r="A2189" s="67" t="s">
        <v>12</v>
      </c>
      <c r="B2189" s="67" t="s">
        <v>24</v>
      </c>
      <c r="C2189" s="67" t="s">
        <v>0</v>
      </c>
      <c r="D2189" s="67" t="s">
        <v>314</v>
      </c>
      <c r="E2189" s="77">
        <f>+IF(ISNUMBER(DATA!H708),DATA!H708,"n/a")</f>
        <v>320577</v>
      </c>
      <c r="F2189" s="78">
        <f>+IF(ISNUMBER(DATA!I708),DATA!I708,"n/a")</f>
        <v>0.11799999999999999</v>
      </c>
      <c r="G2189" s="77">
        <f>+IF(ISNUMBER(DATA!R708),DATA!R708,"n/a")</f>
        <v>1031057</v>
      </c>
      <c r="H2189" s="78">
        <f>+IF(ISNUMBER(DATA!S708),DATA!S708,"n/a")</f>
        <v>0.08</v>
      </c>
      <c r="I2189" s="77">
        <f>+IF(ISNUMBER(DATA!AB708),DATA!AB708,"n/a")</f>
        <v>2081748</v>
      </c>
      <c r="J2189" s="78">
        <f>+IF(ISNUMBER(DATA!AC708),DATA!AC708,"n/a")</f>
        <v>7.1999999999999995E-2</v>
      </c>
      <c r="K2189" s="77">
        <f>+IF(ISNUMBER(DATA!AL708),DATA!AL708,"n/a")</f>
        <v>4349814</v>
      </c>
      <c r="L2189" s="78">
        <f>+IF(ISNUMBER(DATA!AM708),DATA!AM708,"n/a")</f>
        <v>7.0999999999999994E-2</v>
      </c>
      <c r="M2189" s="67"/>
      <c r="N2189" s="67"/>
      <c r="O2189" s="67"/>
      <c r="P2189" s="67"/>
      <c r="Q2189" s="67"/>
      <c r="S2189" s="71"/>
      <c r="U2189" s="71"/>
      <c r="W2189" s="71"/>
      <c r="Y2189" s="71"/>
    </row>
    <row r="2190" spans="1:25" s="70" customFormat="1" x14ac:dyDescent="0.2">
      <c r="A2190" s="67" t="s">
        <v>12</v>
      </c>
      <c r="B2190" s="67" t="s">
        <v>24</v>
      </c>
      <c r="C2190" s="67" t="s">
        <v>0</v>
      </c>
      <c r="D2190" s="67" t="s">
        <v>315</v>
      </c>
      <c r="E2190" s="77">
        <f>+IF(ISNUMBER(DATA!H709),DATA!H709,"n/a")</f>
        <v>155341</v>
      </c>
      <c r="F2190" s="78">
        <f>+IF(ISNUMBER(DATA!I709),DATA!I709,"n/a")</f>
        <v>-6.8000000000000005E-2</v>
      </c>
      <c r="G2190" s="77">
        <f>+IF(ISNUMBER(DATA!R709),DATA!R709,"n/a")</f>
        <v>513812</v>
      </c>
      <c r="H2190" s="78">
        <f>+IF(ISNUMBER(DATA!S709),DATA!S709,"n/a")</f>
        <v>-6.2E-2</v>
      </c>
      <c r="I2190" s="77">
        <f>+IF(ISNUMBER(DATA!AB709),DATA!AB709,"n/a")</f>
        <v>1097550</v>
      </c>
      <c r="J2190" s="78">
        <f>+IF(ISNUMBER(DATA!AC709),DATA!AC709,"n/a")</f>
        <v>-2.5999999999999999E-2</v>
      </c>
      <c r="K2190" s="77">
        <f>+IF(ISNUMBER(DATA!AL709),DATA!AL709,"n/a")</f>
        <v>2235448</v>
      </c>
      <c r="L2190" s="78">
        <f>+IF(ISNUMBER(DATA!AM709),DATA!AM709,"n/a")</f>
        <v>-3.1E-2</v>
      </c>
      <c r="M2190" s="67"/>
      <c r="N2190" s="67"/>
      <c r="O2190" s="67"/>
      <c r="P2190" s="67"/>
      <c r="Q2190" s="67"/>
      <c r="S2190" s="71"/>
      <c r="U2190" s="71"/>
      <c r="W2190" s="71"/>
      <c r="Y2190" s="71"/>
    </row>
    <row r="2191" spans="1:25" s="70" customFormat="1" x14ac:dyDescent="0.2">
      <c r="A2191" s="67" t="s">
        <v>12</v>
      </c>
      <c r="B2191" s="67" t="s">
        <v>24</v>
      </c>
      <c r="C2191" s="67" t="s">
        <v>0</v>
      </c>
      <c r="D2191" s="67" t="s">
        <v>316</v>
      </c>
      <c r="E2191" s="77">
        <f>+IF(ISNUMBER(DATA!H710),DATA!H710,"n/a")</f>
        <v>291387</v>
      </c>
      <c r="F2191" s="78">
        <f>+IF(ISNUMBER(DATA!I710),DATA!I710,"n/a")</f>
        <v>3.4000000000000002E-2</v>
      </c>
      <c r="G2191" s="77">
        <f>+IF(ISNUMBER(DATA!R710),DATA!R710,"n/a")</f>
        <v>929629</v>
      </c>
      <c r="H2191" s="78">
        <f>+IF(ISNUMBER(DATA!S710),DATA!S710,"n/a")</f>
        <v>2.5000000000000001E-2</v>
      </c>
      <c r="I2191" s="77">
        <f>+IF(ISNUMBER(DATA!AB710),DATA!AB710,"n/a")</f>
        <v>1876043</v>
      </c>
      <c r="J2191" s="78">
        <f>+IF(ISNUMBER(DATA!AC710),DATA!AC710,"n/a")</f>
        <v>-3.0000000000000001E-3</v>
      </c>
      <c r="K2191" s="77">
        <f>+IF(ISNUMBER(DATA!AL710),DATA!AL710,"n/a")</f>
        <v>3924024</v>
      </c>
      <c r="L2191" s="78">
        <f>+IF(ISNUMBER(DATA!AM710),DATA!AM710,"n/a")</f>
        <v>-2E-3</v>
      </c>
      <c r="M2191" s="67"/>
      <c r="N2191" s="67"/>
      <c r="O2191" s="67"/>
      <c r="P2191" s="67"/>
      <c r="Q2191" s="67"/>
      <c r="S2191" s="71"/>
      <c r="U2191" s="71"/>
      <c r="W2191" s="71"/>
      <c r="Y2191" s="71"/>
    </row>
    <row r="2192" spans="1:25" s="70" customFormat="1" x14ac:dyDescent="0.2">
      <c r="A2192" s="67" t="s">
        <v>12</v>
      </c>
      <c r="B2192" s="67" t="s">
        <v>24</v>
      </c>
      <c r="C2192" s="67" t="s">
        <v>0</v>
      </c>
      <c r="D2192" s="67" t="s">
        <v>317</v>
      </c>
      <c r="E2192" s="77">
        <f>+IF(ISNUMBER(DATA!H711),DATA!H711,"n/a")</f>
        <v>790230</v>
      </c>
      <c r="F2192" s="78">
        <f>+IF(ISNUMBER(DATA!I711),DATA!I711,"n/a")</f>
        <v>9.5000000000000001E-2</v>
      </c>
      <c r="G2192" s="77">
        <f>+IF(ISNUMBER(DATA!R711),DATA!R711,"n/a")</f>
        <v>2511288</v>
      </c>
      <c r="H2192" s="78">
        <f>+IF(ISNUMBER(DATA!S711),DATA!S711,"n/a")</f>
        <v>8.8999999999999996E-2</v>
      </c>
      <c r="I2192" s="77">
        <f>+IF(ISNUMBER(DATA!AB711),DATA!AB711,"n/a")</f>
        <v>5016096</v>
      </c>
      <c r="J2192" s="78">
        <f>+IF(ISNUMBER(DATA!AC711),DATA!AC711,"n/a")</f>
        <v>8.1000000000000003E-2</v>
      </c>
      <c r="K2192" s="77">
        <f>+IF(ISNUMBER(DATA!AL711),DATA!AL711,"n/a")</f>
        <v>10360141</v>
      </c>
      <c r="L2192" s="78">
        <f>+IF(ISNUMBER(DATA!AM711),DATA!AM711,"n/a")</f>
        <v>6.7000000000000004E-2</v>
      </c>
      <c r="M2192" s="67"/>
      <c r="N2192" s="67"/>
      <c r="O2192" s="67"/>
      <c r="P2192" s="67"/>
      <c r="Q2192" s="67"/>
      <c r="S2192" s="71"/>
      <c r="U2192" s="71"/>
      <c r="W2192" s="71"/>
      <c r="Y2192" s="71"/>
    </row>
    <row r="2193" spans="1:25" s="70" customFormat="1" x14ac:dyDescent="0.2">
      <c r="A2193" s="67" t="s">
        <v>12</v>
      </c>
      <c r="B2193" s="67" t="s">
        <v>24</v>
      </c>
      <c r="C2193" s="67" t="s">
        <v>0</v>
      </c>
      <c r="D2193" s="67" t="s">
        <v>318</v>
      </c>
      <c r="E2193" s="77">
        <f>+IF(ISNUMBER(DATA!H712),DATA!H712,"n/a")</f>
        <v>456413</v>
      </c>
      <c r="F2193" s="78">
        <f>+IF(ISNUMBER(DATA!I712),DATA!I712,"n/a")</f>
        <v>-4.0000000000000001E-3</v>
      </c>
      <c r="G2193" s="77">
        <f>+IF(ISNUMBER(DATA!R712),DATA!R712,"n/a")</f>
        <v>1460570</v>
      </c>
      <c r="H2193" s="78">
        <f>+IF(ISNUMBER(DATA!S712),DATA!S712,"n/a")</f>
        <v>-1.4E-2</v>
      </c>
      <c r="I2193" s="77">
        <f>+IF(ISNUMBER(DATA!AB712),DATA!AB712,"n/a")</f>
        <v>3005283</v>
      </c>
      <c r="J2193" s="78">
        <f>+IF(ISNUMBER(DATA!AC712),DATA!AC712,"n/a")</f>
        <v>-5.2999999999999999E-2</v>
      </c>
      <c r="K2193" s="77">
        <f>+IF(ISNUMBER(DATA!AL712),DATA!AL712,"n/a")</f>
        <v>6368664</v>
      </c>
      <c r="L2193" s="78">
        <f>+IF(ISNUMBER(DATA!AM712),DATA!AM712,"n/a")</f>
        <v>-3.1E-2</v>
      </c>
      <c r="M2193" s="67"/>
      <c r="N2193" s="67"/>
      <c r="O2193" s="67"/>
      <c r="P2193" s="67"/>
      <c r="Q2193" s="67"/>
      <c r="S2193" s="71"/>
      <c r="U2193" s="71"/>
      <c r="W2193" s="71"/>
      <c r="Y2193" s="71"/>
    </row>
    <row r="2194" spans="1:25" s="70" customFormat="1" x14ac:dyDescent="0.2">
      <c r="A2194" s="67" t="s">
        <v>12</v>
      </c>
      <c r="B2194" s="67" t="s">
        <v>24</v>
      </c>
      <c r="C2194" s="67" t="s">
        <v>0</v>
      </c>
      <c r="D2194" s="67" t="s">
        <v>319</v>
      </c>
      <c r="E2194" s="77">
        <f>+IF(ISNUMBER(DATA!H713),DATA!H713,"n/a")</f>
        <v>265949</v>
      </c>
      <c r="F2194" s="78">
        <f>+IF(ISNUMBER(DATA!I713),DATA!I713,"n/a")</f>
        <v>-0.05</v>
      </c>
      <c r="G2194" s="77">
        <f>+IF(ISNUMBER(DATA!R713),DATA!R713,"n/a")</f>
        <v>856453</v>
      </c>
      <c r="H2194" s="78">
        <f>+IF(ISNUMBER(DATA!S713),DATA!S713,"n/a")</f>
        <v>-7.0999999999999994E-2</v>
      </c>
      <c r="I2194" s="77">
        <f>+IF(ISNUMBER(DATA!AB713),DATA!AB713,"n/a")</f>
        <v>1753012</v>
      </c>
      <c r="J2194" s="78">
        <f>+IF(ISNUMBER(DATA!AC713),DATA!AC713,"n/a")</f>
        <v>-0.105</v>
      </c>
      <c r="K2194" s="77">
        <f>+IF(ISNUMBER(DATA!AL713),DATA!AL713,"n/a")</f>
        <v>3835721</v>
      </c>
      <c r="L2194" s="78">
        <f>+IF(ISNUMBER(DATA!AM713),DATA!AM713,"n/a")</f>
        <v>-8.5999999999999993E-2</v>
      </c>
      <c r="M2194" s="67"/>
      <c r="N2194" s="67"/>
      <c r="O2194" s="67"/>
      <c r="P2194" s="67"/>
      <c r="Q2194" s="67"/>
      <c r="S2194" s="71"/>
      <c r="U2194" s="71"/>
      <c r="W2194" s="71"/>
      <c r="Y2194" s="71"/>
    </row>
    <row r="2195" spans="1:25" s="70" customFormat="1" x14ac:dyDescent="0.2">
      <c r="A2195" s="67" t="s">
        <v>12</v>
      </c>
      <c r="B2195" s="67" t="s">
        <v>24</v>
      </c>
      <c r="C2195" s="67" t="s">
        <v>0</v>
      </c>
      <c r="D2195" s="67" t="s">
        <v>320</v>
      </c>
      <c r="E2195" s="77">
        <f>+IF(ISNUMBER(DATA!H714),DATA!H714,"n/a")</f>
        <v>278203</v>
      </c>
      <c r="F2195" s="78">
        <f>+IF(ISNUMBER(DATA!I714),DATA!I714,"n/a")</f>
        <v>-5.6000000000000001E-2</v>
      </c>
      <c r="G2195" s="77">
        <f>+IF(ISNUMBER(DATA!R714),DATA!R714,"n/a")</f>
        <v>917562</v>
      </c>
      <c r="H2195" s="78">
        <f>+IF(ISNUMBER(DATA!S714),DATA!S714,"n/a")</f>
        <v>-3.9E-2</v>
      </c>
      <c r="I2195" s="77">
        <f>+IF(ISNUMBER(DATA!AB714),DATA!AB714,"n/a")</f>
        <v>1805114</v>
      </c>
      <c r="J2195" s="78">
        <f>+IF(ISNUMBER(DATA!AC714),DATA!AC714,"n/a")</f>
        <v>-5.5E-2</v>
      </c>
      <c r="K2195" s="77">
        <f>+IF(ISNUMBER(DATA!AL714),DATA!AL714,"n/a")</f>
        <v>3864759</v>
      </c>
      <c r="L2195" s="78">
        <f>+IF(ISNUMBER(DATA!AM714),DATA!AM714,"n/a")</f>
        <v>-2.7E-2</v>
      </c>
      <c r="M2195" s="67"/>
      <c r="N2195" s="67"/>
      <c r="O2195" s="67"/>
      <c r="P2195" s="67"/>
      <c r="Q2195" s="67"/>
      <c r="S2195" s="71"/>
      <c r="U2195" s="71"/>
      <c r="W2195" s="71"/>
      <c r="Y2195" s="71"/>
    </row>
    <row r="2196" spans="1:25" s="70" customFormat="1" x14ac:dyDescent="0.2">
      <c r="A2196" s="67" t="s">
        <v>12</v>
      </c>
      <c r="B2196" s="67" t="s">
        <v>24</v>
      </c>
      <c r="C2196" s="67" t="s">
        <v>0</v>
      </c>
      <c r="D2196" s="67" t="s">
        <v>321</v>
      </c>
      <c r="E2196" s="77">
        <f>+IF(ISNUMBER(DATA!H715),DATA!H715,"n/a")</f>
        <v>350763</v>
      </c>
      <c r="F2196" s="78">
        <f>+IF(ISNUMBER(DATA!I715),DATA!I715,"n/a")</f>
        <v>-5.0000000000000001E-3</v>
      </c>
      <c r="G2196" s="77">
        <f>+IF(ISNUMBER(DATA!R715),DATA!R715,"n/a")</f>
        <v>1105905</v>
      </c>
      <c r="H2196" s="78">
        <f>+IF(ISNUMBER(DATA!S715),DATA!S715,"n/a")</f>
        <v>-2.8000000000000001E-2</v>
      </c>
      <c r="I2196" s="77">
        <f>+IF(ISNUMBER(DATA!AB715),DATA!AB715,"n/a")</f>
        <v>2188704</v>
      </c>
      <c r="J2196" s="78">
        <f>+IF(ISNUMBER(DATA!AC715),DATA!AC715,"n/a")</f>
        <v>-2.4E-2</v>
      </c>
      <c r="K2196" s="77">
        <f>+IF(ISNUMBER(DATA!AL715),DATA!AL715,"n/a")</f>
        <v>4879322</v>
      </c>
      <c r="L2196" s="78">
        <f>+IF(ISNUMBER(DATA!AM715),DATA!AM715,"n/a")</f>
        <v>-4.4999999999999998E-2</v>
      </c>
      <c r="M2196" s="67"/>
      <c r="N2196" s="67"/>
      <c r="O2196" s="67"/>
      <c r="P2196" s="67"/>
      <c r="Q2196" s="67"/>
      <c r="S2196" s="71"/>
      <c r="U2196" s="71"/>
      <c r="W2196" s="71"/>
      <c r="Y2196" s="71"/>
    </row>
    <row r="2197" spans="1:25" s="70" customFormat="1" x14ac:dyDescent="0.2">
      <c r="A2197" s="67" t="s">
        <v>12</v>
      </c>
      <c r="B2197" s="67" t="s">
        <v>24</v>
      </c>
      <c r="C2197" s="67" t="s">
        <v>0</v>
      </c>
      <c r="D2197" s="67" t="s">
        <v>347</v>
      </c>
      <c r="E2197" s="77">
        <f>+IF(ISNUMBER(DATA!H716),DATA!H716,"n/a")</f>
        <v>153552</v>
      </c>
      <c r="F2197" s="78">
        <f>+IF(ISNUMBER(DATA!I716),DATA!I716,"n/a")</f>
        <v>-7.0000000000000001E-3</v>
      </c>
      <c r="G2197" s="77">
        <f>+IF(ISNUMBER(DATA!R716),DATA!R716,"n/a")</f>
        <v>531142</v>
      </c>
      <c r="H2197" s="78">
        <f>+IF(ISNUMBER(DATA!S716),DATA!S716,"n/a")</f>
        <v>-1.4E-2</v>
      </c>
      <c r="I2197" s="77">
        <f>+IF(ISNUMBER(DATA!AB716),DATA!AB716,"n/a")</f>
        <v>1163319</v>
      </c>
      <c r="J2197" s="78">
        <f>+IF(ISNUMBER(DATA!AC716),DATA!AC716,"n/a")</f>
        <v>1.4E-2</v>
      </c>
      <c r="K2197" s="77">
        <f>+IF(ISNUMBER(DATA!AL716),DATA!AL716,"n/a")</f>
        <v>2341582</v>
      </c>
      <c r="L2197" s="78">
        <f>+IF(ISNUMBER(DATA!AM716),DATA!AM716,"n/a")</f>
        <v>3.5000000000000003E-2</v>
      </c>
      <c r="M2197" s="67"/>
      <c r="N2197" s="67"/>
      <c r="O2197" s="67"/>
      <c r="P2197" s="67"/>
      <c r="Q2197" s="67"/>
      <c r="S2197" s="71"/>
      <c r="U2197" s="71"/>
      <c r="W2197" s="71"/>
      <c r="Y2197" s="71"/>
    </row>
    <row r="2198" spans="1:25" s="70" customFormat="1" x14ac:dyDescent="0.2">
      <c r="A2198" s="67" t="s">
        <v>12</v>
      </c>
      <c r="B2198" s="67" t="s">
        <v>24</v>
      </c>
      <c r="C2198" s="67" t="s">
        <v>0</v>
      </c>
      <c r="D2198" s="67" t="s">
        <v>348</v>
      </c>
      <c r="E2198" s="77">
        <f>+IF(ISNUMBER(DATA!H717),DATA!H717,"n/a")</f>
        <v>320910</v>
      </c>
      <c r="F2198" s="78">
        <f>+IF(ISNUMBER(DATA!I717),DATA!I717,"n/a")</f>
        <v>4.8000000000000001E-2</v>
      </c>
      <c r="G2198" s="77">
        <f>+IF(ISNUMBER(DATA!R717),DATA!R717,"n/a")</f>
        <v>1063285</v>
      </c>
      <c r="H2198" s="78">
        <f>+IF(ISNUMBER(DATA!S717),DATA!S717,"n/a")</f>
        <v>0.04</v>
      </c>
      <c r="I2198" s="77">
        <f>+IF(ISNUMBER(DATA!AB717),DATA!AB717,"n/a")</f>
        <v>2190805</v>
      </c>
      <c r="J2198" s="78">
        <f>+IF(ISNUMBER(DATA!AC717),DATA!AC717,"n/a")</f>
        <v>2.9000000000000001E-2</v>
      </c>
      <c r="K2198" s="77">
        <f>+IF(ISNUMBER(DATA!AL717),DATA!AL717,"n/a")</f>
        <v>4374263</v>
      </c>
      <c r="L2198" s="78">
        <f>+IF(ISNUMBER(DATA!AM717),DATA!AM717,"n/a")</f>
        <v>1.2E-2</v>
      </c>
      <c r="M2198" s="67"/>
      <c r="N2198" s="67"/>
      <c r="O2198" s="67"/>
      <c r="P2198" s="67"/>
      <c r="Q2198" s="67"/>
      <c r="S2198" s="71"/>
      <c r="U2198" s="71"/>
      <c r="W2198" s="71"/>
      <c r="Y2198" s="71"/>
    </row>
    <row r="2199" spans="1:25" x14ac:dyDescent="0.2">
      <c r="E2199" s="101"/>
      <c r="F2199" s="103"/>
      <c r="G2199" s="101"/>
      <c r="H2199" s="103"/>
      <c r="I2199" s="101"/>
      <c r="J2199" s="103"/>
      <c r="K2199" s="101"/>
      <c r="L2199" s="103"/>
    </row>
    <row r="2200" spans="1:25" s="70" customFormat="1" x14ac:dyDescent="0.2">
      <c r="A2200" s="67" t="s">
        <v>12</v>
      </c>
      <c r="B2200" s="67" t="s">
        <v>24</v>
      </c>
      <c r="C2200" s="67" t="s">
        <v>9</v>
      </c>
      <c r="D2200" s="67" t="s">
        <v>274</v>
      </c>
      <c r="E2200" s="87">
        <f>+IF(ISNUMBER(DATA!J668),DATA!J668,"n/a")</f>
        <v>64787</v>
      </c>
      <c r="F2200" s="78">
        <f>+IF(ISNUMBER(DATA!K668),DATA!K668,"n/a")</f>
        <v>3.1E-2</v>
      </c>
      <c r="G2200" s="87">
        <f>+IF(ISNUMBER(DATA!T668),DATA!T668,"n/a")</f>
        <v>204313</v>
      </c>
      <c r="H2200" s="78">
        <f>+IF(ISNUMBER(DATA!U668),DATA!U668,"n/a")</f>
        <v>4.2000000000000003E-2</v>
      </c>
      <c r="I2200" s="87">
        <f>+IF(ISNUMBER(DATA!AD668),DATA!AD668,"n/a")</f>
        <v>427322</v>
      </c>
      <c r="J2200" s="78">
        <f>+IF(ISNUMBER(DATA!AE668),DATA!AE668,"n/a")</f>
        <v>5.1999999999999998E-2</v>
      </c>
      <c r="K2200" s="87">
        <f>+IF(ISNUMBER(DATA!AN668),DATA!AN668,"n/a")</f>
        <v>920115</v>
      </c>
      <c r="L2200" s="78">
        <f>+IF(ISNUMBER(DATA!AO668),DATA!AO668,"n/a")</f>
        <v>1.9E-2</v>
      </c>
      <c r="M2200" s="67"/>
      <c r="N2200" s="67"/>
      <c r="O2200" s="67"/>
      <c r="P2200" s="67"/>
      <c r="Q2200" s="67"/>
      <c r="S2200" s="71"/>
      <c r="U2200" s="71"/>
      <c r="W2200" s="71"/>
      <c r="Y2200" s="71"/>
    </row>
    <row r="2201" spans="1:25" s="70" customFormat="1" x14ac:dyDescent="0.2">
      <c r="A2201" s="67" t="s">
        <v>12</v>
      </c>
      <c r="B2201" s="67" t="s">
        <v>24</v>
      </c>
      <c r="C2201" s="67" t="s">
        <v>9</v>
      </c>
      <c r="D2201" s="67" t="s">
        <v>275</v>
      </c>
      <c r="E2201" s="87">
        <f>+IF(ISNUMBER(DATA!J669),DATA!J669,"n/a")</f>
        <v>88524</v>
      </c>
      <c r="F2201" s="78">
        <f>+IF(ISNUMBER(DATA!K669),DATA!K669,"n/a")</f>
        <v>0.04</v>
      </c>
      <c r="G2201" s="87">
        <f>+IF(ISNUMBER(DATA!T669),DATA!T669,"n/a")</f>
        <v>287437</v>
      </c>
      <c r="H2201" s="78">
        <f>+IF(ISNUMBER(DATA!U669),DATA!U669,"n/a")</f>
        <v>2.5999999999999999E-2</v>
      </c>
      <c r="I2201" s="87">
        <f>+IF(ISNUMBER(DATA!AD669),DATA!AD669,"n/a")</f>
        <v>575227</v>
      </c>
      <c r="J2201" s="78">
        <f>+IF(ISNUMBER(DATA!AE669),DATA!AE669,"n/a")</f>
        <v>1.7999999999999999E-2</v>
      </c>
      <c r="K2201" s="87">
        <f>+IF(ISNUMBER(DATA!AN669),DATA!AN669,"n/a")</f>
        <v>1176218</v>
      </c>
      <c r="L2201" s="78">
        <f>+IF(ISNUMBER(DATA!AO669),DATA!AO669,"n/a")</f>
        <v>-6.0000000000000001E-3</v>
      </c>
      <c r="M2201" s="67"/>
      <c r="N2201" s="67"/>
      <c r="O2201" s="67"/>
      <c r="P2201" s="67"/>
      <c r="Q2201" s="67"/>
      <c r="S2201" s="71"/>
      <c r="U2201" s="71"/>
      <c r="W2201" s="71"/>
      <c r="Y2201" s="71"/>
    </row>
    <row r="2202" spans="1:25" s="70" customFormat="1" x14ac:dyDescent="0.2">
      <c r="A2202" s="67" t="s">
        <v>12</v>
      </c>
      <c r="B2202" s="67" t="s">
        <v>24</v>
      </c>
      <c r="C2202" s="67" t="s">
        <v>9</v>
      </c>
      <c r="D2202" s="67" t="s">
        <v>276</v>
      </c>
      <c r="E2202" s="87">
        <f>+IF(ISNUMBER(DATA!J670),DATA!J670,"n/a")</f>
        <v>183940</v>
      </c>
      <c r="F2202" s="78">
        <f>+IF(ISNUMBER(DATA!K670),DATA!K670,"n/a")</f>
        <v>3.7999999999999999E-2</v>
      </c>
      <c r="G2202" s="87">
        <f>+IF(ISNUMBER(DATA!T670),DATA!T670,"n/a")</f>
        <v>601364</v>
      </c>
      <c r="H2202" s="78">
        <f>+IF(ISNUMBER(DATA!U670),DATA!U670,"n/a")</f>
        <v>8.5999999999999993E-2</v>
      </c>
      <c r="I2202" s="87">
        <f>+IF(ISNUMBER(DATA!AD670),DATA!AD670,"n/a")</f>
        <v>1239693</v>
      </c>
      <c r="J2202" s="78">
        <f>+IF(ISNUMBER(DATA!AE670),DATA!AE670,"n/a")</f>
        <v>0.129</v>
      </c>
      <c r="K2202" s="87">
        <f>+IF(ISNUMBER(DATA!AN670),DATA!AN670,"n/a")</f>
        <v>2520811</v>
      </c>
      <c r="L2202" s="78">
        <f>+IF(ISNUMBER(DATA!AO670),DATA!AO670,"n/a")</f>
        <v>9.1999999999999998E-2</v>
      </c>
      <c r="M2202" s="67"/>
      <c r="N2202" s="67"/>
      <c r="O2202" s="67"/>
      <c r="P2202" s="67"/>
      <c r="Q2202" s="67"/>
      <c r="S2202" s="71"/>
      <c r="U2202" s="71"/>
      <c r="W2202" s="71"/>
      <c r="Y2202" s="71"/>
    </row>
    <row r="2203" spans="1:25" s="70" customFormat="1" x14ac:dyDescent="0.2">
      <c r="A2203" s="67" t="s">
        <v>12</v>
      </c>
      <c r="B2203" s="67" t="s">
        <v>24</v>
      </c>
      <c r="C2203" s="67" t="s">
        <v>9</v>
      </c>
      <c r="D2203" s="67" t="s">
        <v>277</v>
      </c>
      <c r="E2203" s="87">
        <f>+IF(ISNUMBER(DATA!J671),DATA!J671,"n/a")</f>
        <v>56842</v>
      </c>
      <c r="F2203" s="78">
        <f>+IF(ISNUMBER(DATA!K671),DATA!K671,"n/a")</f>
        <v>1.4E-2</v>
      </c>
      <c r="G2203" s="87">
        <f>+IF(ISNUMBER(DATA!T671),DATA!T671,"n/a")</f>
        <v>185331</v>
      </c>
      <c r="H2203" s="78">
        <f>+IF(ISNUMBER(DATA!U671),DATA!U671,"n/a")</f>
        <v>1.2999999999999999E-2</v>
      </c>
      <c r="I2203" s="87">
        <f>+IF(ISNUMBER(DATA!AD671),DATA!AD671,"n/a")</f>
        <v>382822</v>
      </c>
      <c r="J2203" s="78">
        <f>+IF(ISNUMBER(DATA!AE671),DATA!AE671,"n/a")</f>
        <v>-5.0000000000000001E-3</v>
      </c>
      <c r="K2203" s="87">
        <f>+IF(ISNUMBER(DATA!AN671),DATA!AN671,"n/a")</f>
        <v>771195</v>
      </c>
      <c r="L2203" s="78">
        <f>+IF(ISNUMBER(DATA!AO671),DATA!AO671,"n/a")</f>
        <v>-5.0999999999999997E-2</v>
      </c>
      <c r="M2203" s="67"/>
      <c r="N2203" s="67"/>
      <c r="O2203" s="67"/>
      <c r="P2203" s="67"/>
      <c r="Q2203" s="67"/>
      <c r="S2203" s="71"/>
      <c r="U2203" s="71"/>
      <c r="W2203" s="71"/>
      <c r="Y2203" s="71"/>
    </row>
    <row r="2204" spans="1:25" s="70" customFormat="1" x14ac:dyDescent="0.2">
      <c r="A2204" s="67" t="s">
        <v>12</v>
      </c>
      <c r="B2204" s="67" t="s">
        <v>24</v>
      </c>
      <c r="C2204" s="67" t="s">
        <v>9</v>
      </c>
      <c r="D2204" s="67" t="s">
        <v>278</v>
      </c>
      <c r="E2204" s="87">
        <f>+IF(ISNUMBER(DATA!J672),DATA!J672,"n/a")</f>
        <v>212187</v>
      </c>
      <c r="F2204" s="78">
        <f>+IF(ISNUMBER(DATA!K672),DATA!K672,"n/a")</f>
        <v>0.17499999999999999</v>
      </c>
      <c r="G2204" s="87">
        <f>+IF(ISNUMBER(DATA!T672),DATA!T672,"n/a")</f>
        <v>662038</v>
      </c>
      <c r="H2204" s="78">
        <f>+IF(ISNUMBER(DATA!U672),DATA!U672,"n/a")</f>
        <v>0.153</v>
      </c>
      <c r="I2204" s="87">
        <f>+IF(ISNUMBER(DATA!AD672),DATA!AD672,"n/a")</f>
        <v>1370426</v>
      </c>
      <c r="J2204" s="78">
        <f>+IF(ISNUMBER(DATA!AE672),DATA!AE672,"n/a")</f>
        <v>0.153</v>
      </c>
      <c r="K2204" s="87">
        <f>+IF(ISNUMBER(DATA!AN672),DATA!AN672,"n/a")</f>
        <v>2889687</v>
      </c>
      <c r="L2204" s="78">
        <f>+IF(ISNUMBER(DATA!AO672),DATA!AO672,"n/a")</f>
        <v>4.8000000000000001E-2</v>
      </c>
      <c r="M2204" s="67"/>
      <c r="N2204" s="67"/>
      <c r="O2204" s="67"/>
      <c r="P2204" s="67"/>
      <c r="Q2204" s="67"/>
      <c r="S2204" s="71"/>
      <c r="U2204" s="71"/>
      <c r="W2204" s="71"/>
      <c r="Y2204" s="71"/>
    </row>
    <row r="2205" spans="1:25" s="70" customFormat="1" x14ac:dyDescent="0.2">
      <c r="A2205" s="67" t="s">
        <v>12</v>
      </c>
      <c r="B2205" s="67" t="s">
        <v>24</v>
      </c>
      <c r="C2205" s="67" t="s">
        <v>9</v>
      </c>
      <c r="D2205" s="67" t="s">
        <v>279</v>
      </c>
      <c r="E2205" s="87">
        <f>+IF(ISNUMBER(DATA!J673),DATA!J673,"n/a")</f>
        <v>75823</v>
      </c>
      <c r="F2205" s="78">
        <f>+IF(ISNUMBER(DATA!K673),DATA!K673,"n/a")</f>
        <v>-0.104</v>
      </c>
      <c r="G2205" s="87">
        <f>+IF(ISNUMBER(DATA!T673),DATA!T673,"n/a")</f>
        <v>256347</v>
      </c>
      <c r="H2205" s="78">
        <f>+IF(ISNUMBER(DATA!U673),DATA!U673,"n/a")</f>
        <v>-3.7999999999999999E-2</v>
      </c>
      <c r="I2205" s="87">
        <f>+IF(ISNUMBER(DATA!AD673),DATA!AD673,"n/a")</f>
        <v>549474</v>
      </c>
      <c r="J2205" s="78">
        <f>+IF(ISNUMBER(DATA!AE673),DATA!AE673,"n/a")</f>
        <v>-8.0000000000000002E-3</v>
      </c>
      <c r="K2205" s="87">
        <f>+IF(ISNUMBER(DATA!AN673),DATA!AN673,"n/a")</f>
        <v>1285432</v>
      </c>
      <c r="L2205" s="78">
        <f>+IF(ISNUMBER(DATA!AO673),DATA!AO673,"n/a")</f>
        <v>4.8000000000000001E-2</v>
      </c>
      <c r="M2205" s="67"/>
      <c r="N2205" s="67"/>
      <c r="O2205" s="67"/>
      <c r="P2205" s="67"/>
      <c r="Q2205" s="67"/>
      <c r="S2205" s="71"/>
      <c r="U2205" s="71"/>
      <c r="W2205" s="71"/>
      <c r="Y2205" s="71"/>
    </row>
    <row r="2206" spans="1:25" s="70" customFormat="1" x14ac:dyDescent="0.2">
      <c r="A2206" s="67" t="s">
        <v>12</v>
      </c>
      <c r="B2206" s="67" t="s">
        <v>24</v>
      </c>
      <c r="C2206" s="67" t="s">
        <v>9</v>
      </c>
      <c r="D2206" s="67" t="s">
        <v>280</v>
      </c>
      <c r="E2206" s="87">
        <f>+IF(ISNUMBER(DATA!J674),DATA!J674,"n/a")</f>
        <v>41267</v>
      </c>
      <c r="F2206" s="78">
        <f>+IF(ISNUMBER(DATA!K674),DATA!K674,"n/a")</f>
        <v>-0.20399999999999999</v>
      </c>
      <c r="G2206" s="87">
        <f>+IF(ISNUMBER(DATA!T674),DATA!T674,"n/a")</f>
        <v>130537</v>
      </c>
      <c r="H2206" s="78">
        <f>+IF(ISNUMBER(DATA!U674),DATA!U674,"n/a")</f>
        <v>-0.20300000000000001</v>
      </c>
      <c r="I2206" s="87">
        <f>+IF(ISNUMBER(DATA!AD674),DATA!AD674,"n/a")</f>
        <v>275890</v>
      </c>
      <c r="J2206" s="78">
        <f>+IF(ISNUMBER(DATA!AE674),DATA!AE674,"n/a")</f>
        <v>-0.20100000000000001</v>
      </c>
      <c r="K2206" s="87">
        <f>+IF(ISNUMBER(DATA!AN674),DATA!AN674,"n/a")</f>
        <v>640159</v>
      </c>
      <c r="L2206" s="78">
        <f>+IF(ISNUMBER(DATA!AO674),DATA!AO674,"n/a")</f>
        <v>-0.13100000000000001</v>
      </c>
      <c r="M2206" s="67"/>
      <c r="N2206" s="67"/>
      <c r="O2206" s="67"/>
      <c r="P2206" s="67"/>
      <c r="Q2206" s="67"/>
      <c r="S2206" s="71"/>
      <c r="U2206" s="71"/>
      <c r="W2206" s="71"/>
      <c r="Y2206" s="71"/>
    </row>
    <row r="2207" spans="1:25" s="70" customFormat="1" x14ac:dyDescent="0.2">
      <c r="A2207" s="67" t="s">
        <v>12</v>
      </c>
      <c r="B2207" s="67" t="s">
        <v>24</v>
      </c>
      <c r="C2207" s="67" t="s">
        <v>9</v>
      </c>
      <c r="D2207" s="67" t="s">
        <v>281</v>
      </c>
      <c r="E2207" s="87">
        <f>+IF(ISNUMBER(DATA!J675),DATA!J675,"n/a")</f>
        <v>159536</v>
      </c>
      <c r="F2207" s="78">
        <f>+IF(ISNUMBER(DATA!K675),DATA!K675,"n/a")</f>
        <v>-5.3999999999999999E-2</v>
      </c>
      <c r="G2207" s="87">
        <f>+IF(ISNUMBER(DATA!T675),DATA!T675,"n/a")</f>
        <v>519804</v>
      </c>
      <c r="H2207" s="78">
        <f>+IF(ISNUMBER(DATA!U675),DATA!U675,"n/a")</f>
        <v>2.1000000000000001E-2</v>
      </c>
      <c r="I2207" s="87">
        <f>+IF(ISNUMBER(DATA!AD675),DATA!AD675,"n/a")</f>
        <v>1073310</v>
      </c>
      <c r="J2207" s="78">
        <f>+IF(ISNUMBER(DATA!AE675),DATA!AE675,"n/a")</f>
        <v>8.9999999999999993E-3</v>
      </c>
      <c r="K2207" s="87">
        <f>+IF(ISNUMBER(DATA!AN675),DATA!AN675,"n/a")</f>
        <v>2220069</v>
      </c>
      <c r="L2207" s="78">
        <f>+IF(ISNUMBER(DATA!AO675),DATA!AO675,"n/a")</f>
        <v>-7.0000000000000001E-3</v>
      </c>
      <c r="M2207" s="67"/>
      <c r="N2207" s="67"/>
      <c r="O2207" s="67"/>
      <c r="P2207" s="67"/>
      <c r="Q2207" s="67"/>
      <c r="S2207" s="71"/>
      <c r="U2207" s="71"/>
      <c r="W2207" s="71"/>
      <c r="Y2207" s="71"/>
    </row>
    <row r="2208" spans="1:25" s="70" customFormat="1" x14ac:dyDescent="0.2">
      <c r="A2208" s="67" t="s">
        <v>12</v>
      </c>
      <c r="B2208" s="67" t="s">
        <v>24</v>
      </c>
      <c r="C2208" s="67" t="s">
        <v>9</v>
      </c>
      <c r="D2208" s="67" t="s">
        <v>282</v>
      </c>
      <c r="E2208" s="87">
        <f>+IF(ISNUMBER(DATA!J676),DATA!J676,"n/a")</f>
        <v>72932</v>
      </c>
      <c r="F2208" s="78">
        <f>+IF(ISNUMBER(DATA!K676),DATA!K676,"n/a")</f>
        <v>3.9E-2</v>
      </c>
      <c r="G2208" s="87">
        <f>+IF(ISNUMBER(DATA!T676),DATA!T676,"n/a")</f>
        <v>240158</v>
      </c>
      <c r="H2208" s="78">
        <f>+IF(ISNUMBER(DATA!U676),DATA!U676,"n/a")</f>
        <v>5.0000000000000001E-3</v>
      </c>
      <c r="I2208" s="87">
        <f>+IF(ISNUMBER(DATA!AD676),DATA!AD676,"n/a")</f>
        <v>491657</v>
      </c>
      <c r="J2208" s="78">
        <f>+IF(ISNUMBER(DATA!AE676),DATA!AE676,"n/a")</f>
        <v>-2E-3</v>
      </c>
      <c r="K2208" s="87">
        <f>+IF(ISNUMBER(DATA!AN676),DATA!AN676,"n/a")</f>
        <v>974021</v>
      </c>
      <c r="L2208" s="78">
        <f>+IF(ISNUMBER(DATA!AO676),DATA!AO676,"n/a")</f>
        <v>-0.01</v>
      </c>
      <c r="M2208" s="67"/>
      <c r="N2208" s="67"/>
      <c r="O2208" s="67"/>
      <c r="P2208" s="67"/>
      <c r="Q2208" s="67"/>
      <c r="S2208" s="71"/>
      <c r="U2208" s="71"/>
      <c r="W2208" s="71"/>
      <c r="Y2208" s="71"/>
    </row>
    <row r="2209" spans="1:25" s="70" customFormat="1" x14ac:dyDescent="0.2">
      <c r="A2209" s="67" t="s">
        <v>12</v>
      </c>
      <c r="B2209" s="67" t="s">
        <v>24</v>
      </c>
      <c r="C2209" s="67" t="s">
        <v>9</v>
      </c>
      <c r="D2209" s="67" t="s">
        <v>283</v>
      </c>
      <c r="E2209" s="87">
        <f>+IF(ISNUMBER(DATA!J677),DATA!J677,"n/a")</f>
        <v>59799</v>
      </c>
      <c r="F2209" s="78">
        <f>+IF(ISNUMBER(DATA!K677),DATA!K677,"n/a")</f>
        <v>-0.48299999999999998</v>
      </c>
      <c r="G2209" s="87">
        <f>+IF(ISNUMBER(DATA!T677),DATA!T677,"n/a")</f>
        <v>192461</v>
      </c>
      <c r="H2209" s="78">
        <f>+IF(ISNUMBER(DATA!U677),DATA!U677,"n/a")</f>
        <v>-0.26400000000000001</v>
      </c>
      <c r="I2209" s="87">
        <f>+IF(ISNUMBER(DATA!AD677),DATA!AD677,"n/a")</f>
        <v>402656</v>
      </c>
      <c r="J2209" s="78">
        <f>+IF(ISNUMBER(DATA!AE677),DATA!AE677,"n/a")</f>
        <v>-0.191</v>
      </c>
      <c r="K2209" s="87">
        <f>+IF(ISNUMBER(DATA!AN677),DATA!AN677,"n/a")</f>
        <v>894901</v>
      </c>
      <c r="L2209" s="78">
        <f>+IF(ISNUMBER(DATA!AO677),DATA!AO677,"n/a")</f>
        <v>-6.7000000000000004E-2</v>
      </c>
      <c r="M2209" s="67"/>
      <c r="N2209" s="67"/>
      <c r="O2209" s="67"/>
      <c r="P2209" s="67"/>
      <c r="Q2209" s="67"/>
      <c r="S2209" s="71"/>
      <c r="U2209" s="71"/>
      <c r="W2209" s="71"/>
      <c r="Y2209" s="71"/>
    </row>
    <row r="2210" spans="1:25" s="70" customFormat="1" x14ac:dyDescent="0.2">
      <c r="A2210" s="67" t="s">
        <v>12</v>
      </c>
      <c r="B2210" s="67" t="s">
        <v>24</v>
      </c>
      <c r="C2210" s="67" t="s">
        <v>9</v>
      </c>
      <c r="D2210" s="67" t="s">
        <v>284</v>
      </c>
      <c r="E2210" s="87">
        <f>+IF(ISNUMBER(DATA!J678),DATA!J678,"n/a")</f>
        <v>55699</v>
      </c>
      <c r="F2210" s="78">
        <f>+IF(ISNUMBER(DATA!K678),DATA!K678,"n/a")</f>
        <v>-0.13</v>
      </c>
      <c r="G2210" s="87">
        <f>+IF(ISNUMBER(DATA!T678),DATA!T678,"n/a")</f>
        <v>180805</v>
      </c>
      <c r="H2210" s="78">
        <f>+IF(ISNUMBER(DATA!U678),DATA!U678,"n/a")</f>
        <v>-7.4999999999999997E-2</v>
      </c>
      <c r="I2210" s="87">
        <f>+IF(ISNUMBER(DATA!AD678),DATA!AD678,"n/a")</f>
        <v>382373</v>
      </c>
      <c r="J2210" s="78">
        <f>+IF(ISNUMBER(DATA!AE678),DATA!AE678,"n/a")</f>
        <v>-4.4999999999999998E-2</v>
      </c>
      <c r="K2210" s="87">
        <f>+IF(ISNUMBER(DATA!AN678),DATA!AN678,"n/a")</f>
        <v>786012</v>
      </c>
      <c r="L2210" s="78">
        <f>+IF(ISNUMBER(DATA!AO678),DATA!AO678,"n/a")</f>
        <v>-1.7000000000000001E-2</v>
      </c>
      <c r="M2210" s="67"/>
      <c r="N2210" s="67"/>
      <c r="O2210" s="67"/>
      <c r="P2210" s="67"/>
      <c r="Q2210" s="67"/>
      <c r="S2210" s="71"/>
      <c r="U2210" s="71"/>
      <c r="W2210" s="71"/>
      <c r="Y2210" s="71"/>
    </row>
    <row r="2211" spans="1:25" s="70" customFormat="1" x14ac:dyDescent="0.2">
      <c r="A2211" s="67" t="s">
        <v>12</v>
      </c>
      <c r="B2211" s="67" t="s">
        <v>24</v>
      </c>
      <c r="C2211" s="67" t="s">
        <v>9</v>
      </c>
      <c r="D2211" s="67" t="s">
        <v>285</v>
      </c>
      <c r="E2211" s="87">
        <f>+IF(ISNUMBER(DATA!J679),DATA!J679,"n/a")</f>
        <v>131675</v>
      </c>
      <c r="F2211" s="78">
        <f>+IF(ISNUMBER(DATA!K679),DATA!K679,"n/a")</f>
        <v>-0.13</v>
      </c>
      <c r="G2211" s="87">
        <f>+IF(ISNUMBER(DATA!T679),DATA!T679,"n/a")</f>
        <v>428260</v>
      </c>
      <c r="H2211" s="78">
        <f>+IF(ISNUMBER(DATA!U679),DATA!U679,"n/a")</f>
        <v>-0.10199999999999999</v>
      </c>
      <c r="I2211" s="87">
        <f>+IF(ISNUMBER(DATA!AD679),DATA!AD679,"n/a")</f>
        <v>878988</v>
      </c>
      <c r="J2211" s="78">
        <f>+IF(ISNUMBER(DATA!AE679),DATA!AE679,"n/a")</f>
        <v>-7.4999999999999997E-2</v>
      </c>
      <c r="K2211" s="87">
        <f>+IF(ISNUMBER(DATA!AN679),DATA!AN679,"n/a")</f>
        <v>1819135</v>
      </c>
      <c r="L2211" s="78">
        <f>+IF(ISNUMBER(DATA!AO679),DATA!AO679,"n/a")</f>
        <v>-8.6999999999999994E-2</v>
      </c>
      <c r="M2211" s="67"/>
      <c r="N2211" s="67"/>
      <c r="O2211" s="67"/>
      <c r="P2211" s="67"/>
      <c r="Q2211" s="67"/>
      <c r="S2211" s="71"/>
      <c r="U2211" s="71"/>
      <c r="W2211" s="71"/>
      <c r="Y2211" s="71"/>
    </row>
    <row r="2212" spans="1:25" s="70" customFormat="1" x14ac:dyDescent="0.2">
      <c r="A2212" s="67" t="s">
        <v>12</v>
      </c>
      <c r="B2212" s="67" t="s">
        <v>24</v>
      </c>
      <c r="C2212" s="67" t="s">
        <v>9</v>
      </c>
      <c r="D2212" s="67" t="s">
        <v>286</v>
      </c>
      <c r="E2212" s="87">
        <f>+IF(ISNUMBER(DATA!J680),DATA!J680,"n/a")</f>
        <v>123648</v>
      </c>
      <c r="F2212" s="78">
        <f>+IF(ISNUMBER(DATA!K680),DATA!K680,"n/a")</f>
        <v>-0.104</v>
      </c>
      <c r="G2212" s="87">
        <f>+IF(ISNUMBER(DATA!T680),DATA!T680,"n/a")</f>
        <v>405549</v>
      </c>
      <c r="H2212" s="78">
        <f>+IF(ISNUMBER(DATA!U680),DATA!U680,"n/a")</f>
        <v>-9.7000000000000003E-2</v>
      </c>
      <c r="I2212" s="87">
        <f>+IF(ISNUMBER(DATA!AD680),DATA!AD680,"n/a")</f>
        <v>846102</v>
      </c>
      <c r="J2212" s="78">
        <f>+IF(ISNUMBER(DATA!AE680),DATA!AE680,"n/a")</f>
        <v>-0.09</v>
      </c>
      <c r="K2212" s="87">
        <f>+IF(ISNUMBER(DATA!AN680),DATA!AN680,"n/a")</f>
        <v>1810431</v>
      </c>
      <c r="L2212" s="78">
        <f>+IF(ISNUMBER(DATA!AO680),DATA!AO680,"n/a")</f>
        <v>-0.10100000000000001</v>
      </c>
      <c r="M2212" s="67"/>
      <c r="N2212" s="67"/>
      <c r="O2212" s="67"/>
      <c r="P2212" s="67"/>
      <c r="Q2212" s="67"/>
      <c r="S2212" s="71"/>
      <c r="U2212" s="71"/>
      <c r="W2212" s="71"/>
      <c r="Y2212" s="71"/>
    </row>
    <row r="2213" spans="1:25" s="70" customFormat="1" x14ac:dyDescent="0.2">
      <c r="A2213" s="67" t="s">
        <v>12</v>
      </c>
      <c r="B2213" s="67" t="s">
        <v>24</v>
      </c>
      <c r="C2213" s="67" t="s">
        <v>9</v>
      </c>
      <c r="D2213" s="67" t="s">
        <v>287</v>
      </c>
      <c r="E2213" s="87">
        <f>+IF(ISNUMBER(DATA!J681),DATA!J681,"n/a")</f>
        <v>136926</v>
      </c>
      <c r="F2213" s="78">
        <f>+IF(ISNUMBER(DATA!K681),DATA!K681,"n/a")</f>
        <v>8.1000000000000003E-2</v>
      </c>
      <c r="G2213" s="87">
        <f>+IF(ISNUMBER(DATA!T681),DATA!T681,"n/a")</f>
        <v>438519</v>
      </c>
      <c r="H2213" s="78">
        <f>+IF(ISNUMBER(DATA!U681),DATA!U681,"n/a")</f>
        <v>-5.0000000000000001E-3</v>
      </c>
      <c r="I2213" s="87">
        <f>+IF(ISNUMBER(DATA!AD681),DATA!AD681,"n/a")</f>
        <v>935676</v>
      </c>
      <c r="J2213" s="78">
        <f>+IF(ISNUMBER(DATA!AE681),DATA!AE681,"n/a")</f>
        <v>1.6E-2</v>
      </c>
      <c r="K2213" s="87">
        <f>+IF(ISNUMBER(DATA!AN681),DATA!AN681,"n/a")</f>
        <v>1868036</v>
      </c>
      <c r="L2213" s="78">
        <f>+IF(ISNUMBER(DATA!AO681),DATA!AO681,"n/a")</f>
        <v>4.1000000000000002E-2</v>
      </c>
      <c r="M2213" s="67"/>
      <c r="N2213" s="67"/>
      <c r="O2213" s="67"/>
      <c r="P2213" s="67"/>
      <c r="Q2213" s="67"/>
      <c r="S2213" s="71"/>
      <c r="U2213" s="71"/>
      <c r="W2213" s="71"/>
      <c r="Y2213" s="71"/>
    </row>
    <row r="2214" spans="1:25" s="70" customFormat="1" x14ac:dyDescent="0.2">
      <c r="A2214" s="67" t="s">
        <v>12</v>
      </c>
      <c r="B2214" s="67" t="s">
        <v>24</v>
      </c>
      <c r="C2214" s="67" t="s">
        <v>9</v>
      </c>
      <c r="D2214" s="67" t="s">
        <v>288</v>
      </c>
      <c r="E2214" s="87">
        <f>+IF(ISNUMBER(DATA!J682),DATA!J682,"n/a")</f>
        <v>55645</v>
      </c>
      <c r="F2214" s="78">
        <f>+IF(ISNUMBER(DATA!K682),DATA!K682,"n/a")</f>
        <v>7.2999999999999995E-2</v>
      </c>
      <c r="G2214" s="87">
        <f>+IF(ISNUMBER(DATA!T682),DATA!T682,"n/a")</f>
        <v>188204</v>
      </c>
      <c r="H2214" s="78">
        <f>+IF(ISNUMBER(DATA!U682),DATA!U682,"n/a")</f>
        <v>-3.9E-2</v>
      </c>
      <c r="I2214" s="87">
        <f>+IF(ISNUMBER(DATA!AD682),DATA!AD682,"n/a")</f>
        <v>414125</v>
      </c>
      <c r="J2214" s="78">
        <f>+IF(ISNUMBER(DATA!AE682),DATA!AE682,"n/a")</f>
        <v>-0.03</v>
      </c>
      <c r="K2214" s="87">
        <f>+IF(ISNUMBER(DATA!AN682),DATA!AN682,"n/a")</f>
        <v>824068</v>
      </c>
      <c r="L2214" s="78">
        <f>+IF(ISNUMBER(DATA!AO682),DATA!AO682,"n/a")</f>
        <v>2E-3</v>
      </c>
      <c r="M2214" s="67"/>
      <c r="N2214" s="67"/>
      <c r="O2214" s="67"/>
      <c r="P2214" s="67"/>
      <c r="Q2214" s="67"/>
      <c r="S2214" s="71"/>
      <c r="U2214" s="71"/>
      <c r="W2214" s="71"/>
      <c r="Y2214" s="71"/>
    </row>
    <row r="2215" spans="1:25" s="70" customFormat="1" x14ac:dyDescent="0.2">
      <c r="A2215" s="67" t="s">
        <v>12</v>
      </c>
      <c r="B2215" s="67" t="s">
        <v>24</v>
      </c>
      <c r="C2215" s="67" t="s">
        <v>9</v>
      </c>
      <c r="D2215" s="67" t="s">
        <v>289</v>
      </c>
      <c r="E2215" s="87">
        <f>+IF(ISNUMBER(DATA!J683),DATA!J683,"n/a")</f>
        <v>88237</v>
      </c>
      <c r="F2215" s="78">
        <f>+IF(ISNUMBER(DATA!K683),DATA!K683,"n/a")</f>
        <v>8.3000000000000004E-2</v>
      </c>
      <c r="G2215" s="87">
        <f>+IF(ISNUMBER(DATA!T683),DATA!T683,"n/a")</f>
        <v>316881</v>
      </c>
      <c r="H2215" s="78">
        <f>+IF(ISNUMBER(DATA!U683),DATA!U683,"n/a")</f>
        <v>0.17199999999999999</v>
      </c>
      <c r="I2215" s="87">
        <f>+IF(ISNUMBER(DATA!AD683),DATA!AD683,"n/a")</f>
        <v>655962</v>
      </c>
      <c r="J2215" s="78">
        <f>+IF(ISNUMBER(DATA!AE683),DATA!AE683,"n/a")</f>
        <v>0.115</v>
      </c>
      <c r="K2215" s="87">
        <f>+IF(ISNUMBER(DATA!AN683),DATA!AN683,"n/a")</f>
        <v>1329295</v>
      </c>
      <c r="L2215" s="78">
        <f>+IF(ISNUMBER(DATA!AO683),DATA!AO683,"n/a")</f>
        <v>2.1000000000000001E-2</v>
      </c>
      <c r="M2215" s="67"/>
      <c r="N2215" s="67"/>
      <c r="O2215" s="67"/>
      <c r="P2215" s="67"/>
      <c r="Q2215" s="67"/>
      <c r="S2215" s="71"/>
      <c r="U2215" s="71"/>
      <c r="W2215" s="71"/>
      <c r="Y2215" s="71"/>
    </row>
    <row r="2216" spans="1:25" s="70" customFormat="1" x14ac:dyDescent="0.2">
      <c r="A2216" s="67" t="s">
        <v>12</v>
      </c>
      <c r="B2216" s="67" t="s">
        <v>24</v>
      </c>
      <c r="C2216" s="67" t="s">
        <v>9</v>
      </c>
      <c r="D2216" s="67" t="s">
        <v>290</v>
      </c>
      <c r="E2216" s="87">
        <f>+IF(ISNUMBER(DATA!J684),DATA!J684,"n/a")</f>
        <v>112121</v>
      </c>
      <c r="F2216" s="78">
        <f>+IF(ISNUMBER(DATA!K684),DATA!K684,"n/a")</f>
        <v>7.0000000000000007E-2</v>
      </c>
      <c r="G2216" s="87">
        <f>+IF(ISNUMBER(DATA!T684),DATA!T684,"n/a")</f>
        <v>373578</v>
      </c>
      <c r="H2216" s="78">
        <f>+IF(ISNUMBER(DATA!U684),DATA!U684,"n/a")</f>
        <v>0.19</v>
      </c>
      <c r="I2216" s="87">
        <f>+IF(ISNUMBER(DATA!AD684),DATA!AD684,"n/a")</f>
        <v>768758</v>
      </c>
      <c r="J2216" s="78">
        <f>+IF(ISNUMBER(DATA!AE684),DATA!AE684,"n/a")</f>
        <v>0.188</v>
      </c>
      <c r="K2216" s="87">
        <f>+IF(ISNUMBER(DATA!AN684),DATA!AN684,"n/a")</f>
        <v>1666906</v>
      </c>
      <c r="L2216" s="78">
        <f>+IF(ISNUMBER(DATA!AO684),DATA!AO684,"n/a")</f>
        <v>8.6999999999999994E-2</v>
      </c>
      <c r="M2216" s="67"/>
      <c r="N2216" s="67"/>
      <c r="O2216" s="67"/>
      <c r="P2216" s="67"/>
      <c r="Q2216" s="67"/>
      <c r="S2216" s="71"/>
      <c r="U2216" s="71"/>
      <c r="W2216" s="71"/>
      <c r="Y2216" s="71"/>
    </row>
    <row r="2217" spans="1:25" s="70" customFormat="1" x14ac:dyDescent="0.2">
      <c r="A2217" s="67" t="s">
        <v>12</v>
      </c>
      <c r="B2217" s="67" t="s">
        <v>24</v>
      </c>
      <c r="C2217" s="67" t="s">
        <v>9</v>
      </c>
      <c r="D2217" s="67" t="s">
        <v>291</v>
      </c>
      <c r="E2217" s="87">
        <f>+IF(ISNUMBER(DATA!J685),DATA!J685,"n/a")</f>
        <v>129579</v>
      </c>
      <c r="F2217" s="78">
        <f>+IF(ISNUMBER(DATA!K685),DATA!K685,"n/a")</f>
        <v>-0.152</v>
      </c>
      <c r="G2217" s="87">
        <f>+IF(ISNUMBER(DATA!T685),DATA!T685,"n/a")</f>
        <v>420448</v>
      </c>
      <c r="H2217" s="78">
        <f>+IF(ISNUMBER(DATA!U685),DATA!U685,"n/a")</f>
        <v>-0.13400000000000001</v>
      </c>
      <c r="I2217" s="87">
        <f>+IF(ISNUMBER(DATA!AD685),DATA!AD685,"n/a")</f>
        <v>863016</v>
      </c>
      <c r="J2217" s="78">
        <f>+IF(ISNUMBER(DATA!AE685),DATA!AE685,"n/a")</f>
        <v>-0.129</v>
      </c>
      <c r="K2217" s="87">
        <f>+IF(ISNUMBER(DATA!AN685),DATA!AN685,"n/a")</f>
        <v>1804735</v>
      </c>
      <c r="L2217" s="78">
        <f>+IF(ISNUMBER(DATA!AO685),DATA!AO685,"n/a")</f>
        <v>-0.10199999999999999</v>
      </c>
      <c r="M2217" s="67"/>
      <c r="N2217" s="67"/>
      <c r="O2217" s="67"/>
      <c r="P2217" s="67"/>
      <c r="Q2217" s="67"/>
      <c r="S2217" s="71"/>
      <c r="U2217" s="71"/>
      <c r="W2217" s="71"/>
      <c r="Y2217" s="71"/>
    </row>
    <row r="2218" spans="1:25" s="70" customFormat="1" x14ac:dyDescent="0.2">
      <c r="A2218" s="67" t="s">
        <v>12</v>
      </c>
      <c r="B2218" s="67" t="s">
        <v>24</v>
      </c>
      <c r="C2218" s="67" t="s">
        <v>9</v>
      </c>
      <c r="D2218" s="67" t="s">
        <v>292</v>
      </c>
      <c r="E2218" s="87">
        <f>+IF(ISNUMBER(DATA!J686),DATA!J686,"n/a")</f>
        <v>50289</v>
      </c>
      <c r="F2218" s="78">
        <f>+IF(ISNUMBER(DATA!K686),DATA!K686,"n/a")</f>
        <v>3.5000000000000003E-2</v>
      </c>
      <c r="G2218" s="87">
        <f>+IF(ISNUMBER(DATA!T686),DATA!T686,"n/a")</f>
        <v>169869</v>
      </c>
      <c r="H2218" s="78">
        <f>+IF(ISNUMBER(DATA!U686),DATA!U686,"n/a")</f>
        <v>1.9E-2</v>
      </c>
      <c r="I2218" s="87">
        <f>+IF(ISNUMBER(DATA!AD686),DATA!AD686,"n/a")</f>
        <v>351067</v>
      </c>
      <c r="J2218" s="78">
        <f>+IF(ISNUMBER(DATA!AE686),DATA!AE686,"n/a")</f>
        <v>1.6E-2</v>
      </c>
      <c r="K2218" s="87">
        <f>+IF(ISNUMBER(DATA!AN686),DATA!AN686,"n/a")</f>
        <v>686033</v>
      </c>
      <c r="L2218" s="78">
        <f>+IF(ISNUMBER(DATA!AO686),DATA!AO686,"n/a")</f>
        <v>-4.0000000000000001E-3</v>
      </c>
      <c r="M2218" s="67"/>
      <c r="N2218" s="67"/>
      <c r="O2218" s="67"/>
      <c r="P2218" s="67"/>
      <c r="Q2218" s="67"/>
      <c r="S2218" s="71"/>
      <c r="U2218" s="71"/>
      <c r="W2218" s="71"/>
      <c r="Y2218" s="71"/>
    </row>
    <row r="2219" spans="1:25" s="70" customFormat="1" x14ac:dyDescent="0.2">
      <c r="A2219" s="67" t="s">
        <v>12</v>
      </c>
      <c r="B2219" s="67" t="s">
        <v>24</v>
      </c>
      <c r="C2219" s="67" t="s">
        <v>9</v>
      </c>
      <c r="D2219" s="67" t="s">
        <v>293</v>
      </c>
      <c r="E2219" s="87">
        <f>+IF(ISNUMBER(DATA!J687),DATA!J687,"n/a")</f>
        <v>40870</v>
      </c>
      <c r="F2219" s="78">
        <f>+IF(ISNUMBER(DATA!K687),DATA!K687,"n/a")</f>
        <v>2.5999999999999999E-2</v>
      </c>
      <c r="G2219" s="87">
        <f>+IF(ISNUMBER(DATA!T687),DATA!T687,"n/a")</f>
        <v>126212</v>
      </c>
      <c r="H2219" s="78">
        <f>+IF(ISNUMBER(DATA!U687),DATA!U687,"n/a")</f>
        <v>-1.4999999999999999E-2</v>
      </c>
      <c r="I2219" s="87">
        <f>+IF(ISNUMBER(DATA!AD687),DATA!AD687,"n/a")</f>
        <v>256368</v>
      </c>
      <c r="J2219" s="78">
        <f>+IF(ISNUMBER(DATA!AE687),DATA!AE687,"n/a")</f>
        <v>-2E-3</v>
      </c>
      <c r="K2219" s="87">
        <f>+IF(ISNUMBER(DATA!AN687),DATA!AN687,"n/a")</f>
        <v>543756</v>
      </c>
      <c r="L2219" s="78">
        <f>+IF(ISNUMBER(DATA!AO687),DATA!AO687,"n/a")</f>
        <v>-0.01</v>
      </c>
      <c r="M2219" s="67"/>
      <c r="N2219" s="67"/>
      <c r="O2219" s="67"/>
      <c r="P2219" s="67"/>
      <c r="Q2219" s="67"/>
      <c r="S2219" s="71"/>
      <c r="U2219" s="71"/>
      <c r="W2219" s="71"/>
      <c r="Y2219" s="71"/>
    </row>
    <row r="2220" spans="1:25" s="70" customFormat="1" x14ac:dyDescent="0.2">
      <c r="A2220" s="67" t="s">
        <v>12</v>
      </c>
      <c r="B2220" s="67" t="s">
        <v>24</v>
      </c>
      <c r="C2220" s="67" t="s">
        <v>9</v>
      </c>
      <c r="D2220" s="67" t="s">
        <v>294</v>
      </c>
      <c r="E2220" s="87">
        <f>+IF(ISNUMBER(DATA!J688),DATA!J688,"n/a")</f>
        <v>51825</v>
      </c>
      <c r="F2220" s="78">
        <f>+IF(ISNUMBER(DATA!K688),DATA!K688,"n/a")</f>
        <v>4.2000000000000003E-2</v>
      </c>
      <c r="G2220" s="87">
        <f>+IF(ISNUMBER(DATA!T688),DATA!T688,"n/a")</f>
        <v>183063</v>
      </c>
      <c r="H2220" s="78">
        <f>+IF(ISNUMBER(DATA!U688),DATA!U688,"n/a")</f>
        <v>9.1999999999999998E-2</v>
      </c>
      <c r="I2220" s="87">
        <f>+IF(ISNUMBER(DATA!AD688),DATA!AD688,"n/a")</f>
        <v>374212</v>
      </c>
      <c r="J2220" s="78">
        <f>+IF(ISNUMBER(DATA!AE688),DATA!AE688,"n/a")</f>
        <v>4.3999999999999997E-2</v>
      </c>
      <c r="K2220" s="87">
        <f>+IF(ISNUMBER(DATA!AN688),DATA!AN688,"n/a")</f>
        <v>764662</v>
      </c>
      <c r="L2220" s="78">
        <f>+IF(ISNUMBER(DATA!AO688),DATA!AO688,"n/a")</f>
        <v>3.7999999999999999E-2</v>
      </c>
      <c r="M2220" s="67"/>
      <c r="N2220" s="67"/>
      <c r="O2220" s="67"/>
      <c r="P2220" s="67"/>
      <c r="Q2220" s="67"/>
      <c r="S2220" s="71"/>
      <c r="U2220" s="71"/>
      <c r="W2220" s="71"/>
      <c r="Y2220" s="71"/>
    </row>
    <row r="2221" spans="1:25" s="70" customFormat="1" x14ac:dyDescent="0.2">
      <c r="A2221" s="67" t="s">
        <v>12</v>
      </c>
      <c r="B2221" s="67" t="s">
        <v>24</v>
      </c>
      <c r="C2221" s="67" t="s">
        <v>9</v>
      </c>
      <c r="D2221" s="67" t="s">
        <v>295</v>
      </c>
      <c r="E2221" s="87">
        <f>+IF(ISNUMBER(DATA!J689),DATA!J689,"n/a")</f>
        <v>353723</v>
      </c>
      <c r="F2221" s="78">
        <f>+IF(ISNUMBER(DATA!K689),DATA!K689,"n/a")</f>
        <v>5.7000000000000002E-2</v>
      </c>
      <c r="G2221" s="87">
        <f>+IF(ISNUMBER(DATA!T689),DATA!T689,"n/a")</f>
        <v>1122222</v>
      </c>
      <c r="H2221" s="78">
        <f>+IF(ISNUMBER(DATA!U689),DATA!U689,"n/a")</f>
        <v>6.7000000000000004E-2</v>
      </c>
      <c r="I2221" s="87">
        <f>+IF(ISNUMBER(DATA!AD689),DATA!AD689,"n/a")</f>
        <v>2275363</v>
      </c>
      <c r="J2221" s="78">
        <f>+IF(ISNUMBER(DATA!AE689),DATA!AE689,"n/a")</f>
        <v>7.5999999999999998E-2</v>
      </c>
      <c r="K2221" s="87">
        <f>+IF(ISNUMBER(DATA!AN689),DATA!AN689,"n/a")</f>
        <v>4658987</v>
      </c>
      <c r="L2221" s="78">
        <f>+IF(ISNUMBER(DATA!AO689),DATA!AO689,"n/a")</f>
        <v>9.2999999999999999E-2</v>
      </c>
      <c r="M2221" s="67"/>
      <c r="N2221" s="67"/>
      <c r="O2221" s="67"/>
      <c r="P2221" s="67"/>
      <c r="Q2221" s="67"/>
      <c r="S2221" s="71"/>
      <c r="U2221" s="71"/>
      <c r="W2221" s="71"/>
      <c r="Y2221" s="71"/>
    </row>
    <row r="2222" spans="1:25" s="70" customFormat="1" x14ac:dyDescent="0.2">
      <c r="A2222" s="67" t="s">
        <v>12</v>
      </c>
      <c r="B2222" s="67" t="s">
        <v>24</v>
      </c>
      <c r="C2222" s="67" t="s">
        <v>9</v>
      </c>
      <c r="D2222" s="67" t="s">
        <v>296</v>
      </c>
      <c r="E2222" s="87">
        <f>+IF(ISNUMBER(DATA!J690),DATA!J690,"n/a")</f>
        <v>25060</v>
      </c>
      <c r="F2222" s="78">
        <f>+IF(ISNUMBER(DATA!K690),DATA!K690,"n/a")</f>
        <v>-5.0999999999999997E-2</v>
      </c>
      <c r="G2222" s="87">
        <f>+IF(ISNUMBER(DATA!T690),DATA!T690,"n/a")</f>
        <v>84493</v>
      </c>
      <c r="H2222" s="78">
        <f>+IF(ISNUMBER(DATA!U690),DATA!U690,"n/a")</f>
        <v>-7.8E-2</v>
      </c>
      <c r="I2222" s="87">
        <f>+IF(ISNUMBER(DATA!AD690),DATA!AD690,"n/a")</f>
        <v>181710</v>
      </c>
      <c r="J2222" s="78">
        <f>+IF(ISNUMBER(DATA!AE690),DATA!AE690,"n/a")</f>
        <v>-5.5E-2</v>
      </c>
      <c r="K2222" s="87">
        <f>+IF(ISNUMBER(DATA!AN690),DATA!AN690,"n/a")</f>
        <v>369799</v>
      </c>
      <c r="L2222" s="78">
        <f>+IF(ISNUMBER(DATA!AO690),DATA!AO690,"n/a")</f>
        <v>-4.2000000000000003E-2</v>
      </c>
      <c r="M2222" s="67"/>
      <c r="N2222" s="67"/>
      <c r="O2222" s="67"/>
      <c r="P2222" s="67"/>
      <c r="Q2222" s="67"/>
      <c r="S2222" s="71"/>
      <c r="U2222" s="71"/>
      <c r="W2222" s="71"/>
      <c r="Y2222" s="71"/>
    </row>
    <row r="2223" spans="1:25" s="70" customFormat="1" x14ac:dyDescent="0.2">
      <c r="A2223" s="67" t="s">
        <v>12</v>
      </c>
      <c r="B2223" s="67" t="s">
        <v>24</v>
      </c>
      <c r="C2223" s="67" t="s">
        <v>9</v>
      </c>
      <c r="D2223" s="67" t="s">
        <v>297</v>
      </c>
      <c r="E2223" s="87">
        <f>+IF(ISNUMBER(DATA!J691),DATA!J691,"n/a")</f>
        <v>133918</v>
      </c>
      <c r="F2223" s="78">
        <f>+IF(ISNUMBER(DATA!K691),DATA!K691,"n/a")</f>
        <v>2.9000000000000001E-2</v>
      </c>
      <c r="G2223" s="87">
        <f>+IF(ISNUMBER(DATA!T691),DATA!T691,"n/a")</f>
        <v>414288</v>
      </c>
      <c r="H2223" s="78">
        <f>+IF(ISNUMBER(DATA!U691),DATA!U691,"n/a")</f>
        <v>-6.0000000000000001E-3</v>
      </c>
      <c r="I2223" s="87">
        <f>+IF(ISNUMBER(DATA!AD691),DATA!AD691,"n/a")</f>
        <v>823291</v>
      </c>
      <c r="J2223" s="78">
        <f>+IF(ISNUMBER(DATA!AE691),DATA!AE691,"n/a")</f>
        <v>1.0999999999999999E-2</v>
      </c>
      <c r="K2223" s="87">
        <f>+IF(ISNUMBER(DATA!AN691),DATA!AN691,"n/a")</f>
        <v>1818024</v>
      </c>
      <c r="L2223" s="78">
        <f>+IF(ISNUMBER(DATA!AO691),DATA!AO691,"n/a")</f>
        <v>-1.2E-2</v>
      </c>
      <c r="M2223" s="67"/>
      <c r="N2223" s="67"/>
      <c r="O2223" s="67"/>
      <c r="P2223" s="67"/>
      <c r="Q2223" s="67"/>
      <c r="S2223" s="71"/>
      <c r="U2223" s="71"/>
      <c r="W2223" s="71"/>
      <c r="Y2223" s="71"/>
    </row>
    <row r="2224" spans="1:25" s="70" customFormat="1" x14ac:dyDescent="0.2">
      <c r="A2224" s="67" t="s">
        <v>12</v>
      </c>
      <c r="B2224" s="67" t="s">
        <v>24</v>
      </c>
      <c r="C2224" s="67" t="s">
        <v>9</v>
      </c>
      <c r="D2224" s="67" t="s">
        <v>298</v>
      </c>
      <c r="E2224" s="87">
        <f>+IF(ISNUMBER(DATA!J692),DATA!J692,"n/a")</f>
        <v>70672</v>
      </c>
      <c r="F2224" s="78">
        <f>+IF(ISNUMBER(DATA!K692),DATA!K692,"n/a")</f>
        <v>-0.17199999999999999</v>
      </c>
      <c r="G2224" s="87">
        <f>+IF(ISNUMBER(DATA!T692),DATA!T692,"n/a")</f>
        <v>281527</v>
      </c>
      <c r="H2224" s="78">
        <f>+IF(ISNUMBER(DATA!U692),DATA!U692,"n/a")</f>
        <v>-0.19400000000000001</v>
      </c>
      <c r="I2224" s="87">
        <f>+IF(ISNUMBER(DATA!AD692),DATA!AD692,"n/a")</f>
        <v>623686</v>
      </c>
      <c r="J2224" s="78">
        <f>+IF(ISNUMBER(DATA!AE692),DATA!AE692,"n/a")</f>
        <v>8.7999999999999995E-2</v>
      </c>
      <c r="K2224" s="87">
        <f>+IF(ISNUMBER(DATA!AN692),DATA!AN692,"n/a")</f>
        <v>1413917</v>
      </c>
      <c r="L2224" s="78">
        <f>+IF(ISNUMBER(DATA!AO692),DATA!AO692,"n/a")</f>
        <v>8.6999999999999994E-2</v>
      </c>
      <c r="M2224" s="67"/>
      <c r="N2224" s="67"/>
      <c r="O2224" s="67"/>
      <c r="P2224" s="67"/>
      <c r="Q2224" s="67"/>
      <c r="S2224" s="71"/>
      <c r="U2224" s="71"/>
      <c r="W2224" s="71"/>
      <c r="Y2224" s="71"/>
    </row>
    <row r="2225" spans="1:25" s="70" customFormat="1" x14ac:dyDescent="0.2">
      <c r="A2225" s="67" t="s">
        <v>12</v>
      </c>
      <c r="B2225" s="67" t="s">
        <v>24</v>
      </c>
      <c r="C2225" s="67" t="s">
        <v>9</v>
      </c>
      <c r="D2225" s="67" t="s">
        <v>299</v>
      </c>
      <c r="E2225" s="87">
        <f>+IF(ISNUMBER(DATA!J693),DATA!J693,"n/a")</f>
        <v>80138</v>
      </c>
      <c r="F2225" s="78">
        <f>+IF(ISNUMBER(DATA!K693),DATA!K693,"n/a")</f>
        <v>-7.3999999999999996E-2</v>
      </c>
      <c r="G2225" s="87">
        <f>+IF(ISNUMBER(DATA!T693),DATA!T693,"n/a")</f>
        <v>300733</v>
      </c>
      <c r="H2225" s="78">
        <f>+IF(ISNUMBER(DATA!U693),DATA!U693,"n/a")</f>
        <v>-0.14000000000000001</v>
      </c>
      <c r="I2225" s="87">
        <f>+IF(ISNUMBER(DATA!AD693),DATA!AD693,"n/a")</f>
        <v>670775</v>
      </c>
      <c r="J2225" s="78">
        <f>+IF(ISNUMBER(DATA!AE693),DATA!AE693,"n/a")</f>
        <v>-1.7000000000000001E-2</v>
      </c>
      <c r="K2225" s="87">
        <f>+IF(ISNUMBER(DATA!AN693),DATA!AN693,"n/a")</f>
        <v>1474164</v>
      </c>
      <c r="L2225" s="78">
        <f>+IF(ISNUMBER(DATA!AO693),DATA!AO693,"n/a")</f>
        <v>5.0999999999999997E-2</v>
      </c>
      <c r="M2225" s="67"/>
      <c r="N2225" s="67"/>
      <c r="O2225" s="67"/>
      <c r="P2225" s="67"/>
      <c r="Q2225" s="67"/>
      <c r="S2225" s="71"/>
      <c r="U2225" s="71"/>
      <c r="W2225" s="71"/>
      <c r="Y2225" s="71"/>
    </row>
    <row r="2226" spans="1:25" s="70" customFormat="1" x14ac:dyDescent="0.2">
      <c r="A2226" s="67" t="s">
        <v>12</v>
      </c>
      <c r="B2226" s="67" t="s">
        <v>24</v>
      </c>
      <c r="C2226" s="67" t="s">
        <v>9</v>
      </c>
      <c r="D2226" s="67" t="s">
        <v>300</v>
      </c>
      <c r="E2226" s="87">
        <f>+IF(ISNUMBER(DATA!J694),DATA!J694,"n/a")</f>
        <v>31728</v>
      </c>
      <c r="F2226" s="78">
        <f>+IF(ISNUMBER(DATA!K694),DATA!K694,"n/a")</f>
        <v>-7.5999999999999998E-2</v>
      </c>
      <c r="G2226" s="87">
        <f>+IF(ISNUMBER(DATA!T694),DATA!T694,"n/a")</f>
        <v>107594</v>
      </c>
      <c r="H2226" s="78">
        <f>+IF(ISNUMBER(DATA!U694),DATA!U694,"n/a")</f>
        <v>-7.2999999999999995E-2</v>
      </c>
      <c r="I2226" s="87">
        <f>+IF(ISNUMBER(DATA!AD694),DATA!AD694,"n/a")</f>
        <v>220928</v>
      </c>
      <c r="J2226" s="78">
        <f>+IF(ISNUMBER(DATA!AE694),DATA!AE694,"n/a")</f>
        <v>-8.5999999999999993E-2</v>
      </c>
      <c r="K2226" s="87">
        <f>+IF(ISNUMBER(DATA!AN694),DATA!AN694,"n/a")</f>
        <v>460074</v>
      </c>
      <c r="L2226" s="78">
        <f>+IF(ISNUMBER(DATA!AO694),DATA!AO694,"n/a")</f>
        <v>-9.0999999999999998E-2</v>
      </c>
      <c r="M2226" s="67"/>
      <c r="N2226" s="67"/>
      <c r="O2226" s="67"/>
      <c r="P2226" s="67"/>
      <c r="Q2226" s="67"/>
      <c r="S2226" s="71"/>
      <c r="U2226" s="71"/>
      <c r="W2226" s="71"/>
      <c r="Y2226" s="71"/>
    </row>
    <row r="2227" spans="1:25" s="70" customFormat="1" x14ac:dyDescent="0.2">
      <c r="A2227" s="67" t="s">
        <v>12</v>
      </c>
      <c r="B2227" s="67" t="s">
        <v>24</v>
      </c>
      <c r="C2227" s="67" t="s">
        <v>9</v>
      </c>
      <c r="D2227" s="67" t="s">
        <v>301</v>
      </c>
      <c r="E2227" s="87">
        <f>+IF(ISNUMBER(DATA!J695),DATA!J695,"n/a")</f>
        <v>63690</v>
      </c>
      <c r="F2227" s="78">
        <f>+IF(ISNUMBER(DATA!K695),DATA!K695,"n/a")</f>
        <v>-5.6000000000000001E-2</v>
      </c>
      <c r="G2227" s="87">
        <f>+IF(ISNUMBER(DATA!T695),DATA!T695,"n/a")</f>
        <v>224999</v>
      </c>
      <c r="H2227" s="78">
        <f>+IF(ISNUMBER(DATA!U695),DATA!U695,"n/a")</f>
        <v>4.3999999999999997E-2</v>
      </c>
      <c r="I2227" s="87">
        <f>+IF(ISNUMBER(DATA!AD695),DATA!AD695,"n/a")</f>
        <v>551160</v>
      </c>
      <c r="J2227" s="78">
        <f>+IF(ISNUMBER(DATA!AE695),DATA!AE695,"n/a")</f>
        <v>3.5999999999999997E-2</v>
      </c>
      <c r="K2227" s="87">
        <f>+IF(ISNUMBER(DATA!AN695),DATA!AN695,"n/a")</f>
        <v>1062796</v>
      </c>
      <c r="L2227" s="78">
        <f>+IF(ISNUMBER(DATA!AO695),DATA!AO695,"n/a")</f>
        <v>2E-3</v>
      </c>
      <c r="M2227" s="67"/>
      <c r="N2227" s="67"/>
      <c r="O2227" s="67"/>
      <c r="P2227" s="67"/>
      <c r="Q2227" s="67"/>
      <c r="S2227" s="71"/>
      <c r="U2227" s="71"/>
      <c r="W2227" s="71"/>
      <c r="Y2227" s="71"/>
    </row>
    <row r="2228" spans="1:25" s="70" customFormat="1" x14ac:dyDescent="0.2">
      <c r="A2228" s="67" t="s">
        <v>12</v>
      </c>
      <c r="B2228" s="67" t="s">
        <v>24</v>
      </c>
      <c r="C2228" s="67" t="s">
        <v>9</v>
      </c>
      <c r="D2228" s="67" t="s">
        <v>302</v>
      </c>
      <c r="E2228" s="87">
        <f>+IF(ISNUMBER(DATA!J696),DATA!J696,"n/a")</f>
        <v>432339</v>
      </c>
      <c r="F2228" s="78">
        <f>+IF(ISNUMBER(DATA!K696),DATA!K696,"n/a")</f>
        <v>0.17399999999999999</v>
      </c>
      <c r="G2228" s="87">
        <f>+IF(ISNUMBER(DATA!T696),DATA!T696,"n/a")</f>
        <v>1379354</v>
      </c>
      <c r="H2228" s="78">
        <f>+IF(ISNUMBER(DATA!U696),DATA!U696,"n/a")</f>
        <v>0.223</v>
      </c>
      <c r="I2228" s="87">
        <f>+IF(ISNUMBER(DATA!AD696),DATA!AD696,"n/a")</f>
        <v>2782311</v>
      </c>
      <c r="J2228" s="78">
        <f>+IF(ISNUMBER(DATA!AE696),DATA!AE696,"n/a")</f>
        <v>0.16200000000000001</v>
      </c>
      <c r="K2228" s="87">
        <f>+IF(ISNUMBER(DATA!AN696),DATA!AN696,"n/a")</f>
        <v>6596943</v>
      </c>
      <c r="L2228" s="78">
        <f>+IF(ISNUMBER(DATA!AO696),DATA!AO696,"n/a")</f>
        <v>3.5000000000000003E-2</v>
      </c>
      <c r="M2228" s="67"/>
      <c r="N2228" s="67"/>
      <c r="O2228" s="67"/>
      <c r="P2228" s="67"/>
      <c r="Q2228" s="67"/>
      <c r="S2228" s="71"/>
      <c r="U2228" s="71"/>
      <c r="W2228" s="71"/>
      <c r="Y2228" s="71"/>
    </row>
    <row r="2229" spans="1:25" s="70" customFormat="1" x14ac:dyDescent="0.2">
      <c r="A2229" s="67" t="s">
        <v>12</v>
      </c>
      <c r="B2229" s="67" t="s">
        <v>24</v>
      </c>
      <c r="C2229" s="67" t="s">
        <v>9</v>
      </c>
      <c r="D2229" s="67" t="s">
        <v>303</v>
      </c>
      <c r="E2229" s="87">
        <f>+IF(ISNUMBER(DATA!J697),DATA!J697,"n/a")</f>
        <v>249384</v>
      </c>
      <c r="F2229" s="78">
        <f>+IF(ISNUMBER(DATA!K697),DATA!K697,"n/a")</f>
        <v>4.8000000000000001E-2</v>
      </c>
      <c r="G2229" s="87">
        <f>+IF(ISNUMBER(DATA!T697),DATA!T697,"n/a")</f>
        <v>813550</v>
      </c>
      <c r="H2229" s="78">
        <f>+IF(ISNUMBER(DATA!U697),DATA!U697,"n/a")</f>
        <v>2.8000000000000001E-2</v>
      </c>
      <c r="I2229" s="87">
        <f>+IF(ISNUMBER(DATA!AD697),DATA!AD697,"n/a")</f>
        <v>1708133</v>
      </c>
      <c r="J2229" s="78">
        <f>+IF(ISNUMBER(DATA!AE697),DATA!AE697,"n/a")</f>
        <v>2.1999999999999999E-2</v>
      </c>
      <c r="K2229" s="87">
        <f>+IF(ISNUMBER(DATA!AN697),DATA!AN697,"n/a")</f>
        <v>3595121</v>
      </c>
      <c r="L2229" s="78">
        <f>+IF(ISNUMBER(DATA!AO697),DATA!AO697,"n/a")</f>
        <v>1.6E-2</v>
      </c>
      <c r="M2229" s="67"/>
      <c r="N2229" s="67"/>
      <c r="O2229" s="67"/>
      <c r="P2229" s="67"/>
      <c r="Q2229" s="67"/>
      <c r="S2229" s="71"/>
      <c r="U2229" s="71"/>
      <c r="W2229" s="71"/>
      <c r="Y2229" s="71"/>
    </row>
    <row r="2230" spans="1:25" s="70" customFormat="1" x14ac:dyDescent="0.2">
      <c r="A2230" s="67" t="s">
        <v>12</v>
      </c>
      <c r="B2230" s="67" t="s">
        <v>24</v>
      </c>
      <c r="C2230" s="67" t="s">
        <v>9</v>
      </c>
      <c r="D2230" s="67" t="s">
        <v>304</v>
      </c>
      <c r="E2230" s="87">
        <f>+IF(ISNUMBER(DATA!J698),DATA!J698,"n/a")</f>
        <v>25388</v>
      </c>
      <c r="F2230" s="78">
        <f>+IF(ISNUMBER(DATA!K698),DATA!K698,"n/a")</f>
        <v>2.5999999999999999E-2</v>
      </c>
      <c r="G2230" s="87">
        <f>+IF(ISNUMBER(DATA!T698),DATA!T698,"n/a")</f>
        <v>85423</v>
      </c>
      <c r="H2230" s="78">
        <f>+IF(ISNUMBER(DATA!U698),DATA!U698,"n/a")</f>
        <v>1.4999999999999999E-2</v>
      </c>
      <c r="I2230" s="87">
        <f>+IF(ISNUMBER(DATA!AD698),DATA!AD698,"n/a")</f>
        <v>177867</v>
      </c>
      <c r="J2230" s="78">
        <f>+IF(ISNUMBER(DATA!AE698),DATA!AE698,"n/a")</f>
        <v>4.4999999999999998E-2</v>
      </c>
      <c r="K2230" s="87">
        <f>+IF(ISNUMBER(DATA!AN698),DATA!AN698,"n/a")</f>
        <v>346570</v>
      </c>
      <c r="L2230" s="78">
        <f>+IF(ISNUMBER(DATA!AO698),DATA!AO698,"n/a")</f>
        <v>0.04</v>
      </c>
      <c r="M2230" s="67"/>
      <c r="N2230" s="67"/>
      <c r="O2230" s="67"/>
      <c r="P2230" s="67"/>
      <c r="Q2230" s="67"/>
      <c r="S2230" s="71"/>
      <c r="U2230" s="71"/>
      <c r="W2230" s="71"/>
      <c r="Y2230" s="71"/>
    </row>
    <row r="2231" spans="1:25" s="70" customFormat="1" x14ac:dyDescent="0.2">
      <c r="A2231" s="67" t="s">
        <v>12</v>
      </c>
      <c r="B2231" s="67" t="s">
        <v>24</v>
      </c>
      <c r="C2231" s="67" t="s">
        <v>9</v>
      </c>
      <c r="D2231" s="67" t="s">
        <v>305</v>
      </c>
      <c r="E2231" s="87">
        <f>+IF(ISNUMBER(DATA!J699),DATA!J699,"n/a")</f>
        <v>82340</v>
      </c>
      <c r="F2231" s="78">
        <f>+IF(ISNUMBER(DATA!K699),DATA!K699,"n/a")</f>
        <v>3.6999999999999998E-2</v>
      </c>
      <c r="G2231" s="87">
        <f>+IF(ISNUMBER(DATA!T699),DATA!T699,"n/a")</f>
        <v>257978</v>
      </c>
      <c r="H2231" s="78">
        <f>+IF(ISNUMBER(DATA!U699),DATA!U699,"n/a")</f>
        <v>-1.4999999999999999E-2</v>
      </c>
      <c r="I2231" s="87">
        <f>+IF(ISNUMBER(DATA!AD699),DATA!AD699,"n/a")</f>
        <v>521192</v>
      </c>
      <c r="J2231" s="78">
        <f>+IF(ISNUMBER(DATA!AE699),DATA!AE699,"n/a")</f>
        <v>-1.2999999999999999E-2</v>
      </c>
      <c r="K2231" s="87">
        <f>+IF(ISNUMBER(DATA!AN699),DATA!AN699,"n/a")</f>
        <v>1129488</v>
      </c>
      <c r="L2231" s="78">
        <f>+IF(ISNUMBER(DATA!AO699),DATA!AO699,"n/a")</f>
        <v>-4.2000000000000003E-2</v>
      </c>
      <c r="M2231" s="67"/>
      <c r="N2231" s="67"/>
      <c r="O2231" s="67"/>
      <c r="P2231" s="67"/>
      <c r="Q2231" s="67"/>
      <c r="S2231" s="71"/>
      <c r="U2231" s="71"/>
      <c r="W2231" s="71"/>
      <c r="Y2231" s="71"/>
    </row>
    <row r="2232" spans="1:25" s="70" customFormat="1" x14ac:dyDescent="0.2">
      <c r="A2232" s="67" t="s">
        <v>12</v>
      </c>
      <c r="B2232" s="67" t="s">
        <v>24</v>
      </c>
      <c r="C2232" s="67" t="s">
        <v>9</v>
      </c>
      <c r="D2232" s="67" t="s">
        <v>306</v>
      </c>
      <c r="E2232" s="87">
        <f>+IF(ISNUMBER(DATA!J700),DATA!J700,"n/a")</f>
        <v>51540</v>
      </c>
      <c r="F2232" s="78">
        <f>+IF(ISNUMBER(DATA!K700),DATA!K700,"n/a")</f>
        <v>1.2E-2</v>
      </c>
      <c r="G2232" s="87">
        <f>+IF(ISNUMBER(DATA!T700),DATA!T700,"n/a")</f>
        <v>172698</v>
      </c>
      <c r="H2232" s="78">
        <f>+IF(ISNUMBER(DATA!U700),DATA!U700,"n/a")</f>
        <v>1.4999999999999999E-2</v>
      </c>
      <c r="I2232" s="87">
        <f>+IF(ISNUMBER(DATA!AD700),DATA!AD700,"n/a")</f>
        <v>354263</v>
      </c>
      <c r="J2232" s="78">
        <f>+IF(ISNUMBER(DATA!AE700),DATA!AE700,"n/a")</f>
        <v>-3.7999999999999999E-2</v>
      </c>
      <c r="K2232" s="87">
        <f>+IF(ISNUMBER(DATA!AN700),DATA!AN700,"n/a")</f>
        <v>707890</v>
      </c>
      <c r="L2232" s="78">
        <f>+IF(ISNUMBER(DATA!AO700),DATA!AO700,"n/a")</f>
        <v>-4.4999999999999998E-2</v>
      </c>
      <c r="M2232" s="67"/>
      <c r="N2232" s="67"/>
      <c r="O2232" s="67"/>
      <c r="P2232" s="67"/>
      <c r="Q2232" s="67"/>
      <c r="S2232" s="71"/>
      <c r="U2232" s="71"/>
      <c r="W2232" s="71"/>
      <c r="Y2232" s="71"/>
    </row>
    <row r="2233" spans="1:25" s="70" customFormat="1" x14ac:dyDescent="0.2">
      <c r="A2233" s="67" t="s">
        <v>12</v>
      </c>
      <c r="B2233" s="67" t="s">
        <v>24</v>
      </c>
      <c r="C2233" s="67" t="s">
        <v>9</v>
      </c>
      <c r="D2233" s="67" t="s">
        <v>307</v>
      </c>
      <c r="E2233" s="87">
        <f>+IF(ISNUMBER(DATA!J701),DATA!J701,"n/a")</f>
        <v>136775</v>
      </c>
      <c r="F2233" s="78">
        <f>+IF(ISNUMBER(DATA!K701),DATA!K701,"n/a")</f>
        <v>-4.8000000000000001E-2</v>
      </c>
      <c r="G2233" s="87">
        <f>+IF(ISNUMBER(DATA!T701),DATA!T701,"n/a")</f>
        <v>443105</v>
      </c>
      <c r="H2233" s="78">
        <f>+IF(ISNUMBER(DATA!U701),DATA!U701,"n/a")</f>
        <v>2.5999999999999999E-2</v>
      </c>
      <c r="I2233" s="87">
        <f>+IF(ISNUMBER(DATA!AD701),DATA!AD701,"n/a")</f>
        <v>918491</v>
      </c>
      <c r="J2233" s="78">
        <f>+IF(ISNUMBER(DATA!AE701),DATA!AE701,"n/a")</f>
        <v>3.0000000000000001E-3</v>
      </c>
      <c r="K2233" s="87">
        <f>+IF(ISNUMBER(DATA!AN701),DATA!AN701,"n/a")</f>
        <v>2073432</v>
      </c>
      <c r="L2233" s="78">
        <f>+IF(ISNUMBER(DATA!AO701),DATA!AO701,"n/a")</f>
        <v>-1.4999999999999999E-2</v>
      </c>
      <c r="M2233" s="67"/>
      <c r="N2233" s="67"/>
      <c r="O2233" s="67"/>
      <c r="P2233" s="67"/>
      <c r="Q2233" s="67"/>
      <c r="S2233" s="71"/>
      <c r="U2233" s="71"/>
      <c r="W2233" s="71"/>
      <c r="Y2233" s="71"/>
    </row>
    <row r="2234" spans="1:25" s="70" customFormat="1" x14ac:dyDescent="0.2">
      <c r="A2234" s="67" t="s">
        <v>12</v>
      </c>
      <c r="B2234" s="67" t="s">
        <v>24</v>
      </c>
      <c r="C2234" s="67" t="s">
        <v>9</v>
      </c>
      <c r="D2234" s="67" t="s">
        <v>308</v>
      </c>
      <c r="E2234" s="87">
        <f>+IF(ISNUMBER(DATA!J702),DATA!J702,"n/a")</f>
        <v>129131</v>
      </c>
      <c r="F2234" s="78">
        <f>+IF(ISNUMBER(DATA!K702),DATA!K702,"n/a")</f>
        <v>8.4000000000000005E-2</v>
      </c>
      <c r="G2234" s="87">
        <f>+IF(ISNUMBER(DATA!T702),DATA!T702,"n/a")</f>
        <v>402232</v>
      </c>
      <c r="H2234" s="78">
        <f>+IF(ISNUMBER(DATA!U702),DATA!U702,"n/a")</f>
        <v>6.4000000000000001E-2</v>
      </c>
      <c r="I2234" s="87">
        <f>+IF(ISNUMBER(DATA!AD702),DATA!AD702,"n/a")</f>
        <v>797697</v>
      </c>
      <c r="J2234" s="78">
        <f>+IF(ISNUMBER(DATA!AE702),DATA!AE702,"n/a")</f>
        <v>6.9000000000000006E-2</v>
      </c>
      <c r="K2234" s="87">
        <f>+IF(ISNUMBER(DATA!AN702),DATA!AN702,"n/a")</f>
        <v>1686757</v>
      </c>
      <c r="L2234" s="78">
        <f>+IF(ISNUMBER(DATA!AO702),DATA!AO702,"n/a")</f>
        <v>-6.5000000000000002E-2</v>
      </c>
      <c r="M2234" s="67"/>
      <c r="N2234" s="67"/>
      <c r="O2234" s="67"/>
      <c r="P2234" s="67"/>
      <c r="Q2234" s="67"/>
      <c r="S2234" s="71"/>
      <c r="U2234" s="71"/>
      <c r="W2234" s="71"/>
      <c r="Y2234" s="71"/>
    </row>
    <row r="2235" spans="1:25" s="70" customFormat="1" x14ac:dyDescent="0.2">
      <c r="A2235" s="67" t="s">
        <v>12</v>
      </c>
      <c r="B2235" s="67" t="s">
        <v>24</v>
      </c>
      <c r="C2235" s="67" t="s">
        <v>9</v>
      </c>
      <c r="D2235" s="67" t="s">
        <v>309</v>
      </c>
      <c r="E2235" s="87">
        <f>+IF(ISNUMBER(DATA!J703),DATA!J703,"n/a")</f>
        <v>105125</v>
      </c>
      <c r="F2235" s="78">
        <f>+IF(ISNUMBER(DATA!K703),DATA!K703,"n/a")</f>
        <v>-0.43099999999999999</v>
      </c>
      <c r="G2235" s="87">
        <f>+IF(ISNUMBER(DATA!T703),DATA!T703,"n/a")</f>
        <v>330416</v>
      </c>
      <c r="H2235" s="78">
        <f>+IF(ISNUMBER(DATA!U703),DATA!U703,"n/a")</f>
        <v>-0.22900000000000001</v>
      </c>
      <c r="I2235" s="87">
        <f>+IF(ISNUMBER(DATA!AD703),DATA!AD703,"n/a")</f>
        <v>680687</v>
      </c>
      <c r="J2235" s="78">
        <f>+IF(ISNUMBER(DATA!AE703),DATA!AE703,"n/a")</f>
        <v>-0.186</v>
      </c>
      <c r="K2235" s="87">
        <f>+IF(ISNUMBER(DATA!AN703),DATA!AN703,"n/a")</f>
        <v>1560802</v>
      </c>
      <c r="L2235" s="78">
        <f>+IF(ISNUMBER(DATA!AO703),DATA!AO703,"n/a")</f>
        <v>-7.9000000000000001E-2</v>
      </c>
      <c r="M2235" s="67"/>
      <c r="N2235" s="67"/>
      <c r="O2235" s="67"/>
      <c r="P2235" s="67"/>
      <c r="Q2235" s="67"/>
      <c r="S2235" s="71"/>
      <c r="U2235" s="71"/>
      <c r="W2235" s="71"/>
      <c r="Y2235" s="71"/>
    </row>
    <row r="2236" spans="1:25" s="70" customFormat="1" x14ac:dyDescent="0.2">
      <c r="A2236" s="67" t="s">
        <v>12</v>
      </c>
      <c r="B2236" s="67" t="s">
        <v>24</v>
      </c>
      <c r="C2236" s="67" t="s">
        <v>9</v>
      </c>
      <c r="D2236" s="67" t="s">
        <v>310</v>
      </c>
      <c r="E2236" s="87">
        <f>+IF(ISNUMBER(DATA!J704),DATA!J704,"n/a")</f>
        <v>108650</v>
      </c>
      <c r="F2236" s="78">
        <f>+IF(ISNUMBER(DATA!K704),DATA!K704,"n/a")</f>
        <v>4.1000000000000002E-2</v>
      </c>
      <c r="G2236" s="87">
        <f>+IF(ISNUMBER(DATA!T704),DATA!T704,"n/a")</f>
        <v>340085</v>
      </c>
      <c r="H2236" s="78">
        <f>+IF(ISNUMBER(DATA!U704),DATA!U704,"n/a")</f>
        <v>4.3999999999999997E-2</v>
      </c>
      <c r="I2236" s="87">
        <f>+IF(ISNUMBER(DATA!AD704),DATA!AD704,"n/a")</f>
        <v>700859</v>
      </c>
      <c r="J2236" s="78">
        <f>+IF(ISNUMBER(DATA!AE704),DATA!AE704,"n/a")</f>
        <v>1.4999999999999999E-2</v>
      </c>
      <c r="K2236" s="87">
        <f>+IF(ISNUMBER(DATA!AN704),DATA!AN704,"n/a")</f>
        <v>1451943</v>
      </c>
      <c r="L2236" s="78">
        <f>+IF(ISNUMBER(DATA!AO704),DATA!AO704,"n/a")</f>
        <v>2.5999999999999999E-2</v>
      </c>
      <c r="M2236" s="67"/>
      <c r="N2236" s="67"/>
      <c r="O2236" s="67"/>
      <c r="P2236" s="67"/>
      <c r="Q2236" s="67"/>
      <c r="S2236" s="71"/>
      <c r="U2236" s="71"/>
      <c r="W2236" s="71"/>
      <c r="Y2236" s="71"/>
    </row>
    <row r="2237" spans="1:25" s="70" customFormat="1" x14ac:dyDescent="0.2">
      <c r="A2237" s="67" t="s">
        <v>12</v>
      </c>
      <c r="B2237" s="67" t="s">
        <v>24</v>
      </c>
      <c r="C2237" s="67" t="s">
        <v>9</v>
      </c>
      <c r="D2237" s="67" t="s">
        <v>311</v>
      </c>
      <c r="E2237" s="87">
        <f>+IF(ISNUMBER(DATA!J705),DATA!J705,"n/a")</f>
        <v>60551</v>
      </c>
      <c r="F2237" s="78">
        <f>+IF(ISNUMBER(DATA!K705),DATA!K705,"n/a")</f>
        <v>-0.28100000000000003</v>
      </c>
      <c r="G2237" s="87">
        <f>+IF(ISNUMBER(DATA!T705),DATA!T705,"n/a")</f>
        <v>193841</v>
      </c>
      <c r="H2237" s="78">
        <f>+IF(ISNUMBER(DATA!U705),DATA!U705,"n/a")</f>
        <v>-0.25700000000000001</v>
      </c>
      <c r="I2237" s="87">
        <f>+IF(ISNUMBER(DATA!AD705),DATA!AD705,"n/a")</f>
        <v>402212</v>
      </c>
      <c r="J2237" s="78">
        <f>+IF(ISNUMBER(DATA!AE705),DATA!AE705,"n/a")</f>
        <v>-0.24099999999999999</v>
      </c>
      <c r="K2237" s="87">
        <f>+IF(ISNUMBER(DATA!AN705),DATA!AN705,"n/a")</f>
        <v>965966</v>
      </c>
      <c r="L2237" s="78">
        <f>+IF(ISNUMBER(DATA!AO705),DATA!AO705,"n/a")</f>
        <v>-0.127</v>
      </c>
      <c r="M2237" s="67"/>
      <c r="N2237" s="67"/>
      <c r="O2237" s="67"/>
      <c r="P2237" s="67"/>
      <c r="Q2237" s="67"/>
      <c r="S2237" s="71"/>
      <c r="U2237" s="71"/>
      <c r="W2237" s="71"/>
      <c r="Y2237" s="71"/>
    </row>
    <row r="2238" spans="1:25" s="70" customFormat="1" x14ac:dyDescent="0.2">
      <c r="A2238" s="67" t="s">
        <v>12</v>
      </c>
      <c r="B2238" s="67" t="s">
        <v>24</v>
      </c>
      <c r="C2238" s="67" t="s">
        <v>9</v>
      </c>
      <c r="D2238" s="67" t="s">
        <v>312</v>
      </c>
      <c r="E2238" s="87">
        <f>+IF(ISNUMBER(DATA!J706),DATA!J706,"n/a")</f>
        <v>49984</v>
      </c>
      <c r="F2238" s="78">
        <f>+IF(ISNUMBER(DATA!K706),DATA!K706,"n/a")</f>
        <v>-0.23699999999999999</v>
      </c>
      <c r="G2238" s="87">
        <f>+IF(ISNUMBER(DATA!T706),DATA!T706,"n/a")</f>
        <v>169571</v>
      </c>
      <c r="H2238" s="78">
        <f>+IF(ISNUMBER(DATA!U706),DATA!U706,"n/a")</f>
        <v>-0.192</v>
      </c>
      <c r="I2238" s="87">
        <f>+IF(ISNUMBER(DATA!AD706),DATA!AD706,"n/a")</f>
        <v>356542</v>
      </c>
      <c r="J2238" s="78">
        <f>+IF(ISNUMBER(DATA!AE706),DATA!AE706,"n/a")</f>
        <v>-0.192</v>
      </c>
      <c r="K2238" s="87">
        <f>+IF(ISNUMBER(DATA!AN706),DATA!AN706,"n/a")</f>
        <v>815705</v>
      </c>
      <c r="L2238" s="78">
        <f>+IF(ISNUMBER(DATA!AO706),DATA!AO706,"n/a")</f>
        <v>-0.13700000000000001</v>
      </c>
      <c r="M2238" s="67"/>
      <c r="N2238" s="67"/>
      <c r="O2238" s="67"/>
      <c r="P2238" s="67"/>
      <c r="Q2238" s="67"/>
      <c r="S2238" s="71"/>
      <c r="U2238" s="71"/>
      <c r="W2238" s="71"/>
      <c r="Y2238" s="71"/>
    </row>
    <row r="2239" spans="1:25" s="70" customFormat="1" x14ac:dyDescent="0.2">
      <c r="A2239" s="67" t="s">
        <v>12</v>
      </c>
      <c r="B2239" s="67" t="s">
        <v>24</v>
      </c>
      <c r="C2239" s="67" t="s">
        <v>9</v>
      </c>
      <c r="D2239" s="67" t="s">
        <v>313</v>
      </c>
      <c r="E2239" s="87">
        <f>+IF(ISNUMBER(DATA!J707),DATA!J707,"n/a")</f>
        <v>40659</v>
      </c>
      <c r="F2239" s="78">
        <f>+IF(ISNUMBER(DATA!K707),DATA!K707,"n/a")</f>
        <v>-0.17399999999999999</v>
      </c>
      <c r="G2239" s="87">
        <f>+IF(ISNUMBER(DATA!T707),DATA!T707,"n/a")</f>
        <v>140264</v>
      </c>
      <c r="H2239" s="78">
        <f>+IF(ISNUMBER(DATA!U707),DATA!U707,"n/a")</f>
        <v>-0.13400000000000001</v>
      </c>
      <c r="I2239" s="87">
        <f>+IF(ISNUMBER(DATA!AD707),DATA!AD707,"n/a")</f>
        <v>301244</v>
      </c>
      <c r="J2239" s="78">
        <f>+IF(ISNUMBER(DATA!AE707),DATA!AE707,"n/a")</f>
        <v>-0.109</v>
      </c>
      <c r="K2239" s="87">
        <f>+IF(ISNUMBER(DATA!AN707),DATA!AN707,"n/a")</f>
        <v>658212</v>
      </c>
      <c r="L2239" s="78">
        <f>+IF(ISNUMBER(DATA!AO707),DATA!AO707,"n/a")</f>
        <v>-4.9000000000000002E-2</v>
      </c>
      <c r="M2239" s="67"/>
      <c r="N2239" s="67"/>
      <c r="O2239" s="67"/>
      <c r="P2239" s="67"/>
      <c r="Q2239" s="67"/>
      <c r="S2239" s="71"/>
      <c r="U2239" s="71"/>
      <c r="W2239" s="71"/>
      <c r="Y2239" s="71"/>
    </row>
    <row r="2240" spans="1:25" s="70" customFormat="1" x14ac:dyDescent="0.2">
      <c r="A2240" s="67" t="s">
        <v>12</v>
      </c>
      <c r="B2240" s="67" t="s">
        <v>24</v>
      </c>
      <c r="C2240" s="67" t="s">
        <v>9</v>
      </c>
      <c r="D2240" s="67" t="s">
        <v>314</v>
      </c>
      <c r="E2240" s="87">
        <f>+IF(ISNUMBER(DATA!J708),DATA!J708,"n/a")</f>
        <v>136908</v>
      </c>
      <c r="F2240" s="78">
        <f>+IF(ISNUMBER(DATA!K708),DATA!K708,"n/a")</f>
        <v>6.7000000000000004E-2</v>
      </c>
      <c r="G2240" s="87">
        <f>+IF(ISNUMBER(DATA!T708),DATA!T708,"n/a")</f>
        <v>434490</v>
      </c>
      <c r="H2240" s="78">
        <f>+IF(ISNUMBER(DATA!U708),DATA!U708,"n/a")</f>
        <v>3.7999999999999999E-2</v>
      </c>
      <c r="I2240" s="87">
        <f>+IF(ISNUMBER(DATA!AD708),DATA!AD708,"n/a")</f>
        <v>872487</v>
      </c>
      <c r="J2240" s="78">
        <f>+IF(ISNUMBER(DATA!AE708),DATA!AE708,"n/a")</f>
        <v>3.3000000000000002E-2</v>
      </c>
      <c r="K2240" s="87">
        <f>+IF(ISNUMBER(DATA!AN708),DATA!AN708,"n/a")</f>
        <v>1850445</v>
      </c>
      <c r="L2240" s="78">
        <f>+IF(ISNUMBER(DATA!AO708),DATA!AO708,"n/a")</f>
        <v>3.5000000000000003E-2</v>
      </c>
      <c r="M2240" s="67"/>
      <c r="N2240" s="67"/>
      <c r="O2240" s="67"/>
      <c r="P2240" s="67"/>
      <c r="Q2240" s="67"/>
      <c r="S2240" s="71"/>
      <c r="U2240" s="71"/>
      <c r="W2240" s="71"/>
      <c r="Y2240" s="71"/>
    </row>
    <row r="2241" spans="1:25" s="70" customFormat="1" x14ac:dyDescent="0.2">
      <c r="A2241" s="67" t="s">
        <v>12</v>
      </c>
      <c r="B2241" s="67" t="s">
        <v>24</v>
      </c>
      <c r="C2241" s="67" t="s">
        <v>9</v>
      </c>
      <c r="D2241" s="67" t="s">
        <v>315</v>
      </c>
      <c r="E2241" s="87">
        <f>+IF(ISNUMBER(DATA!J709),DATA!J709,"n/a")</f>
        <v>44096</v>
      </c>
      <c r="F2241" s="78">
        <f>+IF(ISNUMBER(DATA!K709),DATA!K709,"n/a")</f>
        <v>-0.05</v>
      </c>
      <c r="G2241" s="87">
        <f>+IF(ISNUMBER(DATA!T709),DATA!T709,"n/a")</f>
        <v>146515</v>
      </c>
      <c r="H2241" s="78">
        <f>+IF(ISNUMBER(DATA!U709),DATA!U709,"n/a")</f>
        <v>-5.2999999999999999E-2</v>
      </c>
      <c r="I2241" s="87">
        <f>+IF(ISNUMBER(DATA!AD709),DATA!AD709,"n/a")</f>
        <v>314625</v>
      </c>
      <c r="J2241" s="78">
        <f>+IF(ISNUMBER(DATA!AE709),DATA!AE709,"n/a")</f>
        <v>-2.4E-2</v>
      </c>
      <c r="K2241" s="87">
        <f>+IF(ISNUMBER(DATA!AN709),DATA!AN709,"n/a")</f>
        <v>635108</v>
      </c>
      <c r="L2241" s="78">
        <f>+IF(ISNUMBER(DATA!AO709),DATA!AO709,"n/a")</f>
        <v>-4.2999999999999997E-2</v>
      </c>
      <c r="M2241" s="67"/>
      <c r="N2241" s="67"/>
      <c r="O2241" s="67"/>
      <c r="P2241" s="67"/>
      <c r="Q2241" s="67"/>
      <c r="S2241" s="71"/>
      <c r="U2241" s="71"/>
      <c r="W2241" s="71"/>
      <c r="Y2241" s="71"/>
    </row>
    <row r="2242" spans="1:25" s="70" customFormat="1" x14ac:dyDescent="0.2">
      <c r="A2242" s="67" t="s">
        <v>12</v>
      </c>
      <c r="B2242" s="67" t="s">
        <v>24</v>
      </c>
      <c r="C2242" s="67" t="s">
        <v>9</v>
      </c>
      <c r="D2242" s="67" t="s">
        <v>316</v>
      </c>
      <c r="E2242" s="87">
        <f>+IF(ISNUMBER(DATA!J710),DATA!J710,"n/a")</f>
        <v>77244</v>
      </c>
      <c r="F2242" s="78">
        <f>+IF(ISNUMBER(DATA!K710),DATA!K710,"n/a")</f>
        <v>2.4E-2</v>
      </c>
      <c r="G2242" s="87">
        <f>+IF(ISNUMBER(DATA!T710),DATA!T710,"n/a")</f>
        <v>247966</v>
      </c>
      <c r="H2242" s="78">
        <f>+IF(ISNUMBER(DATA!U710),DATA!U710,"n/a")</f>
        <v>5.2999999999999999E-2</v>
      </c>
      <c r="I2242" s="87">
        <f>+IF(ISNUMBER(DATA!AD710),DATA!AD710,"n/a")</f>
        <v>500700</v>
      </c>
      <c r="J2242" s="78">
        <f>+IF(ISNUMBER(DATA!AE710),DATA!AE710,"n/a")</f>
        <v>4.9000000000000002E-2</v>
      </c>
      <c r="K2242" s="87">
        <f>+IF(ISNUMBER(DATA!AN710),DATA!AN710,"n/a")</f>
        <v>1037521</v>
      </c>
      <c r="L2242" s="78">
        <f>+IF(ISNUMBER(DATA!AO710),DATA!AO710,"n/a")</f>
        <v>7.4999999999999997E-2</v>
      </c>
      <c r="M2242" s="67"/>
      <c r="N2242" s="67"/>
      <c r="O2242" s="67"/>
      <c r="P2242" s="67"/>
      <c r="Q2242" s="67"/>
      <c r="S2242" s="71"/>
      <c r="U2242" s="71"/>
      <c r="W2242" s="71"/>
      <c r="Y2242" s="71"/>
    </row>
    <row r="2243" spans="1:25" s="70" customFormat="1" x14ac:dyDescent="0.2">
      <c r="A2243" s="67" t="s">
        <v>12</v>
      </c>
      <c r="B2243" s="67" t="s">
        <v>24</v>
      </c>
      <c r="C2243" s="67" t="s">
        <v>9</v>
      </c>
      <c r="D2243" s="67" t="s">
        <v>317</v>
      </c>
      <c r="E2243" s="87">
        <f>+IF(ISNUMBER(DATA!J711),DATA!J711,"n/a")</f>
        <v>204786</v>
      </c>
      <c r="F2243" s="78">
        <f>+IF(ISNUMBER(DATA!K711),DATA!K711,"n/a")</f>
        <v>1.4E-2</v>
      </c>
      <c r="G2243" s="87">
        <f>+IF(ISNUMBER(DATA!T711),DATA!T711,"n/a")</f>
        <v>661206</v>
      </c>
      <c r="H2243" s="78">
        <f>+IF(ISNUMBER(DATA!U711),DATA!U711,"n/a")</f>
        <v>4.9000000000000002E-2</v>
      </c>
      <c r="I2243" s="87">
        <f>+IF(ISNUMBER(DATA!AD711),DATA!AD711,"n/a")</f>
        <v>1334746</v>
      </c>
      <c r="J2243" s="78">
        <f>+IF(ISNUMBER(DATA!AE711),DATA!AE711,"n/a")</f>
        <v>6.0999999999999999E-2</v>
      </c>
      <c r="K2243" s="87">
        <f>+IF(ISNUMBER(DATA!AN711),DATA!AN711,"n/a")</f>
        <v>2768731</v>
      </c>
      <c r="L2243" s="78">
        <f>+IF(ISNUMBER(DATA!AO711),DATA!AO711,"n/a")</f>
        <v>5.6000000000000001E-2</v>
      </c>
      <c r="M2243" s="67"/>
      <c r="N2243" s="67"/>
      <c r="O2243" s="67"/>
      <c r="P2243" s="67"/>
      <c r="Q2243" s="67"/>
      <c r="S2243" s="71"/>
      <c r="U2243" s="71"/>
      <c r="W2243" s="71"/>
      <c r="Y2243" s="71"/>
    </row>
    <row r="2244" spans="1:25" s="70" customFormat="1" x14ac:dyDescent="0.2">
      <c r="A2244" s="67" t="s">
        <v>12</v>
      </c>
      <c r="B2244" s="67" t="s">
        <v>24</v>
      </c>
      <c r="C2244" s="67" t="s">
        <v>9</v>
      </c>
      <c r="D2244" s="67" t="s">
        <v>318</v>
      </c>
      <c r="E2244" s="87">
        <f>+IF(ISNUMBER(DATA!J712),DATA!J712,"n/a")</f>
        <v>135349</v>
      </c>
      <c r="F2244" s="78">
        <f>+IF(ISNUMBER(DATA!K712),DATA!K712,"n/a")</f>
        <v>3.2000000000000001E-2</v>
      </c>
      <c r="G2244" s="87">
        <f>+IF(ISNUMBER(DATA!T712),DATA!T712,"n/a")</f>
        <v>431192</v>
      </c>
      <c r="H2244" s="78">
        <f>+IF(ISNUMBER(DATA!U712),DATA!U712,"n/a")</f>
        <v>2.1000000000000001E-2</v>
      </c>
      <c r="I2244" s="87">
        <f>+IF(ISNUMBER(DATA!AD712),DATA!AD712,"n/a")</f>
        <v>894343</v>
      </c>
      <c r="J2244" s="78">
        <f>+IF(ISNUMBER(DATA!AE712),DATA!AE712,"n/a")</f>
        <v>3.7999999999999999E-2</v>
      </c>
      <c r="K2244" s="87">
        <f>+IF(ISNUMBER(DATA!AN712),DATA!AN712,"n/a")</f>
        <v>1854231</v>
      </c>
      <c r="L2244" s="78">
        <f>+IF(ISNUMBER(DATA!AO712),DATA!AO712,"n/a")</f>
        <v>6.3E-2</v>
      </c>
      <c r="M2244" s="67"/>
      <c r="N2244" s="67"/>
      <c r="O2244" s="67"/>
      <c r="P2244" s="67"/>
      <c r="Q2244" s="67"/>
      <c r="S2244" s="71"/>
      <c r="U2244" s="71"/>
      <c r="W2244" s="71"/>
      <c r="Y2244" s="71"/>
    </row>
    <row r="2245" spans="1:25" s="70" customFormat="1" x14ac:dyDescent="0.2">
      <c r="A2245" s="67" t="s">
        <v>12</v>
      </c>
      <c r="B2245" s="67" t="s">
        <v>24</v>
      </c>
      <c r="C2245" s="67" t="s">
        <v>9</v>
      </c>
      <c r="D2245" s="67" t="s">
        <v>319</v>
      </c>
      <c r="E2245" s="87">
        <f>+IF(ISNUMBER(DATA!J713),DATA!J713,"n/a")</f>
        <v>77012</v>
      </c>
      <c r="F2245" s="78">
        <f>+IF(ISNUMBER(DATA!K713),DATA!K713,"n/a")</f>
        <v>-3.5999999999999997E-2</v>
      </c>
      <c r="G2245" s="87">
        <f>+IF(ISNUMBER(DATA!T713),DATA!T713,"n/a")</f>
        <v>243716</v>
      </c>
      <c r="H2245" s="78">
        <f>+IF(ISNUMBER(DATA!U713),DATA!U713,"n/a")</f>
        <v>-7.3999999999999996E-2</v>
      </c>
      <c r="I2245" s="87">
        <f>+IF(ISNUMBER(DATA!AD713),DATA!AD713,"n/a")</f>
        <v>500696</v>
      </c>
      <c r="J2245" s="78">
        <f>+IF(ISNUMBER(DATA!AE713),DATA!AE713,"n/a")</f>
        <v>-0.106</v>
      </c>
      <c r="K2245" s="87">
        <f>+IF(ISNUMBER(DATA!AN713),DATA!AN713,"n/a")</f>
        <v>1101031</v>
      </c>
      <c r="L2245" s="78">
        <f>+IF(ISNUMBER(DATA!AO713),DATA!AO713,"n/a")</f>
        <v>-8.6999999999999994E-2</v>
      </c>
      <c r="M2245" s="67"/>
      <c r="N2245" s="67"/>
      <c r="O2245" s="67"/>
      <c r="P2245" s="67"/>
      <c r="Q2245" s="67"/>
      <c r="S2245" s="71"/>
      <c r="U2245" s="71"/>
      <c r="W2245" s="71"/>
      <c r="Y2245" s="71"/>
    </row>
    <row r="2246" spans="1:25" s="70" customFormat="1" x14ac:dyDescent="0.2">
      <c r="A2246" s="67" t="s">
        <v>12</v>
      </c>
      <c r="B2246" s="67" t="s">
        <v>24</v>
      </c>
      <c r="C2246" s="67" t="s">
        <v>9</v>
      </c>
      <c r="D2246" s="67" t="s">
        <v>320</v>
      </c>
      <c r="E2246" s="87">
        <f>+IF(ISNUMBER(DATA!J714),DATA!J714,"n/a")</f>
        <v>84011</v>
      </c>
      <c r="F2246" s="78">
        <f>+IF(ISNUMBER(DATA!K714),DATA!K714,"n/a")</f>
        <v>-5.6000000000000001E-2</v>
      </c>
      <c r="G2246" s="87">
        <f>+IF(ISNUMBER(DATA!T714),DATA!T714,"n/a")</f>
        <v>276891</v>
      </c>
      <c r="H2246" s="78">
        <f>+IF(ISNUMBER(DATA!U714),DATA!U714,"n/a")</f>
        <v>-1.2E-2</v>
      </c>
      <c r="I2246" s="87">
        <f>+IF(ISNUMBER(DATA!AD714),DATA!AD714,"n/a")</f>
        <v>527816</v>
      </c>
      <c r="J2246" s="78">
        <f>+IF(ISNUMBER(DATA!AE714),DATA!AE714,"n/a")</f>
        <v>-7.5999999999999998E-2</v>
      </c>
      <c r="K2246" s="87">
        <f>+IF(ISNUMBER(DATA!AN714),DATA!AN714,"n/a")</f>
        <v>1149834</v>
      </c>
      <c r="L2246" s="78">
        <f>+IF(ISNUMBER(DATA!AO714),DATA!AO714,"n/a")</f>
        <v>-3.5000000000000003E-2</v>
      </c>
      <c r="M2246" s="67"/>
      <c r="N2246" s="67"/>
      <c r="O2246" s="67"/>
      <c r="P2246" s="67"/>
      <c r="Q2246" s="67"/>
      <c r="S2246" s="71"/>
      <c r="U2246" s="71"/>
      <c r="W2246" s="71"/>
      <c r="Y2246" s="71"/>
    </row>
    <row r="2247" spans="1:25" s="70" customFormat="1" x14ac:dyDescent="0.2">
      <c r="A2247" s="67" t="s">
        <v>12</v>
      </c>
      <c r="B2247" s="67" t="s">
        <v>24</v>
      </c>
      <c r="C2247" s="67" t="s">
        <v>9</v>
      </c>
      <c r="D2247" s="67" t="s">
        <v>321</v>
      </c>
      <c r="E2247" s="87">
        <f>+IF(ISNUMBER(DATA!J715),DATA!J715,"n/a")</f>
        <v>101195</v>
      </c>
      <c r="F2247" s="78">
        <f>+IF(ISNUMBER(DATA!K715),DATA!K715,"n/a")</f>
        <v>2.3E-2</v>
      </c>
      <c r="G2247" s="87">
        <f>+IF(ISNUMBER(DATA!T715),DATA!T715,"n/a")</f>
        <v>320657</v>
      </c>
      <c r="H2247" s="78">
        <f>+IF(ISNUMBER(DATA!U715),DATA!U715,"n/a")</f>
        <v>-0.02</v>
      </c>
      <c r="I2247" s="87">
        <f>+IF(ISNUMBER(DATA!AD715),DATA!AD715,"n/a")</f>
        <v>637842</v>
      </c>
      <c r="J2247" s="78">
        <f>+IF(ISNUMBER(DATA!AE715),DATA!AE715,"n/a")</f>
        <v>-1.9E-2</v>
      </c>
      <c r="K2247" s="87">
        <f>+IF(ISNUMBER(DATA!AN715),DATA!AN715,"n/a")</f>
        <v>1423177</v>
      </c>
      <c r="L2247" s="78">
        <f>+IF(ISNUMBER(DATA!AO715),DATA!AO715,"n/a")</f>
        <v>-4.8000000000000001E-2</v>
      </c>
      <c r="M2247" s="67"/>
      <c r="N2247" s="67"/>
      <c r="O2247" s="67"/>
      <c r="P2247" s="67"/>
      <c r="Q2247" s="67"/>
      <c r="S2247" s="71"/>
      <c r="U2247" s="71"/>
      <c r="W2247" s="71"/>
      <c r="Y2247" s="71"/>
    </row>
    <row r="2248" spans="1:25" s="70" customFormat="1" x14ac:dyDescent="0.2">
      <c r="A2248" s="67" t="s">
        <v>12</v>
      </c>
      <c r="B2248" s="67" t="s">
        <v>24</v>
      </c>
      <c r="C2248" s="67" t="s">
        <v>9</v>
      </c>
      <c r="D2248" s="67" t="s">
        <v>347</v>
      </c>
      <c r="E2248" s="87">
        <f>+IF(ISNUMBER(DATA!J716),DATA!J716,"n/a")</f>
        <v>46096</v>
      </c>
      <c r="F2248" s="78">
        <f>+IF(ISNUMBER(DATA!K716),DATA!K716,"n/a")</f>
        <v>5.8000000000000003E-2</v>
      </c>
      <c r="G2248" s="87">
        <f>+IF(ISNUMBER(DATA!T716),DATA!T716,"n/a")</f>
        <v>150209</v>
      </c>
      <c r="H2248" s="78">
        <f>+IF(ISNUMBER(DATA!U716),DATA!U716,"n/a")</f>
        <v>-4.1000000000000002E-2</v>
      </c>
      <c r="I2248" s="87">
        <f>+IF(ISNUMBER(DATA!AD716),DATA!AD716,"n/a")</f>
        <v>327669</v>
      </c>
      <c r="J2248" s="78">
        <f>+IF(ISNUMBER(DATA!AE716),DATA!AE716,"n/a")</f>
        <v>-1.4999999999999999E-2</v>
      </c>
      <c r="K2248" s="87">
        <f>+IF(ISNUMBER(DATA!AN716),DATA!AN716,"n/a")</f>
        <v>659513</v>
      </c>
      <c r="L2248" s="78">
        <f>+IF(ISNUMBER(DATA!AO716),DATA!AO716,"n/a")</f>
        <v>4.0000000000000001E-3</v>
      </c>
      <c r="M2248" s="67"/>
      <c r="N2248" s="67"/>
      <c r="O2248" s="67"/>
      <c r="P2248" s="67"/>
      <c r="Q2248" s="67"/>
      <c r="S2248" s="71"/>
      <c r="U2248" s="71"/>
      <c r="W2248" s="71"/>
      <c r="Y2248" s="71"/>
    </row>
    <row r="2249" spans="1:25" s="70" customFormat="1" x14ac:dyDescent="0.2">
      <c r="A2249" s="67" t="s">
        <v>12</v>
      </c>
      <c r="B2249" s="67" t="s">
        <v>24</v>
      </c>
      <c r="C2249" s="67" t="s">
        <v>9</v>
      </c>
      <c r="D2249" s="67" t="s">
        <v>348</v>
      </c>
      <c r="E2249" s="87">
        <f>+IF(ISNUMBER(DATA!J717),DATA!J717,"n/a")</f>
        <v>84504</v>
      </c>
      <c r="F2249" s="78">
        <f>+IF(ISNUMBER(DATA!K717),DATA!K717,"n/a")</f>
        <v>4.2000000000000003E-2</v>
      </c>
      <c r="G2249" s="87">
        <f>+IF(ISNUMBER(DATA!T717),DATA!T717,"n/a")</f>
        <v>282495</v>
      </c>
      <c r="H2249" s="78">
        <f>+IF(ISNUMBER(DATA!U717),DATA!U717,"n/a")</f>
        <v>4.2000000000000003E-2</v>
      </c>
      <c r="I2249" s="87">
        <f>+IF(ISNUMBER(DATA!AD717),DATA!AD717,"n/a")</f>
        <v>585232</v>
      </c>
      <c r="J2249" s="78">
        <f>+IF(ISNUMBER(DATA!AE717),DATA!AE717,"n/a")</f>
        <v>0.04</v>
      </c>
      <c r="K2249" s="87">
        <f>+IF(ISNUMBER(DATA!AN717),DATA!AN717,"n/a")</f>
        <v>1163121</v>
      </c>
      <c r="L2249" s="78">
        <f>+IF(ISNUMBER(DATA!AO717),DATA!AO717,"n/a")</f>
        <v>-0.152</v>
      </c>
      <c r="M2249" s="67"/>
      <c r="N2249" s="67"/>
      <c r="O2249" s="67"/>
      <c r="P2249" s="67"/>
      <c r="Q2249" s="67"/>
      <c r="S2249" s="71"/>
      <c r="U2249" s="71"/>
      <c r="W2249" s="71"/>
      <c r="Y2249" s="71"/>
    </row>
    <row r="2250" spans="1:25" x14ac:dyDescent="0.2">
      <c r="E2250" s="101"/>
      <c r="F2250" s="103"/>
      <c r="G2250" s="101"/>
      <c r="H2250" s="103"/>
      <c r="I2250" s="101"/>
      <c r="J2250" s="103"/>
      <c r="K2250" s="101"/>
      <c r="L2250" s="103"/>
    </row>
    <row r="2251" spans="1:25" s="70" customFormat="1" x14ac:dyDescent="0.2">
      <c r="A2251" s="67" t="s">
        <v>12</v>
      </c>
      <c r="B2251" s="67" t="s">
        <v>24</v>
      </c>
      <c r="C2251" s="67" t="s">
        <v>25</v>
      </c>
      <c r="D2251" s="67" t="s">
        <v>274</v>
      </c>
      <c r="E2251" s="87">
        <f>+IF(ISNUMBER(DATA!L668),DATA!L668,"n/a")</f>
        <v>103971</v>
      </c>
      <c r="F2251" s="78">
        <f>+IF(ISNUMBER(DATA!M668),DATA!M668,"n/a")</f>
        <v>4.9000000000000002E-2</v>
      </c>
      <c r="G2251" s="87">
        <f>+IF(ISNUMBER(DATA!V668),DATA!V668,"n/a")</f>
        <v>327545</v>
      </c>
      <c r="H2251" s="78">
        <f>+IF(ISNUMBER(DATA!W668),DATA!W668,"n/a")</f>
        <v>5.6000000000000001E-2</v>
      </c>
      <c r="I2251" s="87">
        <f>+IF(ISNUMBER(DATA!AF668),DATA!AF668,"n/a")</f>
        <v>685086</v>
      </c>
      <c r="J2251" s="78">
        <f>+IF(ISNUMBER(DATA!AG668),DATA!AG668,"n/a")</f>
        <v>6.5000000000000002E-2</v>
      </c>
      <c r="K2251" s="87">
        <f>+IF(ISNUMBER(DATA!AP668),DATA!AP668,"n/a")</f>
        <v>1427710</v>
      </c>
      <c r="L2251" s="78">
        <f>+IF(ISNUMBER(DATA!AQ668),DATA!AQ668,"n/a")</f>
        <v>2.8000000000000001E-2</v>
      </c>
      <c r="M2251" s="67"/>
      <c r="N2251" s="67"/>
      <c r="O2251" s="67"/>
      <c r="P2251" s="67"/>
      <c r="Q2251" s="67"/>
      <c r="S2251" s="71"/>
      <c r="U2251" s="71"/>
      <c r="W2251" s="71"/>
      <c r="Y2251" s="71"/>
    </row>
    <row r="2252" spans="1:25" s="70" customFormat="1" x14ac:dyDescent="0.2">
      <c r="A2252" s="67" t="s">
        <v>12</v>
      </c>
      <c r="B2252" s="67" t="s">
        <v>24</v>
      </c>
      <c r="C2252" s="67" t="s">
        <v>25</v>
      </c>
      <c r="D2252" s="67" t="s">
        <v>275</v>
      </c>
      <c r="E2252" s="87">
        <f>+IF(ISNUMBER(DATA!L669),DATA!L669,"n/a")</f>
        <v>131568</v>
      </c>
      <c r="F2252" s="78">
        <f>+IF(ISNUMBER(DATA!M669),DATA!M669,"n/a")</f>
        <v>7.0000000000000001E-3</v>
      </c>
      <c r="G2252" s="87">
        <f>+IF(ISNUMBER(DATA!V669),DATA!V669,"n/a")</f>
        <v>422506</v>
      </c>
      <c r="H2252" s="78">
        <f>+IF(ISNUMBER(DATA!W669),DATA!W669,"n/a")</f>
        <v>1E-3</v>
      </c>
      <c r="I2252" s="87">
        <f>+IF(ISNUMBER(DATA!AF669),DATA!AF669,"n/a")</f>
        <v>853798</v>
      </c>
      <c r="J2252" s="78">
        <f>+IF(ISNUMBER(DATA!AG669),DATA!AG669,"n/a")</f>
        <v>1.0999999999999999E-2</v>
      </c>
      <c r="K2252" s="87">
        <f>+IF(ISNUMBER(DATA!AP669),DATA!AP669,"n/a")</f>
        <v>1721451</v>
      </c>
      <c r="L2252" s="78">
        <f>+IF(ISNUMBER(DATA!AQ669),DATA!AQ669,"n/a")</f>
        <v>-1.4E-2</v>
      </c>
      <c r="M2252" s="67"/>
      <c r="N2252" s="67"/>
      <c r="O2252" s="67"/>
      <c r="P2252" s="67"/>
      <c r="Q2252" s="67"/>
      <c r="S2252" s="71"/>
      <c r="U2252" s="71"/>
      <c r="W2252" s="71"/>
      <c r="Y2252" s="71"/>
    </row>
    <row r="2253" spans="1:25" s="70" customFormat="1" x14ac:dyDescent="0.2">
      <c r="A2253" s="67" t="s">
        <v>12</v>
      </c>
      <c r="B2253" s="67" t="s">
        <v>24</v>
      </c>
      <c r="C2253" s="67" t="s">
        <v>25</v>
      </c>
      <c r="D2253" s="67" t="s">
        <v>276</v>
      </c>
      <c r="E2253" s="87">
        <f>+IF(ISNUMBER(DATA!L670),DATA!L670,"n/a")</f>
        <v>297746</v>
      </c>
      <c r="F2253" s="78">
        <f>+IF(ISNUMBER(DATA!M670),DATA!M670,"n/a")</f>
        <v>-3.9E-2</v>
      </c>
      <c r="G2253" s="87">
        <f>+IF(ISNUMBER(DATA!V670),DATA!V670,"n/a")</f>
        <v>974175</v>
      </c>
      <c r="H2253" s="78">
        <f>+IF(ISNUMBER(DATA!W670),DATA!W670,"n/a")</f>
        <v>1.2E-2</v>
      </c>
      <c r="I2253" s="87">
        <f>+IF(ISNUMBER(DATA!AF670),DATA!AF670,"n/a")</f>
        <v>2023605</v>
      </c>
      <c r="J2253" s="78">
        <f>+IF(ISNUMBER(DATA!AG670),DATA!AG670,"n/a")</f>
        <v>7.1999999999999995E-2</v>
      </c>
      <c r="K2253" s="87">
        <f>+IF(ISNUMBER(DATA!AP670),DATA!AP670,"n/a")</f>
        <v>4090908</v>
      </c>
      <c r="L2253" s="78">
        <f>+IF(ISNUMBER(DATA!AQ670),DATA!AQ670,"n/a")</f>
        <v>4.3999999999999997E-2</v>
      </c>
      <c r="M2253" s="67"/>
      <c r="N2253" s="67"/>
      <c r="O2253" s="67"/>
      <c r="P2253" s="67"/>
      <c r="Q2253" s="67"/>
      <c r="S2253" s="71"/>
      <c r="U2253" s="71"/>
      <c r="W2253" s="71"/>
      <c r="Y2253" s="71"/>
    </row>
    <row r="2254" spans="1:25" s="70" customFormat="1" x14ac:dyDescent="0.2">
      <c r="A2254" s="67" t="s">
        <v>12</v>
      </c>
      <c r="B2254" s="67" t="s">
        <v>24</v>
      </c>
      <c r="C2254" s="67" t="s">
        <v>25</v>
      </c>
      <c r="D2254" s="67" t="s">
        <v>277</v>
      </c>
      <c r="E2254" s="87">
        <f>+IF(ISNUMBER(DATA!L671),DATA!L671,"n/a")</f>
        <v>84095</v>
      </c>
      <c r="F2254" s="78">
        <f>+IF(ISNUMBER(DATA!M671),DATA!M671,"n/a")</f>
        <v>-2E-3</v>
      </c>
      <c r="G2254" s="87">
        <f>+IF(ISNUMBER(DATA!V671),DATA!V671,"n/a")</f>
        <v>271014</v>
      </c>
      <c r="H2254" s="78">
        <f>+IF(ISNUMBER(DATA!W671),DATA!W671,"n/a")</f>
        <v>-3.0000000000000001E-3</v>
      </c>
      <c r="I2254" s="87">
        <f>+IF(ISNUMBER(DATA!AF671),DATA!AF671,"n/a")</f>
        <v>566356</v>
      </c>
      <c r="J2254" s="78">
        <f>+IF(ISNUMBER(DATA!AG671),DATA!AG671,"n/a")</f>
        <v>-8.9999999999999993E-3</v>
      </c>
      <c r="K2254" s="87">
        <f>+IF(ISNUMBER(DATA!AP671),DATA!AP671,"n/a")</f>
        <v>1127362</v>
      </c>
      <c r="L2254" s="78">
        <f>+IF(ISNUMBER(DATA!AQ671),DATA!AQ671,"n/a")</f>
        <v>-6.7000000000000004E-2</v>
      </c>
      <c r="M2254" s="67"/>
      <c r="N2254" s="67"/>
      <c r="O2254" s="67"/>
      <c r="P2254" s="67"/>
      <c r="Q2254" s="67"/>
      <c r="S2254" s="71"/>
      <c r="U2254" s="71"/>
      <c r="W2254" s="71"/>
      <c r="Y2254" s="71"/>
    </row>
    <row r="2255" spans="1:25" s="70" customFormat="1" x14ac:dyDescent="0.2">
      <c r="A2255" s="67" t="s">
        <v>12</v>
      </c>
      <c r="B2255" s="67" t="s">
        <v>24</v>
      </c>
      <c r="C2255" s="67" t="s">
        <v>25</v>
      </c>
      <c r="D2255" s="67" t="s">
        <v>278</v>
      </c>
      <c r="E2255" s="87">
        <f>+IF(ISNUMBER(DATA!L672),DATA!L672,"n/a")</f>
        <v>338871</v>
      </c>
      <c r="F2255" s="78">
        <f>+IF(ISNUMBER(DATA!M672),DATA!M672,"n/a")</f>
        <v>0.16200000000000001</v>
      </c>
      <c r="G2255" s="87">
        <f>+IF(ISNUMBER(DATA!V672),DATA!V672,"n/a")</f>
        <v>1047605</v>
      </c>
      <c r="H2255" s="78">
        <f>+IF(ISNUMBER(DATA!W672),DATA!W672,"n/a")</f>
        <v>0.121</v>
      </c>
      <c r="I2255" s="87">
        <f>+IF(ISNUMBER(DATA!AF672),DATA!AF672,"n/a")</f>
        <v>2164931</v>
      </c>
      <c r="J2255" s="78">
        <f>+IF(ISNUMBER(DATA!AG672),DATA!AG672,"n/a")</f>
        <v>0.13100000000000001</v>
      </c>
      <c r="K2255" s="87">
        <f>+IF(ISNUMBER(DATA!AP672),DATA!AP672,"n/a")</f>
        <v>4499243</v>
      </c>
      <c r="L2255" s="78">
        <f>+IF(ISNUMBER(DATA!AQ672),DATA!AQ672,"n/a")</f>
        <v>3.9E-2</v>
      </c>
      <c r="M2255" s="67"/>
      <c r="N2255" s="67"/>
      <c r="O2255" s="67"/>
      <c r="P2255" s="67"/>
      <c r="Q2255" s="67"/>
      <c r="S2255" s="71"/>
      <c r="U2255" s="71"/>
      <c r="W2255" s="71"/>
      <c r="Y2255" s="71"/>
    </row>
    <row r="2256" spans="1:25" s="70" customFormat="1" x14ac:dyDescent="0.2">
      <c r="A2256" s="67" t="s">
        <v>12</v>
      </c>
      <c r="B2256" s="67" t="s">
        <v>24</v>
      </c>
      <c r="C2256" s="67" t="s">
        <v>25</v>
      </c>
      <c r="D2256" s="67" t="s">
        <v>279</v>
      </c>
      <c r="E2256" s="87">
        <f>+IF(ISNUMBER(DATA!L673),DATA!L673,"n/a")</f>
        <v>99781</v>
      </c>
      <c r="F2256" s="78">
        <f>+IF(ISNUMBER(DATA!M673),DATA!M673,"n/a")</f>
        <v>-0.18</v>
      </c>
      <c r="G2256" s="87">
        <f>+IF(ISNUMBER(DATA!V673),DATA!V673,"n/a")</f>
        <v>339669</v>
      </c>
      <c r="H2256" s="78">
        <f>+IF(ISNUMBER(DATA!W673),DATA!W673,"n/a")</f>
        <v>-0.109</v>
      </c>
      <c r="I2256" s="87">
        <f>+IF(ISNUMBER(DATA!AF673),DATA!AF673,"n/a")</f>
        <v>723457</v>
      </c>
      <c r="J2256" s="78">
        <f>+IF(ISNUMBER(DATA!AG673),DATA!AG673,"n/a")</f>
        <v>-8.7999999999999995E-2</v>
      </c>
      <c r="K2256" s="87">
        <f>+IF(ISNUMBER(DATA!AP673),DATA!AP673,"n/a")</f>
        <v>1709783</v>
      </c>
      <c r="L2256" s="78">
        <f>+IF(ISNUMBER(DATA!AQ673),DATA!AQ673,"n/a")</f>
        <v>-0.03</v>
      </c>
      <c r="M2256" s="67"/>
      <c r="N2256" s="67"/>
      <c r="O2256" s="67"/>
      <c r="P2256" s="67"/>
      <c r="Q2256" s="67"/>
      <c r="S2256" s="71"/>
      <c r="U2256" s="71"/>
      <c r="W2256" s="71"/>
      <c r="Y2256" s="71"/>
    </row>
    <row r="2257" spans="1:25" s="70" customFormat="1" x14ac:dyDescent="0.2">
      <c r="A2257" s="67" t="s">
        <v>12</v>
      </c>
      <c r="B2257" s="67" t="s">
        <v>24</v>
      </c>
      <c r="C2257" s="67" t="s">
        <v>25</v>
      </c>
      <c r="D2257" s="67" t="s">
        <v>280</v>
      </c>
      <c r="E2257" s="87">
        <f>+IF(ISNUMBER(DATA!L674),DATA!L674,"n/a")</f>
        <v>62145</v>
      </c>
      <c r="F2257" s="78">
        <f>+IF(ISNUMBER(DATA!M674),DATA!M674,"n/a")</f>
        <v>-0.249</v>
      </c>
      <c r="G2257" s="87">
        <f>+IF(ISNUMBER(DATA!V674),DATA!V674,"n/a")</f>
        <v>196819</v>
      </c>
      <c r="H2257" s="78">
        <f>+IF(ISNUMBER(DATA!W674),DATA!W674,"n/a")</f>
        <v>-0.224</v>
      </c>
      <c r="I2257" s="87">
        <f>+IF(ISNUMBER(DATA!AF674),DATA!AF674,"n/a")</f>
        <v>416818</v>
      </c>
      <c r="J2257" s="78">
        <f>+IF(ISNUMBER(DATA!AG674),DATA!AG674,"n/a")</f>
        <v>-0.21299999999999999</v>
      </c>
      <c r="K2257" s="87">
        <f>+IF(ISNUMBER(DATA!AP674),DATA!AP674,"n/a")</f>
        <v>971455</v>
      </c>
      <c r="L2257" s="78">
        <f>+IF(ISNUMBER(DATA!AQ674),DATA!AQ674,"n/a")</f>
        <v>-0.122</v>
      </c>
      <c r="M2257" s="67"/>
      <c r="N2257" s="67"/>
      <c r="O2257" s="67"/>
      <c r="P2257" s="67"/>
      <c r="Q2257" s="67"/>
      <c r="S2257" s="71"/>
      <c r="U2257" s="71"/>
      <c r="W2257" s="71"/>
      <c r="Y2257" s="71"/>
    </row>
    <row r="2258" spans="1:25" s="70" customFormat="1" x14ac:dyDescent="0.2">
      <c r="A2258" s="67" t="s">
        <v>12</v>
      </c>
      <c r="B2258" s="67" t="s">
        <v>24</v>
      </c>
      <c r="C2258" s="67" t="s">
        <v>25</v>
      </c>
      <c r="D2258" s="67" t="s">
        <v>281</v>
      </c>
      <c r="E2258" s="87">
        <f>+IF(ISNUMBER(DATA!L675),DATA!L675,"n/a")</f>
        <v>249308</v>
      </c>
      <c r="F2258" s="78">
        <f>+IF(ISNUMBER(DATA!M675),DATA!M675,"n/a")</f>
        <v>-3.7999999999999999E-2</v>
      </c>
      <c r="G2258" s="87">
        <f>+IF(ISNUMBER(DATA!V675),DATA!V675,"n/a")</f>
        <v>794465</v>
      </c>
      <c r="H2258" s="78">
        <f>+IF(ISNUMBER(DATA!W675),DATA!W675,"n/a")</f>
        <v>3.5000000000000003E-2</v>
      </c>
      <c r="I2258" s="87">
        <f>+IF(ISNUMBER(DATA!AF675),DATA!AF675,"n/a")</f>
        <v>1627515</v>
      </c>
      <c r="J2258" s="78">
        <f>+IF(ISNUMBER(DATA!AG675),DATA!AG675,"n/a")</f>
        <v>2.1999999999999999E-2</v>
      </c>
      <c r="K2258" s="87">
        <f>+IF(ISNUMBER(DATA!AP675),DATA!AP675,"n/a")</f>
        <v>3365020</v>
      </c>
      <c r="L2258" s="78">
        <f>+IF(ISNUMBER(DATA!AQ675),DATA!AQ675,"n/a")</f>
        <v>8.9999999999999993E-3</v>
      </c>
      <c r="M2258" s="67"/>
      <c r="N2258" s="67"/>
      <c r="O2258" s="67"/>
      <c r="P2258" s="67"/>
      <c r="Q2258" s="67"/>
      <c r="S2258" s="71"/>
      <c r="U2258" s="71"/>
      <c r="W2258" s="71"/>
      <c r="Y2258" s="71"/>
    </row>
    <row r="2259" spans="1:25" s="70" customFormat="1" x14ac:dyDescent="0.2">
      <c r="A2259" s="67" t="s">
        <v>12</v>
      </c>
      <c r="B2259" s="67" t="s">
        <v>24</v>
      </c>
      <c r="C2259" s="67" t="s">
        <v>25</v>
      </c>
      <c r="D2259" s="67" t="s">
        <v>282</v>
      </c>
      <c r="E2259" s="87">
        <f>+IF(ISNUMBER(DATA!L676),DATA!L676,"n/a")</f>
        <v>108200</v>
      </c>
      <c r="F2259" s="78">
        <f>+IF(ISNUMBER(DATA!M676),DATA!M676,"n/a")</f>
        <v>2.4E-2</v>
      </c>
      <c r="G2259" s="87">
        <f>+IF(ISNUMBER(DATA!V676),DATA!V676,"n/a")</f>
        <v>353372</v>
      </c>
      <c r="H2259" s="78">
        <f>+IF(ISNUMBER(DATA!W676),DATA!W676,"n/a")</f>
        <v>-3.3000000000000002E-2</v>
      </c>
      <c r="I2259" s="87">
        <f>+IF(ISNUMBER(DATA!AF676),DATA!AF676,"n/a")</f>
        <v>729250</v>
      </c>
      <c r="J2259" s="78">
        <f>+IF(ISNUMBER(DATA!AG676),DATA!AG676,"n/a")</f>
        <v>-2.5999999999999999E-2</v>
      </c>
      <c r="K2259" s="87">
        <f>+IF(ISNUMBER(DATA!AP676),DATA!AP676,"n/a")</f>
        <v>1422865</v>
      </c>
      <c r="L2259" s="78">
        <f>+IF(ISNUMBER(DATA!AQ676),DATA!AQ676,"n/a")</f>
        <v>-4.3999999999999997E-2</v>
      </c>
      <c r="M2259" s="67"/>
      <c r="N2259" s="67"/>
      <c r="O2259" s="67"/>
      <c r="P2259" s="67"/>
      <c r="Q2259" s="67"/>
      <c r="S2259" s="71"/>
      <c r="U2259" s="71"/>
      <c r="W2259" s="71"/>
      <c r="Y2259" s="71"/>
    </row>
    <row r="2260" spans="1:25" s="70" customFormat="1" x14ac:dyDescent="0.2">
      <c r="A2260" s="67" t="s">
        <v>12</v>
      </c>
      <c r="B2260" s="67" t="s">
        <v>24</v>
      </c>
      <c r="C2260" s="67" t="s">
        <v>25</v>
      </c>
      <c r="D2260" s="67" t="s">
        <v>283</v>
      </c>
      <c r="E2260" s="87">
        <f>+IF(ISNUMBER(DATA!L677),DATA!L677,"n/a")</f>
        <v>107475</v>
      </c>
      <c r="F2260" s="78">
        <f>+IF(ISNUMBER(DATA!M677),DATA!M677,"n/a")</f>
        <v>-0.51300000000000001</v>
      </c>
      <c r="G2260" s="87">
        <f>+IF(ISNUMBER(DATA!V677),DATA!V677,"n/a")</f>
        <v>338881</v>
      </c>
      <c r="H2260" s="78">
        <f>+IF(ISNUMBER(DATA!W677),DATA!W677,"n/a")</f>
        <v>-0.28499999999999998</v>
      </c>
      <c r="I2260" s="87">
        <f>+IF(ISNUMBER(DATA!AF677),DATA!AF677,"n/a")</f>
        <v>695242</v>
      </c>
      <c r="J2260" s="78">
        <f>+IF(ISNUMBER(DATA!AG677),DATA!AG677,"n/a")</f>
        <v>-0.21199999999999999</v>
      </c>
      <c r="K2260" s="87">
        <f>+IF(ISNUMBER(DATA!AP677),DATA!AP677,"n/a")</f>
        <v>1557863</v>
      </c>
      <c r="L2260" s="78">
        <f>+IF(ISNUMBER(DATA!AQ677),DATA!AQ677,"n/a")</f>
        <v>-6.7000000000000004E-2</v>
      </c>
      <c r="M2260" s="67"/>
      <c r="N2260" s="67"/>
      <c r="O2260" s="67"/>
      <c r="P2260" s="67"/>
      <c r="Q2260" s="67"/>
      <c r="S2260" s="71"/>
      <c r="U2260" s="71"/>
      <c r="W2260" s="71"/>
      <c r="Y2260" s="71"/>
    </row>
    <row r="2261" spans="1:25" s="70" customFormat="1" x14ac:dyDescent="0.2">
      <c r="A2261" s="67" t="s">
        <v>12</v>
      </c>
      <c r="B2261" s="67" t="s">
        <v>24</v>
      </c>
      <c r="C2261" s="67" t="s">
        <v>25</v>
      </c>
      <c r="D2261" s="67" t="s">
        <v>284</v>
      </c>
      <c r="E2261" s="87">
        <f>+IF(ISNUMBER(DATA!L678),DATA!L678,"n/a")</f>
        <v>89360</v>
      </c>
      <c r="F2261" s="78">
        <f>+IF(ISNUMBER(DATA!M678),DATA!M678,"n/a")</f>
        <v>-0.183</v>
      </c>
      <c r="G2261" s="87">
        <f>+IF(ISNUMBER(DATA!V678),DATA!V678,"n/a")</f>
        <v>284240</v>
      </c>
      <c r="H2261" s="78">
        <f>+IF(ISNUMBER(DATA!W678),DATA!W678,"n/a")</f>
        <v>-0.11799999999999999</v>
      </c>
      <c r="I2261" s="87">
        <f>+IF(ISNUMBER(DATA!AF678),DATA!AF678,"n/a")</f>
        <v>601057</v>
      </c>
      <c r="J2261" s="78">
        <f>+IF(ISNUMBER(DATA!AG678),DATA!AG678,"n/a")</f>
        <v>-8.2000000000000003E-2</v>
      </c>
      <c r="K2261" s="87">
        <f>+IF(ISNUMBER(DATA!AP678),DATA!AP678,"n/a")</f>
        <v>1254556</v>
      </c>
      <c r="L2261" s="78">
        <f>+IF(ISNUMBER(DATA!AQ678),DATA!AQ678,"n/a")</f>
        <v>-3.5000000000000003E-2</v>
      </c>
      <c r="M2261" s="67"/>
      <c r="N2261" s="67"/>
      <c r="O2261" s="67"/>
      <c r="P2261" s="67"/>
      <c r="Q2261" s="67"/>
      <c r="S2261" s="71"/>
      <c r="U2261" s="71"/>
      <c r="W2261" s="71"/>
      <c r="Y2261" s="71"/>
    </row>
    <row r="2262" spans="1:25" s="70" customFormat="1" x14ac:dyDescent="0.2">
      <c r="A2262" s="67" t="s">
        <v>12</v>
      </c>
      <c r="B2262" s="67" t="s">
        <v>24</v>
      </c>
      <c r="C2262" s="67" t="s">
        <v>25</v>
      </c>
      <c r="D2262" s="67" t="s">
        <v>285</v>
      </c>
      <c r="E2262" s="87">
        <f>+IF(ISNUMBER(DATA!L679),DATA!L679,"n/a")</f>
        <v>211602</v>
      </c>
      <c r="F2262" s="78">
        <f>+IF(ISNUMBER(DATA!M679),DATA!M679,"n/a")</f>
        <v>-0.11700000000000001</v>
      </c>
      <c r="G2262" s="87">
        <f>+IF(ISNUMBER(DATA!V679),DATA!V679,"n/a")</f>
        <v>692232</v>
      </c>
      <c r="H2262" s="78">
        <f>+IF(ISNUMBER(DATA!W679),DATA!W679,"n/a")</f>
        <v>-8.8999999999999996E-2</v>
      </c>
      <c r="I2262" s="87">
        <f>+IF(ISNUMBER(DATA!AF679),DATA!AF679,"n/a")</f>
        <v>1414418</v>
      </c>
      <c r="J2262" s="78">
        <f>+IF(ISNUMBER(DATA!AG679),DATA!AG679,"n/a")</f>
        <v>-6.6000000000000003E-2</v>
      </c>
      <c r="K2262" s="87">
        <f>+IF(ISNUMBER(DATA!AP679),DATA!AP679,"n/a")</f>
        <v>2906710</v>
      </c>
      <c r="L2262" s="78">
        <f>+IF(ISNUMBER(DATA!AQ679),DATA!AQ679,"n/a")</f>
        <v>-7.9000000000000001E-2</v>
      </c>
      <c r="M2262" s="67"/>
      <c r="N2262" s="67"/>
      <c r="O2262" s="67"/>
      <c r="P2262" s="67"/>
      <c r="Q2262" s="67"/>
      <c r="S2262" s="71"/>
      <c r="U2262" s="71"/>
      <c r="W2262" s="71"/>
      <c r="Y2262" s="71"/>
    </row>
    <row r="2263" spans="1:25" s="70" customFormat="1" x14ac:dyDescent="0.2">
      <c r="A2263" s="67" t="s">
        <v>12</v>
      </c>
      <c r="B2263" s="67" t="s">
        <v>24</v>
      </c>
      <c r="C2263" s="67" t="s">
        <v>25</v>
      </c>
      <c r="D2263" s="67" t="s">
        <v>286</v>
      </c>
      <c r="E2263" s="87">
        <f>+IF(ISNUMBER(DATA!L680),DATA!L680,"n/a")</f>
        <v>202331</v>
      </c>
      <c r="F2263" s="78">
        <f>+IF(ISNUMBER(DATA!M680),DATA!M680,"n/a")</f>
        <v>-0.19400000000000001</v>
      </c>
      <c r="G2263" s="87">
        <f>+IF(ISNUMBER(DATA!V680),DATA!V680,"n/a")</f>
        <v>662288</v>
      </c>
      <c r="H2263" s="78">
        <f>+IF(ISNUMBER(DATA!W680),DATA!W680,"n/a")</f>
        <v>-0.16</v>
      </c>
      <c r="I2263" s="87">
        <f>+IF(ISNUMBER(DATA!AF680),DATA!AF680,"n/a")</f>
        <v>1396345</v>
      </c>
      <c r="J2263" s="78">
        <f>+IF(ISNUMBER(DATA!AG680),DATA!AG680,"n/a")</f>
        <v>-0.13500000000000001</v>
      </c>
      <c r="K2263" s="87">
        <f>+IF(ISNUMBER(DATA!AP680),DATA!AP680,"n/a")</f>
        <v>3139205</v>
      </c>
      <c r="L2263" s="78">
        <f>+IF(ISNUMBER(DATA!AQ680),DATA!AQ680,"n/a")</f>
        <v>-7.1999999999999995E-2</v>
      </c>
      <c r="M2263" s="67"/>
      <c r="N2263" s="67"/>
      <c r="O2263" s="67"/>
      <c r="P2263" s="67"/>
      <c r="Q2263" s="67"/>
      <c r="S2263" s="71"/>
      <c r="U2263" s="71"/>
      <c r="W2263" s="71"/>
      <c r="Y2263" s="71"/>
    </row>
    <row r="2264" spans="1:25" s="70" customFormat="1" x14ac:dyDescent="0.2">
      <c r="A2264" s="67" t="s">
        <v>12</v>
      </c>
      <c r="B2264" s="67" t="s">
        <v>24</v>
      </c>
      <c r="C2264" s="67" t="s">
        <v>25</v>
      </c>
      <c r="D2264" s="67" t="s">
        <v>287</v>
      </c>
      <c r="E2264" s="87">
        <f>+IF(ISNUMBER(DATA!L681),DATA!L681,"n/a")</f>
        <v>221552</v>
      </c>
      <c r="F2264" s="78">
        <f>+IF(ISNUMBER(DATA!M681),DATA!M681,"n/a")</f>
        <v>0.10199999999999999</v>
      </c>
      <c r="G2264" s="87">
        <f>+IF(ISNUMBER(DATA!V681),DATA!V681,"n/a")</f>
        <v>691697</v>
      </c>
      <c r="H2264" s="78">
        <f>+IF(ISNUMBER(DATA!W681),DATA!W681,"n/a")</f>
        <v>-1.4E-2</v>
      </c>
      <c r="I2264" s="87">
        <f>+IF(ISNUMBER(DATA!AF681),DATA!AF681,"n/a")</f>
        <v>1480547</v>
      </c>
      <c r="J2264" s="78">
        <f>+IF(ISNUMBER(DATA!AG681),DATA!AG681,"n/a")</f>
        <v>7.0000000000000001E-3</v>
      </c>
      <c r="K2264" s="87">
        <f>+IF(ISNUMBER(DATA!AP681),DATA!AP681,"n/a")</f>
        <v>2959664</v>
      </c>
      <c r="L2264" s="78">
        <f>+IF(ISNUMBER(DATA!AQ681),DATA!AQ681,"n/a")</f>
        <v>4.4999999999999998E-2</v>
      </c>
      <c r="M2264" s="67"/>
      <c r="N2264" s="67"/>
      <c r="O2264" s="67"/>
      <c r="P2264" s="67"/>
      <c r="Q2264" s="67"/>
      <c r="S2264" s="71"/>
      <c r="U2264" s="71"/>
      <c r="W2264" s="71"/>
      <c r="Y2264" s="71"/>
    </row>
    <row r="2265" spans="1:25" s="70" customFormat="1" x14ac:dyDescent="0.2">
      <c r="A2265" s="67" t="s">
        <v>12</v>
      </c>
      <c r="B2265" s="67" t="s">
        <v>24</v>
      </c>
      <c r="C2265" s="67" t="s">
        <v>25</v>
      </c>
      <c r="D2265" s="67" t="s">
        <v>288</v>
      </c>
      <c r="E2265" s="87">
        <f>+IF(ISNUMBER(DATA!L682),DATA!L682,"n/a")</f>
        <v>98651</v>
      </c>
      <c r="F2265" s="78">
        <f>+IF(ISNUMBER(DATA!M682),DATA!M682,"n/a")</f>
        <v>0.16800000000000001</v>
      </c>
      <c r="G2265" s="87">
        <f>+IF(ISNUMBER(DATA!V682),DATA!V682,"n/a")</f>
        <v>324533</v>
      </c>
      <c r="H2265" s="78">
        <f>+IF(ISNUMBER(DATA!W682),DATA!W682,"n/a")</f>
        <v>-1E-3</v>
      </c>
      <c r="I2265" s="87">
        <f>+IF(ISNUMBER(DATA!AF682),DATA!AF682,"n/a")</f>
        <v>699746</v>
      </c>
      <c r="J2265" s="78">
        <f>+IF(ISNUMBER(DATA!AG682),DATA!AG682,"n/a")</f>
        <v>-1.4E-2</v>
      </c>
      <c r="K2265" s="87">
        <f>+IF(ISNUMBER(DATA!AP682),DATA!AP682,"n/a")</f>
        <v>1404904</v>
      </c>
      <c r="L2265" s="78">
        <f>+IF(ISNUMBER(DATA!AQ682),DATA!AQ682,"n/a")</f>
        <v>2.7E-2</v>
      </c>
      <c r="M2265" s="67"/>
      <c r="N2265" s="67"/>
      <c r="O2265" s="67"/>
      <c r="P2265" s="67"/>
      <c r="Q2265" s="67"/>
      <c r="S2265" s="71"/>
      <c r="U2265" s="71"/>
      <c r="W2265" s="71"/>
      <c r="Y2265" s="71"/>
    </row>
    <row r="2266" spans="1:25" s="70" customFormat="1" x14ac:dyDescent="0.2">
      <c r="A2266" s="67" t="s">
        <v>12</v>
      </c>
      <c r="B2266" s="67" t="s">
        <v>24</v>
      </c>
      <c r="C2266" s="67" t="s">
        <v>25</v>
      </c>
      <c r="D2266" s="67" t="s">
        <v>289</v>
      </c>
      <c r="E2266" s="87">
        <f>+IF(ISNUMBER(DATA!L683),DATA!L683,"n/a")</f>
        <v>132495</v>
      </c>
      <c r="F2266" s="78">
        <f>+IF(ISNUMBER(DATA!M683),DATA!M683,"n/a")</f>
        <v>2.8000000000000001E-2</v>
      </c>
      <c r="G2266" s="87">
        <f>+IF(ISNUMBER(DATA!V683),DATA!V683,"n/a")</f>
        <v>486104</v>
      </c>
      <c r="H2266" s="78">
        <f>+IF(ISNUMBER(DATA!W683),DATA!W683,"n/a")</f>
        <v>0.14799999999999999</v>
      </c>
      <c r="I2266" s="87">
        <f>+IF(ISNUMBER(DATA!AF683),DATA!AF683,"n/a")</f>
        <v>1010831</v>
      </c>
      <c r="J2266" s="78">
        <f>+IF(ISNUMBER(DATA!AG683),DATA!AG683,"n/a")</f>
        <v>0.1</v>
      </c>
      <c r="K2266" s="87">
        <f>+IF(ISNUMBER(DATA!AP683),DATA!AP683,"n/a")</f>
        <v>1988648</v>
      </c>
      <c r="L2266" s="78">
        <f>+IF(ISNUMBER(DATA!AQ683),DATA!AQ683,"n/a")</f>
        <v>2.5000000000000001E-2</v>
      </c>
      <c r="M2266" s="67"/>
      <c r="N2266" s="67"/>
      <c r="O2266" s="67"/>
      <c r="P2266" s="67"/>
      <c r="Q2266" s="67"/>
      <c r="S2266" s="71"/>
      <c r="U2266" s="71"/>
      <c r="W2266" s="71"/>
      <c r="Y2266" s="71"/>
    </row>
    <row r="2267" spans="1:25" s="70" customFormat="1" x14ac:dyDescent="0.2">
      <c r="A2267" s="67" t="s">
        <v>12</v>
      </c>
      <c r="B2267" s="67" t="s">
        <v>24</v>
      </c>
      <c r="C2267" s="67" t="s">
        <v>25</v>
      </c>
      <c r="D2267" s="67" t="s">
        <v>290</v>
      </c>
      <c r="E2267" s="87">
        <f>+IF(ISNUMBER(DATA!L684),DATA!L684,"n/a")</f>
        <v>179856</v>
      </c>
      <c r="F2267" s="78">
        <f>+IF(ISNUMBER(DATA!M684),DATA!M684,"n/a")</f>
        <v>-2.5999999999999999E-2</v>
      </c>
      <c r="G2267" s="87">
        <f>+IF(ISNUMBER(DATA!V684),DATA!V684,"n/a")</f>
        <v>596899</v>
      </c>
      <c r="H2267" s="78">
        <f>+IF(ISNUMBER(DATA!W684),DATA!W684,"n/a")</f>
        <v>0.104</v>
      </c>
      <c r="I2267" s="87">
        <f>+IF(ISNUMBER(DATA!AF684),DATA!AF684,"n/a")</f>
        <v>1240451</v>
      </c>
      <c r="J2267" s="78">
        <f>+IF(ISNUMBER(DATA!AG684),DATA!AG684,"n/a")</f>
        <v>0.13700000000000001</v>
      </c>
      <c r="K2267" s="87">
        <f>+IF(ISNUMBER(DATA!AP684),DATA!AP684,"n/a")</f>
        <v>2581424</v>
      </c>
      <c r="L2267" s="78">
        <f>+IF(ISNUMBER(DATA!AQ684),DATA!AQ684,"n/a")</f>
        <v>5.7000000000000002E-2</v>
      </c>
      <c r="M2267" s="67"/>
      <c r="N2267" s="67"/>
      <c r="O2267" s="67"/>
      <c r="P2267" s="67"/>
      <c r="Q2267" s="67"/>
      <c r="S2267" s="71"/>
      <c r="U2267" s="71"/>
      <c r="W2267" s="71"/>
      <c r="Y2267" s="71"/>
    </row>
    <row r="2268" spans="1:25" s="70" customFormat="1" x14ac:dyDescent="0.2">
      <c r="A2268" s="67" t="s">
        <v>12</v>
      </c>
      <c r="B2268" s="67" t="s">
        <v>24</v>
      </c>
      <c r="C2268" s="67" t="s">
        <v>25</v>
      </c>
      <c r="D2268" s="67" t="s">
        <v>291</v>
      </c>
      <c r="E2268" s="87">
        <f>+IF(ISNUMBER(DATA!L685),DATA!L685,"n/a")</f>
        <v>209113</v>
      </c>
      <c r="F2268" s="78">
        <f>+IF(ISNUMBER(DATA!M685),DATA!M685,"n/a")</f>
        <v>-0.125</v>
      </c>
      <c r="G2268" s="87">
        <f>+IF(ISNUMBER(DATA!V685),DATA!V685,"n/a")</f>
        <v>683890</v>
      </c>
      <c r="H2268" s="78">
        <f>+IF(ISNUMBER(DATA!W685),DATA!W685,"n/a")</f>
        <v>-9.6000000000000002E-2</v>
      </c>
      <c r="I2268" s="87">
        <f>+IF(ISNUMBER(DATA!AF685),DATA!AF685,"n/a")</f>
        <v>1392268</v>
      </c>
      <c r="J2268" s="78">
        <f>+IF(ISNUMBER(DATA!AG685),DATA!AG685,"n/a")</f>
        <v>-9.2999999999999999E-2</v>
      </c>
      <c r="K2268" s="87">
        <f>+IF(ISNUMBER(DATA!AP685),DATA!AP685,"n/a")</f>
        <v>2832276</v>
      </c>
      <c r="L2268" s="78">
        <f>+IF(ISNUMBER(DATA!AQ685),DATA!AQ685,"n/a")</f>
        <v>-9.1999999999999998E-2</v>
      </c>
      <c r="M2268" s="67"/>
      <c r="N2268" s="67"/>
      <c r="O2268" s="67"/>
      <c r="P2268" s="67"/>
      <c r="Q2268" s="67"/>
      <c r="S2268" s="71"/>
      <c r="U2268" s="71"/>
      <c r="W2268" s="71"/>
      <c r="Y2268" s="71"/>
    </row>
    <row r="2269" spans="1:25" s="70" customFormat="1" x14ac:dyDescent="0.2">
      <c r="A2269" s="67" t="s">
        <v>12</v>
      </c>
      <c r="B2269" s="67" t="s">
        <v>24</v>
      </c>
      <c r="C2269" s="67" t="s">
        <v>25</v>
      </c>
      <c r="D2269" s="67" t="s">
        <v>292</v>
      </c>
      <c r="E2269" s="87">
        <f>+IF(ISNUMBER(DATA!L686),DATA!L686,"n/a")</f>
        <v>79108</v>
      </c>
      <c r="F2269" s="78">
        <f>+IF(ISNUMBER(DATA!M686),DATA!M686,"n/a")</f>
        <v>4.0000000000000001E-3</v>
      </c>
      <c r="G2269" s="87">
        <f>+IF(ISNUMBER(DATA!V686),DATA!V686,"n/a")</f>
        <v>261945</v>
      </c>
      <c r="H2269" s="78">
        <f>+IF(ISNUMBER(DATA!W686),DATA!W686,"n/a")</f>
        <v>-2.5000000000000001E-2</v>
      </c>
      <c r="I2269" s="87">
        <f>+IF(ISNUMBER(DATA!AF686),DATA!AF686,"n/a")</f>
        <v>543555</v>
      </c>
      <c r="J2269" s="78">
        <f>+IF(ISNUMBER(DATA!AG686),DATA!AG686,"n/a")</f>
        <v>-1.6E-2</v>
      </c>
      <c r="K2269" s="87">
        <f>+IF(ISNUMBER(DATA!AP686),DATA!AP686,"n/a")</f>
        <v>1067083</v>
      </c>
      <c r="L2269" s="78">
        <f>+IF(ISNUMBER(DATA!AQ686),DATA!AQ686,"n/a")</f>
        <v>-2.1999999999999999E-2</v>
      </c>
      <c r="M2269" s="67"/>
      <c r="N2269" s="67"/>
      <c r="O2269" s="67"/>
      <c r="P2269" s="67"/>
      <c r="Q2269" s="67"/>
      <c r="S2269" s="71"/>
      <c r="U2269" s="71"/>
      <c r="W2269" s="71"/>
      <c r="Y2269" s="71"/>
    </row>
    <row r="2270" spans="1:25" s="70" customFormat="1" x14ac:dyDescent="0.2">
      <c r="A2270" s="67" t="s">
        <v>12</v>
      </c>
      <c r="B2270" s="67" t="s">
        <v>24</v>
      </c>
      <c r="C2270" s="67" t="s">
        <v>25</v>
      </c>
      <c r="D2270" s="67" t="s">
        <v>293</v>
      </c>
      <c r="E2270" s="87">
        <f>+IF(ISNUMBER(DATA!L687),DATA!L687,"n/a")</f>
        <v>59853</v>
      </c>
      <c r="F2270" s="78">
        <f>+IF(ISNUMBER(DATA!M687),DATA!M687,"n/a")</f>
        <v>-3.5000000000000003E-2</v>
      </c>
      <c r="G2270" s="87">
        <f>+IF(ISNUMBER(DATA!V687),DATA!V687,"n/a")</f>
        <v>184024</v>
      </c>
      <c r="H2270" s="78">
        <f>+IF(ISNUMBER(DATA!W687),DATA!W687,"n/a")</f>
        <v>-4.7E-2</v>
      </c>
      <c r="I2270" s="87">
        <f>+IF(ISNUMBER(DATA!AF687),DATA!AF687,"n/a")</f>
        <v>380862</v>
      </c>
      <c r="J2270" s="78">
        <f>+IF(ISNUMBER(DATA!AG687),DATA!AG687,"n/a")</f>
        <v>-8.9999999999999993E-3</v>
      </c>
      <c r="K2270" s="87">
        <f>+IF(ISNUMBER(DATA!AP687),DATA!AP687,"n/a")</f>
        <v>794335</v>
      </c>
      <c r="L2270" s="78">
        <f>+IF(ISNUMBER(DATA!AQ687),DATA!AQ687,"n/a")</f>
        <v>-3.2000000000000001E-2</v>
      </c>
      <c r="M2270" s="67"/>
      <c r="N2270" s="67"/>
      <c r="O2270" s="67"/>
      <c r="P2270" s="67"/>
      <c r="Q2270" s="67"/>
      <c r="S2270" s="71"/>
      <c r="U2270" s="71"/>
      <c r="W2270" s="71"/>
      <c r="Y2270" s="71"/>
    </row>
    <row r="2271" spans="1:25" s="70" customFormat="1" x14ac:dyDescent="0.2">
      <c r="A2271" s="67" t="s">
        <v>12</v>
      </c>
      <c r="B2271" s="67" t="s">
        <v>24</v>
      </c>
      <c r="C2271" s="67" t="s">
        <v>25</v>
      </c>
      <c r="D2271" s="67" t="s">
        <v>294</v>
      </c>
      <c r="E2271" s="87">
        <f>+IF(ISNUMBER(DATA!L688),DATA!L688,"n/a")</f>
        <v>87360</v>
      </c>
      <c r="F2271" s="78">
        <f>+IF(ISNUMBER(DATA!M688),DATA!M688,"n/a")</f>
        <v>3.5999999999999997E-2</v>
      </c>
      <c r="G2271" s="87">
        <f>+IF(ISNUMBER(DATA!V688),DATA!V688,"n/a")</f>
        <v>307225</v>
      </c>
      <c r="H2271" s="78">
        <f>+IF(ISNUMBER(DATA!W688),DATA!W688,"n/a")</f>
        <v>8.3000000000000004E-2</v>
      </c>
      <c r="I2271" s="87">
        <f>+IF(ISNUMBER(DATA!AF688),DATA!AF688,"n/a")</f>
        <v>624452</v>
      </c>
      <c r="J2271" s="78">
        <f>+IF(ISNUMBER(DATA!AG688),DATA!AG688,"n/a")</f>
        <v>1.7000000000000001E-2</v>
      </c>
      <c r="K2271" s="87">
        <f>+IF(ISNUMBER(DATA!AP688),DATA!AP688,"n/a")</f>
        <v>1296063</v>
      </c>
      <c r="L2271" s="78">
        <f>+IF(ISNUMBER(DATA!AQ688),DATA!AQ688,"n/a")</f>
        <v>2.3E-2</v>
      </c>
      <c r="M2271" s="67"/>
      <c r="N2271" s="67"/>
      <c r="O2271" s="67"/>
      <c r="P2271" s="67"/>
      <c r="Q2271" s="67"/>
      <c r="S2271" s="71"/>
      <c r="U2271" s="71"/>
      <c r="W2271" s="71"/>
      <c r="Y2271" s="71"/>
    </row>
    <row r="2272" spans="1:25" s="70" customFormat="1" x14ac:dyDescent="0.2">
      <c r="A2272" s="67" t="s">
        <v>12</v>
      </c>
      <c r="B2272" s="67" t="s">
        <v>24</v>
      </c>
      <c r="C2272" s="67" t="s">
        <v>25</v>
      </c>
      <c r="D2272" s="67" t="s">
        <v>295</v>
      </c>
      <c r="E2272" s="87">
        <f>+IF(ISNUMBER(DATA!L689),DATA!L689,"n/a")</f>
        <v>626501</v>
      </c>
      <c r="F2272" s="78">
        <f>+IF(ISNUMBER(DATA!M689),DATA!M689,"n/a")</f>
        <v>6.2E-2</v>
      </c>
      <c r="G2272" s="87">
        <f>+IF(ISNUMBER(DATA!V689),DATA!V689,"n/a")</f>
        <v>1978058</v>
      </c>
      <c r="H2272" s="78">
        <f>+IF(ISNUMBER(DATA!W689),DATA!W689,"n/a")</f>
        <v>6.8000000000000005E-2</v>
      </c>
      <c r="I2272" s="87">
        <f>+IF(ISNUMBER(DATA!AF689),DATA!AF689,"n/a")</f>
        <v>4006685</v>
      </c>
      <c r="J2272" s="78">
        <f>+IF(ISNUMBER(DATA!AG689),DATA!AG689,"n/a")</f>
        <v>7.4999999999999997E-2</v>
      </c>
      <c r="K2272" s="87">
        <f>+IF(ISNUMBER(DATA!AP689),DATA!AP689,"n/a")</f>
        <v>8209906</v>
      </c>
      <c r="L2272" s="78">
        <f>+IF(ISNUMBER(DATA!AQ689),DATA!AQ689,"n/a")</f>
        <v>0.105</v>
      </c>
      <c r="M2272" s="67"/>
      <c r="N2272" s="67"/>
      <c r="O2272" s="67"/>
      <c r="P2272" s="67"/>
      <c r="Q2272" s="67"/>
      <c r="S2272" s="71"/>
      <c r="U2272" s="71"/>
      <c r="W2272" s="71"/>
      <c r="Y2272" s="71"/>
    </row>
    <row r="2273" spans="1:25" s="70" customFormat="1" x14ac:dyDescent="0.2">
      <c r="A2273" s="67" t="s">
        <v>12</v>
      </c>
      <c r="B2273" s="67" t="s">
        <v>24</v>
      </c>
      <c r="C2273" s="67" t="s">
        <v>25</v>
      </c>
      <c r="D2273" s="67" t="s">
        <v>296</v>
      </c>
      <c r="E2273" s="87">
        <f>+IF(ISNUMBER(DATA!L690),DATA!L690,"n/a")</f>
        <v>35873</v>
      </c>
      <c r="F2273" s="78">
        <f>+IF(ISNUMBER(DATA!M690),DATA!M690,"n/a")</f>
        <v>-7.9000000000000001E-2</v>
      </c>
      <c r="G2273" s="87">
        <f>+IF(ISNUMBER(DATA!V690),DATA!V690,"n/a")</f>
        <v>117863</v>
      </c>
      <c r="H2273" s="78">
        <f>+IF(ISNUMBER(DATA!W690),DATA!W690,"n/a")</f>
        <v>-0.13</v>
      </c>
      <c r="I2273" s="87">
        <f>+IF(ISNUMBER(DATA!AF690),DATA!AF690,"n/a")</f>
        <v>259418</v>
      </c>
      <c r="J2273" s="78">
        <f>+IF(ISNUMBER(DATA!AG690),DATA!AG690,"n/a")</f>
        <v>-8.5999999999999993E-2</v>
      </c>
      <c r="K2273" s="87">
        <f>+IF(ISNUMBER(DATA!AP690),DATA!AP690,"n/a")</f>
        <v>529516</v>
      </c>
      <c r="L2273" s="78">
        <f>+IF(ISNUMBER(DATA!AQ690),DATA!AQ690,"n/a")</f>
        <v>-5.8999999999999997E-2</v>
      </c>
      <c r="M2273" s="67"/>
      <c r="N2273" s="67"/>
      <c r="O2273" s="67"/>
      <c r="P2273" s="67"/>
      <c r="Q2273" s="67"/>
      <c r="S2273" s="71"/>
      <c r="U2273" s="71"/>
      <c r="W2273" s="71"/>
      <c r="Y2273" s="71"/>
    </row>
    <row r="2274" spans="1:25" s="70" customFormat="1" x14ac:dyDescent="0.2">
      <c r="A2274" s="67" t="s">
        <v>12</v>
      </c>
      <c r="B2274" s="67" t="s">
        <v>24</v>
      </c>
      <c r="C2274" s="67" t="s">
        <v>25</v>
      </c>
      <c r="D2274" s="67" t="s">
        <v>297</v>
      </c>
      <c r="E2274" s="87">
        <f>+IF(ISNUMBER(DATA!L691),DATA!L691,"n/a")</f>
        <v>199149</v>
      </c>
      <c r="F2274" s="78">
        <f>+IF(ISNUMBER(DATA!M691),DATA!M691,"n/a")</f>
        <v>0</v>
      </c>
      <c r="G2274" s="87">
        <f>+IF(ISNUMBER(DATA!V691),DATA!V691,"n/a")</f>
        <v>610013</v>
      </c>
      <c r="H2274" s="78">
        <f>+IF(ISNUMBER(DATA!W691),DATA!W691,"n/a")</f>
        <v>-6.0000000000000001E-3</v>
      </c>
      <c r="I2274" s="87">
        <f>+IF(ISNUMBER(DATA!AF691),DATA!AF691,"n/a")</f>
        <v>1231051</v>
      </c>
      <c r="J2274" s="78">
        <f>+IF(ISNUMBER(DATA!AG691),DATA!AG691,"n/a")</f>
        <v>2.7E-2</v>
      </c>
      <c r="K2274" s="87">
        <f>+IF(ISNUMBER(DATA!AP691),DATA!AP691,"n/a")</f>
        <v>2648510</v>
      </c>
      <c r="L2274" s="78">
        <f>+IF(ISNUMBER(DATA!AQ691),DATA!AQ691,"n/a")</f>
        <v>-2.1999999999999999E-2</v>
      </c>
      <c r="M2274" s="67"/>
      <c r="N2274" s="67"/>
      <c r="O2274" s="67"/>
      <c r="P2274" s="67"/>
      <c r="Q2274" s="67"/>
      <c r="S2274" s="71"/>
      <c r="U2274" s="71"/>
      <c r="W2274" s="71"/>
      <c r="Y2274" s="71"/>
    </row>
    <row r="2275" spans="1:25" s="70" customFormat="1" x14ac:dyDescent="0.2">
      <c r="A2275" s="67" t="s">
        <v>12</v>
      </c>
      <c r="B2275" s="67" t="s">
        <v>24</v>
      </c>
      <c r="C2275" s="67" t="s">
        <v>25</v>
      </c>
      <c r="D2275" s="67" t="s">
        <v>298</v>
      </c>
      <c r="E2275" s="87">
        <f>+IF(ISNUMBER(DATA!L692),DATA!L692,"n/a")</f>
        <v>116894</v>
      </c>
      <c r="F2275" s="78">
        <f>+IF(ISNUMBER(DATA!M692),DATA!M692,"n/a")</f>
        <v>-0.192</v>
      </c>
      <c r="G2275" s="87">
        <f>+IF(ISNUMBER(DATA!V692),DATA!V692,"n/a")</f>
        <v>475559</v>
      </c>
      <c r="H2275" s="78">
        <f>+IF(ISNUMBER(DATA!W692),DATA!W692,"n/a")</f>
        <v>-0.23200000000000001</v>
      </c>
      <c r="I2275" s="87">
        <f>+IF(ISNUMBER(DATA!AF692),DATA!AF692,"n/a")</f>
        <v>1042126</v>
      </c>
      <c r="J2275" s="78">
        <f>+IF(ISNUMBER(DATA!AG692),DATA!AG692,"n/a")</f>
        <v>2.1999999999999999E-2</v>
      </c>
      <c r="K2275" s="87">
        <f>+IF(ISNUMBER(DATA!AP692),DATA!AP692,"n/a")</f>
        <v>2426487</v>
      </c>
      <c r="L2275" s="78">
        <f>+IF(ISNUMBER(DATA!AQ692),DATA!AQ692,"n/a")</f>
        <v>8.8999999999999996E-2</v>
      </c>
      <c r="M2275" s="67"/>
      <c r="N2275" s="67"/>
      <c r="O2275" s="67"/>
      <c r="P2275" s="67"/>
      <c r="Q2275" s="67"/>
      <c r="S2275" s="71"/>
      <c r="U2275" s="71"/>
      <c r="W2275" s="71"/>
      <c r="Y2275" s="71"/>
    </row>
    <row r="2276" spans="1:25" s="70" customFormat="1" x14ac:dyDescent="0.2">
      <c r="A2276" s="67" t="s">
        <v>12</v>
      </c>
      <c r="B2276" s="67" t="s">
        <v>24</v>
      </c>
      <c r="C2276" s="67" t="s">
        <v>25</v>
      </c>
      <c r="D2276" s="67" t="s">
        <v>299</v>
      </c>
      <c r="E2276" s="87">
        <f>+IF(ISNUMBER(DATA!L693),DATA!L693,"n/a")</f>
        <v>140520</v>
      </c>
      <c r="F2276" s="78">
        <f>+IF(ISNUMBER(DATA!M693),DATA!M693,"n/a")</f>
        <v>-8.4000000000000005E-2</v>
      </c>
      <c r="G2276" s="87">
        <f>+IF(ISNUMBER(DATA!V693),DATA!V693,"n/a")</f>
        <v>527134</v>
      </c>
      <c r="H2276" s="78">
        <f>+IF(ISNUMBER(DATA!W693),DATA!W693,"n/a")</f>
        <v>-0.16400000000000001</v>
      </c>
      <c r="I2276" s="87">
        <f>+IF(ISNUMBER(DATA!AF693),DATA!AF693,"n/a")</f>
        <v>1178058</v>
      </c>
      <c r="J2276" s="78">
        <f>+IF(ISNUMBER(DATA!AG693),DATA!AG693,"n/a")</f>
        <v>-0.04</v>
      </c>
      <c r="K2276" s="87">
        <f>+IF(ISNUMBER(DATA!AP693),DATA!AP693,"n/a")</f>
        <v>2639018</v>
      </c>
      <c r="L2276" s="78">
        <f>+IF(ISNUMBER(DATA!AQ693),DATA!AQ693,"n/a")</f>
        <v>5.5E-2</v>
      </c>
      <c r="M2276" s="67"/>
      <c r="N2276" s="67"/>
      <c r="O2276" s="67"/>
      <c r="P2276" s="67"/>
      <c r="Q2276" s="67"/>
      <c r="S2276" s="71"/>
      <c r="U2276" s="71"/>
      <c r="W2276" s="71"/>
      <c r="Y2276" s="71"/>
    </row>
    <row r="2277" spans="1:25" s="70" customFormat="1" x14ac:dyDescent="0.2">
      <c r="A2277" s="67" t="s">
        <v>12</v>
      </c>
      <c r="B2277" s="67" t="s">
        <v>24</v>
      </c>
      <c r="C2277" s="67" t="s">
        <v>25</v>
      </c>
      <c r="D2277" s="67" t="s">
        <v>300</v>
      </c>
      <c r="E2277" s="87">
        <f>+IF(ISNUMBER(DATA!L694),DATA!L694,"n/a")</f>
        <v>44517</v>
      </c>
      <c r="F2277" s="78">
        <f>+IF(ISNUMBER(DATA!M694),DATA!M694,"n/a")</f>
        <v>-0.126</v>
      </c>
      <c r="G2277" s="87">
        <f>+IF(ISNUMBER(DATA!V694),DATA!V694,"n/a")</f>
        <v>150345</v>
      </c>
      <c r="H2277" s="78">
        <f>+IF(ISNUMBER(DATA!W694),DATA!W694,"n/a")</f>
        <v>-0.113</v>
      </c>
      <c r="I2277" s="87">
        <f>+IF(ISNUMBER(DATA!AF694),DATA!AF694,"n/a")</f>
        <v>314192</v>
      </c>
      <c r="J2277" s="78">
        <f>+IF(ISNUMBER(DATA!AG694),DATA!AG694,"n/a")</f>
        <v>-0.109</v>
      </c>
      <c r="K2277" s="87">
        <f>+IF(ISNUMBER(DATA!AP694),DATA!AP694,"n/a")</f>
        <v>653663</v>
      </c>
      <c r="L2277" s="78">
        <f>+IF(ISNUMBER(DATA!AQ694),DATA!AQ694,"n/a")</f>
        <v>-0.107</v>
      </c>
      <c r="M2277" s="67"/>
      <c r="N2277" s="67"/>
      <c r="O2277" s="67"/>
      <c r="P2277" s="67"/>
      <c r="Q2277" s="67"/>
      <c r="S2277" s="71"/>
      <c r="U2277" s="71"/>
      <c r="W2277" s="71"/>
      <c r="Y2277" s="71"/>
    </row>
    <row r="2278" spans="1:25" s="70" customFormat="1" x14ac:dyDescent="0.2">
      <c r="A2278" s="67" t="s">
        <v>12</v>
      </c>
      <c r="B2278" s="67" t="s">
        <v>24</v>
      </c>
      <c r="C2278" s="67" t="s">
        <v>25</v>
      </c>
      <c r="D2278" s="67" t="s">
        <v>301</v>
      </c>
      <c r="E2278" s="87">
        <f>+IF(ISNUMBER(DATA!L695),DATA!L695,"n/a")</f>
        <v>90086</v>
      </c>
      <c r="F2278" s="78">
        <f>+IF(ISNUMBER(DATA!M695),DATA!M695,"n/a")</f>
        <v>-7.1999999999999995E-2</v>
      </c>
      <c r="G2278" s="87">
        <f>+IF(ISNUMBER(DATA!V695),DATA!V695,"n/a")</f>
        <v>309966</v>
      </c>
      <c r="H2278" s="78">
        <f>+IF(ISNUMBER(DATA!W695),DATA!W695,"n/a")</f>
        <v>0</v>
      </c>
      <c r="I2278" s="87">
        <f>+IF(ISNUMBER(DATA!AF695),DATA!AF695,"n/a")</f>
        <v>754790</v>
      </c>
      <c r="J2278" s="78">
        <f>+IF(ISNUMBER(DATA!AG695),DATA!AG695,"n/a")</f>
        <v>1E-3</v>
      </c>
      <c r="K2278" s="87">
        <f>+IF(ISNUMBER(DATA!AP695),DATA!AP695,"n/a")</f>
        <v>1470957</v>
      </c>
      <c r="L2278" s="78">
        <f>+IF(ISNUMBER(DATA!AQ695),DATA!AQ695,"n/a")</f>
        <v>-4.2000000000000003E-2</v>
      </c>
      <c r="M2278" s="67"/>
      <c r="N2278" s="67"/>
      <c r="O2278" s="67"/>
      <c r="P2278" s="67"/>
      <c r="Q2278" s="67"/>
      <c r="S2278" s="71"/>
      <c r="U2278" s="71"/>
      <c r="W2278" s="71"/>
      <c r="Y2278" s="71"/>
    </row>
    <row r="2279" spans="1:25" s="70" customFormat="1" x14ac:dyDescent="0.2">
      <c r="A2279" s="67" t="s">
        <v>12</v>
      </c>
      <c r="B2279" s="67" t="s">
        <v>24</v>
      </c>
      <c r="C2279" s="67" t="s">
        <v>25</v>
      </c>
      <c r="D2279" s="67" t="s">
        <v>302</v>
      </c>
      <c r="E2279" s="87">
        <f>+IF(ISNUMBER(DATA!L696),DATA!L696,"n/a")</f>
        <v>600939</v>
      </c>
      <c r="F2279" s="78">
        <f>+IF(ISNUMBER(DATA!M696),DATA!M696,"n/a")</f>
        <v>5.3999999999999999E-2</v>
      </c>
      <c r="G2279" s="87">
        <f>+IF(ISNUMBER(DATA!V696),DATA!V696,"n/a")</f>
        <v>1917693</v>
      </c>
      <c r="H2279" s="78">
        <f>+IF(ISNUMBER(DATA!W696),DATA!W696,"n/a")</f>
        <v>8.7999999999999995E-2</v>
      </c>
      <c r="I2279" s="87">
        <f>+IF(ISNUMBER(DATA!AF696),DATA!AF696,"n/a")</f>
        <v>3838291</v>
      </c>
      <c r="J2279" s="78">
        <f>+IF(ISNUMBER(DATA!AG696),DATA!AG696,"n/a")</f>
        <v>4.8000000000000001E-2</v>
      </c>
      <c r="K2279" s="87">
        <f>+IF(ISNUMBER(DATA!AP696),DATA!AP696,"n/a")</f>
        <v>8171478</v>
      </c>
      <c r="L2279" s="78">
        <f>+IF(ISNUMBER(DATA!AQ696),DATA!AQ696,"n/a")</f>
        <v>1E-3</v>
      </c>
      <c r="M2279" s="67"/>
      <c r="N2279" s="67"/>
      <c r="O2279" s="67"/>
      <c r="P2279" s="67"/>
      <c r="Q2279" s="67"/>
      <c r="S2279" s="71"/>
      <c r="U2279" s="71"/>
      <c r="W2279" s="71"/>
      <c r="Y2279" s="71"/>
    </row>
    <row r="2280" spans="1:25" s="70" customFormat="1" x14ac:dyDescent="0.2">
      <c r="A2280" s="67" t="s">
        <v>12</v>
      </c>
      <c r="B2280" s="67" t="s">
        <v>24</v>
      </c>
      <c r="C2280" s="67" t="s">
        <v>25</v>
      </c>
      <c r="D2280" s="67" t="s">
        <v>303</v>
      </c>
      <c r="E2280" s="87">
        <f>+IF(ISNUMBER(DATA!L697),DATA!L697,"n/a")</f>
        <v>413396</v>
      </c>
      <c r="F2280" s="78">
        <f>+IF(ISNUMBER(DATA!M697),DATA!M697,"n/a")</f>
        <v>6.9000000000000006E-2</v>
      </c>
      <c r="G2280" s="87">
        <f>+IF(ISNUMBER(DATA!V697),DATA!V697,"n/a")</f>
        <v>1339971</v>
      </c>
      <c r="H2280" s="78">
        <f>+IF(ISNUMBER(DATA!W697),DATA!W697,"n/a")</f>
        <v>3.3000000000000002E-2</v>
      </c>
      <c r="I2280" s="87">
        <f>+IF(ISNUMBER(DATA!AF697),DATA!AF697,"n/a")</f>
        <v>2800689</v>
      </c>
      <c r="J2280" s="78">
        <f>+IF(ISNUMBER(DATA!AG697),DATA!AG697,"n/a")</f>
        <v>2.1999999999999999E-2</v>
      </c>
      <c r="K2280" s="87">
        <f>+IF(ISNUMBER(DATA!AP697),DATA!AP697,"n/a")</f>
        <v>5850110</v>
      </c>
      <c r="L2280" s="78">
        <f>+IF(ISNUMBER(DATA!AQ697),DATA!AQ697,"n/a")</f>
        <v>1.7000000000000001E-2</v>
      </c>
      <c r="M2280" s="67"/>
      <c r="N2280" s="67"/>
      <c r="O2280" s="67"/>
      <c r="P2280" s="67"/>
      <c r="Q2280" s="67"/>
      <c r="S2280" s="71"/>
      <c r="U2280" s="71"/>
      <c r="W2280" s="71"/>
      <c r="Y2280" s="71"/>
    </row>
    <row r="2281" spans="1:25" s="70" customFormat="1" x14ac:dyDescent="0.2">
      <c r="A2281" s="67" t="s">
        <v>12</v>
      </c>
      <c r="B2281" s="67" t="s">
        <v>24</v>
      </c>
      <c r="C2281" s="67" t="s">
        <v>25</v>
      </c>
      <c r="D2281" s="67" t="s">
        <v>304</v>
      </c>
      <c r="E2281" s="87">
        <f>+IF(ISNUMBER(DATA!L698),DATA!L698,"n/a")</f>
        <v>40845</v>
      </c>
      <c r="F2281" s="78">
        <f>+IF(ISNUMBER(DATA!M698),DATA!M698,"n/a")</f>
        <v>4.1000000000000002E-2</v>
      </c>
      <c r="G2281" s="87">
        <f>+IF(ISNUMBER(DATA!V698),DATA!V698,"n/a")</f>
        <v>135405</v>
      </c>
      <c r="H2281" s="78">
        <f>+IF(ISNUMBER(DATA!W698),DATA!W698,"n/a")</f>
        <v>1.2E-2</v>
      </c>
      <c r="I2281" s="87">
        <f>+IF(ISNUMBER(DATA!AF698),DATA!AF698,"n/a")</f>
        <v>281535</v>
      </c>
      <c r="J2281" s="78">
        <f>+IF(ISNUMBER(DATA!AG698),DATA!AG698,"n/a")</f>
        <v>5.0999999999999997E-2</v>
      </c>
      <c r="K2281" s="87">
        <f>+IF(ISNUMBER(DATA!AP698),DATA!AP698,"n/a")</f>
        <v>553184</v>
      </c>
      <c r="L2281" s="78">
        <f>+IF(ISNUMBER(DATA!AQ698),DATA!AQ698,"n/a")</f>
        <v>5.6000000000000001E-2</v>
      </c>
      <c r="M2281" s="67"/>
      <c r="N2281" s="67"/>
      <c r="O2281" s="67"/>
      <c r="P2281" s="67"/>
      <c r="Q2281" s="67"/>
      <c r="S2281" s="71"/>
      <c r="U2281" s="71"/>
      <c r="W2281" s="71"/>
      <c r="Y2281" s="71"/>
    </row>
    <row r="2282" spans="1:25" s="70" customFormat="1" x14ac:dyDescent="0.2">
      <c r="A2282" s="67" t="s">
        <v>12</v>
      </c>
      <c r="B2282" s="67" t="s">
        <v>24</v>
      </c>
      <c r="C2282" s="67" t="s">
        <v>25</v>
      </c>
      <c r="D2282" s="67" t="s">
        <v>305</v>
      </c>
      <c r="E2282" s="87">
        <f>+IF(ISNUMBER(DATA!L699),DATA!L699,"n/a")</f>
        <v>120054</v>
      </c>
      <c r="F2282" s="78">
        <f>+IF(ISNUMBER(DATA!M699),DATA!M699,"n/a")</f>
        <v>1E-3</v>
      </c>
      <c r="G2282" s="87">
        <f>+IF(ISNUMBER(DATA!V699),DATA!V699,"n/a")</f>
        <v>372864</v>
      </c>
      <c r="H2282" s="78">
        <f>+IF(ISNUMBER(DATA!W699),DATA!W699,"n/a")</f>
        <v>-2.7E-2</v>
      </c>
      <c r="I2282" s="87">
        <f>+IF(ISNUMBER(DATA!AF699),DATA!AF699,"n/a")</f>
        <v>764033</v>
      </c>
      <c r="J2282" s="78">
        <f>+IF(ISNUMBER(DATA!AG699),DATA!AG699,"n/a")</f>
        <v>-1.0999999999999999E-2</v>
      </c>
      <c r="K2282" s="87">
        <f>+IF(ISNUMBER(DATA!AP699),DATA!AP699,"n/a")</f>
        <v>1617453</v>
      </c>
      <c r="L2282" s="78">
        <f>+IF(ISNUMBER(DATA!AQ699),DATA!AQ699,"n/a")</f>
        <v>-7.0000000000000007E-2</v>
      </c>
      <c r="M2282" s="67"/>
      <c r="N2282" s="67"/>
      <c r="O2282" s="67"/>
      <c r="P2282" s="67"/>
      <c r="Q2282" s="67"/>
      <c r="S2282" s="71"/>
      <c r="U2282" s="71"/>
      <c r="W2282" s="71"/>
      <c r="Y2282" s="71"/>
    </row>
    <row r="2283" spans="1:25" s="70" customFormat="1" x14ac:dyDescent="0.2">
      <c r="A2283" s="67" t="s">
        <v>12</v>
      </c>
      <c r="B2283" s="67" t="s">
        <v>24</v>
      </c>
      <c r="C2283" s="67" t="s">
        <v>25</v>
      </c>
      <c r="D2283" s="67" t="s">
        <v>306</v>
      </c>
      <c r="E2283" s="87">
        <f>+IF(ISNUMBER(DATA!L700),DATA!L700,"n/a")</f>
        <v>79253</v>
      </c>
      <c r="F2283" s="78">
        <f>+IF(ISNUMBER(DATA!M700),DATA!M700,"n/a")</f>
        <v>5.0000000000000001E-3</v>
      </c>
      <c r="G2283" s="87">
        <f>+IF(ISNUMBER(DATA!V700),DATA!V700,"n/a")</f>
        <v>259500</v>
      </c>
      <c r="H2283" s="78">
        <f>+IF(ISNUMBER(DATA!W700),DATA!W700,"n/a")</f>
        <v>-1.2E-2</v>
      </c>
      <c r="I2283" s="87">
        <f>+IF(ISNUMBER(DATA!AF700),DATA!AF700,"n/a")</f>
        <v>525187</v>
      </c>
      <c r="J2283" s="78">
        <f>+IF(ISNUMBER(DATA!AG700),DATA!AG700,"n/a")</f>
        <v>-7.2999999999999995E-2</v>
      </c>
      <c r="K2283" s="87">
        <f>+IF(ISNUMBER(DATA!AP700),DATA!AP700,"n/a")</f>
        <v>1049251</v>
      </c>
      <c r="L2283" s="78">
        <f>+IF(ISNUMBER(DATA!AQ700),DATA!AQ700,"n/a")</f>
        <v>-7.4999999999999997E-2</v>
      </c>
      <c r="M2283" s="67"/>
      <c r="N2283" s="67"/>
      <c r="O2283" s="67"/>
      <c r="P2283" s="67"/>
      <c r="Q2283" s="67"/>
      <c r="S2283" s="71"/>
      <c r="U2283" s="71"/>
      <c r="W2283" s="71"/>
      <c r="Y2283" s="71"/>
    </row>
    <row r="2284" spans="1:25" s="70" customFormat="1" x14ac:dyDescent="0.2">
      <c r="A2284" s="67" t="s">
        <v>12</v>
      </c>
      <c r="B2284" s="67" t="s">
        <v>24</v>
      </c>
      <c r="C2284" s="67" t="s">
        <v>25</v>
      </c>
      <c r="D2284" s="67" t="s">
        <v>307</v>
      </c>
      <c r="E2284" s="87">
        <f>+IF(ISNUMBER(DATA!L701),DATA!L701,"n/a")</f>
        <v>196547</v>
      </c>
      <c r="F2284" s="78">
        <f>+IF(ISNUMBER(DATA!M701),DATA!M701,"n/a")</f>
        <v>-0.125</v>
      </c>
      <c r="G2284" s="87">
        <f>+IF(ISNUMBER(DATA!V701),DATA!V701,"n/a")</f>
        <v>647202</v>
      </c>
      <c r="H2284" s="78">
        <f>+IF(ISNUMBER(DATA!W701),DATA!W701,"n/a")</f>
        <v>-3.6999999999999998E-2</v>
      </c>
      <c r="I2284" s="87">
        <f>+IF(ISNUMBER(DATA!AF701),DATA!AF701,"n/a")</f>
        <v>1345021</v>
      </c>
      <c r="J2284" s="78">
        <f>+IF(ISNUMBER(DATA!AG701),DATA!AG701,"n/a")</f>
        <v>-4.8000000000000001E-2</v>
      </c>
      <c r="K2284" s="87">
        <f>+IF(ISNUMBER(DATA!AP701),DATA!AP701,"n/a")</f>
        <v>2924707</v>
      </c>
      <c r="L2284" s="78">
        <f>+IF(ISNUMBER(DATA!AQ701),DATA!AQ701,"n/a")</f>
        <v>-3.6999999999999998E-2</v>
      </c>
      <c r="M2284" s="67"/>
      <c r="N2284" s="67"/>
      <c r="O2284" s="67"/>
      <c r="P2284" s="67"/>
      <c r="Q2284" s="67"/>
      <c r="S2284" s="71"/>
      <c r="U2284" s="71"/>
      <c r="W2284" s="71"/>
      <c r="Y2284" s="71"/>
    </row>
    <row r="2285" spans="1:25" s="70" customFormat="1" x14ac:dyDescent="0.2">
      <c r="A2285" s="67" t="s">
        <v>12</v>
      </c>
      <c r="B2285" s="67" t="s">
        <v>24</v>
      </c>
      <c r="C2285" s="67" t="s">
        <v>25</v>
      </c>
      <c r="D2285" s="67" t="s">
        <v>308</v>
      </c>
      <c r="E2285" s="87">
        <f>+IF(ISNUMBER(DATA!L702),DATA!L702,"n/a")</f>
        <v>219541</v>
      </c>
      <c r="F2285" s="78">
        <f>+IF(ISNUMBER(DATA!M702),DATA!M702,"n/a")</f>
        <v>6.5000000000000002E-2</v>
      </c>
      <c r="G2285" s="87">
        <f>+IF(ISNUMBER(DATA!V702),DATA!V702,"n/a")</f>
        <v>693784</v>
      </c>
      <c r="H2285" s="78">
        <f>+IF(ISNUMBER(DATA!W702),DATA!W702,"n/a")</f>
        <v>5.2999999999999999E-2</v>
      </c>
      <c r="I2285" s="87">
        <f>+IF(ISNUMBER(DATA!AF702),DATA!AF702,"n/a")</f>
        <v>1380650</v>
      </c>
      <c r="J2285" s="78">
        <f>+IF(ISNUMBER(DATA!AG702),DATA!AG702,"n/a")</f>
        <v>5.2999999999999999E-2</v>
      </c>
      <c r="K2285" s="87">
        <f>+IF(ISNUMBER(DATA!AP702),DATA!AP702,"n/a")</f>
        <v>2925492</v>
      </c>
      <c r="L2285" s="78">
        <f>+IF(ISNUMBER(DATA!AQ702),DATA!AQ702,"n/a")</f>
        <v>-6.0000000000000001E-3</v>
      </c>
      <c r="M2285" s="67"/>
      <c r="N2285" s="67"/>
      <c r="O2285" s="67"/>
      <c r="P2285" s="67"/>
      <c r="Q2285" s="67"/>
      <c r="S2285" s="71"/>
      <c r="U2285" s="71"/>
      <c r="W2285" s="71"/>
      <c r="Y2285" s="71"/>
    </row>
    <row r="2286" spans="1:25" s="70" customFormat="1" x14ac:dyDescent="0.2">
      <c r="A2286" s="67" t="s">
        <v>12</v>
      </c>
      <c r="B2286" s="67" t="s">
        <v>24</v>
      </c>
      <c r="C2286" s="67" t="s">
        <v>25</v>
      </c>
      <c r="D2286" s="67" t="s">
        <v>309</v>
      </c>
      <c r="E2286" s="87">
        <f>+IF(ISNUMBER(DATA!L703),DATA!L703,"n/a")</f>
        <v>182465</v>
      </c>
      <c r="F2286" s="78">
        <f>+IF(ISNUMBER(DATA!M703),DATA!M703,"n/a")</f>
        <v>-0.47099999999999997</v>
      </c>
      <c r="G2286" s="87">
        <f>+IF(ISNUMBER(DATA!V703),DATA!V703,"n/a")</f>
        <v>556410</v>
      </c>
      <c r="H2286" s="78">
        <f>+IF(ISNUMBER(DATA!W703),DATA!W703,"n/a")</f>
        <v>-0.26300000000000001</v>
      </c>
      <c r="I2286" s="87">
        <f>+IF(ISNUMBER(DATA!AF703),DATA!AF703,"n/a")</f>
        <v>1119191</v>
      </c>
      <c r="J2286" s="78">
        <f>+IF(ISNUMBER(DATA!AG703),DATA!AG703,"n/a")</f>
        <v>-0.223</v>
      </c>
      <c r="K2286" s="87">
        <f>+IF(ISNUMBER(DATA!AP703),DATA!AP703,"n/a")</f>
        <v>2600114</v>
      </c>
      <c r="L2286" s="78">
        <f>+IF(ISNUMBER(DATA!AQ703),DATA!AQ703,"n/a")</f>
        <v>-9.1999999999999998E-2</v>
      </c>
      <c r="M2286" s="67"/>
      <c r="N2286" s="67"/>
      <c r="O2286" s="67"/>
      <c r="P2286" s="67"/>
      <c r="Q2286" s="67"/>
      <c r="S2286" s="71"/>
      <c r="U2286" s="71"/>
      <c r="W2286" s="71"/>
      <c r="Y2286" s="71"/>
    </row>
    <row r="2287" spans="1:25" s="70" customFormat="1" x14ac:dyDescent="0.2">
      <c r="A2287" s="67" t="s">
        <v>12</v>
      </c>
      <c r="B2287" s="67" t="s">
        <v>24</v>
      </c>
      <c r="C2287" s="67" t="s">
        <v>25</v>
      </c>
      <c r="D2287" s="67" t="s">
        <v>310</v>
      </c>
      <c r="E2287" s="87">
        <f>+IF(ISNUMBER(DATA!L704),DATA!L704,"n/a")</f>
        <v>197885</v>
      </c>
      <c r="F2287" s="78">
        <f>+IF(ISNUMBER(DATA!M704),DATA!M704,"n/a")</f>
        <v>1.2999999999999999E-2</v>
      </c>
      <c r="G2287" s="87">
        <f>+IF(ISNUMBER(DATA!V704),DATA!V704,"n/a")</f>
        <v>621439</v>
      </c>
      <c r="H2287" s="78">
        <f>+IF(ISNUMBER(DATA!W704),DATA!W704,"n/a")</f>
        <v>1.7999999999999999E-2</v>
      </c>
      <c r="I2287" s="87">
        <f>+IF(ISNUMBER(DATA!AF704),DATA!AF704,"n/a")</f>
        <v>1278597</v>
      </c>
      <c r="J2287" s="78">
        <f>+IF(ISNUMBER(DATA!AG704),DATA!AG704,"n/a")</f>
        <v>-1.2999999999999999E-2</v>
      </c>
      <c r="K2287" s="87">
        <f>+IF(ISNUMBER(DATA!AP704),DATA!AP704,"n/a")</f>
        <v>2678642</v>
      </c>
      <c r="L2287" s="78">
        <f>+IF(ISNUMBER(DATA!AQ704),DATA!AQ704,"n/a")</f>
        <v>6.0000000000000001E-3</v>
      </c>
      <c r="M2287" s="67"/>
      <c r="N2287" s="67"/>
      <c r="O2287" s="67"/>
      <c r="P2287" s="67"/>
      <c r="Q2287" s="67"/>
      <c r="S2287" s="71"/>
      <c r="U2287" s="71"/>
      <c r="W2287" s="71"/>
      <c r="Y2287" s="71"/>
    </row>
    <row r="2288" spans="1:25" s="70" customFormat="1" x14ac:dyDescent="0.2">
      <c r="A2288" s="67" t="s">
        <v>12</v>
      </c>
      <c r="B2288" s="67" t="s">
        <v>24</v>
      </c>
      <c r="C2288" s="67" t="s">
        <v>25</v>
      </c>
      <c r="D2288" s="67" t="s">
        <v>311</v>
      </c>
      <c r="E2288" s="87">
        <f>+IF(ISNUMBER(DATA!L705),DATA!L705,"n/a")</f>
        <v>92120</v>
      </c>
      <c r="F2288" s="78">
        <f>+IF(ISNUMBER(DATA!M705),DATA!M705,"n/a")</f>
        <v>-0.313</v>
      </c>
      <c r="G2288" s="87">
        <f>+IF(ISNUMBER(DATA!V705),DATA!V705,"n/a")</f>
        <v>296339</v>
      </c>
      <c r="H2288" s="78">
        <f>+IF(ISNUMBER(DATA!W705),DATA!W705,"n/a")</f>
        <v>-0.27700000000000002</v>
      </c>
      <c r="I2288" s="87">
        <f>+IF(ISNUMBER(DATA!AF705),DATA!AF705,"n/a")</f>
        <v>615705</v>
      </c>
      <c r="J2288" s="78">
        <f>+IF(ISNUMBER(DATA!AG705),DATA!AG705,"n/a")</f>
        <v>-0.254</v>
      </c>
      <c r="K2288" s="87">
        <f>+IF(ISNUMBER(DATA!AP705),DATA!AP705,"n/a")</f>
        <v>1481599</v>
      </c>
      <c r="L2288" s="78">
        <f>+IF(ISNUMBER(DATA!AQ705),DATA!AQ705,"n/a")</f>
        <v>-0.128</v>
      </c>
      <c r="M2288" s="67"/>
      <c r="N2288" s="67"/>
      <c r="O2288" s="67"/>
      <c r="P2288" s="67"/>
      <c r="Q2288" s="67"/>
      <c r="S2288" s="71"/>
      <c r="U2288" s="71"/>
      <c r="W2288" s="71"/>
      <c r="Y2288" s="71"/>
    </row>
    <row r="2289" spans="1:25" s="70" customFormat="1" x14ac:dyDescent="0.2">
      <c r="A2289" s="67" t="s">
        <v>12</v>
      </c>
      <c r="B2289" s="67" t="s">
        <v>24</v>
      </c>
      <c r="C2289" s="67" t="s">
        <v>25</v>
      </c>
      <c r="D2289" s="67" t="s">
        <v>312</v>
      </c>
      <c r="E2289" s="87">
        <f>+IF(ISNUMBER(DATA!L706),DATA!L706,"n/a")</f>
        <v>84128</v>
      </c>
      <c r="F2289" s="78">
        <f>+IF(ISNUMBER(DATA!M706),DATA!M706,"n/a")</f>
        <v>-0.23699999999999999</v>
      </c>
      <c r="G2289" s="87">
        <f>+IF(ISNUMBER(DATA!V706),DATA!V706,"n/a")</f>
        <v>287393</v>
      </c>
      <c r="H2289" s="78">
        <f>+IF(ISNUMBER(DATA!W706),DATA!W706,"n/a")</f>
        <v>-0.17799999999999999</v>
      </c>
      <c r="I2289" s="87">
        <f>+IF(ISNUMBER(DATA!AF706),DATA!AF706,"n/a")</f>
        <v>602423</v>
      </c>
      <c r="J2289" s="78">
        <f>+IF(ISNUMBER(DATA!AG706),DATA!AG706,"n/a")</f>
        <v>-0.183</v>
      </c>
      <c r="K2289" s="87">
        <f>+IF(ISNUMBER(DATA!AP706),DATA!AP706,"n/a")</f>
        <v>1367797</v>
      </c>
      <c r="L2289" s="78">
        <f>+IF(ISNUMBER(DATA!AQ706),DATA!AQ706,"n/a")</f>
        <v>-0.13400000000000001</v>
      </c>
      <c r="M2289" s="67"/>
      <c r="N2289" s="67"/>
      <c r="O2289" s="67"/>
      <c r="P2289" s="67"/>
      <c r="Q2289" s="67"/>
      <c r="S2289" s="71"/>
      <c r="U2289" s="71"/>
      <c r="W2289" s="71"/>
      <c r="Y2289" s="71"/>
    </row>
    <row r="2290" spans="1:25" s="70" customFormat="1" x14ac:dyDescent="0.2">
      <c r="A2290" s="67" t="s">
        <v>12</v>
      </c>
      <c r="B2290" s="67" t="s">
        <v>24</v>
      </c>
      <c r="C2290" s="67" t="s">
        <v>25</v>
      </c>
      <c r="D2290" s="67" t="s">
        <v>313</v>
      </c>
      <c r="E2290" s="87">
        <f>+IF(ISNUMBER(DATA!L707),DATA!L707,"n/a")</f>
        <v>68972</v>
      </c>
      <c r="F2290" s="78">
        <f>+IF(ISNUMBER(DATA!M707),DATA!M707,"n/a")</f>
        <v>-0.17799999999999999</v>
      </c>
      <c r="G2290" s="87">
        <f>+IF(ISNUMBER(DATA!V707),DATA!V707,"n/a")</f>
        <v>238386</v>
      </c>
      <c r="H2290" s="78">
        <f>+IF(ISNUMBER(DATA!W707),DATA!W707,"n/a")</f>
        <v>-0.14000000000000001</v>
      </c>
      <c r="I2290" s="87">
        <f>+IF(ISNUMBER(DATA!AF707),DATA!AF707,"n/a")</f>
        <v>511388</v>
      </c>
      <c r="J2290" s="78">
        <f>+IF(ISNUMBER(DATA!AG707),DATA!AG707,"n/a")</f>
        <v>-0.11899999999999999</v>
      </c>
      <c r="K2290" s="87">
        <f>+IF(ISNUMBER(DATA!AP707),DATA!AP707,"n/a")</f>
        <v>1119194</v>
      </c>
      <c r="L2290" s="78">
        <f>+IF(ISNUMBER(DATA!AQ707),DATA!AQ707,"n/a")</f>
        <v>-0.05</v>
      </c>
      <c r="M2290" s="67"/>
      <c r="N2290" s="67"/>
      <c r="O2290" s="67"/>
      <c r="P2290" s="67"/>
      <c r="Q2290" s="67"/>
      <c r="S2290" s="71"/>
      <c r="U2290" s="71"/>
      <c r="W2290" s="71"/>
      <c r="Y2290" s="71"/>
    </row>
    <row r="2291" spans="1:25" s="70" customFormat="1" x14ac:dyDescent="0.2">
      <c r="A2291" s="67" t="s">
        <v>12</v>
      </c>
      <c r="B2291" s="67" t="s">
        <v>24</v>
      </c>
      <c r="C2291" s="67" t="s">
        <v>25</v>
      </c>
      <c r="D2291" s="67" t="s">
        <v>314</v>
      </c>
      <c r="E2291" s="87">
        <f>+IF(ISNUMBER(DATA!L708),DATA!L708,"n/a")</f>
        <v>119572</v>
      </c>
      <c r="F2291" s="78">
        <f>+IF(ISNUMBER(DATA!M708),DATA!M708,"n/a")</f>
        <v>3.1E-2</v>
      </c>
      <c r="G2291" s="87">
        <f>+IF(ISNUMBER(DATA!V708),DATA!V708,"n/a")</f>
        <v>387860</v>
      </c>
      <c r="H2291" s="78">
        <f>+IF(ISNUMBER(DATA!W708),DATA!W708,"n/a")</f>
        <v>3.5999999999999997E-2</v>
      </c>
      <c r="I2291" s="87">
        <f>+IF(ISNUMBER(DATA!AF708),DATA!AF708,"n/a")</f>
        <v>793924</v>
      </c>
      <c r="J2291" s="78">
        <f>+IF(ISNUMBER(DATA!AG708),DATA!AG708,"n/a")</f>
        <v>4.3999999999999997E-2</v>
      </c>
      <c r="K2291" s="87">
        <f>+IF(ISNUMBER(DATA!AP708),DATA!AP708,"n/a")</f>
        <v>1685419</v>
      </c>
      <c r="L2291" s="78">
        <f>+IF(ISNUMBER(DATA!AQ708),DATA!AQ708,"n/a")</f>
        <v>5.0999999999999997E-2</v>
      </c>
      <c r="M2291" s="67"/>
      <c r="N2291" s="67"/>
      <c r="O2291" s="67"/>
      <c r="P2291" s="67"/>
      <c r="Q2291" s="67"/>
      <c r="S2291" s="71"/>
      <c r="U2291" s="71"/>
      <c r="W2291" s="71"/>
      <c r="Y2291" s="71"/>
    </row>
    <row r="2292" spans="1:25" s="70" customFormat="1" x14ac:dyDescent="0.2">
      <c r="A2292" s="67" t="s">
        <v>12</v>
      </c>
      <c r="B2292" s="67" t="s">
        <v>24</v>
      </c>
      <c r="C2292" s="67" t="s">
        <v>25</v>
      </c>
      <c r="D2292" s="67" t="s">
        <v>315</v>
      </c>
      <c r="E2292" s="87">
        <f>+IF(ISNUMBER(DATA!L709),DATA!L709,"n/a")</f>
        <v>68856</v>
      </c>
      <c r="F2292" s="78">
        <f>+IF(ISNUMBER(DATA!M709),DATA!M709,"n/a")</f>
        <v>-9.2999999999999999E-2</v>
      </c>
      <c r="G2292" s="87">
        <f>+IF(ISNUMBER(DATA!V709),DATA!V709,"n/a")</f>
        <v>227057</v>
      </c>
      <c r="H2292" s="78">
        <f>+IF(ISNUMBER(DATA!W709),DATA!W709,"n/a")</f>
        <v>-0.104</v>
      </c>
      <c r="I2292" s="87">
        <f>+IF(ISNUMBER(DATA!AF709),DATA!AF709,"n/a")</f>
        <v>490681</v>
      </c>
      <c r="J2292" s="78">
        <f>+IF(ISNUMBER(DATA!AG709),DATA!AG709,"n/a")</f>
        <v>-7.2999999999999995E-2</v>
      </c>
      <c r="K2292" s="87">
        <f>+IF(ISNUMBER(DATA!AP709),DATA!AP709,"n/a")</f>
        <v>1001568</v>
      </c>
      <c r="L2292" s="78">
        <f>+IF(ISNUMBER(DATA!AQ709),DATA!AQ709,"n/a")</f>
        <v>-8.8999999999999996E-2</v>
      </c>
      <c r="M2292" s="67"/>
      <c r="N2292" s="67"/>
      <c r="O2292" s="67"/>
      <c r="P2292" s="67"/>
      <c r="Q2292" s="67"/>
      <c r="S2292" s="71"/>
      <c r="U2292" s="71"/>
      <c r="W2292" s="71"/>
      <c r="Y2292" s="71"/>
    </row>
    <row r="2293" spans="1:25" s="70" customFormat="1" x14ac:dyDescent="0.2">
      <c r="A2293" s="67" t="s">
        <v>12</v>
      </c>
      <c r="B2293" s="67" t="s">
        <v>24</v>
      </c>
      <c r="C2293" s="67" t="s">
        <v>25</v>
      </c>
      <c r="D2293" s="67" t="s">
        <v>316</v>
      </c>
      <c r="E2293" s="87">
        <f>+IF(ISNUMBER(DATA!L710),DATA!L710,"n/a")</f>
        <v>141056</v>
      </c>
      <c r="F2293" s="78">
        <f>+IF(ISNUMBER(DATA!M710),DATA!M710,"n/a")</f>
        <v>3.3000000000000002E-2</v>
      </c>
      <c r="G2293" s="87">
        <f>+IF(ISNUMBER(DATA!V710),DATA!V710,"n/a")</f>
        <v>451501</v>
      </c>
      <c r="H2293" s="78">
        <f>+IF(ISNUMBER(DATA!W710),DATA!W710,"n/a")</f>
        <v>6.6000000000000003E-2</v>
      </c>
      <c r="I2293" s="87">
        <f>+IF(ISNUMBER(DATA!AF710),DATA!AF710,"n/a")</f>
        <v>908263</v>
      </c>
      <c r="J2293" s="78">
        <f>+IF(ISNUMBER(DATA!AG710),DATA!AG710,"n/a")</f>
        <v>5.8999999999999997E-2</v>
      </c>
      <c r="K2293" s="87">
        <f>+IF(ISNUMBER(DATA!AP710),DATA!AP710,"n/a")</f>
        <v>1877508</v>
      </c>
      <c r="L2293" s="78">
        <f>+IF(ISNUMBER(DATA!AQ710),DATA!AQ710,"n/a")</f>
        <v>9.1999999999999998E-2</v>
      </c>
      <c r="M2293" s="67"/>
      <c r="N2293" s="67"/>
      <c r="O2293" s="67"/>
      <c r="P2293" s="67"/>
      <c r="Q2293" s="67"/>
      <c r="S2293" s="71"/>
      <c r="U2293" s="71"/>
      <c r="W2293" s="71"/>
      <c r="Y2293" s="71"/>
    </row>
    <row r="2294" spans="1:25" s="70" customFormat="1" x14ac:dyDescent="0.2">
      <c r="A2294" s="67" t="s">
        <v>12</v>
      </c>
      <c r="B2294" s="67" t="s">
        <v>24</v>
      </c>
      <c r="C2294" s="67" t="s">
        <v>25</v>
      </c>
      <c r="D2294" s="67" t="s">
        <v>317</v>
      </c>
      <c r="E2294" s="87">
        <f>+IF(ISNUMBER(DATA!L711),DATA!L711,"n/a")</f>
        <v>314623</v>
      </c>
      <c r="F2294" s="78">
        <f>+IF(ISNUMBER(DATA!M711),DATA!M711,"n/a")</f>
        <v>-5.0000000000000001E-3</v>
      </c>
      <c r="G2294" s="87">
        <f>+IF(ISNUMBER(DATA!V711),DATA!V711,"n/a")</f>
        <v>1014952</v>
      </c>
      <c r="H2294" s="78">
        <f>+IF(ISNUMBER(DATA!W711),DATA!W711,"n/a")</f>
        <v>2.7E-2</v>
      </c>
      <c r="I2294" s="87">
        <f>+IF(ISNUMBER(DATA!AF711),DATA!AF711,"n/a")</f>
        <v>2055756</v>
      </c>
      <c r="J2294" s="78">
        <f>+IF(ISNUMBER(DATA!AG711),DATA!AG711,"n/a")</f>
        <v>4.7E-2</v>
      </c>
      <c r="K2294" s="87">
        <f>+IF(ISNUMBER(DATA!AP711),DATA!AP711,"n/a")</f>
        <v>4268268</v>
      </c>
      <c r="L2294" s="78">
        <f>+IF(ISNUMBER(DATA!AQ711),DATA!AQ711,"n/a")</f>
        <v>0.05</v>
      </c>
      <c r="M2294" s="67"/>
      <c r="N2294" s="67"/>
      <c r="O2294" s="67"/>
      <c r="P2294" s="67"/>
      <c r="Q2294" s="67"/>
      <c r="S2294" s="71"/>
      <c r="U2294" s="71"/>
      <c r="W2294" s="71"/>
      <c r="Y2294" s="71"/>
    </row>
    <row r="2295" spans="1:25" s="70" customFormat="1" x14ac:dyDescent="0.2">
      <c r="A2295" s="67" t="s">
        <v>12</v>
      </c>
      <c r="B2295" s="67" t="s">
        <v>24</v>
      </c>
      <c r="C2295" s="67" t="s">
        <v>25</v>
      </c>
      <c r="D2295" s="67" t="s">
        <v>318</v>
      </c>
      <c r="E2295" s="87">
        <f>+IF(ISNUMBER(DATA!L712),DATA!L712,"n/a")</f>
        <v>235655</v>
      </c>
      <c r="F2295" s="78">
        <f>+IF(ISNUMBER(DATA!M712),DATA!M712,"n/a")</f>
        <v>-2.1000000000000001E-2</v>
      </c>
      <c r="G2295" s="87">
        <f>+IF(ISNUMBER(DATA!V712),DATA!V712,"n/a")</f>
        <v>755818</v>
      </c>
      <c r="H2295" s="78">
        <f>+IF(ISNUMBER(DATA!W712),DATA!W712,"n/a")</f>
        <v>-2.1999999999999999E-2</v>
      </c>
      <c r="I2295" s="87">
        <f>+IF(ISNUMBER(DATA!AF712),DATA!AF712,"n/a")</f>
        <v>1566327</v>
      </c>
      <c r="J2295" s="78">
        <f>+IF(ISNUMBER(DATA!AG712),DATA!AG712,"n/a")</f>
        <v>-1.2E-2</v>
      </c>
      <c r="K2295" s="87">
        <f>+IF(ISNUMBER(DATA!AP712),DATA!AP712,"n/a")</f>
        <v>3313320</v>
      </c>
      <c r="L2295" s="78">
        <f>+IF(ISNUMBER(DATA!AQ712),DATA!AQ712,"n/a")</f>
        <v>2.5000000000000001E-2</v>
      </c>
      <c r="M2295" s="67"/>
      <c r="N2295" s="67"/>
      <c r="O2295" s="67"/>
      <c r="P2295" s="67"/>
      <c r="Q2295" s="67"/>
      <c r="S2295" s="71"/>
      <c r="U2295" s="71"/>
      <c r="W2295" s="71"/>
      <c r="Y2295" s="71"/>
    </row>
    <row r="2296" spans="1:25" s="70" customFormat="1" x14ac:dyDescent="0.2">
      <c r="A2296" s="67" t="s">
        <v>12</v>
      </c>
      <c r="B2296" s="67" t="s">
        <v>24</v>
      </c>
      <c r="C2296" s="67" t="s">
        <v>25</v>
      </c>
      <c r="D2296" s="67" t="s">
        <v>319</v>
      </c>
      <c r="E2296" s="87">
        <f>+IF(ISNUMBER(DATA!L713),DATA!L713,"n/a")</f>
        <v>119163</v>
      </c>
      <c r="F2296" s="78">
        <f>+IF(ISNUMBER(DATA!M713),DATA!M713,"n/a")</f>
        <v>-7.0000000000000007E-2</v>
      </c>
      <c r="G2296" s="87">
        <f>+IF(ISNUMBER(DATA!V713),DATA!V713,"n/a")</f>
        <v>374095</v>
      </c>
      <c r="H2296" s="78">
        <f>+IF(ISNUMBER(DATA!W713),DATA!W713,"n/a")</f>
        <v>-9.4E-2</v>
      </c>
      <c r="I2296" s="87">
        <f>+IF(ISNUMBER(DATA!AF713),DATA!AF713,"n/a")</f>
        <v>776032</v>
      </c>
      <c r="J2296" s="78">
        <f>+IF(ISNUMBER(DATA!AG713),DATA!AG713,"n/a")</f>
        <v>-0.11700000000000001</v>
      </c>
      <c r="K2296" s="87">
        <f>+IF(ISNUMBER(DATA!AP713),DATA!AP713,"n/a")</f>
        <v>1704424</v>
      </c>
      <c r="L2296" s="78">
        <f>+IF(ISNUMBER(DATA!AQ713),DATA!AQ713,"n/a")</f>
        <v>-9.1999999999999998E-2</v>
      </c>
      <c r="M2296" s="67"/>
      <c r="N2296" s="67"/>
      <c r="O2296" s="67"/>
      <c r="P2296" s="67"/>
      <c r="Q2296" s="67"/>
      <c r="S2296" s="71"/>
      <c r="U2296" s="71"/>
      <c r="W2296" s="71"/>
      <c r="Y2296" s="71"/>
    </row>
    <row r="2297" spans="1:25" s="70" customFormat="1" x14ac:dyDescent="0.2">
      <c r="A2297" s="67" t="s">
        <v>12</v>
      </c>
      <c r="B2297" s="67" t="s">
        <v>24</v>
      </c>
      <c r="C2297" s="67" t="s">
        <v>25</v>
      </c>
      <c r="D2297" s="67" t="s">
        <v>320</v>
      </c>
      <c r="E2297" s="87">
        <f>+IF(ISNUMBER(DATA!L714),DATA!L714,"n/a")</f>
        <v>138908</v>
      </c>
      <c r="F2297" s="78">
        <f>+IF(ISNUMBER(DATA!M714),DATA!M714,"n/a")</f>
        <v>-2.8000000000000001E-2</v>
      </c>
      <c r="G2297" s="87">
        <f>+IF(ISNUMBER(DATA!V714),DATA!V714,"n/a")</f>
        <v>455246</v>
      </c>
      <c r="H2297" s="78">
        <f>+IF(ISNUMBER(DATA!W714),DATA!W714,"n/a")</f>
        <v>4.0000000000000001E-3</v>
      </c>
      <c r="I2297" s="87">
        <f>+IF(ISNUMBER(DATA!AF714),DATA!AF714,"n/a")</f>
        <v>848978</v>
      </c>
      <c r="J2297" s="78">
        <f>+IF(ISNUMBER(DATA!AG714),DATA!AG714,"n/a")</f>
        <v>-7.3999999999999996E-2</v>
      </c>
      <c r="K2297" s="87">
        <f>+IF(ISNUMBER(DATA!AP714),DATA!AP714,"n/a")</f>
        <v>1862060</v>
      </c>
      <c r="L2297" s="78">
        <f>+IF(ISNUMBER(DATA!AQ714),DATA!AQ714,"n/a")</f>
        <v>-2.3E-2</v>
      </c>
      <c r="M2297" s="67"/>
      <c r="N2297" s="67"/>
      <c r="O2297" s="67"/>
      <c r="P2297" s="67"/>
      <c r="Q2297" s="67"/>
      <c r="S2297" s="71"/>
      <c r="U2297" s="71"/>
      <c r="W2297" s="71"/>
      <c r="Y2297" s="71"/>
    </row>
    <row r="2298" spans="1:25" s="70" customFormat="1" x14ac:dyDescent="0.2">
      <c r="A2298" s="67" t="s">
        <v>12</v>
      </c>
      <c r="B2298" s="67" t="s">
        <v>24</v>
      </c>
      <c r="C2298" s="67" t="s">
        <v>25</v>
      </c>
      <c r="D2298" s="67" t="s">
        <v>321</v>
      </c>
      <c r="E2298" s="87">
        <f>+IF(ISNUMBER(DATA!L715),DATA!L715,"n/a")</f>
        <v>150418</v>
      </c>
      <c r="F2298" s="78">
        <f>+IF(ISNUMBER(DATA!M715),DATA!M715,"n/a")</f>
        <v>-1.7999999999999999E-2</v>
      </c>
      <c r="G2298" s="87">
        <f>+IF(ISNUMBER(DATA!V715),DATA!V715,"n/a")</f>
        <v>469746</v>
      </c>
      <c r="H2298" s="78">
        <f>+IF(ISNUMBER(DATA!W715),DATA!W715,"n/a")</f>
        <v>-3.6999999999999998E-2</v>
      </c>
      <c r="I2298" s="87">
        <f>+IF(ISNUMBER(DATA!AF715),DATA!AF715,"n/a")</f>
        <v>949834</v>
      </c>
      <c r="J2298" s="78">
        <f>+IF(ISNUMBER(DATA!AG715),DATA!AG715,"n/a")</f>
        <v>-1.7999999999999999E-2</v>
      </c>
      <c r="K2298" s="87">
        <f>+IF(ISNUMBER(DATA!AP715),DATA!AP715,"n/a")</f>
        <v>2079856</v>
      </c>
      <c r="L2298" s="78">
        <f>+IF(ISNUMBER(DATA!AQ715),DATA!AQ715,"n/a")</f>
        <v>-6.8000000000000005E-2</v>
      </c>
      <c r="M2298" s="67"/>
      <c r="N2298" s="67"/>
      <c r="O2298" s="67"/>
      <c r="P2298" s="67"/>
      <c r="Q2298" s="67"/>
      <c r="S2298" s="71"/>
      <c r="U2298" s="71"/>
      <c r="W2298" s="71"/>
      <c r="Y2298" s="71"/>
    </row>
    <row r="2299" spans="1:25" s="70" customFormat="1" x14ac:dyDescent="0.2">
      <c r="A2299" s="67" t="s">
        <v>12</v>
      </c>
      <c r="B2299" s="67" t="s">
        <v>24</v>
      </c>
      <c r="C2299" s="67" t="s">
        <v>25</v>
      </c>
      <c r="D2299" s="67" t="s">
        <v>347</v>
      </c>
      <c r="E2299" s="87">
        <f>+IF(ISNUMBER(DATA!L716),DATA!L716,"n/a")</f>
        <v>74531</v>
      </c>
      <c r="F2299" s="78">
        <f>+IF(ISNUMBER(DATA!M716),DATA!M716,"n/a")</f>
        <v>4.7E-2</v>
      </c>
      <c r="G2299" s="87">
        <f>+IF(ISNUMBER(DATA!V716),DATA!V716,"n/a")</f>
        <v>236962</v>
      </c>
      <c r="H2299" s="78">
        <f>+IF(ISNUMBER(DATA!W716),DATA!W716,"n/a")</f>
        <v>-7.6999999999999999E-2</v>
      </c>
      <c r="I2299" s="87">
        <f>+IF(ISNUMBER(DATA!AF716),DATA!AF716,"n/a")</f>
        <v>520822</v>
      </c>
      <c r="J2299" s="78">
        <f>+IF(ISNUMBER(DATA!AG716),DATA!AG716,"n/a")</f>
        <v>-4.2999999999999997E-2</v>
      </c>
      <c r="K2299" s="87">
        <f>+IF(ISNUMBER(DATA!AP716),DATA!AP716,"n/a")</f>
        <v>1059696</v>
      </c>
      <c r="L2299" s="78">
        <f>+IF(ISNUMBER(DATA!AQ716),DATA!AQ716,"n/a")</f>
        <v>-0.01</v>
      </c>
      <c r="M2299" s="67"/>
      <c r="N2299" s="67"/>
      <c r="O2299" s="67"/>
      <c r="P2299" s="67"/>
      <c r="Q2299" s="67"/>
      <c r="S2299" s="71"/>
      <c r="U2299" s="71"/>
      <c r="W2299" s="71"/>
      <c r="Y2299" s="71"/>
    </row>
    <row r="2300" spans="1:25" s="70" customFormat="1" x14ac:dyDescent="0.2">
      <c r="A2300" s="67" t="s">
        <v>12</v>
      </c>
      <c r="B2300" s="67" t="s">
        <v>24</v>
      </c>
      <c r="C2300" s="67" t="s">
        <v>25</v>
      </c>
      <c r="D2300" s="67" t="s">
        <v>348</v>
      </c>
      <c r="E2300" s="87">
        <f>+IF(ISNUMBER(DATA!L717),DATA!L717,"n/a")</f>
        <v>143611</v>
      </c>
      <c r="F2300" s="78">
        <f>+IF(ISNUMBER(DATA!M717),DATA!M717,"n/a")</f>
        <v>6.0000000000000001E-3</v>
      </c>
      <c r="G2300" s="87">
        <f>+IF(ISNUMBER(DATA!V717),DATA!V717,"n/a")</f>
        <v>482971</v>
      </c>
      <c r="H2300" s="78">
        <f>+IF(ISNUMBER(DATA!W717),DATA!W717,"n/a")</f>
        <v>3.1E-2</v>
      </c>
      <c r="I2300" s="87">
        <f>+IF(ISNUMBER(DATA!AF717),DATA!AF717,"n/a")</f>
        <v>1004478</v>
      </c>
      <c r="J2300" s="78">
        <f>+IF(ISNUMBER(DATA!AG717),DATA!AG717,"n/a")</f>
        <v>3.4000000000000002E-2</v>
      </c>
      <c r="K2300" s="87">
        <f>+IF(ISNUMBER(DATA!AP717),DATA!AP717,"n/a")</f>
        <v>2010621</v>
      </c>
      <c r="L2300" s="78">
        <f>+IF(ISNUMBER(DATA!AQ717),DATA!AQ717,"n/a")</f>
        <v>2.9000000000000001E-2</v>
      </c>
      <c r="M2300" s="67"/>
      <c r="N2300" s="67"/>
      <c r="O2300" s="67"/>
      <c r="P2300" s="67"/>
      <c r="Q2300" s="67"/>
      <c r="S2300" s="71"/>
      <c r="U2300" s="71"/>
      <c r="W2300" s="71"/>
      <c r="Y2300" s="71"/>
    </row>
    <row r="2301" spans="1:25" x14ac:dyDescent="0.2">
      <c r="E2301" s="101"/>
      <c r="F2301" s="103"/>
      <c r="G2301" s="101"/>
      <c r="H2301" s="103"/>
      <c r="I2301" s="101"/>
      <c r="J2301" s="103"/>
      <c r="K2301" s="101"/>
      <c r="L2301" s="103"/>
    </row>
    <row r="2302" spans="1:25" s="70" customFormat="1" x14ac:dyDescent="0.2">
      <c r="A2302" s="67" t="s">
        <v>12</v>
      </c>
      <c r="B2302" s="67" t="s">
        <v>24</v>
      </c>
      <c r="C2302" s="67" t="s">
        <v>10</v>
      </c>
      <c r="D2302" s="67" t="s">
        <v>274</v>
      </c>
      <c r="E2302" s="88">
        <f>+IF(ISNUMBER(DATA!N668),DATA!N668,"n/a")</f>
        <v>4.1900000000000004</v>
      </c>
      <c r="F2302" s="78">
        <f>+IF(ISNUMBER(DATA!O668),DATA!O668,"n/a")</f>
        <v>7.1999999999999995E-2</v>
      </c>
      <c r="G2302" s="88">
        <f>+IF(ISNUMBER(DATA!X668),DATA!X668,"n/a")</f>
        <v>3.93</v>
      </c>
      <c r="H2302" s="78">
        <f>+IF(ISNUMBER(DATA!Y668),DATA!Y668,"n/a")</f>
        <v>2.1000000000000001E-2</v>
      </c>
      <c r="I2302" s="88">
        <f>+IF(ISNUMBER(DATA!AH668),DATA!AH668,"n/a")</f>
        <v>3.92</v>
      </c>
      <c r="J2302" s="78">
        <f>+IF(ISNUMBER(DATA!AI668),DATA!AI668,"n/a")</f>
        <v>5.0000000000000001E-3</v>
      </c>
      <c r="K2302" s="88">
        <f>+IF(ISNUMBER(DATA!AR668),DATA!AR668,"n/a")</f>
        <v>3.87</v>
      </c>
      <c r="L2302" s="78">
        <f>+IF(ISNUMBER(DATA!AS668),DATA!AS668,"n/a")</f>
        <v>1.7999999999999999E-2</v>
      </c>
      <c r="M2302" s="67"/>
      <c r="N2302" s="67"/>
      <c r="O2302" s="67"/>
      <c r="P2302" s="67"/>
      <c r="Q2302" s="67"/>
      <c r="S2302" s="71"/>
      <c r="U2302" s="71"/>
      <c r="W2302" s="71"/>
      <c r="Y2302" s="71"/>
    </row>
    <row r="2303" spans="1:25" s="70" customFormat="1" x14ac:dyDescent="0.2">
      <c r="A2303" s="67" t="s">
        <v>12</v>
      </c>
      <c r="B2303" s="67" t="s">
        <v>24</v>
      </c>
      <c r="C2303" s="67" t="s">
        <v>10</v>
      </c>
      <c r="D2303" s="67" t="s">
        <v>275</v>
      </c>
      <c r="E2303" s="88">
        <f>+IF(ISNUMBER(DATA!N669),DATA!N669,"n/a")</f>
        <v>3.43</v>
      </c>
      <c r="F2303" s="78">
        <f>+IF(ISNUMBER(DATA!O669),DATA!O669,"n/a")</f>
        <v>-5.1999999999999998E-2</v>
      </c>
      <c r="G2303" s="88">
        <f>+IF(ISNUMBER(DATA!X669),DATA!X669,"n/a")</f>
        <v>3.51</v>
      </c>
      <c r="H2303" s="78">
        <f>+IF(ISNUMBER(DATA!Y669),DATA!Y669,"n/a")</f>
        <v>-8.9999999999999993E-3</v>
      </c>
      <c r="I2303" s="88">
        <f>+IF(ISNUMBER(DATA!AH669),DATA!AH669,"n/a")</f>
        <v>3.51</v>
      </c>
      <c r="J2303" s="78">
        <f>+IF(ISNUMBER(DATA!AI669),DATA!AI669,"n/a")</f>
        <v>-6.0000000000000001E-3</v>
      </c>
      <c r="K2303" s="88">
        <f>+IF(ISNUMBER(DATA!AR669),DATA!AR669,"n/a")</f>
        <v>3.52</v>
      </c>
      <c r="L2303" s="78">
        <f>+IF(ISNUMBER(DATA!AS669),DATA!AS669,"n/a")</f>
        <v>8.0000000000000002E-3</v>
      </c>
      <c r="M2303" s="67"/>
      <c r="N2303" s="67"/>
      <c r="O2303" s="67"/>
      <c r="P2303" s="67"/>
      <c r="Q2303" s="67"/>
      <c r="S2303" s="71"/>
      <c r="U2303" s="71"/>
      <c r="W2303" s="71"/>
      <c r="Y2303" s="71"/>
    </row>
    <row r="2304" spans="1:25" s="70" customFormat="1" x14ac:dyDescent="0.2">
      <c r="A2304" s="67" t="s">
        <v>12</v>
      </c>
      <c r="B2304" s="67" t="s">
        <v>24</v>
      </c>
      <c r="C2304" s="67" t="s">
        <v>10</v>
      </c>
      <c r="D2304" s="67" t="s">
        <v>276</v>
      </c>
      <c r="E2304" s="88">
        <f>+IF(ISNUMBER(DATA!N670),DATA!N670,"n/a")</f>
        <v>3.58</v>
      </c>
      <c r="F2304" s="78">
        <f>+IF(ISNUMBER(DATA!O670),DATA!O670,"n/a")</f>
        <v>-1.2E-2</v>
      </c>
      <c r="G2304" s="88">
        <f>+IF(ISNUMBER(DATA!X670),DATA!X670,"n/a")</f>
        <v>3.47</v>
      </c>
      <c r="H2304" s="78">
        <f>+IF(ISNUMBER(DATA!Y670),DATA!Y670,"n/a")</f>
        <v>-0.04</v>
      </c>
      <c r="I2304" s="88">
        <f>+IF(ISNUMBER(DATA!AH670),DATA!AH670,"n/a")</f>
        <v>3.44</v>
      </c>
      <c r="J2304" s="78">
        <f>+IF(ISNUMBER(DATA!AI670),DATA!AI670,"n/a")</f>
        <v>-5.2999999999999999E-2</v>
      </c>
      <c r="K2304" s="88">
        <f>+IF(ISNUMBER(DATA!AR670),DATA!AR670,"n/a")</f>
        <v>3.47</v>
      </c>
      <c r="L2304" s="78">
        <f>+IF(ISNUMBER(DATA!AS670),DATA!AS670,"n/a")</f>
        <v>-4.1000000000000002E-2</v>
      </c>
      <c r="M2304" s="67"/>
      <c r="N2304" s="67"/>
      <c r="O2304" s="67"/>
      <c r="P2304" s="67"/>
      <c r="Q2304" s="67"/>
      <c r="S2304" s="71"/>
      <c r="U2304" s="71"/>
      <c r="W2304" s="71"/>
      <c r="Y2304" s="71"/>
    </row>
    <row r="2305" spans="1:25" s="70" customFormat="1" x14ac:dyDescent="0.2">
      <c r="A2305" s="67" t="s">
        <v>12</v>
      </c>
      <c r="B2305" s="67" t="s">
        <v>24</v>
      </c>
      <c r="C2305" s="67" t="s">
        <v>10</v>
      </c>
      <c r="D2305" s="67" t="s">
        <v>277</v>
      </c>
      <c r="E2305" s="88">
        <f>+IF(ISNUMBER(DATA!N671),DATA!N671,"n/a")</f>
        <v>3.45</v>
      </c>
      <c r="F2305" s="78">
        <f>+IF(ISNUMBER(DATA!O671),DATA!O671,"n/a")</f>
        <v>-1.6E-2</v>
      </c>
      <c r="G2305" s="88">
        <f>+IF(ISNUMBER(DATA!X671),DATA!X671,"n/a")</f>
        <v>3.49</v>
      </c>
      <c r="H2305" s="78">
        <f>+IF(ISNUMBER(DATA!Y671),DATA!Y671,"n/a")</f>
        <v>6.0000000000000001E-3</v>
      </c>
      <c r="I2305" s="88">
        <f>+IF(ISNUMBER(DATA!AH671),DATA!AH671,"n/a")</f>
        <v>3.48</v>
      </c>
      <c r="J2305" s="78">
        <f>+IF(ISNUMBER(DATA!AI671),DATA!AI671,"n/a")</f>
        <v>5.0000000000000001E-3</v>
      </c>
      <c r="K2305" s="88">
        <f>+IF(ISNUMBER(DATA!AR671),DATA!AR671,"n/a")</f>
        <v>3.48</v>
      </c>
      <c r="L2305" s="78">
        <f>+IF(ISNUMBER(DATA!AS671),DATA!AS671,"n/a")</f>
        <v>1.2999999999999999E-2</v>
      </c>
      <c r="M2305" s="67"/>
      <c r="N2305" s="67"/>
      <c r="O2305" s="67"/>
      <c r="P2305" s="67"/>
      <c r="Q2305" s="67"/>
      <c r="S2305" s="71"/>
      <c r="U2305" s="71"/>
      <c r="W2305" s="71"/>
      <c r="Y2305" s="71"/>
    </row>
    <row r="2306" spans="1:25" s="70" customFormat="1" x14ac:dyDescent="0.2">
      <c r="A2306" s="67" t="s">
        <v>12</v>
      </c>
      <c r="B2306" s="67" t="s">
        <v>24</v>
      </c>
      <c r="C2306" s="67" t="s">
        <v>10</v>
      </c>
      <c r="D2306" s="67" t="s">
        <v>278</v>
      </c>
      <c r="E2306" s="88">
        <f>+IF(ISNUMBER(DATA!N672),DATA!N672,"n/a")</f>
        <v>3.39</v>
      </c>
      <c r="F2306" s="78">
        <f>+IF(ISNUMBER(DATA!O672),DATA!O672,"n/a")</f>
        <v>-3.9E-2</v>
      </c>
      <c r="G2306" s="88">
        <f>+IF(ISNUMBER(DATA!X672),DATA!X672,"n/a")</f>
        <v>3.35</v>
      </c>
      <c r="H2306" s="78">
        <f>+IF(ISNUMBER(DATA!Y672),DATA!Y672,"n/a")</f>
        <v>-2.7E-2</v>
      </c>
      <c r="I2306" s="88">
        <f>+IF(ISNUMBER(DATA!AH672),DATA!AH672,"n/a")</f>
        <v>3.33</v>
      </c>
      <c r="J2306" s="78">
        <f>+IF(ISNUMBER(DATA!AI672),DATA!AI672,"n/a")</f>
        <v>-3.5999999999999997E-2</v>
      </c>
      <c r="K2306" s="88">
        <f>+IF(ISNUMBER(DATA!AR672),DATA!AR672,"n/a")</f>
        <v>3.37</v>
      </c>
      <c r="L2306" s="78">
        <f>+IF(ISNUMBER(DATA!AS672),DATA!AS672,"n/a")</f>
        <v>-1.9E-2</v>
      </c>
      <c r="M2306" s="67"/>
      <c r="N2306" s="67"/>
      <c r="O2306" s="67"/>
      <c r="P2306" s="67"/>
      <c r="Q2306" s="67"/>
      <c r="S2306" s="71"/>
      <c r="U2306" s="71"/>
      <c r="W2306" s="71"/>
      <c r="Y2306" s="71"/>
    </row>
    <row r="2307" spans="1:25" s="70" customFormat="1" x14ac:dyDescent="0.2">
      <c r="A2307" s="67" t="s">
        <v>12</v>
      </c>
      <c r="B2307" s="67" t="s">
        <v>24</v>
      </c>
      <c r="C2307" s="67" t="s">
        <v>10</v>
      </c>
      <c r="D2307" s="67" t="s">
        <v>279</v>
      </c>
      <c r="E2307" s="88">
        <f>+IF(ISNUMBER(DATA!N673),DATA!N673,"n/a")</f>
        <v>3.46</v>
      </c>
      <c r="F2307" s="78">
        <f>+IF(ISNUMBER(DATA!O673),DATA!O673,"n/a")</f>
        <v>-1.4E-2</v>
      </c>
      <c r="G2307" s="88">
        <f>+IF(ISNUMBER(DATA!X673),DATA!X673,"n/a")</f>
        <v>3.29</v>
      </c>
      <c r="H2307" s="78">
        <f>+IF(ISNUMBER(DATA!Y673),DATA!Y673,"n/a")</f>
        <v>-6.0999999999999999E-2</v>
      </c>
      <c r="I2307" s="88">
        <f>+IF(ISNUMBER(DATA!AH673),DATA!AH673,"n/a")</f>
        <v>3.31</v>
      </c>
      <c r="J2307" s="78">
        <f>+IF(ISNUMBER(DATA!AI673),DATA!AI673,"n/a")</f>
        <v>-6.7000000000000004E-2</v>
      </c>
      <c r="K2307" s="88">
        <f>+IF(ISNUMBER(DATA!AR673),DATA!AR673,"n/a")</f>
        <v>3.38</v>
      </c>
      <c r="L2307" s="78">
        <f>+IF(ISNUMBER(DATA!AS673),DATA!AS673,"n/a")</f>
        <v>-3.3000000000000002E-2</v>
      </c>
      <c r="M2307" s="67"/>
      <c r="N2307" s="67"/>
      <c r="O2307" s="67"/>
      <c r="P2307" s="67"/>
      <c r="Q2307" s="67"/>
      <c r="S2307" s="71"/>
      <c r="U2307" s="71"/>
      <c r="W2307" s="71"/>
      <c r="Y2307" s="71"/>
    </row>
    <row r="2308" spans="1:25" s="70" customFormat="1" x14ac:dyDescent="0.2">
      <c r="A2308" s="67" t="s">
        <v>12</v>
      </c>
      <c r="B2308" s="67" t="s">
        <v>24</v>
      </c>
      <c r="C2308" s="67" t="s">
        <v>10</v>
      </c>
      <c r="D2308" s="67" t="s">
        <v>280</v>
      </c>
      <c r="E2308" s="88">
        <f>+IF(ISNUMBER(DATA!N674),DATA!N674,"n/a")</f>
        <v>3.27</v>
      </c>
      <c r="F2308" s="78">
        <f>+IF(ISNUMBER(DATA!O674),DATA!O674,"n/a")</f>
        <v>4.7E-2</v>
      </c>
      <c r="G2308" s="88">
        <f>+IF(ISNUMBER(DATA!X674),DATA!X674,"n/a")</f>
        <v>3.32</v>
      </c>
      <c r="H2308" s="78">
        <f>+IF(ISNUMBER(DATA!Y674),DATA!Y674,"n/a")</f>
        <v>2.8000000000000001E-2</v>
      </c>
      <c r="I2308" s="88">
        <f>+IF(ISNUMBER(DATA!AH674),DATA!AH674,"n/a")</f>
        <v>3.33</v>
      </c>
      <c r="J2308" s="78">
        <f>+IF(ISNUMBER(DATA!AI674),DATA!AI674,"n/a")</f>
        <v>2.5999999999999999E-2</v>
      </c>
      <c r="K2308" s="88">
        <f>+IF(ISNUMBER(DATA!AR674),DATA!AR674,"n/a")</f>
        <v>3.27</v>
      </c>
      <c r="L2308" s="78">
        <f>+IF(ISNUMBER(DATA!AS674),DATA!AS674,"n/a")</f>
        <v>3.0000000000000001E-3</v>
      </c>
      <c r="M2308" s="67"/>
      <c r="N2308" s="67"/>
      <c r="O2308" s="67"/>
      <c r="P2308" s="67"/>
      <c r="Q2308" s="67"/>
      <c r="S2308" s="71"/>
      <c r="U2308" s="71"/>
      <c r="W2308" s="71"/>
      <c r="Y2308" s="71"/>
    </row>
    <row r="2309" spans="1:25" s="70" customFormat="1" x14ac:dyDescent="0.2">
      <c r="A2309" s="67" t="s">
        <v>12</v>
      </c>
      <c r="B2309" s="67" t="s">
        <v>24</v>
      </c>
      <c r="C2309" s="67" t="s">
        <v>10</v>
      </c>
      <c r="D2309" s="67" t="s">
        <v>281</v>
      </c>
      <c r="E2309" s="88">
        <f>+IF(ISNUMBER(DATA!N675),DATA!N675,"n/a")</f>
        <v>3.41</v>
      </c>
      <c r="F2309" s="78">
        <f>+IF(ISNUMBER(DATA!O675),DATA!O675,"n/a")</f>
        <v>-1.4E-2</v>
      </c>
      <c r="G2309" s="88">
        <f>+IF(ISNUMBER(DATA!X675),DATA!X675,"n/a")</f>
        <v>3.44</v>
      </c>
      <c r="H2309" s="78">
        <f>+IF(ISNUMBER(DATA!Y675),DATA!Y675,"n/a")</f>
        <v>0</v>
      </c>
      <c r="I2309" s="88">
        <f>+IF(ISNUMBER(DATA!AH675),DATA!AH675,"n/a")</f>
        <v>3.44</v>
      </c>
      <c r="J2309" s="78">
        <f>+IF(ISNUMBER(DATA!AI675),DATA!AI675,"n/a")</f>
        <v>8.0000000000000002E-3</v>
      </c>
      <c r="K2309" s="88">
        <f>+IF(ISNUMBER(DATA!AR675),DATA!AR675,"n/a")</f>
        <v>3.4</v>
      </c>
      <c r="L2309" s="78">
        <f>+IF(ISNUMBER(DATA!AS675),DATA!AS675,"n/a")</f>
        <v>3.0000000000000001E-3</v>
      </c>
      <c r="M2309" s="67"/>
      <c r="N2309" s="67"/>
      <c r="O2309" s="67"/>
      <c r="P2309" s="67"/>
      <c r="Q2309" s="67"/>
      <c r="S2309" s="71"/>
      <c r="U2309" s="71"/>
      <c r="W2309" s="71"/>
      <c r="Y2309" s="71"/>
    </row>
    <row r="2310" spans="1:25" s="70" customFormat="1" x14ac:dyDescent="0.2">
      <c r="A2310" s="67" t="s">
        <v>12</v>
      </c>
      <c r="B2310" s="67" t="s">
        <v>24</v>
      </c>
      <c r="C2310" s="67" t="s">
        <v>10</v>
      </c>
      <c r="D2310" s="67" t="s">
        <v>282</v>
      </c>
      <c r="E2310" s="88">
        <f>+IF(ISNUMBER(DATA!N676),DATA!N676,"n/a")</f>
        <v>3.38</v>
      </c>
      <c r="F2310" s="78">
        <f>+IF(ISNUMBER(DATA!O676),DATA!O676,"n/a")</f>
        <v>-1.4999999999999999E-2</v>
      </c>
      <c r="G2310" s="88">
        <f>+IF(ISNUMBER(DATA!X676),DATA!X676,"n/a")</f>
        <v>3.47</v>
      </c>
      <c r="H2310" s="78">
        <f>+IF(ISNUMBER(DATA!Y676),DATA!Y676,"n/a")</f>
        <v>2.7E-2</v>
      </c>
      <c r="I2310" s="88">
        <f>+IF(ISNUMBER(DATA!AH676),DATA!AH676,"n/a")</f>
        <v>3.5</v>
      </c>
      <c r="J2310" s="78">
        <f>+IF(ISNUMBER(DATA!AI676),DATA!AI676,"n/a")</f>
        <v>3.7999999999999999E-2</v>
      </c>
      <c r="K2310" s="88">
        <f>+IF(ISNUMBER(DATA!AR676),DATA!AR676,"n/a")</f>
        <v>3.41</v>
      </c>
      <c r="L2310" s="78">
        <f>+IF(ISNUMBER(DATA!AS676),DATA!AS676,"n/a")</f>
        <v>1.0999999999999999E-2</v>
      </c>
      <c r="M2310" s="67"/>
      <c r="N2310" s="67"/>
      <c r="O2310" s="67"/>
      <c r="P2310" s="67"/>
      <c r="Q2310" s="67"/>
      <c r="S2310" s="71"/>
      <c r="U2310" s="71"/>
      <c r="W2310" s="71"/>
      <c r="Y2310" s="71"/>
    </row>
    <row r="2311" spans="1:25" s="70" customFormat="1" x14ac:dyDescent="0.2">
      <c r="A2311" s="67" t="s">
        <v>12</v>
      </c>
      <c r="B2311" s="67" t="s">
        <v>24</v>
      </c>
      <c r="C2311" s="67" t="s">
        <v>10</v>
      </c>
      <c r="D2311" s="67" t="s">
        <v>283</v>
      </c>
      <c r="E2311" s="88">
        <f>+IF(ISNUMBER(DATA!N677),DATA!N677,"n/a")</f>
        <v>3.54</v>
      </c>
      <c r="F2311" s="78">
        <f>+IF(ISNUMBER(DATA!O677),DATA!O677,"n/a")</f>
        <v>0.39800000000000002</v>
      </c>
      <c r="G2311" s="88">
        <f>+IF(ISNUMBER(DATA!X677),DATA!X677,"n/a")</f>
        <v>3.59</v>
      </c>
      <c r="H2311" s="78">
        <f>+IF(ISNUMBER(DATA!Y677),DATA!Y677,"n/a")</f>
        <v>0.16900000000000001</v>
      </c>
      <c r="I2311" s="88">
        <f>+IF(ISNUMBER(DATA!AH677),DATA!AH677,"n/a")</f>
        <v>3.66</v>
      </c>
      <c r="J2311" s="78">
        <f>+IF(ISNUMBER(DATA!AI677),DATA!AI677,"n/a")</f>
        <v>0.127</v>
      </c>
      <c r="K2311" s="88">
        <f>+IF(ISNUMBER(DATA!AR677),DATA!AR677,"n/a")</f>
        <v>3.54</v>
      </c>
      <c r="L2311" s="78">
        <f>+IF(ISNUMBER(DATA!AS677),DATA!AS677,"n/a")</f>
        <v>0.112</v>
      </c>
      <c r="M2311" s="67"/>
      <c r="N2311" s="67"/>
      <c r="O2311" s="67"/>
      <c r="P2311" s="67"/>
      <c r="Q2311" s="67"/>
      <c r="S2311" s="71"/>
      <c r="U2311" s="71"/>
      <c r="W2311" s="71"/>
      <c r="Y2311" s="71"/>
    </row>
    <row r="2312" spans="1:25" s="70" customFormat="1" x14ac:dyDescent="0.2">
      <c r="A2312" s="67" t="s">
        <v>12</v>
      </c>
      <c r="B2312" s="67" t="s">
        <v>24</v>
      </c>
      <c r="C2312" s="67" t="s">
        <v>10</v>
      </c>
      <c r="D2312" s="67" t="s">
        <v>284</v>
      </c>
      <c r="E2312" s="88">
        <f>+IF(ISNUMBER(DATA!N678),DATA!N678,"n/a")</f>
        <v>3.42</v>
      </c>
      <c r="F2312" s="78">
        <f>+IF(ISNUMBER(DATA!O678),DATA!O678,"n/a")</f>
        <v>0.08</v>
      </c>
      <c r="G2312" s="88">
        <f>+IF(ISNUMBER(DATA!X678),DATA!X678,"n/a")</f>
        <v>3.53</v>
      </c>
      <c r="H2312" s="78">
        <f>+IF(ISNUMBER(DATA!Y678),DATA!Y678,"n/a")</f>
        <v>5.2999999999999999E-2</v>
      </c>
      <c r="I2312" s="88">
        <f>+IF(ISNUMBER(DATA!AH678),DATA!AH678,"n/a")</f>
        <v>3.56</v>
      </c>
      <c r="J2312" s="78">
        <f>+IF(ISNUMBER(DATA!AI678),DATA!AI678,"n/a")</f>
        <v>4.9000000000000002E-2</v>
      </c>
      <c r="K2312" s="88">
        <f>+IF(ISNUMBER(DATA!AR678),DATA!AR678,"n/a")</f>
        <v>3.54</v>
      </c>
      <c r="L2312" s="78">
        <f>+IF(ISNUMBER(DATA!AS678),DATA!AS678,"n/a")</f>
        <v>5.5E-2</v>
      </c>
      <c r="M2312" s="67"/>
      <c r="N2312" s="67"/>
      <c r="O2312" s="67"/>
      <c r="P2312" s="67"/>
      <c r="Q2312" s="67"/>
      <c r="S2312" s="71"/>
      <c r="U2312" s="71"/>
      <c r="W2312" s="71"/>
      <c r="Y2312" s="71"/>
    </row>
    <row r="2313" spans="1:25" s="70" customFormat="1" x14ac:dyDescent="0.2">
      <c r="A2313" s="67" t="s">
        <v>12</v>
      </c>
      <c r="B2313" s="67" t="s">
        <v>24</v>
      </c>
      <c r="C2313" s="67" t="s">
        <v>10</v>
      </c>
      <c r="D2313" s="67" t="s">
        <v>285</v>
      </c>
      <c r="E2313" s="88">
        <f>+IF(ISNUMBER(DATA!N679),DATA!N679,"n/a")</f>
        <v>3.68</v>
      </c>
      <c r="F2313" s="78">
        <f>+IF(ISNUMBER(DATA!O679),DATA!O679,"n/a")</f>
        <v>4.1000000000000002E-2</v>
      </c>
      <c r="G2313" s="88">
        <f>+IF(ISNUMBER(DATA!X679),DATA!X679,"n/a")</f>
        <v>3.63</v>
      </c>
      <c r="H2313" s="78">
        <f>+IF(ISNUMBER(DATA!Y679),DATA!Y679,"n/a")</f>
        <v>2.8000000000000001E-2</v>
      </c>
      <c r="I2313" s="88">
        <f>+IF(ISNUMBER(DATA!AH679),DATA!AH679,"n/a")</f>
        <v>3.61</v>
      </c>
      <c r="J2313" s="78">
        <f>+IF(ISNUMBER(DATA!AI679),DATA!AI679,"n/a")</f>
        <v>1.7999999999999999E-2</v>
      </c>
      <c r="K2313" s="88">
        <f>+IF(ISNUMBER(DATA!AR679),DATA!AR679,"n/a")</f>
        <v>3.61</v>
      </c>
      <c r="L2313" s="78">
        <f>+IF(ISNUMBER(DATA!AS679),DATA!AS679,"n/a")</f>
        <v>2.4E-2</v>
      </c>
      <c r="M2313" s="67"/>
      <c r="N2313" s="67"/>
      <c r="O2313" s="67"/>
      <c r="P2313" s="67"/>
      <c r="Q2313" s="67"/>
      <c r="S2313" s="71"/>
      <c r="U2313" s="71"/>
      <c r="W2313" s="71"/>
      <c r="Y2313" s="71"/>
    </row>
    <row r="2314" spans="1:25" s="70" customFormat="1" x14ac:dyDescent="0.2">
      <c r="A2314" s="67" t="s">
        <v>12</v>
      </c>
      <c r="B2314" s="67" t="s">
        <v>24</v>
      </c>
      <c r="C2314" s="67" t="s">
        <v>10</v>
      </c>
      <c r="D2314" s="67" t="s">
        <v>286</v>
      </c>
      <c r="E2314" s="88">
        <f>+IF(ISNUMBER(DATA!N680),DATA!N680,"n/a")</f>
        <v>3.7</v>
      </c>
      <c r="F2314" s="78">
        <f>+IF(ISNUMBER(DATA!O680),DATA!O680,"n/a")</f>
        <v>-3.9E-2</v>
      </c>
      <c r="G2314" s="88">
        <f>+IF(ISNUMBER(DATA!X680),DATA!X680,"n/a")</f>
        <v>3.64</v>
      </c>
      <c r="H2314" s="78">
        <f>+IF(ISNUMBER(DATA!Y680),DATA!Y680,"n/a")</f>
        <v>-5.0999999999999997E-2</v>
      </c>
      <c r="I2314" s="88">
        <f>+IF(ISNUMBER(DATA!AH680),DATA!AH680,"n/a")</f>
        <v>3.62</v>
      </c>
      <c r="J2314" s="78">
        <f>+IF(ISNUMBER(DATA!AI680),DATA!AI680,"n/a")</f>
        <v>-3.2000000000000001E-2</v>
      </c>
      <c r="K2314" s="88">
        <f>+IF(ISNUMBER(DATA!AR680),DATA!AR680,"n/a")</f>
        <v>3.69</v>
      </c>
      <c r="L2314" s="78">
        <f>+IF(ISNUMBER(DATA!AS680),DATA!AS680,"n/a")</f>
        <v>2.5999999999999999E-2</v>
      </c>
      <c r="M2314" s="67"/>
      <c r="N2314" s="67"/>
      <c r="O2314" s="67"/>
      <c r="P2314" s="67"/>
      <c r="Q2314" s="67"/>
      <c r="S2314" s="71"/>
      <c r="U2314" s="71"/>
      <c r="W2314" s="71"/>
      <c r="Y2314" s="71"/>
    </row>
    <row r="2315" spans="1:25" s="70" customFormat="1" x14ac:dyDescent="0.2">
      <c r="A2315" s="67" t="s">
        <v>12</v>
      </c>
      <c r="B2315" s="67" t="s">
        <v>24</v>
      </c>
      <c r="C2315" s="67" t="s">
        <v>10</v>
      </c>
      <c r="D2315" s="67" t="s">
        <v>287</v>
      </c>
      <c r="E2315" s="88">
        <f>+IF(ISNUMBER(DATA!N681),DATA!N681,"n/a")</f>
        <v>3.38</v>
      </c>
      <c r="F2315" s="78">
        <f>+IF(ISNUMBER(DATA!O681),DATA!O681,"n/a")</f>
        <v>-8.6999999999999994E-2</v>
      </c>
      <c r="G2315" s="88">
        <f>+IF(ISNUMBER(DATA!X681),DATA!X681,"n/a")</f>
        <v>3.59</v>
      </c>
      <c r="H2315" s="78">
        <f>+IF(ISNUMBER(DATA!Y681),DATA!Y681,"n/a")</f>
        <v>8.9999999999999993E-3</v>
      </c>
      <c r="I2315" s="88">
        <f>+IF(ISNUMBER(DATA!AH681),DATA!AH681,"n/a")</f>
        <v>3.61</v>
      </c>
      <c r="J2315" s="78">
        <f>+IF(ISNUMBER(DATA!AI681),DATA!AI681,"n/a")</f>
        <v>1.4999999999999999E-2</v>
      </c>
      <c r="K2315" s="88">
        <f>+IF(ISNUMBER(DATA!AR681),DATA!AR681,"n/a")</f>
        <v>3.59</v>
      </c>
      <c r="L2315" s="78">
        <f>+IF(ISNUMBER(DATA!AS681),DATA!AS681,"n/a")</f>
        <v>2E-3</v>
      </c>
      <c r="M2315" s="67"/>
      <c r="N2315" s="67"/>
      <c r="O2315" s="67"/>
      <c r="P2315" s="67"/>
      <c r="Q2315" s="67"/>
      <c r="S2315" s="71"/>
      <c r="U2315" s="71"/>
      <c r="W2315" s="71"/>
      <c r="Y2315" s="71"/>
    </row>
    <row r="2316" spans="1:25" s="70" customFormat="1" x14ac:dyDescent="0.2">
      <c r="A2316" s="67" t="s">
        <v>12</v>
      </c>
      <c r="B2316" s="67" t="s">
        <v>24</v>
      </c>
      <c r="C2316" s="67" t="s">
        <v>10</v>
      </c>
      <c r="D2316" s="67" t="s">
        <v>288</v>
      </c>
      <c r="E2316" s="88">
        <f>+IF(ISNUMBER(DATA!N682),DATA!N682,"n/a")</f>
        <v>3.19</v>
      </c>
      <c r="F2316" s="78">
        <f>+IF(ISNUMBER(DATA!O682),DATA!O682,"n/a")</f>
        <v>-0.114</v>
      </c>
      <c r="G2316" s="88">
        <f>+IF(ISNUMBER(DATA!X682),DATA!X682,"n/a")</f>
        <v>3.36</v>
      </c>
      <c r="H2316" s="78">
        <f>+IF(ISNUMBER(DATA!Y682),DATA!Y682,"n/a")</f>
        <v>-6.0000000000000001E-3</v>
      </c>
      <c r="I2316" s="88">
        <f>+IF(ISNUMBER(DATA!AH682),DATA!AH682,"n/a")</f>
        <v>3.48</v>
      </c>
      <c r="J2316" s="78">
        <f>+IF(ISNUMBER(DATA!AI682),DATA!AI682,"n/a")</f>
        <v>2.5999999999999999E-2</v>
      </c>
      <c r="K2316" s="88">
        <f>+IF(ISNUMBER(DATA!AR682),DATA!AR682,"n/a")</f>
        <v>3.41</v>
      </c>
      <c r="L2316" s="78">
        <f>+IF(ISNUMBER(DATA!AS682),DATA!AS682,"n/a")</f>
        <v>-6.0000000000000001E-3</v>
      </c>
      <c r="M2316" s="67"/>
      <c r="N2316" s="67"/>
      <c r="O2316" s="67"/>
      <c r="P2316" s="67"/>
      <c r="Q2316" s="67"/>
      <c r="S2316" s="71"/>
      <c r="U2316" s="71"/>
      <c r="W2316" s="71"/>
      <c r="Y2316" s="71"/>
    </row>
    <row r="2317" spans="1:25" s="70" customFormat="1" x14ac:dyDescent="0.2">
      <c r="A2317" s="67" t="s">
        <v>12</v>
      </c>
      <c r="B2317" s="67" t="s">
        <v>24</v>
      </c>
      <c r="C2317" s="67" t="s">
        <v>10</v>
      </c>
      <c r="D2317" s="67" t="s">
        <v>289</v>
      </c>
      <c r="E2317" s="88">
        <f>+IF(ISNUMBER(DATA!N683),DATA!N683,"n/a")</f>
        <v>3.54</v>
      </c>
      <c r="F2317" s="78">
        <f>+IF(ISNUMBER(DATA!O683),DATA!O683,"n/a")</f>
        <v>3.0000000000000001E-3</v>
      </c>
      <c r="G2317" s="88">
        <f>+IF(ISNUMBER(DATA!X683),DATA!X683,"n/a")</f>
        <v>3.36</v>
      </c>
      <c r="H2317" s="78">
        <f>+IF(ISNUMBER(DATA!Y683),DATA!Y683,"n/a")</f>
        <v>-3.7999999999999999E-2</v>
      </c>
      <c r="I2317" s="88">
        <f>+IF(ISNUMBER(DATA!AH683),DATA!AH683,"n/a")</f>
        <v>3.4</v>
      </c>
      <c r="J2317" s="78">
        <f>+IF(ISNUMBER(DATA!AI683),DATA!AI683,"n/a")</f>
        <v>-1.4999999999999999E-2</v>
      </c>
      <c r="K2317" s="88">
        <f>+IF(ISNUMBER(DATA!AR683),DATA!AR683,"n/a")</f>
        <v>3.38</v>
      </c>
      <c r="L2317" s="78">
        <f>+IF(ISNUMBER(DATA!AS683),DATA!AS683,"n/a")</f>
        <v>-1.2E-2</v>
      </c>
      <c r="M2317" s="67"/>
      <c r="N2317" s="67"/>
      <c r="O2317" s="67"/>
      <c r="P2317" s="67"/>
      <c r="Q2317" s="67"/>
      <c r="S2317" s="71"/>
      <c r="U2317" s="71"/>
      <c r="W2317" s="71"/>
      <c r="Y2317" s="71"/>
    </row>
    <row r="2318" spans="1:25" s="70" customFormat="1" x14ac:dyDescent="0.2">
      <c r="A2318" s="67" t="s">
        <v>12</v>
      </c>
      <c r="B2318" s="67" t="s">
        <v>24</v>
      </c>
      <c r="C2318" s="67" t="s">
        <v>10</v>
      </c>
      <c r="D2318" s="67" t="s">
        <v>290</v>
      </c>
      <c r="E2318" s="88">
        <f>+IF(ISNUMBER(DATA!N684),DATA!N684,"n/a")</f>
        <v>3.67</v>
      </c>
      <c r="F2318" s="78">
        <f>+IF(ISNUMBER(DATA!O684),DATA!O684,"n/a")</f>
        <v>7.8E-2</v>
      </c>
      <c r="G2318" s="88">
        <f>+IF(ISNUMBER(DATA!X684),DATA!X684,"n/a")</f>
        <v>3.35</v>
      </c>
      <c r="H2318" s="78">
        <f>+IF(ISNUMBER(DATA!Y684),DATA!Y684,"n/a")</f>
        <v>-1.6E-2</v>
      </c>
      <c r="I2318" s="88">
        <f>+IF(ISNUMBER(DATA!AH684),DATA!AH684,"n/a")</f>
        <v>3.33</v>
      </c>
      <c r="J2318" s="78">
        <f>+IF(ISNUMBER(DATA!AI684),DATA!AI684,"n/a")</f>
        <v>-0.03</v>
      </c>
      <c r="K2318" s="88">
        <f>+IF(ISNUMBER(DATA!AR684),DATA!AR684,"n/a")</f>
        <v>3.32</v>
      </c>
      <c r="L2318" s="78">
        <f>+IF(ISNUMBER(DATA!AS684),DATA!AS684,"n/a")</f>
        <v>-3.1E-2</v>
      </c>
      <c r="M2318" s="67"/>
      <c r="N2318" s="67"/>
      <c r="O2318" s="67"/>
      <c r="P2318" s="67"/>
      <c r="Q2318" s="67"/>
      <c r="S2318" s="71"/>
      <c r="U2318" s="71"/>
      <c r="W2318" s="71"/>
      <c r="Y2318" s="71"/>
    </row>
    <row r="2319" spans="1:25" s="70" customFormat="1" x14ac:dyDescent="0.2">
      <c r="A2319" s="67" t="s">
        <v>12</v>
      </c>
      <c r="B2319" s="67" t="s">
        <v>24</v>
      </c>
      <c r="C2319" s="67" t="s">
        <v>10</v>
      </c>
      <c r="D2319" s="67" t="s">
        <v>291</v>
      </c>
      <c r="E2319" s="88">
        <f>+IF(ISNUMBER(DATA!N685),DATA!N685,"n/a")</f>
        <v>3.57</v>
      </c>
      <c r="F2319" s="78">
        <f>+IF(ISNUMBER(DATA!O685),DATA!O685,"n/a")</f>
        <v>6.6000000000000003E-2</v>
      </c>
      <c r="G2319" s="88">
        <f>+IF(ISNUMBER(DATA!X685),DATA!X685,"n/a")</f>
        <v>3.55</v>
      </c>
      <c r="H2319" s="78">
        <f>+IF(ISNUMBER(DATA!Y685),DATA!Y685,"n/a")</f>
        <v>5.0999999999999997E-2</v>
      </c>
      <c r="I2319" s="88">
        <f>+IF(ISNUMBER(DATA!AH685),DATA!AH685,"n/a")</f>
        <v>3.49</v>
      </c>
      <c r="J2319" s="78">
        <f>+IF(ISNUMBER(DATA!AI685),DATA!AI685,"n/a")</f>
        <v>3.2000000000000001E-2</v>
      </c>
      <c r="K2319" s="88">
        <f>+IF(ISNUMBER(DATA!AR685),DATA!AR685,"n/a")</f>
        <v>3.44</v>
      </c>
      <c r="L2319" s="78">
        <f>+IF(ISNUMBER(DATA!AS685),DATA!AS685,"n/a")</f>
        <v>1.4999999999999999E-2</v>
      </c>
      <c r="M2319" s="67"/>
      <c r="N2319" s="67"/>
      <c r="O2319" s="67"/>
      <c r="P2319" s="67"/>
      <c r="Q2319" s="67"/>
      <c r="S2319" s="71"/>
      <c r="U2319" s="71"/>
      <c r="W2319" s="71"/>
      <c r="Y2319" s="71"/>
    </row>
    <row r="2320" spans="1:25" s="70" customFormat="1" x14ac:dyDescent="0.2">
      <c r="A2320" s="67" t="s">
        <v>12</v>
      </c>
      <c r="B2320" s="67" t="s">
        <v>24</v>
      </c>
      <c r="C2320" s="67" t="s">
        <v>10</v>
      </c>
      <c r="D2320" s="67" t="s">
        <v>292</v>
      </c>
      <c r="E2320" s="88">
        <f>+IF(ISNUMBER(DATA!N686),DATA!N686,"n/a")</f>
        <v>3.47</v>
      </c>
      <c r="F2320" s="78">
        <f>+IF(ISNUMBER(DATA!O686),DATA!O686,"n/a")</f>
        <v>-3.3000000000000002E-2</v>
      </c>
      <c r="G2320" s="88">
        <f>+IF(ISNUMBER(DATA!X686),DATA!X686,"n/a")</f>
        <v>3.57</v>
      </c>
      <c r="H2320" s="78">
        <f>+IF(ISNUMBER(DATA!Y686),DATA!Y686,"n/a")</f>
        <v>2E-3</v>
      </c>
      <c r="I2320" s="88">
        <f>+IF(ISNUMBER(DATA!AH686),DATA!AH686,"n/a")</f>
        <v>3.57</v>
      </c>
      <c r="J2320" s="78">
        <f>+IF(ISNUMBER(DATA!AI686),DATA!AI686,"n/a")</f>
        <v>0.01</v>
      </c>
      <c r="K2320" s="88">
        <f>+IF(ISNUMBER(DATA!AR686),DATA!AR686,"n/a")</f>
        <v>3.56</v>
      </c>
      <c r="L2320" s="78">
        <f>+IF(ISNUMBER(DATA!AS686),DATA!AS686,"n/a")</f>
        <v>2.1999999999999999E-2</v>
      </c>
      <c r="M2320" s="67"/>
      <c r="N2320" s="67"/>
      <c r="O2320" s="67"/>
      <c r="P2320" s="67"/>
      <c r="Q2320" s="67"/>
      <c r="S2320" s="71"/>
      <c r="U2320" s="71"/>
      <c r="W2320" s="71"/>
      <c r="Y2320" s="71"/>
    </row>
    <row r="2321" spans="1:25" s="70" customFormat="1" x14ac:dyDescent="0.2">
      <c r="A2321" s="67" t="s">
        <v>12</v>
      </c>
      <c r="B2321" s="67" t="s">
        <v>24</v>
      </c>
      <c r="C2321" s="67" t="s">
        <v>10</v>
      </c>
      <c r="D2321" s="67" t="s">
        <v>293</v>
      </c>
      <c r="E2321" s="88">
        <f>+IF(ISNUMBER(DATA!N687),DATA!N687,"n/a")</f>
        <v>3.46</v>
      </c>
      <c r="F2321" s="78">
        <f>+IF(ISNUMBER(DATA!O687),DATA!O687,"n/a")</f>
        <v>-3.5000000000000003E-2</v>
      </c>
      <c r="G2321" s="88">
        <f>+IF(ISNUMBER(DATA!X687),DATA!X687,"n/a")</f>
        <v>3.5</v>
      </c>
      <c r="H2321" s="78">
        <f>+IF(ISNUMBER(DATA!Y687),DATA!Y687,"n/a")</f>
        <v>-1E-3</v>
      </c>
      <c r="I2321" s="88">
        <f>+IF(ISNUMBER(DATA!AH687),DATA!AH687,"n/a")</f>
        <v>3.47</v>
      </c>
      <c r="J2321" s="78">
        <f>+IF(ISNUMBER(DATA!AI687),DATA!AI687,"n/a")</f>
        <v>-2E-3</v>
      </c>
      <c r="K2321" s="88">
        <f>+IF(ISNUMBER(DATA!AR687),DATA!AR687,"n/a")</f>
        <v>3.47</v>
      </c>
      <c r="L2321" s="78">
        <f>+IF(ISNUMBER(DATA!AS687),DATA!AS687,"n/a")</f>
        <v>5.0000000000000001E-3</v>
      </c>
      <c r="M2321" s="67"/>
      <c r="N2321" s="67"/>
      <c r="O2321" s="67"/>
      <c r="P2321" s="67"/>
      <c r="Q2321" s="67"/>
      <c r="S2321" s="71"/>
      <c r="U2321" s="71"/>
      <c r="W2321" s="71"/>
      <c r="Y2321" s="71"/>
    </row>
    <row r="2322" spans="1:25" s="70" customFormat="1" x14ac:dyDescent="0.2">
      <c r="A2322" s="67" t="s">
        <v>12</v>
      </c>
      <c r="B2322" s="67" t="s">
        <v>24</v>
      </c>
      <c r="C2322" s="67" t="s">
        <v>10</v>
      </c>
      <c r="D2322" s="67" t="s">
        <v>294</v>
      </c>
      <c r="E2322" s="88">
        <f>+IF(ISNUMBER(DATA!N688),DATA!N688,"n/a")</f>
        <v>3.66</v>
      </c>
      <c r="F2322" s="78">
        <f>+IF(ISNUMBER(DATA!O688),DATA!O688,"n/a")</f>
        <v>-4.1000000000000002E-2</v>
      </c>
      <c r="G2322" s="88">
        <f>+IF(ISNUMBER(DATA!X688),DATA!X688,"n/a")</f>
        <v>3.62</v>
      </c>
      <c r="H2322" s="78">
        <f>+IF(ISNUMBER(DATA!Y688),DATA!Y688,"n/a")</f>
        <v>-1.4999999999999999E-2</v>
      </c>
      <c r="I2322" s="88">
        <f>+IF(ISNUMBER(DATA!AH688),DATA!AH688,"n/a")</f>
        <v>3.61</v>
      </c>
      <c r="J2322" s="78">
        <f>+IF(ISNUMBER(DATA!AI688),DATA!AI688,"n/a")</f>
        <v>1.2E-2</v>
      </c>
      <c r="K2322" s="88">
        <f>+IF(ISNUMBER(DATA!AR688),DATA!AR688,"n/a")</f>
        <v>3.64</v>
      </c>
      <c r="L2322" s="78">
        <f>+IF(ISNUMBER(DATA!AS688),DATA!AS688,"n/a")</f>
        <v>1.4999999999999999E-2</v>
      </c>
      <c r="M2322" s="67"/>
      <c r="N2322" s="67"/>
      <c r="O2322" s="67"/>
      <c r="P2322" s="67"/>
      <c r="Q2322" s="67"/>
      <c r="S2322" s="71"/>
      <c r="U2322" s="71"/>
      <c r="W2322" s="71"/>
      <c r="Y2322" s="71"/>
    </row>
    <row r="2323" spans="1:25" s="70" customFormat="1" x14ac:dyDescent="0.2">
      <c r="A2323" s="67" t="s">
        <v>12</v>
      </c>
      <c r="B2323" s="67" t="s">
        <v>24</v>
      </c>
      <c r="C2323" s="67" t="s">
        <v>10</v>
      </c>
      <c r="D2323" s="67" t="s">
        <v>295</v>
      </c>
      <c r="E2323" s="88">
        <f>+IF(ISNUMBER(DATA!N689),DATA!N689,"n/a")</f>
        <v>3.75</v>
      </c>
      <c r="F2323" s="78">
        <f>+IF(ISNUMBER(DATA!O689),DATA!O689,"n/a")</f>
        <v>-7.0000000000000001E-3</v>
      </c>
      <c r="G2323" s="88">
        <f>+IF(ISNUMBER(DATA!X689),DATA!X689,"n/a")</f>
        <v>3.73</v>
      </c>
      <c r="H2323" s="78">
        <f>+IF(ISNUMBER(DATA!Y689),DATA!Y689,"n/a")</f>
        <v>-2.7E-2</v>
      </c>
      <c r="I2323" s="88">
        <f>+IF(ISNUMBER(DATA!AH689),DATA!AH689,"n/a")</f>
        <v>3.73</v>
      </c>
      <c r="J2323" s="78">
        <f>+IF(ISNUMBER(DATA!AI689),DATA!AI689,"n/a")</f>
        <v>-4.2000000000000003E-2</v>
      </c>
      <c r="K2323" s="88">
        <f>+IF(ISNUMBER(DATA!AR689),DATA!AR689,"n/a")</f>
        <v>3.76</v>
      </c>
      <c r="L2323" s="78">
        <f>+IF(ISNUMBER(DATA!AS689),DATA!AS689,"n/a")</f>
        <v>-6.0999999999999999E-2</v>
      </c>
      <c r="M2323" s="67"/>
      <c r="N2323" s="67"/>
      <c r="O2323" s="67"/>
      <c r="P2323" s="67"/>
      <c r="Q2323" s="67"/>
      <c r="S2323" s="71"/>
      <c r="U2323" s="71"/>
      <c r="W2323" s="71"/>
      <c r="Y2323" s="71"/>
    </row>
    <row r="2324" spans="1:25" s="70" customFormat="1" x14ac:dyDescent="0.2">
      <c r="A2324" s="67" t="s">
        <v>12</v>
      </c>
      <c r="B2324" s="67" t="s">
        <v>24</v>
      </c>
      <c r="C2324" s="67" t="s">
        <v>10</v>
      </c>
      <c r="D2324" s="67" t="s">
        <v>296</v>
      </c>
      <c r="E2324" s="88">
        <f>+IF(ISNUMBER(DATA!N690),DATA!N690,"n/a")</f>
        <v>3.48</v>
      </c>
      <c r="F2324" s="78">
        <f>+IF(ISNUMBER(DATA!O690),DATA!O690,"n/a")</f>
        <v>-2.4E-2</v>
      </c>
      <c r="G2324" s="88">
        <f>+IF(ISNUMBER(DATA!X690),DATA!X690,"n/a")</f>
        <v>3.56</v>
      </c>
      <c r="H2324" s="78">
        <f>+IF(ISNUMBER(DATA!Y690),DATA!Y690,"n/a")</f>
        <v>1.9E-2</v>
      </c>
      <c r="I2324" s="88">
        <f>+IF(ISNUMBER(DATA!AH690),DATA!AH690,"n/a")</f>
        <v>3.51</v>
      </c>
      <c r="J2324" s="78">
        <f>+IF(ISNUMBER(DATA!AI690),DATA!AI690,"n/a")</f>
        <v>4.0000000000000001E-3</v>
      </c>
      <c r="K2324" s="88">
        <f>+IF(ISNUMBER(DATA!AR690),DATA!AR690,"n/a")</f>
        <v>3.5</v>
      </c>
      <c r="L2324" s="78">
        <f>+IF(ISNUMBER(DATA!AS690),DATA!AS690,"n/a")</f>
        <v>1.0999999999999999E-2</v>
      </c>
      <c r="M2324" s="67"/>
      <c r="N2324" s="67"/>
      <c r="O2324" s="67"/>
      <c r="P2324" s="67"/>
      <c r="Q2324" s="67"/>
      <c r="S2324" s="71"/>
      <c r="U2324" s="71"/>
      <c r="W2324" s="71"/>
      <c r="Y2324" s="71"/>
    </row>
    <row r="2325" spans="1:25" s="70" customFormat="1" x14ac:dyDescent="0.2">
      <c r="A2325" s="67" t="s">
        <v>12</v>
      </c>
      <c r="B2325" s="67" t="s">
        <v>24</v>
      </c>
      <c r="C2325" s="67" t="s">
        <v>10</v>
      </c>
      <c r="D2325" s="67" t="s">
        <v>297</v>
      </c>
      <c r="E2325" s="88">
        <f>+IF(ISNUMBER(DATA!N691),DATA!N691,"n/a")</f>
        <v>3.58</v>
      </c>
      <c r="F2325" s="78">
        <f>+IF(ISNUMBER(DATA!O691),DATA!O691,"n/a")</f>
        <v>-4.2999999999999997E-2</v>
      </c>
      <c r="G2325" s="88">
        <f>+IF(ISNUMBER(DATA!X691),DATA!X691,"n/a")</f>
        <v>3.62</v>
      </c>
      <c r="H2325" s="78">
        <f>+IF(ISNUMBER(DATA!Y691),DATA!Y691,"n/a")</f>
        <v>-2E-3</v>
      </c>
      <c r="I2325" s="88">
        <f>+IF(ISNUMBER(DATA!AH691),DATA!AH691,"n/a")</f>
        <v>3.58</v>
      </c>
      <c r="J2325" s="78">
        <f>+IF(ISNUMBER(DATA!AI691),DATA!AI691,"n/a")</f>
        <v>-7.0000000000000001E-3</v>
      </c>
      <c r="K2325" s="88">
        <f>+IF(ISNUMBER(DATA!AR691),DATA!AR691,"n/a")</f>
        <v>3.58</v>
      </c>
      <c r="L2325" s="78">
        <f>+IF(ISNUMBER(DATA!AS691),DATA!AS691,"n/a")</f>
        <v>5.0000000000000001E-3</v>
      </c>
      <c r="M2325" s="67"/>
      <c r="N2325" s="67"/>
      <c r="O2325" s="67"/>
      <c r="P2325" s="67"/>
      <c r="Q2325" s="67"/>
      <c r="S2325" s="71"/>
      <c r="U2325" s="71"/>
      <c r="W2325" s="71"/>
      <c r="Y2325" s="71"/>
    </row>
    <row r="2326" spans="1:25" s="70" customFormat="1" x14ac:dyDescent="0.2">
      <c r="A2326" s="67" t="s">
        <v>12</v>
      </c>
      <c r="B2326" s="67" t="s">
        <v>24</v>
      </c>
      <c r="C2326" s="67" t="s">
        <v>10</v>
      </c>
      <c r="D2326" s="67" t="s">
        <v>298</v>
      </c>
      <c r="E2326" s="88">
        <f>+IF(ISNUMBER(DATA!N692),DATA!N692,"n/a")</f>
        <v>3.16</v>
      </c>
      <c r="F2326" s="78">
        <f>+IF(ISNUMBER(DATA!O692),DATA!O692,"n/a")</f>
        <v>-8.0000000000000002E-3</v>
      </c>
      <c r="G2326" s="88">
        <f>+IF(ISNUMBER(DATA!X692),DATA!X692,"n/a")</f>
        <v>2.92</v>
      </c>
      <c r="H2326" s="78">
        <f>+IF(ISNUMBER(DATA!Y692),DATA!Y692,"n/a")</f>
        <v>8.1000000000000003E-2</v>
      </c>
      <c r="I2326" s="88">
        <f>+IF(ISNUMBER(DATA!AH692),DATA!AH692,"n/a")</f>
        <v>2.87</v>
      </c>
      <c r="J2326" s="78">
        <f>+IF(ISNUMBER(DATA!AI692),DATA!AI692,"n/a")</f>
        <v>2.5000000000000001E-2</v>
      </c>
      <c r="K2326" s="88">
        <f>+IF(ISNUMBER(DATA!AR692),DATA!AR692,"n/a")</f>
        <v>2.76</v>
      </c>
      <c r="L2326" s="78">
        <f>+IF(ISNUMBER(DATA!AS692),DATA!AS692,"n/a")</f>
        <v>-3.5999999999999997E-2</v>
      </c>
      <c r="M2326" s="67"/>
      <c r="N2326" s="67"/>
      <c r="O2326" s="67"/>
      <c r="P2326" s="67"/>
      <c r="Q2326" s="67"/>
      <c r="S2326" s="71"/>
      <c r="U2326" s="71"/>
      <c r="W2326" s="71"/>
      <c r="Y2326" s="71"/>
    </row>
    <row r="2327" spans="1:25" s="70" customFormat="1" x14ac:dyDescent="0.2">
      <c r="A2327" s="67" t="s">
        <v>12</v>
      </c>
      <c r="B2327" s="67" t="s">
        <v>24</v>
      </c>
      <c r="C2327" s="67" t="s">
        <v>10</v>
      </c>
      <c r="D2327" s="67" t="s">
        <v>299</v>
      </c>
      <c r="E2327" s="88">
        <f>+IF(ISNUMBER(DATA!N693),DATA!N693,"n/a")</f>
        <v>3.31</v>
      </c>
      <c r="F2327" s="78">
        <f>+IF(ISNUMBER(DATA!O693),DATA!O693,"n/a")</f>
        <v>-2E-3</v>
      </c>
      <c r="G2327" s="88">
        <f>+IF(ISNUMBER(DATA!X693),DATA!X693,"n/a")</f>
        <v>3.24</v>
      </c>
      <c r="H2327" s="78">
        <f>+IF(ISNUMBER(DATA!Y693),DATA!Y693,"n/a")</f>
        <v>8.8999999999999996E-2</v>
      </c>
      <c r="I2327" s="88">
        <f>+IF(ISNUMBER(DATA!AH693),DATA!AH693,"n/a")</f>
        <v>3.13</v>
      </c>
      <c r="J2327" s="78">
        <f>+IF(ISNUMBER(DATA!AI693),DATA!AI693,"n/a")</f>
        <v>3.7999999999999999E-2</v>
      </c>
      <c r="K2327" s="88">
        <f>+IF(ISNUMBER(DATA!AR693),DATA!AR693,"n/a")</f>
        <v>3.01</v>
      </c>
      <c r="L2327" s="78">
        <f>+IF(ISNUMBER(DATA!AS693),DATA!AS693,"n/a")</f>
        <v>-4.1000000000000002E-2</v>
      </c>
      <c r="M2327" s="67"/>
      <c r="N2327" s="67"/>
      <c r="O2327" s="67"/>
      <c r="P2327" s="67"/>
      <c r="Q2327" s="67"/>
      <c r="S2327" s="71"/>
      <c r="U2327" s="71"/>
      <c r="W2327" s="71"/>
      <c r="Y2327" s="71"/>
    </row>
    <row r="2328" spans="1:25" s="70" customFormat="1" x14ac:dyDescent="0.2">
      <c r="A2328" s="67" t="s">
        <v>12</v>
      </c>
      <c r="B2328" s="67" t="s">
        <v>24</v>
      </c>
      <c r="C2328" s="67" t="s">
        <v>10</v>
      </c>
      <c r="D2328" s="67" t="s">
        <v>300</v>
      </c>
      <c r="E2328" s="88">
        <f>+IF(ISNUMBER(DATA!N694),DATA!N694,"n/a")</f>
        <v>3.46</v>
      </c>
      <c r="F2328" s="78">
        <f>+IF(ISNUMBER(DATA!O694),DATA!O694,"n/a")</f>
        <v>-0.02</v>
      </c>
      <c r="G2328" s="88">
        <f>+IF(ISNUMBER(DATA!X694),DATA!X694,"n/a")</f>
        <v>3.48</v>
      </c>
      <c r="H2328" s="78">
        <f>+IF(ISNUMBER(DATA!Y694),DATA!Y694,"n/a")</f>
        <v>-1.0999999999999999E-2</v>
      </c>
      <c r="I2328" s="88">
        <f>+IF(ISNUMBER(DATA!AH694),DATA!AH694,"n/a")</f>
        <v>3.46</v>
      </c>
      <c r="J2328" s="78">
        <f>+IF(ISNUMBER(DATA!AI694),DATA!AI694,"n/a")</f>
        <v>-1.4E-2</v>
      </c>
      <c r="K2328" s="88">
        <f>+IF(ISNUMBER(DATA!AR694),DATA!AR694,"n/a")</f>
        <v>3.47</v>
      </c>
      <c r="L2328" s="78">
        <f>+IF(ISNUMBER(DATA!AS694),DATA!AS694,"n/a")</f>
        <v>1E-3</v>
      </c>
      <c r="M2328" s="67"/>
      <c r="N2328" s="67"/>
      <c r="O2328" s="67"/>
      <c r="P2328" s="67"/>
      <c r="Q2328" s="67"/>
      <c r="S2328" s="71"/>
      <c r="U2328" s="71"/>
      <c r="W2328" s="71"/>
      <c r="Y2328" s="71"/>
    </row>
    <row r="2329" spans="1:25" s="70" customFormat="1" x14ac:dyDescent="0.2">
      <c r="A2329" s="67" t="s">
        <v>12</v>
      </c>
      <c r="B2329" s="67" t="s">
        <v>24</v>
      </c>
      <c r="C2329" s="67" t="s">
        <v>10</v>
      </c>
      <c r="D2329" s="67" t="s">
        <v>301</v>
      </c>
      <c r="E2329" s="88">
        <f>+IF(ISNUMBER(DATA!N695),DATA!N695,"n/a")</f>
        <v>3.47</v>
      </c>
      <c r="F2329" s="78">
        <f>+IF(ISNUMBER(DATA!O695),DATA!O695,"n/a")</f>
        <v>5.0000000000000001E-3</v>
      </c>
      <c r="G2329" s="88">
        <f>+IF(ISNUMBER(DATA!X695),DATA!X695,"n/a")</f>
        <v>3.52</v>
      </c>
      <c r="H2329" s="78">
        <f>+IF(ISNUMBER(DATA!Y695),DATA!Y695,"n/a")</f>
        <v>5.0000000000000001E-3</v>
      </c>
      <c r="I2329" s="88">
        <f>+IF(ISNUMBER(DATA!AH695),DATA!AH695,"n/a")</f>
        <v>3.46</v>
      </c>
      <c r="J2329" s="78">
        <f>+IF(ISNUMBER(DATA!AI695),DATA!AI695,"n/a")</f>
        <v>0</v>
      </c>
      <c r="K2329" s="88">
        <f>+IF(ISNUMBER(DATA!AR695),DATA!AR695,"n/a")</f>
        <v>3.45</v>
      </c>
      <c r="L2329" s="78">
        <f>+IF(ISNUMBER(DATA!AS695),DATA!AS695,"n/a")</f>
        <v>3.0000000000000001E-3</v>
      </c>
      <c r="M2329" s="67"/>
      <c r="N2329" s="67"/>
      <c r="O2329" s="67"/>
      <c r="P2329" s="67"/>
      <c r="Q2329" s="67"/>
      <c r="S2329" s="71"/>
      <c r="U2329" s="71"/>
      <c r="W2329" s="71"/>
      <c r="Y2329" s="71"/>
    </row>
    <row r="2330" spans="1:25" s="70" customFormat="1" x14ac:dyDescent="0.2">
      <c r="A2330" s="67" t="s">
        <v>12</v>
      </c>
      <c r="B2330" s="67" t="s">
        <v>24</v>
      </c>
      <c r="C2330" s="67" t="s">
        <v>10</v>
      </c>
      <c r="D2330" s="67" t="s">
        <v>302</v>
      </c>
      <c r="E2330" s="88">
        <f>+IF(ISNUMBER(DATA!N696),DATA!N696,"n/a")</f>
        <v>3.37</v>
      </c>
      <c r="F2330" s="78">
        <f>+IF(ISNUMBER(DATA!O696),DATA!O696,"n/a")</f>
        <v>-9.7000000000000003E-2</v>
      </c>
      <c r="G2330" s="88">
        <f>+IF(ISNUMBER(DATA!X696),DATA!X696,"n/a")</f>
        <v>3.31</v>
      </c>
      <c r="H2330" s="78">
        <f>+IF(ISNUMBER(DATA!Y696),DATA!Y696,"n/a")</f>
        <v>-0.104</v>
      </c>
      <c r="I2330" s="88">
        <f>+IF(ISNUMBER(DATA!AH696),DATA!AH696,"n/a")</f>
        <v>3.35</v>
      </c>
      <c r="J2330" s="78">
        <f>+IF(ISNUMBER(DATA!AI696),DATA!AI696,"n/a")</f>
        <v>-8.6999999999999994E-2</v>
      </c>
      <c r="K2330" s="88">
        <f>+IF(ISNUMBER(DATA!AR696),DATA!AR696,"n/a")</f>
        <v>3.28</v>
      </c>
      <c r="L2330" s="78">
        <f>+IF(ISNUMBER(DATA!AS696),DATA!AS696,"n/a")</f>
        <v>-1.6E-2</v>
      </c>
      <c r="M2330" s="67"/>
      <c r="N2330" s="67"/>
      <c r="O2330" s="67"/>
      <c r="P2330" s="67"/>
      <c r="Q2330" s="67"/>
      <c r="S2330" s="71"/>
      <c r="U2330" s="71"/>
      <c r="W2330" s="71"/>
      <c r="Y2330" s="71"/>
    </row>
    <row r="2331" spans="1:25" s="70" customFormat="1" x14ac:dyDescent="0.2">
      <c r="A2331" s="67" t="s">
        <v>12</v>
      </c>
      <c r="B2331" s="67" t="s">
        <v>24</v>
      </c>
      <c r="C2331" s="67" t="s">
        <v>10</v>
      </c>
      <c r="D2331" s="67" t="s">
        <v>303</v>
      </c>
      <c r="E2331" s="88">
        <f>+IF(ISNUMBER(DATA!N697),DATA!N697,"n/a")</f>
        <v>3.58</v>
      </c>
      <c r="F2331" s="78">
        <f>+IF(ISNUMBER(DATA!O697),DATA!O697,"n/a")</f>
        <v>-0.01</v>
      </c>
      <c r="G2331" s="88">
        <f>+IF(ISNUMBER(DATA!X697),DATA!X697,"n/a")</f>
        <v>3.64</v>
      </c>
      <c r="H2331" s="78">
        <f>+IF(ISNUMBER(DATA!Y697),DATA!Y697,"n/a")</f>
        <v>-1E-3</v>
      </c>
      <c r="I2331" s="88">
        <f>+IF(ISNUMBER(DATA!AH697),DATA!AH697,"n/a")</f>
        <v>3.64</v>
      </c>
      <c r="J2331" s="78">
        <f>+IF(ISNUMBER(DATA!AI697),DATA!AI697,"n/a")</f>
        <v>0</v>
      </c>
      <c r="K2331" s="88">
        <f>+IF(ISNUMBER(DATA!AR697),DATA!AR697,"n/a")</f>
        <v>3.62</v>
      </c>
      <c r="L2331" s="78">
        <f>+IF(ISNUMBER(DATA!AS697),DATA!AS697,"n/a")</f>
        <v>8.0000000000000002E-3</v>
      </c>
      <c r="M2331" s="67"/>
      <c r="N2331" s="67"/>
      <c r="O2331" s="67"/>
      <c r="P2331" s="67"/>
      <c r="Q2331" s="67"/>
      <c r="S2331" s="71"/>
      <c r="U2331" s="71"/>
      <c r="W2331" s="71"/>
      <c r="Y2331" s="71"/>
    </row>
    <row r="2332" spans="1:25" s="70" customFormat="1" x14ac:dyDescent="0.2">
      <c r="A2332" s="67" t="s">
        <v>12</v>
      </c>
      <c r="B2332" s="67" t="s">
        <v>24</v>
      </c>
      <c r="C2332" s="67" t="s">
        <v>10</v>
      </c>
      <c r="D2332" s="67" t="s">
        <v>304</v>
      </c>
      <c r="E2332" s="88">
        <f>+IF(ISNUMBER(DATA!N698),DATA!N698,"n/a")</f>
        <v>3.62</v>
      </c>
      <c r="F2332" s="78">
        <f>+IF(ISNUMBER(DATA!O698),DATA!O698,"n/a")</f>
        <v>-7.0000000000000001E-3</v>
      </c>
      <c r="G2332" s="88">
        <f>+IF(ISNUMBER(DATA!X698),DATA!X698,"n/a")</f>
        <v>3.58</v>
      </c>
      <c r="H2332" s="78">
        <f>+IF(ISNUMBER(DATA!Y698),DATA!Y698,"n/a")</f>
        <v>-1.9E-2</v>
      </c>
      <c r="I2332" s="88">
        <f>+IF(ISNUMBER(DATA!AH698),DATA!AH698,"n/a")</f>
        <v>3.59</v>
      </c>
      <c r="J2332" s="78">
        <f>+IF(ISNUMBER(DATA!AI698),DATA!AI698,"n/a")</f>
        <v>-7.0000000000000001E-3</v>
      </c>
      <c r="K2332" s="88">
        <f>+IF(ISNUMBER(DATA!AR698),DATA!AR698,"n/a")</f>
        <v>3.6</v>
      </c>
      <c r="L2332" s="78">
        <f>+IF(ISNUMBER(DATA!AS698),DATA!AS698,"n/a")</f>
        <v>-4.0000000000000001E-3</v>
      </c>
      <c r="M2332" s="67"/>
      <c r="N2332" s="67"/>
      <c r="O2332" s="67"/>
      <c r="P2332" s="67"/>
      <c r="Q2332" s="67"/>
      <c r="S2332" s="71"/>
      <c r="U2332" s="71"/>
      <c r="W2332" s="71"/>
      <c r="Y2332" s="71"/>
    </row>
    <row r="2333" spans="1:25" s="70" customFormat="1" x14ac:dyDescent="0.2">
      <c r="A2333" s="67" t="s">
        <v>12</v>
      </c>
      <c r="B2333" s="67" t="s">
        <v>24</v>
      </c>
      <c r="C2333" s="67" t="s">
        <v>10</v>
      </c>
      <c r="D2333" s="67" t="s">
        <v>305</v>
      </c>
      <c r="E2333" s="88">
        <f>+IF(ISNUMBER(DATA!N699),DATA!N699,"n/a")</f>
        <v>3.46</v>
      </c>
      <c r="F2333" s="78">
        <f>+IF(ISNUMBER(DATA!O699),DATA!O699,"n/a")</f>
        <v>-2.5999999999999999E-2</v>
      </c>
      <c r="G2333" s="88">
        <f>+IF(ISNUMBER(DATA!X699),DATA!X699,"n/a")</f>
        <v>3.49</v>
      </c>
      <c r="H2333" s="78">
        <f>+IF(ISNUMBER(DATA!Y699),DATA!Y699,"n/a")</f>
        <v>8.0000000000000002E-3</v>
      </c>
      <c r="I2333" s="88">
        <f>+IF(ISNUMBER(DATA!AH699),DATA!AH699,"n/a")</f>
        <v>3.46</v>
      </c>
      <c r="J2333" s="78">
        <f>+IF(ISNUMBER(DATA!AI699),DATA!AI699,"n/a")</f>
        <v>6.0000000000000001E-3</v>
      </c>
      <c r="K2333" s="88">
        <f>+IF(ISNUMBER(DATA!AR699),DATA!AR699,"n/a")</f>
        <v>3.44</v>
      </c>
      <c r="L2333" s="78">
        <f>+IF(ISNUMBER(DATA!AS699),DATA!AS699,"n/a")</f>
        <v>1.2999999999999999E-2</v>
      </c>
      <c r="M2333" s="67"/>
      <c r="N2333" s="67"/>
      <c r="O2333" s="67"/>
      <c r="P2333" s="67"/>
      <c r="Q2333" s="67"/>
      <c r="S2333" s="71"/>
      <c r="U2333" s="71"/>
      <c r="W2333" s="71"/>
      <c r="Y2333" s="71"/>
    </row>
    <row r="2334" spans="1:25" s="70" customFormat="1" x14ac:dyDescent="0.2">
      <c r="A2334" s="67" t="s">
        <v>12</v>
      </c>
      <c r="B2334" s="67" t="s">
        <v>24</v>
      </c>
      <c r="C2334" s="67" t="s">
        <v>10</v>
      </c>
      <c r="D2334" s="67" t="s">
        <v>306</v>
      </c>
      <c r="E2334" s="88">
        <f>+IF(ISNUMBER(DATA!N700),DATA!N700,"n/a")</f>
        <v>3.46</v>
      </c>
      <c r="F2334" s="78">
        <f>+IF(ISNUMBER(DATA!O700),DATA!O700,"n/a")</f>
        <v>-3.4000000000000002E-2</v>
      </c>
      <c r="G2334" s="88">
        <f>+IF(ISNUMBER(DATA!X700),DATA!X700,"n/a")</f>
        <v>3.53</v>
      </c>
      <c r="H2334" s="78">
        <f>+IF(ISNUMBER(DATA!Y700),DATA!Y700,"n/a")</f>
        <v>-0.01</v>
      </c>
      <c r="I2334" s="88">
        <f>+IF(ISNUMBER(DATA!AH700),DATA!AH700,"n/a")</f>
        <v>3.55</v>
      </c>
      <c r="J2334" s="78">
        <f>+IF(ISNUMBER(DATA!AI700),DATA!AI700,"n/a")</f>
        <v>1.6E-2</v>
      </c>
      <c r="K2334" s="88">
        <f>+IF(ISNUMBER(DATA!AR700),DATA!AR700,"n/a")</f>
        <v>3.51</v>
      </c>
      <c r="L2334" s="78">
        <f>+IF(ISNUMBER(DATA!AS700),DATA!AS700,"n/a")</f>
        <v>1.4999999999999999E-2</v>
      </c>
      <c r="M2334" s="67"/>
      <c r="N2334" s="67"/>
      <c r="O2334" s="67"/>
      <c r="P2334" s="67"/>
      <c r="Q2334" s="67"/>
      <c r="S2334" s="71"/>
      <c r="U2334" s="71"/>
      <c r="W2334" s="71"/>
      <c r="Y2334" s="71"/>
    </row>
    <row r="2335" spans="1:25" s="70" customFormat="1" x14ac:dyDescent="0.2">
      <c r="A2335" s="67" t="s">
        <v>12</v>
      </c>
      <c r="B2335" s="67" t="s">
        <v>24</v>
      </c>
      <c r="C2335" s="67" t="s">
        <v>10</v>
      </c>
      <c r="D2335" s="67" t="s">
        <v>307</v>
      </c>
      <c r="E2335" s="88">
        <f>+IF(ISNUMBER(DATA!N701),DATA!N701,"n/a")</f>
        <v>3.34</v>
      </c>
      <c r="F2335" s="78">
        <f>+IF(ISNUMBER(DATA!O701),DATA!O701,"n/a")</f>
        <v>-5.5E-2</v>
      </c>
      <c r="G2335" s="88">
        <f>+IF(ISNUMBER(DATA!X701),DATA!X701,"n/a")</f>
        <v>3.27</v>
      </c>
      <c r="H2335" s="78">
        <f>+IF(ISNUMBER(DATA!Y701),DATA!Y701,"n/a")</f>
        <v>-7.5999999999999998E-2</v>
      </c>
      <c r="I2335" s="88">
        <f>+IF(ISNUMBER(DATA!AH701),DATA!AH701,"n/a")</f>
        <v>3.31</v>
      </c>
      <c r="J2335" s="78">
        <f>+IF(ISNUMBER(DATA!AI701),DATA!AI701,"n/a")</f>
        <v>-0.06</v>
      </c>
      <c r="K2335" s="88">
        <f>+IF(ISNUMBER(DATA!AR701),DATA!AR701,"n/a")</f>
        <v>3.31</v>
      </c>
      <c r="L2335" s="78">
        <f>+IF(ISNUMBER(DATA!AS701),DATA!AS701,"n/a")</f>
        <v>-2.7E-2</v>
      </c>
      <c r="M2335" s="67"/>
      <c r="N2335" s="67"/>
      <c r="O2335" s="67"/>
      <c r="P2335" s="67"/>
      <c r="Q2335" s="67"/>
      <c r="S2335" s="71"/>
      <c r="U2335" s="71"/>
      <c r="W2335" s="71"/>
      <c r="Y2335" s="71"/>
    </row>
    <row r="2336" spans="1:25" s="70" customFormat="1" x14ac:dyDescent="0.2">
      <c r="A2336" s="67" t="s">
        <v>12</v>
      </c>
      <c r="B2336" s="67" t="s">
        <v>24</v>
      </c>
      <c r="C2336" s="67" t="s">
        <v>10</v>
      </c>
      <c r="D2336" s="67" t="s">
        <v>308</v>
      </c>
      <c r="E2336" s="88">
        <f>+IF(ISNUMBER(DATA!N702),DATA!N702,"n/a")</f>
        <v>3.84</v>
      </c>
      <c r="F2336" s="78">
        <f>+IF(ISNUMBER(DATA!O702),DATA!O702,"n/a")</f>
        <v>4.8000000000000001E-2</v>
      </c>
      <c r="G2336" s="88">
        <f>+IF(ISNUMBER(DATA!X702),DATA!X702,"n/a")</f>
        <v>3.8</v>
      </c>
      <c r="H2336" s="78">
        <f>+IF(ISNUMBER(DATA!Y702),DATA!Y702,"n/a")</f>
        <v>4.8000000000000001E-2</v>
      </c>
      <c r="I2336" s="88">
        <f>+IF(ISNUMBER(DATA!AH702),DATA!AH702,"n/a")</f>
        <v>3.75</v>
      </c>
      <c r="J2336" s="78">
        <f>+IF(ISNUMBER(DATA!AI702),DATA!AI702,"n/a")</f>
        <v>0.03</v>
      </c>
      <c r="K2336" s="88">
        <f>+IF(ISNUMBER(DATA!AR702),DATA!AR702,"n/a")</f>
        <v>3.69</v>
      </c>
      <c r="L2336" s="78">
        <f>+IF(ISNUMBER(DATA!AS702),DATA!AS702,"n/a")</f>
        <v>9.6000000000000002E-2</v>
      </c>
      <c r="M2336" s="67"/>
      <c r="N2336" s="67"/>
      <c r="O2336" s="67"/>
      <c r="P2336" s="67"/>
      <c r="Q2336" s="67"/>
      <c r="S2336" s="71"/>
      <c r="U2336" s="71"/>
      <c r="W2336" s="71"/>
      <c r="Y2336" s="71"/>
    </row>
    <row r="2337" spans="1:25" s="70" customFormat="1" x14ac:dyDescent="0.2">
      <c r="A2337" s="67" t="s">
        <v>12</v>
      </c>
      <c r="B2337" s="67" t="s">
        <v>24</v>
      </c>
      <c r="C2337" s="67" t="s">
        <v>10</v>
      </c>
      <c r="D2337" s="67" t="s">
        <v>309</v>
      </c>
      <c r="E2337" s="88">
        <f>+IF(ISNUMBER(DATA!N703),DATA!N703,"n/a")</f>
        <v>3.46</v>
      </c>
      <c r="F2337" s="78">
        <f>+IF(ISNUMBER(DATA!O703),DATA!O703,"n/a")</f>
        <v>0.36199999999999999</v>
      </c>
      <c r="G2337" s="88">
        <f>+IF(ISNUMBER(DATA!X703),DATA!X703,"n/a")</f>
        <v>3.52</v>
      </c>
      <c r="H2337" s="78">
        <f>+IF(ISNUMBER(DATA!Y703),DATA!Y703,"n/a")</f>
        <v>0.153</v>
      </c>
      <c r="I2337" s="88">
        <f>+IF(ISNUMBER(DATA!AH703),DATA!AH703,"n/a")</f>
        <v>3.58</v>
      </c>
      <c r="J2337" s="78">
        <f>+IF(ISNUMBER(DATA!AI703),DATA!AI703,"n/a")</f>
        <v>0.11600000000000001</v>
      </c>
      <c r="K2337" s="88">
        <f>+IF(ISNUMBER(DATA!AR703),DATA!AR703,"n/a")</f>
        <v>3.47</v>
      </c>
      <c r="L2337" s="78">
        <f>+IF(ISNUMBER(DATA!AS703),DATA!AS703,"n/a")</f>
        <v>8.2000000000000003E-2</v>
      </c>
      <c r="M2337" s="67"/>
      <c r="N2337" s="67"/>
      <c r="O2337" s="67"/>
      <c r="P2337" s="67"/>
      <c r="Q2337" s="67"/>
      <c r="S2337" s="71"/>
      <c r="U2337" s="71"/>
      <c r="W2337" s="71"/>
      <c r="Y2337" s="71"/>
    </row>
    <row r="2338" spans="1:25" s="70" customFormat="1" x14ac:dyDescent="0.2">
      <c r="A2338" s="67" t="s">
        <v>12</v>
      </c>
      <c r="B2338" s="67" t="s">
        <v>24</v>
      </c>
      <c r="C2338" s="67" t="s">
        <v>10</v>
      </c>
      <c r="D2338" s="67" t="s">
        <v>310</v>
      </c>
      <c r="E2338" s="88">
        <f>+IF(ISNUMBER(DATA!N704),DATA!N704,"n/a")</f>
        <v>3.37</v>
      </c>
      <c r="F2338" s="78">
        <f>+IF(ISNUMBER(DATA!O704),DATA!O704,"n/a")</f>
        <v>2.1000000000000001E-2</v>
      </c>
      <c r="G2338" s="88">
        <f>+IF(ISNUMBER(DATA!X704),DATA!X704,"n/a")</f>
        <v>3.36</v>
      </c>
      <c r="H2338" s="78">
        <f>+IF(ISNUMBER(DATA!Y704),DATA!Y704,"n/a")</f>
        <v>1.2999999999999999E-2</v>
      </c>
      <c r="I2338" s="88">
        <f>+IF(ISNUMBER(DATA!AH704),DATA!AH704,"n/a")</f>
        <v>3.33</v>
      </c>
      <c r="J2338" s="78">
        <f>+IF(ISNUMBER(DATA!AI704),DATA!AI704,"n/a")</f>
        <v>-1.9E-2</v>
      </c>
      <c r="K2338" s="88">
        <f>+IF(ISNUMBER(DATA!AR704),DATA!AR704,"n/a")</f>
        <v>3.32</v>
      </c>
      <c r="L2338" s="78">
        <f>+IF(ISNUMBER(DATA!AS704),DATA!AS704,"n/a")</f>
        <v>-3.2000000000000001E-2</v>
      </c>
      <c r="M2338" s="67"/>
      <c r="N2338" s="67"/>
      <c r="O2338" s="67"/>
      <c r="P2338" s="67"/>
      <c r="Q2338" s="67"/>
      <c r="S2338" s="71"/>
      <c r="U2338" s="71"/>
      <c r="W2338" s="71"/>
      <c r="Y2338" s="71"/>
    </row>
    <row r="2339" spans="1:25" s="70" customFormat="1" x14ac:dyDescent="0.2">
      <c r="A2339" s="67" t="s">
        <v>12</v>
      </c>
      <c r="B2339" s="67" t="s">
        <v>24</v>
      </c>
      <c r="C2339" s="67" t="s">
        <v>10</v>
      </c>
      <c r="D2339" s="67" t="s">
        <v>311</v>
      </c>
      <c r="E2339" s="88">
        <f>+IF(ISNUMBER(DATA!N705),DATA!N705,"n/a")</f>
        <v>3.36</v>
      </c>
      <c r="F2339" s="78">
        <f>+IF(ISNUMBER(DATA!O705),DATA!O705,"n/a")</f>
        <v>7.3999999999999996E-2</v>
      </c>
      <c r="G2339" s="88">
        <f>+IF(ISNUMBER(DATA!X705),DATA!X705,"n/a")</f>
        <v>3.4</v>
      </c>
      <c r="H2339" s="78">
        <f>+IF(ISNUMBER(DATA!Y705),DATA!Y705,"n/a")</f>
        <v>4.7E-2</v>
      </c>
      <c r="I2339" s="88">
        <f>+IF(ISNUMBER(DATA!AH705),DATA!AH705,"n/a")</f>
        <v>3.4</v>
      </c>
      <c r="J2339" s="78">
        <f>+IF(ISNUMBER(DATA!AI705),DATA!AI705,"n/a")</f>
        <v>4.5999999999999999E-2</v>
      </c>
      <c r="K2339" s="88">
        <f>+IF(ISNUMBER(DATA!AR705),DATA!AR705,"n/a")</f>
        <v>3.31</v>
      </c>
      <c r="L2339" s="78">
        <f>+IF(ISNUMBER(DATA!AS705),DATA!AS705,"n/a")</f>
        <v>8.0000000000000002E-3</v>
      </c>
      <c r="M2339" s="67"/>
      <c r="N2339" s="67"/>
      <c r="O2339" s="67"/>
      <c r="P2339" s="67"/>
      <c r="Q2339" s="67"/>
      <c r="S2339" s="71"/>
      <c r="U2339" s="71"/>
      <c r="W2339" s="71"/>
      <c r="Y2339" s="71"/>
    </row>
    <row r="2340" spans="1:25" s="70" customFormat="1" x14ac:dyDescent="0.2">
      <c r="A2340" s="67" t="s">
        <v>12</v>
      </c>
      <c r="B2340" s="67" t="s">
        <v>24</v>
      </c>
      <c r="C2340" s="67" t="s">
        <v>10</v>
      </c>
      <c r="D2340" s="67" t="s">
        <v>312</v>
      </c>
      <c r="E2340" s="88">
        <f>+IF(ISNUMBER(DATA!N706),DATA!N706,"n/a")</f>
        <v>3.76</v>
      </c>
      <c r="F2340" s="78">
        <f>+IF(ISNUMBER(DATA!O706),DATA!O706,"n/a")</f>
        <v>7.2999999999999995E-2</v>
      </c>
      <c r="G2340" s="88">
        <f>+IF(ISNUMBER(DATA!X706),DATA!X706,"n/a")</f>
        <v>3.69</v>
      </c>
      <c r="H2340" s="78">
        <f>+IF(ISNUMBER(DATA!Y706),DATA!Y706,"n/a")</f>
        <v>4.1000000000000002E-2</v>
      </c>
      <c r="I2340" s="88">
        <f>+IF(ISNUMBER(DATA!AH706),DATA!AH706,"n/a")</f>
        <v>3.68</v>
      </c>
      <c r="J2340" s="78">
        <f>+IF(ISNUMBER(DATA!AI706),DATA!AI706,"n/a")</f>
        <v>4.4999999999999998E-2</v>
      </c>
      <c r="K2340" s="88">
        <f>+IF(ISNUMBER(DATA!AR706),DATA!AR706,"n/a")</f>
        <v>3.59</v>
      </c>
      <c r="L2340" s="78">
        <f>+IF(ISNUMBER(DATA!AS706),DATA!AS706,"n/a")</f>
        <v>2.1999999999999999E-2</v>
      </c>
      <c r="M2340" s="67"/>
      <c r="N2340" s="67"/>
      <c r="O2340" s="67"/>
      <c r="P2340" s="67"/>
      <c r="Q2340" s="67"/>
      <c r="S2340" s="71"/>
      <c r="U2340" s="71"/>
      <c r="W2340" s="71"/>
      <c r="Y2340" s="71"/>
    </row>
    <row r="2341" spans="1:25" s="70" customFormat="1" x14ac:dyDescent="0.2">
      <c r="A2341" s="67" t="s">
        <v>12</v>
      </c>
      <c r="B2341" s="67" t="s">
        <v>24</v>
      </c>
      <c r="C2341" s="67" t="s">
        <v>10</v>
      </c>
      <c r="D2341" s="67" t="s">
        <v>313</v>
      </c>
      <c r="E2341" s="88">
        <f>+IF(ISNUMBER(DATA!N707),DATA!N707,"n/a")</f>
        <v>3.8</v>
      </c>
      <c r="F2341" s="78">
        <f>+IF(ISNUMBER(DATA!O707),DATA!O707,"n/a")</f>
        <v>7.2999999999999995E-2</v>
      </c>
      <c r="G2341" s="88">
        <f>+IF(ISNUMBER(DATA!X707),DATA!X707,"n/a")</f>
        <v>3.77</v>
      </c>
      <c r="H2341" s="78">
        <f>+IF(ISNUMBER(DATA!Y707),DATA!Y707,"n/a")</f>
        <v>3.6999999999999998E-2</v>
      </c>
      <c r="I2341" s="88">
        <f>+IF(ISNUMBER(DATA!AH707),DATA!AH707,"n/a")</f>
        <v>3.75</v>
      </c>
      <c r="J2341" s="78">
        <f>+IF(ISNUMBER(DATA!AI707),DATA!AI707,"n/a")</f>
        <v>3.7999999999999999E-2</v>
      </c>
      <c r="K2341" s="88">
        <f>+IF(ISNUMBER(DATA!AR707),DATA!AR707,"n/a")</f>
        <v>3.63</v>
      </c>
      <c r="L2341" s="78">
        <f>+IF(ISNUMBER(DATA!AS707),DATA!AS707,"n/a")</f>
        <v>2E-3</v>
      </c>
      <c r="M2341" s="67"/>
      <c r="N2341" s="67"/>
      <c r="O2341" s="67"/>
      <c r="P2341" s="67"/>
      <c r="Q2341" s="67"/>
      <c r="S2341" s="71"/>
      <c r="U2341" s="71"/>
      <c r="W2341" s="71"/>
      <c r="Y2341" s="71"/>
    </row>
    <row r="2342" spans="1:25" s="70" customFormat="1" x14ac:dyDescent="0.2">
      <c r="A2342" s="67" t="s">
        <v>12</v>
      </c>
      <c r="B2342" s="67" t="s">
        <v>24</v>
      </c>
      <c r="C2342" s="67" t="s">
        <v>10</v>
      </c>
      <c r="D2342" s="67" t="s">
        <v>314</v>
      </c>
      <c r="E2342" s="88">
        <f>+IF(ISNUMBER(DATA!N708),DATA!N708,"n/a")</f>
        <v>2.34</v>
      </c>
      <c r="F2342" s="78">
        <f>+IF(ISNUMBER(DATA!O708),DATA!O708,"n/a")</f>
        <v>4.8000000000000001E-2</v>
      </c>
      <c r="G2342" s="88">
        <f>+IF(ISNUMBER(DATA!X708),DATA!X708,"n/a")</f>
        <v>2.37</v>
      </c>
      <c r="H2342" s="78">
        <f>+IF(ISNUMBER(DATA!Y708),DATA!Y708,"n/a")</f>
        <v>4.1000000000000002E-2</v>
      </c>
      <c r="I2342" s="88">
        <f>+IF(ISNUMBER(DATA!AH708),DATA!AH708,"n/a")</f>
        <v>2.39</v>
      </c>
      <c r="J2342" s="78">
        <f>+IF(ISNUMBER(DATA!AI708),DATA!AI708,"n/a")</f>
        <v>3.7999999999999999E-2</v>
      </c>
      <c r="K2342" s="88">
        <f>+IF(ISNUMBER(DATA!AR708),DATA!AR708,"n/a")</f>
        <v>2.35</v>
      </c>
      <c r="L2342" s="78">
        <f>+IF(ISNUMBER(DATA!AS708),DATA!AS708,"n/a")</f>
        <v>3.4000000000000002E-2</v>
      </c>
      <c r="M2342" s="67"/>
      <c r="N2342" s="67"/>
      <c r="O2342" s="67"/>
      <c r="P2342" s="67"/>
      <c r="Q2342" s="67"/>
      <c r="S2342" s="71"/>
      <c r="U2342" s="71"/>
      <c r="W2342" s="71"/>
      <c r="Y2342" s="71"/>
    </row>
    <row r="2343" spans="1:25" s="70" customFormat="1" x14ac:dyDescent="0.2">
      <c r="A2343" s="67" t="s">
        <v>12</v>
      </c>
      <c r="B2343" s="67" t="s">
        <v>24</v>
      </c>
      <c r="C2343" s="67" t="s">
        <v>10</v>
      </c>
      <c r="D2343" s="67" t="s">
        <v>315</v>
      </c>
      <c r="E2343" s="88">
        <f>+IF(ISNUMBER(DATA!N709),DATA!N709,"n/a")</f>
        <v>3.52</v>
      </c>
      <c r="F2343" s="78">
        <f>+IF(ISNUMBER(DATA!O709),DATA!O709,"n/a")</f>
        <v>-1.9E-2</v>
      </c>
      <c r="G2343" s="88">
        <f>+IF(ISNUMBER(DATA!X709),DATA!X709,"n/a")</f>
        <v>3.51</v>
      </c>
      <c r="H2343" s="78">
        <f>+IF(ISNUMBER(DATA!Y709),DATA!Y709,"n/a")</f>
        <v>-0.01</v>
      </c>
      <c r="I2343" s="88">
        <f>+IF(ISNUMBER(DATA!AH709),DATA!AH709,"n/a")</f>
        <v>3.49</v>
      </c>
      <c r="J2343" s="78">
        <f>+IF(ISNUMBER(DATA!AI709),DATA!AI709,"n/a")</f>
        <v>-2E-3</v>
      </c>
      <c r="K2343" s="88">
        <f>+IF(ISNUMBER(DATA!AR709),DATA!AR709,"n/a")</f>
        <v>3.52</v>
      </c>
      <c r="L2343" s="78">
        <f>+IF(ISNUMBER(DATA!AS709),DATA!AS709,"n/a")</f>
        <v>1.2E-2</v>
      </c>
      <c r="M2343" s="67"/>
      <c r="N2343" s="67"/>
      <c r="O2343" s="67"/>
      <c r="P2343" s="67"/>
      <c r="Q2343" s="67"/>
      <c r="S2343" s="71"/>
      <c r="U2343" s="71"/>
      <c r="W2343" s="71"/>
      <c r="Y2343" s="71"/>
    </row>
    <row r="2344" spans="1:25" s="70" customFormat="1" x14ac:dyDescent="0.2">
      <c r="A2344" s="67" t="s">
        <v>12</v>
      </c>
      <c r="B2344" s="67" t="s">
        <v>24</v>
      </c>
      <c r="C2344" s="67" t="s">
        <v>10</v>
      </c>
      <c r="D2344" s="67" t="s">
        <v>316</v>
      </c>
      <c r="E2344" s="88">
        <f>+IF(ISNUMBER(DATA!N710),DATA!N710,"n/a")</f>
        <v>3.77</v>
      </c>
      <c r="F2344" s="78">
        <f>+IF(ISNUMBER(DATA!O710),DATA!O710,"n/a")</f>
        <v>0.01</v>
      </c>
      <c r="G2344" s="88">
        <f>+IF(ISNUMBER(DATA!X710),DATA!X710,"n/a")</f>
        <v>3.75</v>
      </c>
      <c r="H2344" s="78">
        <f>+IF(ISNUMBER(DATA!Y710),DATA!Y710,"n/a")</f>
        <v>-2.5999999999999999E-2</v>
      </c>
      <c r="I2344" s="88">
        <f>+IF(ISNUMBER(DATA!AH710),DATA!AH710,"n/a")</f>
        <v>3.75</v>
      </c>
      <c r="J2344" s="78">
        <f>+IF(ISNUMBER(DATA!AI710),DATA!AI710,"n/a")</f>
        <v>-4.9000000000000002E-2</v>
      </c>
      <c r="K2344" s="88">
        <f>+IF(ISNUMBER(DATA!AR710),DATA!AR710,"n/a")</f>
        <v>3.78</v>
      </c>
      <c r="L2344" s="78">
        <f>+IF(ISNUMBER(DATA!AS710),DATA!AS710,"n/a")</f>
        <v>-7.0999999999999994E-2</v>
      </c>
      <c r="M2344" s="67"/>
      <c r="N2344" s="67"/>
      <c r="O2344" s="67"/>
      <c r="P2344" s="67"/>
      <c r="Q2344" s="67"/>
      <c r="S2344" s="71"/>
      <c r="U2344" s="71"/>
      <c r="W2344" s="71"/>
      <c r="Y2344" s="71"/>
    </row>
    <row r="2345" spans="1:25" s="70" customFormat="1" x14ac:dyDescent="0.2">
      <c r="A2345" s="67" t="s">
        <v>12</v>
      </c>
      <c r="B2345" s="67" t="s">
        <v>24</v>
      </c>
      <c r="C2345" s="67" t="s">
        <v>10</v>
      </c>
      <c r="D2345" s="67" t="s">
        <v>317</v>
      </c>
      <c r="E2345" s="88">
        <f>+IF(ISNUMBER(DATA!N711),DATA!N711,"n/a")</f>
        <v>3.86</v>
      </c>
      <c r="F2345" s="78">
        <f>+IF(ISNUMBER(DATA!O711),DATA!O711,"n/a")</f>
        <v>0.08</v>
      </c>
      <c r="G2345" s="88">
        <f>+IF(ISNUMBER(DATA!X711),DATA!X711,"n/a")</f>
        <v>3.8</v>
      </c>
      <c r="H2345" s="78">
        <f>+IF(ISNUMBER(DATA!Y711),DATA!Y711,"n/a")</f>
        <v>3.7999999999999999E-2</v>
      </c>
      <c r="I2345" s="88">
        <f>+IF(ISNUMBER(DATA!AH711),DATA!AH711,"n/a")</f>
        <v>3.76</v>
      </c>
      <c r="J2345" s="78">
        <f>+IF(ISNUMBER(DATA!AI711),DATA!AI711,"n/a")</f>
        <v>1.9E-2</v>
      </c>
      <c r="K2345" s="88">
        <f>+IF(ISNUMBER(DATA!AR711),DATA!AR711,"n/a")</f>
        <v>3.74</v>
      </c>
      <c r="L2345" s="78">
        <f>+IF(ISNUMBER(DATA!AS711),DATA!AS711,"n/a")</f>
        <v>0.01</v>
      </c>
      <c r="M2345" s="67"/>
      <c r="N2345" s="67"/>
      <c r="O2345" s="67"/>
      <c r="P2345" s="67"/>
      <c r="Q2345" s="67"/>
      <c r="S2345" s="71"/>
      <c r="U2345" s="71"/>
      <c r="W2345" s="71"/>
      <c r="Y2345" s="71"/>
    </row>
    <row r="2346" spans="1:25" s="70" customFormat="1" x14ac:dyDescent="0.2">
      <c r="A2346" s="67" t="s">
        <v>12</v>
      </c>
      <c r="B2346" s="67" t="s">
        <v>24</v>
      </c>
      <c r="C2346" s="67" t="s">
        <v>10</v>
      </c>
      <c r="D2346" s="67" t="s">
        <v>318</v>
      </c>
      <c r="E2346" s="88">
        <f>+IF(ISNUMBER(DATA!N712),DATA!N712,"n/a")</f>
        <v>3.37</v>
      </c>
      <c r="F2346" s="78">
        <f>+IF(ISNUMBER(DATA!O712),DATA!O712,"n/a")</f>
        <v>-3.5000000000000003E-2</v>
      </c>
      <c r="G2346" s="88">
        <f>+IF(ISNUMBER(DATA!X712),DATA!X712,"n/a")</f>
        <v>3.39</v>
      </c>
      <c r="H2346" s="78">
        <f>+IF(ISNUMBER(DATA!Y712),DATA!Y712,"n/a")</f>
        <v>-3.4000000000000002E-2</v>
      </c>
      <c r="I2346" s="88">
        <f>+IF(ISNUMBER(DATA!AH712),DATA!AH712,"n/a")</f>
        <v>3.36</v>
      </c>
      <c r="J2346" s="78">
        <f>+IF(ISNUMBER(DATA!AI712),DATA!AI712,"n/a")</f>
        <v>-8.7999999999999995E-2</v>
      </c>
      <c r="K2346" s="88">
        <f>+IF(ISNUMBER(DATA!AR712),DATA!AR712,"n/a")</f>
        <v>3.43</v>
      </c>
      <c r="L2346" s="78">
        <f>+IF(ISNUMBER(DATA!AS712),DATA!AS712,"n/a")</f>
        <v>-8.7999999999999995E-2</v>
      </c>
      <c r="M2346" s="67"/>
      <c r="N2346" s="67"/>
      <c r="O2346" s="67"/>
      <c r="P2346" s="67"/>
      <c r="Q2346" s="67"/>
      <c r="S2346" s="71"/>
      <c r="U2346" s="71"/>
      <c r="W2346" s="71"/>
      <c r="Y2346" s="71"/>
    </row>
    <row r="2347" spans="1:25" s="70" customFormat="1" x14ac:dyDescent="0.2">
      <c r="A2347" s="67" t="s">
        <v>12</v>
      </c>
      <c r="B2347" s="67" t="s">
        <v>24</v>
      </c>
      <c r="C2347" s="67" t="s">
        <v>10</v>
      </c>
      <c r="D2347" s="67" t="s">
        <v>319</v>
      </c>
      <c r="E2347" s="88">
        <f>+IF(ISNUMBER(DATA!N713),DATA!N713,"n/a")</f>
        <v>3.45</v>
      </c>
      <c r="F2347" s="78">
        <f>+IF(ISNUMBER(DATA!O713),DATA!O713,"n/a")</f>
        <v>-1.4E-2</v>
      </c>
      <c r="G2347" s="88">
        <f>+IF(ISNUMBER(DATA!X713),DATA!X713,"n/a")</f>
        <v>3.51</v>
      </c>
      <c r="H2347" s="78">
        <f>+IF(ISNUMBER(DATA!Y713),DATA!Y713,"n/a")</f>
        <v>3.0000000000000001E-3</v>
      </c>
      <c r="I2347" s="88">
        <f>+IF(ISNUMBER(DATA!AH713),DATA!AH713,"n/a")</f>
        <v>3.5</v>
      </c>
      <c r="J2347" s="78">
        <f>+IF(ISNUMBER(DATA!AI713),DATA!AI713,"n/a")</f>
        <v>1E-3</v>
      </c>
      <c r="K2347" s="88">
        <f>+IF(ISNUMBER(DATA!AR713),DATA!AR713,"n/a")</f>
        <v>3.48</v>
      </c>
      <c r="L2347" s="78">
        <f>+IF(ISNUMBER(DATA!AS713),DATA!AS713,"n/a")</f>
        <v>1E-3</v>
      </c>
      <c r="M2347" s="67"/>
      <c r="N2347" s="67"/>
      <c r="O2347" s="67"/>
      <c r="P2347" s="67"/>
      <c r="Q2347" s="67"/>
      <c r="S2347" s="71"/>
      <c r="U2347" s="71"/>
      <c r="W2347" s="71"/>
      <c r="Y2347" s="71"/>
    </row>
    <row r="2348" spans="1:25" s="70" customFormat="1" x14ac:dyDescent="0.2">
      <c r="A2348" s="67" t="s">
        <v>12</v>
      </c>
      <c r="B2348" s="67" t="s">
        <v>24</v>
      </c>
      <c r="C2348" s="67" t="s">
        <v>10</v>
      </c>
      <c r="D2348" s="67" t="s">
        <v>320</v>
      </c>
      <c r="E2348" s="88">
        <f>+IF(ISNUMBER(DATA!N714),DATA!N714,"n/a")</f>
        <v>3.31</v>
      </c>
      <c r="F2348" s="78">
        <f>+IF(ISNUMBER(DATA!O714),DATA!O714,"n/a")</f>
        <v>-1E-3</v>
      </c>
      <c r="G2348" s="88">
        <f>+IF(ISNUMBER(DATA!X714),DATA!X714,"n/a")</f>
        <v>3.31</v>
      </c>
      <c r="H2348" s="78">
        <f>+IF(ISNUMBER(DATA!Y714),DATA!Y714,"n/a")</f>
        <v>-2.8000000000000001E-2</v>
      </c>
      <c r="I2348" s="88">
        <f>+IF(ISNUMBER(DATA!AH714),DATA!AH714,"n/a")</f>
        <v>3.42</v>
      </c>
      <c r="J2348" s="78">
        <f>+IF(ISNUMBER(DATA!AI714),DATA!AI714,"n/a")</f>
        <v>2.3E-2</v>
      </c>
      <c r="K2348" s="88">
        <f>+IF(ISNUMBER(DATA!AR714),DATA!AR714,"n/a")</f>
        <v>3.36</v>
      </c>
      <c r="L2348" s="78">
        <f>+IF(ISNUMBER(DATA!AS714),DATA!AS714,"n/a")</f>
        <v>8.9999999999999993E-3</v>
      </c>
      <c r="M2348" s="67"/>
      <c r="N2348" s="67"/>
      <c r="O2348" s="67"/>
      <c r="P2348" s="67"/>
      <c r="Q2348" s="67"/>
      <c r="S2348" s="71"/>
      <c r="U2348" s="71"/>
      <c r="W2348" s="71"/>
      <c r="Y2348" s="71"/>
    </row>
    <row r="2349" spans="1:25" s="70" customFormat="1" x14ac:dyDescent="0.2">
      <c r="A2349" s="67" t="s">
        <v>12</v>
      </c>
      <c r="B2349" s="67" t="s">
        <v>24</v>
      </c>
      <c r="C2349" s="67" t="s">
        <v>10</v>
      </c>
      <c r="D2349" s="67" t="s">
        <v>321</v>
      </c>
      <c r="E2349" s="88">
        <f>+IF(ISNUMBER(DATA!N715),DATA!N715,"n/a")</f>
        <v>3.47</v>
      </c>
      <c r="F2349" s="78">
        <f>+IF(ISNUMBER(DATA!O715),DATA!O715,"n/a")</f>
        <v>-2.7E-2</v>
      </c>
      <c r="G2349" s="88">
        <f>+IF(ISNUMBER(DATA!X715),DATA!X715,"n/a")</f>
        <v>3.45</v>
      </c>
      <c r="H2349" s="78">
        <f>+IF(ISNUMBER(DATA!Y715),DATA!Y715,"n/a")</f>
        <v>-8.0000000000000002E-3</v>
      </c>
      <c r="I2349" s="88">
        <f>+IF(ISNUMBER(DATA!AH715),DATA!AH715,"n/a")</f>
        <v>3.43</v>
      </c>
      <c r="J2349" s="78">
        <f>+IF(ISNUMBER(DATA!AI715),DATA!AI715,"n/a")</f>
        <v>-5.0000000000000001E-3</v>
      </c>
      <c r="K2349" s="88">
        <f>+IF(ISNUMBER(DATA!AR715),DATA!AR715,"n/a")</f>
        <v>3.43</v>
      </c>
      <c r="L2349" s="78">
        <f>+IF(ISNUMBER(DATA!AS715),DATA!AS715,"n/a")</f>
        <v>4.0000000000000001E-3</v>
      </c>
      <c r="M2349" s="67"/>
      <c r="N2349" s="67"/>
      <c r="O2349" s="67"/>
      <c r="P2349" s="67"/>
      <c r="Q2349" s="67"/>
      <c r="S2349" s="71"/>
      <c r="U2349" s="71"/>
      <c r="W2349" s="71"/>
      <c r="Y2349" s="71"/>
    </row>
    <row r="2350" spans="1:25" s="70" customFormat="1" x14ac:dyDescent="0.2">
      <c r="A2350" s="67" t="s">
        <v>12</v>
      </c>
      <c r="B2350" s="67" t="s">
        <v>24</v>
      </c>
      <c r="C2350" s="67" t="s">
        <v>10</v>
      </c>
      <c r="D2350" s="67" t="s">
        <v>347</v>
      </c>
      <c r="E2350" s="88">
        <f>+IF(ISNUMBER(DATA!N716),DATA!N716,"n/a")</f>
        <v>3.33</v>
      </c>
      <c r="F2350" s="78">
        <f>+IF(ISNUMBER(DATA!O716),DATA!O716,"n/a")</f>
        <v>-6.0999999999999999E-2</v>
      </c>
      <c r="G2350" s="88">
        <f>+IF(ISNUMBER(DATA!X716),DATA!X716,"n/a")</f>
        <v>3.54</v>
      </c>
      <c r="H2350" s="78">
        <f>+IF(ISNUMBER(DATA!Y716),DATA!Y716,"n/a")</f>
        <v>2.7E-2</v>
      </c>
      <c r="I2350" s="88">
        <f>+IF(ISNUMBER(DATA!AH716),DATA!AH716,"n/a")</f>
        <v>3.55</v>
      </c>
      <c r="J2350" s="78">
        <f>+IF(ISNUMBER(DATA!AI716),DATA!AI716,"n/a")</f>
        <v>0.03</v>
      </c>
      <c r="K2350" s="88">
        <f>+IF(ISNUMBER(DATA!AR716),DATA!AR716,"n/a")</f>
        <v>3.55</v>
      </c>
      <c r="L2350" s="78">
        <f>+IF(ISNUMBER(DATA!AS716),DATA!AS716,"n/a")</f>
        <v>3.1E-2</v>
      </c>
      <c r="M2350" s="67"/>
      <c r="N2350" s="67"/>
      <c r="O2350" s="67"/>
      <c r="P2350" s="67"/>
      <c r="Q2350" s="67"/>
      <c r="S2350" s="71"/>
      <c r="U2350" s="71"/>
      <c r="W2350" s="71"/>
      <c r="Y2350" s="71"/>
    </row>
    <row r="2351" spans="1:25" s="70" customFormat="1" x14ac:dyDescent="0.2">
      <c r="A2351" s="67" t="s">
        <v>12</v>
      </c>
      <c r="B2351" s="67" t="s">
        <v>24</v>
      </c>
      <c r="C2351" s="67" t="s">
        <v>10</v>
      </c>
      <c r="D2351" s="67" t="s">
        <v>348</v>
      </c>
      <c r="E2351" s="88">
        <f>+IF(ISNUMBER(DATA!N717),DATA!N717,"n/a")</f>
        <v>3.8</v>
      </c>
      <c r="F2351" s="78">
        <f>+IF(ISNUMBER(DATA!O717),DATA!O717,"n/a")</f>
        <v>6.0000000000000001E-3</v>
      </c>
      <c r="G2351" s="88">
        <f>+IF(ISNUMBER(DATA!X717),DATA!X717,"n/a")</f>
        <v>3.76</v>
      </c>
      <c r="H2351" s="78">
        <f>+IF(ISNUMBER(DATA!Y717),DATA!Y717,"n/a")</f>
        <v>-2E-3</v>
      </c>
      <c r="I2351" s="88">
        <f>+IF(ISNUMBER(DATA!AH717),DATA!AH717,"n/a")</f>
        <v>3.74</v>
      </c>
      <c r="J2351" s="78">
        <f>+IF(ISNUMBER(DATA!AI717),DATA!AI717,"n/a")</f>
        <v>-0.01</v>
      </c>
      <c r="K2351" s="88">
        <f>+IF(ISNUMBER(DATA!AR717),DATA!AR717,"n/a")</f>
        <v>3.76</v>
      </c>
      <c r="L2351" s="78">
        <f>+IF(ISNUMBER(DATA!AS717),DATA!AS717,"n/a")</f>
        <v>0.193</v>
      </c>
      <c r="M2351" s="67"/>
      <c r="N2351" s="67"/>
      <c r="O2351" s="67"/>
      <c r="P2351" s="67"/>
      <c r="Q2351" s="67"/>
      <c r="S2351" s="71"/>
      <c r="U2351" s="71"/>
      <c r="W2351" s="71"/>
      <c r="Y2351" s="71"/>
    </row>
    <row r="2352" spans="1:25" x14ac:dyDescent="0.2">
      <c r="E2352" s="101"/>
      <c r="F2352" s="103"/>
      <c r="G2352" s="101"/>
      <c r="H2352" s="103"/>
      <c r="I2352" s="101"/>
      <c r="J2352" s="103"/>
      <c r="K2352" s="101"/>
      <c r="L2352" s="103"/>
    </row>
    <row r="2353" spans="1:25" s="70" customFormat="1" x14ac:dyDescent="0.2">
      <c r="A2353" s="67" t="s">
        <v>12</v>
      </c>
      <c r="B2353" s="67" t="s">
        <v>24</v>
      </c>
      <c r="C2353" s="67" t="s">
        <v>26</v>
      </c>
      <c r="D2353" s="67" t="s">
        <v>274</v>
      </c>
      <c r="E2353" s="88">
        <f>+IF(ISNUMBER(DATA!P668),DATA!P668,"n/a")</f>
        <v>2.61</v>
      </c>
      <c r="F2353" s="78">
        <f>+IF(ISNUMBER(DATA!Q668),DATA!Q668,"n/a")</f>
        <v>5.3999999999999999E-2</v>
      </c>
      <c r="G2353" s="88">
        <f>+IF(ISNUMBER(DATA!Z668),DATA!Z668,"n/a")</f>
        <v>2.4500000000000002</v>
      </c>
      <c r="H2353" s="78">
        <f>+IF(ISNUMBER(DATA!AA668),DATA!AA668,"n/a")</f>
        <v>8.0000000000000002E-3</v>
      </c>
      <c r="I2353" s="88">
        <f>+IF(ISNUMBER(DATA!AJ668),DATA!AJ668,"n/a")</f>
        <v>2.44</v>
      </c>
      <c r="J2353" s="78">
        <f>+IF(ISNUMBER(DATA!AK668),DATA!AK668,"n/a")</f>
        <v>-7.0000000000000001E-3</v>
      </c>
      <c r="K2353" s="88">
        <f>+IF(ISNUMBER(DATA!AT668),DATA!AT668,"n/a")</f>
        <v>2.5</v>
      </c>
      <c r="L2353" s="78">
        <f>+IF(ISNUMBER(DATA!AU668),DATA!AU668,"n/a")</f>
        <v>8.9999999999999993E-3</v>
      </c>
      <c r="M2353" s="67"/>
      <c r="N2353" s="67"/>
      <c r="O2353" s="67"/>
      <c r="P2353" s="67"/>
      <c r="Q2353" s="67"/>
      <c r="S2353" s="71"/>
      <c r="U2353" s="71"/>
      <c r="W2353" s="71"/>
      <c r="Y2353" s="71"/>
    </row>
    <row r="2354" spans="1:25" s="70" customFormat="1" x14ac:dyDescent="0.2">
      <c r="A2354" s="67" t="s">
        <v>12</v>
      </c>
      <c r="B2354" s="67" t="s">
        <v>24</v>
      </c>
      <c r="C2354" s="67" t="s">
        <v>26</v>
      </c>
      <c r="D2354" s="67" t="s">
        <v>275</v>
      </c>
      <c r="E2354" s="88">
        <f>+IF(ISNUMBER(DATA!P669),DATA!P669,"n/a")</f>
        <v>2.2999999999999998</v>
      </c>
      <c r="F2354" s="78">
        <f>+IF(ISNUMBER(DATA!Q669),DATA!Q669,"n/a")</f>
        <v>-2.1000000000000001E-2</v>
      </c>
      <c r="G2354" s="88">
        <f>+IF(ISNUMBER(DATA!Z669),DATA!Z669,"n/a")</f>
        <v>2.39</v>
      </c>
      <c r="H2354" s="78">
        <f>+IF(ISNUMBER(DATA!AA669),DATA!AA669,"n/a")</f>
        <v>1.6E-2</v>
      </c>
      <c r="I2354" s="88">
        <f>+IF(ISNUMBER(DATA!AJ669),DATA!AJ669,"n/a")</f>
        <v>2.36</v>
      </c>
      <c r="J2354" s="78">
        <f>+IF(ISNUMBER(DATA!AK669),DATA!AK669,"n/a")</f>
        <v>1E-3</v>
      </c>
      <c r="K2354" s="88">
        <f>+IF(ISNUMBER(DATA!AT669),DATA!AT669,"n/a")</f>
        <v>2.4</v>
      </c>
      <c r="L2354" s="78">
        <f>+IF(ISNUMBER(DATA!AU669),DATA!AU669,"n/a")</f>
        <v>1.6E-2</v>
      </c>
      <c r="M2354" s="67"/>
      <c r="N2354" s="67"/>
      <c r="O2354" s="67"/>
      <c r="P2354" s="67"/>
      <c r="Q2354" s="67"/>
      <c r="S2354" s="71"/>
      <c r="U2354" s="71"/>
      <c r="W2354" s="71"/>
      <c r="Y2354" s="71"/>
    </row>
    <row r="2355" spans="1:25" s="70" customFormat="1" x14ac:dyDescent="0.2">
      <c r="A2355" s="67" t="s">
        <v>12</v>
      </c>
      <c r="B2355" s="67" t="s">
        <v>24</v>
      </c>
      <c r="C2355" s="67" t="s">
        <v>26</v>
      </c>
      <c r="D2355" s="67" t="s">
        <v>276</v>
      </c>
      <c r="E2355" s="88">
        <f>+IF(ISNUMBER(DATA!P670),DATA!P670,"n/a")</f>
        <v>2.21</v>
      </c>
      <c r="F2355" s="78">
        <f>+IF(ISNUMBER(DATA!Q670),DATA!Q670,"n/a")</f>
        <v>6.7000000000000004E-2</v>
      </c>
      <c r="G2355" s="88">
        <f>+IF(ISNUMBER(DATA!Z670),DATA!Z670,"n/a")</f>
        <v>2.14</v>
      </c>
      <c r="H2355" s="78">
        <f>+IF(ISNUMBER(DATA!AA670),DATA!AA670,"n/a")</f>
        <v>0.03</v>
      </c>
      <c r="I2355" s="88">
        <f>+IF(ISNUMBER(DATA!AJ670),DATA!AJ670,"n/a")</f>
        <v>2.11</v>
      </c>
      <c r="J2355" s="78">
        <f>+IF(ISNUMBER(DATA!AK670),DATA!AK670,"n/a")</f>
        <v>-2E-3</v>
      </c>
      <c r="K2355" s="88">
        <f>+IF(ISNUMBER(DATA!AT670),DATA!AT670,"n/a")</f>
        <v>2.14</v>
      </c>
      <c r="L2355" s="78">
        <f>+IF(ISNUMBER(DATA!AU670),DATA!AU670,"n/a")</f>
        <v>3.0000000000000001E-3</v>
      </c>
      <c r="M2355" s="67"/>
      <c r="N2355" s="67"/>
      <c r="O2355" s="67"/>
      <c r="P2355" s="67"/>
      <c r="Q2355" s="67"/>
      <c r="S2355" s="71"/>
      <c r="U2355" s="71"/>
      <c r="W2355" s="71"/>
      <c r="Y2355" s="71"/>
    </row>
    <row r="2356" spans="1:25" s="70" customFormat="1" x14ac:dyDescent="0.2">
      <c r="A2356" s="67" t="s">
        <v>12</v>
      </c>
      <c r="B2356" s="67" t="s">
        <v>24</v>
      </c>
      <c r="C2356" s="67" t="s">
        <v>26</v>
      </c>
      <c r="D2356" s="67" t="s">
        <v>277</v>
      </c>
      <c r="E2356" s="88">
        <f>+IF(ISNUMBER(DATA!P671),DATA!P671,"n/a")</f>
        <v>2.33</v>
      </c>
      <c r="F2356" s="78">
        <f>+IF(ISNUMBER(DATA!Q671),DATA!Q671,"n/a")</f>
        <v>0</v>
      </c>
      <c r="G2356" s="88">
        <f>+IF(ISNUMBER(DATA!Z671),DATA!Z671,"n/a")</f>
        <v>2.39</v>
      </c>
      <c r="H2356" s="78">
        <f>+IF(ISNUMBER(DATA!AA671),DATA!AA671,"n/a")</f>
        <v>2.1000000000000001E-2</v>
      </c>
      <c r="I2356" s="88">
        <f>+IF(ISNUMBER(DATA!AJ671),DATA!AJ671,"n/a")</f>
        <v>2.35</v>
      </c>
      <c r="J2356" s="78">
        <f>+IF(ISNUMBER(DATA!AK671),DATA!AK671,"n/a")</f>
        <v>8.9999999999999993E-3</v>
      </c>
      <c r="K2356" s="88">
        <f>+IF(ISNUMBER(DATA!AT671),DATA!AT671,"n/a")</f>
        <v>2.38</v>
      </c>
      <c r="L2356" s="78">
        <f>+IF(ISNUMBER(DATA!AU671),DATA!AU671,"n/a")</f>
        <v>3.1E-2</v>
      </c>
      <c r="M2356" s="67"/>
      <c r="N2356" s="67"/>
      <c r="O2356" s="67"/>
      <c r="P2356" s="67"/>
      <c r="Q2356" s="67"/>
      <c r="S2356" s="71"/>
      <c r="U2356" s="71"/>
      <c r="W2356" s="71"/>
      <c r="Y2356" s="71"/>
    </row>
    <row r="2357" spans="1:25" s="70" customFormat="1" x14ac:dyDescent="0.2">
      <c r="A2357" s="67" t="s">
        <v>12</v>
      </c>
      <c r="B2357" s="67" t="s">
        <v>24</v>
      </c>
      <c r="C2357" s="67" t="s">
        <v>26</v>
      </c>
      <c r="D2357" s="67" t="s">
        <v>278</v>
      </c>
      <c r="E2357" s="88">
        <f>+IF(ISNUMBER(DATA!P672),DATA!P672,"n/a")</f>
        <v>2.12</v>
      </c>
      <c r="F2357" s="78">
        <f>+IF(ISNUMBER(DATA!Q672),DATA!Q672,"n/a")</f>
        <v>-2.8000000000000001E-2</v>
      </c>
      <c r="G2357" s="88">
        <f>+IF(ISNUMBER(DATA!Z672),DATA!Z672,"n/a")</f>
        <v>2.11</v>
      </c>
      <c r="H2357" s="78">
        <f>+IF(ISNUMBER(DATA!AA672),DATA!AA672,"n/a")</f>
        <v>2E-3</v>
      </c>
      <c r="I2357" s="88">
        <f>+IF(ISNUMBER(DATA!AJ672),DATA!AJ672,"n/a")</f>
        <v>2.11</v>
      </c>
      <c r="J2357" s="78">
        <f>+IF(ISNUMBER(DATA!AK672),DATA!AK672,"n/a")</f>
        <v>-1.7000000000000001E-2</v>
      </c>
      <c r="K2357" s="88">
        <f>+IF(ISNUMBER(DATA!AT672),DATA!AT672,"n/a")</f>
        <v>2.16</v>
      </c>
      <c r="L2357" s="78">
        <f>+IF(ISNUMBER(DATA!AU672),DATA!AU672,"n/a")</f>
        <v>-1.0999999999999999E-2</v>
      </c>
      <c r="M2357" s="67"/>
      <c r="N2357" s="67"/>
      <c r="O2357" s="67"/>
      <c r="P2357" s="67"/>
      <c r="Q2357" s="67"/>
      <c r="S2357" s="71"/>
      <c r="U2357" s="71"/>
      <c r="W2357" s="71"/>
      <c r="Y2357" s="71"/>
    </row>
    <row r="2358" spans="1:25" s="70" customFormat="1" x14ac:dyDescent="0.2">
      <c r="A2358" s="67" t="s">
        <v>12</v>
      </c>
      <c r="B2358" s="67" t="s">
        <v>24</v>
      </c>
      <c r="C2358" s="67" t="s">
        <v>26</v>
      </c>
      <c r="D2358" s="67" t="s">
        <v>279</v>
      </c>
      <c r="E2358" s="88">
        <f>+IF(ISNUMBER(DATA!P673),DATA!P673,"n/a")</f>
        <v>2.63</v>
      </c>
      <c r="F2358" s="78">
        <f>+IF(ISNUMBER(DATA!Q673),DATA!Q673,"n/a")</f>
        <v>7.6999999999999999E-2</v>
      </c>
      <c r="G2358" s="88">
        <f>+IF(ISNUMBER(DATA!Z673),DATA!Z673,"n/a")</f>
        <v>2.48</v>
      </c>
      <c r="H2358" s="78">
        <f>+IF(ISNUMBER(DATA!AA673),DATA!AA673,"n/a")</f>
        <v>1.4999999999999999E-2</v>
      </c>
      <c r="I2358" s="88">
        <f>+IF(ISNUMBER(DATA!AJ673),DATA!AJ673,"n/a")</f>
        <v>2.5099999999999998</v>
      </c>
      <c r="J2358" s="78">
        <f>+IF(ISNUMBER(DATA!AK673),DATA!AK673,"n/a")</f>
        <v>1.4E-2</v>
      </c>
      <c r="K2358" s="88">
        <f>+IF(ISNUMBER(DATA!AT673),DATA!AT673,"n/a")</f>
        <v>2.54</v>
      </c>
      <c r="L2358" s="78">
        <f>+IF(ISNUMBER(DATA!AU673),DATA!AU673,"n/a")</f>
        <v>4.5999999999999999E-2</v>
      </c>
      <c r="M2358" s="67"/>
      <c r="N2358" s="67"/>
      <c r="O2358" s="67"/>
      <c r="P2358" s="67"/>
      <c r="Q2358" s="67"/>
      <c r="S2358" s="71"/>
      <c r="U2358" s="71"/>
      <c r="W2358" s="71"/>
      <c r="Y2358" s="71"/>
    </row>
    <row r="2359" spans="1:25" s="70" customFormat="1" x14ac:dyDescent="0.2">
      <c r="A2359" s="67" t="s">
        <v>12</v>
      </c>
      <c r="B2359" s="67" t="s">
        <v>24</v>
      </c>
      <c r="C2359" s="67" t="s">
        <v>26</v>
      </c>
      <c r="D2359" s="67" t="s">
        <v>280</v>
      </c>
      <c r="E2359" s="88">
        <f>+IF(ISNUMBER(DATA!P674),DATA!P674,"n/a")</f>
        <v>2.17</v>
      </c>
      <c r="F2359" s="78">
        <f>+IF(ISNUMBER(DATA!Q674),DATA!Q674,"n/a")</f>
        <v>0.109</v>
      </c>
      <c r="G2359" s="88">
        <f>+IF(ISNUMBER(DATA!Z674),DATA!Z674,"n/a")</f>
        <v>2.2000000000000002</v>
      </c>
      <c r="H2359" s="78">
        <f>+IF(ISNUMBER(DATA!AA674),DATA!AA674,"n/a")</f>
        <v>5.5E-2</v>
      </c>
      <c r="I2359" s="88">
        <f>+IF(ISNUMBER(DATA!AJ674),DATA!AJ674,"n/a")</f>
        <v>2.2000000000000002</v>
      </c>
      <c r="J2359" s="78">
        <f>+IF(ISNUMBER(DATA!AK674),DATA!AK674,"n/a")</f>
        <v>0.04</v>
      </c>
      <c r="K2359" s="88">
        <f>+IF(ISNUMBER(DATA!AT674),DATA!AT674,"n/a")</f>
        <v>2.15</v>
      </c>
      <c r="L2359" s="78">
        <f>+IF(ISNUMBER(DATA!AU674),DATA!AU674,"n/a")</f>
        <v>-8.0000000000000002E-3</v>
      </c>
      <c r="M2359" s="67"/>
      <c r="N2359" s="67"/>
      <c r="O2359" s="67"/>
      <c r="P2359" s="67"/>
      <c r="Q2359" s="67"/>
      <c r="S2359" s="71"/>
      <c r="U2359" s="71"/>
      <c r="W2359" s="71"/>
      <c r="Y2359" s="71"/>
    </row>
    <row r="2360" spans="1:25" s="70" customFormat="1" x14ac:dyDescent="0.2">
      <c r="A2360" s="67" t="s">
        <v>12</v>
      </c>
      <c r="B2360" s="67" t="s">
        <v>24</v>
      </c>
      <c r="C2360" s="67" t="s">
        <v>26</v>
      </c>
      <c r="D2360" s="67" t="s">
        <v>281</v>
      </c>
      <c r="E2360" s="88">
        <f>+IF(ISNUMBER(DATA!P675),DATA!P675,"n/a")</f>
        <v>2.1800000000000002</v>
      </c>
      <c r="F2360" s="78">
        <f>+IF(ISNUMBER(DATA!Q675),DATA!Q675,"n/a")</f>
        <v>-0.03</v>
      </c>
      <c r="G2360" s="88">
        <f>+IF(ISNUMBER(DATA!Z675),DATA!Z675,"n/a")</f>
        <v>2.25</v>
      </c>
      <c r="H2360" s="78">
        <f>+IF(ISNUMBER(DATA!AA675),DATA!AA675,"n/a")</f>
        <v>-1.4E-2</v>
      </c>
      <c r="I2360" s="88">
        <f>+IF(ISNUMBER(DATA!AJ675),DATA!AJ675,"n/a")</f>
        <v>2.27</v>
      </c>
      <c r="J2360" s="78">
        <f>+IF(ISNUMBER(DATA!AK675),DATA!AK675,"n/a")</f>
        <v>-5.0000000000000001E-3</v>
      </c>
      <c r="K2360" s="88">
        <f>+IF(ISNUMBER(DATA!AT675),DATA!AT675,"n/a")</f>
        <v>2.2400000000000002</v>
      </c>
      <c r="L2360" s="78">
        <f>+IF(ISNUMBER(DATA!AU675),DATA!AU675,"n/a")</f>
        <v>-1.2E-2</v>
      </c>
      <c r="M2360" s="67"/>
      <c r="N2360" s="67"/>
      <c r="O2360" s="67"/>
      <c r="P2360" s="67"/>
      <c r="Q2360" s="67"/>
      <c r="S2360" s="71"/>
      <c r="U2360" s="71"/>
      <c r="W2360" s="71"/>
      <c r="Y2360" s="71"/>
    </row>
    <row r="2361" spans="1:25" s="70" customFormat="1" x14ac:dyDescent="0.2">
      <c r="A2361" s="67" t="s">
        <v>12</v>
      </c>
      <c r="B2361" s="67" t="s">
        <v>24</v>
      </c>
      <c r="C2361" s="67" t="s">
        <v>26</v>
      </c>
      <c r="D2361" s="67" t="s">
        <v>282</v>
      </c>
      <c r="E2361" s="88">
        <f>+IF(ISNUMBER(DATA!P676),DATA!P676,"n/a")</f>
        <v>2.2799999999999998</v>
      </c>
      <c r="F2361" s="78">
        <f>+IF(ISNUMBER(DATA!Q676),DATA!Q676,"n/a")</f>
        <v>0</v>
      </c>
      <c r="G2361" s="88">
        <f>+IF(ISNUMBER(DATA!Z676),DATA!Z676,"n/a")</f>
        <v>2.36</v>
      </c>
      <c r="H2361" s="78">
        <f>+IF(ISNUMBER(DATA!AA676),DATA!AA676,"n/a")</f>
        <v>6.7000000000000004E-2</v>
      </c>
      <c r="I2361" s="88">
        <f>+IF(ISNUMBER(DATA!AJ676),DATA!AJ676,"n/a")</f>
        <v>2.36</v>
      </c>
      <c r="J2361" s="78">
        <f>+IF(ISNUMBER(DATA!AK676),DATA!AK676,"n/a")</f>
        <v>6.3E-2</v>
      </c>
      <c r="K2361" s="88">
        <f>+IF(ISNUMBER(DATA!AT676),DATA!AT676,"n/a")</f>
        <v>2.34</v>
      </c>
      <c r="L2361" s="78">
        <f>+IF(ISNUMBER(DATA!AU676),DATA!AU676,"n/a")</f>
        <v>4.7E-2</v>
      </c>
      <c r="M2361" s="67"/>
      <c r="N2361" s="67"/>
      <c r="O2361" s="67"/>
      <c r="P2361" s="67"/>
      <c r="Q2361" s="67"/>
      <c r="S2361" s="71"/>
      <c r="U2361" s="71"/>
      <c r="W2361" s="71"/>
      <c r="Y2361" s="71"/>
    </row>
    <row r="2362" spans="1:25" s="70" customFormat="1" x14ac:dyDescent="0.2">
      <c r="A2362" s="67" t="s">
        <v>12</v>
      </c>
      <c r="B2362" s="67" t="s">
        <v>24</v>
      </c>
      <c r="C2362" s="67" t="s">
        <v>26</v>
      </c>
      <c r="D2362" s="67" t="s">
        <v>283</v>
      </c>
      <c r="E2362" s="88">
        <f>+IF(ISNUMBER(DATA!P677),DATA!P677,"n/a")</f>
        <v>1.97</v>
      </c>
      <c r="F2362" s="78">
        <f>+IF(ISNUMBER(DATA!Q677),DATA!Q677,"n/a")</f>
        <v>0.48199999999999998</v>
      </c>
      <c r="G2362" s="88">
        <f>+IF(ISNUMBER(DATA!Z677),DATA!Z677,"n/a")</f>
        <v>2.04</v>
      </c>
      <c r="H2362" s="78">
        <f>+IF(ISNUMBER(DATA!AA677),DATA!AA677,"n/a")</f>
        <v>0.20399999999999999</v>
      </c>
      <c r="I2362" s="88">
        <f>+IF(ISNUMBER(DATA!AJ677),DATA!AJ677,"n/a")</f>
        <v>2.12</v>
      </c>
      <c r="J2362" s="78">
        <f>+IF(ISNUMBER(DATA!AK677),DATA!AK677,"n/a")</f>
        <v>0.157</v>
      </c>
      <c r="K2362" s="88">
        <f>+IF(ISNUMBER(DATA!AT677),DATA!AT677,"n/a")</f>
        <v>2.0299999999999998</v>
      </c>
      <c r="L2362" s="78">
        <f>+IF(ISNUMBER(DATA!AU677),DATA!AU677,"n/a")</f>
        <v>0.112</v>
      </c>
      <c r="M2362" s="67"/>
      <c r="N2362" s="67"/>
      <c r="O2362" s="67"/>
      <c r="P2362" s="67"/>
      <c r="Q2362" s="67"/>
      <c r="S2362" s="71"/>
      <c r="U2362" s="71"/>
      <c r="W2362" s="71"/>
      <c r="Y2362" s="71"/>
    </row>
    <row r="2363" spans="1:25" s="70" customFormat="1" x14ac:dyDescent="0.2">
      <c r="A2363" s="67" t="s">
        <v>12</v>
      </c>
      <c r="B2363" s="67" t="s">
        <v>24</v>
      </c>
      <c r="C2363" s="67" t="s">
        <v>26</v>
      </c>
      <c r="D2363" s="67" t="s">
        <v>284</v>
      </c>
      <c r="E2363" s="88">
        <f>+IF(ISNUMBER(DATA!P678),DATA!P678,"n/a")</f>
        <v>2.13</v>
      </c>
      <c r="F2363" s="78">
        <f>+IF(ISNUMBER(DATA!Q678),DATA!Q678,"n/a")</f>
        <v>0.151</v>
      </c>
      <c r="G2363" s="88">
        <f>+IF(ISNUMBER(DATA!Z678),DATA!Z678,"n/a")</f>
        <v>2.25</v>
      </c>
      <c r="H2363" s="78">
        <f>+IF(ISNUMBER(DATA!AA678),DATA!AA678,"n/a")</f>
        <v>0.105</v>
      </c>
      <c r="I2363" s="88">
        <f>+IF(ISNUMBER(DATA!AJ678),DATA!AJ678,"n/a")</f>
        <v>2.2599999999999998</v>
      </c>
      <c r="J2363" s="78">
        <f>+IF(ISNUMBER(DATA!AK678),DATA!AK678,"n/a")</f>
        <v>9.1999999999999998E-2</v>
      </c>
      <c r="K2363" s="88">
        <f>+IF(ISNUMBER(DATA!AT678),DATA!AT678,"n/a")</f>
        <v>2.21</v>
      </c>
      <c r="L2363" s="78">
        <f>+IF(ISNUMBER(DATA!AU678),DATA!AU678,"n/a")</f>
        <v>7.4999999999999997E-2</v>
      </c>
      <c r="M2363" s="67"/>
      <c r="N2363" s="67"/>
      <c r="O2363" s="67"/>
      <c r="P2363" s="67"/>
      <c r="Q2363" s="67"/>
      <c r="S2363" s="71"/>
      <c r="U2363" s="71"/>
      <c r="W2363" s="71"/>
      <c r="Y2363" s="71"/>
    </row>
    <row r="2364" spans="1:25" s="70" customFormat="1" x14ac:dyDescent="0.2">
      <c r="A2364" s="67" t="s">
        <v>12</v>
      </c>
      <c r="B2364" s="67" t="s">
        <v>24</v>
      </c>
      <c r="C2364" s="67" t="s">
        <v>26</v>
      </c>
      <c r="D2364" s="67" t="s">
        <v>285</v>
      </c>
      <c r="E2364" s="88">
        <f>+IF(ISNUMBER(DATA!P679),DATA!P679,"n/a")</f>
        <v>2.29</v>
      </c>
      <c r="F2364" s="78">
        <f>+IF(ISNUMBER(DATA!Q679),DATA!Q679,"n/a")</f>
        <v>2.5999999999999999E-2</v>
      </c>
      <c r="G2364" s="88">
        <f>+IF(ISNUMBER(DATA!Z679),DATA!Z679,"n/a")</f>
        <v>2.25</v>
      </c>
      <c r="H2364" s="78">
        <f>+IF(ISNUMBER(DATA!AA679),DATA!AA679,"n/a")</f>
        <v>1.4E-2</v>
      </c>
      <c r="I2364" s="88">
        <f>+IF(ISNUMBER(DATA!AJ679),DATA!AJ679,"n/a")</f>
        <v>2.25</v>
      </c>
      <c r="J2364" s="78">
        <f>+IF(ISNUMBER(DATA!AK679),DATA!AK679,"n/a")</f>
        <v>8.0000000000000002E-3</v>
      </c>
      <c r="K2364" s="88">
        <f>+IF(ISNUMBER(DATA!AT679),DATA!AT679,"n/a")</f>
        <v>2.2599999999999998</v>
      </c>
      <c r="L2364" s="78">
        <f>+IF(ISNUMBER(DATA!AU679),DATA!AU679,"n/a")</f>
        <v>1.4999999999999999E-2</v>
      </c>
      <c r="M2364" s="67"/>
      <c r="N2364" s="67"/>
      <c r="O2364" s="67"/>
      <c r="P2364" s="67"/>
      <c r="Q2364" s="67"/>
      <c r="S2364" s="71"/>
      <c r="U2364" s="71"/>
      <c r="W2364" s="71"/>
      <c r="Y2364" s="71"/>
    </row>
    <row r="2365" spans="1:25" s="70" customFormat="1" x14ac:dyDescent="0.2">
      <c r="A2365" s="67" t="s">
        <v>12</v>
      </c>
      <c r="B2365" s="67" t="s">
        <v>24</v>
      </c>
      <c r="C2365" s="67" t="s">
        <v>26</v>
      </c>
      <c r="D2365" s="67" t="s">
        <v>286</v>
      </c>
      <c r="E2365" s="88">
        <f>+IF(ISNUMBER(DATA!P680),DATA!P680,"n/a")</f>
        <v>2.2599999999999998</v>
      </c>
      <c r="F2365" s="78">
        <f>+IF(ISNUMBER(DATA!Q680),DATA!Q680,"n/a")</f>
        <v>6.7000000000000004E-2</v>
      </c>
      <c r="G2365" s="88">
        <f>+IF(ISNUMBER(DATA!Z680),DATA!Z680,"n/a")</f>
        <v>2.23</v>
      </c>
      <c r="H2365" s="78">
        <f>+IF(ISNUMBER(DATA!AA680),DATA!AA680,"n/a")</f>
        <v>0.02</v>
      </c>
      <c r="I2365" s="88">
        <f>+IF(ISNUMBER(DATA!AJ680),DATA!AJ680,"n/a")</f>
        <v>2.19</v>
      </c>
      <c r="J2365" s="78">
        <f>+IF(ISNUMBER(DATA!AK680),DATA!AK680,"n/a")</f>
        <v>1.7999999999999999E-2</v>
      </c>
      <c r="K2365" s="88">
        <f>+IF(ISNUMBER(DATA!AT680),DATA!AT680,"n/a")</f>
        <v>2.13</v>
      </c>
      <c r="L2365" s="78">
        <f>+IF(ISNUMBER(DATA!AU680),DATA!AU680,"n/a")</f>
        <v>-7.0000000000000001E-3</v>
      </c>
      <c r="M2365" s="67"/>
      <c r="N2365" s="67"/>
      <c r="O2365" s="67"/>
      <c r="P2365" s="67"/>
      <c r="Q2365" s="67"/>
      <c r="S2365" s="71"/>
      <c r="U2365" s="71"/>
      <c r="W2365" s="71"/>
      <c r="Y2365" s="71"/>
    </row>
    <row r="2366" spans="1:25" s="70" customFormat="1" x14ac:dyDescent="0.2">
      <c r="A2366" s="67" t="s">
        <v>12</v>
      </c>
      <c r="B2366" s="67" t="s">
        <v>24</v>
      </c>
      <c r="C2366" s="67" t="s">
        <v>26</v>
      </c>
      <c r="D2366" s="67" t="s">
        <v>287</v>
      </c>
      <c r="E2366" s="88">
        <f>+IF(ISNUMBER(DATA!P681),DATA!P681,"n/a")</f>
        <v>2.09</v>
      </c>
      <c r="F2366" s="78">
        <f>+IF(ISNUMBER(DATA!Q681),DATA!Q681,"n/a")</f>
        <v>-0.104</v>
      </c>
      <c r="G2366" s="88">
        <f>+IF(ISNUMBER(DATA!Z681),DATA!Z681,"n/a")</f>
        <v>2.2799999999999998</v>
      </c>
      <c r="H2366" s="78">
        <f>+IF(ISNUMBER(DATA!AA681),DATA!AA681,"n/a")</f>
        <v>1.9E-2</v>
      </c>
      <c r="I2366" s="88">
        <f>+IF(ISNUMBER(DATA!AJ681),DATA!AJ681,"n/a")</f>
        <v>2.2799999999999998</v>
      </c>
      <c r="J2366" s="78">
        <f>+IF(ISNUMBER(DATA!AK681),DATA!AK681,"n/a")</f>
        <v>2.4E-2</v>
      </c>
      <c r="K2366" s="88">
        <f>+IF(ISNUMBER(DATA!AT681),DATA!AT681,"n/a")</f>
        <v>2.2599999999999998</v>
      </c>
      <c r="L2366" s="78">
        <f>+IF(ISNUMBER(DATA!AU681),DATA!AU681,"n/a")</f>
        <v>-3.0000000000000001E-3</v>
      </c>
      <c r="M2366" s="67"/>
      <c r="N2366" s="67"/>
      <c r="O2366" s="67"/>
      <c r="P2366" s="67"/>
      <c r="Q2366" s="67"/>
      <c r="S2366" s="71"/>
      <c r="U2366" s="71"/>
      <c r="W2366" s="71"/>
      <c r="Y2366" s="71"/>
    </row>
    <row r="2367" spans="1:25" s="70" customFormat="1" x14ac:dyDescent="0.2">
      <c r="A2367" s="67" t="s">
        <v>12</v>
      </c>
      <c r="B2367" s="67" t="s">
        <v>24</v>
      </c>
      <c r="C2367" s="67" t="s">
        <v>26</v>
      </c>
      <c r="D2367" s="67" t="s">
        <v>288</v>
      </c>
      <c r="E2367" s="88">
        <f>+IF(ISNUMBER(DATA!P682),DATA!P682,"n/a")</f>
        <v>1.8</v>
      </c>
      <c r="F2367" s="78">
        <f>+IF(ISNUMBER(DATA!Q682),DATA!Q682,"n/a")</f>
        <v>-0.187</v>
      </c>
      <c r="G2367" s="88">
        <f>+IF(ISNUMBER(DATA!Z682),DATA!Z682,"n/a")</f>
        <v>1.95</v>
      </c>
      <c r="H2367" s="78">
        <f>+IF(ISNUMBER(DATA!AA682),DATA!AA682,"n/a")</f>
        <v>-4.3999999999999997E-2</v>
      </c>
      <c r="I2367" s="88">
        <f>+IF(ISNUMBER(DATA!AJ682),DATA!AJ682,"n/a")</f>
        <v>2.06</v>
      </c>
      <c r="J2367" s="78">
        <f>+IF(ISNUMBER(DATA!AK682),DATA!AK682,"n/a")</f>
        <v>8.9999999999999993E-3</v>
      </c>
      <c r="K2367" s="88">
        <f>+IF(ISNUMBER(DATA!AT682),DATA!AT682,"n/a")</f>
        <v>2</v>
      </c>
      <c r="L2367" s="78">
        <f>+IF(ISNUMBER(DATA!AU682),DATA!AU682,"n/a")</f>
        <v>-3.1E-2</v>
      </c>
      <c r="M2367" s="67"/>
      <c r="N2367" s="67"/>
      <c r="O2367" s="67"/>
      <c r="P2367" s="67"/>
      <c r="Q2367" s="67"/>
      <c r="S2367" s="71"/>
      <c r="U2367" s="71"/>
      <c r="W2367" s="71"/>
      <c r="Y2367" s="71"/>
    </row>
    <row r="2368" spans="1:25" s="70" customFormat="1" x14ac:dyDescent="0.2">
      <c r="A2368" s="67" t="s">
        <v>12</v>
      </c>
      <c r="B2368" s="67" t="s">
        <v>24</v>
      </c>
      <c r="C2368" s="67" t="s">
        <v>26</v>
      </c>
      <c r="D2368" s="67" t="s">
        <v>289</v>
      </c>
      <c r="E2368" s="88">
        <f>+IF(ISNUMBER(DATA!P683),DATA!P683,"n/a")</f>
        <v>2.36</v>
      </c>
      <c r="F2368" s="78">
        <f>+IF(ISNUMBER(DATA!Q683),DATA!Q683,"n/a")</f>
        <v>5.6000000000000001E-2</v>
      </c>
      <c r="G2368" s="88">
        <f>+IF(ISNUMBER(DATA!Z683),DATA!Z683,"n/a")</f>
        <v>2.19</v>
      </c>
      <c r="H2368" s="78">
        <f>+IF(ISNUMBER(DATA!AA683),DATA!AA683,"n/a")</f>
        <v>-1.7999999999999999E-2</v>
      </c>
      <c r="I2368" s="88">
        <f>+IF(ISNUMBER(DATA!AJ683),DATA!AJ683,"n/a")</f>
        <v>2.21</v>
      </c>
      <c r="J2368" s="78">
        <f>+IF(ISNUMBER(DATA!AK683),DATA!AK683,"n/a")</f>
        <v>-2E-3</v>
      </c>
      <c r="K2368" s="88">
        <f>+IF(ISNUMBER(DATA!AT683),DATA!AT683,"n/a")</f>
        <v>2.2599999999999998</v>
      </c>
      <c r="L2368" s="78">
        <f>+IF(ISNUMBER(DATA!AU683),DATA!AU683,"n/a")</f>
        <v>-1.7000000000000001E-2</v>
      </c>
      <c r="M2368" s="67"/>
      <c r="N2368" s="67"/>
      <c r="O2368" s="67"/>
      <c r="P2368" s="67"/>
      <c r="Q2368" s="67"/>
      <c r="S2368" s="71"/>
      <c r="U2368" s="71"/>
      <c r="W2368" s="71"/>
      <c r="Y2368" s="71"/>
    </row>
    <row r="2369" spans="1:25" s="70" customFormat="1" x14ac:dyDescent="0.2">
      <c r="A2369" s="67" t="s">
        <v>12</v>
      </c>
      <c r="B2369" s="67" t="s">
        <v>24</v>
      </c>
      <c r="C2369" s="67" t="s">
        <v>26</v>
      </c>
      <c r="D2369" s="67" t="s">
        <v>290</v>
      </c>
      <c r="E2369" s="88">
        <f>+IF(ISNUMBER(DATA!P684),DATA!P684,"n/a")</f>
        <v>2.29</v>
      </c>
      <c r="F2369" s="78">
        <f>+IF(ISNUMBER(DATA!Q684),DATA!Q684,"n/a")</f>
        <v>0.184</v>
      </c>
      <c r="G2369" s="88">
        <f>+IF(ISNUMBER(DATA!Z684),DATA!Z684,"n/a")</f>
        <v>2.1</v>
      </c>
      <c r="H2369" s="78">
        <f>+IF(ISNUMBER(DATA!AA684),DATA!AA684,"n/a")</f>
        <v>6.0999999999999999E-2</v>
      </c>
      <c r="I2369" s="88">
        <f>+IF(ISNUMBER(DATA!AJ684),DATA!AJ684,"n/a")</f>
        <v>2.06</v>
      </c>
      <c r="J2369" s="78">
        <f>+IF(ISNUMBER(DATA!AK684),DATA!AK684,"n/a")</f>
        <v>1.2999999999999999E-2</v>
      </c>
      <c r="K2369" s="88">
        <f>+IF(ISNUMBER(DATA!AT684),DATA!AT684,"n/a")</f>
        <v>2.14</v>
      </c>
      <c r="L2369" s="78">
        <f>+IF(ISNUMBER(DATA!AU684),DATA!AU684,"n/a")</f>
        <v>-3.0000000000000001E-3</v>
      </c>
      <c r="M2369" s="67"/>
      <c r="N2369" s="67"/>
      <c r="O2369" s="67"/>
      <c r="P2369" s="67"/>
      <c r="Q2369" s="67"/>
      <c r="S2369" s="71"/>
      <c r="U2369" s="71"/>
      <c r="W2369" s="71"/>
      <c r="Y2369" s="71"/>
    </row>
    <row r="2370" spans="1:25" s="70" customFormat="1" x14ac:dyDescent="0.2">
      <c r="A2370" s="67" t="s">
        <v>12</v>
      </c>
      <c r="B2370" s="67" t="s">
        <v>24</v>
      </c>
      <c r="C2370" s="67" t="s">
        <v>26</v>
      </c>
      <c r="D2370" s="67" t="s">
        <v>291</v>
      </c>
      <c r="E2370" s="88">
        <f>+IF(ISNUMBER(DATA!P685),DATA!P685,"n/a")</f>
        <v>2.2200000000000002</v>
      </c>
      <c r="F2370" s="78">
        <f>+IF(ISNUMBER(DATA!Q685),DATA!Q685,"n/a")</f>
        <v>3.3000000000000002E-2</v>
      </c>
      <c r="G2370" s="88">
        <f>+IF(ISNUMBER(DATA!Z685),DATA!Z685,"n/a")</f>
        <v>2.1800000000000002</v>
      </c>
      <c r="H2370" s="78">
        <f>+IF(ISNUMBER(DATA!AA685),DATA!AA685,"n/a")</f>
        <v>7.0000000000000001E-3</v>
      </c>
      <c r="I2370" s="88">
        <f>+IF(ISNUMBER(DATA!AJ685),DATA!AJ685,"n/a")</f>
        <v>2.16</v>
      </c>
      <c r="J2370" s="78">
        <f>+IF(ISNUMBER(DATA!AK685),DATA!AK685,"n/a")</f>
        <v>-8.0000000000000002E-3</v>
      </c>
      <c r="K2370" s="88">
        <f>+IF(ISNUMBER(DATA!AT685),DATA!AT685,"n/a")</f>
        <v>2.19</v>
      </c>
      <c r="L2370" s="78">
        <f>+IF(ISNUMBER(DATA!AU685),DATA!AU685,"n/a")</f>
        <v>3.0000000000000001E-3</v>
      </c>
      <c r="M2370" s="67"/>
      <c r="N2370" s="67"/>
      <c r="O2370" s="67"/>
      <c r="P2370" s="67"/>
      <c r="Q2370" s="67"/>
      <c r="S2370" s="71"/>
      <c r="U2370" s="71"/>
      <c r="W2370" s="71"/>
      <c r="Y2370" s="71"/>
    </row>
    <row r="2371" spans="1:25" s="70" customFormat="1" x14ac:dyDescent="0.2">
      <c r="A2371" s="67" t="s">
        <v>12</v>
      </c>
      <c r="B2371" s="67" t="s">
        <v>24</v>
      </c>
      <c r="C2371" s="67" t="s">
        <v>26</v>
      </c>
      <c r="D2371" s="67" t="s">
        <v>292</v>
      </c>
      <c r="E2371" s="88">
        <f>+IF(ISNUMBER(DATA!P686),DATA!P686,"n/a")</f>
        <v>2.21</v>
      </c>
      <c r="F2371" s="78">
        <f>+IF(ISNUMBER(DATA!Q686),DATA!Q686,"n/a")</f>
        <v>-4.0000000000000001E-3</v>
      </c>
      <c r="G2371" s="88">
        <f>+IF(ISNUMBER(DATA!Z686),DATA!Z686,"n/a")</f>
        <v>2.31</v>
      </c>
      <c r="H2371" s="78">
        <f>+IF(ISNUMBER(DATA!AA686),DATA!AA686,"n/a")</f>
        <v>4.7E-2</v>
      </c>
      <c r="I2371" s="88">
        <f>+IF(ISNUMBER(DATA!AJ686),DATA!AJ686,"n/a")</f>
        <v>2.31</v>
      </c>
      <c r="J2371" s="78">
        <f>+IF(ISNUMBER(DATA!AK686),DATA!AK686,"n/a")</f>
        <v>4.2999999999999997E-2</v>
      </c>
      <c r="K2371" s="88">
        <f>+IF(ISNUMBER(DATA!AT686),DATA!AT686,"n/a")</f>
        <v>2.29</v>
      </c>
      <c r="L2371" s="78">
        <f>+IF(ISNUMBER(DATA!AU686),DATA!AU686,"n/a")</f>
        <v>0.04</v>
      </c>
      <c r="M2371" s="67"/>
      <c r="N2371" s="67"/>
      <c r="O2371" s="67"/>
      <c r="P2371" s="67"/>
      <c r="Q2371" s="67"/>
      <c r="S2371" s="71"/>
      <c r="U2371" s="71"/>
      <c r="W2371" s="71"/>
      <c r="Y2371" s="71"/>
    </row>
    <row r="2372" spans="1:25" s="70" customFormat="1" x14ac:dyDescent="0.2">
      <c r="A2372" s="67" t="s">
        <v>12</v>
      </c>
      <c r="B2372" s="67" t="s">
        <v>24</v>
      </c>
      <c r="C2372" s="67" t="s">
        <v>26</v>
      </c>
      <c r="D2372" s="67" t="s">
        <v>293</v>
      </c>
      <c r="E2372" s="88">
        <f>+IF(ISNUMBER(DATA!P687),DATA!P687,"n/a")</f>
        <v>2.36</v>
      </c>
      <c r="F2372" s="78">
        <f>+IF(ISNUMBER(DATA!Q687),DATA!Q687,"n/a")</f>
        <v>2.5999999999999999E-2</v>
      </c>
      <c r="G2372" s="88">
        <f>+IF(ISNUMBER(DATA!Z687),DATA!Z687,"n/a")</f>
        <v>2.4</v>
      </c>
      <c r="H2372" s="78">
        <f>+IF(ISNUMBER(DATA!AA687),DATA!AA687,"n/a")</f>
        <v>3.2000000000000001E-2</v>
      </c>
      <c r="I2372" s="88">
        <f>+IF(ISNUMBER(DATA!AJ687),DATA!AJ687,"n/a")</f>
        <v>2.34</v>
      </c>
      <c r="J2372" s="78">
        <f>+IF(ISNUMBER(DATA!AK687),DATA!AK687,"n/a")</f>
        <v>5.0000000000000001E-3</v>
      </c>
      <c r="K2372" s="88">
        <f>+IF(ISNUMBER(DATA!AT687),DATA!AT687,"n/a")</f>
        <v>2.38</v>
      </c>
      <c r="L2372" s="78">
        <f>+IF(ISNUMBER(DATA!AU687),DATA!AU687,"n/a")</f>
        <v>2.8000000000000001E-2</v>
      </c>
      <c r="M2372" s="67"/>
      <c r="N2372" s="67"/>
      <c r="O2372" s="67"/>
      <c r="P2372" s="67"/>
      <c r="Q2372" s="67"/>
      <c r="S2372" s="71"/>
      <c r="U2372" s="71"/>
      <c r="W2372" s="71"/>
      <c r="Y2372" s="71"/>
    </row>
    <row r="2373" spans="1:25" s="70" customFormat="1" x14ac:dyDescent="0.2">
      <c r="A2373" s="67" t="s">
        <v>12</v>
      </c>
      <c r="B2373" s="67" t="s">
        <v>24</v>
      </c>
      <c r="C2373" s="67" t="s">
        <v>26</v>
      </c>
      <c r="D2373" s="67" t="s">
        <v>294</v>
      </c>
      <c r="E2373" s="88">
        <f>+IF(ISNUMBER(DATA!P688),DATA!P688,"n/a")</f>
        <v>2.17</v>
      </c>
      <c r="F2373" s="78">
        <f>+IF(ISNUMBER(DATA!Q688),DATA!Q688,"n/a")</f>
        <v>-3.5000000000000003E-2</v>
      </c>
      <c r="G2373" s="88">
        <f>+IF(ISNUMBER(DATA!Z688),DATA!Z688,"n/a")</f>
        <v>2.16</v>
      </c>
      <c r="H2373" s="78">
        <f>+IF(ISNUMBER(DATA!AA688),DATA!AA688,"n/a")</f>
        <v>-7.0000000000000001E-3</v>
      </c>
      <c r="I2373" s="88">
        <f>+IF(ISNUMBER(DATA!AJ688),DATA!AJ688,"n/a")</f>
        <v>2.16</v>
      </c>
      <c r="J2373" s="78">
        <f>+IF(ISNUMBER(DATA!AK688),DATA!AK688,"n/a")</f>
        <v>3.9E-2</v>
      </c>
      <c r="K2373" s="88">
        <f>+IF(ISNUMBER(DATA!AT688),DATA!AT688,"n/a")</f>
        <v>2.15</v>
      </c>
      <c r="L2373" s="78">
        <f>+IF(ISNUMBER(DATA!AU688),DATA!AU688,"n/a")</f>
        <v>0.03</v>
      </c>
      <c r="M2373" s="67"/>
      <c r="N2373" s="67"/>
      <c r="O2373" s="67"/>
      <c r="P2373" s="67"/>
      <c r="Q2373" s="67"/>
      <c r="S2373" s="71"/>
      <c r="U2373" s="71"/>
      <c r="W2373" s="71"/>
      <c r="Y2373" s="71"/>
    </row>
    <row r="2374" spans="1:25" s="70" customFormat="1" x14ac:dyDescent="0.2">
      <c r="A2374" s="67" t="s">
        <v>12</v>
      </c>
      <c r="B2374" s="67" t="s">
        <v>24</v>
      </c>
      <c r="C2374" s="67" t="s">
        <v>26</v>
      </c>
      <c r="D2374" s="67" t="s">
        <v>295</v>
      </c>
      <c r="E2374" s="88">
        <f>+IF(ISNUMBER(DATA!P689),DATA!P689,"n/a")</f>
        <v>2.12</v>
      </c>
      <c r="F2374" s="78">
        <f>+IF(ISNUMBER(DATA!Q689),DATA!Q689,"n/a")</f>
        <v>-1.2999999999999999E-2</v>
      </c>
      <c r="G2374" s="88">
        <f>+IF(ISNUMBER(DATA!Z689),DATA!Z689,"n/a")</f>
        <v>2.12</v>
      </c>
      <c r="H2374" s="78">
        <f>+IF(ISNUMBER(DATA!AA689),DATA!AA689,"n/a")</f>
        <v>-2.7E-2</v>
      </c>
      <c r="I2374" s="88">
        <f>+IF(ISNUMBER(DATA!AJ689),DATA!AJ689,"n/a")</f>
        <v>2.12</v>
      </c>
      <c r="J2374" s="78">
        <f>+IF(ISNUMBER(DATA!AK689),DATA!AK689,"n/a")</f>
        <v>-4.1000000000000002E-2</v>
      </c>
      <c r="K2374" s="88">
        <f>+IF(ISNUMBER(DATA!AT689),DATA!AT689,"n/a")</f>
        <v>2.13</v>
      </c>
      <c r="L2374" s="78">
        <f>+IF(ISNUMBER(DATA!AU689),DATA!AU689,"n/a")</f>
        <v>-7.0000000000000007E-2</v>
      </c>
      <c r="M2374" s="67"/>
      <c r="N2374" s="67"/>
      <c r="O2374" s="67"/>
      <c r="P2374" s="67"/>
      <c r="Q2374" s="67"/>
      <c r="S2374" s="71"/>
      <c r="U2374" s="71"/>
      <c r="W2374" s="71"/>
      <c r="Y2374" s="71"/>
    </row>
    <row r="2375" spans="1:25" s="70" customFormat="1" x14ac:dyDescent="0.2">
      <c r="A2375" s="67" t="s">
        <v>12</v>
      </c>
      <c r="B2375" s="67" t="s">
        <v>24</v>
      </c>
      <c r="C2375" s="67" t="s">
        <v>26</v>
      </c>
      <c r="D2375" s="67" t="s">
        <v>296</v>
      </c>
      <c r="E2375" s="88">
        <f>+IF(ISNUMBER(DATA!P690),DATA!P690,"n/a")</f>
        <v>2.4300000000000002</v>
      </c>
      <c r="F2375" s="78">
        <f>+IF(ISNUMBER(DATA!Q690),DATA!Q690,"n/a")</f>
        <v>5.0000000000000001E-3</v>
      </c>
      <c r="G2375" s="88">
        <f>+IF(ISNUMBER(DATA!Z690),DATA!Z690,"n/a")</f>
        <v>2.56</v>
      </c>
      <c r="H2375" s="78">
        <f>+IF(ISNUMBER(DATA!AA690),DATA!AA690,"n/a")</f>
        <v>0.08</v>
      </c>
      <c r="I2375" s="88">
        <f>+IF(ISNUMBER(DATA!AJ690),DATA!AJ690,"n/a")</f>
        <v>2.46</v>
      </c>
      <c r="J2375" s="78">
        <f>+IF(ISNUMBER(DATA!AK690),DATA!AK690,"n/a")</f>
        <v>3.7999999999999999E-2</v>
      </c>
      <c r="K2375" s="88">
        <f>+IF(ISNUMBER(DATA!AT690),DATA!AT690,"n/a")</f>
        <v>2.4500000000000002</v>
      </c>
      <c r="L2375" s="78">
        <f>+IF(ISNUMBER(DATA!AU690),DATA!AU690,"n/a")</f>
        <v>0.03</v>
      </c>
      <c r="M2375" s="67"/>
      <c r="N2375" s="67"/>
      <c r="O2375" s="67"/>
      <c r="P2375" s="67"/>
      <c r="Q2375" s="67"/>
      <c r="S2375" s="71"/>
      <c r="U2375" s="71"/>
      <c r="W2375" s="71"/>
      <c r="Y2375" s="71"/>
    </row>
    <row r="2376" spans="1:25" s="70" customFormat="1" x14ac:dyDescent="0.2">
      <c r="A2376" s="67" t="s">
        <v>12</v>
      </c>
      <c r="B2376" s="67" t="s">
        <v>24</v>
      </c>
      <c r="C2376" s="67" t="s">
        <v>26</v>
      </c>
      <c r="D2376" s="67" t="s">
        <v>297</v>
      </c>
      <c r="E2376" s="88">
        <f>+IF(ISNUMBER(DATA!P691),DATA!P691,"n/a")</f>
        <v>2.41</v>
      </c>
      <c r="F2376" s="78">
        <f>+IF(ISNUMBER(DATA!Q691),DATA!Q691,"n/a")</f>
        <v>-1.6E-2</v>
      </c>
      <c r="G2376" s="88">
        <f>+IF(ISNUMBER(DATA!Z691),DATA!Z691,"n/a")</f>
        <v>2.46</v>
      </c>
      <c r="H2376" s="78">
        <f>+IF(ISNUMBER(DATA!AA691),DATA!AA691,"n/a")</f>
        <v>-1E-3</v>
      </c>
      <c r="I2376" s="88">
        <f>+IF(ISNUMBER(DATA!AJ691),DATA!AJ691,"n/a")</f>
        <v>2.4</v>
      </c>
      <c r="J2376" s="78">
        <f>+IF(ISNUMBER(DATA!AK691),DATA!AK691,"n/a")</f>
        <v>-2.3E-2</v>
      </c>
      <c r="K2376" s="88">
        <f>+IF(ISNUMBER(DATA!AT691),DATA!AT691,"n/a")</f>
        <v>2.4500000000000002</v>
      </c>
      <c r="L2376" s="78">
        <f>+IF(ISNUMBER(DATA!AU691),DATA!AU691,"n/a")</f>
        <v>1.4999999999999999E-2</v>
      </c>
      <c r="M2376" s="67"/>
      <c r="N2376" s="67"/>
      <c r="O2376" s="67"/>
      <c r="P2376" s="67"/>
      <c r="Q2376" s="67"/>
      <c r="S2376" s="71"/>
      <c r="U2376" s="71"/>
      <c r="W2376" s="71"/>
      <c r="Y2376" s="71"/>
    </row>
    <row r="2377" spans="1:25" s="70" customFormat="1" x14ac:dyDescent="0.2">
      <c r="A2377" s="67" t="s">
        <v>12</v>
      </c>
      <c r="B2377" s="67" t="s">
        <v>24</v>
      </c>
      <c r="C2377" s="67" t="s">
        <v>26</v>
      </c>
      <c r="D2377" s="67" t="s">
        <v>298</v>
      </c>
      <c r="E2377" s="88">
        <f>+IF(ISNUMBER(DATA!P692),DATA!P692,"n/a")</f>
        <v>1.91</v>
      </c>
      <c r="F2377" s="78">
        <f>+IF(ISNUMBER(DATA!Q692),DATA!Q692,"n/a")</f>
        <v>1.6E-2</v>
      </c>
      <c r="G2377" s="88">
        <f>+IF(ISNUMBER(DATA!Z692),DATA!Z692,"n/a")</f>
        <v>1.73</v>
      </c>
      <c r="H2377" s="78">
        <f>+IF(ISNUMBER(DATA!AA692),DATA!AA692,"n/a")</f>
        <v>0.13400000000000001</v>
      </c>
      <c r="I2377" s="88">
        <f>+IF(ISNUMBER(DATA!AJ692),DATA!AJ692,"n/a")</f>
        <v>1.72</v>
      </c>
      <c r="J2377" s="78">
        <f>+IF(ISNUMBER(DATA!AK692),DATA!AK692,"n/a")</f>
        <v>9.0999999999999998E-2</v>
      </c>
      <c r="K2377" s="88">
        <f>+IF(ISNUMBER(DATA!AT692),DATA!AT692,"n/a")</f>
        <v>1.61</v>
      </c>
      <c r="L2377" s="78">
        <f>+IF(ISNUMBER(DATA!AU692),DATA!AU692,"n/a")</f>
        <v>-3.6999999999999998E-2</v>
      </c>
      <c r="M2377" s="67"/>
      <c r="N2377" s="67"/>
      <c r="O2377" s="67"/>
      <c r="P2377" s="67"/>
      <c r="Q2377" s="67"/>
      <c r="S2377" s="71"/>
      <c r="U2377" s="71"/>
      <c r="W2377" s="71"/>
      <c r="Y2377" s="71"/>
    </row>
    <row r="2378" spans="1:25" s="70" customFormat="1" x14ac:dyDescent="0.2">
      <c r="A2378" s="67" t="s">
        <v>12</v>
      </c>
      <c r="B2378" s="67" t="s">
        <v>24</v>
      </c>
      <c r="C2378" s="67" t="s">
        <v>26</v>
      </c>
      <c r="D2378" s="67" t="s">
        <v>299</v>
      </c>
      <c r="E2378" s="88">
        <f>+IF(ISNUMBER(DATA!P693),DATA!P693,"n/a")</f>
        <v>1.89</v>
      </c>
      <c r="F2378" s="78">
        <f>+IF(ISNUMBER(DATA!Q693),DATA!Q693,"n/a")</f>
        <v>0.01</v>
      </c>
      <c r="G2378" s="88">
        <f>+IF(ISNUMBER(DATA!Z693),DATA!Z693,"n/a")</f>
        <v>1.85</v>
      </c>
      <c r="H2378" s="78">
        <f>+IF(ISNUMBER(DATA!AA693),DATA!AA693,"n/a")</f>
        <v>0.12</v>
      </c>
      <c r="I2378" s="88">
        <f>+IF(ISNUMBER(DATA!AJ693),DATA!AJ693,"n/a")</f>
        <v>1.78</v>
      </c>
      <c r="J2378" s="78">
        <f>+IF(ISNUMBER(DATA!AK693),DATA!AK693,"n/a")</f>
        <v>6.3E-2</v>
      </c>
      <c r="K2378" s="88">
        <f>+IF(ISNUMBER(DATA!AT693),DATA!AT693,"n/a")</f>
        <v>1.68</v>
      </c>
      <c r="L2378" s="78">
        <f>+IF(ISNUMBER(DATA!AU693),DATA!AU693,"n/a")</f>
        <v>-4.4999999999999998E-2</v>
      </c>
      <c r="M2378" s="67"/>
      <c r="N2378" s="67"/>
      <c r="O2378" s="67"/>
      <c r="P2378" s="67"/>
      <c r="Q2378" s="67"/>
      <c r="S2378" s="71"/>
      <c r="U2378" s="71"/>
      <c r="W2378" s="71"/>
      <c r="Y2378" s="71"/>
    </row>
    <row r="2379" spans="1:25" s="70" customFormat="1" x14ac:dyDescent="0.2">
      <c r="A2379" s="67" t="s">
        <v>12</v>
      </c>
      <c r="B2379" s="67" t="s">
        <v>24</v>
      </c>
      <c r="C2379" s="67" t="s">
        <v>26</v>
      </c>
      <c r="D2379" s="67" t="s">
        <v>300</v>
      </c>
      <c r="E2379" s="88">
        <f>+IF(ISNUMBER(DATA!P694),DATA!P694,"n/a")</f>
        <v>2.46</v>
      </c>
      <c r="F2379" s="78">
        <f>+IF(ISNUMBER(DATA!Q694),DATA!Q694,"n/a")</f>
        <v>3.5999999999999997E-2</v>
      </c>
      <c r="G2379" s="88">
        <f>+IF(ISNUMBER(DATA!Z694),DATA!Z694,"n/a")</f>
        <v>2.4900000000000002</v>
      </c>
      <c r="H2379" s="78">
        <f>+IF(ISNUMBER(DATA!AA694),DATA!AA694,"n/a")</f>
        <v>3.3000000000000002E-2</v>
      </c>
      <c r="I2379" s="88">
        <f>+IF(ISNUMBER(DATA!AJ694),DATA!AJ694,"n/a")</f>
        <v>2.4300000000000002</v>
      </c>
      <c r="J2379" s="78">
        <f>+IF(ISNUMBER(DATA!AK694),DATA!AK694,"n/a")</f>
        <v>0.01</v>
      </c>
      <c r="K2379" s="88">
        <f>+IF(ISNUMBER(DATA!AT694),DATA!AT694,"n/a")</f>
        <v>2.44</v>
      </c>
      <c r="L2379" s="78">
        <f>+IF(ISNUMBER(DATA!AU694),DATA!AU694,"n/a")</f>
        <v>1.9E-2</v>
      </c>
      <c r="M2379" s="67"/>
      <c r="N2379" s="67"/>
      <c r="O2379" s="67"/>
      <c r="P2379" s="67"/>
      <c r="Q2379" s="67"/>
      <c r="S2379" s="71"/>
      <c r="U2379" s="71"/>
      <c r="W2379" s="71"/>
      <c r="Y2379" s="71"/>
    </row>
    <row r="2380" spans="1:25" s="70" customFormat="1" x14ac:dyDescent="0.2">
      <c r="A2380" s="67" t="s">
        <v>12</v>
      </c>
      <c r="B2380" s="67" t="s">
        <v>24</v>
      </c>
      <c r="C2380" s="67" t="s">
        <v>26</v>
      </c>
      <c r="D2380" s="67" t="s">
        <v>301</v>
      </c>
      <c r="E2380" s="88">
        <f>+IF(ISNUMBER(DATA!P695),DATA!P695,"n/a")</f>
        <v>2.46</v>
      </c>
      <c r="F2380" s="78">
        <f>+IF(ISNUMBER(DATA!Q695),DATA!Q695,"n/a")</f>
        <v>2.1999999999999999E-2</v>
      </c>
      <c r="G2380" s="88">
        <f>+IF(ISNUMBER(DATA!Z695),DATA!Z695,"n/a")</f>
        <v>2.5499999999999998</v>
      </c>
      <c r="H2380" s="78">
        <f>+IF(ISNUMBER(DATA!AA695),DATA!AA695,"n/a")</f>
        <v>4.9000000000000002E-2</v>
      </c>
      <c r="I2380" s="88">
        <f>+IF(ISNUMBER(DATA!AJ695),DATA!AJ695,"n/a")</f>
        <v>2.5299999999999998</v>
      </c>
      <c r="J2380" s="78">
        <f>+IF(ISNUMBER(DATA!AK695),DATA!AK695,"n/a")</f>
        <v>3.5000000000000003E-2</v>
      </c>
      <c r="K2380" s="88">
        <f>+IF(ISNUMBER(DATA!AT695),DATA!AT695,"n/a")</f>
        <v>2.5</v>
      </c>
      <c r="L2380" s="78">
        <f>+IF(ISNUMBER(DATA!AU695),DATA!AU695,"n/a")</f>
        <v>0.05</v>
      </c>
      <c r="M2380" s="67"/>
      <c r="N2380" s="67"/>
      <c r="O2380" s="67"/>
      <c r="P2380" s="67"/>
      <c r="Q2380" s="67"/>
      <c r="S2380" s="71"/>
      <c r="U2380" s="71"/>
      <c r="W2380" s="71"/>
      <c r="Y2380" s="71"/>
    </row>
    <row r="2381" spans="1:25" s="70" customFormat="1" x14ac:dyDescent="0.2">
      <c r="A2381" s="67" t="s">
        <v>12</v>
      </c>
      <c r="B2381" s="67" t="s">
        <v>24</v>
      </c>
      <c r="C2381" s="67" t="s">
        <v>26</v>
      </c>
      <c r="D2381" s="67" t="s">
        <v>302</v>
      </c>
      <c r="E2381" s="88">
        <f>+IF(ISNUMBER(DATA!P696),DATA!P696,"n/a")</f>
        <v>2.4300000000000002</v>
      </c>
      <c r="F2381" s="78">
        <f>+IF(ISNUMBER(DATA!Q696),DATA!Q696,"n/a")</f>
        <v>7.0000000000000001E-3</v>
      </c>
      <c r="G2381" s="88">
        <f>+IF(ISNUMBER(DATA!Z696),DATA!Z696,"n/a")</f>
        <v>2.38</v>
      </c>
      <c r="H2381" s="78">
        <f>+IF(ISNUMBER(DATA!AA696),DATA!AA696,"n/a")</f>
        <v>8.0000000000000002E-3</v>
      </c>
      <c r="I2381" s="88">
        <f>+IF(ISNUMBER(DATA!AJ696),DATA!AJ696,"n/a")</f>
        <v>2.4300000000000002</v>
      </c>
      <c r="J2381" s="78">
        <f>+IF(ISNUMBER(DATA!AK696),DATA!AK696,"n/a")</f>
        <v>1.2999999999999999E-2</v>
      </c>
      <c r="K2381" s="88">
        <f>+IF(ISNUMBER(DATA!AT696),DATA!AT696,"n/a")</f>
        <v>2.65</v>
      </c>
      <c r="L2381" s="78">
        <f>+IF(ISNUMBER(DATA!AU696),DATA!AU696,"n/a")</f>
        <v>1.7999999999999999E-2</v>
      </c>
      <c r="M2381" s="67"/>
      <c r="N2381" s="67"/>
      <c r="O2381" s="67"/>
      <c r="P2381" s="67"/>
      <c r="Q2381" s="67"/>
      <c r="S2381" s="71"/>
      <c r="U2381" s="71"/>
      <c r="W2381" s="71"/>
      <c r="Y2381" s="71"/>
    </row>
    <row r="2382" spans="1:25" s="70" customFormat="1" x14ac:dyDescent="0.2">
      <c r="A2382" s="67" t="s">
        <v>12</v>
      </c>
      <c r="B2382" s="67" t="s">
        <v>24</v>
      </c>
      <c r="C2382" s="67" t="s">
        <v>26</v>
      </c>
      <c r="D2382" s="67" t="s">
        <v>303</v>
      </c>
      <c r="E2382" s="88">
        <f>+IF(ISNUMBER(DATA!P697),DATA!P697,"n/a")</f>
        <v>2.16</v>
      </c>
      <c r="F2382" s="78">
        <f>+IF(ISNUMBER(DATA!Q697),DATA!Q697,"n/a")</f>
        <v>-0.03</v>
      </c>
      <c r="G2382" s="88">
        <f>+IF(ISNUMBER(DATA!Z697),DATA!Z697,"n/a")</f>
        <v>2.21</v>
      </c>
      <c r="H2382" s="78">
        <f>+IF(ISNUMBER(DATA!AA697),DATA!AA697,"n/a")</f>
        <v>-6.0000000000000001E-3</v>
      </c>
      <c r="I2382" s="88">
        <f>+IF(ISNUMBER(DATA!AJ697),DATA!AJ697,"n/a")</f>
        <v>2.2200000000000002</v>
      </c>
      <c r="J2382" s="78">
        <f>+IF(ISNUMBER(DATA!AK697),DATA!AK697,"n/a")</f>
        <v>0</v>
      </c>
      <c r="K2382" s="88">
        <f>+IF(ISNUMBER(DATA!AT697),DATA!AT697,"n/a")</f>
        <v>2.2200000000000002</v>
      </c>
      <c r="L2382" s="78">
        <f>+IF(ISNUMBER(DATA!AU697),DATA!AU697,"n/a")</f>
        <v>7.0000000000000001E-3</v>
      </c>
      <c r="M2382" s="67"/>
      <c r="N2382" s="67"/>
      <c r="O2382" s="67"/>
      <c r="P2382" s="67"/>
      <c r="Q2382" s="67"/>
      <c r="S2382" s="71"/>
      <c r="U2382" s="71"/>
      <c r="W2382" s="71"/>
      <c r="Y2382" s="71"/>
    </row>
    <row r="2383" spans="1:25" s="70" customFormat="1" x14ac:dyDescent="0.2">
      <c r="A2383" s="67" t="s">
        <v>12</v>
      </c>
      <c r="B2383" s="67" t="s">
        <v>24</v>
      </c>
      <c r="C2383" s="67" t="s">
        <v>26</v>
      </c>
      <c r="D2383" s="67" t="s">
        <v>304</v>
      </c>
      <c r="E2383" s="88">
        <f>+IF(ISNUMBER(DATA!P698),DATA!P698,"n/a")</f>
        <v>2.25</v>
      </c>
      <c r="F2383" s="78">
        <f>+IF(ISNUMBER(DATA!Q698),DATA!Q698,"n/a")</f>
        <v>-2.1000000000000001E-2</v>
      </c>
      <c r="G2383" s="88">
        <f>+IF(ISNUMBER(DATA!Z698),DATA!Z698,"n/a")</f>
        <v>2.2599999999999998</v>
      </c>
      <c r="H2383" s="78">
        <f>+IF(ISNUMBER(DATA!AA698),DATA!AA698,"n/a")</f>
        <v>-1.4999999999999999E-2</v>
      </c>
      <c r="I2383" s="88">
        <f>+IF(ISNUMBER(DATA!AJ698),DATA!AJ698,"n/a")</f>
        <v>2.27</v>
      </c>
      <c r="J2383" s="78">
        <f>+IF(ISNUMBER(DATA!AK698),DATA!AK698,"n/a")</f>
        <v>-1.2999999999999999E-2</v>
      </c>
      <c r="K2383" s="88">
        <f>+IF(ISNUMBER(DATA!AT698),DATA!AT698,"n/a")</f>
        <v>2.25</v>
      </c>
      <c r="L2383" s="78">
        <f>+IF(ISNUMBER(DATA!AU698),DATA!AU698,"n/a")</f>
        <v>-1.9E-2</v>
      </c>
      <c r="M2383" s="67"/>
      <c r="N2383" s="67"/>
      <c r="O2383" s="67"/>
      <c r="P2383" s="67"/>
      <c r="Q2383" s="67"/>
      <c r="S2383" s="71"/>
      <c r="U2383" s="71"/>
      <c r="W2383" s="71"/>
      <c r="Y2383" s="71"/>
    </row>
    <row r="2384" spans="1:25" s="70" customFormat="1" x14ac:dyDescent="0.2">
      <c r="A2384" s="67" t="s">
        <v>12</v>
      </c>
      <c r="B2384" s="67" t="s">
        <v>24</v>
      </c>
      <c r="C2384" s="67" t="s">
        <v>26</v>
      </c>
      <c r="D2384" s="67" t="s">
        <v>305</v>
      </c>
      <c r="E2384" s="88">
        <f>+IF(ISNUMBER(DATA!P699),DATA!P699,"n/a")</f>
        <v>2.38</v>
      </c>
      <c r="F2384" s="78">
        <f>+IF(ISNUMBER(DATA!Q699),DATA!Q699,"n/a")</f>
        <v>0.01</v>
      </c>
      <c r="G2384" s="88">
        <f>+IF(ISNUMBER(DATA!Z699),DATA!Z699,"n/a")</f>
        <v>2.42</v>
      </c>
      <c r="H2384" s="78">
        <f>+IF(ISNUMBER(DATA!AA699),DATA!AA699,"n/a")</f>
        <v>0.02</v>
      </c>
      <c r="I2384" s="88">
        <f>+IF(ISNUMBER(DATA!AJ699),DATA!AJ699,"n/a")</f>
        <v>2.36</v>
      </c>
      <c r="J2384" s="78">
        <f>+IF(ISNUMBER(DATA!AK699),DATA!AK699,"n/a")</f>
        <v>4.0000000000000001E-3</v>
      </c>
      <c r="K2384" s="88">
        <f>+IF(ISNUMBER(DATA!AT699),DATA!AT699,"n/a")</f>
        <v>2.41</v>
      </c>
      <c r="L2384" s="78">
        <f>+IF(ISNUMBER(DATA!AU699),DATA!AU699,"n/a")</f>
        <v>4.2999999999999997E-2</v>
      </c>
      <c r="M2384" s="67"/>
      <c r="N2384" s="67"/>
      <c r="O2384" s="67"/>
      <c r="P2384" s="67"/>
      <c r="Q2384" s="67"/>
      <c r="S2384" s="71"/>
      <c r="U2384" s="71"/>
      <c r="W2384" s="71"/>
      <c r="Y2384" s="71"/>
    </row>
    <row r="2385" spans="1:25" s="70" customFormat="1" x14ac:dyDescent="0.2">
      <c r="A2385" s="67" t="s">
        <v>12</v>
      </c>
      <c r="B2385" s="67" t="s">
        <v>24</v>
      </c>
      <c r="C2385" s="67" t="s">
        <v>26</v>
      </c>
      <c r="D2385" s="67" t="s">
        <v>306</v>
      </c>
      <c r="E2385" s="88">
        <f>+IF(ISNUMBER(DATA!P700),DATA!P700,"n/a")</f>
        <v>2.25</v>
      </c>
      <c r="F2385" s="78">
        <f>+IF(ISNUMBER(DATA!Q700),DATA!Q700,"n/a")</f>
        <v>-2.5999999999999999E-2</v>
      </c>
      <c r="G2385" s="88">
        <f>+IF(ISNUMBER(DATA!Z700),DATA!Z700,"n/a")</f>
        <v>2.35</v>
      </c>
      <c r="H2385" s="78">
        <f>+IF(ISNUMBER(DATA!AA700),DATA!AA700,"n/a")</f>
        <v>1.7000000000000001E-2</v>
      </c>
      <c r="I2385" s="88">
        <f>+IF(ISNUMBER(DATA!AJ700),DATA!AJ700,"n/a")</f>
        <v>2.4</v>
      </c>
      <c r="J2385" s="78">
        <f>+IF(ISNUMBER(DATA!AK700),DATA!AK700,"n/a")</f>
        <v>5.3999999999999999E-2</v>
      </c>
      <c r="K2385" s="88">
        <f>+IF(ISNUMBER(DATA!AT700),DATA!AT700,"n/a")</f>
        <v>2.37</v>
      </c>
      <c r="L2385" s="78">
        <f>+IF(ISNUMBER(DATA!AU700),DATA!AU700,"n/a")</f>
        <v>4.8000000000000001E-2</v>
      </c>
      <c r="M2385" s="67"/>
      <c r="N2385" s="67"/>
      <c r="O2385" s="67"/>
      <c r="P2385" s="67"/>
      <c r="Q2385" s="67"/>
      <c r="S2385" s="71"/>
      <c r="U2385" s="71"/>
      <c r="W2385" s="71"/>
      <c r="Y2385" s="71"/>
    </row>
    <row r="2386" spans="1:25" s="70" customFormat="1" x14ac:dyDescent="0.2">
      <c r="A2386" s="67" t="s">
        <v>12</v>
      </c>
      <c r="B2386" s="67" t="s">
        <v>24</v>
      </c>
      <c r="C2386" s="67" t="s">
        <v>26</v>
      </c>
      <c r="D2386" s="67" t="s">
        <v>307</v>
      </c>
      <c r="E2386" s="88">
        <f>+IF(ISNUMBER(DATA!P701),DATA!P701,"n/a")</f>
        <v>2.33</v>
      </c>
      <c r="F2386" s="78">
        <f>+IF(ISNUMBER(DATA!Q701),DATA!Q701,"n/a")</f>
        <v>2.8000000000000001E-2</v>
      </c>
      <c r="G2386" s="88">
        <f>+IF(ISNUMBER(DATA!Z701),DATA!Z701,"n/a")</f>
        <v>2.2400000000000002</v>
      </c>
      <c r="H2386" s="78">
        <f>+IF(ISNUMBER(DATA!AA701),DATA!AA701,"n/a")</f>
        <v>-1.4999999999999999E-2</v>
      </c>
      <c r="I2386" s="88">
        <f>+IF(ISNUMBER(DATA!AJ701),DATA!AJ701,"n/a")</f>
        <v>2.2599999999999998</v>
      </c>
      <c r="J2386" s="78">
        <f>+IF(ISNUMBER(DATA!AK701),DATA!AK701,"n/a")</f>
        <v>-0.01</v>
      </c>
      <c r="K2386" s="88">
        <f>+IF(ISNUMBER(DATA!AT701),DATA!AT701,"n/a")</f>
        <v>2.35</v>
      </c>
      <c r="L2386" s="78">
        <f>+IF(ISNUMBER(DATA!AU701),DATA!AU701,"n/a")</f>
        <v>-5.0000000000000001E-3</v>
      </c>
      <c r="M2386" s="67"/>
      <c r="N2386" s="67"/>
      <c r="O2386" s="67"/>
      <c r="P2386" s="67"/>
      <c r="Q2386" s="67"/>
      <c r="S2386" s="71"/>
      <c r="U2386" s="71"/>
      <c r="W2386" s="71"/>
      <c r="Y2386" s="71"/>
    </row>
    <row r="2387" spans="1:25" s="70" customFormat="1" x14ac:dyDescent="0.2">
      <c r="A2387" s="67" t="s">
        <v>12</v>
      </c>
      <c r="B2387" s="67" t="s">
        <v>24</v>
      </c>
      <c r="C2387" s="67" t="s">
        <v>26</v>
      </c>
      <c r="D2387" s="67" t="s">
        <v>308</v>
      </c>
      <c r="E2387" s="88">
        <f>+IF(ISNUMBER(DATA!P702),DATA!P702,"n/a")</f>
        <v>2.2599999999999998</v>
      </c>
      <c r="F2387" s="78">
        <f>+IF(ISNUMBER(DATA!Q702),DATA!Q702,"n/a")</f>
        <v>6.7000000000000004E-2</v>
      </c>
      <c r="G2387" s="88">
        <f>+IF(ISNUMBER(DATA!Z702),DATA!Z702,"n/a")</f>
        <v>2.2000000000000002</v>
      </c>
      <c r="H2387" s="78">
        <f>+IF(ISNUMBER(DATA!AA702),DATA!AA702,"n/a")</f>
        <v>0.06</v>
      </c>
      <c r="I2387" s="88">
        <f>+IF(ISNUMBER(DATA!AJ702),DATA!AJ702,"n/a")</f>
        <v>2.17</v>
      </c>
      <c r="J2387" s="78">
        <f>+IF(ISNUMBER(DATA!AK702),DATA!AK702,"n/a")</f>
        <v>4.4999999999999998E-2</v>
      </c>
      <c r="K2387" s="88">
        <f>+IF(ISNUMBER(DATA!AT702),DATA!AT702,"n/a")</f>
        <v>2.13</v>
      </c>
      <c r="L2387" s="78">
        <f>+IF(ISNUMBER(DATA!AU702),DATA!AU702,"n/a")</f>
        <v>0.03</v>
      </c>
      <c r="M2387" s="67"/>
      <c r="N2387" s="67"/>
      <c r="O2387" s="67"/>
      <c r="P2387" s="67"/>
      <c r="Q2387" s="67"/>
      <c r="S2387" s="71"/>
      <c r="U2387" s="71"/>
      <c r="W2387" s="71"/>
      <c r="Y2387" s="71"/>
    </row>
    <row r="2388" spans="1:25" s="70" customFormat="1" x14ac:dyDescent="0.2">
      <c r="A2388" s="67" t="s">
        <v>12</v>
      </c>
      <c r="B2388" s="67" t="s">
        <v>24</v>
      </c>
      <c r="C2388" s="67" t="s">
        <v>26</v>
      </c>
      <c r="D2388" s="67" t="s">
        <v>309</v>
      </c>
      <c r="E2388" s="88">
        <f>+IF(ISNUMBER(DATA!P703),DATA!P703,"n/a")</f>
        <v>1.99</v>
      </c>
      <c r="F2388" s="78">
        <f>+IF(ISNUMBER(DATA!Q703),DATA!Q703,"n/a")</f>
        <v>0.46300000000000002</v>
      </c>
      <c r="G2388" s="88">
        <f>+IF(ISNUMBER(DATA!Z703),DATA!Z703,"n/a")</f>
        <v>2.09</v>
      </c>
      <c r="H2388" s="78">
        <f>+IF(ISNUMBER(DATA!AA703),DATA!AA703,"n/a")</f>
        <v>0.20699999999999999</v>
      </c>
      <c r="I2388" s="88">
        <f>+IF(ISNUMBER(DATA!AJ703),DATA!AJ703,"n/a")</f>
        <v>2.1800000000000002</v>
      </c>
      <c r="J2388" s="78">
        <f>+IF(ISNUMBER(DATA!AK703),DATA!AK703,"n/a")</f>
        <v>0.16900000000000001</v>
      </c>
      <c r="K2388" s="88">
        <f>+IF(ISNUMBER(DATA!AT703),DATA!AT703,"n/a")</f>
        <v>2.08</v>
      </c>
      <c r="L2388" s="78">
        <f>+IF(ISNUMBER(DATA!AU703),DATA!AU703,"n/a")</f>
        <v>9.7000000000000003E-2</v>
      </c>
      <c r="M2388" s="67"/>
      <c r="N2388" s="67"/>
      <c r="O2388" s="67"/>
      <c r="P2388" s="67"/>
      <c r="Q2388" s="67"/>
      <c r="S2388" s="71"/>
      <c r="U2388" s="71"/>
      <c r="W2388" s="71"/>
      <c r="Y2388" s="71"/>
    </row>
    <row r="2389" spans="1:25" s="70" customFormat="1" x14ac:dyDescent="0.2">
      <c r="A2389" s="67" t="s">
        <v>12</v>
      </c>
      <c r="B2389" s="67" t="s">
        <v>24</v>
      </c>
      <c r="C2389" s="67" t="s">
        <v>26</v>
      </c>
      <c r="D2389" s="67" t="s">
        <v>310</v>
      </c>
      <c r="E2389" s="88">
        <f>+IF(ISNUMBER(DATA!P704),DATA!P704,"n/a")</f>
        <v>1.85</v>
      </c>
      <c r="F2389" s="78">
        <f>+IF(ISNUMBER(DATA!Q704),DATA!Q704,"n/a")</f>
        <v>0.05</v>
      </c>
      <c r="G2389" s="88">
        <f>+IF(ISNUMBER(DATA!Z704),DATA!Z704,"n/a")</f>
        <v>1.84</v>
      </c>
      <c r="H2389" s="78">
        <f>+IF(ISNUMBER(DATA!AA704),DATA!AA704,"n/a")</f>
        <v>3.9E-2</v>
      </c>
      <c r="I2389" s="88">
        <f>+IF(ISNUMBER(DATA!AJ704),DATA!AJ704,"n/a")</f>
        <v>1.83</v>
      </c>
      <c r="J2389" s="78">
        <f>+IF(ISNUMBER(DATA!AK704),DATA!AK704,"n/a")</f>
        <v>8.9999999999999993E-3</v>
      </c>
      <c r="K2389" s="88">
        <f>+IF(ISNUMBER(DATA!AT704),DATA!AT704,"n/a")</f>
        <v>1.8</v>
      </c>
      <c r="L2389" s="78">
        <f>+IF(ISNUMBER(DATA!AU704),DATA!AU704,"n/a")</f>
        <v>-1.2E-2</v>
      </c>
      <c r="M2389" s="67"/>
      <c r="N2389" s="67"/>
      <c r="O2389" s="67"/>
      <c r="P2389" s="67"/>
      <c r="Q2389" s="67"/>
      <c r="S2389" s="71"/>
      <c r="U2389" s="71"/>
      <c r="W2389" s="71"/>
      <c r="Y2389" s="71"/>
    </row>
    <row r="2390" spans="1:25" s="70" customFormat="1" x14ac:dyDescent="0.2">
      <c r="A2390" s="67" t="s">
        <v>12</v>
      </c>
      <c r="B2390" s="67" t="s">
        <v>24</v>
      </c>
      <c r="C2390" s="67" t="s">
        <v>26</v>
      </c>
      <c r="D2390" s="67" t="s">
        <v>311</v>
      </c>
      <c r="E2390" s="88">
        <f>+IF(ISNUMBER(DATA!P705),DATA!P705,"n/a")</f>
        <v>2.21</v>
      </c>
      <c r="F2390" s="78">
        <f>+IF(ISNUMBER(DATA!Q705),DATA!Q705,"n/a")</f>
        <v>0.124</v>
      </c>
      <c r="G2390" s="88">
        <f>+IF(ISNUMBER(DATA!Z705),DATA!Z705,"n/a")</f>
        <v>2.2200000000000002</v>
      </c>
      <c r="H2390" s="78">
        <f>+IF(ISNUMBER(DATA!AA705),DATA!AA705,"n/a")</f>
        <v>7.5999999999999998E-2</v>
      </c>
      <c r="I2390" s="88">
        <f>+IF(ISNUMBER(DATA!AJ705),DATA!AJ705,"n/a")</f>
        <v>2.2200000000000002</v>
      </c>
      <c r="J2390" s="78">
        <f>+IF(ISNUMBER(DATA!AK705),DATA!AK705,"n/a")</f>
        <v>6.6000000000000003E-2</v>
      </c>
      <c r="K2390" s="88">
        <f>+IF(ISNUMBER(DATA!AT705),DATA!AT705,"n/a")</f>
        <v>2.16</v>
      </c>
      <c r="L2390" s="78">
        <f>+IF(ISNUMBER(DATA!AU705),DATA!AU705,"n/a")</f>
        <v>8.9999999999999993E-3</v>
      </c>
      <c r="M2390" s="67"/>
      <c r="N2390" s="67"/>
      <c r="O2390" s="67"/>
      <c r="P2390" s="67"/>
      <c r="Q2390" s="67"/>
      <c r="S2390" s="71"/>
      <c r="U2390" s="71"/>
      <c r="W2390" s="71"/>
      <c r="Y2390" s="71"/>
    </row>
    <row r="2391" spans="1:25" s="70" customFormat="1" x14ac:dyDescent="0.2">
      <c r="A2391" s="67" t="s">
        <v>12</v>
      </c>
      <c r="B2391" s="67" t="s">
        <v>24</v>
      </c>
      <c r="C2391" s="67" t="s">
        <v>26</v>
      </c>
      <c r="D2391" s="67" t="s">
        <v>312</v>
      </c>
      <c r="E2391" s="88">
        <f>+IF(ISNUMBER(DATA!P706),DATA!P706,"n/a")</f>
        <v>2.23</v>
      </c>
      <c r="F2391" s="78">
        <f>+IF(ISNUMBER(DATA!Q706),DATA!Q706,"n/a")</f>
        <v>7.2999999999999995E-2</v>
      </c>
      <c r="G2391" s="88">
        <f>+IF(ISNUMBER(DATA!Z706),DATA!Z706,"n/a")</f>
        <v>2.17</v>
      </c>
      <c r="H2391" s="78">
        <f>+IF(ISNUMBER(DATA!AA706),DATA!AA706,"n/a")</f>
        <v>2.4E-2</v>
      </c>
      <c r="I2391" s="88">
        <f>+IF(ISNUMBER(DATA!AJ706),DATA!AJ706,"n/a")</f>
        <v>2.1800000000000002</v>
      </c>
      <c r="J2391" s="78">
        <f>+IF(ISNUMBER(DATA!AK706),DATA!AK706,"n/a")</f>
        <v>3.4000000000000002E-2</v>
      </c>
      <c r="K2391" s="88">
        <f>+IF(ISNUMBER(DATA!AT706),DATA!AT706,"n/a")</f>
        <v>2.14</v>
      </c>
      <c r="L2391" s="78">
        <f>+IF(ISNUMBER(DATA!AU706),DATA!AU706,"n/a")</f>
        <v>1.7999999999999999E-2</v>
      </c>
      <c r="M2391" s="67"/>
      <c r="N2391" s="67"/>
      <c r="O2391" s="67"/>
      <c r="P2391" s="67"/>
      <c r="Q2391" s="67"/>
      <c r="S2391" s="71"/>
      <c r="U2391" s="71"/>
      <c r="W2391" s="71"/>
      <c r="Y2391" s="71"/>
    </row>
    <row r="2392" spans="1:25" s="70" customFormat="1" x14ac:dyDescent="0.2">
      <c r="A2392" s="67" t="s">
        <v>12</v>
      </c>
      <c r="B2392" s="67" t="s">
        <v>24</v>
      </c>
      <c r="C2392" s="67" t="s">
        <v>26</v>
      </c>
      <c r="D2392" s="67" t="s">
        <v>313</v>
      </c>
      <c r="E2392" s="88">
        <f>+IF(ISNUMBER(DATA!P707),DATA!P707,"n/a")</f>
        <v>2.2400000000000002</v>
      </c>
      <c r="F2392" s="78">
        <f>+IF(ISNUMBER(DATA!Q707),DATA!Q707,"n/a")</f>
        <v>7.9000000000000001E-2</v>
      </c>
      <c r="G2392" s="88">
        <f>+IF(ISNUMBER(DATA!Z707),DATA!Z707,"n/a")</f>
        <v>2.2200000000000002</v>
      </c>
      <c r="H2392" s="78">
        <f>+IF(ISNUMBER(DATA!AA707),DATA!AA707,"n/a")</f>
        <v>4.3999999999999997E-2</v>
      </c>
      <c r="I2392" s="88">
        <f>+IF(ISNUMBER(DATA!AJ707),DATA!AJ707,"n/a")</f>
        <v>2.21</v>
      </c>
      <c r="J2392" s="78">
        <f>+IF(ISNUMBER(DATA!AK707),DATA!AK707,"n/a")</f>
        <v>4.9000000000000002E-2</v>
      </c>
      <c r="K2392" s="88">
        <f>+IF(ISNUMBER(DATA!AT707),DATA!AT707,"n/a")</f>
        <v>2.14</v>
      </c>
      <c r="L2392" s="78">
        <f>+IF(ISNUMBER(DATA!AU707),DATA!AU707,"n/a")</f>
        <v>4.0000000000000001E-3</v>
      </c>
      <c r="M2392" s="67"/>
      <c r="N2392" s="67"/>
      <c r="O2392" s="67"/>
      <c r="P2392" s="67"/>
      <c r="Q2392" s="67"/>
      <c r="S2392" s="71"/>
      <c r="U2392" s="71"/>
      <c r="W2392" s="71"/>
      <c r="Y2392" s="71"/>
    </row>
    <row r="2393" spans="1:25" s="70" customFormat="1" x14ac:dyDescent="0.2">
      <c r="A2393" s="67" t="s">
        <v>12</v>
      </c>
      <c r="B2393" s="67" t="s">
        <v>24</v>
      </c>
      <c r="C2393" s="67" t="s">
        <v>26</v>
      </c>
      <c r="D2393" s="67" t="s">
        <v>314</v>
      </c>
      <c r="E2393" s="88">
        <f>+IF(ISNUMBER(DATA!P708),DATA!P708,"n/a")</f>
        <v>2.68</v>
      </c>
      <c r="F2393" s="78">
        <f>+IF(ISNUMBER(DATA!Q708),DATA!Q708,"n/a")</f>
        <v>8.5000000000000006E-2</v>
      </c>
      <c r="G2393" s="88">
        <f>+IF(ISNUMBER(DATA!Z708),DATA!Z708,"n/a")</f>
        <v>2.66</v>
      </c>
      <c r="H2393" s="78">
        <f>+IF(ISNUMBER(DATA!AA708),DATA!AA708,"n/a")</f>
        <v>4.2000000000000003E-2</v>
      </c>
      <c r="I2393" s="88">
        <f>+IF(ISNUMBER(DATA!AJ708),DATA!AJ708,"n/a")</f>
        <v>2.62</v>
      </c>
      <c r="J2393" s="78">
        <f>+IF(ISNUMBER(DATA!AK708),DATA!AK708,"n/a")</f>
        <v>2.5999999999999999E-2</v>
      </c>
      <c r="K2393" s="88">
        <f>+IF(ISNUMBER(DATA!AT708),DATA!AT708,"n/a")</f>
        <v>2.58</v>
      </c>
      <c r="L2393" s="78">
        <f>+IF(ISNUMBER(DATA!AU708),DATA!AU708,"n/a")</f>
        <v>1.9E-2</v>
      </c>
      <c r="M2393" s="67"/>
      <c r="N2393" s="67"/>
      <c r="O2393" s="67"/>
      <c r="P2393" s="67"/>
      <c r="Q2393" s="67"/>
      <c r="S2393" s="71"/>
      <c r="U2393" s="71"/>
      <c r="W2393" s="71"/>
      <c r="Y2393" s="71"/>
    </row>
    <row r="2394" spans="1:25" s="70" customFormat="1" x14ac:dyDescent="0.2">
      <c r="A2394" s="67" t="s">
        <v>12</v>
      </c>
      <c r="B2394" s="67" t="s">
        <v>24</v>
      </c>
      <c r="C2394" s="67" t="s">
        <v>26</v>
      </c>
      <c r="D2394" s="67" t="s">
        <v>315</v>
      </c>
      <c r="E2394" s="88">
        <f>+IF(ISNUMBER(DATA!P709),DATA!P709,"n/a")</f>
        <v>2.2599999999999998</v>
      </c>
      <c r="F2394" s="78">
        <f>+IF(ISNUMBER(DATA!Q709),DATA!Q709,"n/a")</f>
        <v>2.7E-2</v>
      </c>
      <c r="G2394" s="88">
        <f>+IF(ISNUMBER(DATA!Z709),DATA!Z709,"n/a")</f>
        <v>2.2599999999999998</v>
      </c>
      <c r="H2394" s="78">
        <f>+IF(ISNUMBER(DATA!AA709),DATA!AA709,"n/a")</f>
        <v>4.5999999999999999E-2</v>
      </c>
      <c r="I2394" s="88">
        <f>+IF(ISNUMBER(DATA!AJ709),DATA!AJ709,"n/a")</f>
        <v>2.2400000000000002</v>
      </c>
      <c r="J2394" s="78">
        <f>+IF(ISNUMBER(DATA!AK709),DATA!AK709,"n/a")</f>
        <v>5.0999999999999997E-2</v>
      </c>
      <c r="K2394" s="88">
        <f>+IF(ISNUMBER(DATA!AT709),DATA!AT709,"n/a")</f>
        <v>2.23</v>
      </c>
      <c r="L2394" s="78">
        <f>+IF(ISNUMBER(DATA!AU709),DATA!AU709,"n/a")</f>
        <v>6.4000000000000001E-2</v>
      </c>
      <c r="M2394" s="67"/>
      <c r="N2394" s="67"/>
      <c r="O2394" s="67"/>
      <c r="P2394" s="67"/>
      <c r="Q2394" s="67"/>
      <c r="S2394" s="71"/>
      <c r="U2394" s="71"/>
      <c r="W2394" s="71"/>
      <c r="Y2394" s="71"/>
    </row>
    <row r="2395" spans="1:25" s="70" customFormat="1" x14ac:dyDescent="0.2">
      <c r="A2395" s="67" t="s">
        <v>12</v>
      </c>
      <c r="B2395" s="67" t="s">
        <v>24</v>
      </c>
      <c r="C2395" s="67" t="s">
        <v>26</v>
      </c>
      <c r="D2395" s="67" t="s">
        <v>316</v>
      </c>
      <c r="E2395" s="88">
        <f>+IF(ISNUMBER(DATA!P710),DATA!P710,"n/a")</f>
        <v>2.0699999999999998</v>
      </c>
      <c r="F2395" s="78">
        <f>+IF(ISNUMBER(DATA!Q710),DATA!Q710,"n/a")</f>
        <v>1E-3</v>
      </c>
      <c r="G2395" s="88">
        <f>+IF(ISNUMBER(DATA!Z710),DATA!Z710,"n/a")</f>
        <v>2.06</v>
      </c>
      <c r="H2395" s="78">
        <f>+IF(ISNUMBER(DATA!AA710),DATA!AA710,"n/a")</f>
        <v>-3.7999999999999999E-2</v>
      </c>
      <c r="I2395" s="88">
        <f>+IF(ISNUMBER(DATA!AJ710),DATA!AJ710,"n/a")</f>
        <v>2.0699999999999998</v>
      </c>
      <c r="J2395" s="78">
        <f>+IF(ISNUMBER(DATA!AK710),DATA!AK710,"n/a")</f>
        <v>-5.8000000000000003E-2</v>
      </c>
      <c r="K2395" s="88">
        <f>+IF(ISNUMBER(DATA!AT710),DATA!AT710,"n/a")</f>
        <v>2.09</v>
      </c>
      <c r="L2395" s="78">
        <f>+IF(ISNUMBER(DATA!AU710),DATA!AU710,"n/a")</f>
        <v>-8.5999999999999993E-2</v>
      </c>
      <c r="M2395" s="67"/>
      <c r="N2395" s="67"/>
      <c r="O2395" s="67"/>
      <c r="P2395" s="67"/>
      <c r="Q2395" s="67"/>
      <c r="S2395" s="71"/>
      <c r="U2395" s="71"/>
      <c r="W2395" s="71"/>
      <c r="Y2395" s="71"/>
    </row>
    <row r="2396" spans="1:25" s="70" customFormat="1" x14ac:dyDescent="0.2">
      <c r="A2396" s="67" t="s">
        <v>12</v>
      </c>
      <c r="B2396" s="67" t="s">
        <v>24</v>
      </c>
      <c r="C2396" s="67" t="s">
        <v>26</v>
      </c>
      <c r="D2396" s="67" t="s">
        <v>317</v>
      </c>
      <c r="E2396" s="88">
        <f>+IF(ISNUMBER(DATA!P711),DATA!P711,"n/a")</f>
        <v>2.5099999999999998</v>
      </c>
      <c r="F2396" s="78">
        <f>+IF(ISNUMBER(DATA!Q711),DATA!Q711,"n/a")</f>
        <v>0.10100000000000001</v>
      </c>
      <c r="G2396" s="88">
        <f>+IF(ISNUMBER(DATA!Z711),DATA!Z711,"n/a")</f>
        <v>2.4700000000000002</v>
      </c>
      <c r="H2396" s="78">
        <f>+IF(ISNUMBER(DATA!AA711),DATA!AA711,"n/a")</f>
        <v>0.06</v>
      </c>
      <c r="I2396" s="88">
        <f>+IF(ISNUMBER(DATA!AJ711),DATA!AJ711,"n/a")</f>
        <v>2.44</v>
      </c>
      <c r="J2396" s="78">
        <f>+IF(ISNUMBER(DATA!AK711),DATA!AK711,"n/a")</f>
        <v>3.3000000000000002E-2</v>
      </c>
      <c r="K2396" s="88">
        <f>+IF(ISNUMBER(DATA!AT711),DATA!AT711,"n/a")</f>
        <v>2.4300000000000002</v>
      </c>
      <c r="L2396" s="78">
        <f>+IF(ISNUMBER(DATA!AU711),DATA!AU711,"n/a")</f>
        <v>1.6E-2</v>
      </c>
      <c r="M2396" s="67"/>
      <c r="N2396" s="67"/>
      <c r="O2396" s="67"/>
      <c r="P2396" s="67"/>
      <c r="Q2396" s="67"/>
      <c r="S2396" s="71"/>
      <c r="U2396" s="71"/>
      <c r="W2396" s="71"/>
      <c r="Y2396" s="71"/>
    </row>
    <row r="2397" spans="1:25" s="70" customFormat="1" x14ac:dyDescent="0.2">
      <c r="A2397" s="67" t="s">
        <v>12</v>
      </c>
      <c r="B2397" s="67" t="s">
        <v>24</v>
      </c>
      <c r="C2397" s="67" t="s">
        <v>26</v>
      </c>
      <c r="D2397" s="67" t="s">
        <v>318</v>
      </c>
      <c r="E2397" s="88">
        <f>+IF(ISNUMBER(DATA!P712),DATA!P712,"n/a")</f>
        <v>1.94</v>
      </c>
      <c r="F2397" s="78">
        <f>+IF(ISNUMBER(DATA!Q712),DATA!Q712,"n/a")</f>
        <v>1.7000000000000001E-2</v>
      </c>
      <c r="G2397" s="88">
        <f>+IF(ISNUMBER(DATA!Z712),DATA!Z712,"n/a")</f>
        <v>1.93</v>
      </c>
      <c r="H2397" s="78">
        <f>+IF(ISNUMBER(DATA!AA712),DATA!AA712,"n/a")</f>
        <v>8.0000000000000002E-3</v>
      </c>
      <c r="I2397" s="88">
        <f>+IF(ISNUMBER(DATA!AJ712),DATA!AJ712,"n/a")</f>
        <v>1.92</v>
      </c>
      <c r="J2397" s="78">
        <f>+IF(ISNUMBER(DATA!AK712),DATA!AK712,"n/a")</f>
        <v>-4.2000000000000003E-2</v>
      </c>
      <c r="K2397" s="88">
        <f>+IF(ISNUMBER(DATA!AT712),DATA!AT712,"n/a")</f>
        <v>1.92</v>
      </c>
      <c r="L2397" s="78">
        <f>+IF(ISNUMBER(DATA!AU712),DATA!AU712,"n/a")</f>
        <v>-5.5E-2</v>
      </c>
      <c r="M2397" s="67"/>
      <c r="N2397" s="67"/>
      <c r="O2397" s="67"/>
      <c r="P2397" s="67"/>
      <c r="Q2397" s="67"/>
      <c r="S2397" s="71"/>
      <c r="U2397" s="71"/>
      <c r="W2397" s="71"/>
      <c r="Y2397" s="71"/>
    </row>
    <row r="2398" spans="1:25" s="70" customFormat="1" x14ac:dyDescent="0.2">
      <c r="A2398" s="67" t="s">
        <v>12</v>
      </c>
      <c r="B2398" s="67" t="s">
        <v>24</v>
      </c>
      <c r="C2398" s="67" t="s">
        <v>26</v>
      </c>
      <c r="D2398" s="67" t="s">
        <v>319</v>
      </c>
      <c r="E2398" s="88">
        <f>+IF(ISNUMBER(DATA!P713),DATA!P713,"n/a")</f>
        <v>2.23</v>
      </c>
      <c r="F2398" s="78">
        <f>+IF(ISNUMBER(DATA!Q713),DATA!Q713,"n/a")</f>
        <v>2.1000000000000001E-2</v>
      </c>
      <c r="G2398" s="88">
        <f>+IF(ISNUMBER(DATA!Z713),DATA!Z713,"n/a")</f>
        <v>2.29</v>
      </c>
      <c r="H2398" s="78">
        <f>+IF(ISNUMBER(DATA!AA713),DATA!AA713,"n/a")</f>
        <v>2.5000000000000001E-2</v>
      </c>
      <c r="I2398" s="88">
        <f>+IF(ISNUMBER(DATA!AJ713),DATA!AJ713,"n/a")</f>
        <v>2.2599999999999998</v>
      </c>
      <c r="J2398" s="78">
        <f>+IF(ISNUMBER(DATA!AK713),DATA!AK713,"n/a")</f>
        <v>1.4E-2</v>
      </c>
      <c r="K2398" s="88">
        <f>+IF(ISNUMBER(DATA!AT713),DATA!AT713,"n/a")</f>
        <v>2.25</v>
      </c>
      <c r="L2398" s="78">
        <f>+IF(ISNUMBER(DATA!AU713),DATA!AU713,"n/a")</f>
        <v>6.0000000000000001E-3</v>
      </c>
      <c r="M2398" s="67"/>
      <c r="N2398" s="67"/>
      <c r="O2398" s="67"/>
      <c r="P2398" s="67"/>
      <c r="Q2398" s="67"/>
      <c r="S2398" s="71"/>
      <c r="U2398" s="71"/>
      <c r="W2398" s="71"/>
      <c r="Y2398" s="71"/>
    </row>
    <row r="2399" spans="1:25" s="70" customFormat="1" x14ac:dyDescent="0.2">
      <c r="A2399" s="67" t="s">
        <v>12</v>
      </c>
      <c r="B2399" s="67" t="s">
        <v>24</v>
      </c>
      <c r="C2399" s="67" t="s">
        <v>26</v>
      </c>
      <c r="D2399" s="67" t="s">
        <v>320</v>
      </c>
      <c r="E2399" s="88">
        <f>+IF(ISNUMBER(DATA!P714),DATA!P714,"n/a")</f>
        <v>2</v>
      </c>
      <c r="F2399" s="78">
        <f>+IF(ISNUMBER(DATA!Q714),DATA!Q714,"n/a")</f>
        <v>-2.9000000000000001E-2</v>
      </c>
      <c r="G2399" s="88">
        <f>+IF(ISNUMBER(DATA!Z714),DATA!Z714,"n/a")</f>
        <v>2.02</v>
      </c>
      <c r="H2399" s="78">
        <f>+IF(ISNUMBER(DATA!AA714),DATA!AA714,"n/a")</f>
        <v>-4.2999999999999997E-2</v>
      </c>
      <c r="I2399" s="88">
        <f>+IF(ISNUMBER(DATA!AJ714),DATA!AJ714,"n/a")</f>
        <v>2.13</v>
      </c>
      <c r="J2399" s="78">
        <f>+IF(ISNUMBER(DATA!AK714),DATA!AK714,"n/a")</f>
        <v>2.1000000000000001E-2</v>
      </c>
      <c r="K2399" s="88">
        <f>+IF(ISNUMBER(DATA!AT714),DATA!AT714,"n/a")</f>
        <v>2.08</v>
      </c>
      <c r="L2399" s="78">
        <f>+IF(ISNUMBER(DATA!AU714),DATA!AU714,"n/a")</f>
        <v>-4.0000000000000001E-3</v>
      </c>
      <c r="M2399" s="67"/>
      <c r="N2399" s="67"/>
      <c r="O2399" s="67"/>
      <c r="P2399" s="67"/>
      <c r="Q2399" s="67"/>
      <c r="S2399" s="71"/>
      <c r="U2399" s="71"/>
      <c r="W2399" s="71"/>
      <c r="Y2399" s="71"/>
    </row>
    <row r="2400" spans="1:25" s="70" customFormat="1" x14ac:dyDescent="0.2">
      <c r="A2400" s="67" t="s">
        <v>12</v>
      </c>
      <c r="B2400" s="67" t="s">
        <v>24</v>
      </c>
      <c r="C2400" s="67" t="s">
        <v>26</v>
      </c>
      <c r="D2400" s="67" t="s">
        <v>321</v>
      </c>
      <c r="E2400" s="88">
        <f>+IF(ISNUMBER(DATA!P715),DATA!P715,"n/a")</f>
        <v>2.33</v>
      </c>
      <c r="F2400" s="78">
        <f>+IF(ISNUMBER(DATA!Q715),DATA!Q715,"n/a")</f>
        <v>1.2999999999999999E-2</v>
      </c>
      <c r="G2400" s="88">
        <f>+IF(ISNUMBER(DATA!Z715),DATA!Z715,"n/a")</f>
        <v>2.35</v>
      </c>
      <c r="H2400" s="78">
        <f>+IF(ISNUMBER(DATA!AA715),DATA!AA715,"n/a")</f>
        <v>0.01</v>
      </c>
      <c r="I2400" s="88">
        <f>+IF(ISNUMBER(DATA!AJ715),DATA!AJ715,"n/a")</f>
        <v>2.2999999999999998</v>
      </c>
      <c r="J2400" s="78">
        <f>+IF(ISNUMBER(DATA!AK715),DATA!AK715,"n/a")</f>
        <v>-6.0000000000000001E-3</v>
      </c>
      <c r="K2400" s="88">
        <f>+IF(ISNUMBER(DATA!AT715),DATA!AT715,"n/a")</f>
        <v>2.35</v>
      </c>
      <c r="L2400" s="78">
        <f>+IF(ISNUMBER(DATA!AU715),DATA!AU715,"n/a")</f>
        <v>2.5000000000000001E-2</v>
      </c>
      <c r="M2400" s="67"/>
      <c r="N2400" s="67"/>
      <c r="O2400" s="67"/>
      <c r="P2400" s="67"/>
      <c r="Q2400" s="67"/>
      <c r="S2400" s="71"/>
      <c r="U2400" s="71"/>
      <c r="W2400" s="71"/>
      <c r="Y2400" s="71"/>
    </row>
    <row r="2401" spans="1:25" s="70" customFormat="1" x14ac:dyDescent="0.2">
      <c r="A2401" s="67" t="s">
        <v>12</v>
      </c>
      <c r="B2401" s="67" t="s">
        <v>24</v>
      </c>
      <c r="C2401" s="67" t="s">
        <v>26</v>
      </c>
      <c r="D2401" s="67" t="s">
        <v>347</v>
      </c>
      <c r="E2401" s="88">
        <f>+IF(ISNUMBER(DATA!P716),DATA!P716,"n/a")</f>
        <v>2.06</v>
      </c>
      <c r="F2401" s="78">
        <f>+IF(ISNUMBER(DATA!Q716),DATA!Q716,"n/a")</f>
        <v>-5.0999999999999997E-2</v>
      </c>
      <c r="G2401" s="88">
        <f>+IF(ISNUMBER(DATA!Z716),DATA!Z716,"n/a")</f>
        <v>2.2400000000000002</v>
      </c>
      <c r="H2401" s="78">
        <f>+IF(ISNUMBER(DATA!AA716),DATA!AA716,"n/a")</f>
        <v>6.8000000000000005E-2</v>
      </c>
      <c r="I2401" s="88">
        <f>+IF(ISNUMBER(DATA!AJ716),DATA!AJ716,"n/a")</f>
        <v>2.23</v>
      </c>
      <c r="J2401" s="78">
        <f>+IF(ISNUMBER(DATA!AK716),DATA!AK716,"n/a")</f>
        <v>0.06</v>
      </c>
      <c r="K2401" s="88">
        <f>+IF(ISNUMBER(DATA!AT716),DATA!AT716,"n/a")</f>
        <v>2.21</v>
      </c>
      <c r="L2401" s="78">
        <f>+IF(ISNUMBER(DATA!AU716),DATA!AU716,"n/a")</f>
        <v>4.4999999999999998E-2</v>
      </c>
      <c r="M2401" s="67"/>
      <c r="N2401" s="67"/>
      <c r="O2401" s="67"/>
      <c r="P2401" s="67"/>
      <c r="Q2401" s="67"/>
      <c r="S2401" s="71"/>
      <c r="U2401" s="71"/>
      <c r="W2401" s="71"/>
      <c r="Y2401" s="71"/>
    </row>
    <row r="2402" spans="1:25" s="70" customFormat="1" x14ac:dyDescent="0.2">
      <c r="A2402" s="67" t="s">
        <v>12</v>
      </c>
      <c r="B2402" s="67" t="s">
        <v>24</v>
      </c>
      <c r="C2402" s="67" t="s">
        <v>26</v>
      </c>
      <c r="D2402" s="67" t="s">
        <v>348</v>
      </c>
      <c r="E2402" s="88">
        <f>+IF(ISNUMBER(DATA!P717),DATA!P717,"n/a")</f>
        <v>2.23</v>
      </c>
      <c r="F2402" s="78">
        <f>+IF(ISNUMBER(DATA!Q717),DATA!Q717,"n/a")</f>
        <v>4.2000000000000003E-2</v>
      </c>
      <c r="G2402" s="88">
        <f>+IF(ISNUMBER(DATA!Z717),DATA!Z717,"n/a")</f>
        <v>2.2000000000000002</v>
      </c>
      <c r="H2402" s="78">
        <f>+IF(ISNUMBER(DATA!AA717),DATA!AA717,"n/a")</f>
        <v>8.9999999999999993E-3</v>
      </c>
      <c r="I2402" s="88">
        <f>+IF(ISNUMBER(DATA!AJ717),DATA!AJ717,"n/a")</f>
        <v>2.1800000000000002</v>
      </c>
      <c r="J2402" s="78">
        <f>+IF(ISNUMBER(DATA!AK717),DATA!AK717,"n/a")</f>
        <v>-4.0000000000000001E-3</v>
      </c>
      <c r="K2402" s="88">
        <f>+IF(ISNUMBER(DATA!AT717),DATA!AT717,"n/a")</f>
        <v>2.1800000000000002</v>
      </c>
      <c r="L2402" s="78">
        <f>+IF(ISNUMBER(DATA!AU717),DATA!AU717,"n/a")</f>
        <v>-1.6E-2</v>
      </c>
      <c r="M2402" s="67"/>
      <c r="N2402" s="67"/>
      <c r="O2402" s="67"/>
      <c r="P2402" s="67"/>
      <c r="Q2402" s="67"/>
      <c r="S2402" s="71"/>
      <c r="U2402" s="71"/>
      <c r="W2402" s="71"/>
      <c r="Y2402" s="71"/>
    </row>
    <row r="2403" spans="1:25" x14ac:dyDescent="0.2">
      <c r="E2403" s="101"/>
      <c r="F2403" s="103"/>
      <c r="G2403" s="101"/>
      <c r="H2403" s="103"/>
      <c r="I2403" s="101"/>
      <c r="J2403" s="103"/>
      <c r="K2403" s="101"/>
      <c r="L2403" s="103"/>
    </row>
    <row r="2404" spans="1:25" s="70" customFormat="1" x14ac:dyDescent="0.2">
      <c r="A2404" s="67" t="s">
        <v>11</v>
      </c>
      <c r="B2404" s="67" t="s">
        <v>23</v>
      </c>
      <c r="C2404" s="67" t="s">
        <v>0</v>
      </c>
      <c r="D2404" s="67" t="s">
        <v>274</v>
      </c>
      <c r="E2404" s="77">
        <f>+IF(ISNUMBER(DATA!H373),DATA!H373,"n/a")</f>
        <v>60468</v>
      </c>
      <c r="F2404" s="78">
        <f>+IF(ISNUMBER(DATA!I373),DATA!I373,"n/a")</f>
        <v>1E-3</v>
      </c>
      <c r="G2404" s="77">
        <f>+IF(ISNUMBER(DATA!R373),DATA!R373,"n/a")</f>
        <v>192589</v>
      </c>
      <c r="H2404" s="78">
        <f>+IF(ISNUMBER(DATA!S373),DATA!S373,"n/a")</f>
        <v>-0.10199999999999999</v>
      </c>
      <c r="I2404" s="77">
        <f>+IF(ISNUMBER(DATA!AB373),DATA!AB373,"n/a")</f>
        <v>410625</v>
      </c>
      <c r="J2404" s="78">
        <f>+IF(ISNUMBER(DATA!AC373),DATA!AC373,"n/a")</f>
        <v>-0.127</v>
      </c>
      <c r="K2404" s="77">
        <f>+IF(ISNUMBER(DATA!AL373),DATA!AL373,"n/a")</f>
        <v>827266</v>
      </c>
      <c r="L2404" s="78">
        <f>+IF(ISNUMBER(DATA!AM373),DATA!AM373,"n/a")</f>
        <v>-5.8000000000000003E-2</v>
      </c>
      <c r="M2404" s="67"/>
      <c r="N2404" s="67"/>
      <c r="O2404" s="67"/>
      <c r="P2404" s="67"/>
      <c r="Q2404" s="67"/>
      <c r="S2404" s="71"/>
      <c r="U2404" s="71"/>
      <c r="W2404" s="71"/>
      <c r="Y2404" s="71"/>
    </row>
    <row r="2405" spans="1:25" s="70" customFormat="1" x14ac:dyDescent="0.2">
      <c r="A2405" s="67" t="s">
        <v>11</v>
      </c>
      <c r="B2405" s="67" t="s">
        <v>23</v>
      </c>
      <c r="C2405" s="67" t="s">
        <v>0</v>
      </c>
      <c r="D2405" s="67" t="s">
        <v>275</v>
      </c>
      <c r="E2405" s="77">
        <f>+IF(ISNUMBER(DATA!H374),DATA!H374,"n/a")</f>
        <v>253502</v>
      </c>
      <c r="F2405" s="78">
        <f>+IF(ISNUMBER(DATA!I374),DATA!I374,"n/a")</f>
        <v>0.16600000000000001</v>
      </c>
      <c r="G2405" s="77">
        <f>+IF(ISNUMBER(DATA!R374),DATA!R374,"n/a")</f>
        <v>830363</v>
      </c>
      <c r="H2405" s="78">
        <f>+IF(ISNUMBER(DATA!S374),DATA!S374,"n/a")</f>
        <v>9.7000000000000003E-2</v>
      </c>
      <c r="I2405" s="77">
        <f>+IF(ISNUMBER(DATA!AB374),DATA!AB374,"n/a")</f>
        <v>1690916</v>
      </c>
      <c r="J2405" s="78">
        <f>+IF(ISNUMBER(DATA!AC374),DATA!AC374,"n/a")</f>
        <v>0.13700000000000001</v>
      </c>
      <c r="K2405" s="77">
        <f>+IF(ISNUMBER(DATA!AL374),DATA!AL374,"n/a")</f>
        <v>3395239</v>
      </c>
      <c r="L2405" s="78">
        <f>+IF(ISNUMBER(DATA!AM374),DATA!AM374,"n/a")</f>
        <v>0.156</v>
      </c>
      <c r="M2405" s="67"/>
      <c r="N2405" s="67"/>
      <c r="O2405" s="67"/>
      <c r="P2405" s="67"/>
      <c r="Q2405" s="67"/>
      <c r="S2405" s="71"/>
      <c r="U2405" s="71"/>
      <c r="W2405" s="71"/>
      <c r="Y2405" s="71"/>
    </row>
    <row r="2406" spans="1:25" s="70" customFormat="1" x14ac:dyDescent="0.2">
      <c r="A2406" s="67" t="s">
        <v>11</v>
      </c>
      <c r="B2406" s="67" t="s">
        <v>23</v>
      </c>
      <c r="C2406" s="67" t="s">
        <v>0</v>
      </c>
      <c r="D2406" s="67" t="s">
        <v>276</v>
      </c>
      <c r="E2406" s="77">
        <f>+IF(ISNUMBER(DATA!H375),DATA!H375,"n/a")</f>
        <v>406656</v>
      </c>
      <c r="F2406" s="78">
        <f>+IF(ISNUMBER(DATA!I375),DATA!I375,"n/a")</f>
        <v>7.1999999999999995E-2</v>
      </c>
      <c r="G2406" s="77">
        <f>+IF(ISNUMBER(DATA!R375),DATA!R375,"n/a")</f>
        <v>1192687</v>
      </c>
      <c r="H2406" s="78">
        <f>+IF(ISNUMBER(DATA!S375),DATA!S375,"n/a")</f>
        <v>5.2999999999999999E-2</v>
      </c>
      <c r="I2406" s="77">
        <f>+IF(ISNUMBER(DATA!AB375),DATA!AB375,"n/a")</f>
        <v>2400421</v>
      </c>
      <c r="J2406" s="78">
        <f>+IF(ISNUMBER(DATA!AC375),DATA!AC375,"n/a")</f>
        <v>5.2999999999999999E-2</v>
      </c>
      <c r="K2406" s="77">
        <f>+IF(ISNUMBER(DATA!AL375),DATA!AL375,"n/a")</f>
        <v>4807219</v>
      </c>
      <c r="L2406" s="78">
        <f>+IF(ISNUMBER(DATA!AM375),DATA!AM375,"n/a")</f>
        <v>1.4E-2</v>
      </c>
      <c r="M2406" s="67"/>
      <c r="N2406" s="67"/>
      <c r="O2406" s="67"/>
      <c r="P2406" s="67"/>
      <c r="Q2406" s="67"/>
      <c r="S2406" s="71"/>
      <c r="U2406" s="71"/>
      <c r="W2406" s="71"/>
      <c r="Y2406" s="71"/>
    </row>
    <row r="2407" spans="1:25" s="70" customFormat="1" x14ac:dyDescent="0.2">
      <c r="A2407" s="67" t="s">
        <v>11</v>
      </c>
      <c r="B2407" s="67" t="s">
        <v>23</v>
      </c>
      <c r="C2407" s="67" t="s">
        <v>0</v>
      </c>
      <c r="D2407" s="67" t="s">
        <v>277</v>
      </c>
      <c r="E2407" s="77">
        <f>+IF(ISNUMBER(DATA!H376),DATA!H376,"n/a")</f>
        <v>163176</v>
      </c>
      <c r="F2407" s="78">
        <f>+IF(ISNUMBER(DATA!I376),DATA!I376,"n/a")</f>
        <v>0.16200000000000001</v>
      </c>
      <c r="G2407" s="77">
        <f>+IF(ISNUMBER(DATA!R376),DATA!R376,"n/a")</f>
        <v>540041</v>
      </c>
      <c r="H2407" s="78">
        <f>+IF(ISNUMBER(DATA!S376),DATA!S376,"n/a")</f>
        <v>9.0999999999999998E-2</v>
      </c>
      <c r="I2407" s="77">
        <f>+IF(ISNUMBER(DATA!AB376),DATA!AB376,"n/a")</f>
        <v>1099114</v>
      </c>
      <c r="J2407" s="78">
        <f>+IF(ISNUMBER(DATA!AC376),DATA!AC376,"n/a")</f>
        <v>0.13100000000000001</v>
      </c>
      <c r="K2407" s="77">
        <f>+IF(ISNUMBER(DATA!AL376),DATA!AL376,"n/a")</f>
        <v>2202908</v>
      </c>
      <c r="L2407" s="78">
        <f>+IF(ISNUMBER(DATA!AM376),DATA!AM376,"n/a")</f>
        <v>0.16900000000000001</v>
      </c>
      <c r="M2407" s="67"/>
      <c r="N2407" s="67"/>
      <c r="O2407" s="67"/>
      <c r="P2407" s="67"/>
      <c r="Q2407" s="67"/>
      <c r="S2407" s="71"/>
      <c r="U2407" s="71"/>
      <c r="W2407" s="71"/>
      <c r="Y2407" s="71"/>
    </row>
    <row r="2408" spans="1:25" s="70" customFormat="1" x14ac:dyDescent="0.2">
      <c r="A2408" s="67" t="s">
        <v>11</v>
      </c>
      <c r="B2408" s="67" t="s">
        <v>23</v>
      </c>
      <c r="C2408" s="67" t="s">
        <v>0</v>
      </c>
      <c r="D2408" s="67" t="s">
        <v>278</v>
      </c>
      <c r="E2408" s="77">
        <f>+IF(ISNUMBER(DATA!H377),DATA!H377,"n/a")</f>
        <v>335135</v>
      </c>
      <c r="F2408" s="78">
        <f>+IF(ISNUMBER(DATA!I377),DATA!I377,"n/a")</f>
        <v>9.5000000000000001E-2</v>
      </c>
      <c r="G2408" s="77">
        <f>+IF(ISNUMBER(DATA!R377),DATA!R377,"n/a")</f>
        <v>952377</v>
      </c>
      <c r="H2408" s="78">
        <f>+IF(ISNUMBER(DATA!S377),DATA!S377,"n/a")</f>
        <v>7.6999999999999999E-2</v>
      </c>
      <c r="I2408" s="77">
        <f>+IF(ISNUMBER(DATA!AB377),DATA!AB377,"n/a")</f>
        <v>1935624</v>
      </c>
      <c r="J2408" s="78">
        <f>+IF(ISNUMBER(DATA!AC377),DATA!AC377,"n/a")</f>
        <v>8.1000000000000003E-2</v>
      </c>
      <c r="K2408" s="77">
        <f>+IF(ISNUMBER(DATA!AL377),DATA!AL377,"n/a")</f>
        <v>4009827</v>
      </c>
      <c r="L2408" s="78">
        <f>+IF(ISNUMBER(DATA!AM377),DATA!AM377,"n/a")</f>
        <v>9.4E-2</v>
      </c>
      <c r="M2408" s="67"/>
      <c r="N2408" s="67"/>
      <c r="O2408" s="67"/>
      <c r="P2408" s="67"/>
      <c r="Q2408" s="67"/>
      <c r="S2408" s="71"/>
      <c r="U2408" s="71"/>
      <c r="W2408" s="71"/>
      <c r="Y2408" s="71"/>
    </row>
    <row r="2409" spans="1:25" s="70" customFormat="1" x14ac:dyDescent="0.2">
      <c r="A2409" s="67" t="s">
        <v>11</v>
      </c>
      <c r="B2409" s="67" t="s">
        <v>23</v>
      </c>
      <c r="C2409" s="67" t="s">
        <v>0</v>
      </c>
      <c r="D2409" s="67" t="s">
        <v>279</v>
      </c>
      <c r="E2409" s="77">
        <f>+IF(ISNUMBER(DATA!H378),DATA!H378,"n/a")</f>
        <v>154234</v>
      </c>
      <c r="F2409" s="78">
        <f>+IF(ISNUMBER(DATA!I378),DATA!I378,"n/a")</f>
        <v>-0.13100000000000001</v>
      </c>
      <c r="G2409" s="77">
        <f>+IF(ISNUMBER(DATA!R378),DATA!R378,"n/a")</f>
        <v>466536</v>
      </c>
      <c r="H2409" s="78">
        <f>+IF(ISNUMBER(DATA!S378),DATA!S378,"n/a")</f>
        <v>-0.14399999999999999</v>
      </c>
      <c r="I2409" s="77">
        <f>+IF(ISNUMBER(DATA!AB378),DATA!AB378,"n/a")</f>
        <v>982139</v>
      </c>
      <c r="J2409" s="78">
        <f>+IF(ISNUMBER(DATA!AC378),DATA!AC378,"n/a")</f>
        <v>-0.13200000000000001</v>
      </c>
      <c r="K2409" s="77">
        <f>+IF(ISNUMBER(DATA!AL378),DATA!AL378,"n/a")</f>
        <v>2095306</v>
      </c>
      <c r="L2409" s="78">
        <f>+IF(ISNUMBER(DATA!AM378),DATA!AM378,"n/a")</f>
        <v>-0.1</v>
      </c>
      <c r="M2409" s="67"/>
      <c r="N2409" s="67"/>
      <c r="O2409" s="67"/>
      <c r="P2409" s="67"/>
      <c r="Q2409" s="67"/>
      <c r="S2409" s="71"/>
      <c r="U2409" s="71"/>
      <c r="W2409" s="71"/>
      <c r="Y2409" s="71"/>
    </row>
    <row r="2410" spans="1:25" s="70" customFormat="1" x14ac:dyDescent="0.2">
      <c r="A2410" s="67" t="s">
        <v>11</v>
      </c>
      <c r="B2410" s="67" t="s">
        <v>23</v>
      </c>
      <c r="C2410" s="67" t="s">
        <v>0</v>
      </c>
      <c r="D2410" s="67" t="s">
        <v>280</v>
      </c>
      <c r="E2410" s="77">
        <f>+IF(ISNUMBER(DATA!H379),DATA!H379,"n/a")</f>
        <v>81870</v>
      </c>
      <c r="F2410" s="78">
        <f>+IF(ISNUMBER(DATA!I379),DATA!I379,"n/a")</f>
        <v>-2.1999999999999999E-2</v>
      </c>
      <c r="G2410" s="77">
        <f>+IF(ISNUMBER(DATA!R379),DATA!R379,"n/a")</f>
        <v>259611</v>
      </c>
      <c r="H2410" s="78">
        <f>+IF(ISNUMBER(DATA!S379),DATA!S379,"n/a")</f>
        <v>-5.8999999999999997E-2</v>
      </c>
      <c r="I2410" s="77">
        <f>+IF(ISNUMBER(DATA!AB379),DATA!AB379,"n/a")</f>
        <v>548260</v>
      </c>
      <c r="J2410" s="78">
        <f>+IF(ISNUMBER(DATA!AC379),DATA!AC379,"n/a")</f>
        <v>-6.5000000000000002E-2</v>
      </c>
      <c r="K2410" s="77">
        <f>+IF(ISNUMBER(DATA!AL379),DATA!AL379,"n/a")</f>
        <v>1168845</v>
      </c>
      <c r="L2410" s="78">
        <f>+IF(ISNUMBER(DATA!AM379),DATA!AM379,"n/a")</f>
        <v>-2.5000000000000001E-2</v>
      </c>
      <c r="M2410" s="67"/>
      <c r="N2410" s="67"/>
      <c r="O2410" s="67"/>
      <c r="P2410" s="67"/>
      <c r="Q2410" s="67"/>
      <c r="S2410" s="71"/>
      <c r="U2410" s="71"/>
      <c r="W2410" s="71"/>
      <c r="Y2410" s="71"/>
    </row>
    <row r="2411" spans="1:25" s="70" customFormat="1" x14ac:dyDescent="0.2">
      <c r="A2411" s="67" t="s">
        <v>11</v>
      </c>
      <c r="B2411" s="67" t="s">
        <v>23</v>
      </c>
      <c r="C2411" s="67" t="s">
        <v>0</v>
      </c>
      <c r="D2411" s="67" t="s">
        <v>281</v>
      </c>
      <c r="E2411" s="77">
        <f>+IF(ISNUMBER(DATA!H380),DATA!H380,"n/a")</f>
        <v>179304</v>
      </c>
      <c r="F2411" s="78">
        <f>+IF(ISNUMBER(DATA!I380),DATA!I380,"n/a")</f>
        <v>8.9999999999999993E-3</v>
      </c>
      <c r="G2411" s="77">
        <f>+IF(ISNUMBER(DATA!R380),DATA!R380,"n/a")</f>
        <v>585140</v>
      </c>
      <c r="H2411" s="78">
        <f>+IF(ISNUMBER(DATA!S380),DATA!S380,"n/a")</f>
        <v>9.6000000000000002E-2</v>
      </c>
      <c r="I2411" s="77">
        <f>+IF(ISNUMBER(DATA!AB380),DATA!AB380,"n/a")</f>
        <v>1215451</v>
      </c>
      <c r="J2411" s="78">
        <f>+IF(ISNUMBER(DATA!AC380),DATA!AC380,"n/a")</f>
        <v>0.12</v>
      </c>
      <c r="K2411" s="77">
        <f>+IF(ISNUMBER(DATA!AL380),DATA!AL380,"n/a")</f>
        <v>2495675</v>
      </c>
      <c r="L2411" s="78">
        <f>+IF(ISNUMBER(DATA!AM380),DATA!AM380,"n/a")</f>
        <v>0.19500000000000001</v>
      </c>
      <c r="M2411" s="67"/>
      <c r="N2411" s="67"/>
      <c r="O2411" s="67"/>
      <c r="P2411" s="67"/>
      <c r="Q2411" s="67"/>
      <c r="S2411" s="71"/>
      <c r="U2411" s="71"/>
      <c r="W2411" s="71"/>
      <c r="Y2411" s="71"/>
    </row>
    <row r="2412" spans="1:25" s="70" customFormat="1" x14ac:dyDescent="0.2">
      <c r="A2412" s="67" t="s">
        <v>11</v>
      </c>
      <c r="B2412" s="67" t="s">
        <v>23</v>
      </c>
      <c r="C2412" s="67" t="s">
        <v>0</v>
      </c>
      <c r="D2412" s="67" t="s">
        <v>282</v>
      </c>
      <c r="E2412" s="77">
        <f>+IF(ISNUMBER(DATA!H381),DATA!H381,"n/a")</f>
        <v>96763</v>
      </c>
      <c r="F2412" s="78">
        <f>+IF(ISNUMBER(DATA!I381),DATA!I381,"n/a")</f>
        <v>0.106</v>
      </c>
      <c r="G2412" s="77">
        <f>+IF(ISNUMBER(DATA!R381),DATA!R381,"n/a")</f>
        <v>315490</v>
      </c>
      <c r="H2412" s="78">
        <f>+IF(ISNUMBER(DATA!S381),DATA!S381,"n/a")</f>
        <v>0.14199999999999999</v>
      </c>
      <c r="I2412" s="77">
        <f>+IF(ISNUMBER(DATA!AB381),DATA!AB381,"n/a")</f>
        <v>647297</v>
      </c>
      <c r="J2412" s="78">
        <f>+IF(ISNUMBER(DATA!AC381),DATA!AC381,"n/a")</f>
        <v>0.14399999999999999</v>
      </c>
      <c r="K2412" s="77">
        <f>+IF(ISNUMBER(DATA!AL381),DATA!AL381,"n/a")</f>
        <v>1244000</v>
      </c>
      <c r="L2412" s="78">
        <f>+IF(ISNUMBER(DATA!AM381),DATA!AM381,"n/a")</f>
        <v>0.10199999999999999</v>
      </c>
      <c r="M2412" s="67"/>
      <c r="N2412" s="67"/>
      <c r="O2412" s="67"/>
      <c r="P2412" s="67"/>
      <c r="Q2412" s="67"/>
      <c r="S2412" s="71"/>
      <c r="U2412" s="71"/>
      <c r="W2412" s="71"/>
      <c r="Y2412" s="71"/>
    </row>
    <row r="2413" spans="1:25" s="70" customFormat="1" x14ac:dyDescent="0.2">
      <c r="A2413" s="67" t="s">
        <v>11</v>
      </c>
      <c r="B2413" s="67" t="s">
        <v>23</v>
      </c>
      <c r="C2413" s="67" t="s">
        <v>0</v>
      </c>
      <c r="D2413" s="67" t="s">
        <v>283</v>
      </c>
      <c r="E2413" s="77">
        <f>+IF(ISNUMBER(DATA!H382),DATA!H382,"n/a")</f>
        <v>94915</v>
      </c>
      <c r="F2413" s="78">
        <f>+IF(ISNUMBER(DATA!I382),DATA!I382,"n/a")</f>
        <v>6.9000000000000006E-2</v>
      </c>
      <c r="G2413" s="77">
        <f>+IF(ISNUMBER(DATA!R382),DATA!R382,"n/a")</f>
        <v>298217</v>
      </c>
      <c r="H2413" s="78">
        <f>+IF(ISNUMBER(DATA!S382),DATA!S382,"n/a")</f>
        <v>8.6999999999999994E-2</v>
      </c>
      <c r="I2413" s="77">
        <f>+IF(ISNUMBER(DATA!AB382),DATA!AB382,"n/a")</f>
        <v>616456</v>
      </c>
      <c r="J2413" s="78">
        <f>+IF(ISNUMBER(DATA!AC382),DATA!AC382,"n/a")</f>
        <v>0.13800000000000001</v>
      </c>
      <c r="K2413" s="77">
        <f>+IF(ISNUMBER(DATA!AL382),DATA!AL382,"n/a")</f>
        <v>1183911</v>
      </c>
      <c r="L2413" s="78">
        <f>+IF(ISNUMBER(DATA!AM382),DATA!AM382,"n/a")</f>
        <v>0.11600000000000001</v>
      </c>
      <c r="M2413" s="67"/>
      <c r="N2413" s="67"/>
      <c r="O2413" s="67"/>
      <c r="P2413" s="67"/>
      <c r="Q2413" s="67"/>
      <c r="S2413" s="71"/>
      <c r="U2413" s="71"/>
      <c r="W2413" s="71"/>
      <c r="Y2413" s="71"/>
    </row>
    <row r="2414" spans="1:25" s="70" customFormat="1" x14ac:dyDescent="0.2">
      <c r="A2414" s="67" t="s">
        <v>11</v>
      </c>
      <c r="B2414" s="67" t="s">
        <v>23</v>
      </c>
      <c r="C2414" s="67" t="s">
        <v>0</v>
      </c>
      <c r="D2414" s="67" t="s">
        <v>284</v>
      </c>
      <c r="E2414" s="77">
        <f>+IF(ISNUMBER(DATA!H383),DATA!H383,"n/a")</f>
        <v>87912</v>
      </c>
      <c r="F2414" s="78">
        <f>+IF(ISNUMBER(DATA!I383),DATA!I383,"n/a")</f>
        <v>0.12</v>
      </c>
      <c r="G2414" s="77">
        <f>+IF(ISNUMBER(DATA!R383),DATA!R383,"n/a")</f>
        <v>275804</v>
      </c>
      <c r="H2414" s="78">
        <f>+IF(ISNUMBER(DATA!S383),DATA!S383,"n/a")</f>
        <v>0.122</v>
      </c>
      <c r="I2414" s="77">
        <f>+IF(ISNUMBER(DATA!AB383),DATA!AB383,"n/a")</f>
        <v>554642</v>
      </c>
      <c r="J2414" s="78">
        <f>+IF(ISNUMBER(DATA!AC383),DATA!AC383,"n/a")</f>
        <v>0.129</v>
      </c>
      <c r="K2414" s="77">
        <f>+IF(ISNUMBER(DATA!AL383),DATA!AL383,"n/a")</f>
        <v>1099537</v>
      </c>
      <c r="L2414" s="78">
        <f>+IF(ISNUMBER(DATA!AM383),DATA!AM383,"n/a")</f>
        <v>0.14499999999999999</v>
      </c>
      <c r="M2414" s="67"/>
      <c r="N2414" s="67"/>
      <c r="O2414" s="67"/>
      <c r="P2414" s="67"/>
      <c r="Q2414" s="67"/>
      <c r="S2414" s="71"/>
      <c r="U2414" s="71"/>
      <c r="W2414" s="71"/>
      <c r="Y2414" s="71"/>
    </row>
    <row r="2415" spans="1:25" s="70" customFormat="1" x14ac:dyDescent="0.2">
      <c r="A2415" s="67" t="s">
        <v>11</v>
      </c>
      <c r="B2415" s="67" t="s">
        <v>23</v>
      </c>
      <c r="C2415" s="67" t="s">
        <v>0</v>
      </c>
      <c r="D2415" s="67" t="s">
        <v>285</v>
      </c>
      <c r="E2415" s="77">
        <f>+IF(ISNUMBER(DATA!H384),DATA!H384,"n/a")</f>
        <v>207969</v>
      </c>
      <c r="F2415" s="78">
        <f>+IF(ISNUMBER(DATA!I384),DATA!I384,"n/a")</f>
        <v>0.21099999999999999</v>
      </c>
      <c r="G2415" s="77">
        <f>+IF(ISNUMBER(DATA!R384),DATA!R384,"n/a")</f>
        <v>643894</v>
      </c>
      <c r="H2415" s="78">
        <f>+IF(ISNUMBER(DATA!S384),DATA!S384,"n/a")</f>
        <v>0.20499999999999999</v>
      </c>
      <c r="I2415" s="77">
        <f>+IF(ISNUMBER(DATA!AB384),DATA!AB384,"n/a")</f>
        <v>1262972</v>
      </c>
      <c r="J2415" s="78">
        <f>+IF(ISNUMBER(DATA!AC384),DATA!AC384,"n/a")</f>
        <v>0.189</v>
      </c>
      <c r="K2415" s="77">
        <f>+IF(ISNUMBER(DATA!AL384),DATA!AL384,"n/a")</f>
        <v>2509490</v>
      </c>
      <c r="L2415" s="78">
        <f>+IF(ISNUMBER(DATA!AM384),DATA!AM384,"n/a")</f>
        <v>0.16600000000000001</v>
      </c>
      <c r="M2415" s="67"/>
      <c r="N2415" s="67"/>
      <c r="O2415" s="67"/>
      <c r="P2415" s="67"/>
      <c r="Q2415" s="67"/>
      <c r="S2415" s="71"/>
      <c r="U2415" s="71"/>
      <c r="W2415" s="71"/>
      <c r="Y2415" s="71"/>
    </row>
    <row r="2416" spans="1:25" s="70" customFormat="1" x14ac:dyDescent="0.2">
      <c r="A2416" s="67" t="s">
        <v>11</v>
      </c>
      <c r="B2416" s="67" t="s">
        <v>23</v>
      </c>
      <c r="C2416" s="67" t="s">
        <v>0</v>
      </c>
      <c r="D2416" s="67" t="s">
        <v>286</v>
      </c>
      <c r="E2416" s="77">
        <f>+IF(ISNUMBER(DATA!H385),DATA!H385,"n/a")</f>
        <v>129439</v>
      </c>
      <c r="F2416" s="78">
        <f>+IF(ISNUMBER(DATA!I385),DATA!I385,"n/a")</f>
        <v>0.39</v>
      </c>
      <c r="G2416" s="77">
        <f>+IF(ISNUMBER(DATA!R385),DATA!R385,"n/a")</f>
        <v>375034</v>
      </c>
      <c r="H2416" s="78">
        <f>+IF(ISNUMBER(DATA!S385),DATA!S385,"n/a")</f>
        <v>0.39900000000000002</v>
      </c>
      <c r="I2416" s="77">
        <f>+IF(ISNUMBER(DATA!AB385),DATA!AB385,"n/a")</f>
        <v>731682</v>
      </c>
      <c r="J2416" s="78">
        <f>+IF(ISNUMBER(DATA!AC385),DATA!AC385,"n/a")</f>
        <v>0.48399999999999999</v>
      </c>
      <c r="K2416" s="77">
        <f>+IF(ISNUMBER(DATA!AL385),DATA!AL385,"n/a")</f>
        <v>1413171</v>
      </c>
      <c r="L2416" s="78">
        <f>+IF(ISNUMBER(DATA!AM385),DATA!AM385,"n/a")</f>
        <v>0.505</v>
      </c>
      <c r="M2416" s="67"/>
      <c r="N2416" s="67"/>
      <c r="O2416" s="67"/>
      <c r="P2416" s="67"/>
      <c r="Q2416" s="67"/>
      <c r="S2416" s="71"/>
      <c r="U2416" s="71"/>
      <c r="W2416" s="71"/>
      <c r="Y2416" s="71"/>
    </row>
    <row r="2417" spans="1:25" s="70" customFormat="1" x14ac:dyDescent="0.2">
      <c r="A2417" s="67" t="s">
        <v>11</v>
      </c>
      <c r="B2417" s="67" t="s">
        <v>23</v>
      </c>
      <c r="C2417" s="67" t="s">
        <v>0</v>
      </c>
      <c r="D2417" s="67" t="s">
        <v>287</v>
      </c>
      <c r="E2417" s="77">
        <f>+IF(ISNUMBER(DATA!H386),DATA!H386,"n/a")</f>
        <v>135405</v>
      </c>
      <c r="F2417" s="78">
        <f>+IF(ISNUMBER(DATA!I386),DATA!I386,"n/a")</f>
        <v>0.06</v>
      </c>
      <c r="G2417" s="77">
        <f>+IF(ISNUMBER(DATA!R386),DATA!R386,"n/a")</f>
        <v>413869</v>
      </c>
      <c r="H2417" s="78">
        <f>+IF(ISNUMBER(DATA!S386),DATA!S386,"n/a")</f>
        <v>3.3000000000000002E-2</v>
      </c>
      <c r="I2417" s="77">
        <f>+IF(ISNUMBER(DATA!AB386),DATA!AB386,"n/a")</f>
        <v>817877</v>
      </c>
      <c r="J2417" s="78">
        <f>+IF(ISNUMBER(DATA!AC386),DATA!AC386,"n/a")</f>
        <v>6.0000000000000001E-3</v>
      </c>
      <c r="K2417" s="77">
        <f>+IF(ISNUMBER(DATA!AL386),DATA!AL386,"n/a")</f>
        <v>1645585</v>
      </c>
      <c r="L2417" s="78">
        <f>+IF(ISNUMBER(DATA!AM386),DATA!AM386,"n/a")</f>
        <v>-3.2000000000000001E-2</v>
      </c>
      <c r="M2417" s="67"/>
      <c r="N2417" s="67"/>
      <c r="O2417" s="67"/>
      <c r="P2417" s="67"/>
      <c r="Q2417" s="67"/>
      <c r="S2417" s="71"/>
      <c r="U2417" s="71"/>
      <c r="W2417" s="71"/>
      <c r="Y2417" s="71"/>
    </row>
    <row r="2418" spans="1:25" s="70" customFormat="1" x14ac:dyDescent="0.2">
      <c r="A2418" s="67" t="s">
        <v>11</v>
      </c>
      <c r="B2418" s="67" t="s">
        <v>23</v>
      </c>
      <c r="C2418" s="67" t="s">
        <v>0</v>
      </c>
      <c r="D2418" s="67" t="s">
        <v>288</v>
      </c>
      <c r="E2418" s="77">
        <f>+IF(ISNUMBER(DATA!H387),DATA!H387,"n/a")</f>
        <v>81865</v>
      </c>
      <c r="F2418" s="78">
        <f>+IF(ISNUMBER(DATA!I387),DATA!I387,"n/a")</f>
        <v>7.0000000000000001E-3</v>
      </c>
      <c r="G2418" s="77">
        <f>+IF(ISNUMBER(DATA!R387),DATA!R387,"n/a")</f>
        <v>255060</v>
      </c>
      <c r="H2418" s="78">
        <f>+IF(ISNUMBER(DATA!S387),DATA!S387,"n/a")</f>
        <v>-4.0000000000000001E-3</v>
      </c>
      <c r="I2418" s="77">
        <f>+IF(ISNUMBER(DATA!AB387),DATA!AB387,"n/a")</f>
        <v>508967</v>
      </c>
      <c r="J2418" s="78">
        <f>+IF(ISNUMBER(DATA!AC387),DATA!AC387,"n/a")</f>
        <v>-1.2E-2</v>
      </c>
      <c r="K2418" s="77">
        <f>+IF(ISNUMBER(DATA!AL387),DATA!AL387,"n/a")</f>
        <v>1012847</v>
      </c>
      <c r="L2418" s="78">
        <f>+IF(ISNUMBER(DATA!AM387),DATA!AM387,"n/a")</f>
        <v>-6.3E-2</v>
      </c>
      <c r="M2418" s="67"/>
      <c r="N2418" s="67"/>
      <c r="O2418" s="67"/>
      <c r="P2418" s="67"/>
      <c r="Q2418" s="67"/>
      <c r="S2418" s="71"/>
      <c r="U2418" s="71"/>
      <c r="W2418" s="71"/>
      <c r="Y2418" s="71"/>
    </row>
    <row r="2419" spans="1:25" s="70" customFormat="1" x14ac:dyDescent="0.2">
      <c r="A2419" s="67" t="s">
        <v>11</v>
      </c>
      <c r="B2419" s="67" t="s">
        <v>23</v>
      </c>
      <c r="C2419" s="67" t="s">
        <v>0</v>
      </c>
      <c r="D2419" s="67" t="s">
        <v>289</v>
      </c>
      <c r="E2419" s="77">
        <f>+IF(ISNUMBER(DATA!H388),DATA!H388,"n/a")</f>
        <v>223237</v>
      </c>
      <c r="F2419" s="78">
        <f>+IF(ISNUMBER(DATA!I388),DATA!I388,"n/a")</f>
        <v>-0.01</v>
      </c>
      <c r="G2419" s="77">
        <f>+IF(ISNUMBER(DATA!R388),DATA!R388,"n/a")</f>
        <v>671807</v>
      </c>
      <c r="H2419" s="78">
        <f>+IF(ISNUMBER(DATA!S388),DATA!S388,"n/a")</f>
        <v>-3.6999999999999998E-2</v>
      </c>
      <c r="I2419" s="77">
        <f>+IF(ISNUMBER(DATA!AB388),DATA!AB388,"n/a")</f>
        <v>1405871</v>
      </c>
      <c r="J2419" s="78">
        <f>+IF(ISNUMBER(DATA!AC388),DATA!AC388,"n/a")</f>
        <v>0.01</v>
      </c>
      <c r="K2419" s="77">
        <f>+IF(ISNUMBER(DATA!AL388),DATA!AL388,"n/a")</f>
        <v>2691838</v>
      </c>
      <c r="L2419" s="78">
        <f>+IF(ISNUMBER(DATA!AM388),DATA!AM388,"n/a")</f>
        <v>-3.7999999999999999E-2</v>
      </c>
      <c r="M2419" s="67"/>
      <c r="N2419" s="67"/>
      <c r="O2419" s="67"/>
      <c r="P2419" s="67"/>
      <c r="Q2419" s="67"/>
      <c r="S2419" s="71"/>
      <c r="U2419" s="71"/>
      <c r="W2419" s="71"/>
      <c r="Y2419" s="71"/>
    </row>
    <row r="2420" spans="1:25" s="70" customFormat="1" x14ac:dyDescent="0.2">
      <c r="A2420" s="67" t="s">
        <v>11</v>
      </c>
      <c r="B2420" s="67" t="s">
        <v>23</v>
      </c>
      <c r="C2420" s="67" t="s">
        <v>0</v>
      </c>
      <c r="D2420" s="67" t="s">
        <v>290</v>
      </c>
      <c r="E2420" s="77">
        <f>+IF(ISNUMBER(DATA!H389),DATA!H389,"n/a")</f>
        <v>198828</v>
      </c>
      <c r="F2420" s="78">
        <f>+IF(ISNUMBER(DATA!I389),DATA!I389,"n/a")</f>
        <v>0.04</v>
      </c>
      <c r="G2420" s="77">
        <f>+IF(ISNUMBER(DATA!R389),DATA!R389,"n/a")</f>
        <v>556761</v>
      </c>
      <c r="H2420" s="78">
        <f>+IF(ISNUMBER(DATA!S389),DATA!S389,"n/a")</f>
        <v>-3.3000000000000002E-2</v>
      </c>
      <c r="I2420" s="77">
        <f>+IF(ISNUMBER(DATA!AB389),DATA!AB389,"n/a")</f>
        <v>1273987</v>
      </c>
      <c r="J2420" s="78">
        <f>+IF(ISNUMBER(DATA!AC389),DATA!AC389,"n/a")</f>
        <v>6.4000000000000001E-2</v>
      </c>
      <c r="K2420" s="77">
        <f>+IF(ISNUMBER(DATA!AL389),DATA!AL389,"n/a")</f>
        <v>2606428</v>
      </c>
      <c r="L2420" s="78">
        <f>+IF(ISNUMBER(DATA!AM389),DATA!AM389,"n/a")</f>
        <v>2.7E-2</v>
      </c>
      <c r="M2420" s="67"/>
      <c r="N2420" s="67"/>
      <c r="O2420" s="67"/>
      <c r="P2420" s="67"/>
      <c r="Q2420" s="67"/>
      <c r="S2420" s="71"/>
      <c r="U2420" s="71"/>
      <c r="W2420" s="71"/>
      <c r="Y2420" s="71"/>
    </row>
    <row r="2421" spans="1:25" s="70" customFormat="1" x14ac:dyDescent="0.2">
      <c r="A2421" s="67" t="s">
        <v>11</v>
      </c>
      <c r="B2421" s="67" t="s">
        <v>23</v>
      </c>
      <c r="C2421" s="67" t="s">
        <v>0</v>
      </c>
      <c r="D2421" s="67" t="s">
        <v>291</v>
      </c>
      <c r="E2421" s="77">
        <f>+IF(ISNUMBER(DATA!H390),DATA!H390,"n/a")</f>
        <v>136685</v>
      </c>
      <c r="F2421" s="78">
        <f>+IF(ISNUMBER(DATA!I390),DATA!I390,"n/a")</f>
        <v>0.16800000000000001</v>
      </c>
      <c r="G2421" s="77">
        <f>+IF(ISNUMBER(DATA!R390),DATA!R390,"n/a")</f>
        <v>409809</v>
      </c>
      <c r="H2421" s="78">
        <f>+IF(ISNUMBER(DATA!S390),DATA!S390,"n/a")</f>
        <v>0.112</v>
      </c>
      <c r="I2421" s="77">
        <f>+IF(ISNUMBER(DATA!AB390),DATA!AB390,"n/a")</f>
        <v>791738</v>
      </c>
      <c r="J2421" s="78">
        <f>+IF(ISNUMBER(DATA!AC390),DATA!AC390,"n/a")</f>
        <v>8.2000000000000003E-2</v>
      </c>
      <c r="K2421" s="77">
        <f>+IF(ISNUMBER(DATA!AL390),DATA!AL390,"n/a")</f>
        <v>1597037</v>
      </c>
      <c r="L2421" s="78">
        <f>+IF(ISNUMBER(DATA!AM390),DATA!AM390,"n/a")</f>
        <v>5.2999999999999999E-2</v>
      </c>
      <c r="M2421" s="67"/>
      <c r="N2421" s="67"/>
      <c r="O2421" s="67"/>
      <c r="P2421" s="67"/>
      <c r="Q2421" s="67"/>
      <c r="S2421" s="71"/>
      <c r="U2421" s="71"/>
      <c r="W2421" s="71"/>
      <c r="Y2421" s="71"/>
    </row>
    <row r="2422" spans="1:25" s="70" customFormat="1" x14ac:dyDescent="0.2">
      <c r="A2422" s="67" t="s">
        <v>11</v>
      </c>
      <c r="B2422" s="67" t="s">
        <v>23</v>
      </c>
      <c r="C2422" s="67" t="s">
        <v>0</v>
      </c>
      <c r="D2422" s="67" t="s">
        <v>292</v>
      </c>
      <c r="E2422" s="77">
        <f>+IF(ISNUMBER(DATA!H391),DATA!H391,"n/a")</f>
        <v>80831</v>
      </c>
      <c r="F2422" s="78">
        <f>+IF(ISNUMBER(DATA!I391),DATA!I391,"n/a")</f>
        <v>-2.3E-2</v>
      </c>
      <c r="G2422" s="77">
        <f>+IF(ISNUMBER(DATA!R391),DATA!R391,"n/a")</f>
        <v>255675</v>
      </c>
      <c r="H2422" s="78">
        <f>+IF(ISNUMBER(DATA!S391),DATA!S391,"n/a")</f>
        <v>-2.1000000000000001E-2</v>
      </c>
      <c r="I2422" s="77">
        <f>+IF(ISNUMBER(DATA!AB391),DATA!AB391,"n/a")</f>
        <v>523421</v>
      </c>
      <c r="J2422" s="78">
        <f>+IF(ISNUMBER(DATA!AC391),DATA!AC391,"n/a")</f>
        <v>-4.2000000000000003E-2</v>
      </c>
      <c r="K2422" s="77">
        <f>+IF(ISNUMBER(DATA!AL391),DATA!AL391,"n/a")</f>
        <v>1046375</v>
      </c>
      <c r="L2422" s="78">
        <f>+IF(ISNUMBER(DATA!AM391),DATA!AM391,"n/a")</f>
        <v>-1.9E-2</v>
      </c>
      <c r="M2422" s="67"/>
      <c r="N2422" s="67"/>
      <c r="O2422" s="67"/>
      <c r="P2422" s="67"/>
      <c r="Q2422" s="67"/>
      <c r="S2422" s="71"/>
      <c r="U2422" s="71"/>
      <c r="W2422" s="71"/>
      <c r="Y2422" s="71"/>
    </row>
    <row r="2423" spans="1:25" s="70" customFormat="1" x14ac:dyDescent="0.2">
      <c r="A2423" s="67" t="s">
        <v>11</v>
      </c>
      <c r="B2423" s="67" t="s">
        <v>23</v>
      </c>
      <c r="C2423" s="67" t="s">
        <v>0</v>
      </c>
      <c r="D2423" s="67" t="s">
        <v>293</v>
      </c>
      <c r="E2423" s="77">
        <f>+IF(ISNUMBER(DATA!H392),DATA!H392,"n/a")</f>
        <v>113143</v>
      </c>
      <c r="F2423" s="78">
        <f>+IF(ISNUMBER(DATA!I392),DATA!I392,"n/a")</f>
        <v>0.185</v>
      </c>
      <c r="G2423" s="77">
        <f>+IF(ISNUMBER(DATA!R392),DATA!R392,"n/a")</f>
        <v>372738</v>
      </c>
      <c r="H2423" s="78">
        <f>+IF(ISNUMBER(DATA!S392),DATA!S392,"n/a")</f>
        <v>0.11</v>
      </c>
      <c r="I2423" s="77">
        <f>+IF(ISNUMBER(DATA!AB392),DATA!AB392,"n/a")</f>
        <v>748077</v>
      </c>
      <c r="J2423" s="78">
        <f>+IF(ISNUMBER(DATA!AC392),DATA!AC392,"n/a")</f>
        <v>0.13400000000000001</v>
      </c>
      <c r="K2423" s="77">
        <f>+IF(ISNUMBER(DATA!AL392),DATA!AL392,"n/a")</f>
        <v>1533982</v>
      </c>
      <c r="L2423" s="78">
        <f>+IF(ISNUMBER(DATA!AM392),DATA!AM392,"n/a")</f>
        <v>0.16</v>
      </c>
      <c r="M2423" s="67"/>
      <c r="N2423" s="67"/>
      <c r="O2423" s="67"/>
      <c r="P2423" s="67"/>
      <c r="Q2423" s="67"/>
      <c r="S2423" s="71"/>
      <c r="U2423" s="71"/>
      <c r="W2423" s="71"/>
      <c r="Y2423" s="71"/>
    </row>
    <row r="2424" spans="1:25" s="70" customFormat="1" x14ac:dyDescent="0.2">
      <c r="A2424" s="67" t="s">
        <v>11</v>
      </c>
      <c r="B2424" s="67" t="s">
        <v>23</v>
      </c>
      <c r="C2424" s="67" t="s">
        <v>0</v>
      </c>
      <c r="D2424" s="67" t="s">
        <v>294</v>
      </c>
      <c r="E2424" s="77">
        <f>+IF(ISNUMBER(DATA!H393),DATA!H393,"n/a")</f>
        <v>24734</v>
      </c>
      <c r="F2424" s="78">
        <f>+IF(ISNUMBER(DATA!I393),DATA!I393,"n/a")</f>
        <v>0.1</v>
      </c>
      <c r="G2424" s="77">
        <f>+IF(ISNUMBER(DATA!R393),DATA!R393,"n/a")</f>
        <v>79563</v>
      </c>
      <c r="H2424" s="78">
        <f>+IF(ISNUMBER(DATA!S393),DATA!S393,"n/a")</f>
        <v>-0.46899999999999997</v>
      </c>
      <c r="I2424" s="77">
        <f>+IF(ISNUMBER(DATA!AB393),DATA!AB393,"n/a")</f>
        <v>157401</v>
      </c>
      <c r="J2424" s="78">
        <f>+IF(ISNUMBER(DATA!AC393),DATA!AC393,"n/a")</f>
        <v>-0.53600000000000003</v>
      </c>
      <c r="K2424" s="77">
        <f>+IF(ISNUMBER(DATA!AL393),DATA!AL393,"n/a")</f>
        <v>310196</v>
      </c>
      <c r="L2424" s="78">
        <f>+IF(ISNUMBER(DATA!AM393),DATA!AM393,"n/a")</f>
        <v>-0.58599999999999997</v>
      </c>
      <c r="M2424" s="67"/>
      <c r="N2424" s="67"/>
      <c r="O2424" s="67"/>
      <c r="P2424" s="67"/>
      <c r="Q2424" s="67"/>
      <c r="S2424" s="71"/>
      <c r="U2424" s="71"/>
      <c r="W2424" s="71"/>
      <c r="Y2424" s="71"/>
    </row>
    <row r="2425" spans="1:25" s="70" customFormat="1" x14ac:dyDescent="0.2">
      <c r="A2425" s="67" t="s">
        <v>11</v>
      </c>
      <c r="B2425" s="67" t="s">
        <v>23</v>
      </c>
      <c r="C2425" s="67" t="s">
        <v>0</v>
      </c>
      <c r="D2425" s="67" t="s">
        <v>295</v>
      </c>
      <c r="E2425" s="77">
        <f>+IF(ISNUMBER(DATA!H394),DATA!H394,"n/a")</f>
        <v>381678</v>
      </c>
      <c r="F2425" s="78">
        <f>+IF(ISNUMBER(DATA!I394),DATA!I394,"n/a")</f>
        <v>2.5999999999999999E-2</v>
      </c>
      <c r="G2425" s="77">
        <f>+IF(ISNUMBER(DATA!R394),DATA!R394,"n/a")</f>
        <v>1197905</v>
      </c>
      <c r="H2425" s="78">
        <f>+IF(ISNUMBER(DATA!S394),DATA!S394,"n/a")</f>
        <v>0.02</v>
      </c>
      <c r="I2425" s="77">
        <f>+IF(ISNUMBER(DATA!AB394),DATA!AB394,"n/a")</f>
        <v>2373236</v>
      </c>
      <c r="J2425" s="78">
        <f>+IF(ISNUMBER(DATA!AC394),DATA!AC394,"n/a")</f>
        <v>1E-3</v>
      </c>
      <c r="K2425" s="77">
        <f>+IF(ISNUMBER(DATA!AL394),DATA!AL394,"n/a")</f>
        <v>5027782</v>
      </c>
      <c r="L2425" s="78">
        <f>+IF(ISNUMBER(DATA!AM394),DATA!AM394,"n/a")</f>
        <v>1E-3</v>
      </c>
      <c r="M2425" s="67"/>
      <c r="N2425" s="67"/>
      <c r="O2425" s="67"/>
      <c r="P2425" s="67"/>
      <c r="Q2425" s="67"/>
      <c r="S2425" s="71"/>
      <c r="U2425" s="71"/>
      <c r="W2425" s="71"/>
      <c r="Y2425" s="71"/>
    </row>
    <row r="2426" spans="1:25" s="70" customFormat="1" x14ac:dyDescent="0.2">
      <c r="A2426" s="67" t="s">
        <v>11</v>
      </c>
      <c r="B2426" s="67" t="s">
        <v>23</v>
      </c>
      <c r="C2426" s="67" t="s">
        <v>0</v>
      </c>
      <c r="D2426" s="67" t="s">
        <v>296</v>
      </c>
      <c r="E2426" s="77">
        <f>+IF(ISNUMBER(DATA!H395),DATA!H395,"n/a")</f>
        <v>37650</v>
      </c>
      <c r="F2426" s="78">
        <f>+IF(ISNUMBER(DATA!I395),DATA!I395,"n/a")</f>
        <v>7.2999999999999995E-2</v>
      </c>
      <c r="G2426" s="77">
        <f>+IF(ISNUMBER(DATA!R395),DATA!R395,"n/a")</f>
        <v>117780</v>
      </c>
      <c r="H2426" s="78">
        <f>+IF(ISNUMBER(DATA!S395),DATA!S395,"n/a")</f>
        <v>3.9E-2</v>
      </c>
      <c r="I2426" s="77">
        <f>+IF(ISNUMBER(DATA!AB395),DATA!AB395,"n/a")</f>
        <v>239519</v>
      </c>
      <c r="J2426" s="78">
        <f>+IF(ISNUMBER(DATA!AC395),DATA!AC395,"n/a")</f>
        <v>4.4999999999999998E-2</v>
      </c>
      <c r="K2426" s="77">
        <f>+IF(ISNUMBER(DATA!AL395),DATA!AL395,"n/a")</f>
        <v>504762</v>
      </c>
      <c r="L2426" s="78">
        <f>+IF(ISNUMBER(DATA!AM395),DATA!AM395,"n/a")</f>
        <v>0.17100000000000001</v>
      </c>
      <c r="M2426" s="67"/>
      <c r="N2426" s="67"/>
      <c r="O2426" s="67"/>
      <c r="P2426" s="67"/>
      <c r="Q2426" s="67"/>
      <c r="S2426" s="71"/>
      <c r="U2426" s="71"/>
      <c r="W2426" s="71"/>
      <c r="Y2426" s="71"/>
    </row>
    <row r="2427" spans="1:25" s="70" customFormat="1" x14ac:dyDescent="0.2">
      <c r="A2427" s="67" t="s">
        <v>11</v>
      </c>
      <c r="B2427" s="67" t="s">
        <v>23</v>
      </c>
      <c r="C2427" s="67" t="s">
        <v>0</v>
      </c>
      <c r="D2427" s="67" t="s">
        <v>297</v>
      </c>
      <c r="E2427" s="77">
        <f>+IF(ISNUMBER(DATA!H396),DATA!H396,"n/a")</f>
        <v>342648</v>
      </c>
      <c r="F2427" s="78">
        <f>+IF(ISNUMBER(DATA!I396),DATA!I396,"n/a")</f>
        <v>0.20200000000000001</v>
      </c>
      <c r="G2427" s="77">
        <f>+IF(ISNUMBER(DATA!R396),DATA!R396,"n/a")</f>
        <v>1124299</v>
      </c>
      <c r="H2427" s="78">
        <f>+IF(ISNUMBER(DATA!S396),DATA!S396,"n/a")</f>
        <v>0.14399999999999999</v>
      </c>
      <c r="I2427" s="77">
        <f>+IF(ISNUMBER(DATA!AB396),DATA!AB396,"n/a")</f>
        <v>2214310</v>
      </c>
      <c r="J2427" s="78">
        <f>+IF(ISNUMBER(DATA!AC396),DATA!AC396,"n/a")</f>
        <v>0.16900000000000001</v>
      </c>
      <c r="K2427" s="77">
        <f>+IF(ISNUMBER(DATA!AL396),DATA!AL396,"n/a")</f>
        <v>4453830</v>
      </c>
      <c r="L2427" s="78">
        <f>+IF(ISNUMBER(DATA!AM396),DATA!AM396,"n/a")</f>
        <v>0.17599999999999999</v>
      </c>
      <c r="M2427" s="67"/>
      <c r="N2427" s="67"/>
      <c r="O2427" s="67"/>
      <c r="P2427" s="67"/>
      <c r="Q2427" s="67"/>
      <c r="S2427" s="71"/>
      <c r="U2427" s="71"/>
      <c r="W2427" s="71"/>
      <c r="Y2427" s="71"/>
    </row>
    <row r="2428" spans="1:25" s="70" customFormat="1" x14ac:dyDescent="0.2">
      <c r="A2428" s="67" t="s">
        <v>11</v>
      </c>
      <c r="B2428" s="67" t="s">
        <v>23</v>
      </c>
      <c r="C2428" s="67" t="s">
        <v>0</v>
      </c>
      <c r="D2428" s="67" t="s">
        <v>298</v>
      </c>
      <c r="E2428" s="77">
        <f>+IF(ISNUMBER(DATA!H397),DATA!H397,"n/a")</f>
        <v>18412</v>
      </c>
      <c r="F2428" s="78">
        <f>+IF(ISNUMBER(DATA!I397),DATA!I397,"n/a")</f>
        <v>0.159</v>
      </c>
      <c r="G2428" s="77">
        <f>+IF(ISNUMBER(DATA!R397),DATA!R397,"n/a")</f>
        <v>55533</v>
      </c>
      <c r="H2428" s="78">
        <f>+IF(ISNUMBER(DATA!S397),DATA!S397,"n/a")</f>
        <v>0.105</v>
      </c>
      <c r="I2428" s="77">
        <f>+IF(ISNUMBER(DATA!AB397),DATA!AB397,"n/a")</f>
        <v>110066</v>
      </c>
      <c r="J2428" s="78">
        <f>+IF(ISNUMBER(DATA!AC397),DATA!AC397,"n/a")</f>
        <v>-0.23899999999999999</v>
      </c>
      <c r="K2428" s="77">
        <f>+IF(ISNUMBER(DATA!AL397),DATA!AL397,"n/a")</f>
        <v>230123</v>
      </c>
      <c r="L2428" s="78">
        <f>+IF(ISNUMBER(DATA!AM397),DATA!AM397,"n/a")</f>
        <v>-0.69</v>
      </c>
      <c r="M2428" s="67"/>
      <c r="N2428" s="67"/>
      <c r="O2428" s="67"/>
      <c r="P2428" s="67"/>
      <c r="Q2428" s="67"/>
      <c r="S2428" s="71"/>
      <c r="U2428" s="71"/>
      <c r="W2428" s="71"/>
      <c r="Y2428" s="71"/>
    </row>
    <row r="2429" spans="1:25" s="70" customFormat="1" x14ac:dyDescent="0.2">
      <c r="A2429" s="67" t="s">
        <v>11</v>
      </c>
      <c r="B2429" s="67" t="s">
        <v>23</v>
      </c>
      <c r="C2429" s="67" t="s">
        <v>0</v>
      </c>
      <c r="D2429" s="67" t="s">
        <v>299</v>
      </c>
      <c r="E2429" s="77">
        <f>+IF(ISNUMBER(DATA!H398),DATA!H398,"n/a")</f>
        <v>37862</v>
      </c>
      <c r="F2429" s="78">
        <f>+IF(ISNUMBER(DATA!I398),DATA!I398,"n/a")</f>
        <v>-0.60599999999999998</v>
      </c>
      <c r="G2429" s="77">
        <f>+IF(ISNUMBER(DATA!R398),DATA!R398,"n/a")</f>
        <v>116098</v>
      </c>
      <c r="H2429" s="78">
        <f>+IF(ISNUMBER(DATA!S398),DATA!S398,"n/a")</f>
        <v>-0.55700000000000005</v>
      </c>
      <c r="I2429" s="77">
        <f>+IF(ISNUMBER(DATA!AB398),DATA!AB398,"n/a")</f>
        <v>233828</v>
      </c>
      <c r="J2429" s="78">
        <f>+IF(ISNUMBER(DATA!AC398),DATA!AC398,"n/a")</f>
        <v>-0.56899999999999995</v>
      </c>
      <c r="K2429" s="77">
        <f>+IF(ISNUMBER(DATA!AL398),DATA!AL398,"n/a")</f>
        <v>860825</v>
      </c>
      <c r="L2429" s="78">
        <f>+IF(ISNUMBER(DATA!AM398),DATA!AM398,"n/a")</f>
        <v>-0.35399999999999998</v>
      </c>
      <c r="M2429" s="67"/>
      <c r="N2429" s="67"/>
      <c r="O2429" s="67"/>
      <c r="P2429" s="67"/>
      <c r="Q2429" s="67"/>
      <c r="S2429" s="71"/>
      <c r="U2429" s="71"/>
      <c r="W2429" s="71"/>
      <c r="Y2429" s="71"/>
    </row>
    <row r="2430" spans="1:25" s="70" customFormat="1" x14ac:dyDescent="0.2">
      <c r="A2430" s="67" t="s">
        <v>11</v>
      </c>
      <c r="B2430" s="67" t="s">
        <v>23</v>
      </c>
      <c r="C2430" s="67" t="s">
        <v>0</v>
      </c>
      <c r="D2430" s="67" t="s">
        <v>300</v>
      </c>
      <c r="E2430" s="77">
        <f>+IF(ISNUMBER(DATA!H399),DATA!H399,"n/a")</f>
        <v>73884</v>
      </c>
      <c r="F2430" s="78">
        <f>+IF(ISNUMBER(DATA!I399),DATA!I399,"n/a")</f>
        <v>0.107</v>
      </c>
      <c r="G2430" s="77">
        <f>+IF(ISNUMBER(DATA!R399),DATA!R399,"n/a")</f>
        <v>233154</v>
      </c>
      <c r="H2430" s="78">
        <f>+IF(ISNUMBER(DATA!S399),DATA!S399,"n/a")</f>
        <v>2.8000000000000001E-2</v>
      </c>
      <c r="I2430" s="77">
        <f>+IF(ISNUMBER(DATA!AB399),DATA!AB399,"n/a")</f>
        <v>472809</v>
      </c>
      <c r="J2430" s="78">
        <f>+IF(ISNUMBER(DATA!AC399),DATA!AC399,"n/a")</f>
        <v>0.05</v>
      </c>
      <c r="K2430" s="77">
        <f>+IF(ISNUMBER(DATA!AL399),DATA!AL399,"n/a")</f>
        <v>987831</v>
      </c>
      <c r="L2430" s="78">
        <f>+IF(ISNUMBER(DATA!AM399),DATA!AM399,"n/a")</f>
        <v>0.14899999999999999</v>
      </c>
      <c r="M2430" s="67"/>
      <c r="N2430" s="67"/>
      <c r="O2430" s="67"/>
      <c r="P2430" s="67"/>
      <c r="Q2430" s="67"/>
      <c r="S2430" s="71"/>
      <c r="U2430" s="71"/>
      <c r="W2430" s="71"/>
      <c r="Y2430" s="71"/>
    </row>
    <row r="2431" spans="1:25" s="70" customFormat="1" x14ac:dyDescent="0.2">
      <c r="A2431" s="67" t="s">
        <v>11</v>
      </c>
      <c r="B2431" s="67" t="s">
        <v>23</v>
      </c>
      <c r="C2431" s="67" t="s">
        <v>0</v>
      </c>
      <c r="D2431" s="67" t="s">
        <v>301</v>
      </c>
      <c r="E2431" s="77">
        <f>+IF(ISNUMBER(DATA!H400),DATA!H400,"n/a")</f>
        <v>109354</v>
      </c>
      <c r="F2431" s="78">
        <f>+IF(ISNUMBER(DATA!I400),DATA!I400,"n/a")</f>
        <v>0.10299999999999999</v>
      </c>
      <c r="G2431" s="77">
        <f>+IF(ISNUMBER(DATA!R400),DATA!R400,"n/a")</f>
        <v>345736</v>
      </c>
      <c r="H2431" s="78">
        <f>+IF(ISNUMBER(DATA!S400),DATA!S400,"n/a")</f>
        <v>0.11799999999999999</v>
      </c>
      <c r="I2431" s="77">
        <f>+IF(ISNUMBER(DATA!AB400),DATA!AB400,"n/a")</f>
        <v>690487</v>
      </c>
      <c r="J2431" s="78">
        <f>+IF(ISNUMBER(DATA!AC400),DATA!AC400,"n/a")</f>
        <v>0.16600000000000001</v>
      </c>
      <c r="K2431" s="77">
        <f>+IF(ISNUMBER(DATA!AL400),DATA!AL400,"n/a")</f>
        <v>1374757</v>
      </c>
      <c r="L2431" s="78">
        <f>+IF(ISNUMBER(DATA!AM400),DATA!AM400,"n/a")</f>
        <v>0.255</v>
      </c>
      <c r="M2431" s="67"/>
      <c r="N2431" s="67"/>
      <c r="O2431" s="67"/>
      <c r="P2431" s="67"/>
      <c r="Q2431" s="67"/>
      <c r="S2431" s="71"/>
      <c r="U2431" s="71"/>
      <c r="W2431" s="71"/>
      <c r="Y2431" s="71"/>
    </row>
    <row r="2432" spans="1:25" s="70" customFormat="1" x14ac:dyDescent="0.2">
      <c r="A2432" s="67" t="s">
        <v>11</v>
      </c>
      <c r="B2432" s="67" t="s">
        <v>23</v>
      </c>
      <c r="C2432" s="67" t="s">
        <v>0</v>
      </c>
      <c r="D2432" s="67" t="s">
        <v>302</v>
      </c>
      <c r="E2432" s="77">
        <f>+IF(ISNUMBER(DATA!H401),DATA!H401,"n/a")</f>
        <v>506409</v>
      </c>
      <c r="F2432" s="78">
        <f>+IF(ISNUMBER(DATA!I401),DATA!I401,"n/a")</f>
        <v>9.8000000000000004E-2</v>
      </c>
      <c r="G2432" s="77">
        <f>+IF(ISNUMBER(DATA!R401),DATA!R401,"n/a")</f>
        <v>1502887</v>
      </c>
      <c r="H2432" s="78">
        <f>+IF(ISNUMBER(DATA!S401),DATA!S401,"n/a")</f>
        <v>7.5999999999999998E-2</v>
      </c>
      <c r="I2432" s="77">
        <f>+IF(ISNUMBER(DATA!AB401),DATA!AB401,"n/a")</f>
        <v>3123572</v>
      </c>
      <c r="J2432" s="78">
        <f>+IF(ISNUMBER(DATA!AC401),DATA!AC401,"n/a")</f>
        <v>4.4999999999999998E-2</v>
      </c>
      <c r="K2432" s="77">
        <f>+IF(ISNUMBER(DATA!AL401),DATA!AL401,"n/a")</f>
        <v>5986497</v>
      </c>
      <c r="L2432" s="78">
        <f>+IF(ISNUMBER(DATA!AM401),DATA!AM401,"n/a")</f>
        <v>-3.5000000000000003E-2</v>
      </c>
      <c r="M2432" s="67"/>
      <c r="N2432" s="67"/>
      <c r="O2432" s="67"/>
      <c r="P2432" s="67"/>
      <c r="Q2432" s="67"/>
      <c r="S2432" s="71"/>
      <c r="U2432" s="71"/>
      <c r="W2432" s="71"/>
      <c r="Y2432" s="71"/>
    </row>
    <row r="2433" spans="1:25" s="70" customFormat="1" x14ac:dyDescent="0.2">
      <c r="A2433" s="67" t="s">
        <v>11</v>
      </c>
      <c r="B2433" s="67" t="s">
        <v>23</v>
      </c>
      <c r="C2433" s="67" t="s">
        <v>0</v>
      </c>
      <c r="D2433" s="67" t="s">
        <v>303</v>
      </c>
      <c r="E2433" s="77">
        <f>+IF(ISNUMBER(DATA!H402),DATA!H402,"n/a")</f>
        <v>205782</v>
      </c>
      <c r="F2433" s="78">
        <f>+IF(ISNUMBER(DATA!I402),DATA!I402,"n/a")</f>
        <v>1.7999999999999999E-2</v>
      </c>
      <c r="G2433" s="77">
        <f>+IF(ISNUMBER(DATA!R402),DATA!R402,"n/a")</f>
        <v>669194</v>
      </c>
      <c r="H2433" s="78">
        <f>+IF(ISNUMBER(DATA!S402),DATA!S402,"n/a")</f>
        <v>0.03</v>
      </c>
      <c r="I2433" s="77">
        <f>+IF(ISNUMBER(DATA!AB402),DATA!AB402,"n/a")</f>
        <v>1383624</v>
      </c>
      <c r="J2433" s="78">
        <f>+IF(ISNUMBER(DATA!AC402),DATA!AC402,"n/a")</f>
        <v>2.9000000000000001E-2</v>
      </c>
      <c r="K2433" s="77">
        <f>+IF(ISNUMBER(DATA!AL402),DATA!AL402,"n/a")</f>
        <v>2903931</v>
      </c>
      <c r="L2433" s="78">
        <f>+IF(ISNUMBER(DATA!AM402),DATA!AM402,"n/a")</f>
        <v>8.5000000000000006E-2</v>
      </c>
      <c r="M2433" s="67"/>
      <c r="N2433" s="67"/>
      <c r="O2433" s="67"/>
      <c r="P2433" s="67"/>
      <c r="Q2433" s="67"/>
      <c r="S2433" s="71"/>
      <c r="U2433" s="71"/>
      <c r="W2433" s="71"/>
      <c r="Y2433" s="71"/>
    </row>
    <row r="2434" spans="1:25" s="70" customFormat="1" x14ac:dyDescent="0.2">
      <c r="A2434" s="67" t="s">
        <v>11</v>
      </c>
      <c r="B2434" s="67" t="s">
        <v>23</v>
      </c>
      <c r="C2434" s="67" t="s">
        <v>0</v>
      </c>
      <c r="D2434" s="67" t="s">
        <v>304</v>
      </c>
      <c r="E2434" s="77">
        <f>+IF(ISNUMBER(DATA!H403),DATA!H403,"n/a")</f>
        <v>34288</v>
      </c>
      <c r="F2434" s="78">
        <f>+IF(ISNUMBER(DATA!I403),DATA!I403,"n/a")</f>
        <v>0.32300000000000001</v>
      </c>
      <c r="G2434" s="77">
        <f>+IF(ISNUMBER(DATA!R403),DATA!R403,"n/a")</f>
        <v>105618</v>
      </c>
      <c r="H2434" s="78">
        <f>+IF(ISNUMBER(DATA!S403),DATA!S403,"n/a")</f>
        <v>0.31</v>
      </c>
      <c r="I2434" s="77">
        <f>+IF(ISNUMBER(DATA!AB403),DATA!AB403,"n/a")</f>
        <v>208204</v>
      </c>
      <c r="J2434" s="78">
        <f>+IF(ISNUMBER(DATA!AC403),DATA!AC403,"n/a")</f>
        <v>0.23699999999999999</v>
      </c>
      <c r="K2434" s="77">
        <f>+IF(ISNUMBER(DATA!AL403),DATA!AL403,"n/a")</f>
        <v>422339</v>
      </c>
      <c r="L2434" s="78">
        <f>+IF(ISNUMBER(DATA!AM403),DATA!AM403,"n/a")</f>
        <v>0.26100000000000001</v>
      </c>
      <c r="M2434" s="67"/>
      <c r="N2434" s="67"/>
      <c r="O2434" s="67"/>
      <c r="P2434" s="67"/>
      <c r="Q2434" s="67"/>
      <c r="S2434" s="71"/>
      <c r="U2434" s="71"/>
      <c r="W2434" s="71"/>
      <c r="Y2434" s="71"/>
    </row>
    <row r="2435" spans="1:25" s="70" customFormat="1" x14ac:dyDescent="0.2">
      <c r="A2435" s="67" t="s">
        <v>11</v>
      </c>
      <c r="B2435" s="67" t="s">
        <v>23</v>
      </c>
      <c r="C2435" s="67" t="s">
        <v>0</v>
      </c>
      <c r="D2435" s="67" t="s">
        <v>305</v>
      </c>
      <c r="E2435" s="77">
        <f>+IF(ISNUMBER(DATA!H404),DATA!H404,"n/a")</f>
        <v>205190</v>
      </c>
      <c r="F2435" s="78">
        <f>+IF(ISNUMBER(DATA!I404),DATA!I404,"n/a")</f>
        <v>0.18099999999999999</v>
      </c>
      <c r="G2435" s="77">
        <f>+IF(ISNUMBER(DATA!R404),DATA!R404,"n/a")</f>
        <v>688889</v>
      </c>
      <c r="H2435" s="78">
        <f>+IF(ISNUMBER(DATA!S404),DATA!S404,"n/a")</f>
        <v>0.10299999999999999</v>
      </c>
      <c r="I2435" s="77">
        <f>+IF(ISNUMBER(DATA!AB404),DATA!AB404,"n/a")</f>
        <v>1370218</v>
      </c>
      <c r="J2435" s="78">
        <f>+IF(ISNUMBER(DATA!AC404),DATA!AC404,"n/a")</f>
        <v>0.14599999999999999</v>
      </c>
      <c r="K2435" s="77">
        <f>+IF(ISNUMBER(DATA!AL404),DATA!AL404,"n/a")</f>
        <v>2776760</v>
      </c>
      <c r="L2435" s="78">
        <f>+IF(ISNUMBER(DATA!AM404),DATA!AM404,"n/a")</f>
        <v>0.17899999999999999</v>
      </c>
      <c r="M2435" s="67"/>
      <c r="N2435" s="67"/>
      <c r="O2435" s="67"/>
      <c r="P2435" s="67"/>
      <c r="Q2435" s="67"/>
      <c r="S2435" s="71"/>
      <c r="U2435" s="71"/>
      <c r="W2435" s="71"/>
      <c r="Y2435" s="71"/>
    </row>
    <row r="2436" spans="1:25" s="70" customFormat="1" x14ac:dyDescent="0.2">
      <c r="A2436" s="67" t="s">
        <v>11</v>
      </c>
      <c r="B2436" s="67" t="s">
        <v>23</v>
      </c>
      <c r="C2436" s="67" t="s">
        <v>0</v>
      </c>
      <c r="D2436" s="67" t="s">
        <v>306</v>
      </c>
      <c r="E2436" s="77">
        <f>+IF(ISNUMBER(DATA!H405),DATA!H405,"n/a")</f>
        <v>54496</v>
      </c>
      <c r="F2436" s="78">
        <f>+IF(ISNUMBER(DATA!I405),DATA!I405,"n/a")</f>
        <v>3.3000000000000002E-2</v>
      </c>
      <c r="G2436" s="77">
        <f>+IF(ISNUMBER(DATA!R405),DATA!R405,"n/a")</f>
        <v>175811</v>
      </c>
      <c r="H2436" s="78">
        <f>+IF(ISNUMBER(DATA!S405),DATA!S405,"n/a")</f>
        <v>3.7999999999999999E-2</v>
      </c>
      <c r="I2436" s="77">
        <f>+IF(ISNUMBER(DATA!AB405),DATA!AB405,"n/a")</f>
        <v>373475</v>
      </c>
      <c r="J2436" s="78">
        <f>+IF(ISNUMBER(DATA!AC405),DATA!AC405,"n/a")</f>
        <v>5.6000000000000001E-2</v>
      </c>
      <c r="K2436" s="77">
        <f>+IF(ISNUMBER(DATA!AL405),DATA!AL405,"n/a")</f>
        <v>750915</v>
      </c>
      <c r="L2436" s="78">
        <f>+IF(ISNUMBER(DATA!AM405),DATA!AM405,"n/a")</f>
        <v>0.104</v>
      </c>
      <c r="M2436" s="67"/>
      <c r="N2436" s="67"/>
      <c r="O2436" s="67"/>
      <c r="P2436" s="67"/>
      <c r="Q2436" s="67"/>
      <c r="S2436" s="71"/>
      <c r="U2436" s="71"/>
      <c r="W2436" s="71"/>
      <c r="Y2436" s="71"/>
    </row>
    <row r="2437" spans="1:25" s="70" customFormat="1" x14ac:dyDescent="0.2">
      <c r="A2437" s="67" t="s">
        <v>11</v>
      </c>
      <c r="B2437" s="67" t="s">
        <v>23</v>
      </c>
      <c r="C2437" s="67" t="s">
        <v>0</v>
      </c>
      <c r="D2437" s="67" t="s">
        <v>307</v>
      </c>
      <c r="E2437" s="77">
        <f>+IF(ISNUMBER(DATA!H406),DATA!H406,"n/a")</f>
        <v>268007</v>
      </c>
      <c r="F2437" s="78">
        <f>+IF(ISNUMBER(DATA!I406),DATA!I406,"n/a")</f>
        <v>1.9E-2</v>
      </c>
      <c r="G2437" s="77">
        <f>+IF(ISNUMBER(DATA!R406),DATA!R406,"n/a")</f>
        <v>788681</v>
      </c>
      <c r="H2437" s="78">
        <f>+IF(ISNUMBER(DATA!S406),DATA!S406,"n/a")</f>
        <v>1.4999999999999999E-2</v>
      </c>
      <c r="I2437" s="77">
        <f>+IF(ISNUMBER(DATA!AB406),DATA!AB406,"n/a")</f>
        <v>1638348</v>
      </c>
      <c r="J2437" s="78">
        <f>+IF(ISNUMBER(DATA!AC406),DATA!AC406,"n/a")</f>
        <v>5.0999999999999997E-2</v>
      </c>
      <c r="K2437" s="77">
        <f>+IF(ISNUMBER(DATA!AL406),DATA!AL406,"n/a")</f>
        <v>3171525</v>
      </c>
      <c r="L2437" s="78">
        <f>+IF(ISNUMBER(DATA!AM406),DATA!AM406,"n/a")</f>
        <v>7.0000000000000001E-3</v>
      </c>
      <c r="M2437" s="67"/>
      <c r="N2437" s="67"/>
      <c r="O2437" s="67"/>
      <c r="P2437" s="67"/>
      <c r="Q2437" s="67"/>
      <c r="S2437" s="71"/>
      <c r="U2437" s="71"/>
      <c r="W2437" s="71"/>
      <c r="Y2437" s="71"/>
    </row>
    <row r="2438" spans="1:25" s="70" customFormat="1" x14ac:dyDescent="0.2">
      <c r="A2438" s="67" t="s">
        <v>11</v>
      </c>
      <c r="B2438" s="67" t="s">
        <v>23</v>
      </c>
      <c r="C2438" s="67" t="s">
        <v>0</v>
      </c>
      <c r="D2438" s="67" t="s">
        <v>308</v>
      </c>
      <c r="E2438" s="77">
        <f>+IF(ISNUMBER(DATA!H407),DATA!H407,"n/a")</f>
        <v>133776</v>
      </c>
      <c r="F2438" s="78">
        <f>+IF(ISNUMBER(DATA!I407),DATA!I407,"n/a")</f>
        <v>7.2999999999999995E-2</v>
      </c>
      <c r="G2438" s="77">
        <f>+IF(ISNUMBER(DATA!R407),DATA!R407,"n/a")</f>
        <v>408284</v>
      </c>
      <c r="H2438" s="78">
        <f>+IF(ISNUMBER(DATA!S407),DATA!S407,"n/a")</f>
        <v>5.1999999999999998E-2</v>
      </c>
      <c r="I2438" s="77">
        <f>+IF(ISNUMBER(DATA!AB407),DATA!AB407,"n/a")</f>
        <v>787491</v>
      </c>
      <c r="J2438" s="78">
        <f>+IF(ISNUMBER(DATA!AC407),DATA!AC407,"n/a")</f>
        <v>2.5000000000000001E-2</v>
      </c>
      <c r="K2438" s="77">
        <f>+IF(ISNUMBER(DATA!AL407),DATA!AL407,"n/a")</f>
        <v>1747208</v>
      </c>
      <c r="L2438" s="78">
        <f>+IF(ISNUMBER(DATA!AM407),DATA!AM407,"n/a")</f>
        <v>0.12</v>
      </c>
      <c r="M2438" s="67"/>
      <c r="N2438" s="67"/>
      <c r="O2438" s="67"/>
      <c r="P2438" s="67"/>
      <c r="Q2438" s="67"/>
      <c r="S2438" s="71"/>
      <c r="U2438" s="71"/>
      <c r="W2438" s="71"/>
      <c r="Y2438" s="71"/>
    </row>
    <row r="2439" spans="1:25" s="70" customFormat="1" x14ac:dyDescent="0.2">
      <c r="A2439" s="67" t="s">
        <v>11</v>
      </c>
      <c r="B2439" s="67" t="s">
        <v>23</v>
      </c>
      <c r="C2439" s="67" t="s">
        <v>0</v>
      </c>
      <c r="D2439" s="67" t="s">
        <v>309</v>
      </c>
      <c r="E2439" s="77">
        <f>+IF(ISNUMBER(DATA!H408),DATA!H408,"n/a")</f>
        <v>157511</v>
      </c>
      <c r="F2439" s="78">
        <f>+IF(ISNUMBER(DATA!I408),DATA!I408,"n/a")</f>
        <v>7.6999999999999999E-2</v>
      </c>
      <c r="G2439" s="77">
        <f>+IF(ISNUMBER(DATA!R408),DATA!R408,"n/a")</f>
        <v>476516</v>
      </c>
      <c r="H2439" s="78">
        <f>+IF(ISNUMBER(DATA!S408),DATA!S408,"n/a")</f>
        <v>7.2999999999999995E-2</v>
      </c>
      <c r="I2439" s="77">
        <f>+IF(ISNUMBER(DATA!AB408),DATA!AB408,"n/a")</f>
        <v>1002033</v>
      </c>
      <c r="J2439" s="78">
        <f>+IF(ISNUMBER(DATA!AC408),DATA!AC408,"n/a")</f>
        <v>0.09</v>
      </c>
      <c r="K2439" s="77">
        <f>+IF(ISNUMBER(DATA!AL408),DATA!AL408,"n/a")</f>
        <v>1969626</v>
      </c>
      <c r="L2439" s="78">
        <f>+IF(ISNUMBER(DATA!AM408),DATA!AM408,"n/a")</f>
        <v>5.8000000000000003E-2</v>
      </c>
      <c r="M2439" s="67"/>
      <c r="N2439" s="67"/>
      <c r="O2439" s="67"/>
      <c r="P2439" s="67"/>
      <c r="Q2439" s="67"/>
      <c r="S2439" s="71"/>
      <c r="U2439" s="71"/>
      <c r="W2439" s="71"/>
      <c r="Y2439" s="71"/>
    </row>
    <row r="2440" spans="1:25" s="70" customFormat="1" x14ac:dyDescent="0.2">
      <c r="A2440" s="67" t="s">
        <v>11</v>
      </c>
      <c r="B2440" s="67" t="s">
        <v>23</v>
      </c>
      <c r="C2440" s="67" t="s">
        <v>0</v>
      </c>
      <c r="D2440" s="67" t="s">
        <v>310</v>
      </c>
      <c r="E2440" s="77">
        <f>+IF(ISNUMBER(DATA!H409),DATA!H409,"n/a")</f>
        <v>108527</v>
      </c>
      <c r="F2440" s="78">
        <f>+IF(ISNUMBER(DATA!I409),DATA!I409,"n/a")</f>
        <v>0.127</v>
      </c>
      <c r="G2440" s="77">
        <f>+IF(ISNUMBER(DATA!R409),DATA!R409,"n/a")</f>
        <v>328402</v>
      </c>
      <c r="H2440" s="78">
        <f>+IF(ISNUMBER(DATA!S409),DATA!S409,"n/a")</f>
        <v>0.105</v>
      </c>
      <c r="I2440" s="77">
        <f>+IF(ISNUMBER(DATA!AB409),DATA!AB409,"n/a")</f>
        <v>682534</v>
      </c>
      <c r="J2440" s="78">
        <f>+IF(ISNUMBER(DATA!AC409),DATA!AC409,"n/a")</f>
        <v>5.0000000000000001E-3</v>
      </c>
      <c r="K2440" s="77">
        <f>+IF(ISNUMBER(DATA!AL409),DATA!AL409,"n/a")</f>
        <v>1391730</v>
      </c>
      <c r="L2440" s="78">
        <f>+IF(ISNUMBER(DATA!AM409),DATA!AM409,"n/a")</f>
        <v>-0.04</v>
      </c>
      <c r="M2440" s="67"/>
      <c r="N2440" s="67"/>
      <c r="O2440" s="67"/>
      <c r="P2440" s="67"/>
      <c r="Q2440" s="67"/>
      <c r="S2440" s="71"/>
      <c r="U2440" s="71"/>
      <c r="W2440" s="71"/>
      <c r="Y2440" s="71"/>
    </row>
    <row r="2441" spans="1:25" s="70" customFormat="1" x14ac:dyDescent="0.2">
      <c r="A2441" s="67" t="s">
        <v>11</v>
      </c>
      <c r="B2441" s="67" t="s">
        <v>23</v>
      </c>
      <c r="C2441" s="67" t="s">
        <v>0</v>
      </c>
      <c r="D2441" s="67" t="s">
        <v>311</v>
      </c>
      <c r="E2441" s="77">
        <f>+IF(ISNUMBER(DATA!H410),DATA!H410,"n/a")</f>
        <v>128176</v>
      </c>
      <c r="F2441" s="78">
        <f>+IF(ISNUMBER(DATA!I410),DATA!I410,"n/a")</f>
        <v>-4.0000000000000001E-3</v>
      </c>
      <c r="G2441" s="77">
        <f>+IF(ISNUMBER(DATA!R410),DATA!R410,"n/a")</f>
        <v>402022</v>
      </c>
      <c r="H2441" s="78">
        <f>+IF(ISNUMBER(DATA!S410),DATA!S410,"n/a")</f>
        <v>3.2000000000000001E-2</v>
      </c>
      <c r="I2441" s="77">
        <f>+IF(ISNUMBER(DATA!AB410),DATA!AB410,"n/a")</f>
        <v>793361</v>
      </c>
      <c r="J2441" s="78">
        <f>+IF(ISNUMBER(DATA!AC410),DATA!AC410,"n/a")</f>
        <v>6.0000000000000001E-3</v>
      </c>
      <c r="K2441" s="77">
        <f>+IF(ISNUMBER(DATA!AL410),DATA!AL410,"n/a")</f>
        <v>1680908</v>
      </c>
      <c r="L2441" s="78">
        <f>+IF(ISNUMBER(DATA!AM410),DATA!AM410,"n/a")</f>
        <v>1.4999999999999999E-2</v>
      </c>
      <c r="M2441" s="67"/>
      <c r="N2441" s="67"/>
      <c r="O2441" s="67"/>
      <c r="P2441" s="67"/>
      <c r="Q2441" s="67"/>
      <c r="S2441" s="71"/>
      <c r="U2441" s="71"/>
      <c r="W2441" s="71"/>
      <c r="Y2441" s="71"/>
    </row>
    <row r="2442" spans="1:25" s="70" customFormat="1" x14ac:dyDescent="0.2">
      <c r="A2442" s="67" t="s">
        <v>11</v>
      </c>
      <c r="B2442" s="67" t="s">
        <v>23</v>
      </c>
      <c r="C2442" s="67" t="s">
        <v>0</v>
      </c>
      <c r="D2442" s="67" t="s">
        <v>312</v>
      </c>
      <c r="E2442" s="77">
        <f>+IF(ISNUMBER(DATA!H411),DATA!H411,"n/a")</f>
        <v>105123</v>
      </c>
      <c r="F2442" s="78">
        <f>+IF(ISNUMBER(DATA!I411),DATA!I411,"n/a")</f>
        <v>-1.7999999999999999E-2</v>
      </c>
      <c r="G2442" s="77">
        <f>+IF(ISNUMBER(DATA!R411),DATA!R411,"n/a")</f>
        <v>314640</v>
      </c>
      <c r="H2442" s="78">
        <f>+IF(ISNUMBER(DATA!S411),DATA!S411,"n/a")</f>
        <v>-4.5999999999999999E-2</v>
      </c>
      <c r="I2442" s="77">
        <f>+IF(ISNUMBER(DATA!AB411),DATA!AB411,"n/a")</f>
        <v>632594</v>
      </c>
      <c r="J2442" s="78">
        <f>+IF(ISNUMBER(DATA!AC411),DATA!AC411,"n/a")</f>
        <v>-1.6E-2</v>
      </c>
      <c r="K2442" s="77">
        <f>+IF(ISNUMBER(DATA!AL411),DATA!AL411,"n/a")</f>
        <v>1255307</v>
      </c>
      <c r="L2442" s="78">
        <f>+IF(ISNUMBER(DATA!AM411),DATA!AM411,"n/a")</f>
        <v>-4.3999999999999997E-2</v>
      </c>
      <c r="M2442" s="67"/>
      <c r="N2442" s="67"/>
      <c r="O2442" s="67"/>
      <c r="P2442" s="67"/>
      <c r="Q2442" s="67"/>
      <c r="S2442" s="71"/>
      <c r="U2442" s="71"/>
      <c r="W2442" s="71"/>
      <c r="Y2442" s="71"/>
    </row>
    <row r="2443" spans="1:25" s="70" customFormat="1" x14ac:dyDescent="0.2">
      <c r="A2443" s="67" t="s">
        <v>11</v>
      </c>
      <c r="B2443" s="67" t="s">
        <v>23</v>
      </c>
      <c r="C2443" s="67" t="s">
        <v>0</v>
      </c>
      <c r="D2443" s="67" t="s">
        <v>313</v>
      </c>
      <c r="E2443" s="77">
        <f>+IF(ISNUMBER(DATA!H412),DATA!H412,"n/a")</f>
        <v>61911</v>
      </c>
      <c r="F2443" s="78">
        <f>+IF(ISNUMBER(DATA!I412),DATA!I412,"n/a")</f>
        <v>0.159</v>
      </c>
      <c r="G2443" s="77">
        <f>+IF(ISNUMBER(DATA!R412),DATA!R412,"n/a")</f>
        <v>186405</v>
      </c>
      <c r="H2443" s="78">
        <f>+IF(ISNUMBER(DATA!S412),DATA!S412,"n/a")</f>
        <v>8.2000000000000003E-2</v>
      </c>
      <c r="I2443" s="77">
        <f>+IF(ISNUMBER(DATA!AB412),DATA!AB412,"n/a")</f>
        <v>378703</v>
      </c>
      <c r="J2443" s="78">
        <f>+IF(ISNUMBER(DATA!AC412),DATA!AC412,"n/a")</f>
        <v>9.0999999999999998E-2</v>
      </c>
      <c r="K2443" s="77">
        <f>+IF(ISNUMBER(DATA!AL412),DATA!AL412,"n/a")</f>
        <v>725929</v>
      </c>
      <c r="L2443" s="78">
        <f>+IF(ISNUMBER(DATA!AM412),DATA!AM412,"n/a")</f>
        <v>6.7000000000000004E-2</v>
      </c>
      <c r="M2443" s="67"/>
      <c r="N2443" s="67"/>
      <c r="O2443" s="67"/>
      <c r="P2443" s="67"/>
      <c r="Q2443" s="67"/>
      <c r="S2443" s="71"/>
      <c r="U2443" s="71"/>
      <c r="W2443" s="71"/>
      <c r="Y2443" s="71"/>
    </row>
    <row r="2444" spans="1:25" s="70" customFormat="1" x14ac:dyDescent="0.2">
      <c r="A2444" s="67" t="s">
        <v>11</v>
      </c>
      <c r="B2444" s="67" t="s">
        <v>23</v>
      </c>
      <c r="C2444" s="67" t="s">
        <v>0</v>
      </c>
      <c r="D2444" s="67" t="s">
        <v>314</v>
      </c>
      <c r="E2444" s="77">
        <f>+IF(ISNUMBER(DATA!H413),DATA!H413,"n/a")</f>
        <v>156523</v>
      </c>
      <c r="F2444" s="78">
        <f>+IF(ISNUMBER(DATA!I413),DATA!I413,"n/a")</f>
        <v>0.23599999999999999</v>
      </c>
      <c r="G2444" s="77">
        <f>+IF(ISNUMBER(DATA!R413),DATA!R413,"n/a")</f>
        <v>478198</v>
      </c>
      <c r="H2444" s="78">
        <f>+IF(ISNUMBER(DATA!S413),DATA!S413,"n/a")</f>
        <v>0.19</v>
      </c>
      <c r="I2444" s="77">
        <f>+IF(ISNUMBER(DATA!AB413),DATA!AB413,"n/a")</f>
        <v>932741</v>
      </c>
      <c r="J2444" s="78">
        <f>+IF(ISNUMBER(DATA!AC413),DATA!AC413,"n/a")</f>
        <v>0.16400000000000001</v>
      </c>
      <c r="K2444" s="77">
        <f>+IF(ISNUMBER(DATA!AL413),DATA!AL413,"n/a")</f>
        <v>1940894</v>
      </c>
      <c r="L2444" s="78">
        <f>+IF(ISNUMBER(DATA!AM413),DATA!AM413,"n/a")</f>
        <v>0.16700000000000001</v>
      </c>
      <c r="M2444" s="67"/>
      <c r="N2444" s="67"/>
      <c r="O2444" s="67"/>
      <c r="P2444" s="67"/>
      <c r="Q2444" s="67"/>
      <c r="S2444" s="71"/>
      <c r="U2444" s="71"/>
      <c r="W2444" s="71"/>
      <c r="Y2444" s="71"/>
    </row>
    <row r="2445" spans="1:25" s="70" customFormat="1" x14ac:dyDescent="0.2">
      <c r="A2445" s="67" t="s">
        <v>11</v>
      </c>
      <c r="B2445" s="67" t="s">
        <v>23</v>
      </c>
      <c r="C2445" s="67" t="s">
        <v>0</v>
      </c>
      <c r="D2445" s="67" t="s">
        <v>315</v>
      </c>
      <c r="E2445" s="77">
        <f>+IF(ISNUMBER(DATA!H414),DATA!H414,"n/a")</f>
        <v>35577</v>
      </c>
      <c r="F2445" s="78">
        <f>+IF(ISNUMBER(DATA!I414),DATA!I414,"n/a")</f>
        <v>0.48899999999999999</v>
      </c>
      <c r="G2445" s="77">
        <f>+IF(ISNUMBER(DATA!R414),DATA!R414,"n/a")</f>
        <v>109333</v>
      </c>
      <c r="H2445" s="78">
        <f>+IF(ISNUMBER(DATA!S414),DATA!S414,"n/a")</f>
        <v>0.47199999999999998</v>
      </c>
      <c r="I2445" s="77">
        <f>+IF(ISNUMBER(DATA!AB414),DATA!AB414,"n/a")</f>
        <v>212747</v>
      </c>
      <c r="J2445" s="78">
        <f>+IF(ISNUMBER(DATA!AC414),DATA!AC414,"n/a")</f>
        <v>0.45600000000000002</v>
      </c>
      <c r="K2445" s="77">
        <f>+IF(ISNUMBER(DATA!AL414),DATA!AL414,"n/a")</f>
        <v>426397</v>
      </c>
      <c r="L2445" s="78">
        <f>+IF(ISNUMBER(DATA!AM414),DATA!AM414,"n/a")</f>
        <v>0.41499999999999998</v>
      </c>
      <c r="M2445" s="67"/>
      <c r="N2445" s="67"/>
      <c r="O2445" s="67"/>
      <c r="P2445" s="67"/>
      <c r="Q2445" s="67"/>
      <c r="S2445" s="71"/>
      <c r="U2445" s="71"/>
      <c r="W2445" s="71"/>
      <c r="Y2445" s="71"/>
    </row>
    <row r="2446" spans="1:25" s="70" customFormat="1" x14ac:dyDescent="0.2">
      <c r="A2446" s="67" t="s">
        <v>11</v>
      </c>
      <c r="B2446" s="67" t="s">
        <v>23</v>
      </c>
      <c r="C2446" s="67" t="s">
        <v>0</v>
      </c>
      <c r="D2446" s="67" t="s">
        <v>316</v>
      </c>
      <c r="E2446" s="77">
        <f>+IF(ISNUMBER(DATA!H415),DATA!H415,"n/a")</f>
        <v>111962</v>
      </c>
      <c r="F2446" s="78">
        <f>+IF(ISNUMBER(DATA!I415),DATA!I415,"n/a")</f>
        <v>6.5000000000000002E-2</v>
      </c>
      <c r="G2446" s="77">
        <f>+IF(ISNUMBER(DATA!R415),DATA!R415,"n/a")</f>
        <v>345001</v>
      </c>
      <c r="H2446" s="78">
        <f>+IF(ISNUMBER(DATA!S415),DATA!S415,"n/a")</f>
        <v>1.2E-2</v>
      </c>
      <c r="I2446" s="77">
        <f>+IF(ISNUMBER(DATA!AB415),DATA!AB415,"n/a")</f>
        <v>668422</v>
      </c>
      <c r="J2446" s="78">
        <f>+IF(ISNUMBER(DATA!AC415),DATA!AC415,"n/a")</f>
        <v>-0.04</v>
      </c>
      <c r="K2446" s="77">
        <f>+IF(ISNUMBER(DATA!AL415),DATA!AL415,"n/a")</f>
        <v>1424447</v>
      </c>
      <c r="L2446" s="78">
        <f>+IF(ISNUMBER(DATA!AM415),DATA!AM415,"n/a")</f>
        <v>-1.2E-2</v>
      </c>
      <c r="M2446" s="67"/>
      <c r="N2446" s="67"/>
      <c r="O2446" s="67"/>
      <c r="P2446" s="67"/>
      <c r="Q2446" s="67"/>
      <c r="S2446" s="71"/>
      <c r="U2446" s="71"/>
      <c r="W2446" s="71"/>
      <c r="Y2446" s="71"/>
    </row>
    <row r="2447" spans="1:25" s="70" customFormat="1" x14ac:dyDescent="0.2">
      <c r="A2447" s="67" t="s">
        <v>11</v>
      </c>
      <c r="B2447" s="67" t="s">
        <v>23</v>
      </c>
      <c r="C2447" s="67" t="s">
        <v>0</v>
      </c>
      <c r="D2447" s="67" t="s">
        <v>317</v>
      </c>
      <c r="E2447" s="77">
        <f>+IF(ISNUMBER(DATA!H416),DATA!H416,"n/a")</f>
        <v>298741</v>
      </c>
      <c r="F2447" s="78">
        <f>+IF(ISNUMBER(DATA!I416),DATA!I416,"n/a")</f>
        <v>0.23899999999999999</v>
      </c>
      <c r="G2447" s="77">
        <f>+IF(ISNUMBER(DATA!R416),DATA!R416,"n/a")</f>
        <v>945709</v>
      </c>
      <c r="H2447" s="78">
        <f>+IF(ISNUMBER(DATA!S416),DATA!S416,"n/a")</f>
        <v>0.22</v>
      </c>
      <c r="I2447" s="77">
        <f>+IF(ISNUMBER(DATA!AB416),DATA!AB416,"n/a")</f>
        <v>1849501</v>
      </c>
      <c r="J2447" s="78">
        <f>+IF(ISNUMBER(DATA!AC416),DATA!AC416,"n/a")</f>
        <v>0.16500000000000001</v>
      </c>
      <c r="K2447" s="77">
        <f>+IF(ISNUMBER(DATA!AL416),DATA!AL416,"n/a")</f>
        <v>3765959</v>
      </c>
      <c r="L2447" s="78">
        <f>+IF(ISNUMBER(DATA!AM416),DATA!AM416,"n/a")</f>
        <v>0.14499999999999999</v>
      </c>
      <c r="M2447" s="67"/>
      <c r="N2447" s="67"/>
      <c r="O2447" s="67"/>
      <c r="P2447" s="67"/>
      <c r="Q2447" s="67"/>
      <c r="S2447" s="71"/>
      <c r="U2447" s="71"/>
      <c r="W2447" s="71"/>
      <c r="Y2447" s="71"/>
    </row>
    <row r="2448" spans="1:25" s="70" customFormat="1" x14ac:dyDescent="0.2">
      <c r="A2448" s="67" t="s">
        <v>11</v>
      </c>
      <c r="B2448" s="67" t="s">
        <v>23</v>
      </c>
      <c r="C2448" s="67" t="s">
        <v>0</v>
      </c>
      <c r="D2448" s="67" t="s">
        <v>318</v>
      </c>
      <c r="E2448" s="77">
        <f>+IF(ISNUMBER(DATA!H417),DATA!H417,"n/a")</f>
        <v>152739</v>
      </c>
      <c r="F2448" s="78">
        <f>+IF(ISNUMBER(DATA!I417),DATA!I417,"n/a")</f>
        <v>0.25800000000000001</v>
      </c>
      <c r="G2448" s="77">
        <f>+IF(ISNUMBER(DATA!R417),DATA!R417,"n/a")</f>
        <v>440293</v>
      </c>
      <c r="H2448" s="78">
        <f>+IF(ISNUMBER(DATA!S417),DATA!S417,"n/a")</f>
        <v>0.222</v>
      </c>
      <c r="I2448" s="77">
        <f>+IF(ISNUMBER(DATA!AB417),DATA!AB417,"n/a")</f>
        <v>896297</v>
      </c>
      <c r="J2448" s="78">
        <f>+IF(ISNUMBER(DATA!AC417),DATA!AC417,"n/a")</f>
        <v>0.17799999999999999</v>
      </c>
      <c r="K2448" s="77">
        <f>+IF(ISNUMBER(DATA!AL417),DATA!AL417,"n/a")</f>
        <v>1832870</v>
      </c>
      <c r="L2448" s="78">
        <f>+IF(ISNUMBER(DATA!AM417),DATA!AM417,"n/a")</f>
        <v>0.104</v>
      </c>
      <c r="M2448" s="67"/>
      <c r="N2448" s="67"/>
      <c r="O2448" s="67"/>
      <c r="P2448" s="67"/>
      <c r="Q2448" s="67"/>
      <c r="S2448" s="71"/>
      <c r="U2448" s="71"/>
      <c r="W2448" s="71"/>
      <c r="Y2448" s="71"/>
    </row>
    <row r="2449" spans="1:25" s="70" customFormat="1" x14ac:dyDescent="0.2">
      <c r="A2449" s="67" t="s">
        <v>11</v>
      </c>
      <c r="B2449" s="67" t="s">
        <v>23</v>
      </c>
      <c r="C2449" s="67" t="s">
        <v>0</v>
      </c>
      <c r="D2449" s="67" t="s">
        <v>319</v>
      </c>
      <c r="E2449" s="77">
        <f>+IF(ISNUMBER(DATA!H418),DATA!H418,"n/a")</f>
        <v>204225</v>
      </c>
      <c r="F2449" s="78">
        <f>+IF(ISNUMBER(DATA!I418),DATA!I418,"n/a")</f>
        <v>0.20699999999999999</v>
      </c>
      <c r="G2449" s="77">
        <f>+IF(ISNUMBER(DATA!R418),DATA!R418,"n/a")</f>
        <v>679392</v>
      </c>
      <c r="H2449" s="78">
        <f>+IF(ISNUMBER(DATA!S418),DATA!S418,"n/a")</f>
        <v>0.11799999999999999</v>
      </c>
      <c r="I2449" s="77">
        <f>+IF(ISNUMBER(DATA!AB418),DATA!AB418,"n/a")</f>
        <v>1405019</v>
      </c>
      <c r="J2449" s="78">
        <f>+IF(ISNUMBER(DATA!AC418),DATA!AC418,"n/a")</f>
        <v>0.15</v>
      </c>
      <c r="K2449" s="77">
        <f>+IF(ISNUMBER(DATA!AL418),DATA!AL418,"n/a")</f>
        <v>2794376</v>
      </c>
      <c r="L2449" s="78">
        <f>+IF(ISNUMBER(DATA!AM418),DATA!AM418,"n/a")</f>
        <v>0.154</v>
      </c>
      <c r="M2449" s="67"/>
      <c r="N2449" s="67"/>
      <c r="O2449" s="67"/>
      <c r="P2449" s="67"/>
      <c r="Q2449" s="67"/>
      <c r="S2449" s="71"/>
      <c r="U2449" s="71"/>
      <c r="W2449" s="71"/>
      <c r="Y2449" s="71"/>
    </row>
    <row r="2450" spans="1:25" s="70" customFormat="1" x14ac:dyDescent="0.2">
      <c r="A2450" s="67" t="s">
        <v>11</v>
      </c>
      <c r="B2450" s="67" t="s">
        <v>23</v>
      </c>
      <c r="C2450" s="67" t="s">
        <v>0</v>
      </c>
      <c r="D2450" s="67" t="s">
        <v>320</v>
      </c>
      <c r="E2450" s="77">
        <f>+IF(ISNUMBER(DATA!H419),DATA!H419,"n/a")</f>
        <v>109770</v>
      </c>
      <c r="F2450" s="78">
        <f>+IF(ISNUMBER(DATA!I419),DATA!I419,"n/a")</f>
        <v>0.17</v>
      </c>
      <c r="G2450" s="77">
        <f>+IF(ISNUMBER(DATA!R419),DATA!R419,"n/a")</f>
        <v>350607</v>
      </c>
      <c r="H2450" s="78">
        <f>+IF(ISNUMBER(DATA!S419),DATA!S419,"n/a")</f>
        <v>0.17499999999999999</v>
      </c>
      <c r="I2450" s="77">
        <f>+IF(ISNUMBER(DATA!AB419),DATA!AB419,"n/a")</f>
        <v>709082</v>
      </c>
      <c r="J2450" s="78">
        <f>+IF(ISNUMBER(DATA!AC419),DATA!AC419,"n/a")</f>
        <v>0.20300000000000001</v>
      </c>
      <c r="K2450" s="77">
        <f>+IF(ISNUMBER(DATA!AL419),DATA!AL419,"n/a")</f>
        <v>1425761</v>
      </c>
      <c r="L2450" s="78">
        <f>+IF(ISNUMBER(DATA!AM419),DATA!AM419,"n/a")</f>
        <v>0.24</v>
      </c>
      <c r="M2450" s="67"/>
      <c r="N2450" s="67"/>
      <c r="O2450" s="67"/>
      <c r="P2450" s="67"/>
      <c r="Q2450" s="67"/>
      <c r="S2450" s="71"/>
      <c r="U2450" s="71"/>
      <c r="W2450" s="71"/>
      <c r="Y2450" s="71"/>
    </row>
    <row r="2451" spans="1:25" s="70" customFormat="1" x14ac:dyDescent="0.2">
      <c r="A2451" s="67" t="s">
        <v>11</v>
      </c>
      <c r="B2451" s="67" t="s">
        <v>23</v>
      </c>
      <c r="C2451" s="67" t="s">
        <v>0</v>
      </c>
      <c r="D2451" s="67" t="s">
        <v>321</v>
      </c>
      <c r="E2451" s="77">
        <f>+IF(ISNUMBER(DATA!H420),DATA!H420,"n/a")</f>
        <v>262382</v>
      </c>
      <c r="F2451" s="78">
        <f>+IF(ISNUMBER(DATA!I420),DATA!I420,"n/a")</f>
        <v>0.16200000000000001</v>
      </c>
      <c r="G2451" s="77">
        <f>+IF(ISNUMBER(DATA!R420),DATA!R420,"n/a")</f>
        <v>876358</v>
      </c>
      <c r="H2451" s="78">
        <f>+IF(ISNUMBER(DATA!S420),DATA!S420,"n/a")</f>
        <v>5.7000000000000002E-2</v>
      </c>
      <c r="I2451" s="77">
        <f>+IF(ISNUMBER(DATA!AB420),DATA!AB420,"n/a")</f>
        <v>1740321</v>
      </c>
      <c r="J2451" s="78">
        <f>+IF(ISNUMBER(DATA!AC420),DATA!AC420,"n/a")</f>
        <v>0.104</v>
      </c>
      <c r="K2451" s="77">
        <f>+IF(ISNUMBER(DATA!AL420),DATA!AL420,"n/a")</f>
        <v>3583371</v>
      </c>
      <c r="L2451" s="78">
        <f>+IF(ISNUMBER(DATA!AM420),DATA!AM420,"n/a")</f>
        <v>0.13900000000000001</v>
      </c>
      <c r="M2451" s="67"/>
      <c r="N2451" s="67"/>
      <c r="O2451" s="67"/>
      <c r="P2451" s="67"/>
      <c r="Q2451" s="67"/>
      <c r="S2451" s="71"/>
      <c r="U2451" s="71"/>
      <c r="W2451" s="71"/>
      <c r="Y2451" s="71"/>
    </row>
    <row r="2452" spans="1:25" s="70" customFormat="1" x14ac:dyDescent="0.2">
      <c r="A2452" s="67" t="s">
        <v>11</v>
      </c>
      <c r="B2452" s="67" t="s">
        <v>23</v>
      </c>
      <c r="C2452" s="67" t="s">
        <v>0</v>
      </c>
      <c r="D2452" s="67" t="s">
        <v>347</v>
      </c>
      <c r="E2452" s="77">
        <f>+IF(ISNUMBER(DATA!H421),DATA!H421,"n/a")</f>
        <v>49530</v>
      </c>
      <c r="F2452" s="78">
        <f>+IF(ISNUMBER(DATA!I421),DATA!I421,"n/a")</f>
        <v>0.106</v>
      </c>
      <c r="G2452" s="77">
        <f>+IF(ISNUMBER(DATA!R421),DATA!R421,"n/a")</f>
        <v>155573</v>
      </c>
      <c r="H2452" s="78">
        <f>+IF(ISNUMBER(DATA!S421),DATA!S421,"n/a")</f>
        <v>0.08</v>
      </c>
      <c r="I2452" s="77">
        <f>+IF(ISNUMBER(DATA!AB421),DATA!AB421,"n/a")</f>
        <v>314116</v>
      </c>
      <c r="J2452" s="78">
        <f>+IF(ISNUMBER(DATA!AC421),DATA!AC421,"n/a")</f>
        <v>6.4000000000000001E-2</v>
      </c>
      <c r="K2452" s="77">
        <f>+IF(ISNUMBER(DATA!AL421),DATA!AL421,"n/a")</f>
        <v>613798</v>
      </c>
      <c r="L2452" s="78">
        <f>+IF(ISNUMBER(DATA!AM421),DATA!AM421,"n/a")</f>
        <v>4.4999999999999998E-2</v>
      </c>
      <c r="M2452" s="67"/>
      <c r="N2452" s="67"/>
      <c r="O2452" s="67"/>
      <c r="P2452" s="67"/>
      <c r="Q2452" s="67"/>
      <c r="S2452" s="71"/>
      <c r="U2452" s="71"/>
      <c r="W2452" s="71"/>
      <c r="Y2452" s="71"/>
    </row>
    <row r="2453" spans="1:25" s="70" customFormat="1" x14ac:dyDescent="0.2">
      <c r="A2453" s="67" t="s">
        <v>11</v>
      </c>
      <c r="B2453" s="67" t="s">
        <v>23</v>
      </c>
      <c r="C2453" s="67" t="s">
        <v>0</v>
      </c>
      <c r="D2453" s="67" t="s">
        <v>348</v>
      </c>
      <c r="E2453" s="77">
        <f>+IF(ISNUMBER(DATA!H422),DATA!H422,"n/a")</f>
        <v>101897</v>
      </c>
      <c r="F2453" s="78">
        <f>+IF(ISNUMBER(DATA!I422),DATA!I422,"n/a")</f>
        <v>1.6E-2</v>
      </c>
      <c r="G2453" s="77">
        <f>+IF(ISNUMBER(DATA!R422),DATA!R422,"n/a")</f>
        <v>293328</v>
      </c>
      <c r="H2453" s="78">
        <f>+IF(ISNUMBER(DATA!S422),DATA!S422,"n/a")</f>
        <v>-8.2000000000000003E-2</v>
      </c>
      <c r="I2453" s="77">
        <f>+IF(ISNUMBER(DATA!AB422),DATA!AB422,"n/a")</f>
        <v>585792</v>
      </c>
      <c r="J2453" s="78">
        <f>+IF(ISNUMBER(DATA!AC422),DATA!AC422,"n/a")</f>
        <v>-9.2999999999999999E-2</v>
      </c>
      <c r="K2453" s="77">
        <f>+IF(ISNUMBER(DATA!AL422),DATA!AL422,"n/a")</f>
        <v>1237832</v>
      </c>
      <c r="L2453" s="78">
        <f>+IF(ISNUMBER(DATA!AM422),DATA!AM422,"n/a")</f>
        <v>-2.5999999999999999E-2</v>
      </c>
      <c r="M2453" s="67"/>
      <c r="N2453" s="67"/>
      <c r="O2453" s="67"/>
      <c r="P2453" s="67"/>
      <c r="Q2453" s="67"/>
      <c r="S2453" s="71"/>
      <c r="U2453" s="71"/>
      <c r="W2453" s="71"/>
      <c r="Y2453" s="71"/>
    </row>
    <row r="2454" spans="1:25" x14ac:dyDescent="0.2">
      <c r="E2454" s="101"/>
      <c r="F2454" s="103"/>
      <c r="G2454" s="101"/>
      <c r="H2454" s="103"/>
      <c r="I2454" s="101"/>
      <c r="J2454" s="103"/>
      <c r="K2454" s="101"/>
      <c r="L2454" s="103"/>
    </row>
    <row r="2455" spans="1:25" s="70" customFormat="1" x14ac:dyDescent="0.2">
      <c r="A2455" s="67" t="s">
        <v>11</v>
      </c>
      <c r="B2455" s="67" t="s">
        <v>23</v>
      </c>
      <c r="C2455" s="67" t="s">
        <v>9</v>
      </c>
      <c r="D2455" s="67" t="s">
        <v>274</v>
      </c>
      <c r="E2455" s="87">
        <f>+IF(ISNUMBER(DATA!J373),DATA!J373,"n/a")</f>
        <v>13273</v>
      </c>
      <c r="F2455" s="78">
        <f>+IF(ISNUMBER(DATA!K373),DATA!K373,"n/a")</f>
        <v>0.13800000000000001</v>
      </c>
      <c r="G2455" s="87">
        <f>+IF(ISNUMBER(DATA!T373),DATA!T373,"n/a")</f>
        <v>39539</v>
      </c>
      <c r="H2455" s="78">
        <f>+IF(ISNUMBER(DATA!U373),DATA!U373,"n/a")</f>
        <v>-5.8999999999999997E-2</v>
      </c>
      <c r="I2455" s="87">
        <f>+IF(ISNUMBER(DATA!AD373),DATA!AD373,"n/a")</f>
        <v>84152</v>
      </c>
      <c r="J2455" s="78">
        <f>+IF(ISNUMBER(DATA!AE373),DATA!AE373,"n/a")</f>
        <v>-9.6000000000000002E-2</v>
      </c>
      <c r="K2455" s="87">
        <f>+IF(ISNUMBER(DATA!AN373),DATA!AN373,"n/a")</f>
        <v>167450</v>
      </c>
      <c r="L2455" s="78">
        <f>+IF(ISNUMBER(DATA!AO373),DATA!AO373,"n/a")</f>
        <v>-2.9000000000000001E-2</v>
      </c>
      <c r="M2455" s="67"/>
      <c r="N2455" s="67"/>
      <c r="O2455" s="67"/>
      <c r="P2455" s="67"/>
      <c r="Q2455" s="67"/>
      <c r="S2455" s="71"/>
      <c r="U2455" s="71"/>
      <c r="W2455" s="71"/>
      <c r="Y2455" s="71"/>
    </row>
    <row r="2456" spans="1:25" s="70" customFormat="1" x14ac:dyDescent="0.2">
      <c r="A2456" s="67" t="s">
        <v>11</v>
      </c>
      <c r="B2456" s="67" t="s">
        <v>23</v>
      </c>
      <c r="C2456" s="67" t="s">
        <v>9</v>
      </c>
      <c r="D2456" s="67" t="s">
        <v>275</v>
      </c>
      <c r="E2456" s="87">
        <f>+IF(ISNUMBER(DATA!J374),DATA!J374,"n/a")</f>
        <v>55950</v>
      </c>
      <c r="F2456" s="78">
        <f>+IF(ISNUMBER(DATA!K374),DATA!K374,"n/a")</f>
        <v>0.24</v>
      </c>
      <c r="G2456" s="87">
        <f>+IF(ISNUMBER(DATA!T374),DATA!T374,"n/a")</f>
        <v>181972</v>
      </c>
      <c r="H2456" s="78">
        <f>+IF(ISNUMBER(DATA!U374),DATA!U374,"n/a")</f>
        <v>9.8000000000000004E-2</v>
      </c>
      <c r="I2456" s="87">
        <f>+IF(ISNUMBER(DATA!AD374),DATA!AD374,"n/a")</f>
        <v>370943</v>
      </c>
      <c r="J2456" s="78">
        <f>+IF(ISNUMBER(DATA!AE374),DATA!AE374,"n/a")</f>
        <v>0.152</v>
      </c>
      <c r="K2456" s="87">
        <f>+IF(ISNUMBER(DATA!AN374),DATA!AN374,"n/a")</f>
        <v>750048</v>
      </c>
      <c r="L2456" s="78">
        <f>+IF(ISNUMBER(DATA!AO374),DATA!AO374,"n/a")</f>
        <v>0.17399999999999999</v>
      </c>
      <c r="M2456" s="67"/>
      <c r="N2456" s="67"/>
      <c r="O2456" s="67"/>
      <c r="P2456" s="67"/>
      <c r="Q2456" s="67"/>
      <c r="S2456" s="71"/>
      <c r="U2456" s="71"/>
      <c r="W2456" s="71"/>
      <c r="Y2456" s="71"/>
    </row>
    <row r="2457" spans="1:25" s="70" customFormat="1" x14ac:dyDescent="0.2">
      <c r="A2457" s="67" t="s">
        <v>11</v>
      </c>
      <c r="B2457" s="67" t="s">
        <v>23</v>
      </c>
      <c r="C2457" s="67" t="s">
        <v>9</v>
      </c>
      <c r="D2457" s="67" t="s">
        <v>276</v>
      </c>
      <c r="E2457" s="87">
        <f>+IF(ISNUMBER(DATA!J375),DATA!J375,"n/a")</f>
        <v>93655</v>
      </c>
      <c r="F2457" s="78">
        <f>+IF(ISNUMBER(DATA!K375),DATA!K375,"n/a")</f>
        <v>0.108</v>
      </c>
      <c r="G2457" s="87">
        <f>+IF(ISNUMBER(DATA!T375),DATA!T375,"n/a")</f>
        <v>261743</v>
      </c>
      <c r="H2457" s="78">
        <f>+IF(ISNUMBER(DATA!U375),DATA!U375,"n/a")</f>
        <v>4.8000000000000001E-2</v>
      </c>
      <c r="I2457" s="87">
        <f>+IF(ISNUMBER(DATA!AD375),DATA!AD375,"n/a")</f>
        <v>522693</v>
      </c>
      <c r="J2457" s="78">
        <f>+IF(ISNUMBER(DATA!AE375),DATA!AE375,"n/a")</f>
        <v>0.05</v>
      </c>
      <c r="K2457" s="87">
        <f>+IF(ISNUMBER(DATA!AN375),DATA!AN375,"n/a")</f>
        <v>1039154</v>
      </c>
      <c r="L2457" s="78">
        <f>+IF(ISNUMBER(DATA!AO375),DATA!AO375,"n/a")</f>
        <v>2E-3</v>
      </c>
      <c r="M2457" s="67"/>
      <c r="N2457" s="67"/>
      <c r="O2457" s="67"/>
      <c r="P2457" s="67"/>
      <c r="Q2457" s="67"/>
      <c r="S2457" s="71"/>
      <c r="U2457" s="71"/>
      <c r="W2457" s="71"/>
      <c r="Y2457" s="71"/>
    </row>
    <row r="2458" spans="1:25" s="70" customFormat="1" x14ac:dyDescent="0.2">
      <c r="A2458" s="67" t="s">
        <v>11</v>
      </c>
      <c r="B2458" s="67" t="s">
        <v>23</v>
      </c>
      <c r="C2458" s="67" t="s">
        <v>9</v>
      </c>
      <c r="D2458" s="67" t="s">
        <v>277</v>
      </c>
      <c r="E2458" s="87">
        <f>+IF(ISNUMBER(DATA!J376),DATA!J376,"n/a")</f>
        <v>35724</v>
      </c>
      <c r="F2458" s="78">
        <f>+IF(ISNUMBER(DATA!K376),DATA!K376,"n/a")</f>
        <v>0.25800000000000001</v>
      </c>
      <c r="G2458" s="87">
        <f>+IF(ISNUMBER(DATA!T376),DATA!T376,"n/a")</f>
        <v>117878</v>
      </c>
      <c r="H2458" s="78">
        <f>+IF(ISNUMBER(DATA!U376),DATA!U376,"n/a")</f>
        <v>0.10299999999999999</v>
      </c>
      <c r="I2458" s="87">
        <f>+IF(ISNUMBER(DATA!AD376),DATA!AD376,"n/a")</f>
        <v>240590</v>
      </c>
      <c r="J2458" s="78">
        <f>+IF(ISNUMBER(DATA!AE376),DATA!AE376,"n/a")</f>
        <v>0.157</v>
      </c>
      <c r="K2458" s="87">
        <f>+IF(ISNUMBER(DATA!AN376),DATA!AN376,"n/a")</f>
        <v>486865</v>
      </c>
      <c r="L2458" s="78">
        <f>+IF(ISNUMBER(DATA!AO376),DATA!AO376,"n/a")</f>
        <v>0.20499999999999999</v>
      </c>
      <c r="M2458" s="67"/>
      <c r="N2458" s="67"/>
      <c r="O2458" s="67"/>
      <c r="P2458" s="67"/>
      <c r="Q2458" s="67"/>
      <c r="S2458" s="71"/>
      <c r="U2458" s="71"/>
      <c r="W2458" s="71"/>
      <c r="Y2458" s="71"/>
    </row>
    <row r="2459" spans="1:25" s="70" customFormat="1" x14ac:dyDescent="0.2">
      <c r="A2459" s="67" t="s">
        <v>11</v>
      </c>
      <c r="B2459" s="67" t="s">
        <v>23</v>
      </c>
      <c r="C2459" s="67" t="s">
        <v>9</v>
      </c>
      <c r="D2459" s="67" t="s">
        <v>278</v>
      </c>
      <c r="E2459" s="87">
        <f>+IF(ISNUMBER(DATA!J377),DATA!J377,"n/a")</f>
        <v>90678</v>
      </c>
      <c r="F2459" s="78">
        <f>+IF(ISNUMBER(DATA!K377),DATA!K377,"n/a")</f>
        <v>0.217</v>
      </c>
      <c r="G2459" s="87">
        <f>+IF(ISNUMBER(DATA!T377),DATA!T377,"n/a")</f>
        <v>245470</v>
      </c>
      <c r="H2459" s="78">
        <f>+IF(ISNUMBER(DATA!U377),DATA!U377,"n/a")</f>
        <v>0.155</v>
      </c>
      <c r="I2459" s="87">
        <f>+IF(ISNUMBER(DATA!AD377),DATA!AD377,"n/a")</f>
        <v>485796</v>
      </c>
      <c r="J2459" s="78">
        <f>+IF(ISNUMBER(DATA!AE377),DATA!AE377,"n/a")</f>
        <v>0.13400000000000001</v>
      </c>
      <c r="K2459" s="87">
        <f>+IF(ISNUMBER(DATA!AN377),DATA!AN377,"n/a")</f>
        <v>1004077</v>
      </c>
      <c r="L2459" s="78">
        <f>+IF(ISNUMBER(DATA!AO377),DATA!AO377,"n/a")</f>
        <v>0.13600000000000001</v>
      </c>
      <c r="M2459" s="67"/>
      <c r="N2459" s="67"/>
      <c r="O2459" s="67"/>
      <c r="P2459" s="67"/>
      <c r="Q2459" s="67"/>
      <c r="S2459" s="71"/>
      <c r="U2459" s="71"/>
      <c r="W2459" s="71"/>
      <c r="Y2459" s="71"/>
    </row>
    <row r="2460" spans="1:25" s="70" customFormat="1" x14ac:dyDescent="0.2">
      <c r="A2460" s="67" t="s">
        <v>11</v>
      </c>
      <c r="B2460" s="67" t="s">
        <v>23</v>
      </c>
      <c r="C2460" s="67" t="s">
        <v>9</v>
      </c>
      <c r="D2460" s="67" t="s">
        <v>279</v>
      </c>
      <c r="E2460" s="87">
        <f>+IF(ISNUMBER(DATA!J378),DATA!J378,"n/a")</f>
        <v>36396</v>
      </c>
      <c r="F2460" s="78">
        <f>+IF(ISNUMBER(DATA!K378),DATA!K378,"n/a")</f>
        <v>-0.13800000000000001</v>
      </c>
      <c r="G2460" s="87">
        <f>+IF(ISNUMBER(DATA!T378),DATA!T378,"n/a")</f>
        <v>109256</v>
      </c>
      <c r="H2460" s="78">
        <f>+IF(ISNUMBER(DATA!U378),DATA!U378,"n/a")</f>
        <v>-0.159</v>
      </c>
      <c r="I2460" s="87">
        <f>+IF(ISNUMBER(DATA!AD378),DATA!AD378,"n/a")</f>
        <v>229006</v>
      </c>
      <c r="J2460" s="78">
        <f>+IF(ISNUMBER(DATA!AE378),DATA!AE378,"n/a")</f>
        <v>-0.14899999999999999</v>
      </c>
      <c r="K2460" s="87">
        <f>+IF(ISNUMBER(DATA!AN378),DATA!AN378,"n/a")</f>
        <v>494079</v>
      </c>
      <c r="L2460" s="78">
        <f>+IF(ISNUMBER(DATA!AO378),DATA!AO378,"n/a")</f>
        <v>-0.12</v>
      </c>
      <c r="M2460" s="67"/>
      <c r="N2460" s="67"/>
      <c r="O2460" s="67"/>
      <c r="P2460" s="67"/>
      <c r="Q2460" s="67"/>
      <c r="S2460" s="71"/>
      <c r="U2460" s="71"/>
      <c r="W2460" s="71"/>
      <c r="Y2460" s="71"/>
    </row>
    <row r="2461" spans="1:25" s="70" customFormat="1" x14ac:dyDescent="0.2">
      <c r="A2461" s="67" t="s">
        <v>11</v>
      </c>
      <c r="B2461" s="67" t="s">
        <v>23</v>
      </c>
      <c r="C2461" s="67" t="s">
        <v>9</v>
      </c>
      <c r="D2461" s="67" t="s">
        <v>280</v>
      </c>
      <c r="E2461" s="87">
        <f>+IF(ISNUMBER(DATA!J379),DATA!J379,"n/a")</f>
        <v>16409</v>
      </c>
      <c r="F2461" s="78">
        <f>+IF(ISNUMBER(DATA!K379),DATA!K379,"n/a")</f>
        <v>1.0999999999999999E-2</v>
      </c>
      <c r="G2461" s="87">
        <f>+IF(ISNUMBER(DATA!T379),DATA!T379,"n/a")</f>
        <v>51275</v>
      </c>
      <c r="H2461" s="78">
        <f>+IF(ISNUMBER(DATA!U379),DATA!U379,"n/a")</f>
        <v>-3.1E-2</v>
      </c>
      <c r="I2461" s="87">
        <f>+IF(ISNUMBER(DATA!AD379),DATA!AD379,"n/a")</f>
        <v>106540</v>
      </c>
      <c r="J2461" s="78">
        <f>+IF(ISNUMBER(DATA!AE379),DATA!AE379,"n/a")</f>
        <v>-2.4E-2</v>
      </c>
      <c r="K2461" s="87">
        <f>+IF(ISNUMBER(DATA!AN379),DATA!AN379,"n/a")</f>
        <v>224127</v>
      </c>
      <c r="L2461" s="78">
        <f>+IF(ISNUMBER(DATA!AO379),DATA!AO379,"n/a")</f>
        <v>0.01</v>
      </c>
      <c r="M2461" s="67"/>
      <c r="N2461" s="67"/>
      <c r="O2461" s="67"/>
      <c r="P2461" s="67"/>
      <c r="Q2461" s="67"/>
      <c r="S2461" s="71"/>
      <c r="U2461" s="71"/>
      <c r="W2461" s="71"/>
      <c r="Y2461" s="71"/>
    </row>
    <row r="2462" spans="1:25" s="70" customFormat="1" x14ac:dyDescent="0.2">
      <c r="A2462" s="67" t="s">
        <v>11</v>
      </c>
      <c r="B2462" s="67" t="s">
        <v>23</v>
      </c>
      <c r="C2462" s="67" t="s">
        <v>9</v>
      </c>
      <c r="D2462" s="67" t="s">
        <v>281</v>
      </c>
      <c r="E2462" s="87">
        <f>+IF(ISNUMBER(DATA!J380),DATA!J380,"n/a")</f>
        <v>34588</v>
      </c>
      <c r="F2462" s="78">
        <f>+IF(ISNUMBER(DATA!K380),DATA!K380,"n/a")</f>
        <v>-7.6999999999999999E-2</v>
      </c>
      <c r="G2462" s="87">
        <f>+IF(ISNUMBER(DATA!T380),DATA!T380,"n/a")</f>
        <v>114150</v>
      </c>
      <c r="H2462" s="78">
        <f>+IF(ISNUMBER(DATA!U380),DATA!U380,"n/a")</f>
        <v>2.5000000000000001E-2</v>
      </c>
      <c r="I2462" s="87">
        <f>+IF(ISNUMBER(DATA!AD380),DATA!AD380,"n/a")</f>
        <v>237146</v>
      </c>
      <c r="J2462" s="78">
        <f>+IF(ISNUMBER(DATA!AE380),DATA!AE380,"n/a")</f>
        <v>7.0999999999999994E-2</v>
      </c>
      <c r="K2462" s="87">
        <f>+IF(ISNUMBER(DATA!AN380),DATA!AN380,"n/a")</f>
        <v>496603</v>
      </c>
      <c r="L2462" s="78">
        <f>+IF(ISNUMBER(DATA!AO380),DATA!AO380,"n/a")</f>
        <v>0.17299999999999999</v>
      </c>
      <c r="M2462" s="67"/>
      <c r="N2462" s="67"/>
      <c r="O2462" s="67"/>
      <c r="P2462" s="67"/>
      <c r="Q2462" s="67"/>
      <c r="S2462" s="71"/>
      <c r="U2462" s="71"/>
      <c r="W2462" s="71"/>
      <c r="Y2462" s="71"/>
    </row>
    <row r="2463" spans="1:25" s="70" customFormat="1" x14ac:dyDescent="0.2">
      <c r="A2463" s="67" t="s">
        <v>11</v>
      </c>
      <c r="B2463" s="67" t="s">
        <v>23</v>
      </c>
      <c r="C2463" s="67" t="s">
        <v>9</v>
      </c>
      <c r="D2463" s="67" t="s">
        <v>282</v>
      </c>
      <c r="E2463" s="87">
        <f>+IF(ISNUMBER(DATA!J381),DATA!J381,"n/a")</f>
        <v>20901</v>
      </c>
      <c r="F2463" s="78">
        <f>+IF(ISNUMBER(DATA!K381),DATA!K381,"n/a")</f>
        <v>0.125</v>
      </c>
      <c r="G2463" s="87">
        <f>+IF(ISNUMBER(DATA!T381),DATA!T381,"n/a")</f>
        <v>68551</v>
      </c>
      <c r="H2463" s="78">
        <f>+IF(ISNUMBER(DATA!U381),DATA!U381,"n/a")</f>
        <v>0.154</v>
      </c>
      <c r="I2463" s="87">
        <f>+IF(ISNUMBER(DATA!AD381),DATA!AD381,"n/a")</f>
        <v>139758</v>
      </c>
      <c r="J2463" s="78">
        <f>+IF(ISNUMBER(DATA!AE381),DATA!AE381,"n/a")</f>
        <v>0.16300000000000001</v>
      </c>
      <c r="K2463" s="87">
        <f>+IF(ISNUMBER(DATA!AN381),DATA!AN381,"n/a")</f>
        <v>279687</v>
      </c>
      <c r="L2463" s="78">
        <f>+IF(ISNUMBER(DATA!AO381),DATA!AO381,"n/a")</f>
        <v>0.14299999999999999</v>
      </c>
      <c r="M2463" s="67"/>
      <c r="N2463" s="67"/>
      <c r="O2463" s="67"/>
      <c r="P2463" s="67"/>
      <c r="Q2463" s="67"/>
      <c r="S2463" s="71"/>
      <c r="U2463" s="71"/>
      <c r="W2463" s="71"/>
      <c r="Y2463" s="71"/>
    </row>
    <row r="2464" spans="1:25" s="70" customFormat="1" x14ac:dyDescent="0.2">
      <c r="A2464" s="67" t="s">
        <v>11</v>
      </c>
      <c r="B2464" s="67" t="s">
        <v>23</v>
      </c>
      <c r="C2464" s="67" t="s">
        <v>9</v>
      </c>
      <c r="D2464" s="67" t="s">
        <v>283</v>
      </c>
      <c r="E2464" s="87">
        <f>+IF(ISNUMBER(DATA!J382),DATA!J382,"n/a")</f>
        <v>17118</v>
      </c>
      <c r="F2464" s="78">
        <f>+IF(ISNUMBER(DATA!K382),DATA!K382,"n/a")</f>
        <v>7.8E-2</v>
      </c>
      <c r="G2464" s="87">
        <f>+IF(ISNUMBER(DATA!T382),DATA!T382,"n/a")</f>
        <v>52496</v>
      </c>
      <c r="H2464" s="78">
        <f>+IF(ISNUMBER(DATA!U382),DATA!U382,"n/a")</f>
        <v>0.106</v>
      </c>
      <c r="I2464" s="87">
        <f>+IF(ISNUMBER(DATA!AD382),DATA!AD382,"n/a")</f>
        <v>105189</v>
      </c>
      <c r="J2464" s="78">
        <f>+IF(ISNUMBER(DATA!AE382),DATA!AE382,"n/a")</f>
        <v>0.12</v>
      </c>
      <c r="K2464" s="87">
        <f>+IF(ISNUMBER(DATA!AN382),DATA!AN382,"n/a")</f>
        <v>201820</v>
      </c>
      <c r="L2464" s="78">
        <f>+IF(ISNUMBER(DATA!AO382),DATA!AO382,"n/a")</f>
        <v>0.10299999999999999</v>
      </c>
      <c r="M2464" s="67"/>
      <c r="N2464" s="67"/>
      <c r="O2464" s="67"/>
      <c r="P2464" s="67"/>
      <c r="Q2464" s="67"/>
      <c r="S2464" s="71"/>
      <c r="U2464" s="71"/>
      <c r="W2464" s="71"/>
      <c r="Y2464" s="71"/>
    </row>
    <row r="2465" spans="1:25" s="70" customFormat="1" x14ac:dyDescent="0.2">
      <c r="A2465" s="67" t="s">
        <v>11</v>
      </c>
      <c r="B2465" s="67" t="s">
        <v>23</v>
      </c>
      <c r="C2465" s="67" t="s">
        <v>9</v>
      </c>
      <c r="D2465" s="67" t="s">
        <v>284</v>
      </c>
      <c r="E2465" s="87">
        <f>+IF(ISNUMBER(DATA!J383),DATA!J383,"n/a")</f>
        <v>16367</v>
      </c>
      <c r="F2465" s="78">
        <f>+IF(ISNUMBER(DATA!K383),DATA!K383,"n/a")</f>
        <v>4.2000000000000003E-2</v>
      </c>
      <c r="G2465" s="87">
        <f>+IF(ISNUMBER(DATA!T383),DATA!T383,"n/a")</f>
        <v>50961</v>
      </c>
      <c r="H2465" s="78">
        <f>+IF(ISNUMBER(DATA!U383),DATA!U383,"n/a")</f>
        <v>3.9E-2</v>
      </c>
      <c r="I2465" s="87">
        <f>+IF(ISNUMBER(DATA!AD383),DATA!AD383,"n/a")</f>
        <v>103109</v>
      </c>
      <c r="J2465" s="78">
        <f>+IF(ISNUMBER(DATA!AE383),DATA!AE383,"n/a")</f>
        <v>6.7000000000000004E-2</v>
      </c>
      <c r="K2465" s="87">
        <f>+IF(ISNUMBER(DATA!AN383),DATA!AN383,"n/a")</f>
        <v>207875</v>
      </c>
      <c r="L2465" s="78">
        <f>+IF(ISNUMBER(DATA!AO383),DATA!AO383,"n/a")</f>
        <v>6.4000000000000001E-2</v>
      </c>
      <c r="M2465" s="67"/>
      <c r="N2465" s="67"/>
      <c r="O2465" s="67"/>
      <c r="P2465" s="67"/>
      <c r="Q2465" s="67"/>
      <c r="S2465" s="71"/>
      <c r="U2465" s="71"/>
      <c r="W2465" s="71"/>
      <c r="Y2465" s="71"/>
    </row>
    <row r="2466" spans="1:25" s="70" customFormat="1" x14ac:dyDescent="0.2">
      <c r="A2466" s="67" t="s">
        <v>11</v>
      </c>
      <c r="B2466" s="67" t="s">
        <v>23</v>
      </c>
      <c r="C2466" s="67" t="s">
        <v>9</v>
      </c>
      <c r="D2466" s="67" t="s">
        <v>285</v>
      </c>
      <c r="E2466" s="87">
        <f>+IF(ISNUMBER(DATA!J384),DATA!J384,"n/a")</f>
        <v>40354</v>
      </c>
      <c r="F2466" s="78">
        <f>+IF(ISNUMBER(DATA!K384),DATA!K384,"n/a")</f>
        <v>0.193</v>
      </c>
      <c r="G2466" s="87">
        <f>+IF(ISNUMBER(DATA!T384),DATA!T384,"n/a")</f>
        <v>125163</v>
      </c>
      <c r="H2466" s="78">
        <f>+IF(ISNUMBER(DATA!U384),DATA!U384,"n/a")</f>
        <v>0.19500000000000001</v>
      </c>
      <c r="I2466" s="87">
        <f>+IF(ISNUMBER(DATA!AD384),DATA!AD384,"n/a")</f>
        <v>245495</v>
      </c>
      <c r="J2466" s="78">
        <f>+IF(ISNUMBER(DATA!AE384),DATA!AE384,"n/a")</f>
        <v>0.19600000000000001</v>
      </c>
      <c r="K2466" s="87">
        <f>+IF(ISNUMBER(DATA!AN384),DATA!AN384,"n/a")</f>
        <v>492998</v>
      </c>
      <c r="L2466" s="78">
        <f>+IF(ISNUMBER(DATA!AO384),DATA!AO384,"n/a")</f>
        <v>0.19800000000000001</v>
      </c>
      <c r="M2466" s="67"/>
      <c r="N2466" s="67"/>
      <c r="O2466" s="67"/>
      <c r="P2466" s="67"/>
      <c r="Q2466" s="67"/>
      <c r="S2466" s="71"/>
      <c r="U2466" s="71"/>
      <c r="W2466" s="71"/>
      <c r="Y2466" s="71"/>
    </row>
    <row r="2467" spans="1:25" s="70" customFormat="1" x14ac:dyDescent="0.2">
      <c r="A2467" s="67" t="s">
        <v>11</v>
      </c>
      <c r="B2467" s="67" t="s">
        <v>23</v>
      </c>
      <c r="C2467" s="67" t="s">
        <v>9</v>
      </c>
      <c r="D2467" s="67" t="s">
        <v>286</v>
      </c>
      <c r="E2467" s="87">
        <f>+IF(ISNUMBER(DATA!J385),DATA!J385,"n/a")</f>
        <v>24576</v>
      </c>
      <c r="F2467" s="78">
        <f>+IF(ISNUMBER(DATA!K385),DATA!K385,"n/a")</f>
        <v>0.40100000000000002</v>
      </c>
      <c r="G2467" s="87">
        <f>+IF(ISNUMBER(DATA!T385),DATA!T385,"n/a")</f>
        <v>71057</v>
      </c>
      <c r="H2467" s="78">
        <f>+IF(ISNUMBER(DATA!U385),DATA!U385,"n/a")</f>
        <v>0.40799999999999997</v>
      </c>
      <c r="I2467" s="87">
        <f>+IF(ISNUMBER(DATA!AD385),DATA!AD385,"n/a")</f>
        <v>138731</v>
      </c>
      <c r="J2467" s="78">
        <f>+IF(ISNUMBER(DATA!AE385),DATA!AE385,"n/a")</f>
        <v>0.50700000000000001</v>
      </c>
      <c r="K2467" s="87">
        <f>+IF(ISNUMBER(DATA!AN385),DATA!AN385,"n/a")</f>
        <v>271706</v>
      </c>
      <c r="L2467" s="78">
        <f>+IF(ISNUMBER(DATA!AO385),DATA!AO385,"n/a")</f>
        <v>0.55400000000000005</v>
      </c>
      <c r="M2467" s="67"/>
      <c r="N2467" s="67"/>
      <c r="O2467" s="67"/>
      <c r="P2467" s="67"/>
      <c r="Q2467" s="67"/>
      <c r="S2467" s="71"/>
      <c r="U2467" s="71"/>
      <c r="W2467" s="71"/>
      <c r="Y2467" s="71"/>
    </row>
    <row r="2468" spans="1:25" s="70" customFormat="1" x14ac:dyDescent="0.2">
      <c r="A2468" s="67" t="s">
        <v>11</v>
      </c>
      <c r="B2468" s="67" t="s">
        <v>23</v>
      </c>
      <c r="C2468" s="67" t="s">
        <v>9</v>
      </c>
      <c r="D2468" s="67" t="s">
        <v>287</v>
      </c>
      <c r="E2468" s="87">
        <f>+IF(ISNUMBER(DATA!J386),DATA!J386,"n/a")</f>
        <v>27707</v>
      </c>
      <c r="F2468" s="78">
        <f>+IF(ISNUMBER(DATA!K386),DATA!K386,"n/a")</f>
        <v>-1.9E-2</v>
      </c>
      <c r="G2468" s="87">
        <f>+IF(ISNUMBER(DATA!T386),DATA!T386,"n/a")</f>
        <v>82898</v>
      </c>
      <c r="H2468" s="78">
        <f>+IF(ISNUMBER(DATA!U386),DATA!U386,"n/a")</f>
        <v>-7.0000000000000007E-2</v>
      </c>
      <c r="I2468" s="87">
        <f>+IF(ISNUMBER(DATA!AD386),DATA!AD386,"n/a")</f>
        <v>163861</v>
      </c>
      <c r="J2468" s="78">
        <f>+IF(ISNUMBER(DATA!AE386),DATA!AE386,"n/a")</f>
        <v>-6.2E-2</v>
      </c>
      <c r="K2468" s="87">
        <f>+IF(ISNUMBER(DATA!AN386),DATA!AN386,"n/a")</f>
        <v>340567</v>
      </c>
      <c r="L2468" s="78">
        <f>+IF(ISNUMBER(DATA!AO386),DATA!AO386,"n/a")</f>
        <v>-9.7000000000000003E-2</v>
      </c>
      <c r="M2468" s="67"/>
      <c r="N2468" s="67"/>
      <c r="O2468" s="67"/>
      <c r="P2468" s="67"/>
      <c r="Q2468" s="67"/>
      <c r="S2468" s="71"/>
      <c r="U2468" s="71"/>
      <c r="W2468" s="71"/>
      <c r="Y2468" s="71"/>
    </row>
    <row r="2469" spans="1:25" s="70" customFormat="1" x14ac:dyDescent="0.2">
      <c r="A2469" s="67" t="s">
        <v>11</v>
      </c>
      <c r="B2469" s="67" t="s">
        <v>23</v>
      </c>
      <c r="C2469" s="67" t="s">
        <v>9</v>
      </c>
      <c r="D2469" s="67" t="s">
        <v>288</v>
      </c>
      <c r="E2469" s="87">
        <f>+IF(ISNUMBER(DATA!J387),DATA!J387,"n/a")</f>
        <v>23358</v>
      </c>
      <c r="F2469" s="78">
        <f>+IF(ISNUMBER(DATA!K387),DATA!K387,"n/a")</f>
        <v>7.4999999999999997E-2</v>
      </c>
      <c r="G2469" s="87">
        <f>+IF(ISNUMBER(DATA!T387),DATA!T387,"n/a")</f>
        <v>73919</v>
      </c>
      <c r="H2469" s="78">
        <f>+IF(ISNUMBER(DATA!U387),DATA!U387,"n/a")</f>
        <v>6.5000000000000002E-2</v>
      </c>
      <c r="I2469" s="87">
        <f>+IF(ISNUMBER(DATA!AD387),DATA!AD387,"n/a")</f>
        <v>132418</v>
      </c>
      <c r="J2469" s="78">
        <f>+IF(ISNUMBER(DATA!AE387),DATA!AE387,"n/a")</f>
        <v>-1.6E-2</v>
      </c>
      <c r="K2469" s="87">
        <f>+IF(ISNUMBER(DATA!AN387),DATA!AN387,"n/a")</f>
        <v>253026</v>
      </c>
      <c r="L2469" s="78">
        <f>+IF(ISNUMBER(DATA!AO387),DATA!AO387,"n/a")</f>
        <v>-0.13100000000000001</v>
      </c>
      <c r="M2469" s="67"/>
      <c r="N2469" s="67"/>
      <c r="O2469" s="67"/>
      <c r="P2469" s="67"/>
      <c r="Q2469" s="67"/>
      <c r="S2469" s="71"/>
      <c r="U2469" s="71"/>
      <c r="W2469" s="71"/>
      <c r="Y2469" s="71"/>
    </row>
    <row r="2470" spans="1:25" s="70" customFormat="1" x14ac:dyDescent="0.2">
      <c r="A2470" s="67" t="s">
        <v>11</v>
      </c>
      <c r="B2470" s="67" t="s">
        <v>23</v>
      </c>
      <c r="C2470" s="67" t="s">
        <v>9</v>
      </c>
      <c r="D2470" s="67" t="s">
        <v>289</v>
      </c>
      <c r="E2470" s="87">
        <f>+IF(ISNUMBER(DATA!J388),DATA!J388,"n/a")</f>
        <v>57147</v>
      </c>
      <c r="F2470" s="78">
        <f>+IF(ISNUMBER(DATA!K388),DATA!K388,"n/a")</f>
        <v>6.2E-2</v>
      </c>
      <c r="G2470" s="87">
        <f>+IF(ISNUMBER(DATA!T388),DATA!T388,"n/a")</f>
        <v>163541</v>
      </c>
      <c r="H2470" s="78">
        <f>+IF(ISNUMBER(DATA!U388),DATA!U388,"n/a")</f>
        <v>-1.4E-2</v>
      </c>
      <c r="I2470" s="87">
        <f>+IF(ISNUMBER(DATA!AD388),DATA!AD388,"n/a")</f>
        <v>339640</v>
      </c>
      <c r="J2470" s="78">
        <f>+IF(ISNUMBER(DATA!AE388),DATA!AE388,"n/a")</f>
        <v>3.6999999999999998E-2</v>
      </c>
      <c r="K2470" s="87">
        <f>+IF(ISNUMBER(DATA!AN388),DATA!AN388,"n/a")</f>
        <v>643479</v>
      </c>
      <c r="L2470" s="78">
        <f>+IF(ISNUMBER(DATA!AO388),DATA!AO388,"n/a")</f>
        <v>-3.5999999999999997E-2</v>
      </c>
      <c r="M2470" s="67"/>
      <c r="N2470" s="67"/>
      <c r="O2470" s="67"/>
      <c r="P2470" s="67"/>
      <c r="Q2470" s="67"/>
      <c r="S2470" s="71"/>
      <c r="U2470" s="71"/>
      <c r="W2470" s="71"/>
      <c r="Y2470" s="71"/>
    </row>
    <row r="2471" spans="1:25" s="70" customFormat="1" x14ac:dyDescent="0.2">
      <c r="A2471" s="67" t="s">
        <v>11</v>
      </c>
      <c r="B2471" s="67" t="s">
        <v>23</v>
      </c>
      <c r="C2471" s="67" t="s">
        <v>9</v>
      </c>
      <c r="D2471" s="67" t="s">
        <v>290</v>
      </c>
      <c r="E2471" s="87">
        <f>+IF(ISNUMBER(DATA!J389),DATA!J389,"n/a")</f>
        <v>52944</v>
      </c>
      <c r="F2471" s="78">
        <f>+IF(ISNUMBER(DATA!K389),DATA!K389,"n/a")</f>
        <v>0.22900000000000001</v>
      </c>
      <c r="G2471" s="87">
        <f>+IF(ISNUMBER(DATA!T389),DATA!T389,"n/a")</f>
        <v>133555</v>
      </c>
      <c r="H2471" s="78">
        <f>+IF(ISNUMBER(DATA!U389),DATA!U389,"n/a")</f>
        <v>6.9000000000000006E-2</v>
      </c>
      <c r="I2471" s="87">
        <f>+IF(ISNUMBER(DATA!AD389),DATA!AD389,"n/a")</f>
        <v>293824</v>
      </c>
      <c r="J2471" s="78">
        <f>+IF(ISNUMBER(DATA!AE389),DATA!AE389,"n/a")</f>
        <v>0.13600000000000001</v>
      </c>
      <c r="K2471" s="87">
        <f>+IF(ISNUMBER(DATA!AN389),DATA!AN389,"n/a")</f>
        <v>590162</v>
      </c>
      <c r="L2471" s="78">
        <f>+IF(ISNUMBER(DATA!AO389),DATA!AO389,"n/a")</f>
        <v>4.9000000000000002E-2</v>
      </c>
      <c r="M2471" s="67"/>
      <c r="N2471" s="67"/>
      <c r="O2471" s="67"/>
      <c r="P2471" s="67"/>
      <c r="Q2471" s="67"/>
      <c r="S2471" s="71"/>
      <c r="U2471" s="71"/>
      <c r="W2471" s="71"/>
      <c r="Y2471" s="71"/>
    </row>
    <row r="2472" spans="1:25" s="70" customFormat="1" x14ac:dyDescent="0.2">
      <c r="A2472" s="67" t="s">
        <v>11</v>
      </c>
      <c r="B2472" s="67" t="s">
        <v>23</v>
      </c>
      <c r="C2472" s="67" t="s">
        <v>9</v>
      </c>
      <c r="D2472" s="67" t="s">
        <v>291</v>
      </c>
      <c r="E2472" s="87">
        <f>+IF(ISNUMBER(DATA!J390),DATA!J390,"n/a")</f>
        <v>26587</v>
      </c>
      <c r="F2472" s="78">
        <f>+IF(ISNUMBER(DATA!K390),DATA!K390,"n/a")</f>
        <v>0.161</v>
      </c>
      <c r="G2472" s="87">
        <f>+IF(ISNUMBER(DATA!T390),DATA!T390,"n/a")</f>
        <v>79618</v>
      </c>
      <c r="H2472" s="78">
        <f>+IF(ISNUMBER(DATA!U390),DATA!U390,"n/a")</f>
        <v>0.1</v>
      </c>
      <c r="I2472" s="87">
        <f>+IF(ISNUMBER(DATA!AD390),DATA!AD390,"n/a")</f>
        <v>155036</v>
      </c>
      <c r="J2472" s="78">
        <f>+IF(ISNUMBER(DATA!AE390),DATA!AE390,"n/a")</f>
        <v>0.09</v>
      </c>
      <c r="K2472" s="87">
        <f>+IF(ISNUMBER(DATA!AN390),DATA!AN390,"n/a")</f>
        <v>315729</v>
      </c>
      <c r="L2472" s="78">
        <f>+IF(ISNUMBER(DATA!AO390),DATA!AO390,"n/a")</f>
        <v>6.9000000000000006E-2</v>
      </c>
      <c r="M2472" s="67"/>
      <c r="N2472" s="67"/>
      <c r="O2472" s="67"/>
      <c r="P2472" s="67"/>
      <c r="Q2472" s="67"/>
      <c r="S2472" s="71"/>
      <c r="U2472" s="71"/>
      <c r="W2472" s="71"/>
      <c r="Y2472" s="71"/>
    </row>
    <row r="2473" spans="1:25" s="70" customFormat="1" x14ac:dyDescent="0.2">
      <c r="A2473" s="67" t="s">
        <v>11</v>
      </c>
      <c r="B2473" s="67" t="s">
        <v>23</v>
      </c>
      <c r="C2473" s="67" t="s">
        <v>9</v>
      </c>
      <c r="D2473" s="67" t="s">
        <v>292</v>
      </c>
      <c r="E2473" s="87">
        <f>+IF(ISNUMBER(DATA!J391),DATA!J391,"n/a")</f>
        <v>16257</v>
      </c>
      <c r="F2473" s="78">
        <f>+IF(ISNUMBER(DATA!K391),DATA!K391,"n/a")</f>
        <v>-5.2999999999999999E-2</v>
      </c>
      <c r="G2473" s="87">
        <f>+IF(ISNUMBER(DATA!T391),DATA!T391,"n/a")</f>
        <v>50787</v>
      </c>
      <c r="H2473" s="78">
        <f>+IF(ISNUMBER(DATA!U391),DATA!U391,"n/a")</f>
        <v>-5.6000000000000001E-2</v>
      </c>
      <c r="I2473" s="87">
        <f>+IF(ISNUMBER(DATA!AD391),DATA!AD391,"n/a")</f>
        <v>103935</v>
      </c>
      <c r="J2473" s="78">
        <f>+IF(ISNUMBER(DATA!AE391),DATA!AE391,"n/a")</f>
        <v>-6.2E-2</v>
      </c>
      <c r="K2473" s="87">
        <f>+IF(ISNUMBER(DATA!AN391),DATA!AN391,"n/a")</f>
        <v>213020</v>
      </c>
      <c r="L2473" s="78">
        <f>+IF(ISNUMBER(DATA!AO391),DATA!AO391,"n/a")</f>
        <v>-3.4000000000000002E-2</v>
      </c>
      <c r="M2473" s="67"/>
      <c r="N2473" s="67"/>
      <c r="O2473" s="67"/>
      <c r="P2473" s="67"/>
      <c r="Q2473" s="67"/>
      <c r="S2473" s="71"/>
      <c r="U2473" s="71"/>
      <c r="W2473" s="71"/>
      <c r="Y2473" s="71"/>
    </row>
    <row r="2474" spans="1:25" s="70" customFormat="1" x14ac:dyDescent="0.2">
      <c r="A2474" s="67" t="s">
        <v>11</v>
      </c>
      <c r="B2474" s="67" t="s">
        <v>23</v>
      </c>
      <c r="C2474" s="67" t="s">
        <v>9</v>
      </c>
      <c r="D2474" s="67" t="s">
        <v>293</v>
      </c>
      <c r="E2474" s="87">
        <f>+IF(ISNUMBER(DATA!J392),DATA!J392,"n/a")</f>
        <v>25364</v>
      </c>
      <c r="F2474" s="78">
        <f>+IF(ISNUMBER(DATA!K392),DATA!K392,"n/a")</f>
        <v>0.30599999999999999</v>
      </c>
      <c r="G2474" s="87">
        <f>+IF(ISNUMBER(DATA!T392),DATA!T392,"n/a")</f>
        <v>83177</v>
      </c>
      <c r="H2474" s="78">
        <f>+IF(ISNUMBER(DATA!U392),DATA!U392,"n/a")</f>
        <v>0.12</v>
      </c>
      <c r="I2474" s="87">
        <f>+IF(ISNUMBER(DATA!AD392),DATA!AD392,"n/a")</f>
        <v>167510</v>
      </c>
      <c r="J2474" s="78">
        <f>+IF(ISNUMBER(DATA!AE392),DATA!AE392,"n/a")</f>
        <v>0.154</v>
      </c>
      <c r="K2474" s="87">
        <f>+IF(ISNUMBER(DATA!AN392),DATA!AN392,"n/a")</f>
        <v>346613</v>
      </c>
      <c r="L2474" s="78">
        <f>+IF(ISNUMBER(DATA!AO392),DATA!AO392,"n/a")</f>
        <v>0.18</v>
      </c>
      <c r="M2474" s="67"/>
      <c r="N2474" s="67"/>
      <c r="O2474" s="67"/>
      <c r="P2474" s="67"/>
      <c r="Q2474" s="67"/>
      <c r="S2474" s="71"/>
      <c r="U2474" s="71"/>
      <c r="W2474" s="71"/>
      <c r="Y2474" s="71"/>
    </row>
    <row r="2475" spans="1:25" s="70" customFormat="1" x14ac:dyDescent="0.2">
      <c r="A2475" s="67" t="s">
        <v>11</v>
      </c>
      <c r="B2475" s="67" t="s">
        <v>23</v>
      </c>
      <c r="C2475" s="67" t="s">
        <v>9</v>
      </c>
      <c r="D2475" s="67" t="s">
        <v>294</v>
      </c>
      <c r="E2475" s="87">
        <f>+IF(ISNUMBER(DATA!J393),DATA!J393,"n/a")</f>
        <v>4772</v>
      </c>
      <c r="F2475" s="78">
        <f>+IF(ISNUMBER(DATA!K393),DATA!K393,"n/a")</f>
        <v>7.1999999999999995E-2</v>
      </c>
      <c r="G2475" s="87">
        <f>+IF(ISNUMBER(DATA!T393),DATA!T393,"n/a")</f>
        <v>15133</v>
      </c>
      <c r="H2475" s="78">
        <f>+IF(ISNUMBER(DATA!U393),DATA!U393,"n/a")</f>
        <v>-0.42199999999999999</v>
      </c>
      <c r="I2475" s="87">
        <f>+IF(ISNUMBER(DATA!AD393),DATA!AD393,"n/a")</f>
        <v>29743</v>
      </c>
      <c r="J2475" s="78">
        <f>+IF(ISNUMBER(DATA!AE393),DATA!AE393,"n/a")</f>
        <v>-0.47399999999999998</v>
      </c>
      <c r="K2475" s="87">
        <f>+IF(ISNUMBER(DATA!AN393),DATA!AN393,"n/a")</f>
        <v>59989</v>
      </c>
      <c r="L2475" s="78">
        <f>+IF(ISNUMBER(DATA!AO393),DATA!AO393,"n/a")</f>
        <v>-0.52600000000000002</v>
      </c>
      <c r="M2475" s="67"/>
      <c r="N2475" s="67"/>
      <c r="O2475" s="67"/>
      <c r="P2475" s="67"/>
      <c r="Q2475" s="67"/>
      <c r="S2475" s="71"/>
      <c r="U2475" s="71"/>
      <c r="W2475" s="71"/>
      <c r="Y2475" s="71"/>
    </row>
    <row r="2476" spans="1:25" s="70" customFormat="1" x14ac:dyDescent="0.2">
      <c r="A2476" s="67" t="s">
        <v>11</v>
      </c>
      <c r="B2476" s="67" t="s">
        <v>23</v>
      </c>
      <c r="C2476" s="67" t="s">
        <v>9</v>
      </c>
      <c r="D2476" s="67" t="s">
        <v>295</v>
      </c>
      <c r="E2476" s="87">
        <f>+IF(ISNUMBER(DATA!J394),DATA!J394,"n/a")</f>
        <v>70636</v>
      </c>
      <c r="F2476" s="78">
        <f>+IF(ISNUMBER(DATA!K394),DATA!K394,"n/a")</f>
        <v>4.2000000000000003E-2</v>
      </c>
      <c r="G2476" s="87">
        <f>+IF(ISNUMBER(DATA!T394),DATA!T394,"n/a")</f>
        <v>221857</v>
      </c>
      <c r="H2476" s="78">
        <f>+IF(ISNUMBER(DATA!U394),DATA!U394,"n/a")</f>
        <v>0.03</v>
      </c>
      <c r="I2476" s="87">
        <f>+IF(ISNUMBER(DATA!AD394),DATA!AD394,"n/a")</f>
        <v>441844</v>
      </c>
      <c r="J2476" s="78">
        <f>+IF(ISNUMBER(DATA!AE394),DATA!AE394,"n/a")</f>
        <v>2.7E-2</v>
      </c>
      <c r="K2476" s="87">
        <f>+IF(ISNUMBER(DATA!AN394),DATA!AN394,"n/a")</f>
        <v>938287</v>
      </c>
      <c r="L2476" s="78">
        <f>+IF(ISNUMBER(DATA!AO394),DATA!AO394,"n/a")</f>
        <v>0.04</v>
      </c>
      <c r="M2476" s="67"/>
      <c r="N2476" s="67"/>
      <c r="O2476" s="67"/>
      <c r="P2476" s="67"/>
      <c r="Q2476" s="67"/>
      <c r="S2476" s="71"/>
      <c r="U2476" s="71"/>
      <c r="W2476" s="71"/>
      <c r="Y2476" s="71"/>
    </row>
    <row r="2477" spans="1:25" s="70" customFormat="1" x14ac:dyDescent="0.2">
      <c r="A2477" s="67" t="s">
        <v>11</v>
      </c>
      <c r="B2477" s="67" t="s">
        <v>23</v>
      </c>
      <c r="C2477" s="67" t="s">
        <v>9</v>
      </c>
      <c r="D2477" s="67" t="s">
        <v>296</v>
      </c>
      <c r="E2477" s="87">
        <f>+IF(ISNUMBER(DATA!J395),DATA!J395,"n/a")</f>
        <v>7963</v>
      </c>
      <c r="F2477" s="78">
        <f>+IF(ISNUMBER(DATA!K395),DATA!K395,"n/a")</f>
        <v>0.216</v>
      </c>
      <c r="G2477" s="87">
        <f>+IF(ISNUMBER(DATA!T395),DATA!T395,"n/a")</f>
        <v>24117</v>
      </c>
      <c r="H2477" s="78">
        <f>+IF(ISNUMBER(DATA!U395),DATA!U395,"n/a")</f>
        <v>0.04</v>
      </c>
      <c r="I2477" s="87">
        <f>+IF(ISNUMBER(DATA!AD395),DATA!AD395,"n/a")</f>
        <v>47436</v>
      </c>
      <c r="J2477" s="78">
        <f>+IF(ISNUMBER(DATA!AE395),DATA!AE395,"n/a")</f>
        <v>1.2999999999999999E-2</v>
      </c>
      <c r="K2477" s="87">
        <f>+IF(ISNUMBER(DATA!AN395),DATA!AN395,"n/a")</f>
        <v>90678</v>
      </c>
      <c r="L2477" s="78">
        <f>+IF(ISNUMBER(DATA!AO395),DATA!AO395,"n/a")</f>
        <v>1.9E-2</v>
      </c>
      <c r="M2477" s="67"/>
      <c r="N2477" s="67"/>
      <c r="O2477" s="67"/>
      <c r="P2477" s="67"/>
      <c r="Q2477" s="67"/>
      <c r="S2477" s="71"/>
      <c r="U2477" s="71"/>
      <c r="W2477" s="71"/>
      <c r="Y2477" s="71"/>
    </row>
    <row r="2478" spans="1:25" s="70" customFormat="1" x14ac:dyDescent="0.2">
      <c r="A2478" s="67" t="s">
        <v>11</v>
      </c>
      <c r="B2478" s="67" t="s">
        <v>23</v>
      </c>
      <c r="C2478" s="67" t="s">
        <v>9</v>
      </c>
      <c r="D2478" s="67" t="s">
        <v>297</v>
      </c>
      <c r="E2478" s="87">
        <f>+IF(ISNUMBER(DATA!J396),DATA!J396,"n/a")</f>
        <v>75200</v>
      </c>
      <c r="F2478" s="78">
        <f>+IF(ISNUMBER(DATA!K396),DATA!K396,"n/a")</f>
        <v>0.35099999999999998</v>
      </c>
      <c r="G2478" s="87">
        <f>+IF(ISNUMBER(DATA!T396),DATA!T396,"n/a")</f>
        <v>244125</v>
      </c>
      <c r="H2478" s="78">
        <f>+IF(ISNUMBER(DATA!U396),DATA!U396,"n/a")</f>
        <v>0.157</v>
      </c>
      <c r="I2478" s="87">
        <f>+IF(ISNUMBER(DATA!AD396),DATA!AD396,"n/a")</f>
        <v>482896</v>
      </c>
      <c r="J2478" s="78">
        <f>+IF(ISNUMBER(DATA!AE396),DATA!AE396,"n/a")</f>
        <v>0.19500000000000001</v>
      </c>
      <c r="K2478" s="87">
        <f>+IF(ISNUMBER(DATA!AN396),DATA!AN396,"n/a")</f>
        <v>975983</v>
      </c>
      <c r="L2478" s="78">
        <f>+IF(ISNUMBER(DATA!AO396),DATA!AO396,"n/a")</f>
        <v>0.19600000000000001</v>
      </c>
      <c r="M2478" s="67"/>
      <c r="N2478" s="67"/>
      <c r="O2478" s="67"/>
      <c r="P2478" s="67"/>
      <c r="Q2478" s="67"/>
      <c r="S2478" s="71"/>
      <c r="U2478" s="71"/>
      <c r="W2478" s="71"/>
      <c r="Y2478" s="71"/>
    </row>
    <row r="2479" spans="1:25" s="70" customFormat="1" x14ac:dyDescent="0.2">
      <c r="A2479" s="67" t="s">
        <v>11</v>
      </c>
      <c r="B2479" s="67" t="s">
        <v>23</v>
      </c>
      <c r="C2479" s="67" t="s">
        <v>9</v>
      </c>
      <c r="D2479" s="67" t="s">
        <v>298</v>
      </c>
      <c r="E2479" s="87">
        <f>+IF(ISNUMBER(DATA!J397),DATA!J397,"n/a")</f>
        <v>4242</v>
      </c>
      <c r="F2479" s="78">
        <f>+IF(ISNUMBER(DATA!K397),DATA!K397,"n/a")</f>
        <v>7.0999999999999994E-2</v>
      </c>
      <c r="G2479" s="87">
        <f>+IF(ISNUMBER(DATA!T397),DATA!T397,"n/a")</f>
        <v>12745</v>
      </c>
      <c r="H2479" s="78">
        <f>+IF(ISNUMBER(DATA!U397),DATA!U397,"n/a")</f>
        <v>6.6000000000000003E-2</v>
      </c>
      <c r="I2479" s="87">
        <f>+IF(ISNUMBER(DATA!AD397),DATA!AD397,"n/a")</f>
        <v>25239</v>
      </c>
      <c r="J2479" s="78">
        <f>+IF(ISNUMBER(DATA!AE397),DATA!AE397,"n/a")</f>
        <v>-0.16900000000000001</v>
      </c>
      <c r="K2479" s="87">
        <f>+IF(ISNUMBER(DATA!AN397),DATA!AN397,"n/a")</f>
        <v>53696</v>
      </c>
      <c r="L2479" s="78">
        <f>+IF(ISNUMBER(DATA!AO397),DATA!AO397,"n/a")</f>
        <v>-0.68300000000000005</v>
      </c>
      <c r="M2479" s="67"/>
      <c r="N2479" s="67"/>
      <c r="O2479" s="67"/>
      <c r="P2479" s="67"/>
      <c r="Q2479" s="67"/>
      <c r="S2479" s="71"/>
      <c r="U2479" s="71"/>
      <c r="W2479" s="71"/>
      <c r="Y2479" s="71"/>
    </row>
    <row r="2480" spans="1:25" s="70" customFormat="1" x14ac:dyDescent="0.2">
      <c r="A2480" s="67" t="s">
        <v>11</v>
      </c>
      <c r="B2480" s="67" t="s">
        <v>23</v>
      </c>
      <c r="C2480" s="67" t="s">
        <v>9</v>
      </c>
      <c r="D2480" s="67" t="s">
        <v>299</v>
      </c>
      <c r="E2480" s="87">
        <f>+IF(ISNUMBER(DATA!J398),DATA!J398,"n/a")</f>
        <v>8207</v>
      </c>
      <c r="F2480" s="78">
        <f>+IF(ISNUMBER(DATA!K398),DATA!K398,"n/a")</f>
        <v>-0.628</v>
      </c>
      <c r="G2480" s="87">
        <f>+IF(ISNUMBER(DATA!T398),DATA!T398,"n/a")</f>
        <v>24869</v>
      </c>
      <c r="H2480" s="78">
        <f>+IF(ISNUMBER(DATA!U398),DATA!U398,"n/a")</f>
        <v>-0.57799999999999996</v>
      </c>
      <c r="I2480" s="87">
        <f>+IF(ISNUMBER(DATA!AD398),DATA!AD398,"n/a")</f>
        <v>49763</v>
      </c>
      <c r="J2480" s="78">
        <f>+IF(ISNUMBER(DATA!AE398),DATA!AE398,"n/a")</f>
        <v>-0.59499999999999997</v>
      </c>
      <c r="K2480" s="87">
        <f>+IF(ISNUMBER(DATA!AN398),DATA!AN398,"n/a")</f>
        <v>190788</v>
      </c>
      <c r="L2480" s="78">
        <f>+IF(ISNUMBER(DATA!AO398),DATA!AO398,"n/a")</f>
        <v>-0.36599999999999999</v>
      </c>
      <c r="M2480" s="67"/>
      <c r="N2480" s="67"/>
      <c r="O2480" s="67"/>
      <c r="P2480" s="67"/>
      <c r="Q2480" s="67"/>
      <c r="S2480" s="71"/>
      <c r="U2480" s="71"/>
      <c r="W2480" s="71"/>
      <c r="Y2480" s="71"/>
    </row>
    <row r="2481" spans="1:25" s="70" customFormat="1" x14ac:dyDescent="0.2">
      <c r="A2481" s="67" t="s">
        <v>11</v>
      </c>
      <c r="B2481" s="67" t="s">
        <v>23</v>
      </c>
      <c r="C2481" s="67" t="s">
        <v>9</v>
      </c>
      <c r="D2481" s="67" t="s">
        <v>300</v>
      </c>
      <c r="E2481" s="87">
        <f>+IF(ISNUMBER(DATA!J399),DATA!J399,"n/a")</f>
        <v>15889</v>
      </c>
      <c r="F2481" s="78">
        <f>+IF(ISNUMBER(DATA!K399),DATA!K399,"n/a")</f>
        <v>0.25800000000000001</v>
      </c>
      <c r="G2481" s="87">
        <f>+IF(ISNUMBER(DATA!T399),DATA!T399,"n/a")</f>
        <v>49555</v>
      </c>
      <c r="H2481" s="78">
        <f>+IF(ISNUMBER(DATA!U399),DATA!U399,"n/a")</f>
        <v>5.7000000000000002E-2</v>
      </c>
      <c r="I2481" s="87">
        <f>+IF(ISNUMBER(DATA!AD399),DATA!AD399,"n/a")</f>
        <v>98885</v>
      </c>
      <c r="J2481" s="78">
        <f>+IF(ISNUMBER(DATA!AE399),DATA!AE399,"n/a")</f>
        <v>6.5000000000000002E-2</v>
      </c>
      <c r="K2481" s="87">
        <f>+IF(ISNUMBER(DATA!AN399),DATA!AN399,"n/a")</f>
        <v>194909</v>
      </c>
      <c r="L2481" s="78">
        <f>+IF(ISNUMBER(DATA!AO399),DATA!AO399,"n/a")</f>
        <v>9.6000000000000002E-2</v>
      </c>
      <c r="M2481" s="67"/>
      <c r="N2481" s="67"/>
      <c r="O2481" s="67"/>
      <c r="P2481" s="67"/>
      <c r="Q2481" s="67"/>
      <c r="S2481" s="71"/>
      <c r="U2481" s="71"/>
      <c r="W2481" s="71"/>
      <c r="Y2481" s="71"/>
    </row>
    <row r="2482" spans="1:25" s="70" customFormat="1" x14ac:dyDescent="0.2">
      <c r="A2482" s="67" t="s">
        <v>11</v>
      </c>
      <c r="B2482" s="67" t="s">
        <v>23</v>
      </c>
      <c r="C2482" s="67" t="s">
        <v>9</v>
      </c>
      <c r="D2482" s="67" t="s">
        <v>301</v>
      </c>
      <c r="E2482" s="87">
        <f>+IF(ISNUMBER(DATA!J400),DATA!J400,"n/a")</f>
        <v>22005</v>
      </c>
      <c r="F2482" s="78">
        <f>+IF(ISNUMBER(DATA!K400),DATA!K400,"n/a")</f>
        <v>0.14199999999999999</v>
      </c>
      <c r="G2482" s="87">
        <f>+IF(ISNUMBER(DATA!T400),DATA!T400,"n/a")</f>
        <v>69572</v>
      </c>
      <c r="H2482" s="78">
        <f>+IF(ISNUMBER(DATA!U400),DATA!U400,"n/a")</f>
        <v>0.13400000000000001</v>
      </c>
      <c r="I2482" s="87">
        <f>+IF(ISNUMBER(DATA!AD400),DATA!AD400,"n/a")</f>
        <v>139011</v>
      </c>
      <c r="J2482" s="78">
        <f>+IF(ISNUMBER(DATA!AE400),DATA!AE400,"n/a")</f>
        <v>0.19600000000000001</v>
      </c>
      <c r="K2482" s="87">
        <f>+IF(ISNUMBER(DATA!AN400),DATA!AN400,"n/a")</f>
        <v>279713</v>
      </c>
      <c r="L2482" s="78">
        <f>+IF(ISNUMBER(DATA!AO400),DATA!AO400,"n/a")</f>
        <v>0.32</v>
      </c>
      <c r="M2482" s="67"/>
      <c r="N2482" s="67"/>
      <c r="O2482" s="67"/>
      <c r="P2482" s="67"/>
      <c r="Q2482" s="67"/>
      <c r="S2482" s="71"/>
      <c r="U2482" s="71"/>
      <c r="W2482" s="71"/>
      <c r="Y2482" s="71"/>
    </row>
    <row r="2483" spans="1:25" s="70" customFormat="1" x14ac:dyDescent="0.2">
      <c r="A2483" s="67" t="s">
        <v>11</v>
      </c>
      <c r="B2483" s="67" t="s">
        <v>23</v>
      </c>
      <c r="C2483" s="67" t="s">
        <v>9</v>
      </c>
      <c r="D2483" s="67" t="s">
        <v>302</v>
      </c>
      <c r="E2483" s="87">
        <f>+IF(ISNUMBER(DATA!J401),DATA!J401,"n/a")</f>
        <v>124503</v>
      </c>
      <c r="F2483" s="78">
        <f>+IF(ISNUMBER(DATA!K401),DATA!K401,"n/a")</f>
        <v>0.40600000000000003</v>
      </c>
      <c r="G2483" s="87">
        <f>+IF(ISNUMBER(DATA!T401),DATA!T401,"n/a")</f>
        <v>344493</v>
      </c>
      <c r="H2483" s="78">
        <f>+IF(ISNUMBER(DATA!U401),DATA!U401,"n/a")</f>
        <v>0.32300000000000001</v>
      </c>
      <c r="I2483" s="87">
        <f>+IF(ISNUMBER(DATA!AD401),DATA!AD401,"n/a")</f>
        <v>705560</v>
      </c>
      <c r="J2483" s="78">
        <f>+IF(ISNUMBER(DATA!AE401),DATA!AE401,"n/a")</f>
        <v>0.23300000000000001</v>
      </c>
      <c r="K2483" s="87">
        <f>+IF(ISNUMBER(DATA!AN401),DATA!AN401,"n/a")</f>
        <v>1298398</v>
      </c>
      <c r="L2483" s="78">
        <f>+IF(ISNUMBER(DATA!AO401),DATA!AO401,"n/a")</f>
        <v>2.1999999999999999E-2</v>
      </c>
      <c r="M2483" s="67"/>
      <c r="N2483" s="67"/>
      <c r="O2483" s="67"/>
      <c r="P2483" s="67"/>
      <c r="Q2483" s="67"/>
      <c r="S2483" s="71"/>
      <c r="U2483" s="71"/>
      <c r="W2483" s="71"/>
      <c r="Y2483" s="71"/>
    </row>
    <row r="2484" spans="1:25" s="70" customFormat="1" x14ac:dyDescent="0.2">
      <c r="A2484" s="67" t="s">
        <v>11</v>
      </c>
      <c r="B2484" s="67" t="s">
        <v>23</v>
      </c>
      <c r="C2484" s="67" t="s">
        <v>9</v>
      </c>
      <c r="D2484" s="67" t="s">
        <v>303</v>
      </c>
      <c r="E2484" s="87">
        <f>+IF(ISNUMBER(DATA!J402),DATA!J402,"n/a")</f>
        <v>48693</v>
      </c>
      <c r="F2484" s="78">
        <f>+IF(ISNUMBER(DATA!K402),DATA!K402,"n/a")</f>
        <v>9.1999999999999998E-2</v>
      </c>
      <c r="G2484" s="87">
        <f>+IF(ISNUMBER(DATA!T402),DATA!T402,"n/a")</f>
        <v>155492</v>
      </c>
      <c r="H2484" s="78">
        <f>+IF(ISNUMBER(DATA!U402),DATA!U402,"n/a")</f>
        <v>6.5000000000000002E-2</v>
      </c>
      <c r="I2484" s="87">
        <f>+IF(ISNUMBER(DATA!AD402),DATA!AD402,"n/a")</f>
        <v>318745</v>
      </c>
      <c r="J2484" s="78">
        <f>+IF(ISNUMBER(DATA!AE402),DATA!AE402,"n/a")</f>
        <v>4.2999999999999997E-2</v>
      </c>
      <c r="K2484" s="87">
        <f>+IF(ISNUMBER(DATA!AN402),DATA!AN402,"n/a")</f>
        <v>673822</v>
      </c>
      <c r="L2484" s="78">
        <f>+IF(ISNUMBER(DATA!AO402),DATA!AO402,"n/a")</f>
        <v>0.10100000000000001</v>
      </c>
      <c r="M2484" s="67"/>
      <c r="N2484" s="67"/>
      <c r="O2484" s="67"/>
      <c r="P2484" s="67"/>
      <c r="Q2484" s="67"/>
      <c r="S2484" s="71"/>
      <c r="U2484" s="71"/>
      <c r="W2484" s="71"/>
      <c r="Y2484" s="71"/>
    </row>
    <row r="2485" spans="1:25" s="70" customFormat="1" x14ac:dyDescent="0.2">
      <c r="A2485" s="67" t="s">
        <v>11</v>
      </c>
      <c r="B2485" s="67" t="s">
        <v>23</v>
      </c>
      <c r="C2485" s="67" t="s">
        <v>9</v>
      </c>
      <c r="D2485" s="67" t="s">
        <v>304</v>
      </c>
      <c r="E2485" s="87">
        <f>+IF(ISNUMBER(DATA!J403),DATA!J403,"n/a")</f>
        <v>6494</v>
      </c>
      <c r="F2485" s="78">
        <f>+IF(ISNUMBER(DATA!K403),DATA!K403,"n/a")</f>
        <v>0.29799999999999999</v>
      </c>
      <c r="G2485" s="87">
        <f>+IF(ISNUMBER(DATA!T403),DATA!T403,"n/a")</f>
        <v>19772</v>
      </c>
      <c r="H2485" s="78">
        <f>+IF(ISNUMBER(DATA!U403),DATA!U403,"n/a")</f>
        <v>0.27600000000000002</v>
      </c>
      <c r="I2485" s="87">
        <f>+IF(ISNUMBER(DATA!AD403),DATA!AD403,"n/a")</f>
        <v>38651</v>
      </c>
      <c r="J2485" s="78">
        <f>+IF(ISNUMBER(DATA!AE403),DATA!AE403,"n/a")</f>
        <v>0.189</v>
      </c>
      <c r="K2485" s="87">
        <f>+IF(ISNUMBER(DATA!AN403),DATA!AN403,"n/a")</f>
        <v>78759</v>
      </c>
      <c r="L2485" s="78">
        <f>+IF(ISNUMBER(DATA!AO403),DATA!AO403,"n/a")</f>
        <v>0.22600000000000001</v>
      </c>
      <c r="M2485" s="67"/>
      <c r="N2485" s="67"/>
      <c r="O2485" s="67"/>
      <c r="P2485" s="67"/>
      <c r="Q2485" s="67"/>
      <c r="S2485" s="71"/>
      <c r="U2485" s="71"/>
      <c r="W2485" s="71"/>
      <c r="Y2485" s="71"/>
    </row>
    <row r="2486" spans="1:25" s="70" customFormat="1" x14ac:dyDescent="0.2">
      <c r="A2486" s="67" t="s">
        <v>11</v>
      </c>
      <c r="B2486" s="67" t="s">
        <v>23</v>
      </c>
      <c r="C2486" s="67" t="s">
        <v>9</v>
      </c>
      <c r="D2486" s="67" t="s">
        <v>305</v>
      </c>
      <c r="E2486" s="87">
        <f>+IF(ISNUMBER(DATA!J404),DATA!J404,"n/a")</f>
        <v>45971</v>
      </c>
      <c r="F2486" s="78">
        <f>+IF(ISNUMBER(DATA!K404),DATA!K404,"n/a")</f>
        <v>0.30499999999999999</v>
      </c>
      <c r="G2486" s="87">
        <f>+IF(ISNUMBER(DATA!T404),DATA!T404,"n/a")</f>
        <v>153327</v>
      </c>
      <c r="H2486" s="78">
        <f>+IF(ISNUMBER(DATA!U404),DATA!U404,"n/a")</f>
        <v>0.114</v>
      </c>
      <c r="I2486" s="87">
        <f>+IF(ISNUMBER(DATA!AD404),DATA!AD404,"n/a")</f>
        <v>305998</v>
      </c>
      <c r="J2486" s="78">
        <f>+IF(ISNUMBER(DATA!AE404),DATA!AE404,"n/a")</f>
        <v>0.17</v>
      </c>
      <c r="K2486" s="87">
        <f>+IF(ISNUMBER(DATA!AN404),DATA!AN404,"n/a")</f>
        <v>627114</v>
      </c>
      <c r="L2486" s="78">
        <f>+IF(ISNUMBER(DATA!AO404),DATA!AO404,"n/a")</f>
        <v>0.20499999999999999</v>
      </c>
      <c r="M2486" s="67"/>
      <c r="N2486" s="67"/>
      <c r="O2486" s="67"/>
      <c r="P2486" s="67"/>
      <c r="Q2486" s="67"/>
      <c r="S2486" s="71"/>
      <c r="U2486" s="71"/>
      <c r="W2486" s="71"/>
      <c r="Y2486" s="71"/>
    </row>
    <row r="2487" spans="1:25" s="70" customFormat="1" x14ac:dyDescent="0.2">
      <c r="A2487" s="67" t="s">
        <v>11</v>
      </c>
      <c r="B2487" s="67" t="s">
        <v>23</v>
      </c>
      <c r="C2487" s="67" t="s">
        <v>9</v>
      </c>
      <c r="D2487" s="67" t="s">
        <v>306</v>
      </c>
      <c r="E2487" s="87">
        <f>+IF(ISNUMBER(DATA!J405),DATA!J405,"n/a")</f>
        <v>10993</v>
      </c>
      <c r="F2487" s="78">
        <f>+IF(ISNUMBER(DATA!K405),DATA!K405,"n/a")</f>
        <v>1.7999999999999999E-2</v>
      </c>
      <c r="G2487" s="87">
        <f>+IF(ISNUMBER(DATA!T405),DATA!T405,"n/a")</f>
        <v>35118</v>
      </c>
      <c r="H2487" s="78">
        <f>+IF(ISNUMBER(DATA!U405),DATA!U405,"n/a")</f>
        <v>-5.0000000000000001E-3</v>
      </c>
      <c r="I2487" s="87">
        <f>+IF(ISNUMBER(DATA!AD405),DATA!AD405,"n/a")</f>
        <v>74437</v>
      </c>
      <c r="J2487" s="78">
        <f>+IF(ISNUMBER(DATA!AE405),DATA!AE405,"n/a")</f>
        <v>2.9000000000000001E-2</v>
      </c>
      <c r="K2487" s="87">
        <f>+IF(ISNUMBER(DATA!AN405),DATA!AN405,"n/a")</f>
        <v>152984</v>
      </c>
      <c r="L2487" s="78">
        <f>+IF(ISNUMBER(DATA!AO405),DATA!AO405,"n/a")</f>
        <v>8.5000000000000006E-2</v>
      </c>
      <c r="M2487" s="67"/>
      <c r="N2487" s="67"/>
      <c r="O2487" s="67"/>
      <c r="P2487" s="67"/>
      <c r="Q2487" s="67"/>
      <c r="S2487" s="71"/>
      <c r="U2487" s="71"/>
      <c r="W2487" s="71"/>
      <c r="Y2487" s="71"/>
    </row>
    <row r="2488" spans="1:25" s="70" customFormat="1" x14ac:dyDescent="0.2">
      <c r="A2488" s="67" t="s">
        <v>11</v>
      </c>
      <c r="B2488" s="67" t="s">
        <v>23</v>
      </c>
      <c r="C2488" s="67" t="s">
        <v>9</v>
      </c>
      <c r="D2488" s="67" t="s">
        <v>307</v>
      </c>
      <c r="E2488" s="87">
        <f>+IF(ISNUMBER(DATA!J406),DATA!J406,"n/a")</f>
        <v>63083</v>
      </c>
      <c r="F2488" s="78">
        <f>+IF(ISNUMBER(DATA!K406),DATA!K406,"n/a")</f>
        <v>0.11</v>
      </c>
      <c r="G2488" s="87">
        <f>+IF(ISNUMBER(DATA!T406),DATA!T406,"n/a")</f>
        <v>178435</v>
      </c>
      <c r="H2488" s="78">
        <f>+IF(ISNUMBER(DATA!U406),DATA!U406,"n/a")</f>
        <v>8.2000000000000003E-2</v>
      </c>
      <c r="I2488" s="87">
        <f>+IF(ISNUMBER(DATA!AD406),DATA!AD406,"n/a")</f>
        <v>369163</v>
      </c>
      <c r="J2488" s="78">
        <f>+IF(ISNUMBER(DATA!AE406),DATA!AE406,"n/a")</f>
        <v>0.13700000000000001</v>
      </c>
      <c r="K2488" s="87">
        <f>+IF(ISNUMBER(DATA!AN406),DATA!AN406,"n/a")</f>
        <v>706803</v>
      </c>
      <c r="L2488" s="78">
        <f>+IF(ISNUMBER(DATA!AO406),DATA!AO406,"n/a")</f>
        <v>5.8999999999999997E-2</v>
      </c>
      <c r="M2488" s="67"/>
      <c r="N2488" s="67"/>
      <c r="O2488" s="67"/>
      <c r="P2488" s="67"/>
      <c r="Q2488" s="67"/>
      <c r="S2488" s="71"/>
      <c r="U2488" s="71"/>
      <c r="W2488" s="71"/>
      <c r="Y2488" s="71"/>
    </row>
    <row r="2489" spans="1:25" s="70" customFormat="1" x14ac:dyDescent="0.2">
      <c r="A2489" s="67" t="s">
        <v>11</v>
      </c>
      <c r="B2489" s="67" t="s">
        <v>23</v>
      </c>
      <c r="C2489" s="67" t="s">
        <v>9</v>
      </c>
      <c r="D2489" s="67" t="s">
        <v>308</v>
      </c>
      <c r="E2489" s="87">
        <f>+IF(ISNUMBER(DATA!J407),DATA!J407,"n/a")</f>
        <v>22351</v>
      </c>
      <c r="F2489" s="78">
        <f>+IF(ISNUMBER(DATA!K407),DATA!K407,"n/a")</f>
        <v>1E-3</v>
      </c>
      <c r="G2489" s="87">
        <f>+IF(ISNUMBER(DATA!T407),DATA!T407,"n/a")</f>
        <v>72216</v>
      </c>
      <c r="H2489" s="78">
        <f>+IF(ISNUMBER(DATA!U407),DATA!U407,"n/a")</f>
        <v>1E-3</v>
      </c>
      <c r="I2489" s="87">
        <f>+IF(ISNUMBER(DATA!AD407),DATA!AD407,"n/a")</f>
        <v>144785</v>
      </c>
      <c r="J2489" s="78">
        <f>+IF(ISNUMBER(DATA!AE407),DATA!AE407,"n/a")</f>
        <v>6.0000000000000001E-3</v>
      </c>
      <c r="K2489" s="87">
        <f>+IF(ISNUMBER(DATA!AN407),DATA!AN407,"n/a")</f>
        <v>325640</v>
      </c>
      <c r="L2489" s="78">
        <f>+IF(ISNUMBER(DATA!AO407),DATA!AO407,"n/a")</f>
        <v>0.11899999999999999</v>
      </c>
      <c r="M2489" s="67"/>
      <c r="N2489" s="67"/>
      <c r="O2489" s="67"/>
      <c r="P2489" s="67"/>
      <c r="Q2489" s="67"/>
      <c r="S2489" s="71"/>
      <c r="U2489" s="71"/>
      <c r="W2489" s="71"/>
      <c r="Y2489" s="71"/>
    </row>
    <row r="2490" spans="1:25" s="70" customFormat="1" x14ac:dyDescent="0.2">
      <c r="A2490" s="67" t="s">
        <v>11</v>
      </c>
      <c r="B2490" s="67" t="s">
        <v>23</v>
      </c>
      <c r="C2490" s="67" t="s">
        <v>9</v>
      </c>
      <c r="D2490" s="67" t="s">
        <v>309</v>
      </c>
      <c r="E2490" s="87">
        <f>+IF(ISNUMBER(DATA!J408),DATA!J408,"n/a")</f>
        <v>29071</v>
      </c>
      <c r="F2490" s="78">
        <f>+IF(ISNUMBER(DATA!K408),DATA!K408,"n/a")</f>
        <v>9.4E-2</v>
      </c>
      <c r="G2490" s="87">
        <f>+IF(ISNUMBER(DATA!T408),DATA!T408,"n/a")</f>
        <v>85810</v>
      </c>
      <c r="H2490" s="78">
        <f>+IF(ISNUMBER(DATA!U408),DATA!U408,"n/a")</f>
        <v>9.5000000000000001E-2</v>
      </c>
      <c r="I2490" s="87">
        <f>+IF(ISNUMBER(DATA!AD408),DATA!AD408,"n/a")</f>
        <v>174237</v>
      </c>
      <c r="J2490" s="78">
        <f>+IF(ISNUMBER(DATA!AE408),DATA!AE408,"n/a")</f>
        <v>8.1000000000000003E-2</v>
      </c>
      <c r="K2490" s="87">
        <f>+IF(ISNUMBER(DATA!AN408),DATA!AN408,"n/a")</f>
        <v>342888</v>
      </c>
      <c r="L2490" s="78">
        <f>+IF(ISNUMBER(DATA!AO408),DATA!AO408,"n/a")</f>
        <v>5.8000000000000003E-2</v>
      </c>
      <c r="M2490" s="67"/>
      <c r="N2490" s="67"/>
      <c r="O2490" s="67"/>
      <c r="P2490" s="67"/>
      <c r="Q2490" s="67"/>
      <c r="S2490" s="71"/>
      <c r="U2490" s="71"/>
      <c r="W2490" s="71"/>
      <c r="Y2490" s="71"/>
    </row>
    <row r="2491" spans="1:25" s="70" customFormat="1" x14ac:dyDescent="0.2">
      <c r="A2491" s="67" t="s">
        <v>11</v>
      </c>
      <c r="B2491" s="67" t="s">
        <v>23</v>
      </c>
      <c r="C2491" s="67" t="s">
        <v>9</v>
      </c>
      <c r="D2491" s="67" t="s">
        <v>310</v>
      </c>
      <c r="E2491" s="87">
        <f>+IF(ISNUMBER(DATA!J409),DATA!J409,"n/a")</f>
        <v>25584</v>
      </c>
      <c r="F2491" s="78">
        <f>+IF(ISNUMBER(DATA!K409),DATA!K409,"n/a")</f>
        <v>0.188</v>
      </c>
      <c r="G2491" s="87">
        <f>+IF(ISNUMBER(DATA!T409),DATA!T409,"n/a")</f>
        <v>77040</v>
      </c>
      <c r="H2491" s="78">
        <f>+IF(ISNUMBER(DATA!U409),DATA!U409,"n/a")</f>
        <v>0.13800000000000001</v>
      </c>
      <c r="I2491" s="87">
        <f>+IF(ISNUMBER(DATA!AD409),DATA!AD409,"n/a")</f>
        <v>158755</v>
      </c>
      <c r="J2491" s="78">
        <f>+IF(ISNUMBER(DATA!AE409),DATA!AE409,"n/a")</f>
        <v>2.4E-2</v>
      </c>
      <c r="K2491" s="87">
        <f>+IF(ISNUMBER(DATA!AN409),DATA!AN409,"n/a")</f>
        <v>319200</v>
      </c>
      <c r="L2491" s="78">
        <f>+IF(ISNUMBER(DATA!AO409),DATA!AO409,"n/a")</f>
        <v>-3.5999999999999997E-2</v>
      </c>
      <c r="M2491" s="67"/>
      <c r="N2491" s="67"/>
      <c r="O2491" s="67"/>
      <c r="P2491" s="67"/>
      <c r="Q2491" s="67"/>
      <c r="S2491" s="71"/>
      <c r="U2491" s="71"/>
      <c r="W2491" s="71"/>
      <c r="Y2491" s="71"/>
    </row>
    <row r="2492" spans="1:25" s="70" customFormat="1" x14ac:dyDescent="0.2">
      <c r="A2492" s="67" t="s">
        <v>11</v>
      </c>
      <c r="B2492" s="67" t="s">
        <v>23</v>
      </c>
      <c r="C2492" s="67" t="s">
        <v>9</v>
      </c>
      <c r="D2492" s="67" t="s">
        <v>311</v>
      </c>
      <c r="E2492" s="87">
        <f>+IF(ISNUMBER(DATA!J410),DATA!J410,"n/a")</f>
        <v>25574</v>
      </c>
      <c r="F2492" s="78">
        <f>+IF(ISNUMBER(DATA!K410),DATA!K410,"n/a")</f>
        <v>7.2999999999999995E-2</v>
      </c>
      <c r="G2492" s="87">
        <f>+IF(ISNUMBER(DATA!T410),DATA!T410,"n/a")</f>
        <v>78953</v>
      </c>
      <c r="H2492" s="78">
        <f>+IF(ISNUMBER(DATA!U410),DATA!U410,"n/a")</f>
        <v>0.104</v>
      </c>
      <c r="I2492" s="87">
        <f>+IF(ISNUMBER(DATA!AD410),DATA!AD410,"n/a")</f>
        <v>151984</v>
      </c>
      <c r="J2492" s="78">
        <f>+IF(ISNUMBER(DATA!AE410),DATA!AE410,"n/a")</f>
        <v>6.6000000000000003E-2</v>
      </c>
      <c r="K2492" s="87">
        <f>+IF(ISNUMBER(DATA!AN410),DATA!AN410,"n/a")</f>
        <v>314443</v>
      </c>
      <c r="L2492" s="78">
        <f>+IF(ISNUMBER(DATA!AO410),DATA!AO410,"n/a")</f>
        <v>5.0999999999999997E-2</v>
      </c>
      <c r="M2492" s="67"/>
      <c r="N2492" s="67"/>
      <c r="O2492" s="67"/>
      <c r="P2492" s="67"/>
      <c r="Q2492" s="67"/>
      <c r="S2492" s="71"/>
      <c r="U2492" s="71"/>
      <c r="W2492" s="71"/>
      <c r="Y2492" s="71"/>
    </row>
    <row r="2493" spans="1:25" s="70" customFormat="1" x14ac:dyDescent="0.2">
      <c r="A2493" s="67" t="s">
        <v>11</v>
      </c>
      <c r="B2493" s="67" t="s">
        <v>23</v>
      </c>
      <c r="C2493" s="67" t="s">
        <v>9</v>
      </c>
      <c r="D2493" s="67" t="s">
        <v>312</v>
      </c>
      <c r="E2493" s="87">
        <f>+IF(ISNUMBER(DATA!J411),DATA!J411,"n/a")</f>
        <v>21842</v>
      </c>
      <c r="F2493" s="78">
        <f>+IF(ISNUMBER(DATA!K411),DATA!K411,"n/a")</f>
        <v>3.3000000000000002E-2</v>
      </c>
      <c r="G2493" s="87">
        <f>+IF(ISNUMBER(DATA!T411),DATA!T411,"n/a")</f>
        <v>61756</v>
      </c>
      <c r="H2493" s="78">
        <f>+IF(ISNUMBER(DATA!U411),DATA!U411,"n/a")</f>
        <v>-4.9000000000000002E-2</v>
      </c>
      <c r="I2493" s="87">
        <f>+IF(ISNUMBER(DATA!AD411),DATA!AD411,"n/a")</f>
        <v>120947</v>
      </c>
      <c r="J2493" s="78">
        <f>+IF(ISNUMBER(DATA!AE411),DATA!AE411,"n/a")</f>
        <v>-2.9000000000000001E-2</v>
      </c>
      <c r="K2493" s="87">
        <f>+IF(ISNUMBER(DATA!AN411),DATA!AN411,"n/a")</f>
        <v>237235</v>
      </c>
      <c r="L2493" s="78">
        <f>+IF(ISNUMBER(DATA!AO411),DATA!AO411,"n/a")</f>
        <v>-4.4999999999999998E-2</v>
      </c>
      <c r="M2493" s="67"/>
      <c r="N2493" s="67"/>
      <c r="O2493" s="67"/>
      <c r="P2493" s="67"/>
      <c r="Q2493" s="67"/>
      <c r="S2493" s="71"/>
      <c r="U2493" s="71"/>
      <c r="W2493" s="71"/>
      <c r="Y2493" s="71"/>
    </row>
    <row r="2494" spans="1:25" s="70" customFormat="1" x14ac:dyDescent="0.2">
      <c r="A2494" s="67" t="s">
        <v>11</v>
      </c>
      <c r="B2494" s="67" t="s">
        <v>23</v>
      </c>
      <c r="C2494" s="67" t="s">
        <v>9</v>
      </c>
      <c r="D2494" s="67" t="s">
        <v>313</v>
      </c>
      <c r="E2494" s="87">
        <f>+IF(ISNUMBER(DATA!J412),DATA!J412,"n/a")</f>
        <v>11704</v>
      </c>
      <c r="F2494" s="78">
        <f>+IF(ISNUMBER(DATA!K412),DATA!K412,"n/a")</f>
        <v>0.316</v>
      </c>
      <c r="G2494" s="87">
        <f>+IF(ISNUMBER(DATA!T412),DATA!T412,"n/a")</f>
        <v>33208</v>
      </c>
      <c r="H2494" s="78">
        <f>+IF(ISNUMBER(DATA!U412),DATA!U412,"n/a")</f>
        <v>0.15</v>
      </c>
      <c r="I2494" s="87">
        <f>+IF(ISNUMBER(DATA!AD412),DATA!AD412,"n/a")</f>
        <v>65709</v>
      </c>
      <c r="J2494" s="78">
        <f>+IF(ISNUMBER(DATA!AE412),DATA!AE412,"n/a")</f>
        <v>0.13300000000000001</v>
      </c>
      <c r="K2494" s="87">
        <f>+IF(ISNUMBER(DATA!AN412),DATA!AN412,"n/a")</f>
        <v>124536</v>
      </c>
      <c r="L2494" s="78">
        <f>+IF(ISNUMBER(DATA!AO412),DATA!AO412,"n/a")</f>
        <v>9.9000000000000005E-2</v>
      </c>
      <c r="M2494" s="67"/>
      <c r="N2494" s="67"/>
      <c r="O2494" s="67"/>
      <c r="P2494" s="67"/>
      <c r="Q2494" s="67"/>
      <c r="S2494" s="71"/>
      <c r="U2494" s="71"/>
      <c r="W2494" s="71"/>
      <c r="Y2494" s="71"/>
    </row>
    <row r="2495" spans="1:25" s="70" customFormat="1" x14ac:dyDescent="0.2">
      <c r="A2495" s="67" t="s">
        <v>11</v>
      </c>
      <c r="B2495" s="67" t="s">
        <v>23</v>
      </c>
      <c r="C2495" s="67" t="s">
        <v>9</v>
      </c>
      <c r="D2495" s="67" t="s">
        <v>314</v>
      </c>
      <c r="E2495" s="87">
        <f>+IF(ISNUMBER(DATA!J413),DATA!J413,"n/a")</f>
        <v>29492</v>
      </c>
      <c r="F2495" s="78">
        <f>+IF(ISNUMBER(DATA!K413),DATA!K413,"n/a")</f>
        <v>0.159</v>
      </c>
      <c r="G2495" s="87">
        <f>+IF(ISNUMBER(DATA!T413),DATA!T413,"n/a")</f>
        <v>90700</v>
      </c>
      <c r="H2495" s="78">
        <f>+IF(ISNUMBER(DATA!U413),DATA!U413,"n/a")</f>
        <v>0.16600000000000001</v>
      </c>
      <c r="I2495" s="87">
        <f>+IF(ISNUMBER(DATA!AD413),DATA!AD413,"n/a")</f>
        <v>177628</v>
      </c>
      <c r="J2495" s="78">
        <f>+IF(ISNUMBER(DATA!AE413),DATA!AE413,"n/a")</f>
        <v>0.13700000000000001</v>
      </c>
      <c r="K2495" s="87">
        <f>+IF(ISNUMBER(DATA!AN413),DATA!AN413,"n/a")</f>
        <v>373737</v>
      </c>
      <c r="L2495" s="78">
        <f>+IF(ISNUMBER(DATA!AO413),DATA!AO413,"n/a")</f>
        <v>0.13100000000000001</v>
      </c>
      <c r="M2495" s="67"/>
      <c r="N2495" s="67"/>
      <c r="O2495" s="67"/>
      <c r="P2495" s="67"/>
      <c r="Q2495" s="67"/>
      <c r="S2495" s="71"/>
      <c r="U2495" s="71"/>
      <c r="W2495" s="71"/>
      <c r="Y2495" s="71"/>
    </row>
    <row r="2496" spans="1:25" s="70" customFormat="1" x14ac:dyDescent="0.2">
      <c r="A2496" s="67" t="s">
        <v>11</v>
      </c>
      <c r="B2496" s="67" t="s">
        <v>23</v>
      </c>
      <c r="C2496" s="67" t="s">
        <v>9</v>
      </c>
      <c r="D2496" s="67" t="s">
        <v>315</v>
      </c>
      <c r="E2496" s="87">
        <f>+IF(ISNUMBER(DATA!J414),DATA!J414,"n/a")</f>
        <v>7428</v>
      </c>
      <c r="F2496" s="78">
        <f>+IF(ISNUMBER(DATA!K414),DATA!K414,"n/a")</f>
        <v>0.50900000000000001</v>
      </c>
      <c r="G2496" s="87">
        <f>+IF(ISNUMBER(DATA!T414),DATA!T414,"n/a")</f>
        <v>22710</v>
      </c>
      <c r="H2496" s="78">
        <f>+IF(ISNUMBER(DATA!U414),DATA!U414,"n/a")</f>
        <v>0.52400000000000002</v>
      </c>
      <c r="I2496" s="87">
        <f>+IF(ISNUMBER(DATA!AD414),DATA!AD414,"n/a")</f>
        <v>43945</v>
      </c>
      <c r="J2496" s="78">
        <f>+IF(ISNUMBER(DATA!AE414),DATA!AE414,"n/a")</f>
        <v>0.54200000000000004</v>
      </c>
      <c r="K2496" s="87">
        <f>+IF(ISNUMBER(DATA!AN414),DATA!AN414,"n/a")</f>
        <v>88850</v>
      </c>
      <c r="L2496" s="78">
        <f>+IF(ISNUMBER(DATA!AO414),DATA!AO414,"n/a")</f>
        <v>0.626</v>
      </c>
      <c r="M2496" s="67"/>
      <c r="N2496" s="67"/>
      <c r="O2496" s="67"/>
      <c r="P2496" s="67"/>
      <c r="Q2496" s="67"/>
      <c r="S2496" s="71"/>
      <c r="U2496" s="71"/>
      <c r="W2496" s="71"/>
      <c r="Y2496" s="71"/>
    </row>
    <row r="2497" spans="1:25" s="70" customFormat="1" x14ac:dyDescent="0.2">
      <c r="A2497" s="67" t="s">
        <v>11</v>
      </c>
      <c r="B2497" s="67" t="s">
        <v>23</v>
      </c>
      <c r="C2497" s="67" t="s">
        <v>9</v>
      </c>
      <c r="D2497" s="67" t="s">
        <v>316</v>
      </c>
      <c r="E2497" s="87">
        <f>+IF(ISNUMBER(DATA!J415),DATA!J415,"n/a")</f>
        <v>21630</v>
      </c>
      <c r="F2497" s="78">
        <f>+IF(ISNUMBER(DATA!K415),DATA!K415,"n/a")</f>
        <v>9.0999999999999998E-2</v>
      </c>
      <c r="G2497" s="87">
        <f>+IF(ISNUMBER(DATA!T415),DATA!T415,"n/a")</f>
        <v>67626</v>
      </c>
      <c r="H2497" s="78">
        <f>+IF(ISNUMBER(DATA!U415),DATA!U415,"n/a")</f>
        <v>0.05</v>
      </c>
      <c r="I2497" s="87">
        <f>+IF(ISNUMBER(DATA!AD415),DATA!AD415,"n/a")</f>
        <v>130814</v>
      </c>
      <c r="J2497" s="78">
        <f>+IF(ISNUMBER(DATA!AE415),DATA!AE415,"n/a")</f>
        <v>2E-3</v>
      </c>
      <c r="K2497" s="87">
        <f>+IF(ISNUMBER(DATA!AN415),DATA!AN415,"n/a")</f>
        <v>278370</v>
      </c>
      <c r="L2497" s="78">
        <f>+IF(ISNUMBER(DATA!AO415),DATA!AO415,"n/a")</f>
        <v>3.9E-2</v>
      </c>
      <c r="M2497" s="67"/>
      <c r="N2497" s="67"/>
      <c r="O2497" s="67"/>
      <c r="P2497" s="67"/>
      <c r="Q2497" s="67"/>
      <c r="S2497" s="71"/>
      <c r="U2497" s="71"/>
      <c r="W2497" s="71"/>
      <c r="Y2497" s="71"/>
    </row>
    <row r="2498" spans="1:25" s="70" customFormat="1" x14ac:dyDescent="0.2">
      <c r="A2498" s="67" t="s">
        <v>11</v>
      </c>
      <c r="B2498" s="67" t="s">
        <v>23</v>
      </c>
      <c r="C2498" s="67" t="s">
        <v>9</v>
      </c>
      <c r="D2498" s="67" t="s">
        <v>317</v>
      </c>
      <c r="E2498" s="87">
        <f>+IF(ISNUMBER(DATA!J416),DATA!J416,"n/a")</f>
        <v>55005</v>
      </c>
      <c r="F2498" s="78">
        <f>+IF(ISNUMBER(DATA!K416),DATA!K416,"n/a")</f>
        <v>0.20799999999999999</v>
      </c>
      <c r="G2498" s="87">
        <f>+IF(ISNUMBER(DATA!T416),DATA!T416,"n/a")</f>
        <v>174079</v>
      </c>
      <c r="H2498" s="78">
        <f>+IF(ISNUMBER(DATA!U416),DATA!U416,"n/a")</f>
        <v>0.20599999999999999</v>
      </c>
      <c r="I2498" s="87">
        <f>+IF(ISNUMBER(DATA!AD416),DATA!AD416,"n/a")</f>
        <v>336167</v>
      </c>
      <c r="J2498" s="78">
        <f>+IF(ISNUMBER(DATA!AE416),DATA!AE416,"n/a")</f>
        <v>0.13900000000000001</v>
      </c>
      <c r="K2498" s="87">
        <f>+IF(ISNUMBER(DATA!AN416),DATA!AN416,"n/a")</f>
        <v>676271</v>
      </c>
      <c r="L2498" s="78">
        <f>+IF(ISNUMBER(DATA!AO416),DATA!AO416,"n/a")</f>
        <v>0.10100000000000001</v>
      </c>
      <c r="M2498" s="67"/>
      <c r="N2498" s="67"/>
      <c r="O2498" s="67"/>
      <c r="P2498" s="67"/>
      <c r="Q2498" s="67"/>
      <c r="S2498" s="71"/>
      <c r="U2498" s="71"/>
      <c r="W2498" s="71"/>
      <c r="Y2498" s="71"/>
    </row>
    <row r="2499" spans="1:25" s="70" customFormat="1" x14ac:dyDescent="0.2">
      <c r="A2499" s="67" t="s">
        <v>11</v>
      </c>
      <c r="B2499" s="67" t="s">
        <v>23</v>
      </c>
      <c r="C2499" s="67" t="s">
        <v>9</v>
      </c>
      <c r="D2499" s="67" t="s">
        <v>318</v>
      </c>
      <c r="E2499" s="87">
        <f>+IF(ISNUMBER(DATA!J417),DATA!J417,"n/a")</f>
        <v>30999</v>
      </c>
      <c r="F2499" s="78">
        <f>+IF(ISNUMBER(DATA!K417),DATA!K417,"n/a")</f>
        <v>0.30399999999999999</v>
      </c>
      <c r="G2499" s="87">
        <f>+IF(ISNUMBER(DATA!T417),DATA!T417,"n/a")</f>
        <v>87795</v>
      </c>
      <c r="H2499" s="78">
        <f>+IF(ISNUMBER(DATA!U417),DATA!U417,"n/a")</f>
        <v>0.23699999999999999</v>
      </c>
      <c r="I2499" s="87">
        <f>+IF(ISNUMBER(DATA!AD417),DATA!AD417,"n/a")</f>
        <v>177994</v>
      </c>
      <c r="J2499" s="78">
        <f>+IF(ISNUMBER(DATA!AE417),DATA!AE417,"n/a")</f>
        <v>0.24399999999999999</v>
      </c>
      <c r="K2499" s="87">
        <f>+IF(ISNUMBER(DATA!AN417),DATA!AN417,"n/a")</f>
        <v>358259</v>
      </c>
      <c r="L2499" s="78">
        <f>+IF(ISNUMBER(DATA!AO417),DATA!AO417,"n/a")</f>
        <v>0.17100000000000001</v>
      </c>
      <c r="M2499" s="67"/>
      <c r="N2499" s="67"/>
      <c r="O2499" s="67"/>
      <c r="P2499" s="67"/>
      <c r="Q2499" s="67"/>
      <c r="S2499" s="71"/>
      <c r="U2499" s="71"/>
      <c r="W2499" s="71"/>
      <c r="Y2499" s="71"/>
    </row>
    <row r="2500" spans="1:25" s="70" customFormat="1" x14ac:dyDescent="0.2">
      <c r="A2500" s="67" t="s">
        <v>11</v>
      </c>
      <c r="B2500" s="67" t="s">
        <v>23</v>
      </c>
      <c r="C2500" s="67" t="s">
        <v>9</v>
      </c>
      <c r="D2500" s="67" t="s">
        <v>319</v>
      </c>
      <c r="E2500" s="87">
        <f>+IF(ISNUMBER(DATA!J418),DATA!J418,"n/a")</f>
        <v>43028</v>
      </c>
      <c r="F2500" s="78">
        <f>+IF(ISNUMBER(DATA!K418),DATA!K418,"n/a")</f>
        <v>0.29499999999999998</v>
      </c>
      <c r="G2500" s="87">
        <f>+IF(ISNUMBER(DATA!T418),DATA!T418,"n/a")</f>
        <v>141450</v>
      </c>
      <c r="H2500" s="78">
        <f>+IF(ISNUMBER(DATA!U418),DATA!U418,"n/a")</f>
        <v>0.13100000000000001</v>
      </c>
      <c r="I2500" s="87">
        <f>+IF(ISNUMBER(DATA!AD418),DATA!AD418,"n/a")</f>
        <v>292004</v>
      </c>
      <c r="J2500" s="78">
        <f>+IF(ISNUMBER(DATA!AE418),DATA!AE418,"n/a")</f>
        <v>0.187</v>
      </c>
      <c r="K2500" s="87">
        <f>+IF(ISNUMBER(DATA!AN418),DATA!AN418,"n/a")</f>
        <v>583611</v>
      </c>
      <c r="L2500" s="78">
        <f>+IF(ISNUMBER(DATA!AO418),DATA!AO418,"n/a")</f>
        <v>0.19600000000000001</v>
      </c>
      <c r="M2500" s="67"/>
      <c r="N2500" s="67"/>
      <c r="O2500" s="67"/>
      <c r="P2500" s="67"/>
      <c r="Q2500" s="67"/>
      <c r="S2500" s="71"/>
      <c r="U2500" s="71"/>
      <c r="W2500" s="71"/>
      <c r="Y2500" s="71"/>
    </row>
    <row r="2501" spans="1:25" s="70" customFormat="1" x14ac:dyDescent="0.2">
      <c r="A2501" s="67" t="s">
        <v>11</v>
      </c>
      <c r="B2501" s="67" t="s">
        <v>23</v>
      </c>
      <c r="C2501" s="67" t="s">
        <v>9</v>
      </c>
      <c r="D2501" s="67" t="s">
        <v>320</v>
      </c>
      <c r="E2501" s="87">
        <f>+IF(ISNUMBER(DATA!J419),DATA!J419,"n/a")</f>
        <v>19253</v>
      </c>
      <c r="F2501" s="78">
        <f>+IF(ISNUMBER(DATA!K419),DATA!K419,"n/a")</f>
        <v>0.25600000000000001</v>
      </c>
      <c r="G2501" s="87">
        <f>+IF(ISNUMBER(DATA!T419),DATA!T419,"n/a")</f>
        <v>61553</v>
      </c>
      <c r="H2501" s="78">
        <f>+IF(ISNUMBER(DATA!U419),DATA!U419,"n/a")</f>
        <v>0.153</v>
      </c>
      <c r="I2501" s="87">
        <f>+IF(ISNUMBER(DATA!AD419),DATA!AD419,"n/a")</f>
        <v>125245</v>
      </c>
      <c r="J2501" s="78">
        <f>+IF(ISNUMBER(DATA!AE419),DATA!AE419,"n/a")</f>
        <v>0.17399999999999999</v>
      </c>
      <c r="K2501" s="87">
        <f>+IF(ISNUMBER(DATA!AN419),DATA!AN419,"n/a")</f>
        <v>249722</v>
      </c>
      <c r="L2501" s="78">
        <f>+IF(ISNUMBER(DATA!AO419),DATA!AO419,"n/a")</f>
        <v>0.19</v>
      </c>
      <c r="M2501" s="67"/>
      <c r="N2501" s="67"/>
      <c r="O2501" s="67"/>
      <c r="P2501" s="67"/>
      <c r="Q2501" s="67"/>
      <c r="S2501" s="71"/>
      <c r="U2501" s="71"/>
      <c r="W2501" s="71"/>
      <c r="Y2501" s="71"/>
    </row>
    <row r="2502" spans="1:25" s="70" customFormat="1" x14ac:dyDescent="0.2">
      <c r="A2502" s="67" t="s">
        <v>11</v>
      </c>
      <c r="B2502" s="67" t="s">
        <v>23</v>
      </c>
      <c r="C2502" s="67" t="s">
        <v>9</v>
      </c>
      <c r="D2502" s="67" t="s">
        <v>321</v>
      </c>
      <c r="E2502" s="87">
        <f>+IF(ISNUMBER(DATA!J420),DATA!J420,"n/a")</f>
        <v>58836</v>
      </c>
      <c r="F2502" s="78">
        <f>+IF(ISNUMBER(DATA!K420),DATA!K420,"n/a")</f>
        <v>0.28000000000000003</v>
      </c>
      <c r="G2502" s="87">
        <f>+IF(ISNUMBER(DATA!T420),DATA!T420,"n/a")</f>
        <v>195272</v>
      </c>
      <c r="H2502" s="78">
        <f>+IF(ISNUMBER(DATA!U420),DATA!U420,"n/a")</f>
        <v>5.8999999999999997E-2</v>
      </c>
      <c r="I2502" s="87">
        <f>+IF(ISNUMBER(DATA!AD420),DATA!AD420,"n/a")</f>
        <v>388653</v>
      </c>
      <c r="J2502" s="78">
        <f>+IF(ISNUMBER(DATA!AE420),DATA!AE420,"n/a")</f>
        <v>0.11799999999999999</v>
      </c>
      <c r="K2502" s="87">
        <f>+IF(ISNUMBER(DATA!AN420),DATA!AN420,"n/a")</f>
        <v>808240</v>
      </c>
      <c r="L2502" s="78">
        <f>+IF(ISNUMBER(DATA!AO420),DATA!AO420,"n/a")</f>
        <v>0.155</v>
      </c>
      <c r="M2502" s="67"/>
      <c r="N2502" s="67"/>
      <c r="O2502" s="67"/>
      <c r="P2502" s="67"/>
      <c r="Q2502" s="67"/>
      <c r="S2502" s="71"/>
      <c r="U2502" s="71"/>
      <c r="W2502" s="71"/>
      <c r="Y2502" s="71"/>
    </row>
    <row r="2503" spans="1:25" s="70" customFormat="1" x14ac:dyDescent="0.2">
      <c r="A2503" s="67" t="s">
        <v>11</v>
      </c>
      <c r="B2503" s="67" t="s">
        <v>23</v>
      </c>
      <c r="C2503" s="67" t="s">
        <v>9</v>
      </c>
      <c r="D2503" s="67" t="s">
        <v>347</v>
      </c>
      <c r="E2503" s="87">
        <f>+IF(ISNUMBER(DATA!J421),DATA!J421,"n/a")</f>
        <v>9835</v>
      </c>
      <c r="F2503" s="78">
        <f>+IF(ISNUMBER(DATA!K421),DATA!K421,"n/a")</f>
        <v>1.2999999999999999E-2</v>
      </c>
      <c r="G2503" s="87">
        <f>+IF(ISNUMBER(DATA!T421),DATA!T421,"n/a")</f>
        <v>30420</v>
      </c>
      <c r="H2503" s="78">
        <f>+IF(ISNUMBER(DATA!U421),DATA!U421,"n/a")</f>
        <v>-3.1E-2</v>
      </c>
      <c r="I2503" s="87">
        <f>+IF(ISNUMBER(DATA!AD421),DATA!AD421,"n/a")</f>
        <v>62348</v>
      </c>
      <c r="J2503" s="78">
        <f>+IF(ISNUMBER(DATA!AE421),DATA!AE421,"n/a")</f>
        <v>1E-3</v>
      </c>
      <c r="K2503" s="87">
        <f>+IF(ISNUMBER(DATA!AN421),DATA!AN421,"n/a")</f>
        <v>125243</v>
      </c>
      <c r="L2503" s="78">
        <f>+IF(ISNUMBER(DATA!AO421),DATA!AO421,"n/a")</f>
        <v>-3.2000000000000001E-2</v>
      </c>
      <c r="M2503" s="67"/>
      <c r="N2503" s="67"/>
      <c r="O2503" s="67"/>
      <c r="P2503" s="67"/>
      <c r="Q2503" s="67"/>
      <c r="S2503" s="71"/>
      <c r="U2503" s="71"/>
      <c r="W2503" s="71"/>
      <c r="Y2503" s="71"/>
    </row>
    <row r="2504" spans="1:25" s="70" customFormat="1" x14ac:dyDescent="0.2">
      <c r="A2504" s="67" t="s">
        <v>11</v>
      </c>
      <c r="B2504" s="67" t="s">
        <v>23</v>
      </c>
      <c r="C2504" s="67" t="s">
        <v>9</v>
      </c>
      <c r="D2504" s="67" t="s">
        <v>348</v>
      </c>
      <c r="E2504" s="87">
        <f>+IF(ISNUMBER(DATA!J422),DATA!J422,"n/a")</f>
        <v>20010</v>
      </c>
      <c r="F2504" s="78">
        <f>+IF(ISNUMBER(DATA!K422),DATA!K422,"n/a")</f>
        <v>-0.05</v>
      </c>
      <c r="G2504" s="87">
        <f>+IF(ISNUMBER(DATA!T422),DATA!T422,"n/a")</f>
        <v>57811</v>
      </c>
      <c r="H2504" s="78">
        <f>+IF(ISNUMBER(DATA!U422),DATA!U422,"n/a")</f>
        <v>-0.13400000000000001</v>
      </c>
      <c r="I2504" s="87">
        <f>+IF(ISNUMBER(DATA!AD422),DATA!AD422,"n/a")</f>
        <v>118067</v>
      </c>
      <c r="J2504" s="78">
        <f>+IF(ISNUMBER(DATA!AE422),DATA!AE422,"n/a")</f>
        <v>-0.11</v>
      </c>
      <c r="K2504" s="87">
        <f>+IF(ISNUMBER(DATA!AN422),DATA!AN422,"n/a")</f>
        <v>255951</v>
      </c>
      <c r="L2504" s="78">
        <f>+IF(ISNUMBER(DATA!AO422),DATA!AO422,"n/a")</f>
        <v>-0.01</v>
      </c>
      <c r="M2504" s="67"/>
      <c r="N2504" s="67"/>
      <c r="O2504" s="67"/>
      <c r="P2504" s="67"/>
      <c r="Q2504" s="67"/>
      <c r="S2504" s="71"/>
      <c r="U2504" s="71"/>
      <c r="W2504" s="71"/>
      <c r="Y2504" s="71"/>
    </row>
    <row r="2505" spans="1:25" x14ac:dyDescent="0.2">
      <c r="E2505" s="101"/>
      <c r="F2505" s="103"/>
      <c r="G2505" s="101"/>
      <c r="H2505" s="103"/>
      <c r="I2505" s="101"/>
      <c r="J2505" s="103"/>
      <c r="K2505" s="101"/>
      <c r="L2505" s="103"/>
    </row>
    <row r="2506" spans="1:25" s="70" customFormat="1" x14ac:dyDescent="0.2">
      <c r="A2506" s="67" t="s">
        <v>11</v>
      </c>
      <c r="B2506" s="67" t="s">
        <v>23</v>
      </c>
      <c r="C2506" s="67" t="s">
        <v>25</v>
      </c>
      <c r="D2506" s="67" t="s">
        <v>274</v>
      </c>
      <c r="E2506" s="87">
        <f>+IF(ISNUMBER(DATA!L373),DATA!L373,"n/a")</f>
        <v>25838</v>
      </c>
      <c r="F2506" s="78">
        <f>+IF(ISNUMBER(DATA!M373),DATA!M373,"n/a")</f>
        <v>0.13700000000000001</v>
      </c>
      <c r="G2506" s="87">
        <f>+IF(ISNUMBER(DATA!V373),DATA!V373,"n/a")</f>
        <v>74526</v>
      </c>
      <c r="H2506" s="78">
        <f>+IF(ISNUMBER(DATA!W373),DATA!W373,"n/a")</f>
        <v>-4.8000000000000001E-2</v>
      </c>
      <c r="I2506" s="87">
        <f>+IF(ISNUMBER(DATA!AF373),DATA!AF373,"n/a")</f>
        <v>154326</v>
      </c>
      <c r="J2506" s="78">
        <f>+IF(ISNUMBER(DATA!AG373),DATA!AG373,"n/a")</f>
        <v>-7.5999999999999998E-2</v>
      </c>
      <c r="K2506" s="87">
        <f>+IF(ISNUMBER(DATA!AP373),DATA!AP373,"n/a")</f>
        <v>316562</v>
      </c>
      <c r="L2506" s="78">
        <f>+IF(ISNUMBER(DATA!AQ373),DATA!AQ373,"n/a")</f>
        <v>-1.6E-2</v>
      </c>
      <c r="M2506" s="67"/>
      <c r="N2506" s="67"/>
      <c r="O2506" s="67"/>
      <c r="P2506" s="67"/>
      <c r="Q2506" s="67"/>
      <c r="S2506" s="71"/>
      <c r="U2506" s="71"/>
      <c r="W2506" s="71"/>
      <c r="Y2506" s="71"/>
    </row>
    <row r="2507" spans="1:25" s="70" customFormat="1" x14ac:dyDescent="0.2">
      <c r="A2507" s="67" t="s">
        <v>11</v>
      </c>
      <c r="B2507" s="67" t="s">
        <v>23</v>
      </c>
      <c r="C2507" s="67" t="s">
        <v>25</v>
      </c>
      <c r="D2507" s="67" t="s">
        <v>275</v>
      </c>
      <c r="E2507" s="87">
        <f>+IF(ISNUMBER(DATA!L374),DATA!L374,"n/a")</f>
        <v>110041</v>
      </c>
      <c r="F2507" s="78">
        <f>+IF(ISNUMBER(DATA!M374),DATA!M374,"n/a")</f>
        <v>0.215</v>
      </c>
      <c r="G2507" s="87">
        <f>+IF(ISNUMBER(DATA!V374),DATA!V374,"n/a")</f>
        <v>358073</v>
      </c>
      <c r="H2507" s="78">
        <f>+IF(ISNUMBER(DATA!W374),DATA!W374,"n/a")</f>
        <v>8.5999999999999993E-2</v>
      </c>
      <c r="I2507" s="87">
        <f>+IF(ISNUMBER(DATA!AF374),DATA!AF374,"n/a")</f>
        <v>730473</v>
      </c>
      <c r="J2507" s="78">
        <f>+IF(ISNUMBER(DATA!AG374),DATA!AG374,"n/a")</f>
        <v>0.13300000000000001</v>
      </c>
      <c r="K2507" s="87">
        <f>+IF(ISNUMBER(DATA!AP374),DATA!AP374,"n/a")</f>
        <v>1471162</v>
      </c>
      <c r="L2507" s="78">
        <f>+IF(ISNUMBER(DATA!AQ374),DATA!AQ374,"n/a")</f>
        <v>0.13800000000000001</v>
      </c>
      <c r="M2507" s="67"/>
      <c r="N2507" s="67"/>
      <c r="O2507" s="67"/>
      <c r="P2507" s="67"/>
      <c r="Q2507" s="67"/>
      <c r="S2507" s="71"/>
      <c r="U2507" s="71"/>
      <c r="W2507" s="71"/>
      <c r="Y2507" s="71"/>
    </row>
    <row r="2508" spans="1:25" s="70" customFormat="1" x14ac:dyDescent="0.2">
      <c r="A2508" s="67" t="s">
        <v>11</v>
      </c>
      <c r="B2508" s="67" t="s">
        <v>23</v>
      </c>
      <c r="C2508" s="67" t="s">
        <v>25</v>
      </c>
      <c r="D2508" s="67" t="s">
        <v>276</v>
      </c>
      <c r="E2508" s="87">
        <f>+IF(ISNUMBER(DATA!L375),DATA!L375,"n/a")</f>
        <v>180116</v>
      </c>
      <c r="F2508" s="78">
        <f>+IF(ISNUMBER(DATA!M375),DATA!M375,"n/a")</f>
        <v>5.8000000000000003E-2</v>
      </c>
      <c r="G2508" s="87">
        <f>+IF(ISNUMBER(DATA!V375),DATA!V375,"n/a")</f>
        <v>523243</v>
      </c>
      <c r="H2508" s="78">
        <f>+IF(ISNUMBER(DATA!W375),DATA!W375,"n/a")</f>
        <v>0.04</v>
      </c>
      <c r="I2508" s="87">
        <f>+IF(ISNUMBER(DATA!AF375),DATA!AF375,"n/a")</f>
        <v>1058174</v>
      </c>
      <c r="J2508" s="78">
        <f>+IF(ISNUMBER(DATA!AG375),DATA!AG375,"n/a")</f>
        <v>4.7E-2</v>
      </c>
      <c r="K2508" s="87">
        <f>+IF(ISNUMBER(DATA!AP375),DATA!AP375,"n/a")</f>
        <v>2117031</v>
      </c>
      <c r="L2508" s="78">
        <f>+IF(ISNUMBER(DATA!AQ375),DATA!AQ375,"n/a")</f>
        <v>1E-3</v>
      </c>
      <c r="M2508" s="67"/>
      <c r="N2508" s="67"/>
      <c r="O2508" s="67"/>
      <c r="P2508" s="67"/>
      <c r="Q2508" s="67"/>
      <c r="S2508" s="71"/>
      <c r="U2508" s="71"/>
      <c r="W2508" s="71"/>
      <c r="Y2508" s="71"/>
    </row>
    <row r="2509" spans="1:25" s="70" customFormat="1" x14ac:dyDescent="0.2">
      <c r="A2509" s="67" t="s">
        <v>11</v>
      </c>
      <c r="B2509" s="67" t="s">
        <v>23</v>
      </c>
      <c r="C2509" s="67" t="s">
        <v>25</v>
      </c>
      <c r="D2509" s="67" t="s">
        <v>277</v>
      </c>
      <c r="E2509" s="87">
        <f>+IF(ISNUMBER(DATA!L376),DATA!L376,"n/a")</f>
        <v>68384</v>
      </c>
      <c r="F2509" s="78">
        <f>+IF(ISNUMBER(DATA!M376),DATA!M376,"n/a")</f>
        <v>0.22900000000000001</v>
      </c>
      <c r="G2509" s="87">
        <f>+IF(ISNUMBER(DATA!V376),DATA!V376,"n/a")</f>
        <v>225761</v>
      </c>
      <c r="H2509" s="78">
        <f>+IF(ISNUMBER(DATA!W376),DATA!W376,"n/a")</f>
        <v>9.4E-2</v>
      </c>
      <c r="I2509" s="87">
        <f>+IF(ISNUMBER(DATA!AF376),DATA!AF376,"n/a")</f>
        <v>460778</v>
      </c>
      <c r="J2509" s="78">
        <f>+IF(ISNUMBER(DATA!AG376),DATA!AG376,"n/a")</f>
        <v>0.13800000000000001</v>
      </c>
      <c r="K2509" s="87">
        <f>+IF(ISNUMBER(DATA!AP376),DATA!AP376,"n/a")</f>
        <v>928712</v>
      </c>
      <c r="L2509" s="78">
        <f>+IF(ISNUMBER(DATA!AQ376),DATA!AQ376,"n/a")</f>
        <v>0.155</v>
      </c>
      <c r="M2509" s="67"/>
      <c r="N2509" s="67"/>
      <c r="O2509" s="67"/>
      <c r="P2509" s="67"/>
      <c r="Q2509" s="67"/>
      <c r="S2509" s="71"/>
      <c r="U2509" s="71"/>
      <c r="W2509" s="71"/>
      <c r="Y2509" s="71"/>
    </row>
    <row r="2510" spans="1:25" s="70" customFormat="1" x14ac:dyDescent="0.2">
      <c r="A2510" s="67" t="s">
        <v>11</v>
      </c>
      <c r="B2510" s="67" t="s">
        <v>23</v>
      </c>
      <c r="C2510" s="67" t="s">
        <v>25</v>
      </c>
      <c r="D2510" s="67" t="s">
        <v>278</v>
      </c>
      <c r="E2510" s="87">
        <f>+IF(ISNUMBER(DATA!L377),DATA!L377,"n/a")</f>
        <v>151130</v>
      </c>
      <c r="F2510" s="78">
        <f>+IF(ISNUMBER(DATA!M377),DATA!M377,"n/a")</f>
        <v>0.17199999999999999</v>
      </c>
      <c r="G2510" s="87">
        <f>+IF(ISNUMBER(DATA!V377),DATA!V377,"n/a")</f>
        <v>412313</v>
      </c>
      <c r="H2510" s="78">
        <f>+IF(ISNUMBER(DATA!W377),DATA!W377,"n/a")</f>
        <v>0.13100000000000001</v>
      </c>
      <c r="I2510" s="87">
        <f>+IF(ISNUMBER(DATA!AF377),DATA!AF377,"n/a")</f>
        <v>826187</v>
      </c>
      <c r="J2510" s="78">
        <f>+IF(ISNUMBER(DATA!AG377),DATA!AG377,"n/a")</f>
        <v>0.11899999999999999</v>
      </c>
      <c r="K2510" s="87">
        <f>+IF(ISNUMBER(DATA!AP377),DATA!AP377,"n/a")</f>
        <v>1693623</v>
      </c>
      <c r="L2510" s="78">
        <f>+IF(ISNUMBER(DATA!AQ377),DATA!AQ377,"n/a")</f>
        <v>0.104</v>
      </c>
      <c r="M2510" s="67"/>
      <c r="N2510" s="67"/>
      <c r="O2510" s="67"/>
      <c r="P2510" s="67"/>
      <c r="Q2510" s="67"/>
      <c r="S2510" s="71"/>
      <c r="U2510" s="71"/>
      <c r="W2510" s="71"/>
      <c r="Y2510" s="71"/>
    </row>
    <row r="2511" spans="1:25" s="70" customFormat="1" x14ac:dyDescent="0.2">
      <c r="A2511" s="67" t="s">
        <v>11</v>
      </c>
      <c r="B2511" s="67" t="s">
        <v>23</v>
      </c>
      <c r="C2511" s="67" t="s">
        <v>25</v>
      </c>
      <c r="D2511" s="67" t="s">
        <v>279</v>
      </c>
      <c r="E2511" s="87">
        <f>+IF(ISNUMBER(DATA!L378),DATA!L378,"n/a")</f>
        <v>73496</v>
      </c>
      <c r="F2511" s="78">
        <f>+IF(ISNUMBER(DATA!M378),DATA!M378,"n/a")</f>
        <v>-7.3999999999999996E-2</v>
      </c>
      <c r="G2511" s="87">
        <f>+IF(ISNUMBER(DATA!V378),DATA!V378,"n/a")</f>
        <v>221042</v>
      </c>
      <c r="H2511" s="78">
        <f>+IF(ISNUMBER(DATA!W378),DATA!W378,"n/a")</f>
        <v>-9.1999999999999998E-2</v>
      </c>
      <c r="I2511" s="87">
        <f>+IF(ISNUMBER(DATA!AF378),DATA!AF378,"n/a")</f>
        <v>463834</v>
      </c>
      <c r="J2511" s="78">
        <f>+IF(ISNUMBER(DATA!AG378),DATA!AG378,"n/a")</f>
        <v>-8.3000000000000004E-2</v>
      </c>
      <c r="K2511" s="87">
        <f>+IF(ISNUMBER(DATA!AP378),DATA!AP378,"n/a")</f>
        <v>998350</v>
      </c>
      <c r="L2511" s="78">
        <f>+IF(ISNUMBER(DATA!AQ378),DATA!AQ378,"n/a")</f>
        <v>-5.2999999999999999E-2</v>
      </c>
      <c r="M2511" s="67"/>
      <c r="N2511" s="67"/>
      <c r="O2511" s="67"/>
      <c r="P2511" s="67"/>
      <c r="Q2511" s="67"/>
      <c r="S2511" s="71"/>
      <c r="U2511" s="71"/>
      <c r="W2511" s="71"/>
      <c r="Y2511" s="71"/>
    </row>
    <row r="2512" spans="1:25" s="70" customFormat="1" x14ac:dyDescent="0.2">
      <c r="A2512" s="67" t="s">
        <v>11</v>
      </c>
      <c r="B2512" s="67" t="s">
        <v>23</v>
      </c>
      <c r="C2512" s="67" t="s">
        <v>25</v>
      </c>
      <c r="D2512" s="67" t="s">
        <v>280</v>
      </c>
      <c r="E2512" s="87">
        <f>+IF(ISNUMBER(DATA!L379),DATA!L379,"n/a")</f>
        <v>33512</v>
      </c>
      <c r="F2512" s="78">
        <f>+IF(ISNUMBER(DATA!M379),DATA!M379,"n/a")</f>
        <v>-3.0000000000000001E-3</v>
      </c>
      <c r="G2512" s="87">
        <f>+IF(ISNUMBER(DATA!V379),DATA!V379,"n/a")</f>
        <v>107501</v>
      </c>
      <c r="H2512" s="78">
        <f>+IF(ISNUMBER(DATA!W379),DATA!W379,"n/a")</f>
        <v>-0.04</v>
      </c>
      <c r="I2512" s="87">
        <f>+IF(ISNUMBER(DATA!AF379),DATA!AF379,"n/a")</f>
        <v>225739</v>
      </c>
      <c r="J2512" s="78">
        <f>+IF(ISNUMBER(DATA!AG379),DATA!AG379,"n/a")</f>
        <v>-2.8000000000000001E-2</v>
      </c>
      <c r="K2512" s="87">
        <f>+IF(ISNUMBER(DATA!AP379),DATA!AP379,"n/a")</f>
        <v>467470</v>
      </c>
      <c r="L2512" s="78">
        <f>+IF(ISNUMBER(DATA!AQ379),DATA!AQ379,"n/a")</f>
        <v>-7.0000000000000001E-3</v>
      </c>
      <c r="M2512" s="67"/>
      <c r="N2512" s="67"/>
      <c r="O2512" s="67"/>
      <c r="P2512" s="67"/>
      <c r="Q2512" s="67"/>
      <c r="S2512" s="71"/>
      <c r="U2512" s="71"/>
      <c r="W2512" s="71"/>
      <c r="Y2512" s="71"/>
    </row>
    <row r="2513" spans="1:25" s="70" customFormat="1" x14ac:dyDescent="0.2">
      <c r="A2513" s="67" t="s">
        <v>11</v>
      </c>
      <c r="B2513" s="67" t="s">
        <v>23</v>
      </c>
      <c r="C2513" s="67" t="s">
        <v>25</v>
      </c>
      <c r="D2513" s="67" t="s">
        <v>281</v>
      </c>
      <c r="E2513" s="87">
        <f>+IF(ISNUMBER(DATA!L380),DATA!L380,"n/a")</f>
        <v>67918</v>
      </c>
      <c r="F2513" s="78">
        <f>+IF(ISNUMBER(DATA!M380),DATA!M380,"n/a")</f>
        <v>-9.5000000000000001E-2</v>
      </c>
      <c r="G2513" s="87">
        <f>+IF(ISNUMBER(DATA!V380),DATA!V380,"n/a")</f>
        <v>225062</v>
      </c>
      <c r="H2513" s="78">
        <f>+IF(ISNUMBER(DATA!W380),DATA!W380,"n/a")</f>
        <v>1E-3</v>
      </c>
      <c r="I2513" s="87">
        <f>+IF(ISNUMBER(DATA!AF380),DATA!AF380,"n/a")</f>
        <v>469573</v>
      </c>
      <c r="J2513" s="78">
        <f>+IF(ISNUMBER(DATA!AG380),DATA!AG380,"n/a")</f>
        <v>4.9000000000000002E-2</v>
      </c>
      <c r="K2513" s="87">
        <f>+IF(ISNUMBER(DATA!AP380),DATA!AP380,"n/a")</f>
        <v>979431</v>
      </c>
      <c r="L2513" s="78">
        <f>+IF(ISNUMBER(DATA!AQ380),DATA!AQ380,"n/a")</f>
        <v>0.14399999999999999</v>
      </c>
      <c r="M2513" s="67"/>
      <c r="N2513" s="67"/>
      <c r="O2513" s="67"/>
      <c r="P2513" s="67"/>
      <c r="Q2513" s="67"/>
      <c r="S2513" s="71"/>
      <c r="U2513" s="71"/>
      <c r="W2513" s="71"/>
      <c r="Y2513" s="71"/>
    </row>
    <row r="2514" spans="1:25" s="70" customFormat="1" x14ac:dyDescent="0.2">
      <c r="A2514" s="67" t="s">
        <v>11</v>
      </c>
      <c r="B2514" s="67" t="s">
        <v>23</v>
      </c>
      <c r="C2514" s="67" t="s">
        <v>25</v>
      </c>
      <c r="D2514" s="67" t="s">
        <v>282</v>
      </c>
      <c r="E2514" s="87">
        <f>+IF(ISNUMBER(DATA!L381),DATA!L381,"n/a")</f>
        <v>41788</v>
      </c>
      <c r="F2514" s="78">
        <f>+IF(ISNUMBER(DATA!M381),DATA!M381,"n/a")</f>
        <v>0.10199999999999999</v>
      </c>
      <c r="G2514" s="87">
        <f>+IF(ISNUMBER(DATA!V381),DATA!V381,"n/a")</f>
        <v>137044</v>
      </c>
      <c r="H2514" s="78">
        <f>+IF(ISNUMBER(DATA!W381),DATA!W381,"n/a")</f>
        <v>0.128</v>
      </c>
      <c r="I2514" s="87">
        <f>+IF(ISNUMBER(DATA!AF381),DATA!AF381,"n/a")</f>
        <v>279402</v>
      </c>
      <c r="J2514" s="78">
        <f>+IF(ISNUMBER(DATA!AG381),DATA!AG381,"n/a")</f>
        <v>0.13100000000000001</v>
      </c>
      <c r="K2514" s="87">
        <f>+IF(ISNUMBER(DATA!AP381),DATA!AP381,"n/a")</f>
        <v>559384</v>
      </c>
      <c r="L2514" s="78">
        <f>+IF(ISNUMBER(DATA!AQ381),DATA!AQ381,"n/a")</f>
        <v>0.11600000000000001</v>
      </c>
      <c r="M2514" s="67"/>
      <c r="N2514" s="67"/>
      <c r="O2514" s="67"/>
      <c r="P2514" s="67"/>
      <c r="Q2514" s="67"/>
      <c r="S2514" s="71"/>
      <c r="U2514" s="71"/>
      <c r="W2514" s="71"/>
      <c r="Y2514" s="71"/>
    </row>
    <row r="2515" spans="1:25" s="70" customFormat="1" x14ac:dyDescent="0.2">
      <c r="A2515" s="67" t="s">
        <v>11</v>
      </c>
      <c r="B2515" s="67" t="s">
        <v>23</v>
      </c>
      <c r="C2515" s="67" t="s">
        <v>25</v>
      </c>
      <c r="D2515" s="67" t="s">
        <v>283</v>
      </c>
      <c r="E2515" s="87">
        <f>+IF(ISNUMBER(DATA!L382),DATA!L382,"n/a")</f>
        <v>35062</v>
      </c>
      <c r="F2515" s="78">
        <f>+IF(ISNUMBER(DATA!M382),DATA!M382,"n/a")</f>
        <v>7.5999999999999998E-2</v>
      </c>
      <c r="G2515" s="87">
        <f>+IF(ISNUMBER(DATA!V382),DATA!V382,"n/a")</f>
        <v>107483</v>
      </c>
      <c r="H2515" s="78">
        <f>+IF(ISNUMBER(DATA!W382),DATA!W382,"n/a")</f>
        <v>0.1</v>
      </c>
      <c r="I2515" s="87">
        <f>+IF(ISNUMBER(DATA!AF382),DATA!AF382,"n/a")</f>
        <v>216734</v>
      </c>
      <c r="J2515" s="78">
        <f>+IF(ISNUMBER(DATA!AG382),DATA!AG382,"n/a")</f>
        <v>0.114</v>
      </c>
      <c r="K2515" s="87">
        <f>+IF(ISNUMBER(DATA!AP382),DATA!AP382,"n/a")</f>
        <v>414556</v>
      </c>
      <c r="L2515" s="78">
        <f>+IF(ISNUMBER(DATA!AQ382),DATA!AQ382,"n/a")</f>
        <v>9.9000000000000005E-2</v>
      </c>
      <c r="M2515" s="67"/>
      <c r="N2515" s="67"/>
      <c r="O2515" s="67"/>
      <c r="P2515" s="67"/>
      <c r="Q2515" s="67"/>
      <c r="S2515" s="71"/>
      <c r="U2515" s="71"/>
      <c r="W2515" s="71"/>
      <c r="Y2515" s="71"/>
    </row>
    <row r="2516" spans="1:25" s="70" customFormat="1" x14ac:dyDescent="0.2">
      <c r="A2516" s="67" t="s">
        <v>11</v>
      </c>
      <c r="B2516" s="67" t="s">
        <v>23</v>
      </c>
      <c r="C2516" s="67" t="s">
        <v>25</v>
      </c>
      <c r="D2516" s="67" t="s">
        <v>284</v>
      </c>
      <c r="E2516" s="87">
        <f>+IF(ISNUMBER(DATA!L383),DATA!L383,"n/a")</f>
        <v>33092</v>
      </c>
      <c r="F2516" s="78">
        <f>+IF(ISNUMBER(DATA!M383),DATA!M383,"n/a")</f>
        <v>2.9000000000000001E-2</v>
      </c>
      <c r="G2516" s="87">
        <f>+IF(ISNUMBER(DATA!V383),DATA!V383,"n/a")</f>
        <v>103058</v>
      </c>
      <c r="H2516" s="78">
        <f>+IF(ISNUMBER(DATA!W383),DATA!W383,"n/a")</f>
        <v>2.3E-2</v>
      </c>
      <c r="I2516" s="87">
        <f>+IF(ISNUMBER(DATA!AF383),DATA!AF383,"n/a")</f>
        <v>209069</v>
      </c>
      <c r="J2516" s="78">
        <f>+IF(ISNUMBER(DATA!AG383),DATA!AG383,"n/a")</f>
        <v>4.8000000000000001E-2</v>
      </c>
      <c r="K2516" s="87">
        <f>+IF(ISNUMBER(DATA!AP383),DATA!AP383,"n/a")</f>
        <v>422671</v>
      </c>
      <c r="L2516" s="78">
        <f>+IF(ISNUMBER(DATA!AQ383),DATA!AQ383,"n/a")</f>
        <v>5.1999999999999998E-2</v>
      </c>
      <c r="M2516" s="67"/>
      <c r="N2516" s="67"/>
      <c r="O2516" s="67"/>
      <c r="P2516" s="67"/>
      <c r="Q2516" s="67"/>
      <c r="S2516" s="71"/>
      <c r="U2516" s="71"/>
      <c r="W2516" s="71"/>
      <c r="Y2516" s="71"/>
    </row>
    <row r="2517" spans="1:25" s="70" customFormat="1" x14ac:dyDescent="0.2">
      <c r="A2517" s="67" t="s">
        <v>11</v>
      </c>
      <c r="B2517" s="67" t="s">
        <v>23</v>
      </c>
      <c r="C2517" s="67" t="s">
        <v>25</v>
      </c>
      <c r="D2517" s="67" t="s">
        <v>285</v>
      </c>
      <c r="E2517" s="87">
        <f>+IF(ISNUMBER(DATA!L384),DATA!L384,"n/a")</f>
        <v>73462</v>
      </c>
      <c r="F2517" s="78">
        <f>+IF(ISNUMBER(DATA!M384),DATA!M384,"n/a")</f>
        <v>0.183</v>
      </c>
      <c r="G2517" s="87">
        <f>+IF(ISNUMBER(DATA!V384),DATA!V384,"n/a")</f>
        <v>227681</v>
      </c>
      <c r="H2517" s="78">
        <f>+IF(ISNUMBER(DATA!W384),DATA!W384,"n/a")</f>
        <v>0.17799999999999999</v>
      </c>
      <c r="I2517" s="87">
        <f>+IF(ISNUMBER(DATA!AF384),DATA!AF384,"n/a")</f>
        <v>444861</v>
      </c>
      <c r="J2517" s="78">
        <f>+IF(ISNUMBER(DATA!AG384),DATA!AG384,"n/a")</f>
        <v>0.17299999999999999</v>
      </c>
      <c r="K2517" s="87">
        <f>+IF(ISNUMBER(DATA!AP384),DATA!AP384,"n/a")</f>
        <v>890043</v>
      </c>
      <c r="L2517" s="78">
        <f>+IF(ISNUMBER(DATA!AQ384),DATA!AQ384,"n/a")</f>
        <v>0.157</v>
      </c>
      <c r="M2517" s="67"/>
      <c r="N2517" s="67"/>
      <c r="O2517" s="67"/>
      <c r="P2517" s="67"/>
      <c r="Q2517" s="67"/>
      <c r="S2517" s="71"/>
      <c r="U2517" s="71"/>
      <c r="W2517" s="71"/>
      <c r="Y2517" s="71"/>
    </row>
    <row r="2518" spans="1:25" s="70" customFormat="1" x14ac:dyDescent="0.2">
      <c r="A2518" s="67" t="s">
        <v>11</v>
      </c>
      <c r="B2518" s="67" t="s">
        <v>23</v>
      </c>
      <c r="C2518" s="67" t="s">
        <v>25</v>
      </c>
      <c r="D2518" s="67" t="s">
        <v>286</v>
      </c>
      <c r="E2518" s="87">
        <f>+IF(ISNUMBER(DATA!L385),DATA!L385,"n/a")</f>
        <v>47041</v>
      </c>
      <c r="F2518" s="78">
        <f>+IF(ISNUMBER(DATA!M385),DATA!M385,"n/a")</f>
        <v>0.41399999999999998</v>
      </c>
      <c r="G2518" s="87">
        <f>+IF(ISNUMBER(DATA!V385),DATA!V385,"n/a")</f>
        <v>135603</v>
      </c>
      <c r="H2518" s="78">
        <f>+IF(ISNUMBER(DATA!W385),DATA!W385,"n/a")</f>
        <v>0.40300000000000002</v>
      </c>
      <c r="I2518" s="87">
        <f>+IF(ISNUMBER(DATA!AF385),DATA!AF385,"n/a")</f>
        <v>265059</v>
      </c>
      <c r="J2518" s="78">
        <f>+IF(ISNUMBER(DATA!AG385),DATA!AG385,"n/a")</f>
        <v>0.46400000000000002</v>
      </c>
      <c r="K2518" s="87">
        <f>+IF(ISNUMBER(DATA!AP385),DATA!AP385,"n/a")</f>
        <v>513214</v>
      </c>
      <c r="L2518" s="78">
        <f>+IF(ISNUMBER(DATA!AQ385),DATA!AQ385,"n/a")</f>
        <v>0.46700000000000003</v>
      </c>
      <c r="M2518" s="67"/>
      <c r="N2518" s="67"/>
      <c r="O2518" s="67"/>
      <c r="P2518" s="67"/>
      <c r="Q2518" s="67"/>
      <c r="S2518" s="71"/>
      <c r="U2518" s="71"/>
      <c r="W2518" s="71"/>
      <c r="Y2518" s="71"/>
    </row>
    <row r="2519" spans="1:25" s="70" customFormat="1" x14ac:dyDescent="0.2">
      <c r="A2519" s="67" t="s">
        <v>11</v>
      </c>
      <c r="B2519" s="67" t="s">
        <v>23</v>
      </c>
      <c r="C2519" s="67" t="s">
        <v>25</v>
      </c>
      <c r="D2519" s="67" t="s">
        <v>287</v>
      </c>
      <c r="E2519" s="87">
        <f>+IF(ISNUMBER(DATA!L386),DATA!L386,"n/a")</f>
        <v>55622</v>
      </c>
      <c r="F2519" s="78">
        <f>+IF(ISNUMBER(DATA!M386),DATA!M386,"n/a")</f>
        <v>-2.1999999999999999E-2</v>
      </c>
      <c r="G2519" s="87">
        <f>+IF(ISNUMBER(DATA!V386),DATA!V386,"n/a")</f>
        <v>166507</v>
      </c>
      <c r="H2519" s="78">
        <f>+IF(ISNUMBER(DATA!W386),DATA!W386,"n/a")</f>
        <v>-8.3000000000000004E-2</v>
      </c>
      <c r="I2519" s="87">
        <f>+IF(ISNUMBER(DATA!AF386),DATA!AF386,"n/a")</f>
        <v>329672</v>
      </c>
      <c r="J2519" s="78">
        <f>+IF(ISNUMBER(DATA!AG386),DATA!AG386,"n/a")</f>
        <v>-8.1000000000000003E-2</v>
      </c>
      <c r="K2519" s="87">
        <f>+IF(ISNUMBER(DATA!AP386),DATA!AP386,"n/a")</f>
        <v>684478</v>
      </c>
      <c r="L2519" s="78">
        <f>+IF(ISNUMBER(DATA!AQ386),DATA!AQ386,"n/a")</f>
        <v>-0.115</v>
      </c>
      <c r="M2519" s="67"/>
      <c r="N2519" s="67"/>
      <c r="O2519" s="67"/>
      <c r="P2519" s="67"/>
      <c r="Q2519" s="67"/>
      <c r="S2519" s="71"/>
      <c r="U2519" s="71"/>
      <c r="W2519" s="71"/>
      <c r="Y2519" s="71"/>
    </row>
    <row r="2520" spans="1:25" s="70" customFormat="1" x14ac:dyDescent="0.2">
      <c r="A2520" s="67" t="s">
        <v>11</v>
      </c>
      <c r="B2520" s="67" t="s">
        <v>23</v>
      </c>
      <c r="C2520" s="67" t="s">
        <v>25</v>
      </c>
      <c r="D2520" s="67" t="s">
        <v>288</v>
      </c>
      <c r="E2520" s="87">
        <f>+IF(ISNUMBER(DATA!L387),DATA!L387,"n/a")</f>
        <v>46716</v>
      </c>
      <c r="F2520" s="78">
        <f>+IF(ISNUMBER(DATA!M387),DATA!M387,"n/a")</f>
        <v>8.5000000000000006E-2</v>
      </c>
      <c r="G2520" s="87">
        <f>+IF(ISNUMBER(DATA!V387),DATA!V387,"n/a")</f>
        <v>147846</v>
      </c>
      <c r="H2520" s="78">
        <f>+IF(ISNUMBER(DATA!W387),DATA!W387,"n/a")</f>
        <v>6.7000000000000004E-2</v>
      </c>
      <c r="I2520" s="87">
        <f>+IF(ISNUMBER(DATA!AF387),DATA!AF387,"n/a")</f>
        <v>264851</v>
      </c>
      <c r="J2520" s="78">
        <f>+IF(ISNUMBER(DATA!AG387),DATA!AG387,"n/a")</f>
        <v>-1.7000000000000001E-2</v>
      </c>
      <c r="K2520" s="87">
        <f>+IF(ISNUMBER(DATA!AP387),DATA!AP387,"n/a")</f>
        <v>503029</v>
      </c>
      <c r="L2520" s="78">
        <f>+IF(ISNUMBER(DATA!AQ387),DATA!AQ387,"n/a")</f>
        <v>-0.13800000000000001</v>
      </c>
      <c r="M2520" s="67"/>
      <c r="N2520" s="67"/>
      <c r="O2520" s="67"/>
      <c r="P2520" s="67"/>
      <c r="Q2520" s="67"/>
      <c r="S2520" s="71"/>
      <c r="U2520" s="71"/>
      <c r="W2520" s="71"/>
      <c r="Y2520" s="71"/>
    </row>
    <row r="2521" spans="1:25" s="70" customFormat="1" x14ac:dyDescent="0.2">
      <c r="A2521" s="67" t="s">
        <v>11</v>
      </c>
      <c r="B2521" s="67" t="s">
        <v>23</v>
      </c>
      <c r="C2521" s="67" t="s">
        <v>25</v>
      </c>
      <c r="D2521" s="67" t="s">
        <v>289</v>
      </c>
      <c r="E2521" s="87">
        <f>+IF(ISNUMBER(DATA!L388),DATA!L388,"n/a")</f>
        <v>109724</v>
      </c>
      <c r="F2521" s="78">
        <f>+IF(ISNUMBER(DATA!M388),DATA!M388,"n/a")</f>
        <v>2.5000000000000001E-2</v>
      </c>
      <c r="G2521" s="87">
        <f>+IF(ISNUMBER(DATA!V388),DATA!V388,"n/a")</f>
        <v>323183</v>
      </c>
      <c r="H2521" s="78">
        <f>+IF(ISNUMBER(DATA!W388),DATA!W388,"n/a")</f>
        <v>-1.7000000000000001E-2</v>
      </c>
      <c r="I2521" s="87">
        <f>+IF(ISNUMBER(DATA!AF388),DATA!AF388,"n/a")</f>
        <v>676032</v>
      </c>
      <c r="J2521" s="78">
        <f>+IF(ISNUMBER(DATA!AG388),DATA!AG388,"n/a")</f>
        <v>0.04</v>
      </c>
      <c r="K2521" s="87">
        <f>+IF(ISNUMBER(DATA!AP388),DATA!AP388,"n/a")</f>
        <v>1287374</v>
      </c>
      <c r="L2521" s="78">
        <f>+IF(ISNUMBER(DATA!AQ388),DATA!AQ388,"n/a")</f>
        <v>-2.9000000000000001E-2</v>
      </c>
      <c r="M2521" s="67"/>
      <c r="N2521" s="67"/>
      <c r="O2521" s="67"/>
      <c r="P2521" s="67"/>
      <c r="Q2521" s="67"/>
      <c r="S2521" s="71"/>
      <c r="U2521" s="71"/>
      <c r="W2521" s="71"/>
      <c r="Y2521" s="71"/>
    </row>
    <row r="2522" spans="1:25" s="70" customFormat="1" x14ac:dyDescent="0.2">
      <c r="A2522" s="67" t="s">
        <v>11</v>
      </c>
      <c r="B2522" s="67" t="s">
        <v>23</v>
      </c>
      <c r="C2522" s="67" t="s">
        <v>25</v>
      </c>
      <c r="D2522" s="67" t="s">
        <v>290</v>
      </c>
      <c r="E2522" s="87">
        <f>+IF(ISNUMBER(DATA!L389),DATA!L389,"n/a")</f>
        <v>99004</v>
      </c>
      <c r="F2522" s="78">
        <f>+IF(ISNUMBER(DATA!M389),DATA!M389,"n/a")</f>
        <v>0.13200000000000001</v>
      </c>
      <c r="G2522" s="87">
        <f>+IF(ISNUMBER(DATA!V389),DATA!V389,"n/a")</f>
        <v>262262</v>
      </c>
      <c r="H2522" s="78">
        <f>+IF(ISNUMBER(DATA!W389),DATA!W389,"n/a")</f>
        <v>3.3000000000000002E-2</v>
      </c>
      <c r="I2522" s="87">
        <f>+IF(ISNUMBER(DATA!AF389),DATA!AF389,"n/a")</f>
        <v>586730</v>
      </c>
      <c r="J2522" s="78">
        <f>+IF(ISNUMBER(DATA!AG389),DATA!AG389,"n/a")</f>
        <v>0.11799999999999999</v>
      </c>
      <c r="K2522" s="87">
        <f>+IF(ISNUMBER(DATA!AP389),DATA!AP389,"n/a")</f>
        <v>1187202</v>
      </c>
      <c r="L2522" s="78">
        <f>+IF(ISNUMBER(DATA!AQ389),DATA!AQ389,"n/a")</f>
        <v>0.04</v>
      </c>
      <c r="M2522" s="67"/>
      <c r="N2522" s="67"/>
      <c r="O2522" s="67"/>
      <c r="P2522" s="67"/>
      <c r="Q2522" s="67"/>
      <c r="S2522" s="71"/>
      <c r="U2522" s="71"/>
      <c r="W2522" s="71"/>
      <c r="Y2522" s="71"/>
    </row>
    <row r="2523" spans="1:25" s="70" customFormat="1" x14ac:dyDescent="0.2">
      <c r="A2523" s="67" t="s">
        <v>11</v>
      </c>
      <c r="B2523" s="67" t="s">
        <v>23</v>
      </c>
      <c r="C2523" s="67" t="s">
        <v>25</v>
      </c>
      <c r="D2523" s="67" t="s">
        <v>291</v>
      </c>
      <c r="E2523" s="87">
        <f>+IF(ISNUMBER(DATA!L390),DATA!L390,"n/a")</f>
        <v>49007</v>
      </c>
      <c r="F2523" s="78">
        <f>+IF(ISNUMBER(DATA!M390),DATA!M390,"n/a")</f>
        <v>0.14000000000000001</v>
      </c>
      <c r="G2523" s="87">
        <f>+IF(ISNUMBER(DATA!V390),DATA!V390,"n/a")</f>
        <v>147462</v>
      </c>
      <c r="H2523" s="78">
        <f>+IF(ISNUMBER(DATA!W390),DATA!W390,"n/a")</f>
        <v>8.5999999999999993E-2</v>
      </c>
      <c r="I2523" s="87">
        <f>+IF(ISNUMBER(DATA!AF390),DATA!AF390,"n/a")</f>
        <v>284785</v>
      </c>
      <c r="J2523" s="78">
        <f>+IF(ISNUMBER(DATA!AG390),DATA!AG390,"n/a")</f>
        <v>9.1999999999999998E-2</v>
      </c>
      <c r="K2523" s="87">
        <f>+IF(ISNUMBER(DATA!AP390),DATA!AP390,"n/a")</f>
        <v>577329</v>
      </c>
      <c r="L2523" s="78">
        <f>+IF(ISNUMBER(DATA!AQ390),DATA!AQ390,"n/a")</f>
        <v>7.8E-2</v>
      </c>
      <c r="M2523" s="67"/>
      <c r="N2523" s="67"/>
      <c r="O2523" s="67"/>
      <c r="P2523" s="67"/>
      <c r="Q2523" s="67"/>
      <c r="S2523" s="71"/>
      <c r="U2523" s="71"/>
      <c r="W2523" s="71"/>
      <c r="Y2523" s="71"/>
    </row>
    <row r="2524" spans="1:25" s="70" customFormat="1" x14ac:dyDescent="0.2">
      <c r="A2524" s="67" t="s">
        <v>11</v>
      </c>
      <c r="B2524" s="67" t="s">
        <v>23</v>
      </c>
      <c r="C2524" s="67" t="s">
        <v>25</v>
      </c>
      <c r="D2524" s="67" t="s">
        <v>292</v>
      </c>
      <c r="E2524" s="87">
        <f>+IF(ISNUMBER(DATA!L391),DATA!L391,"n/a")</f>
        <v>32567</v>
      </c>
      <c r="F2524" s="78">
        <f>+IF(ISNUMBER(DATA!M391),DATA!M391,"n/a")</f>
        <v>-7.6999999999999999E-2</v>
      </c>
      <c r="G2524" s="87">
        <f>+IF(ISNUMBER(DATA!V391),DATA!V391,"n/a")</f>
        <v>101697</v>
      </c>
      <c r="H2524" s="78">
        <f>+IF(ISNUMBER(DATA!W391),DATA!W391,"n/a")</f>
        <v>-8.3000000000000004E-2</v>
      </c>
      <c r="I2524" s="87">
        <f>+IF(ISNUMBER(DATA!AF391),DATA!AF391,"n/a")</f>
        <v>208302</v>
      </c>
      <c r="J2524" s="78">
        <f>+IF(ISNUMBER(DATA!AG391),DATA!AG391,"n/a")</f>
        <v>-9.5000000000000001E-2</v>
      </c>
      <c r="K2524" s="87">
        <f>+IF(ISNUMBER(DATA!AP391),DATA!AP391,"n/a")</f>
        <v>428794</v>
      </c>
      <c r="L2524" s="78">
        <f>+IF(ISNUMBER(DATA!AQ391),DATA!AQ391,"n/a")</f>
        <v>-6.0999999999999999E-2</v>
      </c>
      <c r="M2524" s="67"/>
      <c r="N2524" s="67"/>
      <c r="O2524" s="67"/>
      <c r="P2524" s="67"/>
      <c r="Q2524" s="67"/>
      <c r="S2524" s="71"/>
      <c r="U2524" s="71"/>
      <c r="W2524" s="71"/>
      <c r="Y2524" s="71"/>
    </row>
    <row r="2525" spans="1:25" s="70" customFormat="1" x14ac:dyDescent="0.2">
      <c r="A2525" s="67" t="s">
        <v>11</v>
      </c>
      <c r="B2525" s="67" t="s">
        <v>23</v>
      </c>
      <c r="C2525" s="67" t="s">
        <v>25</v>
      </c>
      <c r="D2525" s="67" t="s">
        <v>293</v>
      </c>
      <c r="E2525" s="87">
        <f>+IF(ISNUMBER(DATA!L392),DATA!L392,"n/a")</f>
        <v>49890</v>
      </c>
      <c r="F2525" s="78">
        <f>+IF(ISNUMBER(DATA!M392),DATA!M392,"n/a")</f>
        <v>0.30299999999999999</v>
      </c>
      <c r="G2525" s="87">
        <f>+IF(ISNUMBER(DATA!V392),DATA!V392,"n/a")</f>
        <v>163676</v>
      </c>
      <c r="H2525" s="78">
        <f>+IF(ISNUMBER(DATA!W392),DATA!W392,"n/a")</f>
        <v>0.113</v>
      </c>
      <c r="I2525" s="87">
        <f>+IF(ISNUMBER(DATA!AF392),DATA!AF392,"n/a")</f>
        <v>329998</v>
      </c>
      <c r="J2525" s="78">
        <f>+IF(ISNUMBER(DATA!AG392),DATA!AG392,"n/a")</f>
        <v>0.14099999999999999</v>
      </c>
      <c r="K2525" s="87">
        <f>+IF(ISNUMBER(DATA!AP392),DATA!AP392,"n/a")</f>
        <v>681668</v>
      </c>
      <c r="L2525" s="78">
        <f>+IF(ISNUMBER(DATA!AQ392),DATA!AQ392,"n/a")</f>
        <v>0.153</v>
      </c>
      <c r="M2525" s="67"/>
      <c r="N2525" s="67"/>
      <c r="O2525" s="67"/>
      <c r="P2525" s="67"/>
      <c r="Q2525" s="67"/>
      <c r="S2525" s="71"/>
      <c r="U2525" s="71"/>
      <c r="W2525" s="71"/>
      <c r="Y2525" s="71"/>
    </row>
    <row r="2526" spans="1:25" s="70" customFormat="1" x14ac:dyDescent="0.2">
      <c r="A2526" s="67" t="s">
        <v>11</v>
      </c>
      <c r="B2526" s="67" t="s">
        <v>23</v>
      </c>
      <c r="C2526" s="67" t="s">
        <v>25</v>
      </c>
      <c r="D2526" s="67" t="s">
        <v>294</v>
      </c>
      <c r="E2526" s="87">
        <f>+IF(ISNUMBER(DATA!L393),DATA!L393,"n/a")</f>
        <v>8623</v>
      </c>
      <c r="F2526" s="78">
        <f>+IF(ISNUMBER(DATA!M393),DATA!M393,"n/a")</f>
        <v>9.6000000000000002E-2</v>
      </c>
      <c r="G2526" s="87">
        <f>+IF(ISNUMBER(DATA!V393),DATA!V393,"n/a")</f>
        <v>27501</v>
      </c>
      <c r="H2526" s="78">
        <f>+IF(ISNUMBER(DATA!W393),DATA!W393,"n/a")</f>
        <v>-0.44400000000000001</v>
      </c>
      <c r="I2526" s="87">
        <f>+IF(ISNUMBER(DATA!AF393),DATA!AF393,"n/a")</f>
        <v>54237</v>
      </c>
      <c r="J2526" s="78">
        <f>+IF(ISNUMBER(DATA!AG393),DATA!AG393,"n/a")</f>
        <v>-0.50800000000000001</v>
      </c>
      <c r="K2526" s="87">
        <f>+IF(ISNUMBER(DATA!AP393),DATA!AP393,"n/a")</f>
        <v>106138</v>
      </c>
      <c r="L2526" s="78">
        <f>+IF(ISNUMBER(DATA!AQ393),DATA!AQ393,"n/a")</f>
        <v>-0.57999999999999996</v>
      </c>
      <c r="M2526" s="67"/>
      <c r="N2526" s="67"/>
      <c r="O2526" s="67"/>
      <c r="P2526" s="67"/>
      <c r="Q2526" s="67"/>
      <c r="S2526" s="71"/>
      <c r="U2526" s="71"/>
      <c r="W2526" s="71"/>
      <c r="Y2526" s="71"/>
    </row>
    <row r="2527" spans="1:25" s="70" customFormat="1" x14ac:dyDescent="0.2">
      <c r="A2527" s="67" t="s">
        <v>11</v>
      </c>
      <c r="B2527" s="67" t="s">
        <v>23</v>
      </c>
      <c r="C2527" s="67" t="s">
        <v>25</v>
      </c>
      <c r="D2527" s="67" t="s">
        <v>295</v>
      </c>
      <c r="E2527" s="87">
        <f>+IF(ISNUMBER(DATA!L394),DATA!L394,"n/a")</f>
        <v>137541</v>
      </c>
      <c r="F2527" s="78">
        <f>+IF(ISNUMBER(DATA!M394),DATA!M394,"n/a")</f>
        <v>0.02</v>
      </c>
      <c r="G2527" s="87">
        <f>+IF(ISNUMBER(DATA!V394),DATA!V394,"n/a")</f>
        <v>434801</v>
      </c>
      <c r="H2527" s="78">
        <f>+IF(ISNUMBER(DATA!W394),DATA!W394,"n/a")</f>
        <v>8.9999999999999993E-3</v>
      </c>
      <c r="I2527" s="87">
        <f>+IF(ISNUMBER(DATA!AF394),DATA!AF394,"n/a")</f>
        <v>867863</v>
      </c>
      <c r="J2527" s="78">
        <f>+IF(ISNUMBER(DATA!AG394),DATA!AG394,"n/a")</f>
        <v>1.2999999999999999E-2</v>
      </c>
      <c r="K2527" s="87">
        <f>+IF(ISNUMBER(DATA!AP394),DATA!AP394,"n/a")</f>
        <v>1854140</v>
      </c>
      <c r="L2527" s="78">
        <f>+IF(ISNUMBER(DATA!AQ394),DATA!AQ394,"n/a")</f>
        <v>3.6999999999999998E-2</v>
      </c>
      <c r="M2527" s="67"/>
      <c r="N2527" s="67"/>
      <c r="O2527" s="67"/>
      <c r="P2527" s="67"/>
      <c r="Q2527" s="67"/>
      <c r="S2527" s="71"/>
      <c r="U2527" s="71"/>
      <c r="W2527" s="71"/>
      <c r="Y2527" s="71"/>
    </row>
    <row r="2528" spans="1:25" s="70" customFormat="1" x14ac:dyDescent="0.2">
      <c r="A2528" s="67" t="s">
        <v>11</v>
      </c>
      <c r="B2528" s="67" t="s">
        <v>23</v>
      </c>
      <c r="C2528" s="67" t="s">
        <v>25</v>
      </c>
      <c r="D2528" s="67" t="s">
        <v>296</v>
      </c>
      <c r="E2528" s="87">
        <f>+IF(ISNUMBER(DATA!L395),DATA!L395,"n/a")</f>
        <v>15298</v>
      </c>
      <c r="F2528" s="78">
        <f>+IF(ISNUMBER(DATA!M395),DATA!M395,"n/a")</f>
        <v>0.17699999999999999</v>
      </c>
      <c r="G2528" s="87">
        <f>+IF(ISNUMBER(DATA!V395),DATA!V395,"n/a")</f>
        <v>45991</v>
      </c>
      <c r="H2528" s="78">
        <f>+IF(ISNUMBER(DATA!W395),DATA!W395,"n/a")</f>
        <v>1.7999999999999999E-2</v>
      </c>
      <c r="I2528" s="87">
        <f>+IF(ISNUMBER(DATA!AF395),DATA!AF395,"n/a")</f>
        <v>90015</v>
      </c>
      <c r="J2528" s="78">
        <f>+IF(ISNUMBER(DATA!AG395),DATA!AG395,"n/a")</f>
        <v>-2.5000000000000001E-2</v>
      </c>
      <c r="K2528" s="87">
        <f>+IF(ISNUMBER(DATA!AP395),DATA!AP395,"n/a")</f>
        <v>170990</v>
      </c>
      <c r="L2528" s="78">
        <f>+IF(ISNUMBER(DATA!AQ395),DATA!AQ395,"n/a")</f>
        <v>-4.4999999999999998E-2</v>
      </c>
      <c r="M2528" s="67"/>
      <c r="N2528" s="67"/>
      <c r="O2528" s="67"/>
      <c r="P2528" s="67"/>
      <c r="Q2528" s="67"/>
      <c r="S2528" s="71"/>
      <c r="U2528" s="71"/>
      <c r="W2528" s="71"/>
      <c r="Y2528" s="71"/>
    </row>
    <row r="2529" spans="1:25" s="70" customFormat="1" x14ac:dyDescent="0.2">
      <c r="A2529" s="67" t="s">
        <v>11</v>
      </c>
      <c r="B2529" s="67" t="s">
        <v>23</v>
      </c>
      <c r="C2529" s="67" t="s">
        <v>25</v>
      </c>
      <c r="D2529" s="67" t="s">
        <v>297</v>
      </c>
      <c r="E2529" s="87">
        <f>+IF(ISNUMBER(DATA!L396),DATA!L396,"n/a")</f>
        <v>149577</v>
      </c>
      <c r="F2529" s="78">
        <f>+IF(ISNUMBER(DATA!M396),DATA!M396,"n/a")</f>
        <v>0.34200000000000003</v>
      </c>
      <c r="G2529" s="87">
        <f>+IF(ISNUMBER(DATA!V396),DATA!V396,"n/a")</f>
        <v>486965</v>
      </c>
      <c r="H2529" s="78">
        <f>+IF(ISNUMBER(DATA!W396),DATA!W396,"n/a")</f>
        <v>0.14899999999999999</v>
      </c>
      <c r="I2529" s="87">
        <f>+IF(ISNUMBER(DATA!AF396),DATA!AF396,"n/a")</f>
        <v>964445</v>
      </c>
      <c r="J2529" s="78">
        <f>+IF(ISNUMBER(DATA!AG396),DATA!AG396,"n/a")</f>
        <v>0.18099999999999999</v>
      </c>
      <c r="K2529" s="87">
        <f>+IF(ISNUMBER(DATA!AP396),DATA!AP396,"n/a")</f>
        <v>1947698</v>
      </c>
      <c r="L2529" s="78">
        <f>+IF(ISNUMBER(DATA!AQ396),DATA!AQ396,"n/a")</f>
        <v>0.17100000000000001</v>
      </c>
      <c r="M2529" s="67"/>
      <c r="N2529" s="67"/>
      <c r="O2529" s="67"/>
      <c r="P2529" s="67"/>
      <c r="Q2529" s="67"/>
      <c r="S2529" s="71"/>
      <c r="U2529" s="71"/>
      <c r="W2529" s="71"/>
      <c r="Y2529" s="71"/>
    </row>
    <row r="2530" spans="1:25" s="70" customFormat="1" x14ac:dyDescent="0.2">
      <c r="A2530" s="67" t="s">
        <v>11</v>
      </c>
      <c r="B2530" s="67" t="s">
        <v>23</v>
      </c>
      <c r="C2530" s="67" t="s">
        <v>25</v>
      </c>
      <c r="D2530" s="67" t="s">
        <v>298</v>
      </c>
      <c r="E2530" s="87">
        <f>+IF(ISNUMBER(DATA!L397),DATA!L397,"n/a")</f>
        <v>6944</v>
      </c>
      <c r="F2530" s="78">
        <f>+IF(ISNUMBER(DATA!M397),DATA!M397,"n/a")</f>
        <v>2.5999999999999999E-2</v>
      </c>
      <c r="G2530" s="87">
        <f>+IF(ISNUMBER(DATA!V397),DATA!V397,"n/a")</f>
        <v>20731</v>
      </c>
      <c r="H2530" s="78">
        <f>+IF(ISNUMBER(DATA!W397),DATA!W397,"n/a")</f>
        <v>-0.03</v>
      </c>
      <c r="I2530" s="87">
        <f>+IF(ISNUMBER(DATA!AF397),DATA!AF397,"n/a")</f>
        <v>41226</v>
      </c>
      <c r="J2530" s="78">
        <f>+IF(ISNUMBER(DATA!AG397),DATA!AG397,"n/a")</f>
        <v>-0.307</v>
      </c>
      <c r="K2530" s="87">
        <f>+IF(ISNUMBER(DATA!AP397),DATA!AP397,"n/a")</f>
        <v>86128</v>
      </c>
      <c r="L2530" s="78">
        <f>+IF(ISNUMBER(DATA!AQ397),DATA!AQ397,"n/a")</f>
        <v>-0.749</v>
      </c>
      <c r="M2530" s="67"/>
      <c r="N2530" s="67"/>
      <c r="O2530" s="67"/>
      <c r="P2530" s="67"/>
      <c r="Q2530" s="67"/>
      <c r="S2530" s="71"/>
      <c r="U2530" s="71"/>
      <c r="W2530" s="71"/>
      <c r="Y2530" s="71"/>
    </row>
    <row r="2531" spans="1:25" s="70" customFormat="1" x14ac:dyDescent="0.2">
      <c r="A2531" s="67" t="s">
        <v>11</v>
      </c>
      <c r="B2531" s="67" t="s">
        <v>23</v>
      </c>
      <c r="C2531" s="67" t="s">
        <v>25</v>
      </c>
      <c r="D2531" s="67" t="s">
        <v>299</v>
      </c>
      <c r="E2531" s="87">
        <f>+IF(ISNUMBER(DATA!L398),DATA!L398,"n/a")</f>
        <v>15711</v>
      </c>
      <c r="F2531" s="78">
        <f>+IF(ISNUMBER(DATA!M398),DATA!M398,"n/a")</f>
        <v>-0.63900000000000001</v>
      </c>
      <c r="G2531" s="87">
        <f>+IF(ISNUMBER(DATA!V398),DATA!V398,"n/a")</f>
        <v>47335</v>
      </c>
      <c r="H2531" s="78">
        <f>+IF(ISNUMBER(DATA!W398),DATA!W398,"n/a")</f>
        <v>-0.59499999999999997</v>
      </c>
      <c r="I2531" s="87">
        <f>+IF(ISNUMBER(DATA!AF398),DATA!AF398,"n/a")</f>
        <v>94989</v>
      </c>
      <c r="J2531" s="78">
        <f>+IF(ISNUMBER(DATA!AG398),DATA!AG398,"n/a")</f>
        <v>-0.61399999999999999</v>
      </c>
      <c r="K2531" s="87">
        <f>+IF(ISNUMBER(DATA!AP398),DATA!AP398,"n/a")</f>
        <v>369837</v>
      </c>
      <c r="L2531" s="78">
        <f>+IF(ISNUMBER(DATA!AQ398),DATA!AQ398,"n/a")</f>
        <v>-0.39</v>
      </c>
      <c r="M2531" s="67"/>
      <c r="N2531" s="67"/>
      <c r="O2531" s="67"/>
      <c r="P2531" s="67"/>
      <c r="Q2531" s="67"/>
      <c r="S2531" s="71"/>
      <c r="U2531" s="71"/>
      <c r="W2531" s="71"/>
      <c r="Y2531" s="71"/>
    </row>
    <row r="2532" spans="1:25" s="70" customFormat="1" x14ac:dyDescent="0.2">
      <c r="A2532" s="67" t="s">
        <v>11</v>
      </c>
      <c r="B2532" s="67" t="s">
        <v>23</v>
      </c>
      <c r="C2532" s="67" t="s">
        <v>25</v>
      </c>
      <c r="D2532" s="67" t="s">
        <v>300</v>
      </c>
      <c r="E2532" s="87">
        <f>+IF(ISNUMBER(DATA!L399),DATA!L399,"n/a")</f>
        <v>30666</v>
      </c>
      <c r="F2532" s="78">
        <f>+IF(ISNUMBER(DATA!M399),DATA!M399,"n/a")</f>
        <v>0.217</v>
      </c>
      <c r="G2532" s="87">
        <f>+IF(ISNUMBER(DATA!V399),DATA!V399,"n/a")</f>
        <v>95701</v>
      </c>
      <c r="H2532" s="78">
        <f>+IF(ISNUMBER(DATA!W399),DATA!W399,"n/a")</f>
        <v>3.9E-2</v>
      </c>
      <c r="I2532" s="87">
        <f>+IF(ISNUMBER(DATA!AF399),DATA!AF399,"n/a")</f>
        <v>190786</v>
      </c>
      <c r="J2532" s="78">
        <f>+IF(ISNUMBER(DATA!AG399),DATA!AG399,"n/a")</f>
        <v>3.6999999999999998E-2</v>
      </c>
      <c r="K2532" s="87">
        <f>+IF(ISNUMBER(DATA!AP399),DATA!AP399,"n/a")</f>
        <v>374192</v>
      </c>
      <c r="L2532" s="78">
        <f>+IF(ISNUMBER(DATA!AQ399),DATA!AQ399,"n/a")</f>
        <v>4.4999999999999998E-2</v>
      </c>
      <c r="M2532" s="67"/>
      <c r="N2532" s="67"/>
      <c r="O2532" s="67"/>
      <c r="P2532" s="67"/>
      <c r="Q2532" s="67"/>
      <c r="S2532" s="71"/>
      <c r="U2532" s="71"/>
      <c r="W2532" s="71"/>
      <c r="Y2532" s="71"/>
    </row>
    <row r="2533" spans="1:25" s="70" customFormat="1" x14ac:dyDescent="0.2">
      <c r="A2533" s="67" t="s">
        <v>11</v>
      </c>
      <c r="B2533" s="67" t="s">
        <v>23</v>
      </c>
      <c r="C2533" s="67" t="s">
        <v>25</v>
      </c>
      <c r="D2533" s="67" t="s">
        <v>301</v>
      </c>
      <c r="E2533" s="87">
        <f>+IF(ISNUMBER(DATA!L400),DATA!L400,"n/a")</f>
        <v>41088</v>
      </c>
      <c r="F2533" s="78">
        <f>+IF(ISNUMBER(DATA!M400),DATA!M400,"n/a")</f>
        <v>0.16600000000000001</v>
      </c>
      <c r="G2533" s="87">
        <f>+IF(ISNUMBER(DATA!V400),DATA!V400,"n/a")</f>
        <v>131385</v>
      </c>
      <c r="H2533" s="78">
        <f>+IF(ISNUMBER(DATA!W400),DATA!W400,"n/a")</f>
        <v>0.16300000000000001</v>
      </c>
      <c r="I2533" s="87">
        <f>+IF(ISNUMBER(DATA!AF400),DATA!AF400,"n/a")</f>
        <v>261506</v>
      </c>
      <c r="J2533" s="78">
        <f>+IF(ISNUMBER(DATA!AG400),DATA!AG400,"n/a")</f>
        <v>0.19500000000000001</v>
      </c>
      <c r="K2533" s="87">
        <f>+IF(ISNUMBER(DATA!AP400),DATA!AP400,"n/a")</f>
        <v>519376</v>
      </c>
      <c r="L2533" s="78">
        <f>+IF(ISNUMBER(DATA!AQ400),DATA!AQ400,"n/a")</f>
        <v>0.25600000000000001</v>
      </c>
      <c r="M2533" s="67"/>
      <c r="N2533" s="67"/>
      <c r="O2533" s="67"/>
      <c r="P2533" s="67"/>
      <c r="Q2533" s="67"/>
      <c r="S2533" s="71"/>
      <c r="U2533" s="71"/>
      <c r="W2533" s="71"/>
      <c r="Y2533" s="71"/>
    </row>
    <row r="2534" spans="1:25" s="70" customFormat="1" x14ac:dyDescent="0.2">
      <c r="A2534" s="67" t="s">
        <v>11</v>
      </c>
      <c r="B2534" s="67" t="s">
        <v>23</v>
      </c>
      <c r="C2534" s="67" t="s">
        <v>25</v>
      </c>
      <c r="D2534" s="67" t="s">
        <v>302</v>
      </c>
      <c r="E2534" s="87">
        <f>+IF(ISNUMBER(DATA!L401),DATA!L401,"n/a")</f>
        <v>223319</v>
      </c>
      <c r="F2534" s="78">
        <f>+IF(ISNUMBER(DATA!M401),DATA!M401,"n/a")</f>
        <v>0.219</v>
      </c>
      <c r="G2534" s="87">
        <f>+IF(ISNUMBER(DATA!V401),DATA!V401,"n/a")</f>
        <v>629151</v>
      </c>
      <c r="H2534" s="78">
        <f>+IF(ISNUMBER(DATA!W401),DATA!W401,"n/a")</f>
        <v>0.158</v>
      </c>
      <c r="I2534" s="87">
        <f>+IF(ISNUMBER(DATA!AF401),DATA!AF401,"n/a")</f>
        <v>1294189</v>
      </c>
      <c r="J2534" s="78">
        <f>+IF(ISNUMBER(DATA!AG401),DATA!AG401,"n/a")</f>
        <v>0.115</v>
      </c>
      <c r="K2534" s="87">
        <f>+IF(ISNUMBER(DATA!AP401),DATA!AP401,"n/a")</f>
        <v>2460131</v>
      </c>
      <c r="L2534" s="78">
        <f>+IF(ISNUMBER(DATA!AQ401),DATA!AQ401,"n/a")</f>
        <v>-1E-3</v>
      </c>
      <c r="M2534" s="67"/>
      <c r="N2534" s="67"/>
      <c r="O2534" s="67"/>
      <c r="P2534" s="67"/>
      <c r="Q2534" s="67"/>
      <c r="S2534" s="71"/>
      <c r="U2534" s="71"/>
      <c r="W2534" s="71"/>
      <c r="Y2534" s="71"/>
    </row>
    <row r="2535" spans="1:25" s="70" customFormat="1" x14ac:dyDescent="0.2">
      <c r="A2535" s="67" t="s">
        <v>11</v>
      </c>
      <c r="B2535" s="67" t="s">
        <v>23</v>
      </c>
      <c r="C2535" s="67" t="s">
        <v>25</v>
      </c>
      <c r="D2535" s="67" t="s">
        <v>303</v>
      </c>
      <c r="E2535" s="87">
        <f>+IF(ISNUMBER(DATA!L402),DATA!L402,"n/a")</f>
        <v>82588</v>
      </c>
      <c r="F2535" s="78">
        <f>+IF(ISNUMBER(DATA!M402),DATA!M402,"n/a")</f>
        <v>8.2000000000000003E-2</v>
      </c>
      <c r="G2535" s="87">
        <f>+IF(ISNUMBER(DATA!V402),DATA!V402,"n/a")</f>
        <v>261155</v>
      </c>
      <c r="H2535" s="78">
        <f>+IF(ISNUMBER(DATA!W402),DATA!W402,"n/a")</f>
        <v>5.3999999999999999E-2</v>
      </c>
      <c r="I2535" s="87">
        <f>+IF(ISNUMBER(DATA!AF402),DATA!AF402,"n/a")</f>
        <v>537544</v>
      </c>
      <c r="J2535" s="78">
        <f>+IF(ISNUMBER(DATA!AG402),DATA!AG402,"n/a")</f>
        <v>3.5000000000000003E-2</v>
      </c>
      <c r="K2535" s="87">
        <f>+IF(ISNUMBER(DATA!AP402),DATA!AP402,"n/a")</f>
        <v>1134699</v>
      </c>
      <c r="L2535" s="78">
        <f>+IF(ISNUMBER(DATA!AQ402),DATA!AQ402,"n/a")</f>
        <v>7.4999999999999997E-2</v>
      </c>
      <c r="M2535" s="67"/>
      <c r="N2535" s="67"/>
      <c r="O2535" s="67"/>
      <c r="P2535" s="67"/>
      <c r="Q2535" s="67"/>
      <c r="S2535" s="71"/>
      <c r="U2535" s="71"/>
      <c r="W2535" s="71"/>
      <c r="Y2535" s="71"/>
    </row>
    <row r="2536" spans="1:25" s="70" customFormat="1" x14ac:dyDescent="0.2">
      <c r="A2536" s="67" t="s">
        <v>11</v>
      </c>
      <c r="B2536" s="67" t="s">
        <v>23</v>
      </c>
      <c r="C2536" s="67" t="s">
        <v>25</v>
      </c>
      <c r="D2536" s="67" t="s">
        <v>304</v>
      </c>
      <c r="E2536" s="87">
        <f>+IF(ISNUMBER(DATA!L403),DATA!L403,"n/a")</f>
        <v>12268</v>
      </c>
      <c r="F2536" s="78">
        <f>+IF(ISNUMBER(DATA!M403),DATA!M403,"n/a")</f>
        <v>0.26500000000000001</v>
      </c>
      <c r="G2536" s="87">
        <f>+IF(ISNUMBER(DATA!V403),DATA!V403,"n/a")</f>
        <v>37299</v>
      </c>
      <c r="H2536" s="78">
        <f>+IF(ISNUMBER(DATA!W403),DATA!W403,"n/a")</f>
        <v>0.22900000000000001</v>
      </c>
      <c r="I2536" s="87">
        <f>+IF(ISNUMBER(DATA!AF403),DATA!AF403,"n/a")</f>
        <v>73161</v>
      </c>
      <c r="J2536" s="78">
        <f>+IF(ISNUMBER(DATA!AG403),DATA!AG403,"n/a")</f>
        <v>0.14199999999999999</v>
      </c>
      <c r="K2536" s="87">
        <f>+IF(ISNUMBER(DATA!AP403),DATA!AP403,"n/a")</f>
        <v>148525</v>
      </c>
      <c r="L2536" s="78">
        <f>+IF(ISNUMBER(DATA!AQ403),DATA!AQ403,"n/a")</f>
        <v>0.154</v>
      </c>
      <c r="M2536" s="67"/>
      <c r="N2536" s="67"/>
      <c r="O2536" s="67"/>
      <c r="P2536" s="67"/>
      <c r="Q2536" s="67"/>
      <c r="S2536" s="71"/>
      <c r="U2536" s="71"/>
      <c r="W2536" s="71"/>
      <c r="Y2536" s="71"/>
    </row>
    <row r="2537" spans="1:25" s="70" customFormat="1" x14ac:dyDescent="0.2">
      <c r="A2537" s="67" t="s">
        <v>11</v>
      </c>
      <c r="B2537" s="67" t="s">
        <v>23</v>
      </c>
      <c r="C2537" s="67" t="s">
        <v>25</v>
      </c>
      <c r="D2537" s="67" t="s">
        <v>305</v>
      </c>
      <c r="E2537" s="87">
        <f>+IF(ISNUMBER(DATA!L404),DATA!L404,"n/a")</f>
        <v>89666</v>
      </c>
      <c r="F2537" s="78">
        <f>+IF(ISNUMBER(DATA!M404),DATA!M404,"n/a")</f>
        <v>0.308</v>
      </c>
      <c r="G2537" s="87">
        <f>+IF(ISNUMBER(DATA!V404),DATA!V404,"n/a")</f>
        <v>299179</v>
      </c>
      <c r="H2537" s="78">
        <f>+IF(ISNUMBER(DATA!W404),DATA!W404,"n/a")</f>
        <v>0.106</v>
      </c>
      <c r="I2537" s="87">
        <f>+IF(ISNUMBER(DATA!AF404),DATA!AF404,"n/a")</f>
        <v>598653</v>
      </c>
      <c r="J2537" s="78">
        <f>+IF(ISNUMBER(DATA!AG404),DATA!AG404,"n/a")</f>
        <v>0.155</v>
      </c>
      <c r="K2537" s="87">
        <f>+IF(ISNUMBER(DATA!AP404),DATA!AP404,"n/a")</f>
        <v>1223438</v>
      </c>
      <c r="L2537" s="78">
        <f>+IF(ISNUMBER(DATA!AQ404),DATA!AQ404,"n/a")</f>
        <v>0.16900000000000001</v>
      </c>
      <c r="M2537" s="67"/>
      <c r="N2537" s="67"/>
      <c r="O2537" s="67"/>
      <c r="P2537" s="67"/>
      <c r="Q2537" s="67"/>
      <c r="S2537" s="71"/>
      <c r="U2537" s="71"/>
      <c r="W2537" s="71"/>
      <c r="Y2537" s="71"/>
    </row>
    <row r="2538" spans="1:25" s="70" customFormat="1" x14ac:dyDescent="0.2">
      <c r="A2538" s="67" t="s">
        <v>11</v>
      </c>
      <c r="B2538" s="67" t="s">
        <v>23</v>
      </c>
      <c r="C2538" s="67" t="s">
        <v>25</v>
      </c>
      <c r="D2538" s="67" t="s">
        <v>306</v>
      </c>
      <c r="E2538" s="87">
        <f>+IF(ISNUMBER(DATA!L405),DATA!L405,"n/a")</f>
        <v>20251</v>
      </c>
      <c r="F2538" s="78">
        <f>+IF(ISNUMBER(DATA!M405),DATA!M405,"n/a")</f>
        <v>-2.1000000000000001E-2</v>
      </c>
      <c r="G2538" s="87">
        <f>+IF(ISNUMBER(DATA!V405),DATA!V405,"n/a")</f>
        <v>65011</v>
      </c>
      <c r="H2538" s="78">
        <f>+IF(ISNUMBER(DATA!W405),DATA!W405,"n/a")</f>
        <v>-3.6999999999999998E-2</v>
      </c>
      <c r="I2538" s="87">
        <f>+IF(ISNUMBER(DATA!AF405),DATA!AF405,"n/a")</f>
        <v>138511</v>
      </c>
      <c r="J2538" s="78">
        <f>+IF(ISNUMBER(DATA!AG405),DATA!AG405,"n/a")</f>
        <v>-6.0000000000000001E-3</v>
      </c>
      <c r="K2538" s="87">
        <f>+IF(ISNUMBER(DATA!AP405),DATA!AP405,"n/a")</f>
        <v>284346</v>
      </c>
      <c r="L2538" s="78">
        <f>+IF(ISNUMBER(DATA!AQ405),DATA!AQ405,"n/a")</f>
        <v>3.1E-2</v>
      </c>
      <c r="M2538" s="67"/>
      <c r="N2538" s="67"/>
      <c r="O2538" s="67"/>
      <c r="P2538" s="67"/>
      <c r="Q2538" s="67"/>
      <c r="S2538" s="71"/>
      <c r="U2538" s="71"/>
      <c r="W2538" s="71"/>
      <c r="Y2538" s="71"/>
    </row>
    <row r="2539" spans="1:25" s="70" customFormat="1" x14ac:dyDescent="0.2">
      <c r="A2539" s="67" t="s">
        <v>11</v>
      </c>
      <c r="B2539" s="67" t="s">
        <v>23</v>
      </c>
      <c r="C2539" s="67" t="s">
        <v>25</v>
      </c>
      <c r="D2539" s="67" t="s">
        <v>307</v>
      </c>
      <c r="E2539" s="87">
        <f>+IF(ISNUMBER(DATA!L406),DATA!L406,"n/a")</f>
        <v>121817</v>
      </c>
      <c r="F2539" s="78">
        <f>+IF(ISNUMBER(DATA!M406),DATA!M406,"n/a")</f>
        <v>6.4000000000000001E-2</v>
      </c>
      <c r="G2539" s="87">
        <f>+IF(ISNUMBER(DATA!V406),DATA!V406,"n/a")</f>
        <v>351407</v>
      </c>
      <c r="H2539" s="78">
        <f>+IF(ISNUMBER(DATA!W406),DATA!W406,"n/a")</f>
        <v>5.5E-2</v>
      </c>
      <c r="I2539" s="87">
        <f>+IF(ISNUMBER(DATA!AF406),DATA!AF406,"n/a")</f>
        <v>731649</v>
      </c>
      <c r="J2539" s="78">
        <f>+IF(ISNUMBER(DATA!AG406),DATA!AG406,"n/a")</f>
        <v>0.11600000000000001</v>
      </c>
      <c r="K2539" s="87">
        <f>+IF(ISNUMBER(DATA!AP406),DATA!AP406,"n/a")</f>
        <v>1413085</v>
      </c>
      <c r="L2539" s="78">
        <f>+IF(ISNUMBER(DATA!AQ406),DATA!AQ406,"n/a")</f>
        <v>5.8999999999999997E-2</v>
      </c>
      <c r="M2539" s="67"/>
      <c r="N2539" s="67"/>
      <c r="O2539" s="67"/>
      <c r="P2539" s="67"/>
      <c r="Q2539" s="67"/>
      <c r="S2539" s="71"/>
      <c r="U2539" s="71"/>
      <c r="W2539" s="71"/>
      <c r="Y2539" s="71"/>
    </row>
    <row r="2540" spans="1:25" s="70" customFormat="1" x14ac:dyDescent="0.2">
      <c r="A2540" s="67" t="s">
        <v>11</v>
      </c>
      <c r="B2540" s="67" t="s">
        <v>23</v>
      </c>
      <c r="C2540" s="67" t="s">
        <v>25</v>
      </c>
      <c r="D2540" s="67" t="s">
        <v>308</v>
      </c>
      <c r="E2540" s="87">
        <f>+IF(ISNUMBER(DATA!L407),DATA!L407,"n/a")</f>
        <v>42198</v>
      </c>
      <c r="F2540" s="78">
        <f>+IF(ISNUMBER(DATA!M407),DATA!M407,"n/a")</f>
        <v>-7.8E-2</v>
      </c>
      <c r="G2540" s="87">
        <f>+IF(ISNUMBER(DATA!V407),DATA!V407,"n/a")</f>
        <v>136852</v>
      </c>
      <c r="H2540" s="78">
        <f>+IF(ISNUMBER(DATA!W407),DATA!W407,"n/a")</f>
        <v>-6.3E-2</v>
      </c>
      <c r="I2540" s="87">
        <f>+IF(ISNUMBER(DATA!AF407),DATA!AF407,"n/a")</f>
        <v>274687</v>
      </c>
      <c r="J2540" s="78">
        <f>+IF(ISNUMBER(DATA!AG407),DATA!AG407,"n/a")</f>
        <v>-5.3999999999999999E-2</v>
      </c>
      <c r="K2540" s="87">
        <f>+IF(ISNUMBER(DATA!AP407),DATA!AP407,"n/a")</f>
        <v>611432</v>
      </c>
      <c r="L2540" s="78">
        <f>+IF(ISNUMBER(DATA!AQ407),DATA!AQ407,"n/a")</f>
        <v>0.02</v>
      </c>
      <c r="M2540" s="67"/>
      <c r="N2540" s="67"/>
      <c r="O2540" s="67"/>
      <c r="P2540" s="67"/>
      <c r="Q2540" s="67"/>
      <c r="S2540" s="71"/>
      <c r="U2540" s="71"/>
      <c r="W2540" s="71"/>
      <c r="Y2540" s="71"/>
    </row>
    <row r="2541" spans="1:25" s="70" customFormat="1" x14ac:dyDescent="0.2">
      <c r="A2541" s="67" t="s">
        <v>11</v>
      </c>
      <c r="B2541" s="67" t="s">
        <v>23</v>
      </c>
      <c r="C2541" s="67" t="s">
        <v>25</v>
      </c>
      <c r="D2541" s="67" t="s">
        <v>309</v>
      </c>
      <c r="E2541" s="87">
        <f>+IF(ISNUMBER(DATA!L408),DATA!L408,"n/a")</f>
        <v>59202</v>
      </c>
      <c r="F2541" s="78">
        <f>+IF(ISNUMBER(DATA!M408),DATA!M408,"n/a")</f>
        <v>8.5000000000000006E-2</v>
      </c>
      <c r="G2541" s="87">
        <f>+IF(ISNUMBER(DATA!V408),DATA!V408,"n/a")</f>
        <v>174509</v>
      </c>
      <c r="H2541" s="78">
        <f>+IF(ISNUMBER(DATA!W408),DATA!W408,"n/a")</f>
        <v>8.2000000000000003E-2</v>
      </c>
      <c r="I2541" s="87">
        <f>+IF(ISNUMBER(DATA!AF408),DATA!AF408,"n/a")</f>
        <v>357793</v>
      </c>
      <c r="J2541" s="78">
        <f>+IF(ISNUMBER(DATA!AG408),DATA!AG408,"n/a")</f>
        <v>7.1999999999999995E-2</v>
      </c>
      <c r="K2541" s="87">
        <f>+IF(ISNUMBER(DATA!AP408),DATA!AP408,"n/a")</f>
        <v>702127</v>
      </c>
      <c r="L2541" s="78">
        <f>+IF(ISNUMBER(DATA!AQ408),DATA!AQ408,"n/a")</f>
        <v>5.0999999999999997E-2</v>
      </c>
      <c r="M2541" s="67"/>
      <c r="N2541" s="67"/>
      <c r="O2541" s="67"/>
      <c r="P2541" s="67"/>
      <c r="Q2541" s="67"/>
      <c r="S2541" s="71"/>
      <c r="U2541" s="71"/>
      <c r="W2541" s="71"/>
      <c r="Y2541" s="71"/>
    </row>
    <row r="2542" spans="1:25" s="70" customFormat="1" x14ac:dyDescent="0.2">
      <c r="A2542" s="67" t="s">
        <v>11</v>
      </c>
      <c r="B2542" s="67" t="s">
        <v>23</v>
      </c>
      <c r="C2542" s="67" t="s">
        <v>25</v>
      </c>
      <c r="D2542" s="67" t="s">
        <v>310</v>
      </c>
      <c r="E2542" s="87">
        <f>+IF(ISNUMBER(DATA!L409),DATA!L409,"n/a")</f>
        <v>50241</v>
      </c>
      <c r="F2542" s="78">
        <f>+IF(ISNUMBER(DATA!M409),DATA!M409,"n/a")</f>
        <v>0.157</v>
      </c>
      <c r="G2542" s="87">
        <f>+IF(ISNUMBER(DATA!V409),DATA!V409,"n/a")</f>
        <v>151406</v>
      </c>
      <c r="H2542" s="78">
        <f>+IF(ISNUMBER(DATA!W409),DATA!W409,"n/a")</f>
        <v>0.111</v>
      </c>
      <c r="I2542" s="87">
        <f>+IF(ISNUMBER(DATA!AF409),DATA!AF409,"n/a")</f>
        <v>312859</v>
      </c>
      <c r="J2542" s="78">
        <f>+IF(ISNUMBER(DATA!AG409),DATA!AG409,"n/a")</f>
        <v>1E-3</v>
      </c>
      <c r="K2542" s="87">
        <f>+IF(ISNUMBER(DATA!AP409),DATA!AP409,"n/a")</f>
        <v>634834</v>
      </c>
      <c r="L2542" s="78">
        <f>+IF(ISNUMBER(DATA!AQ409),DATA!AQ409,"n/a")</f>
        <v>-5.0999999999999997E-2</v>
      </c>
      <c r="M2542" s="67"/>
      <c r="N2542" s="67"/>
      <c r="O2542" s="67"/>
      <c r="P2542" s="67"/>
      <c r="Q2542" s="67"/>
      <c r="S2542" s="71"/>
      <c r="U2542" s="71"/>
      <c r="W2542" s="71"/>
      <c r="Y2542" s="71"/>
    </row>
    <row r="2543" spans="1:25" s="70" customFormat="1" x14ac:dyDescent="0.2">
      <c r="A2543" s="67" t="s">
        <v>11</v>
      </c>
      <c r="B2543" s="67" t="s">
        <v>23</v>
      </c>
      <c r="C2543" s="67" t="s">
        <v>25</v>
      </c>
      <c r="D2543" s="67" t="s">
        <v>311</v>
      </c>
      <c r="E2543" s="87">
        <f>+IF(ISNUMBER(DATA!L410),DATA!L410,"n/a")</f>
        <v>52031</v>
      </c>
      <c r="F2543" s="78">
        <f>+IF(ISNUMBER(DATA!M410),DATA!M410,"n/a")</f>
        <v>2.5000000000000001E-2</v>
      </c>
      <c r="G2543" s="87">
        <f>+IF(ISNUMBER(DATA!V410),DATA!V410,"n/a")</f>
        <v>164437</v>
      </c>
      <c r="H2543" s="78">
        <f>+IF(ISNUMBER(DATA!W410),DATA!W410,"n/a")</f>
        <v>7.0000000000000007E-2</v>
      </c>
      <c r="I2543" s="87">
        <f>+IF(ISNUMBER(DATA!AF410),DATA!AF410,"n/a")</f>
        <v>321009</v>
      </c>
      <c r="J2543" s="78">
        <f>+IF(ISNUMBER(DATA!AG410),DATA!AG410,"n/a")</f>
        <v>4.7E-2</v>
      </c>
      <c r="K2543" s="87">
        <f>+IF(ISNUMBER(DATA!AP410),DATA!AP410,"n/a")</f>
        <v>664880</v>
      </c>
      <c r="L2543" s="78">
        <f>+IF(ISNUMBER(DATA!AQ410),DATA!AQ410,"n/a")</f>
        <v>0.04</v>
      </c>
      <c r="M2543" s="67"/>
      <c r="N2543" s="67"/>
      <c r="O2543" s="67"/>
      <c r="P2543" s="67"/>
      <c r="Q2543" s="67"/>
      <c r="S2543" s="71"/>
      <c r="U2543" s="71"/>
      <c r="W2543" s="71"/>
      <c r="Y2543" s="71"/>
    </row>
    <row r="2544" spans="1:25" s="70" customFormat="1" x14ac:dyDescent="0.2">
      <c r="A2544" s="67" t="s">
        <v>11</v>
      </c>
      <c r="B2544" s="67" t="s">
        <v>23</v>
      </c>
      <c r="C2544" s="67" t="s">
        <v>25</v>
      </c>
      <c r="D2544" s="67" t="s">
        <v>312</v>
      </c>
      <c r="E2544" s="87">
        <f>+IF(ISNUMBER(DATA!L411),DATA!L411,"n/a")</f>
        <v>43601</v>
      </c>
      <c r="F2544" s="78">
        <f>+IF(ISNUMBER(DATA!M411),DATA!M411,"n/a")</f>
        <v>-4.5999999999999999E-2</v>
      </c>
      <c r="G2544" s="87">
        <f>+IF(ISNUMBER(DATA!V411),DATA!V411,"n/a")</f>
        <v>128592</v>
      </c>
      <c r="H2544" s="78">
        <f>+IF(ISNUMBER(DATA!W411),DATA!W411,"n/a")</f>
        <v>-8.4000000000000005E-2</v>
      </c>
      <c r="I2544" s="87">
        <f>+IF(ISNUMBER(DATA!AF411),DATA!AF411,"n/a")</f>
        <v>257328</v>
      </c>
      <c r="J2544" s="78">
        <f>+IF(ISNUMBER(DATA!AG411),DATA!AG411,"n/a")</f>
        <v>-4.8000000000000001E-2</v>
      </c>
      <c r="K2544" s="87">
        <f>+IF(ISNUMBER(DATA!AP411),DATA!AP411,"n/a")</f>
        <v>512416</v>
      </c>
      <c r="L2544" s="78">
        <f>+IF(ISNUMBER(DATA!AQ411),DATA!AQ411,"n/a")</f>
        <v>-4.9000000000000002E-2</v>
      </c>
      <c r="M2544" s="67"/>
      <c r="N2544" s="67"/>
      <c r="O2544" s="67"/>
      <c r="P2544" s="67"/>
      <c r="Q2544" s="67"/>
      <c r="S2544" s="71"/>
      <c r="U2544" s="71"/>
      <c r="W2544" s="71"/>
      <c r="Y2544" s="71"/>
    </row>
    <row r="2545" spans="1:25" s="70" customFormat="1" x14ac:dyDescent="0.2">
      <c r="A2545" s="67" t="s">
        <v>11</v>
      </c>
      <c r="B2545" s="67" t="s">
        <v>23</v>
      </c>
      <c r="C2545" s="67" t="s">
        <v>25</v>
      </c>
      <c r="D2545" s="67" t="s">
        <v>313</v>
      </c>
      <c r="E2545" s="87">
        <f>+IF(ISNUMBER(DATA!L412),DATA!L412,"n/a")</f>
        <v>23056</v>
      </c>
      <c r="F2545" s="78">
        <f>+IF(ISNUMBER(DATA!M412),DATA!M412,"n/a")</f>
        <v>0.21299999999999999</v>
      </c>
      <c r="G2545" s="87">
        <f>+IF(ISNUMBER(DATA!V412),DATA!V412,"n/a")</f>
        <v>67225</v>
      </c>
      <c r="H2545" s="78">
        <f>+IF(ISNUMBER(DATA!W412),DATA!W412,"n/a")</f>
        <v>9.1999999999999998E-2</v>
      </c>
      <c r="I2545" s="87">
        <f>+IF(ISNUMBER(DATA!AF412),DATA!AF412,"n/a")</f>
        <v>135045</v>
      </c>
      <c r="J2545" s="78">
        <f>+IF(ISNUMBER(DATA!AG412),DATA!AG412,"n/a")</f>
        <v>8.1000000000000003E-2</v>
      </c>
      <c r="K2545" s="87">
        <f>+IF(ISNUMBER(DATA!AP412),DATA!AP412,"n/a")</f>
        <v>258022</v>
      </c>
      <c r="L2545" s="78">
        <f>+IF(ISNUMBER(DATA!AQ412),DATA!AQ412,"n/a")</f>
        <v>0.05</v>
      </c>
      <c r="M2545" s="67"/>
      <c r="N2545" s="67"/>
      <c r="O2545" s="67"/>
      <c r="P2545" s="67"/>
      <c r="Q2545" s="67"/>
      <c r="S2545" s="71"/>
      <c r="U2545" s="71"/>
      <c r="W2545" s="71"/>
      <c r="Y2545" s="71"/>
    </row>
    <row r="2546" spans="1:25" s="70" customFormat="1" x14ac:dyDescent="0.2">
      <c r="A2546" s="67" t="s">
        <v>11</v>
      </c>
      <c r="B2546" s="67" t="s">
        <v>23</v>
      </c>
      <c r="C2546" s="67" t="s">
        <v>25</v>
      </c>
      <c r="D2546" s="67" t="s">
        <v>314</v>
      </c>
      <c r="E2546" s="87">
        <f>+IF(ISNUMBER(DATA!L413),DATA!L413,"n/a")</f>
        <v>53398</v>
      </c>
      <c r="F2546" s="78">
        <f>+IF(ISNUMBER(DATA!M413),DATA!M413,"n/a")</f>
        <v>0.16500000000000001</v>
      </c>
      <c r="G2546" s="87">
        <f>+IF(ISNUMBER(DATA!V413),DATA!V413,"n/a")</f>
        <v>164031</v>
      </c>
      <c r="H2546" s="78">
        <f>+IF(ISNUMBER(DATA!W413),DATA!W413,"n/a")</f>
        <v>0.17699999999999999</v>
      </c>
      <c r="I2546" s="87">
        <f>+IF(ISNUMBER(DATA!AF413),DATA!AF413,"n/a")</f>
        <v>319242</v>
      </c>
      <c r="J2546" s="78">
        <f>+IF(ISNUMBER(DATA!AG413),DATA!AG413,"n/a")</f>
        <v>0.129</v>
      </c>
      <c r="K2546" s="87">
        <f>+IF(ISNUMBER(DATA!AP413),DATA!AP413,"n/a")</f>
        <v>671576</v>
      </c>
      <c r="L2546" s="78">
        <f>+IF(ISNUMBER(DATA!AQ413),DATA!AQ413,"n/a")</f>
        <v>0.121</v>
      </c>
      <c r="M2546" s="67"/>
      <c r="N2546" s="67"/>
      <c r="O2546" s="67"/>
      <c r="P2546" s="67"/>
      <c r="Q2546" s="67"/>
      <c r="S2546" s="71"/>
      <c r="U2546" s="71"/>
      <c r="W2546" s="71"/>
      <c r="Y2546" s="71"/>
    </row>
    <row r="2547" spans="1:25" s="70" customFormat="1" x14ac:dyDescent="0.2">
      <c r="A2547" s="67" t="s">
        <v>11</v>
      </c>
      <c r="B2547" s="67" t="s">
        <v>23</v>
      </c>
      <c r="C2547" s="67" t="s">
        <v>25</v>
      </c>
      <c r="D2547" s="67" t="s">
        <v>315</v>
      </c>
      <c r="E2547" s="87">
        <f>+IF(ISNUMBER(DATA!L414),DATA!L414,"n/a")</f>
        <v>13199</v>
      </c>
      <c r="F2547" s="78">
        <f>+IF(ISNUMBER(DATA!M414),DATA!M414,"n/a")</f>
        <v>0.625</v>
      </c>
      <c r="G2547" s="87">
        <f>+IF(ISNUMBER(DATA!V414),DATA!V414,"n/a")</f>
        <v>40311</v>
      </c>
      <c r="H2547" s="78">
        <f>+IF(ISNUMBER(DATA!W414),DATA!W414,"n/a")</f>
        <v>0.64600000000000002</v>
      </c>
      <c r="I2547" s="87">
        <f>+IF(ISNUMBER(DATA!AF414),DATA!AF414,"n/a")</f>
        <v>77667</v>
      </c>
      <c r="J2547" s="78">
        <f>+IF(ISNUMBER(DATA!AG414),DATA!AG414,"n/a")</f>
        <v>0.60499999999999998</v>
      </c>
      <c r="K2547" s="87">
        <f>+IF(ISNUMBER(DATA!AP414),DATA!AP414,"n/a")</f>
        <v>152144</v>
      </c>
      <c r="L2547" s="78">
        <f>+IF(ISNUMBER(DATA!AQ414),DATA!AQ414,"n/a")</f>
        <v>0.496</v>
      </c>
      <c r="M2547" s="67"/>
      <c r="N2547" s="67"/>
      <c r="O2547" s="67"/>
      <c r="P2547" s="67"/>
      <c r="Q2547" s="67"/>
      <c r="S2547" s="71"/>
      <c r="U2547" s="71"/>
      <c r="W2547" s="71"/>
      <c r="Y2547" s="71"/>
    </row>
    <row r="2548" spans="1:25" s="70" customFormat="1" x14ac:dyDescent="0.2">
      <c r="A2548" s="67" t="s">
        <v>11</v>
      </c>
      <c r="B2548" s="67" t="s">
        <v>23</v>
      </c>
      <c r="C2548" s="67" t="s">
        <v>25</v>
      </c>
      <c r="D2548" s="67" t="s">
        <v>316</v>
      </c>
      <c r="E2548" s="87">
        <f>+IF(ISNUMBER(DATA!L415),DATA!L415,"n/a")</f>
        <v>40306</v>
      </c>
      <c r="F2548" s="78">
        <f>+IF(ISNUMBER(DATA!M415),DATA!M415,"n/a")</f>
        <v>7.8E-2</v>
      </c>
      <c r="G2548" s="87">
        <f>+IF(ISNUMBER(DATA!V415),DATA!V415,"n/a")</f>
        <v>126382</v>
      </c>
      <c r="H2548" s="78">
        <f>+IF(ISNUMBER(DATA!W415),DATA!W415,"n/a")</f>
        <v>3.6999999999999998E-2</v>
      </c>
      <c r="I2548" s="87">
        <f>+IF(ISNUMBER(DATA!AF415),DATA!AF415,"n/a")</f>
        <v>244491</v>
      </c>
      <c r="J2548" s="78">
        <f>+IF(ISNUMBER(DATA!AG415),DATA!AG415,"n/a")</f>
        <v>-8.0000000000000002E-3</v>
      </c>
      <c r="K2548" s="87">
        <f>+IF(ISNUMBER(DATA!AP415),DATA!AP415,"n/a")</f>
        <v>523812</v>
      </c>
      <c r="L2548" s="78">
        <f>+IF(ISNUMBER(DATA!AQ415),DATA!AQ415,"n/a")</f>
        <v>4.2000000000000003E-2</v>
      </c>
      <c r="M2548" s="67"/>
      <c r="N2548" s="67"/>
      <c r="O2548" s="67"/>
      <c r="P2548" s="67"/>
      <c r="Q2548" s="67"/>
      <c r="S2548" s="71"/>
      <c r="U2548" s="71"/>
      <c r="W2548" s="71"/>
      <c r="Y2548" s="71"/>
    </row>
    <row r="2549" spans="1:25" s="70" customFormat="1" x14ac:dyDescent="0.2">
      <c r="A2549" s="67" t="s">
        <v>11</v>
      </c>
      <c r="B2549" s="67" t="s">
        <v>23</v>
      </c>
      <c r="C2549" s="67" t="s">
        <v>25</v>
      </c>
      <c r="D2549" s="67" t="s">
        <v>317</v>
      </c>
      <c r="E2549" s="87">
        <f>+IF(ISNUMBER(DATA!L416),DATA!L416,"n/a")</f>
        <v>97661</v>
      </c>
      <c r="F2549" s="78">
        <f>+IF(ISNUMBER(DATA!M416),DATA!M416,"n/a")</f>
        <v>0.222</v>
      </c>
      <c r="G2549" s="87">
        <f>+IF(ISNUMBER(DATA!V416),DATA!V416,"n/a")</f>
        <v>310683</v>
      </c>
      <c r="H2549" s="78">
        <f>+IF(ISNUMBER(DATA!W416),DATA!W416,"n/a")</f>
        <v>0.23100000000000001</v>
      </c>
      <c r="I2549" s="87">
        <f>+IF(ISNUMBER(DATA!AF416),DATA!AF416,"n/a")</f>
        <v>596041</v>
      </c>
      <c r="J2549" s="78">
        <f>+IF(ISNUMBER(DATA!AG416),DATA!AG416,"n/a")</f>
        <v>0.14299999999999999</v>
      </c>
      <c r="K2549" s="87">
        <f>+IF(ISNUMBER(DATA!AP416),DATA!AP416,"n/a")</f>
        <v>1196586</v>
      </c>
      <c r="L2549" s="78">
        <f>+IF(ISNUMBER(DATA!AQ416),DATA!AQ416,"n/a")</f>
        <v>0.106</v>
      </c>
      <c r="M2549" s="67"/>
      <c r="N2549" s="67"/>
      <c r="O2549" s="67"/>
      <c r="P2549" s="67"/>
      <c r="Q2549" s="67"/>
      <c r="S2549" s="71"/>
      <c r="U2549" s="71"/>
      <c r="W2549" s="71"/>
      <c r="Y2549" s="71"/>
    </row>
    <row r="2550" spans="1:25" s="70" customFormat="1" x14ac:dyDescent="0.2">
      <c r="A2550" s="67" t="s">
        <v>11</v>
      </c>
      <c r="B2550" s="67" t="s">
        <v>23</v>
      </c>
      <c r="C2550" s="67" t="s">
        <v>25</v>
      </c>
      <c r="D2550" s="67" t="s">
        <v>318</v>
      </c>
      <c r="E2550" s="87">
        <f>+IF(ISNUMBER(DATA!L417),DATA!L417,"n/a")</f>
        <v>61157</v>
      </c>
      <c r="F2550" s="78">
        <f>+IF(ISNUMBER(DATA!M417),DATA!M417,"n/a")</f>
        <v>0.28399999999999997</v>
      </c>
      <c r="G2550" s="87">
        <f>+IF(ISNUMBER(DATA!V417),DATA!V417,"n/a")</f>
        <v>173295</v>
      </c>
      <c r="H2550" s="78">
        <f>+IF(ISNUMBER(DATA!W417),DATA!W417,"n/a")</f>
        <v>0.216</v>
      </c>
      <c r="I2550" s="87">
        <f>+IF(ISNUMBER(DATA!AF417),DATA!AF417,"n/a")</f>
        <v>351621</v>
      </c>
      <c r="J2550" s="78">
        <f>+IF(ISNUMBER(DATA!AG417),DATA!AG417,"n/a")</f>
        <v>0.215</v>
      </c>
      <c r="K2550" s="87">
        <f>+IF(ISNUMBER(DATA!AP417),DATA!AP417,"n/a")</f>
        <v>709323</v>
      </c>
      <c r="L2550" s="78">
        <f>+IF(ISNUMBER(DATA!AQ417),DATA!AQ417,"n/a")</f>
        <v>0.14099999999999999</v>
      </c>
      <c r="M2550" s="67"/>
      <c r="N2550" s="67"/>
      <c r="O2550" s="67"/>
      <c r="P2550" s="67"/>
      <c r="Q2550" s="67"/>
      <c r="S2550" s="71"/>
      <c r="U2550" s="71"/>
      <c r="W2550" s="71"/>
      <c r="Y2550" s="71"/>
    </row>
    <row r="2551" spans="1:25" s="70" customFormat="1" x14ac:dyDescent="0.2">
      <c r="A2551" s="67" t="s">
        <v>11</v>
      </c>
      <c r="B2551" s="67" t="s">
        <v>23</v>
      </c>
      <c r="C2551" s="67" t="s">
        <v>25</v>
      </c>
      <c r="D2551" s="67" t="s">
        <v>319</v>
      </c>
      <c r="E2551" s="87">
        <f>+IF(ISNUMBER(DATA!L418),DATA!L418,"n/a")</f>
        <v>85814</v>
      </c>
      <c r="F2551" s="78">
        <f>+IF(ISNUMBER(DATA!M418),DATA!M418,"n/a")</f>
        <v>0.28199999999999997</v>
      </c>
      <c r="G2551" s="87">
        <f>+IF(ISNUMBER(DATA!V418),DATA!V418,"n/a")</f>
        <v>285871</v>
      </c>
      <c r="H2551" s="78">
        <f>+IF(ISNUMBER(DATA!W418),DATA!W418,"n/a")</f>
        <v>0.121</v>
      </c>
      <c r="I2551" s="87">
        <f>+IF(ISNUMBER(DATA!AF418),DATA!AF418,"n/a")</f>
        <v>593100</v>
      </c>
      <c r="J2551" s="78">
        <f>+IF(ISNUMBER(DATA!AG418),DATA!AG418,"n/a")</f>
        <v>0.16800000000000001</v>
      </c>
      <c r="K2551" s="87">
        <f>+IF(ISNUMBER(DATA!AP418),DATA!AP418,"n/a")</f>
        <v>1172018</v>
      </c>
      <c r="L2551" s="78">
        <f>+IF(ISNUMBER(DATA!AQ418),DATA!AQ418,"n/a")</f>
        <v>0.154</v>
      </c>
      <c r="M2551" s="67"/>
      <c r="N2551" s="67"/>
      <c r="O2551" s="67"/>
      <c r="P2551" s="67"/>
      <c r="Q2551" s="67"/>
      <c r="S2551" s="71"/>
      <c r="U2551" s="71"/>
      <c r="W2551" s="71"/>
      <c r="Y2551" s="71"/>
    </row>
    <row r="2552" spans="1:25" s="70" customFormat="1" x14ac:dyDescent="0.2">
      <c r="A2552" s="67" t="s">
        <v>11</v>
      </c>
      <c r="B2552" s="67" t="s">
        <v>23</v>
      </c>
      <c r="C2552" s="67" t="s">
        <v>25</v>
      </c>
      <c r="D2552" s="67" t="s">
        <v>320</v>
      </c>
      <c r="E2552" s="87">
        <f>+IF(ISNUMBER(DATA!L419),DATA!L419,"n/a")</f>
        <v>36175</v>
      </c>
      <c r="F2552" s="78">
        <f>+IF(ISNUMBER(DATA!M419),DATA!M419,"n/a")</f>
        <v>0.17699999999999999</v>
      </c>
      <c r="G2552" s="87">
        <f>+IF(ISNUMBER(DATA!V419),DATA!V419,"n/a")</f>
        <v>115368</v>
      </c>
      <c r="H2552" s="78">
        <f>+IF(ISNUMBER(DATA!W419),DATA!W419,"n/a")</f>
        <v>0.10199999999999999</v>
      </c>
      <c r="I2552" s="87">
        <f>+IF(ISNUMBER(DATA!AF419),DATA!AF419,"n/a")</f>
        <v>239477</v>
      </c>
      <c r="J2552" s="78">
        <f>+IF(ISNUMBER(DATA!AG419),DATA!AG419,"n/a")</f>
        <v>0.14699999999999999</v>
      </c>
      <c r="K2552" s="87">
        <f>+IF(ISNUMBER(DATA!AP419),DATA!AP419,"n/a")</f>
        <v>478045</v>
      </c>
      <c r="L2552" s="78">
        <f>+IF(ISNUMBER(DATA!AQ419),DATA!AQ419,"n/a")</f>
        <v>0.13900000000000001</v>
      </c>
      <c r="M2552" s="67"/>
      <c r="N2552" s="67"/>
      <c r="O2552" s="67"/>
      <c r="P2552" s="67"/>
      <c r="Q2552" s="67"/>
      <c r="S2552" s="71"/>
      <c r="U2552" s="71"/>
      <c r="W2552" s="71"/>
      <c r="Y2552" s="71"/>
    </row>
    <row r="2553" spans="1:25" s="70" customFormat="1" x14ac:dyDescent="0.2">
      <c r="A2553" s="67" t="s">
        <v>11</v>
      </c>
      <c r="B2553" s="67" t="s">
        <v>23</v>
      </c>
      <c r="C2553" s="67" t="s">
        <v>25</v>
      </c>
      <c r="D2553" s="67" t="s">
        <v>321</v>
      </c>
      <c r="E2553" s="87">
        <f>+IF(ISNUMBER(DATA!L420),DATA!L420,"n/a")</f>
        <v>115842</v>
      </c>
      <c r="F2553" s="78">
        <f>+IF(ISNUMBER(DATA!M420),DATA!M420,"n/a")</f>
        <v>0.27400000000000002</v>
      </c>
      <c r="G2553" s="87">
        <f>+IF(ISNUMBER(DATA!V420),DATA!V420,"n/a")</f>
        <v>385379</v>
      </c>
      <c r="H2553" s="78">
        <f>+IF(ISNUMBER(DATA!W420),DATA!W420,"n/a")</f>
        <v>5.0999999999999997E-2</v>
      </c>
      <c r="I2553" s="87">
        <f>+IF(ISNUMBER(DATA!AF420),DATA!AF420,"n/a")</f>
        <v>768424</v>
      </c>
      <c r="J2553" s="78">
        <f>+IF(ISNUMBER(DATA!AG420),DATA!AG420,"n/a")</f>
        <v>0.105</v>
      </c>
      <c r="K2553" s="87">
        <f>+IF(ISNUMBER(DATA!AP420),DATA!AP420,"n/a")</f>
        <v>1595022</v>
      </c>
      <c r="L2553" s="78">
        <f>+IF(ISNUMBER(DATA!AQ420),DATA!AQ420,"n/a")</f>
        <v>0.127</v>
      </c>
      <c r="M2553" s="67"/>
      <c r="N2553" s="67"/>
      <c r="O2553" s="67"/>
      <c r="P2553" s="67"/>
      <c r="Q2553" s="67"/>
      <c r="S2553" s="71"/>
      <c r="U2553" s="71"/>
      <c r="W2553" s="71"/>
      <c r="Y2553" s="71"/>
    </row>
    <row r="2554" spans="1:25" s="70" customFormat="1" x14ac:dyDescent="0.2">
      <c r="A2554" s="67" t="s">
        <v>11</v>
      </c>
      <c r="B2554" s="67" t="s">
        <v>23</v>
      </c>
      <c r="C2554" s="67" t="s">
        <v>25</v>
      </c>
      <c r="D2554" s="67" t="s">
        <v>347</v>
      </c>
      <c r="E2554" s="87">
        <f>+IF(ISNUMBER(DATA!L421),DATA!L421,"n/a")</f>
        <v>19591</v>
      </c>
      <c r="F2554" s="78">
        <f>+IF(ISNUMBER(DATA!M421),DATA!M421,"n/a")</f>
        <v>3.0000000000000001E-3</v>
      </c>
      <c r="G2554" s="87">
        <f>+IF(ISNUMBER(DATA!V421),DATA!V421,"n/a")</f>
        <v>60564</v>
      </c>
      <c r="H2554" s="78">
        <f>+IF(ISNUMBER(DATA!W421),DATA!W421,"n/a")</f>
        <v>-5.5E-2</v>
      </c>
      <c r="I2554" s="87">
        <f>+IF(ISNUMBER(DATA!AF421),DATA!AF421,"n/a")</f>
        <v>124282</v>
      </c>
      <c r="J2554" s="78">
        <f>+IF(ISNUMBER(DATA!AG421),DATA!AG421,"n/a")</f>
        <v>-3.3000000000000002E-2</v>
      </c>
      <c r="K2554" s="87">
        <f>+IF(ISNUMBER(DATA!AP421),DATA!AP421,"n/a")</f>
        <v>249326</v>
      </c>
      <c r="L2554" s="78">
        <f>+IF(ISNUMBER(DATA!AQ421),DATA!AQ421,"n/a")</f>
        <v>-6.4000000000000001E-2</v>
      </c>
      <c r="M2554" s="67"/>
      <c r="N2554" s="67"/>
      <c r="O2554" s="67"/>
      <c r="P2554" s="67"/>
      <c r="Q2554" s="67"/>
      <c r="S2554" s="71"/>
      <c r="U2554" s="71"/>
      <c r="W2554" s="71"/>
      <c r="Y2554" s="71"/>
    </row>
    <row r="2555" spans="1:25" s="70" customFormat="1" x14ac:dyDescent="0.2">
      <c r="A2555" s="67" t="s">
        <v>11</v>
      </c>
      <c r="B2555" s="67" t="s">
        <v>23</v>
      </c>
      <c r="C2555" s="67" t="s">
        <v>25</v>
      </c>
      <c r="D2555" s="67" t="s">
        <v>348</v>
      </c>
      <c r="E2555" s="87">
        <f>+IF(ISNUMBER(DATA!L422),DATA!L422,"n/a")</f>
        <v>36457</v>
      </c>
      <c r="F2555" s="78">
        <f>+IF(ISNUMBER(DATA!M422),DATA!M422,"n/a")</f>
        <v>-4.4999999999999998E-2</v>
      </c>
      <c r="G2555" s="87">
        <f>+IF(ISNUMBER(DATA!V422),DATA!V422,"n/a")</f>
        <v>107933</v>
      </c>
      <c r="H2555" s="78">
        <f>+IF(ISNUMBER(DATA!W422),DATA!W422,"n/a")</f>
        <v>-0.105</v>
      </c>
      <c r="I2555" s="87">
        <f>+IF(ISNUMBER(DATA!AF422),DATA!AF422,"n/a")</f>
        <v>220185</v>
      </c>
      <c r="J2555" s="78">
        <f>+IF(ISNUMBER(DATA!AG422),DATA!AG422,"n/a")</f>
        <v>-0.107</v>
      </c>
      <c r="K2555" s="87">
        <f>+IF(ISNUMBER(DATA!AP422),DATA!AP422,"n/a")</f>
        <v>466463</v>
      </c>
      <c r="L2555" s="78">
        <f>+IF(ISNUMBER(DATA!AQ422),DATA!AQ422,"n/a")</f>
        <v>-6.0999999999999999E-2</v>
      </c>
      <c r="M2555" s="67"/>
      <c r="N2555" s="67"/>
      <c r="O2555" s="67"/>
      <c r="P2555" s="67"/>
      <c r="Q2555" s="67"/>
      <c r="S2555" s="71"/>
      <c r="U2555" s="71"/>
      <c r="W2555" s="71"/>
      <c r="Y2555" s="71"/>
    </row>
    <row r="2556" spans="1:25" x14ac:dyDescent="0.2">
      <c r="E2556" s="101"/>
      <c r="F2556" s="103"/>
      <c r="G2556" s="101"/>
      <c r="H2556" s="103"/>
      <c r="I2556" s="101"/>
      <c r="J2556" s="103"/>
      <c r="K2556" s="101"/>
      <c r="L2556" s="103"/>
    </row>
    <row r="2557" spans="1:25" s="70" customFormat="1" x14ac:dyDescent="0.2">
      <c r="A2557" s="67" t="s">
        <v>11</v>
      </c>
      <c r="B2557" s="67" t="s">
        <v>23</v>
      </c>
      <c r="C2557" s="67" t="s">
        <v>10</v>
      </c>
      <c r="D2557" s="67" t="s">
        <v>274</v>
      </c>
      <c r="E2557" s="88">
        <f>+IF(ISNUMBER(DATA!N373),DATA!N373,"n/a")</f>
        <v>4.5599999999999996</v>
      </c>
      <c r="F2557" s="78">
        <f>+IF(ISNUMBER(DATA!O373),DATA!O373,"n/a")</f>
        <v>-0.12</v>
      </c>
      <c r="G2557" s="88">
        <f>+IF(ISNUMBER(DATA!X373),DATA!X373,"n/a")</f>
        <v>4.87</v>
      </c>
      <c r="H2557" s="78">
        <f>+IF(ISNUMBER(DATA!Y373),DATA!Y373,"n/a")</f>
        <v>-4.5999999999999999E-2</v>
      </c>
      <c r="I2557" s="88">
        <f>+IF(ISNUMBER(DATA!AH373),DATA!AH373,"n/a")</f>
        <v>4.88</v>
      </c>
      <c r="J2557" s="78">
        <f>+IF(ISNUMBER(DATA!AI373),DATA!AI373,"n/a")</f>
        <v>-3.5000000000000003E-2</v>
      </c>
      <c r="K2557" s="88">
        <f>+IF(ISNUMBER(DATA!AR373),DATA!AR373,"n/a")</f>
        <v>4.9400000000000004</v>
      </c>
      <c r="L2557" s="78">
        <f>+IF(ISNUMBER(DATA!AS373),DATA!AS373,"n/a")</f>
        <v>-0.03</v>
      </c>
      <c r="M2557" s="67"/>
      <c r="N2557" s="67"/>
      <c r="O2557" s="67"/>
      <c r="P2557" s="67"/>
      <c r="Q2557" s="67"/>
      <c r="S2557" s="71"/>
      <c r="U2557" s="71"/>
      <c r="W2557" s="71"/>
      <c r="Y2557" s="71"/>
    </row>
    <row r="2558" spans="1:25" s="70" customFormat="1" x14ac:dyDescent="0.2">
      <c r="A2558" s="67" t="s">
        <v>11</v>
      </c>
      <c r="B2558" s="67" t="s">
        <v>23</v>
      </c>
      <c r="C2558" s="67" t="s">
        <v>10</v>
      </c>
      <c r="D2558" s="67" t="s">
        <v>275</v>
      </c>
      <c r="E2558" s="88">
        <f>+IF(ISNUMBER(DATA!N374),DATA!N374,"n/a")</f>
        <v>4.53</v>
      </c>
      <c r="F2558" s="78">
        <f>+IF(ISNUMBER(DATA!O374),DATA!O374,"n/a")</f>
        <v>-0.06</v>
      </c>
      <c r="G2558" s="88">
        <f>+IF(ISNUMBER(DATA!X374),DATA!X374,"n/a")</f>
        <v>4.5599999999999996</v>
      </c>
      <c r="H2558" s="78">
        <f>+IF(ISNUMBER(DATA!Y374),DATA!Y374,"n/a")</f>
        <v>-1E-3</v>
      </c>
      <c r="I2558" s="88">
        <f>+IF(ISNUMBER(DATA!AH374),DATA!AH374,"n/a")</f>
        <v>4.5599999999999996</v>
      </c>
      <c r="J2558" s="78">
        <f>+IF(ISNUMBER(DATA!AI374),DATA!AI374,"n/a")</f>
        <v>-1.2999999999999999E-2</v>
      </c>
      <c r="K2558" s="88">
        <f>+IF(ISNUMBER(DATA!AR374),DATA!AR374,"n/a")</f>
        <v>4.53</v>
      </c>
      <c r="L2558" s="78">
        <f>+IF(ISNUMBER(DATA!AS374),DATA!AS374,"n/a")</f>
        <v>-1.4999999999999999E-2</v>
      </c>
      <c r="M2558" s="67"/>
      <c r="N2558" s="67"/>
      <c r="O2558" s="67"/>
      <c r="P2558" s="67"/>
      <c r="Q2558" s="67"/>
      <c r="S2558" s="71"/>
      <c r="U2558" s="71"/>
      <c r="W2558" s="71"/>
      <c r="Y2558" s="71"/>
    </row>
    <row r="2559" spans="1:25" s="70" customFormat="1" x14ac:dyDescent="0.2">
      <c r="A2559" s="67" t="s">
        <v>11</v>
      </c>
      <c r="B2559" s="67" t="s">
        <v>23</v>
      </c>
      <c r="C2559" s="67" t="s">
        <v>10</v>
      </c>
      <c r="D2559" s="67" t="s">
        <v>276</v>
      </c>
      <c r="E2559" s="88">
        <f>+IF(ISNUMBER(DATA!N375),DATA!N375,"n/a")</f>
        <v>4.34</v>
      </c>
      <c r="F2559" s="78">
        <f>+IF(ISNUMBER(DATA!O375),DATA!O375,"n/a")</f>
        <v>-3.2000000000000001E-2</v>
      </c>
      <c r="G2559" s="88">
        <f>+IF(ISNUMBER(DATA!X375),DATA!X375,"n/a")</f>
        <v>4.5599999999999996</v>
      </c>
      <c r="H2559" s="78">
        <f>+IF(ISNUMBER(DATA!Y375),DATA!Y375,"n/a")</f>
        <v>6.0000000000000001E-3</v>
      </c>
      <c r="I2559" s="88">
        <f>+IF(ISNUMBER(DATA!AH375),DATA!AH375,"n/a")</f>
        <v>4.59</v>
      </c>
      <c r="J2559" s="78">
        <f>+IF(ISNUMBER(DATA!AI375),DATA!AI375,"n/a")</f>
        <v>2E-3</v>
      </c>
      <c r="K2559" s="88">
        <f>+IF(ISNUMBER(DATA!AR375),DATA!AR375,"n/a")</f>
        <v>4.63</v>
      </c>
      <c r="L2559" s="78">
        <f>+IF(ISNUMBER(DATA!AS375),DATA!AS375,"n/a")</f>
        <v>1.2E-2</v>
      </c>
      <c r="M2559" s="67"/>
      <c r="N2559" s="67"/>
      <c r="O2559" s="67"/>
      <c r="P2559" s="67"/>
      <c r="Q2559" s="67"/>
      <c r="S2559" s="71"/>
      <c r="U2559" s="71"/>
      <c r="W2559" s="71"/>
      <c r="Y2559" s="71"/>
    </row>
    <row r="2560" spans="1:25" s="70" customFormat="1" x14ac:dyDescent="0.2">
      <c r="A2560" s="67" t="s">
        <v>11</v>
      </c>
      <c r="B2560" s="67" t="s">
        <v>23</v>
      </c>
      <c r="C2560" s="67" t="s">
        <v>10</v>
      </c>
      <c r="D2560" s="67" t="s">
        <v>277</v>
      </c>
      <c r="E2560" s="88">
        <f>+IF(ISNUMBER(DATA!N376),DATA!N376,"n/a")</f>
        <v>4.57</v>
      </c>
      <c r="F2560" s="78">
        <f>+IF(ISNUMBER(DATA!O376),DATA!O376,"n/a")</f>
        <v>-7.5999999999999998E-2</v>
      </c>
      <c r="G2560" s="88">
        <f>+IF(ISNUMBER(DATA!X376),DATA!X376,"n/a")</f>
        <v>4.58</v>
      </c>
      <c r="H2560" s="78">
        <f>+IF(ISNUMBER(DATA!Y376),DATA!Y376,"n/a")</f>
        <v>-1.0999999999999999E-2</v>
      </c>
      <c r="I2560" s="88">
        <f>+IF(ISNUMBER(DATA!AH376),DATA!AH376,"n/a")</f>
        <v>4.57</v>
      </c>
      <c r="J2560" s="78">
        <f>+IF(ISNUMBER(DATA!AI376),DATA!AI376,"n/a")</f>
        <v>-2.3E-2</v>
      </c>
      <c r="K2560" s="88">
        <f>+IF(ISNUMBER(DATA!AR376),DATA!AR376,"n/a")</f>
        <v>4.5199999999999996</v>
      </c>
      <c r="L2560" s="78">
        <f>+IF(ISNUMBER(DATA!AS376),DATA!AS376,"n/a")</f>
        <v>-0.03</v>
      </c>
      <c r="M2560" s="67"/>
      <c r="N2560" s="67"/>
      <c r="O2560" s="67"/>
      <c r="P2560" s="67"/>
      <c r="Q2560" s="67"/>
      <c r="S2560" s="71"/>
      <c r="U2560" s="71"/>
      <c r="W2560" s="71"/>
      <c r="Y2560" s="71"/>
    </row>
    <row r="2561" spans="1:25" s="70" customFormat="1" x14ac:dyDescent="0.2">
      <c r="A2561" s="67" t="s">
        <v>11</v>
      </c>
      <c r="B2561" s="67" t="s">
        <v>23</v>
      </c>
      <c r="C2561" s="67" t="s">
        <v>10</v>
      </c>
      <c r="D2561" s="67" t="s">
        <v>278</v>
      </c>
      <c r="E2561" s="88">
        <f>+IF(ISNUMBER(DATA!N377),DATA!N377,"n/a")</f>
        <v>3.7</v>
      </c>
      <c r="F2561" s="78">
        <f>+IF(ISNUMBER(DATA!O377),DATA!O377,"n/a")</f>
        <v>-0.10100000000000001</v>
      </c>
      <c r="G2561" s="88">
        <f>+IF(ISNUMBER(DATA!X377),DATA!X377,"n/a")</f>
        <v>3.88</v>
      </c>
      <c r="H2561" s="78">
        <f>+IF(ISNUMBER(DATA!Y377),DATA!Y377,"n/a")</f>
        <v>-6.7000000000000004E-2</v>
      </c>
      <c r="I2561" s="88">
        <f>+IF(ISNUMBER(DATA!AH377),DATA!AH377,"n/a")</f>
        <v>3.98</v>
      </c>
      <c r="J2561" s="78">
        <f>+IF(ISNUMBER(DATA!AI377),DATA!AI377,"n/a")</f>
        <v>-4.7E-2</v>
      </c>
      <c r="K2561" s="88">
        <f>+IF(ISNUMBER(DATA!AR377),DATA!AR377,"n/a")</f>
        <v>3.99</v>
      </c>
      <c r="L2561" s="78">
        <f>+IF(ISNUMBER(DATA!AS377),DATA!AS377,"n/a")</f>
        <v>-3.6999999999999998E-2</v>
      </c>
      <c r="M2561" s="67"/>
      <c r="N2561" s="67"/>
      <c r="O2561" s="67"/>
      <c r="P2561" s="67"/>
      <c r="Q2561" s="67"/>
      <c r="S2561" s="71"/>
      <c r="U2561" s="71"/>
      <c r="W2561" s="71"/>
      <c r="Y2561" s="71"/>
    </row>
    <row r="2562" spans="1:25" s="70" customFormat="1" x14ac:dyDescent="0.2">
      <c r="A2562" s="67" t="s">
        <v>11</v>
      </c>
      <c r="B2562" s="67" t="s">
        <v>23</v>
      </c>
      <c r="C2562" s="67" t="s">
        <v>10</v>
      </c>
      <c r="D2562" s="67" t="s">
        <v>279</v>
      </c>
      <c r="E2562" s="88">
        <f>+IF(ISNUMBER(DATA!N378),DATA!N378,"n/a")</f>
        <v>4.24</v>
      </c>
      <c r="F2562" s="78">
        <f>+IF(ISNUMBER(DATA!O378),DATA!O378,"n/a")</f>
        <v>8.9999999999999993E-3</v>
      </c>
      <c r="G2562" s="88">
        <f>+IF(ISNUMBER(DATA!X378),DATA!X378,"n/a")</f>
        <v>4.2699999999999996</v>
      </c>
      <c r="H2562" s="78">
        <f>+IF(ISNUMBER(DATA!Y378),DATA!Y378,"n/a")</f>
        <v>1.7999999999999999E-2</v>
      </c>
      <c r="I2562" s="88">
        <f>+IF(ISNUMBER(DATA!AH378),DATA!AH378,"n/a")</f>
        <v>4.29</v>
      </c>
      <c r="J2562" s="78">
        <f>+IF(ISNUMBER(DATA!AI378),DATA!AI378,"n/a")</f>
        <v>2.1000000000000001E-2</v>
      </c>
      <c r="K2562" s="88">
        <f>+IF(ISNUMBER(DATA!AR378),DATA!AR378,"n/a")</f>
        <v>4.24</v>
      </c>
      <c r="L2562" s="78">
        <f>+IF(ISNUMBER(DATA!AS378),DATA!AS378,"n/a")</f>
        <v>2.3E-2</v>
      </c>
      <c r="M2562" s="67"/>
      <c r="N2562" s="67"/>
      <c r="O2562" s="67"/>
      <c r="P2562" s="67"/>
      <c r="Q2562" s="67"/>
      <c r="S2562" s="71"/>
      <c r="U2562" s="71"/>
      <c r="W2562" s="71"/>
      <c r="Y2562" s="71"/>
    </row>
    <row r="2563" spans="1:25" s="70" customFormat="1" x14ac:dyDescent="0.2">
      <c r="A2563" s="67" t="s">
        <v>11</v>
      </c>
      <c r="B2563" s="67" t="s">
        <v>23</v>
      </c>
      <c r="C2563" s="67" t="s">
        <v>10</v>
      </c>
      <c r="D2563" s="67" t="s">
        <v>280</v>
      </c>
      <c r="E2563" s="88">
        <f>+IF(ISNUMBER(DATA!N379),DATA!N379,"n/a")</f>
        <v>4.99</v>
      </c>
      <c r="F2563" s="78">
        <f>+IF(ISNUMBER(DATA!O379),DATA!O379,"n/a")</f>
        <v>-3.2000000000000001E-2</v>
      </c>
      <c r="G2563" s="88">
        <f>+IF(ISNUMBER(DATA!X379),DATA!X379,"n/a")</f>
        <v>5.0599999999999996</v>
      </c>
      <c r="H2563" s="78">
        <f>+IF(ISNUMBER(DATA!Y379),DATA!Y379,"n/a")</f>
        <v>-2.8000000000000001E-2</v>
      </c>
      <c r="I2563" s="88">
        <f>+IF(ISNUMBER(DATA!AH379),DATA!AH379,"n/a")</f>
        <v>5.15</v>
      </c>
      <c r="J2563" s="78">
        <f>+IF(ISNUMBER(DATA!AI379),DATA!AI379,"n/a")</f>
        <v>-4.2000000000000003E-2</v>
      </c>
      <c r="K2563" s="88">
        <f>+IF(ISNUMBER(DATA!AR379),DATA!AR379,"n/a")</f>
        <v>5.22</v>
      </c>
      <c r="L2563" s="78">
        <f>+IF(ISNUMBER(DATA!AS379),DATA!AS379,"n/a")</f>
        <v>-3.5000000000000003E-2</v>
      </c>
      <c r="M2563" s="67"/>
      <c r="N2563" s="67"/>
      <c r="O2563" s="67"/>
      <c r="P2563" s="67"/>
      <c r="Q2563" s="67"/>
      <c r="S2563" s="71"/>
      <c r="U2563" s="71"/>
      <c r="W2563" s="71"/>
      <c r="Y2563" s="71"/>
    </row>
    <row r="2564" spans="1:25" s="70" customFormat="1" x14ac:dyDescent="0.2">
      <c r="A2564" s="67" t="s">
        <v>11</v>
      </c>
      <c r="B2564" s="67" t="s">
        <v>23</v>
      </c>
      <c r="C2564" s="67" t="s">
        <v>10</v>
      </c>
      <c r="D2564" s="67" t="s">
        <v>281</v>
      </c>
      <c r="E2564" s="88">
        <f>+IF(ISNUMBER(DATA!N380),DATA!N380,"n/a")</f>
        <v>5.18</v>
      </c>
      <c r="F2564" s="78">
        <f>+IF(ISNUMBER(DATA!O380),DATA!O380,"n/a")</f>
        <v>9.2999999999999999E-2</v>
      </c>
      <c r="G2564" s="88">
        <f>+IF(ISNUMBER(DATA!X380),DATA!X380,"n/a")</f>
        <v>5.13</v>
      </c>
      <c r="H2564" s="78">
        <f>+IF(ISNUMBER(DATA!Y380),DATA!Y380,"n/a")</f>
        <v>7.0000000000000007E-2</v>
      </c>
      <c r="I2564" s="88">
        <f>+IF(ISNUMBER(DATA!AH380),DATA!AH380,"n/a")</f>
        <v>5.13</v>
      </c>
      <c r="J2564" s="78">
        <f>+IF(ISNUMBER(DATA!AI380),DATA!AI380,"n/a")</f>
        <v>4.4999999999999998E-2</v>
      </c>
      <c r="K2564" s="88">
        <f>+IF(ISNUMBER(DATA!AR380),DATA!AR380,"n/a")</f>
        <v>5.03</v>
      </c>
      <c r="L2564" s="78">
        <f>+IF(ISNUMBER(DATA!AS380),DATA!AS380,"n/a")</f>
        <v>1.9E-2</v>
      </c>
      <c r="M2564" s="67"/>
      <c r="N2564" s="67"/>
      <c r="O2564" s="67"/>
      <c r="P2564" s="67"/>
      <c r="Q2564" s="67"/>
      <c r="S2564" s="71"/>
      <c r="U2564" s="71"/>
      <c r="W2564" s="71"/>
      <c r="Y2564" s="71"/>
    </row>
    <row r="2565" spans="1:25" s="70" customFormat="1" x14ac:dyDescent="0.2">
      <c r="A2565" s="67" t="s">
        <v>11</v>
      </c>
      <c r="B2565" s="67" t="s">
        <v>23</v>
      </c>
      <c r="C2565" s="67" t="s">
        <v>10</v>
      </c>
      <c r="D2565" s="67" t="s">
        <v>282</v>
      </c>
      <c r="E2565" s="88">
        <f>+IF(ISNUMBER(DATA!N381),DATA!N381,"n/a")</f>
        <v>4.63</v>
      </c>
      <c r="F2565" s="78">
        <f>+IF(ISNUMBER(DATA!O381),DATA!O381,"n/a")</f>
        <v>-1.7000000000000001E-2</v>
      </c>
      <c r="G2565" s="88">
        <f>+IF(ISNUMBER(DATA!X381),DATA!X381,"n/a")</f>
        <v>4.5999999999999996</v>
      </c>
      <c r="H2565" s="78">
        <f>+IF(ISNUMBER(DATA!Y381),DATA!Y381,"n/a")</f>
        <v>-1.0999999999999999E-2</v>
      </c>
      <c r="I2565" s="88">
        <f>+IF(ISNUMBER(DATA!AH381),DATA!AH381,"n/a")</f>
        <v>4.63</v>
      </c>
      <c r="J2565" s="78">
        <f>+IF(ISNUMBER(DATA!AI381),DATA!AI381,"n/a")</f>
        <v>-1.6E-2</v>
      </c>
      <c r="K2565" s="88">
        <f>+IF(ISNUMBER(DATA!AR381),DATA!AR381,"n/a")</f>
        <v>4.45</v>
      </c>
      <c r="L2565" s="78">
        <f>+IF(ISNUMBER(DATA!AS381),DATA!AS381,"n/a")</f>
        <v>-3.6999999999999998E-2</v>
      </c>
      <c r="M2565" s="67"/>
      <c r="N2565" s="67"/>
      <c r="O2565" s="67"/>
      <c r="P2565" s="67"/>
      <c r="Q2565" s="67"/>
      <c r="S2565" s="71"/>
      <c r="U2565" s="71"/>
      <c r="W2565" s="71"/>
      <c r="Y2565" s="71"/>
    </row>
    <row r="2566" spans="1:25" s="70" customFormat="1" x14ac:dyDescent="0.2">
      <c r="A2566" s="67" t="s">
        <v>11</v>
      </c>
      <c r="B2566" s="67" t="s">
        <v>23</v>
      </c>
      <c r="C2566" s="67" t="s">
        <v>10</v>
      </c>
      <c r="D2566" s="67" t="s">
        <v>283</v>
      </c>
      <c r="E2566" s="88">
        <f>+IF(ISNUMBER(DATA!N382),DATA!N382,"n/a")</f>
        <v>5.54</v>
      </c>
      <c r="F2566" s="78">
        <f>+IF(ISNUMBER(DATA!O382),DATA!O382,"n/a")</f>
        <v>-8.0000000000000002E-3</v>
      </c>
      <c r="G2566" s="88">
        <f>+IF(ISNUMBER(DATA!X382),DATA!X382,"n/a")</f>
        <v>5.68</v>
      </c>
      <c r="H2566" s="78">
        <f>+IF(ISNUMBER(DATA!Y382),DATA!Y382,"n/a")</f>
        <v>-1.7999999999999999E-2</v>
      </c>
      <c r="I2566" s="88">
        <f>+IF(ISNUMBER(DATA!AH382),DATA!AH382,"n/a")</f>
        <v>5.86</v>
      </c>
      <c r="J2566" s="78">
        <f>+IF(ISNUMBER(DATA!AI382),DATA!AI382,"n/a")</f>
        <v>1.6E-2</v>
      </c>
      <c r="K2566" s="88">
        <f>+IF(ISNUMBER(DATA!AR382),DATA!AR382,"n/a")</f>
        <v>5.87</v>
      </c>
      <c r="L2566" s="78">
        <f>+IF(ISNUMBER(DATA!AS382),DATA!AS382,"n/a")</f>
        <v>1.2E-2</v>
      </c>
      <c r="M2566" s="67"/>
      <c r="N2566" s="67"/>
      <c r="O2566" s="67"/>
      <c r="P2566" s="67"/>
      <c r="Q2566" s="67"/>
      <c r="S2566" s="71"/>
      <c r="U2566" s="71"/>
      <c r="W2566" s="71"/>
      <c r="Y2566" s="71"/>
    </row>
    <row r="2567" spans="1:25" s="70" customFormat="1" x14ac:dyDescent="0.2">
      <c r="A2567" s="67" t="s">
        <v>11</v>
      </c>
      <c r="B2567" s="67" t="s">
        <v>23</v>
      </c>
      <c r="C2567" s="67" t="s">
        <v>10</v>
      </c>
      <c r="D2567" s="67" t="s">
        <v>284</v>
      </c>
      <c r="E2567" s="88">
        <f>+IF(ISNUMBER(DATA!N383),DATA!N383,"n/a")</f>
        <v>5.37</v>
      </c>
      <c r="F2567" s="78">
        <f>+IF(ISNUMBER(DATA!O383),DATA!O383,"n/a")</f>
        <v>7.4999999999999997E-2</v>
      </c>
      <c r="G2567" s="88">
        <f>+IF(ISNUMBER(DATA!X383),DATA!X383,"n/a")</f>
        <v>5.41</v>
      </c>
      <c r="H2567" s="78">
        <f>+IF(ISNUMBER(DATA!Y383),DATA!Y383,"n/a")</f>
        <v>0.08</v>
      </c>
      <c r="I2567" s="88">
        <f>+IF(ISNUMBER(DATA!AH383),DATA!AH383,"n/a")</f>
        <v>5.38</v>
      </c>
      <c r="J2567" s="78">
        <f>+IF(ISNUMBER(DATA!AI383),DATA!AI383,"n/a")</f>
        <v>5.8000000000000003E-2</v>
      </c>
      <c r="K2567" s="88">
        <f>+IF(ISNUMBER(DATA!AR383),DATA!AR383,"n/a")</f>
        <v>5.29</v>
      </c>
      <c r="L2567" s="78">
        <f>+IF(ISNUMBER(DATA!AS383),DATA!AS383,"n/a")</f>
        <v>7.5999999999999998E-2</v>
      </c>
      <c r="M2567" s="67"/>
      <c r="N2567" s="67"/>
      <c r="O2567" s="67"/>
      <c r="P2567" s="67"/>
      <c r="Q2567" s="67"/>
      <c r="S2567" s="71"/>
      <c r="U2567" s="71"/>
      <c r="W2567" s="71"/>
      <c r="Y2567" s="71"/>
    </row>
    <row r="2568" spans="1:25" s="70" customFormat="1" x14ac:dyDescent="0.2">
      <c r="A2568" s="67" t="s">
        <v>11</v>
      </c>
      <c r="B2568" s="67" t="s">
        <v>23</v>
      </c>
      <c r="C2568" s="67" t="s">
        <v>10</v>
      </c>
      <c r="D2568" s="67" t="s">
        <v>285</v>
      </c>
      <c r="E2568" s="88">
        <f>+IF(ISNUMBER(DATA!N384),DATA!N384,"n/a")</f>
        <v>5.15</v>
      </c>
      <c r="F2568" s="78">
        <f>+IF(ISNUMBER(DATA!O384),DATA!O384,"n/a")</f>
        <v>1.4999999999999999E-2</v>
      </c>
      <c r="G2568" s="88">
        <f>+IF(ISNUMBER(DATA!X384),DATA!X384,"n/a")</f>
        <v>5.14</v>
      </c>
      <c r="H2568" s="78">
        <f>+IF(ISNUMBER(DATA!Y384),DATA!Y384,"n/a")</f>
        <v>8.9999999999999993E-3</v>
      </c>
      <c r="I2568" s="88">
        <f>+IF(ISNUMBER(DATA!AH384),DATA!AH384,"n/a")</f>
        <v>5.14</v>
      </c>
      <c r="J2568" s="78">
        <f>+IF(ISNUMBER(DATA!AI384),DATA!AI384,"n/a")</f>
        <v>-6.0000000000000001E-3</v>
      </c>
      <c r="K2568" s="88">
        <f>+IF(ISNUMBER(DATA!AR384),DATA!AR384,"n/a")</f>
        <v>5.09</v>
      </c>
      <c r="L2568" s="78">
        <f>+IF(ISNUMBER(DATA!AS384),DATA!AS384,"n/a")</f>
        <v>-2.5999999999999999E-2</v>
      </c>
      <c r="M2568" s="67"/>
      <c r="N2568" s="67"/>
      <c r="O2568" s="67"/>
      <c r="P2568" s="67"/>
      <c r="Q2568" s="67"/>
      <c r="S2568" s="71"/>
      <c r="U2568" s="71"/>
      <c r="W2568" s="71"/>
      <c r="Y2568" s="71"/>
    </row>
    <row r="2569" spans="1:25" s="70" customFormat="1" x14ac:dyDescent="0.2">
      <c r="A2569" s="67" t="s">
        <v>11</v>
      </c>
      <c r="B2569" s="67" t="s">
        <v>23</v>
      </c>
      <c r="C2569" s="67" t="s">
        <v>10</v>
      </c>
      <c r="D2569" s="67" t="s">
        <v>286</v>
      </c>
      <c r="E2569" s="88">
        <f>+IF(ISNUMBER(DATA!N385),DATA!N385,"n/a")</f>
        <v>5.27</v>
      </c>
      <c r="F2569" s="78">
        <f>+IF(ISNUMBER(DATA!O385),DATA!O385,"n/a")</f>
        <v>-8.0000000000000002E-3</v>
      </c>
      <c r="G2569" s="88">
        <f>+IF(ISNUMBER(DATA!X385),DATA!X385,"n/a")</f>
        <v>5.28</v>
      </c>
      <c r="H2569" s="78">
        <f>+IF(ISNUMBER(DATA!Y385),DATA!Y385,"n/a")</f>
        <v>-6.0000000000000001E-3</v>
      </c>
      <c r="I2569" s="88">
        <f>+IF(ISNUMBER(DATA!AH385),DATA!AH385,"n/a")</f>
        <v>5.27</v>
      </c>
      <c r="J2569" s="78">
        <f>+IF(ISNUMBER(DATA!AI385),DATA!AI385,"n/a")</f>
        <v>-1.4999999999999999E-2</v>
      </c>
      <c r="K2569" s="88">
        <f>+IF(ISNUMBER(DATA!AR385),DATA!AR385,"n/a")</f>
        <v>5.2</v>
      </c>
      <c r="L2569" s="78">
        <f>+IF(ISNUMBER(DATA!AS385),DATA!AS385,"n/a")</f>
        <v>-3.1E-2</v>
      </c>
      <c r="M2569" s="67"/>
      <c r="N2569" s="67"/>
      <c r="O2569" s="67"/>
      <c r="P2569" s="67"/>
      <c r="Q2569" s="67"/>
      <c r="S2569" s="71"/>
      <c r="U2569" s="71"/>
      <c r="W2569" s="71"/>
      <c r="Y2569" s="71"/>
    </row>
    <row r="2570" spans="1:25" s="70" customFormat="1" x14ac:dyDescent="0.2">
      <c r="A2570" s="67" t="s">
        <v>11</v>
      </c>
      <c r="B2570" s="67" t="s">
        <v>23</v>
      </c>
      <c r="C2570" s="67" t="s">
        <v>10</v>
      </c>
      <c r="D2570" s="67" t="s">
        <v>287</v>
      </c>
      <c r="E2570" s="88">
        <f>+IF(ISNUMBER(DATA!N386),DATA!N386,"n/a")</f>
        <v>4.8899999999999997</v>
      </c>
      <c r="F2570" s="78">
        <f>+IF(ISNUMBER(DATA!O386),DATA!O386,"n/a")</f>
        <v>0.08</v>
      </c>
      <c r="G2570" s="88">
        <f>+IF(ISNUMBER(DATA!X386),DATA!X386,"n/a")</f>
        <v>4.99</v>
      </c>
      <c r="H2570" s="78">
        <f>+IF(ISNUMBER(DATA!Y386),DATA!Y386,"n/a")</f>
        <v>0.111</v>
      </c>
      <c r="I2570" s="88">
        <f>+IF(ISNUMBER(DATA!AH386),DATA!AH386,"n/a")</f>
        <v>4.99</v>
      </c>
      <c r="J2570" s="78">
        <f>+IF(ISNUMBER(DATA!AI386),DATA!AI386,"n/a")</f>
        <v>7.1999999999999995E-2</v>
      </c>
      <c r="K2570" s="88">
        <f>+IF(ISNUMBER(DATA!AR386),DATA!AR386,"n/a")</f>
        <v>4.83</v>
      </c>
      <c r="L2570" s="78">
        <f>+IF(ISNUMBER(DATA!AS386),DATA!AS386,"n/a")</f>
        <v>7.1999999999999995E-2</v>
      </c>
      <c r="M2570" s="67"/>
      <c r="N2570" s="67"/>
      <c r="O2570" s="67"/>
      <c r="P2570" s="67"/>
      <c r="Q2570" s="67"/>
      <c r="S2570" s="71"/>
      <c r="U2570" s="71"/>
      <c r="W2570" s="71"/>
      <c r="Y2570" s="71"/>
    </row>
    <row r="2571" spans="1:25" s="70" customFormat="1" x14ac:dyDescent="0.2">
      <c r="A2571" s="67" t="s">
        <v>11</v>
      </c>
      <c r="B2571" s="67" t="s">
        <v>23</v>
      </c>
      <c r="C2571" s="67" t="s">
        <v>10</v>
      </c>
      <c r="D2571" s="67" t="s">
        <v>288</v>
      </c>
      <c r="E2571" s="88">
        <f>+IF(ISNUMBER(DATA!N387),DATA!N387,"n/a")</f>
        <v>3.5</v>
      </c>
      <c r="F2571" s="78">
        <f>+IF(ISNUMBER(DATA!O387),DATA!O387,"n/a")</f>
        <v>-6.4000000000000001E-2</v>
      </c>
      <c r="G2571" s="88">
        <f>+IF(ISNUMBER(DATA!X387),DATA!X387,"n/a")</f>
        <v>3.45</v>
      </c>
      <c r="H2571" s="78">
        <f>+IF(ISNUMBER(DATA!Y387),DATA!Y387,"n/a")</f>
        <v>-6.5000000000000002E-2</v>
      </c>
      <c r="I2571" s="88">
        <f>+IF(ISNUMBER(DATA!AH387),DATA!AH387,"n/a")</f>
        <v>3.84</v>
      </c>
      <c r="J2571" s="78">
        <f>+IF(ISNUMBER(DATA!AI387),DATA!AI387,"n/a")</f>
        <v>5.0000000000000001E-3</v>
      </c>
      <c r="K2571" s="88">
        <f>+IF(ISNUMBER(DATA!AR387),DATA!AR387,"n/a")</f>
        <v>4</v>
      </c>
      <c r="L2571" s="78">
        <f>+IF(ISNUMBER(DATA!AS387),DATA!AS387,"n/a")</f>
        <v>7.9000000000000001E-2</v>
      </c>
      <c r="M2571" s="67"/>
      <c r="N2571" s="67"/>
      <c r="O2571" s="67"/>
      <c r="P2571" s="67"/>
      <c r="Q2571" s="67"/>
      <c r="S2571" s="71"/>
      <c r="U2571" s="71"/>
      <c r="W2571" s="71"/>
      <c r="Y2571" s="71"/>
    </row>
    <row r="2572" spans="1:25" s="70" customFormat="1" x14ac:dyDescent="0.2">
      <c r="A2572" s="67" t="s">
        <v>11</v>
      </c>
      <c r="B2572" s="67" t="s">
        <v>23</v>
      </c>
      <c r="C2572" s="67" t="s">
        <v>10</v>
      </c>
      <c r="D2572" s="67" t="s">
        <v>289</v>
      </c>
      <c r="E2572" s="88">
        <f>+IF(ISNUMBER(DATA!N388),DATA!N388,"n/a")</f>
        <v>3.91</v>
      </c>
      <c r="F2572" s="78">
        <f>+IF(ISNUMBER(DATA!O388),DATA!O388,"n/a")</f>
        <v>-6.8000000000000005E-2</v>
      </c>
      <c r="G2572" s="88">
        <f>+IF(ISNUMBER(DATA!X388),DATA!X388,"n/a")</f>
        <v>4.1100000000000003</v>
      </c>
      <c r="H2572" s="78">
        <f>+IF(ISNUMBER(DATA!Y388),DATA!Y388,"n/a")</f>
        <v>-2.4E-2</v>
      </c>
      <c r="I2572" s="88">
        <f>+IF(ISNUMBER(DATA!AH388),DATA!AH388,"n/a")</f>
        <v>4.1399999999999997</v>
      </c>
      <c r="J2572" s="78">
        <f>+IF(ISNUMBER(DATA!AI388),DATA!AI388,"n/a")</f>
        <v>-2.5999999999999999E-2</v>
      </c>
      <c r="K2572" s="88">
        <f>+IF(ISNUMBER(DATA!AR388),DATA!AR388,"n/a")</f>
        <v>4.18</v>
      </c>
      <c r="L2572" s="78">
        <f>+IF(ISNUMBER(DATA!AS388),DATA!AS388,"n/a")</f>
        <v>-3.0000000000000001E-3</v>
      </c>
      <c r="M2572" s="67"/>
      <c r="N2572" s="67"/>
      <c r="O2572" s="67"/>
      <c r="P2572" s="67"/>
      <c r="Q2572" s="67"/>
      <c r="S2572" s="71"/>
      <c r="U2572" s="71"/>
      <c r="W2572" s="71"/>
      <c r="Y2572" s="71"/>
    </row>
    <row r="2573" spans="1:25" s="70" customFormat="1" x14ac:dyDescent="0.2">
      <c r="A2573" s="67" t="s">
        <v>11</v>
      </c>
      <c r="B2573" s="67" t="s">
        <v>23</v>
      </c>
      <c r="C2573" s="67" t="s">
        <v>10</v>
      </c>
      <c r="D2573" s="67" t="s">
        <v>290</v>
      </c>
      <c r="E2573" s="88">
        <f>+IF(ISNUMBER(DATA!N389),DATA!N389,"n/a")</f>
        <v>3.76</v>
      </c>
      <c r="F2573" s="78">
        <f>+IF(ISNUMBER(DATA!O389),DATA!O389,"n/a")</f>
        <v>-0.154</v>
      </c>
      <c r="G2573" s="88">
        <f>+IF(ISNUMBER(DATA!X389),DATA!X389,"n/a")</f>
        <v>4.17</v>
      </c>
      <c r="H2573" s="78">
        <f>+IF(ISNUMBER(DATA!Y389),DATA!Y389,"n/a")</f>
        <v>-9.5000000000000001E-2</v>
      </c>
      <c r="I2573" s="88">
        <f>+IF(ISNUMBER(DATA!AH389),DATA!AH389,"n/a")</f>
        <v>4.34</v>
      </c>
      <c r="J2573" s="78">
        <f>+IF(ISNUMBER(DATA!AI389),DATA!AI389,"n/a")</f>
        <v>-6.4000000000000001E-2</v>
      </c>
      <c r="K2573" s="88">
        <f>+IF(ISNUMBER(DATA!AR389),DATA!AR389,"n/a")</f>
        <v>4.42</v>
      </c>
      <c r="L2573" s="78">
        <f>+IF(ISNUMBER(DATA!AS389),DATA!AS389,"n/a")</f>
        <v>-2.1000000000000001E-2</v>
      </c>
      <c r="M2573" s="67"/>
      <c r="N2573" s="67"/>
      <c r="O2573" s="67"/>
      <c r="P2573" s="67"/>
      <c r="Q2573" s="67"/>
      <c r="S2573" s="71"/>
      <c r="U2573" s="71"/>
      <c r="W2573" s="71"/>
      <c r="Y2573" s="71"/>
    </row>
    <row r="2574" spans="1:25" s="70" customFormat="1" x14ac:dyDescent="0.2">
      <c r="A2574" s="67" t="s">
        <v>11</v>
      </c>
      <c r="B2574" s="67" t="s">
        <v>23</v>
      </c>
      <c r="C2574" s="67" t="s">
        <v>10</v>
      </c>
      <c r="D2574" s="67" t="s">
        <v>291</v>
      </c>
      <c r="E2574" s="88">
        <f>+IF(ISNUMBER(DATA!N390),DATA!N390,"n/a")</f>
        <v>5.14</v>
      </c>
      <c r="F2574" s="78">
        <f>+IF(ISNUMBER(DATA!O390),DATA!O390,"n/a")</f>
        <v>6.0000000000000001E-3</v>
      </c>
      <c r="G2574" s="88">
        <f>+IF(ISNUMBER(DATA!X390),DATA!X390,"n/a")</f>
        <v>5.15</v>
      </c>
      <c r="H2574" s="78">
        <f>+IF(ISNUMBER(DATA!Y390),DATA!Y390,"n/a")</f>
        <v>1.0999999999999999E-2</v>
      </c>
      <c r="I2574" s="88">
        <f>+IF(ISNUMBER(DATA!AH390),DATA!AH390,"n/a")</f>
        <v>5.1100000000000003</v>
      </c>
      <c r="J2574" s="78">
        <f>+IF(ISNUMBER(DATA!AI390),DATA!AI390,"n/a")</f>
        <v>-7.0000000000000001E-3</v>
      </c>
      <c r="K2574" s="88">
        <f>+IF(ISNUMBER(DATA!AR390),DATA!AR390,"n/a")</f>
        <v>5.0599999999999996</v>
      </c>
      <c r="L2574" s="78">
        <f>+IF(ISNUMBER(DATA!AS390),DATA!AS390,"n/a")</f>
        <v>-1.4999999999999999E-2</v>
      </c>
      <c r="M2574" s="67"/>
      <c r="N2574" s="67"/>
      <c r="O2574" s="67"/>
      <c r="P2574" s="67"/>
      <c r="Q2574" s="67"/>
      <c r="S2574" s="71"/>
      <c r="U2574" s="71"/>
      <c r="W2574" s="71"/>
      <c r="Y2574" s="71"/>
    </row>
    <row r="2575" spans="1:25" s="70" customFormat="1" x14ac:dyDescent="0.2">
      <c r="A2575" s="67" t="s">
        <v>11</v>
      </c>
      <c r="B2575" s="67" t="s">
        <v>23</v>
      </c>
      <c r="C2575" s="67" t="s">
        <v>10</v>
      </c>
      <c r="D2575" s="67" t="s">
        <v>292</v>
      </c>
      <c r="E2575" s="88">
        <f>+IF(ISNUMBER(DATA!N391),DATA!N391,"n/a")</f>
        <v>4.97</v>
      </c>
      <c r="F2575" s="78">
        <f>+IF(ISNUMBER(DATA!O391),DATA!O391,"n/a")</f>
        <v>3.2000000000000001E-2</v>
      </c>
      <c r="G2575" s="88">
        <f>+IF(ISNUMBER(DATA!X391),DATA!X391,"n/a")</f>
        <v>5.03</v>
      </c>
      <c r="H2575" s="78">
        <f>+IF(ISNUMBER(DATA!Y391),DATA!Y391,"n/a")</f>
        <v>3.7999999999999999E-2</v>
      </c>
      <c r="I2575" s="88">
        <f>+IF(ISNUMBER(DATA!AH391),DATA!AH391,"n/a")</f>
        <v>5.04</v>
      </c>
      <c r="J2575" s="78">
        <f>+IF(ISNUMBER(DATA!AI391),DATA!AI391,"n/a")</f>
        <v>2.1000000000000001E-2</v>
      </c>
      <c r="K2575" s="88">
        <f>+IF(ISNUMBER(DATA!AR391),DATA!AR391,"n/a")</f>
        <v>4.91</v>
      </c>
      <c r="L2575" s="78">
        <f>+IF(ISNUMBER(DATA!AS391),DATA!AS391,"n/a")</f>
        <v>1.6E-2</v>
      </c>
      <c r="M2575" s="67"/>
      <c r="N2575" s="67"/>
      <c r="O2575" s="67"/>
      <c r="P2575" s="67"/>
      <c r="Q2575" s="67"/>
      <c r="S2575" s="71"/>
      <c r="U2575" s="71"/>
      <c r="W2575" s="71"/>
      <c r="Y2575" s="71"/>
    </row>
    <row r="2576" spans="1:25" s="70" customFormat="1" x14ac:dyDescent="0.2">
      <c r="A2576" s="67" t="s">
        <v>11</v>
      </c>
      <c r="B2576" s="67" t="s">
        <v>23</v>
      </c>
      <c r="C2576" s="67" t="s">
        <v>10</v>
      </c>
      <c r="D2576" s="67" t="s">
        <v>293</v>
      </c>
      <c r="E2576" s="88">
        <f>+IF(ISNUMBER(DATA!N392),DATA!N392,"n/a")</f>
        <v>4.46</v>
      </c>
      <c r="F2576" s="78">
        <f>+IF(ISNUMBER(DATA!O392),DATA!O392,"n/a")</f>
        <v>-9.1999999999999998E-2</v>
      </c>
      <c r="G2576" s="88">
        <f>+IF(ISNUMBER(DATA!X392),DATA!X392,"n/a")</f>
        <v>4.4800000000000004</v>
      </c>
      <c r="H2576" s="78">
        <f>+IF(ISNUMBER(DATA!Y392),DATA!Y392,"n/a")</f>
        <v>-8.9999999999999993E-3</v>
      </c>
      <c r="I2576" s="88">
        <f>+IF(ISNUMBER(DATA!AH392),DATA!AH392,"n/a")</f>
        <v>4.47</v>
      </c>
      <c r="J2576" s="78">
        <f>+IF(ISNUMBER(DATA!AI392),DATA!AI392,"n/a")</f>
        <v>-1.7000000000000001E-2</v>
      </c>
      <c r="K2576" s="88">
        <f>+IF(ISNUMBER(DATA!AR392),DATA!AR392,"n/a")</f>
        <v>4.43</v>
      </c>
      <c r="L2576" s="78">
        <f>+IF(ISNUMBER(DATA!AS392),DATA!AS392,"n/a")</f>
        <v>-1.7000000000000001E-2</v>
      </c>
      <c r="M2576" s="67"/>
      <c r="N2576" s="67"/>
      <c r="O2576" s="67"/>
      <c r="P2576" s="67"/>
      <c r="Q2576" s="67"/>
      <c r="S2576" s="71"/>
      <c r="U2576" s="71"/>
      <c r="W2576" s="71"/>
      <c r="Y2576" s="71"/>
    </row>
    <row r="2577" spans="1:25" s="70" customFormat="1" x14ac:dyDescent="0.2">
      <c r="A2577" s="67" t="s">
        <v>11</v>
      </c>
      <c r="B2577" s="67" t="s">
        <v>23</v>
      </c>
      <c r="C2577" s="67" t="s">
        <v>10</v>
      </c>
      <c r="D2577" s="67" t="s">
        <v>294</v>
      </c>
      <c r="E2577" s="88">
        <f>+IF(ISNUMBER(DATA!N393),DATA!N393,"n/a")</f>
        <v>5.18</v>
      </c>
      <c r="F2577" s="78">
        <f>+IF(ISNUMBER(DATA!O393),DATA!O393,"n/a")</f>
        <v>2.5999999999999999E-2</v>
      </c>
      <c r="G2577" s="88">
        <f>+IF(ISNUMBER(DATA!X393),DATA!X393,"n/a")</f>
        <v>5.26</v>
      </c>
      <c r="H2577" s="78">
        <f>+IF(ISNUMBER(DATA!Y393),DATA!Y393,"n/a")</f>
        <v>-8.2000000000000003E-2</v>
      </c>
      <c r="I2577" s="88">
        <f>+IF(ISNUMBER(DATA!AH393),DATA!AH393,"n/a")</f>
        <v>5.29</v>
      </c>
      <c r="J2577" s="78">
        <f>+IF(ISNUMBER(DATA!AI393),DATA!AI393,"n/a")</f>
        <v>-0.11899999999999999</v>
      </c>
      <c r="K2577" s="88">
        <f>+IF(ISNUMBER(DATA!AR393),DATA!AR393,"n/a")</f>
        <v>5.17</v>
      </c>
      <c r="L2577" s="78">
        <f>+IF(ISNUMBER(DATA!AS393),DATA!AS393,"n/a")</f>
        <v>-0.128</v>
      </c>
      <c r="M2577" s="67"/>
      <c r="N2577" s="67"/>
      <c r="O2577" s="67"/>
      <c r="P2577" s="67"/>
      <c r="Q2577" s="67"/>
      <c r="S2577" s="71"/>
      <c r="U2577" s="71"/>
      <c r="W2577" s="71"/>
      <c r="Y2577" s="71"/>
    </row>
    <row r="2578" spans="1:25" s="70" customFormat="1" x14ac:dyDescent="0.2">
      <c r="A2578" s="67" t="s">
        <v>11</v>
      </c>
      <c r="B2578" s="67" t="s">
        <v>23</v>
      </c>
      <c r="C2578" s="67" t="s">
        <v>10</v>
      </c>
      <c r="D2578" s="67" t="s">
        <v>295</v>
      </c>
      <c r="E2578" s="88">
        <f>+IF(ISNUMBER(DATA!N394),DATA!N394,"n/a")</f>
        <v>5.4</v>
      </c>
      <c r="F2578" s="78">
        <f>+IF(ISNUMBER(DATA!O394),DATA!O394,"n/a")</f>
        <v>-1.6E-2</v>
      </c>
      <c r="G2578" s="88">
        <f>+IF(ISNUMBER(DATA!X394),DATA!X394,"n/a")</f>
        <v>5.4</v>
      </c>
      <c r="H2578" s="78">
        <f>+IF(ISNUMBER(DATA!Y394),DATA!Y394,"n/a")</f>
        <v>-8.9999999999999993E-3</v>
      </c>
      <c r="I2578" s="88">
        <f>+IF(ISNUMBER(DATA!AH394),DATA!AH394,"n/a")</f>
        <v>5.37</v>
      </c>
      <c r="J2578" s="78">
        <f>+IF(ISNUMBER(DATA!AI394),DATA!AI394,"n/a")</f>
        <v>-2.5000000000000001E-2</v>
      </c>
      <c r="K2578" s="88">
        <f>+IF(ISNUMBER(DATA!AR394),DATA!AR394,"n/a")</f>
        <v>5.36</v>
      </c>
      <c r="L2578" s="78">
        <f>+IF(ISNUMBER(DATA!AS394),DATA!AS394,"n/a")</f>
        <v>-3.6999999999999998E-2</v>
      </c>
      <c r="M2578" s="67"/>
      <c r="N2578" s="67"/>
      <c r="O2578" s="67"/>
      <c r="P2578" s="67"/>
      <c r="Q2578" s="67"/>
      <c r="S2578" s="71"/>
      <c r="U2578" s="71"/>
      <c r="W2578" s="71"/>
      <c r="Y2578" s="71"/>
    </row>
    <row r="2579" spans="1:25" s="70" customFormat="1" x14ac:dyDescent="0.2">
      <c r="A2579" s="67" t="s">
        <v>11</v>
      </c>
      <c r="B2579" s="67" t="s">
        <v>23</v>
      </c>
      <c r="C2579" s="67" t="s">
        <v>10</v>
      </c>
      <c r="D2579" s="67" t="s">
        <v>296</v>
      </c>
      <c r="E2579" s="88">
        <f>+IF(ISNUMBER(DATA!N395),DATA!N395,"n/a")</f>
        <v>4.7300000000000004</v>
      </c>
      <c r="F2579" s="78">
        <f>+IF(ISNUMBER(DATA!O395),DATA!O395,"n/a")</f>
        <v>-0.11700000000000001</v>
      </c>
      <c r="G2579" s="88">
        <f>+IF(ISNUMBER(DATA!X395),DATA!X395,"n/a")</f>
        <v>4.88</v>
      </c>
      <c r="H2579" s="78">
        <f>+IF(ISNUMBER(DATA!Y395),DATA!Y395,"n/a")</f>
        <v>-1E-3</v>
      </c>
      <c r="I2579" s="88">
        <f>+IF(ISNUMBER(DATA!AH395),DATA!AH395,"n/a")</f>
        <v>5.05</v>
      </c>
      <c r="J2579" s="78">
        <f>+IF(ISNUMBER(DATA!AI395),DATA!AI395,"n/a")</f>
        <v>3.1E-2</v>
      </c>
      <c r="K2579" s="88">
        <f>+IF(ISNUMBER(DATA!AR395),DATA!AR395,"n/a")</f>
        <v>5.57</v>
      </c>
      <c r="L2579" s="78">
        <f>+IF(ISNUMBER(DATA!AS395),DATA!AS395,"n/a")</f>
        <v>0.14899999999999999</v>
      </c>
      <c r="M2579" s="67"/>
      <c r="N2579" s="67"/>
      <c r="O2579" s="67"/>
      <c r="P2579" s="67"/>
      <c r="Q2579" s="67"/>
      <c r="S2579" s="71"/>
      <c r="U2579" s="71"/>
      <c r="W2579" s="71"/>
      <c r="Y2579" s="71"/>
    </row>
    <row r="2580" spans="1:25" s="70" customFormat="1" x14ac:dyDescent="0.2">
      <c r="A2580" s="67" t="s">
        <v>11</v>
      </c>
      <c r="B2580" s="67" t="s">
        <v>23</v>
      </c>
      <c r="C2580" s="67" t="s">
        <v>10</v>
      </c>
      <c r="D2580" s="67" t="s">
        <v>297</v>
      </c>
      <c r="E2580" s="88">
        <f>+IF(ISNUMBER(DATA!N396),DATA!N396,"n/a")</f>
        <v>4.5599999999999996</v>
      </c>
      <c r="F2580" s="78">
        <f>+IF(ISNUMBER(DATA!O396),DATA!O396,"n/a")</f>
        <v>-0.11</v>
      </c>
      <c r="G2580" s="88">
        <f>+IF(ISNUMBER(DATA!X396),DATA!X396,"n/a")</f>
        <v>4.6100000000000003</v>
      </c>
      <c r="H2580" s="78">
        <f>+IF(ISNUMBER(DATA!Y396),DATA!Y396,"n/a")</f>
        <v>-1.0999999999999999E-2</v>
      </c>
      <c r="I2580" s="88">
        <f>+IF(ISNUMBER(DATA!AH396),DATA!AH396,"n/a")</f>
        <v>4.59</v>
      </c>
      <c r="J2580" s="78">
        <f>+IF(ISNUMBER(DATA!AI396),DATA!AI396,"n/a")</f>
        <v>-2.1000000000000001E-2</v>
      </c>
      <c r="K2580" s="88">
        <f>+IF(ISNUMBER(DATA!AR396),DATA!AR396,"n/a")</f>
        <v>4.5599999999999996</v>
      </c>
      <c r="L2580" s="78">
        <f>+IF(ISNUMBER(DATA!AS396),DATA!AS396,"n/a")</f>
        <v>-1.6E-2</v>
      </c>
      <c r="M2580" s="67"/>
      <c r="N2580" s="67"/>
      <c r="O2580" s="67"/>
      <c r="P2580" s="67"/>
      <c r="Q2580" s="67"/>
      <c r="S2580" s="71"/>
      <c r="U2580" s="71"/>
      <c r="W2580" s="71"/>
      <c r="Y2580" s="71"/>
    </row>
    <row r="2581" spans="1:25" s="70" customFormat="1" x14ac:dyDescent="0.2">
      <c r="A2581" s="67" t="s">
        <v>11</v>
      </c>
      <c r="B2581" s="67" t="s">
        <v>23</v>
      </c>
      <c r="C2581" s="67" t="s">
        <v>10</v>
      </c>
      <c r="D2581" s="67" t="s">
        <v>298</v>
      </c>
      <c r="E2581" s="88">
        <f>+IF(ISNUMBER(DATA!N397),DATA!N397,"n/a")</f>
        <v>4.34</v>
      </c>
      <c r="F2581" s="78">
        <f>+IF(ISNUMBER(DATA!O397),DATA!O397,"n/a")</f>
        <v>8.2000000000000003E-2</v>
      </c>
      <c r="G2581" s="88">
        <f>+IF(ISNUMBER(DATA!X397),DATA!X397,"n/a")</f>
        <v>4.3600000000000003</v>
      </c>
      <c r="H2581" s="78">
        <f>+IF(ISNUMBER(DATA!Y397),DATA!Y397,"n/a")</f>
        <v>3.6999999999999998E-2</v>
      </c>
      <c r="I2581" s="88">
        <f>+IF(ISNUMBER(DATA!AH397),DATA!AH397,"n/a")</f>
        <v>4.3600000000000003</v>
      </c>
      <c r="J2581" s="78">
        <f>+IF(ISNUMBER(DATA!AI397),DATA!AI397,"n/a")</f>
        <v>-8.4000000000000005E-2</v>
      </c>
      <c r="K2581" s="88">
        <f>+IF(ISNUMBER(DATA!AR397),DATA!AR397,"n/a")</f>
        <v>4.29</v>
      </c>
      <c r="L2581" s="78">
        <f>+IF(ISNUMBER(DATA!AS397),DATA!AS397,"n/a")</f>
        <v>-2.5000000000000001E-2</v>
      </c>
      <c r="M2581" s="67"/>
      <c r="N2581" s="67"/>
      <c r="O2581" s="67"/>
      <c r="P2581" s="67"/>
      <c r="Q2581" s="67"/>
      <c r="S2581" s="71"/>
      <c r="U2581" s="71"/>
      <c r="W2581" s="71"/>
      <c r="Y2581" s="71"/>
    </row>
    <row r="2582" spans="1:25" s="70" customFormat="1" x14ac:dyDescent="0.2">
      <c r="A2582" s="67" t="s">
        <v>11</v>
      </c>
      <c r="B2582" s="67" t="s">
        <v>23</v>
      </c>
      <c r="C2582" s="67" t="s">
        <v>10</v>
      </c>
      <c r="D2582" s="67" t="s">
        <v>299</v>
      </c>
      <c r="E2582" s="88">
        <f>+IF(ISNUMBER(DATA!N398),DATA!N398,"n/a")</f>
        <v>4.6100000000000003</v>
      </c>
      <c r="F2582" s="78">
        <f>+IF(ISNUMBER(DATA!O398),DATA!O398,"n/a")</f>
        <v>5.8999999999999997E-2</v>
      </c>
      <c r="G2582" s="88">
        <f>+IF(ISNUMBER(DATA!X398),DATA!X398,"n/a")</f>
        <v>4.67</v>
      </c>
      <c r="H2582" s="78">
        <f>+IF(ISNUMBER(DATA!Y398),DATA!Y398,"n/a")</f>
        <v>4.9000000000000002E-2</v>
      </c>
      <c r="I2582" s="88">
        <f>+IF(ISNUMBER(DATA!AH398),DATA!AH398,"n/a")</f>
        <v>4.7</v>
      </c>
      <c r="J2582" s="78">
        <f>+IF(ISNUMBER(DATA!AI398),DATA!AI398,"n/a")</f>
        <v>6.5000000000000002E-2</v>
      </c>
      <c r="K2582" s="88">
        <f>+IF(ISNUMBER(DATA!AR398),DATA!AR398,"n/a")</f>
        <v>4.51</v>
      </c>
      <c r="L2582" s="78">
        <f>+IF(ISNUMBER(DATA!AS398),DATA!AS398,"n/a")</f>
        <v>1.9E-2</v>
      </c>
      <c r="M2582" s="67"/>
      <c r="N2582" s="67"/>
      <c r="O2582" s="67"/>
      <c r="P2582" s="67"/>
      <c r="Q2582" s="67"/>
      <c r="S2582" s="71"/>
      <c r="U2582" s="71"/>
      <c r="W2582" s="71"/>
      <c r="Y2582" s="71"/>
    </row>
    <row r="2583" spans="1:25" s="70" customFormat="1" x14ac:dyDescent="0.2">
      <c r="A2583" s="67" t="s">
        <v>11</v>
      </c>
      <c r="B2583" s="67" t="s">
        <v>23</v>
      </c>
      <c r="C2583" s="67" t="s">
        <v>10</v>
      </c>
      <c r="D2583" s="67" t="s">
        <v>300</v>
      </c>
      <c r="E2583" s="88">
        <f>+IF(ISNUMBER(DATA!N399),DATA!N399,"n/a")</f>
        <v>4.6500000000000004</v>
      </c>
      <c r="F2583" s="78">
        <f>+IF(ISNUMBER(DATA!O399),DATA!O399,"n/a")</f>
        <v>-0.121</v>
      </c>
      <c r="G2583" s="88">
        <f>+IF(ISNUMBER(DATA!X399),DATA!X399,"n/a")</f>
        <v>4.7</v>
      </c>
      <c r="H2583" s="78">
        <f>+IF(ISNUMBER(DATA!Y399),DATA!Y399,"n/a")</f>
        <v>-2.8000000000000001E-2</v>
      </c>
      <c r="I2583" s="88">
        <f>+IF(ISNUMBER(DATA!AH399),DATA!AH399,"n/a")</f>
        <v>4.78</v>
      </c>
      <c r="J2583" s="78">
        <f>+IF(ISNUMBER(DATA!AI399),DATA!AI399,"n/a")</f>
        <v>-1.4E-2</v>
      </c>
      <c r="K2583" s="88">
        <f>+IF(ISNUMBER(DATA!AR399),DATA!AR399,"n/a")</f>
        <v>5.07</v>
      </c>
      <c r="L2583" s="78">
        <f>+IF(ISNUMBER(DATA!AS399),DATA!AS399,"n/a")</f>
        <v>4.8000000000000001E-2</v>
      </c>
      <c r="M2583" s="67"/>
      <c r="N2583" s="67"/>
      <c r="O2583" s="67"/>
      <c r="P2583" s="67"/>
      <c r="Q2583" s="67"/>
      <c r="S2583" s="71"/>
      <c r="U2583" s="71"/>
      <c r="W2583" s="71"/>
      <c r="Y2583" s="71"/>
    </row>
    <row r="2584" spans="1:25" s="70" customFormat="1" x14ac:dyDescent="0.2">
      <c r="A2584" s="67" t="s">
        <v>11</v>
      </c>
      <c r="B2584" s="67" t="s">
        <v>23</v>
      </c>
      <c r="C2584" s="67" t="s">
        <v>10</v>
      </c>
      <c r="D2584" s="67" t="s">
        <v>301</v>
      </c>
      <c r="E2584" s="88">
        <f>+IF(ISNUMBER(DATA!N400),DATA!N400,"n/a")</f>
        <v>4.97</v>
      </c>
      <c r="F2584" s="78">
        <f>+IF(ISNUMBER(DATA!O400),DATA!O400,"n/a")</f>
        <v>-3.4000000000000002E-2</v>
      </c>
      <c r="G2584" s="88">
        <f>+IF(ISNUMBER(DATA!X400),DATA!X400,"n/a")</f>
        <v>4.97</v>
      </c>
      <c r="H2584" s="78">
        <f>+IF(ISNUMBER(DATA!Y400),DATA!Y400,"n/a")</f>
        <v>-1.4E-2</v>
      </c>
      <c r="I2584" s="88">
        <f>+IF(ISNUMBER(DATA!AH400),DATA!AH400,"n/a")</f>
        <v>4.97</v>
      </c>
      <c r="J2584" s="78">
        <f>+IF(ISNUMBER(DATA!AI400),DATA!AI400,"n/a")</f>
        <v>-2.5000000000000001E-2</v>
      </c>
      <c r="K2584" s="88">
        <f>+IF(ISNUMBER(DATA!AR400),DATA!AR400,"n/a")</f>
        <v>4.91</v>
      </c>
      <c r="L2584" s="78">
        <f>+IF(ISNUMBER(DATA!AS400),DATA!AS400,"n/a")</f>
        <v>-4.9000000000000002E-2</v>
      </c>
      <c r="M2584" s="67"/>
      <c r="N2584" s="67"/>
      <c r="O2584" s="67"/>
      <c r="P2584" s="67"/>
      <c r="Q2584" s="67"/>
      <c r="S2584" s="71"/>
      <c r="U2584" s="71"/>
      <c r="W2584" s="71"/>
      <c r="Y2584" s="71"/>
    </row>
    <row r="2585" spans="1:25" s="70" customFormat="1" x14ac:dyDescent="0.2">
      <c r="A2585" s="67" t="s">
        <v>11</v>
      </c>
      <c r="B2585" s="67" t="s">
        <v>23</v>
      </c>
      <c r="C2585" s="67" t="s">
        <v>10</v>
      </c>
      <c r="D2585" s="67" t="s">
        <v>302</v>
      </c>
      <c r="E2585" s="88">
        <f>+IF(ISNUMBER(DATA!N401),DATA!N401,"n/a")</f>
        <v>4.07</v>
      </c>
      <c r="F2585" s="78">
        <f>+IF(ISNUMBER(DATA!O401),DATA!O401,"n/a")</f>
        <v>-0.219</v>
      </c>
      <c r="G2585" s="88">
        <f>+IF(ISNUMBER(DATA!X401),DATA!X401,"n/a")</f>
        <v>4.3600000000000003</v>
      </c>
      <c r="H2585" s="78">
        <f>+IF(ISNUMBER(DATA!Y401),DATA!Y401,"n/a")</f>
        <v>-0.187</v>
      </c>
      <c r="I2585" s="88">
        <f>+IF(ISNUMBER(DATA!AH401),DATA!AH401,"n/a")</f>
        <v>4.43</v>
      </c>
      <c r="J2585" s="78">
        <f>+IF(ISNUMBER(DATA!AI401),DATA!AI401,"n/a")</f>
        <v>-0.152</v>
      </c>
      <c r="K2585" s="88">
        <f>+IF(ISNUMBER(DATA!AR401),DATA!AR401,"n/a")</f>
        <v>4.6100000000000003</v>
      </c>
      <c r="L2585" s="78">
        <f>+IF(ISNUMBER(DATA!AS401),DATA!AS401,"n/a")</f>
        <v>-5.6000000000000001E-2</v>
      </c>
      <c r="M2585" s="67"/>
      <c r="N2585" s="67"/>
      <c r="O2585" s="67"/>
      <c r="P2585" s="67"/>
      <c r="Q2585" s="67"/>
      <c r="S2585" s="71"/>
      <c r="U2585" s="71"/>
      <c r="W2585" s="71"/>
      <c r="Y2585" s="71"/>
    </row>
    <row r="2586" spans="1:25" s="70" customFormat="1" x14ac:dyDescent="0.2">
      <c r="A2586" s="67" t="s">
        <v>11</v>
      </c>
      <c r="B2586" s="67" t="s">
        <v>23</v>
      </c>
      <c r="C2586" s="67" t="s">
        <v>10</v>
      </c>
      <c r="D2586" s="67" t="s">
        <v>303</v>
      </c>
      <c r="E2586" s="88">
        <f>+IF(ISNUMBER(DATA!N402),DATA!N402,"n/a")</f>
        <v>4.2300000000000004</v>
      </c>
      <c r="F2586" s="78">
        <f>+IF(ISNUMBER(DATA!O402),DATA!O402,"n/a")</f>
        <v>-6.8000000000000005E-2</v>
      </c>
      <c r="G2586" s="88">
        <f>+IF(ISNUMBER(DATA!X402),DATA!X402,"n/a")</f>
        <v>4.3</v>
      </c>
      <c r="H2586" s="78">
        <f>+IF(ISNUMBER(DATA!Y402),DATA!Y402,"n/a")</f>
        <v>-3.3000000000000002E-2</v>
      </c>
      <c r="I2586" s="88">
        <f>+IF(ISNUMBER(DATA!AH402),DATA!AH402,"n/a")</f>
        <v>4.34</v>
      </c>
      <c r="J2586" s="78">
        <f>+IF(ISNUMBER(DATA!AI402),DATA!AI402,"n/a")</f>
        <v>-1.2999999999999999E-2</v>
      </c>
      <c r="K2586" s="88">
        <f>+IF(ISNUMBER(DATA!AR402),DATA!AR402,"n/a")</f>
        <v>4.3099999999999996</v>
      </c>
      <c r="L2586" s="78">
        <f>+IF(ISNUMBER(DATA!AS402),DATA!AS402,"n/a")</f>
        <v>-1.4999999999999999E-2</v>
      </c>
      <c r="M2586" s="67"/>
      <c r="N2586" s="67"/>
      <c r="O2586" s="67"/>
      <c r="P2586" s="67"/>
      <c r="Q2586" s="67"/>
      <c r="S2586" s="71"/>
      <c r="U2586" s="71"/>
      <c r="W2586" s="71"/>
      <c r="Y2586" s="71"/>
    </row>
    <row r="2587" spans="1:25" s="70" customFormat="1" x14ac:dyDescent="0.2">
      <c r="A2587" s="67" t="s">
        <v>11</v>
      </c>
      <c r="B2587" s="67" t="s">
        <v>23</v>
      </c>
      <c r="C2587" s="67" t="s">
        <v>10</v>
      </c>
      <c r="D2587" s="67" t="s">
        <v>304</v>
      </c>
      <c r="E2587" s="88">
        <f>+IF(ISNUMBER(DATA!N403),DATA!N403,"n/a")</f>
        <v>5.28</v>
      </c>
      <c r="F2587" s="78">
        <f>+IF(ISNUMBER(DATA!O403),DATA!O403,"n/a")</f>
        <v>0.02</v>
      </c>
      <c r="G2587" s="88">
        <f>+IF(ISNUMBER(DATA!X403),DATA!X403,"n/a")</f>
        <v>5.34</v>
      </c>
      <c r="H2587" s="78">
        <f>+IF(ISNUMBER(DATA!Y403),DATA!Y403,"n/a")</f>
        <v>2.7E-2</v>
      </c>
      <c r="I2587" s="88">
        <f>+IF(ISNUMBER(DATA!AH403),DATA!AH403,"n/a")</f>
        <v>5.39</v>
      </c>
      <c r="J2587" s="78">
        <f>+IF(ISNUMBER(DATA!AI403),DATA!AI403,"n/a")</f>
        <v>4.1000000000000002E-2</v>
      </c>
      <c r="K2587" s="88">
        <f>+IF(ISNUMBER(DATA!AR403),DATA!AR403,"n/a")</f>
        <v>5.36</v>
      </c>
      <c r="L2587" s="78">
        <f>+IF(ISNUMBER(DATA!AS403),DATA!AS403,"n/a")</f>
        <v>2.8000000000000001E-2</v>
      </c>
      <c r="M2587" s="67"/>
      <c r="N2587" s="67"/>
      <c r="O2587" s="67"/>
      <c r="P2587" s="67"/>
      <c r="Q2587" s="67"/>
      <c r="S2587" s="71"/>
      <c r="U2587" s="71"/>
      <c r="W2587" s="71"/>
      <c r="Y2587" s="71"/>
    </row>
    <row r="2588" spans="1:25" s="70" customFormat="1" x14ac:dyDescent="0.2">
      <c r="A2588" s="67" t="s">
        <v>11</v>
      </c>
      <c r="B2588" s="67" t="s">
        <v>23</v>
      </c>
      <c r="C2588" s="67" t="s">
        <v>10</v>
      </c>
      <c r="D2588" s="67" t="s">
        <v>305</v>
      </c>
      <c r="E2588" s="88">
        <f>+IF(ISNUMBER(DATA!N404),DATA!N404,"n/a")</f>
        <v>4.46</v>
      </c>
      <c r="F2588" s="78">
        <f>+IF(ISNUMBER(DATA!O404),DATA!O404,"n/a")</f>
        <v>-9.5000000000000001E-2</v>
      </c>
      <c r="G2588" s="88">
        <f>+IF(ISNUMBER(DATA!X404),DATA!X404,"n/a")</f>
        <v>4.49</v>
      </c>
      <c r="H2588" s="78">
        <f>+IF(ISNUMBER(DATA!Y404),DATA!Y404,"n/a")</f>
        <v>-0.01</v>
      </c>
      <c r="I2588" s="88">
        <f>+IF(ISNUMBER(DATA!AH404),DATA!AH404,"n/a")</f>
        <v>4.4800000000000004</v>
      </c>
      <c r="J2588" s="78">
        <f>+IF(ISNUMBER(DATA!AI404),DATA!AI404,"n/a")</f>
        <v>-2.1000000000000001E-2</v>
      </c>
      <c r="K2588" s="88">
        <f>+IF(ISNUMBER(DATA!AR404),DATA!AR404,"n/a")</f>
        <v>4.43</v>
      </c>
      <c r="L2588" s="78">
        <f>+IF(ISNUMBER(DATA!AS404),DATA!AS404,"n/a")</f>
        <v>-2.1999999999999999E-2</v>
      </c>
      <c r="M2588" s="67"/>
      <c r="N2588" s="67"/>
      <c r="O2588" s="67"/>
      <c r="P2588" s="67"/>
      <c r="Q2588" s="67"/>
      <c r="S2588" s="71"/>
      <c r="U2588" s="71"/>
      <c r="W2588" s="71"/>
      <c r="Y2588" s="71"/>
    </row>
    <row r="2589" spans="1:25" s="70" customFormat="1" x14ac:dyDescent="0.2">
      <c r="A2589" s="67" t="s">
        <v>11</v>
      </c>
      <c r="B2589" s="67" t="s">
        <v>23</v>
      </c>
      <c r="C2589" s="67" t="s">
        <v>10</v>
      </c>
      <c r="D2589" s="67" t="s">
        <v>306</v>
      </c>
      <c r="E2589" s="88">
        <f>+IF(ISNUMBER(DATA!N405),DATA!N405,"n/a")</f>
        <v>4.96</v>
      </c>
      <c r="F2589" s="78">
        <f>+IF(ISNUMBER(DATA!O405),DATA!O405,"n/a")</f>
        <v>1.4E-2</v>
      </c>
      <c r="G2589" s="88">
        <f>+IF(ISNUMBER(DATA!X405),DATA!X405,"n/a")</f>
        <v>5.01</v>
      </c>
      <c r="H2589" s="78">
        <f>+IF(ISNUMBER(DATA!Y405),DATA!Y405,"n/a")</f>
        <v>4.2999999999999997E-2</v>
      </c>
      <c r="I2589" s="88">
        <f>+IF(ISNUMBER(DATA!AH405),DATA!AH405,"n/a")</f>
        <v>5.0199999999999996</v>
      </c>
      <c r="J2589" s="78">
        <f>+IF(ISNUMBER(DATA!AI405),DATA!AI405,"n/a")</f>
        <v>2.5999999999999999E-2</v>
      </c>
      <c r="K2589" s="88">
        <f>+IF(ISNUMBER(DATA!AR405),DATA!AR405,"n/a")</f>
        <v>4.91</v>
      </c>
      <c r="L2589" s="78">
        <f>+IF(ISNUMBER(DATA!AS405),DATA!AS405,"n/a")</f>
        <v>1.7999999999999999E-2</v>
      </c>
      <c r="M2589" s="67"/>
      <c r="N2589" s="67"/>
      <c r="O2589" s="67"/>
      <c r="P2589" s="67"/>
      <c r="Q2589" s="67"/>
      <c r="S2589" s="71"/>
      <c r="U2589" s="71"/>
      <c r="W2589" s="71"/>
      <c r="Y2589" s="71"/>
    </row>
    <row r="2590" spans="1:25" s="70" customFormat="1" x14ac:dyDescent="0.2">
      <c r="A2590" s="67" t="s">
        <v>11</v>
      </c>
      <c r="B2590" s="67" t="s">
        <v>23</v>
      </c>
      <c r="C2590" s="67" t="s">
        <v>10</v>
      </c>
      <c r="D2590" s="67" t="s">
        <v>307</v>
      </c>
      <c r="E2590" s="88">
        <f>+IF(ISNUMBER(DATA!N406),DATA!N406,"n/a")</f>
        <v>4.25</v>
      </c>
      <c r="F2590" s="78">
        <f>+IF(ISNUMBER(DATA!O406),DATA!O406,"n/a")</f>
        <v>-8.3000000000000004E-2</v>
      </c>
      <c r="G2590" s="88">
        <f>+IF(ISNUMBER(DATA!X406),DATA!X406,"n/a")</f>
        <v>4.42</v>
      </c>
      <c r="H2590" s="78">
        <f>+IF(ISNUMBER(DATA!Y406),DATA!Y406,"n/a")</f>
        <v>-6.2E-2</v>
      </c>
      <c r="I2590" s="88">
        <f>+IF(ISNUMBER(DATA!AH406),DATA!AH406,"n/a")</f>
        <v>4.4400000000000004</v>
      </c>
      <c r="J2590" s="78">
        <f>+IF(ISNUMBER(DATA!AI406),DATA!AI406,"n/a")</f>
        <v>-7.5999999999999998E-2</v>
      </c>
      <c r="K2590" s="88">
        <f>+IF(ISNUMBER(DATA!AR406),DATA!AR406,"n/a")</f>
        <v>4.49</v>
      </c>
      <c r="L2590" s="78">
        <f>+IF(ISNUMBER(DATA!AS406),DATA!AS406,"n/a")</f>
        <v>-4.8000000000000001E-2</v>
      </c>
      <c r="M2590" s="67"/>
      <c r="N2590" s="67"/>
      <c r="O2590" s="67"/>
      <c r="P2590" s="67"/>
      <c r="Q2590" s="67"/>
      <c r="S2590" s="71"/>
      <c r="U2590" s="71"/>
      <c r="W2590" s="71"/>
      <c r="Y2590" s="71"/>
    </row>
    <row r="2591" spans="1:25" s="70" customFormat="1" x14ac:dyDescent="0.2">
      <c r="A2591" s="67" t="s">
        <v>11</v>
      </c>
      <c r="B2591" s="67" t="s">
        <v>23</v>
      </c>
      <c r="C2591" s="67" t="s">
        <v>10</v>
      </c>
      <c r="D2591" s="67" t="s">
        <v>308</v>
      </c>
      <c r="E2591" s="88">
        <f>+IF(ISNUMBER(DATA!N407),DATA!N407,"n/a")</f>
        <v>5.99</v>
      </c>
      <c r="F2591" s="78">
        <f>+IF(ISNUMBER(DATA!O407),DATA!O407,"n/a")</f>
        <v>7.1999999999999995E-2</v>
      </c>
      <c r="G2591" s="88">
        <f>+IF(ISNUMBER(DATA!X407),DATA!X407,"n/a")</f>
        <v>5.65</v>
      </c>
      <c r="H2591" s="78">
        <f>+IF(ISNUMBER(DATA!Y407),DATA!Y407,"n/a")</f>
        <v>5.0999999999999997E-2</v>
      </c>
      <c r="I2591" s="88">
        <f>+IF(ISNUMBER(DATA!AH407),DATA!AH407,"n/a")</f>
        <v>5.44</v>
      </c>
      <c r="J2591" s="78">
        <f>+IF(ISNUMBER(DATA!AI407),DATA!AI407,"n/a")</f>
        <v>1.9E-2</v>
      </c>
      <c r="K2591" s="88">
        <f>+IF(ISNUMBER(DATA!AR407),DATA!AR407,"n/a")</f>
        <v>5.37</v>
      </c>
      <c r="L2591" s="78">
        <f>+IF(ISNUMBER(DATA!AS407),DATA!AS407,"n/a")</f>
        <v>2E-3</v>
      </c>
      <c r="M2591" s="67"/>
      <c r="N2591" s="67"/>
      <c r="O2591" s="67"/>
      <c r="P2591" s="67"/>
      <c r="Q2591" s="67"/>
      <c r="S2591" s="71"/>
      <c r="U2591" s="71"/>
      <c r="W2591" s="71"/>
      <c r="Y2591" s="71"/>
    </row>
    <row r="2592" spans="1:25" s="70" customFormat="1" x14ac:dyDescent="0.2">
      <c r="A2592" s="67" t="s">
        <v>11</v>
      </c>
      <c r="B2592" s="67" t="s">
        <v>23</v>
      </c>
      <c r="C2592" s="67" t="s">
        <v>10</v>
      </c>
      <c r="D2592" s="67" t="s">
        <v>309</v>
      </c>
      <c r="E2592" s="88">
        <f>+IF(ISNUMBER(DATA!N408),DATA!N408,"n/a")</f>
        <v>5.42</v>
      </c>
      <c r="F2592" s="78">
        <f>+IF(ISNUMBER(DATA!O408),DATA!O408,"n/a")</f>
        <v>-1.4999999999999999E-2</v>
      </c>
      <c r="G2592" s="88">
        <f>+IF(ISNUMBER(DATA!X408),DATA!X408,"n/a")</f>
        <v>5.55</v>
      </c>
      <c r="H2592" s="78">
        <f>+IF(ISNUMBER(DATA!Y408),DATA!Y408,"n/a")</f>
        <v>-0.02</v>
      </c>
      <c r="I2592" s="88">
        <f>+IF(ISNUMBER(DATA!AH408),DATA!AH408,"n/a")</f>
        <v>5.75</v>
      </c>
      <c r="J2592" s="78">
        <f>+IF(ISNUMBER(DATA!AI408),DATA!AI408,"n/a")</f>
        <v>8.0000000000000002E-3</v>
      </c>
      <c r="K2592" s="88">
        <f>+IF(ISNUMBER(DATA!AR408),DATA!AR408,"n/a")</f>
        <v>5.74</v>
      </c>
      <c r="L2592" s="78">
        <f>+IF(ISNUMBER(DATA!AS408),DATA!AS408,"n/a")</f>
        <v>1E-3</v>
      </c>
      <c r="M2592" s="67"/>
      <c r="N2592" s="67"/>
      <c r="O2592" s="67"/>
      <c r="P2592" s="67"/>
      <c r="Q2592" s="67"/>
      <c r="S2592" s="71"/>
      <c r="U2592" s="71"/>
      <c r="W2592" s="71"/>
      <c r="Y2592" s="71"/>
    </row>
    <row r="2593" spans="1:25" s="70" customFormat="1" x14ac:dyDescent="0.2">
      <c r="A2593" s="67" t="s">
        <v>11</v>
      </c>
      <c r="B2593" s="67" t="s">
        <v>23</v>
      </c>
      <c r="C2593" s="67" t="s">
        <v>10</v>
      </c>
      <c r="D2593" s="67" t="s">
        <v>310</v>
      </c>
      <c r="E2593" s="88">
        <f>+IF(ISNUMBER(DATA!N409),DATA!N409,"n/a")</f>
        <v>4.24</v>
      </c>
      <c r="F2593" s="78">
        <f>+IF(ISNUMBER(DATA!O409),DATA!O409,"n/a")</f>
        <v>-5.0999999999999997E-2</v>
      </c>
      <c r="G2593" s="88">
        <f>+IF(ISNUMBER(DATA!X409),DATA!X409,"n/a")</f>
        <v>4.26</v>
      </c>
      <c r="H2593" s="78">
        <f>+IF(ISNUMBER(DATA!Y409),DATA!Y409,"n/a")</f>
        <v>-0.03</v>
      </c>
      <c r="I2593" s="88">
        <f>+IF(ISNUMBER(DATA!AH409),DATA!AH409,"n/a")</f>
        <v>4.3</v>
      </c>
      <c r="J2593" s="78">
        <f>+IF(ISNUMBER(DATA!AI409),DATA!AI409,"n/a")</f>
        <v>-1.7999999999999999E-2</v>
      </c>
      <c r="K2593" s="88">
        <f>+IF(ISNUMBER(DATA!AR409),DATA!AR409,"n/a")</f>
        <v>4.3600000000000003</v>
      </c>
      <c r="L2593" s="78">
        <f>+IF(ISNUMBER(DATA!AS409),DATA!AS409,"n/a")</f>
        <v>-4.0000000000000001E-3</v>
      </c>
      <c r="M2593" s="67"/>
      <c r="N2593" s="67"/>
      <c r="O2593" s="67"/>
      <c r="P2593" s="67"/>
      <c r="Q2593" s="67"/>
      <c r="S2593" s="71"/>
      <c r="U2593" s="71"/>
      <c r="W2593" s="71"/>
      <c r="Y2593" s="71"/>
    </row>
    <row r="2594" spans="1:25" s="70" customFormat="1" x14ac:dyDescent="0.2">
      <c r="A2594" s="67" t="s">
        <v>11</v>
      </c>
      <c r="B2594" s="67" t="s">
        <v>23</v>
      </c>
      <c r="C2594" s="67" t="s">
        <v>10</v>
      </c>
      <c r="D2594" s="67" t="s">
        <v>311</v>
      </c>
      <c r="E2594" s="88">
        <f>+IF(ISNUMBER(DATA!N410),DATA!N410,"n/a")</f>
        <v>5.01</v>
      </c>
      <c r="F2594" s="78">
        <f>+IF(ISNUMBER(DATA!O410),DATA!O410,"n/a")</f>
        <v>-7.1999999999999995E-2</v>
      </c>
      <c r="G2594" s="88">
        <f>+IF(ISNUMBER(DATA!X410),DATA!X410,"n/a")</f>
        <v>5.09</v>
      </c>
      <c r="H2594" s="78">
        <f>+IF(ISNUMBER(DATA!Y410),DATA!Y410,"n/a")</f>
        <v>-6.5000000000000002E-2</v>
      </c>
      <c r="I2594" s="88">
        <f>+IF(ISNUMBER(DATA!AH410),DATA!AH410,"n/a")</f>
        <v>5.22</v>
      </c>
      <c r="J2594" s="78">
        <f>+IF(ISNUMBER(DATA!AI410),DATA!AI410,"n/a")</f>
        <v>-5.7000000000000002E-2</v>
      </c>
      <c r="K2594" s="88">
        <f>+IF(ISNUMBER(DATA!AR410),DATA!AR410,"n/a")</f>
        <v>5.35</v>
      </c>
      <c r="L2594" s="78">
        <f>+IF(ISNUMBER(DATA!AS410),DATA!AS410,"n/a")</f>
        <v>-3.4000000000000002E-2</v>
      </c>
      <c r="M2594" s="67"/>
      <c r="N2594" s="67"/>
      <c r="O2594" s="67"/>
      <c r="P2594" s="67"/>
      <c r="Q2594" s="67"/>
      <c r="S2594" s="71"/>
      <c r="U2594" s="71"/>
      <c r="W2594" s="71"/>
      <c r="Y2594" s="71"/>
    </row>
    <row r="2595" spans="1:25" s="70" customFormat="1" x14ac:dyDescent="0.2">
      <c r="A2595" s="67" t="s">
        <v>11</v>
      </c>
      <c r="B2595" s="67" t="s">
        <v>23</v>
      </c>
      <c r="C2595" s="67" t="s">
        <v>10</v>
      </c>
      <c r="D2595" s="67" t="s">
        <v>312</v>
      </c>
      <c r="E2595" s="88">
        <f>+IF(ISNUMBER(DATA!N411),DATA!N411,"n/a")</f>
        <v>4.8099999999999996</v>
      </c>
      <c r="F2595" s="78">
        <f>+IF(ISNUMBER(DATA!O411),DATA!O411,"n/a")</f>
        <v>-0.05</v>
      </c>
      <c r="G2595" s="88">
        <f>+IF(ISNUMBER(DATA!X411),DATA!X411,"n/a")</f>
        <v>5.09</v>
      </c>
      <c r="H2595" s="78">
        <f>+IF(ISNUMBER(DATA!Y411),DATA!Y411,"n/a")</f>
        <v>3.0000000000000001E-3</v>
      </c>
      <c r="I2595" s="88">
        <f>+IF(ISNUMBER(DATA!AH411),DATA!AH411,"n/a")</f>
        <v>5.23</v>
      </c>
      <c r="J2595" s="78">
        <f>+IF(ISNUMBER(DATA!AI411),DATA!AI411,"n/a")</f>
        <v>1.2999999999999999E-2</v>
      </c>
      <c r="K2595" s="88">
        <f>+IF(ISNUMBER(DATA!AR411),DATA!AR411,"n/a")</f>
        <v>5.29</v>
      </c>
      <c r="L2595" s="78">
        <f>+IF(ISNUMBER(DATA!AS411),DATA!AS411,"n/a")</f>
        <v>1E-3</v>
      </c>
      <c r="M2595" s="67"/>
      <c r="N2595" s="67"/>
      <c r="O2595" s="67"/>
      <c r="P2595" s="67"/>
      <c r="Q2595" s="67"/>
      <c r="S2595" s="71"/>
      <c r="U2595" s="71"/>
      <c r="W2595" s="71"/>
      <c r="Y2595" s="71"/>
    </row>
    <row r="2596" spans="1:25" s="70" customFormat="1" x14ac:dyDescent="0.2">
      <c r="A2596" s="67" t="s">
        <v>11</v>
      </c>
      <c r="B2596" s="67" t="s">
        <v>23</v>
      </c>
      <c r="C2596" s="67" t="s">
        <v>10</v>
      </c>
      <c r="D2596" s="67" t="s">
        <v>313</v>
      </c>
      <c r="E2596" s="88">
        <f>+IF(ISNUMBER(DATA!N412),DATA!N412,"n/a")</f>
        <v>5.29</v>
      </c>
      <c r="F2596" s="78">
        <f>+IF(ISNUMBER(DATA!O412),DATA!O412,"n/a")</f>
        <v>-0.12</v>
      </c>
      <c r="G2596" s="88">
        <f>+IF(ISNUMBER(DATA!X412),DATA!X412,"n/a")</f>
        <v>5.61</v>
      </c>
      <c r="H2596" s="78">
        <f>+IF(ISNUMBER(DATA!Y412),DATA!Y412,"n/a")</f>
        <v>-5.8999999999999997E-2</v>
      </c>
      <c r="I2596" s="88">
        <f>+IF(ISNUMBER(DATA!AH412),DATA!AH412,"n/a")</f>
        <v>5.76</v>
      </c>
      <c r="J2596" s="78">
        <f>+IF(ISNUMBER(DATA!AI412),DATA!AI412,"n/a")</f>
        <v>-3.6999999999999998E-2</v>
      </c>
      <c r="K2596" s="88">
        <f>+IF(ISNUMBER(DATA!AR412),DATA!AR412,"n/a")</f>
        <v>5.83</v>
      </c>
      <c r="L2596" s="78">
        <f>+IF(ISNUMBER(DATA!AS412),DATA!AS412,"n/a")</f>
        <v>-2.9000000000000001E-2</v>
      </c>
      <c r="M2596" s="67"/>
      <c r="N2596" s="67"/>
      <c r="O2596" s="67"/>
      <c r="P2596" s="67"/>
      <c r="Q2596" s="67"/>
      <c r="S2596" s="71"/>
      <c r="U2596" s="71"/>
      <c r="W2596" s="71"/>
      <c r="Y2596" s="71"/>
    </row>
    <row r="2597" spans="1:25" s="70" customFormat="1" x14ac:dyDescent="0.2">
      <c r="A2597" s="67" t="s">
        <v>11</v>
      </c>
      <c r="B2597" s="67" t="s">
        <v>23</v>
      </c>
      <c r="C2597" s="67" t="s">
        <v>10</v>
      </c>
      <c r="D2597" s="67" t="s">
        <v>314</v>
      </c>
      <c r="E2597" s="88">
        <f>+IF(ISNUMBER(DATA!N413),DATA!N413,"n/a")</f>
        <v>5.31</v>
      </c>
      <c r="F2597" s="78">
        <f>+IF(ISNUMBER(DATA!O413),DATA!O413,"n/a")</f>
        <v>6.6000000000000003E-2</v>
      </c>
      <c r="G2597" s="88">
        <f>+IF(ISNUMBER(DATA!X413),DATA!X413,"n/a")</f>
        <v>5.27</v>
      </c>
      <c r="H2597" s="78">
        <f>+IF(ISNUMBER(DATA!Y413),DATA!Y413,"n/a")</f>
        <v>2.1000000000000001E-2</v>
      </c>
      <c r="I2597" s="88">
        <f>+IF(ISNUMBER(DATA!AH413),DATA!AH413,"n/a")</f>
        <v>5.25</v>
      </c>
      <c r="J2597" s="78">
        <f>+IF(ISNUMBER(DATA!AI413),DATA!AI413,"n/a")</f>
        <v>2.3E-2</v>
      </c>
      <c r="K2597" s="88">
        <f>+IF(ISNUMBER(DATA!AR413),DATA!AR413,"n/a")</f>
        <v>5.19</v>
      </c>
      <c r="L2597" s="78">
        <f>+IF(ISNUMBER(DATA!AS413),DATA!AS413,"n/a")</f>
        <v>3.3000000000000002E-2</v>
      </c>
      <c r="M2597" s="67"/>
      <c r="N2597" s="67"/>
      <c r="O2597" s="67"/>
      <c r="P2597" s="67"/>
      <c r="Q2597" s="67"/>
      <c r="S2597" s="71"/>
      <c r="U2597" s="71"/>
      <c r="W2597" s="71"/>
      <c r="Y2597" s="71"/>
    </row>
    <row r="2598" spans="1:25" s="70" customFormat="1" x14ac:dyDescent="0.2">
      <c r="A2598" s="67" t="s">
        <v>11</v>
      </c>
      <c r="B2598" s="67" t="s">
        <v>23</v>
      </c>
      <c r="C2598" s="67" t="s">
        <v>10</v>
      </c>
      <c r="D2598" s="67" t="s">
        <v>315</v>
      </c>
      <c r="E2598" s="88">
        <f>+IF(ISNUMBER(DATA!N414),DATA!N414,"n/a")</f>
        <v>4.79</v>
      </c>
      <c r="F2598" s="78">
        <f>+IF(ISNUMBER(DATA!O414),DATA!O414,"n/a")</f>
        <v>-1.2999999999999999E-2</v>
      </c>
      <c r="G2598" s="88">
        <f>+IF(ISNUMBER(DATA!X414),DATA!X414,"n/a")</f>
        <v>4.8099999999999996</v>
      </c>
      <c r="H2598" s="78">
        <f>+IF(ISNUMBER(DATA!Y414),DATA!Y414,"n/a")</f>
        <v>-3.4000000000000002E-2</v>
      </c>
      <c r="I2598" s="88">
        <f>+IF(ISNUMBER(DATA!AH414),DATA!AH414,"n/a")</f>
        <v>4.84</v>
      </c>
      <c r="J2598" s="78">
        <f>+IF(ISNUMBER(DATA!AI414),DATA!AI414,"n/a")</f>
        <v>-5.5E-2</v>
      </c>
      <c r="K2598" s="88">
        <f>+IF(ISNUMBER(DATA!AR414),DATA!AR414,"n/a")</f>
        <v>4.8</v>
      </c>
      <c r="L2598" s="78">
        <f>+IF(ISNUMBER(DATA!AS414),DATA!AS414,"n/a")</f>
        <v>-0.13</v>
      </c>
      <c r="M2598" s="67"/>
      <c r="N2598" s="67"/>
      <c r="O2598" s="67"/>
      <c r="P2598" s="67"/>
      <c r="Q2598" s="67"/>
      <c r="S2598" s="71"/>
      <c r="U2598" s="71"/>
      <c r="W2598" s="71"/>
      <c r="Y2598" s="71"/>
    </row>
    <row r="2599" spans="1:25" s="70" customFormat="1" x14ac:dyDescent="0.2">
      <c r="A2599" s="67" t="s">
        <v>11</v>
      </c>
      <c r="B2599" s="67" t="s">
        <v>23</v>
      </c>
      <c r="C2599" s="67" t="s">
        <v>10</v>
      </c>
      <c r="D2599" s="67" t="s">
        <v>316</v>
      </c>
      <c r="E2599" s="88">
        <f>+IF(ISNUMBER(DATA!N415),DATA!N415,"n/a")</f>
        <v>5.18</v>
      </c>
      <c r="F2599" s="78">
        <f>+IF(ISNUMBER(DATA!O415),DATA!O415,"n/a")</f>
        <v>-2.4E-2</v>
      </c>
      <c r="G2599" s="88">
        <f>+IF(ISNUMBER(DATA!X415),DATA!X415,"n/a")</f>
        <v>5.0999999999999996</v>
      </c>
      <c r="H2599" s="78">
        <f>+IF(ISNUMBER(DATA!Y415),DATA!Y415,"n/a")</f>
        <v>-3.5999999999999997E-2</v>
      </c>
      <c r="I2599" s="88">
        <f>+IF(ISNUMBER(DATA!AH415),DATA!AH415,"n/a")</f>
        <v>5.1100000000000003</v>
      </c>
      <c r="J2599" s="78">
        <f>+IF(ISNUMBER(DATA!AI415),DATA!AI415,"n/a")</f>
        <v>-4.2000000000000003E-2</v>
      </c>
      <c r="K2599" s="88">
        <f>+IF(ISNUMBER(DATA!AR415),DATA!AR415,"n/a")</f>
        <v>5.12</v>
      </c>
      <c r="L2599" s="78">
        <f>+IF(ISNUMBER(DATA!AS415),DATA!AS415,"n/a")</f>
        <v>-4.9000000000000002E-2</v>
      </c>
      <c r="M2599" s="67"/>
      <c r="N2599" s="67"/>
      <c r="O2599" s="67"/>
      <c r="P2599" s="67"/>
      <c r="Q2599" s="67"/>
      <c r="S2599" s="71"/>
      <c r="U2599" s="71"/>
      <c r="W2599" s="71"/>
      <c r="Y2599" s="71"/>
    </row>
    <row r="2600" spans="1:25" s="70" customFormat="1" x14ac:dyDescent="0.2">
      <c r="A2600" s="67" t="s">
        <v>11</v>
      </c>
      <c r="B2600" s="67" t="s">
        <v>23</v>
      </c>
      <c r="C2600" s="67" t="s">
        <v>10</v>
      </c>
      <c r="D2600" s="67" t="s">
        <v>317</v>
      </c>
      <c r="E2600" s="88">
        <f>+IF(ISNUMBER(DATA!N416),DATA!N416,"n/a")</f>
        <v>5.43</v>
      </c>
      <c r="F2600" s="78">
        <f>+IF(ISNUMBER(DATA!O416),DATA!O416,"n/a")</f>
        <v>2.5999999999999999E-2</v>
      </c>
      <c r="G2600" s="88">
        <f>+IF(ISNUMBER(DATA!X416),DATA!X416,"n/a")</f>
        <v>5.43</v>
      </c>
      <c r="H2600" s="78">
        <f>+IF(ISNUMBER(DATA!Y416),DATA!Y416,"n/a")</f>
        <v>1.0999999999999999E-2</v>
      </c>
      <c r="I2600" s="88">
        <f>+IF(ISNUMBER(DATA!AH416),DATA!AH416,"n/a")</f>
        <v>5.5</v>
      </c>
      <c r="J2600" s="78">
        <f>+IF(ISNUMBER(DATA!AI416),DATA!AI416,"n/a")</f>
        <v>2.3E-2</v>
      </c>
      <c r="K2600" s="88">
        <f>+IF(ISNUMBER(DATA!AR416),DATA!AR416,"n/a")</f>
        <v>5.57</v>
      </c>
      <c r="L2600" s="78">
        <f>+IF(ISNUMBER(DATA!AS416),DATA!AS416,"n/a")</f>
        <v>0.04</v>
      </c>
      <c r="M2600" s="67"/>
      <c r="N2600" s="67"/>
      <c r="O2600" s="67"/>
      <c r="P2600" s="67"/>
      <c r="Q2600" s="67"/>
      <c r="S2600" s="71"/>
      <c r="U2600" s="71"/>
      <c r="W2600" s="71"/>
      <c r="Y2600" s="71"/>
    </row>
    <row r="2601" spans="1:25" s="70" customFormat="1" x14ac:dyDescent="0.2">
      <c r="A2601" s="67" t="s">
        <v>11</v>
      </c>
      <c r="B2601" s="67" t="s">
        <v>23</v>
      </c>
      <c r="C2601" s="67" t="s">
        <v>10</v>
      </c>
      <c r="D2601" s="67" t="s">
        <v>318</v>
      </c>
      <c r="E2601" s="88">
        <f>+IF(ISNUMBER(DATA!N417),DATA!N417,"n/a")</f>
        <v>4.93</v>
      </c>
      <c r="F2601" s="78">
        <f>+IF(ISNUMBER(DATA!O417),DATA!O417,"n/a")</f>
        <v>-3.5999999999999997E-2</v>
      </c>
      <c r="G2601" s="88">
        <f>+IF(ISNUMBER(DATA!X417),DATA!X417,"n/a")</f>
        <v>5.0199999999999996</v>
      </c>
      <c r="H2601" s="78">
        <f>+IF(ISNUMBER(DATA!Y417),DATA!Y417,"n/a")</f>
        <v>-1.2E-2</v>
      </c>
      <c r="I2601" s="88">
        <f>+IF(ISNUMBER(DATA!AH417),DATA!AH417,"n/a")</f>
        <v>5.04</v>
      </c>
      <c r="J2601" s="78">
        <f>+IF(ISNUMBER(DATA!AI417),DATA!AI417,"n/a")</f>
        <v>-5.2999999999999999E-2</v>
      </c>
      <c r="K2601" s="88">
        <f>+IF(ISNUMBER(DATA!AR417),DATA!AR417,"n/a")</f>
        <v>5.12</v>
      </c>
      <c r="L2601" s="78">
        <f>+IF(ISNUMBER(DATA!AS417),DATA!AS417,"n/a")</f>
        <v>-5.8000000000000003E-2</v>
      </c>
      <c r="M2601" s="67"/>
      <c r="N2601" s="67"/>
      <c r="O2601" s="67"/>
      <c r="P2601" s="67"/>
      <c r="Q2601" s="67"/>
      <c r="S2601" s="71"/>
      <c r="U2601" s="71"/>
      <c r="W2601" s="71"/>
      <c r="Y2601" s="71"/>
    </row>
    <row r="2602" spans="1:25" s="70" customFormat="1" x14ac:dyDescent="0.2">
      <c r="A2602" s="67" t="s">
        <v>11</v>
      </c>
      <c r="B2602" s="67" t="s">
        <v>23</v>
      </c>
      <c r="C2602" s="67" t="s">
        <v>10</v>
      </c>
      <c r="D2602" s="67" t="s">
        <v>319</v>
      </c>
      <c r="E2602" s="88">
        <f>+IF(ISNUMBER(DATA!N418),DATA!N418,"n/a")</f>
        <v>4.75</v>
      </c>
      <c r="F2602" s="78">
        <f>+IF(ISNUMBER(DATA!O418),DATA!O418,"n/a")</f>
        <v>-6.8000000000000005E-2</v>
      </c>
      <c r="G2602" s="88">
        <f>+IF(ISNUMBER(DATA!X418),DATA!X418,"n/a")</f>
        <v>4.8</v>
      </c>
      <c r="H2602" s="78">
        <f>+IF(ISNUMBER(DATA!Y418),DATA!Y418,"n/a")</f>
        <v>-1.2E-2</v>
      </c>
      <c r="I2602" s="88">
        <f>+IF(ISNUMBER(DATA!AH418),DATA!AH418,"n/a")</f>
        <v>4.8099999999999996</v>
      </c>
      <c r="J2602" s="78">
        <f>+IF(ISNUMBER(DATA!AI418),DATA!AI418,"n/a")</f>
        <v>-3.1E-2</v>
      </c>
      <c r="K2602" s="88">
        <f>+IF(ISNUMBER(DATA!AR418),DATA!AR418,"n/a")</f>
        <v>4.79</v>
      </c>
      <c r="L2602" s="78">
        <f>+IF(ISNUMBER(DATA!AS418),DATA!AS418,"n/a")</f>
        <v>-3.5999999999999997E-2</v>
      </c>
      <c r="M2602" s="67"/>
      <c r="N2602" s="67"/>
      <c r="O2602" s="67"/>
      <c r="P2602" s="67"/>
      <c r="Q2602" s="67"/>
      <c r="S2602" s="71"/>
      <c r="U2602" s="71"/>
      <c r="W2602" s="71"/>
      <c r="Y2602" s="71"/>
    </row>
    <row r="2603" spans="1:25" s="70" customFormat="1" x14ac:dyDescent="0.2">
      <c r="A2603" s="67" t="s">
        <v>11</v>
      </c>
      <c r="B2603" s="67" t="s">
        <v>23</v>
      </c>
      <c r="C2603" s="67" t="s">
        <v>10</v>
      </c>
      <c r="D2603" s="67" t="s">
        <v>320</v>
      </c>
      <c r="E2603" s="88">
        <f>+IF(ISNUMBER(DATA!N419),DATA!N419,"n/a")</f>
        <v>5.7</v>
      </c>
      <c r="F2603" s="78">
        <f>+IF(ISNUMBER(DATA!O419),DATA!O419,"n/a")</f>
        <v>-6.9000000000000006E-2</v>
      </c>
      <c r="G2603" s="88">
        <f>+IF(ISNUMBER(DATA!X419),DATA!X419,"n/a")</f>
        <v>5.7</v>
      </c>
      <c r="H2603" s="78">
        <f>+IF(ISNUMBER(DATA!Y419),DATA!Y419,"n/a")</f>
        <v>1.9E-2</v>
      </c>
      <c r="I2603" s="88">
        <f>+IF(ISNUMBER(DATA!AH419),DATA!AH419,"n/a")</f>
        <v>5.66</v>
      </c>
      <c r="J2603" s="78">
        <f>+IF(ISNUMBER(DATA!AI419),DATA!AI419,"n/a")</f>
        <v>2.5000000000000001E-2</v>
      </c>
      <c r="K2603" s="88">
        <f>+IF(ISNUMBER(DATA!AR419),DATA!AR419,"n/a")</f>
        <v>5.71</v>
      </c>
      <c r="L2603" s="78">
        <f>+IF(ISNUMBER(DATA!AS419),DATA!AS419,"n/a")</f>
        <v>4.2000000000000003E-2</v>
      </c>
      <c r="M2603" s="67"/>
      <c r="N2603" s="67"/>
      <c r="O2603" s="67"/>
      <c r="P2603" s="67"/>
      <c r="Q2603" s="67"/>
      <c r="S2603" s="71"/>
      <c r="U2603" s="71"/>
      <c r="W2603" s="71"/>
      <c r="Y2603" s="71"/>
    </row>
    <row r="2604" spans="1:25" s="70" customFormat="1" x14ac:dyDescent="0.2">
      <c r="A2604" s="67" t="s">
        <v>11</v>
      </c>
      <c r="B2604" s="67" t="s">
        <v>23</v>
      </c>
      <c r="C2604" s="67" t="s">
        <v>10</v>
      </c>
      <c r="D2604" s="67" t="s">
        <v>321</v>
      </c>
      <c r="E2604" s="88">
        <f>+IF(ISNUMBER(DATA!N420),DATA!N420,"n/a")</f>
        <v>4.46</v>
      </c>
      <c r="F2604" s="78">
        <f>+IF(ISNUMBER(DATA!O420),DATA!O420,"n/a")</f>
        <v>-9.1999999999999998E-2</v>
      </c>
      <c r="G2604" s="88">
        <f>+IF(ISNUMBER(DATA!X420),DATA!X420,"n/a")</f>
        <v>4.49</v>
      </c>
      <c r="H2604" s="78">
        <f>+IF(ISNUMBER(DATA!Y420),DATA!Y420,"n/a")</f>
        <v>-2E-3</v>
      </c>
      <c r="I2604" s="88">
        <f>+IF(ISNUMBER(DATA!AH420),DATA!AH420,"n/a")</f>
        <v>4.4800000000000004</v>
      </c>
      <c r="J2604" s="78">
        <f>+IF(ISNUMBER(DATA!AI420),DATA!AI420,"n/a")</f>
        <v>-1.2999999999999999E-2</v>
      </c>
      <c r="K2604" s="88">
        <f>+IF(ISNUMBER(DATA!AR420),DATA!AR420,"n/a")</f>
        <v>4.43</v>
      </c>
      <c r="L2604" s="78">
        <f>+IF(ISNUMBER(DATA!AS420),DATA!AS420,"n/a")</f>
        <v>-1.4E-2</v>
      </c>
      <c r="M2604" s="67"/>
      <c r="N2604" s="67"/>
      <c r="O2604" s="67"/>
      <c r="P2604" s="67"/>
      <c r="Q2604" s="67"/>
      <c r="S2604" s="71"/>
      <c r="U2604" s="71"/>
      <c r="W2604" s="71"/>
      <c r="Y2604" s="71"/>
    </row>
    <row r="2605" spans="1:25" s="70" customFormat="1" x14ac:dyDescent="0.2">
      <c r="A2605" s="67" t="s">
        <v>11</v>
      </c>
      <c r="B2605" s="67" t="s">
        <v>23</v>
      </c>
      <c r="C2605" s="67" t="s">
        <v>10</v>
      </c>
      <c r="D2605" s="67" t="s">
        <v>347</v>
      </c>
      <c r="E2605" s="88">
        <f>+IF(ISNUMBER(DATA!N421),DATA!N421,"n/a")</f>
        <v>5.04</v>
      </c>
      <c r="F2605" s="78">
        <f>+IF(ISNUMBER(DATA!O421),DATA!O421,"n/a")</f>
        <v>9.1999999999999998E-2</v>
      </c>
      <c r="G2605" s="88">
        <f>+IF(ISNUMBER(DATA!X421),DATA!X421,"n/a")</f>
        <v>5.1100000000000003</v>
      </c>
      <c r="H2605" s="78">
        <f>+IF(ISNUMBER(DATA!Y421),DATA!Y421,"n/a")</f>
        <v>0.115</v>
      </c>
      <c r="I2605" s="88">
        <f>+IF(ISNUMBER(DATA!AH421),DATA!AH421,"n/a")</f>
        <v>5.04</v>
      </c>
      <c r="J2605" s="78">
        <f>+IF(ISNUMBER(DATA!AI421),DATA!AI421,"n/a")</f>
        <v>6.3E-2</v>
      </c>
      <c r="K2605" s="88">
        <f>+IF(ISNUMBER(DATA!AR421),DATA!AR421,"n/a")</f>
        <v>4.9000000000000004</v>
      </c>
      <c r="L2605" s="78">
        <f>+IF(ISNUMBER(DATA!AS421),DATA!AS421,"n/a")</f>
        <v>7.9000000000000001E-2</v>
      </c>
      <c r="M2605" s="67"/>
      <c r="N2605" s="67"/>
      <c r="O2605" s="67"/>
      <c r="P2605" s="67"/>
      <c r="Q2605" s="67"/>
      <c r="S2605" s="71"/>
      <c r="U2605" s="71"/>
      <c r="W2605" s="71"/>
      <c r="Y2605" s="71"/>
    </row>
    <row r="2606" spans="1:25" s="70" customFormat="1" x14ac:dyDescent="0.2">
      <c r="A2606" s="67" t="s">
        <v>11</v>
      </c>
      <c r="B2606" s="67" t="s">
        <v>23</v>
      </c>
      <c r="C2606" s="67" t="s">
        <v>10</v>
      </c>
      <c r="D2606" s="67" t="s">
        <v>348</v>
      </c>
      <c r="E2606" s="88">
        <f>+IF(ISNUMBER(DATA!N422),DATA!N422,"n/a")</f>
        <v>5.09</v>
      </c>
      <c r="F2606" s="78">
        <f>+IF(ISNUMBER(DATA!O422),DATA!O422,"n/a")</f>
        <v>6.9000000000000006E-2</v>
      </c>
      <c r="G2606" s="88">
        <f>+IF(ISNUMBER(DATA!X422),DATA!X422,"n/a")</f>
        <v>5.07</v>
      </c>
      <c r="H2606" s="78">
        <f>+IF(ISNUMBER(DATA!Y422),DATA!Y422,"n/a")</f>
        <v>6.0999999999999999E-2</v>
      </c>
      <c r="I2606" s="88">
        <f>+IF(ISNUMBER(DATA!AH422),DATA!AH422,"n/a")</f>
        <v>4.96</v>
      </c>
      <c r="J2606" s="78">
        <f>+IF(ISNUMBER(DATA!AI422),DATA!AI422,"n/a")</f>
        <v>0.02</v>
      </c>
      <c r="K2606" s="88">
        <f>+IF(ISNUMBER(DATA!AR422),DATA!AR422,"n/a")</f>
        <v>4.84</v>
      </c>
      <c r="L2606" s="78">
        <f>+IF(ISNUMBER(DATA!AS422),DATA!AS422,"n/a")</f>
        <v>-1.7000000000000001E-2</v>
      </c>
      <c r="M2606" s="67"/>
      <c r="N2606" s="67"/>
      <c r="O2606" s="67"/>
      <c r="P2606" s="67"/>
      <c r="Q2606" s="67"/>
      <c r="S2606" s="71"/>
      <c r="U2606" s="71"/>
      <c r="W2606" s="71"/>
      <c r="Y2606" s="71"/>
    </row>
    <row r="2607" spans="1:25" x14ac:dyDescent="0.2">
      <c r="E2607" s="101"/>
      <c r="F2607" s="103"/>
      <c r="G2607" s="101"/>
      <c r="H2607" s="103"/>
      <c r="I2607" s="101"/>
      <c r="J2607" s="103"/>
      <c r="K2607" s="101"/>
      <c r="L2607" s="103"/>
    </row>
    <row r="2608" spans="1:25" s="70" customFormat="1" x14ac:dyDescent="0.2">
      <c r="A2608" s="67" t="s">
        <v>11</v>
      </c>
      <c r="B2608" s="67" t="s">
        <v>23</v>
      </c>
      <c r="C2608" s="67" t="s">
        <v>26</v>
      </c>
      <c r="D2608" s="67" t="s">
        <v>274</v>
      </c>
      <c r="E2608" s="88">
        <f>+IF(ISNUMBER(DATA!P373),DATA!P373,"n/a")</f>
        <v>2.34</v>
      </c>
      <c r="F2608" s="78">
        <f>+IF(ISNUMBER(DATA!Q373),DATA!Q373,"n/a")</f>
        <v>-0.11899999999999999</v>
      </c>
      <c r="G2608" s="88">
        <f>+IF(ISNUMBER(DATA!Z373),DATA!Z373,"n/a")</f>
        <v>2.58</v>
      </c>
      <c r="H2608" s="78">
        <f>+IF(ISNUMBER(DATA!AA373),DATA!AA373,"n/a")</f>
        <v>-5.7000000000000002E-2</v>
      </c>
      <c r="I2608" s="88">
        <f>+IF(ISNUMBER(DATA!AJ373),DATA!AJ373,"n/a")</f>
        <v>2.66</v>
      </c>
      <c r="J2608" s="78">
        <f>+IF(ISNUMBER(DATA!AK373),DATA!AK373,"n/a")</f>
        <v>-5.5E-2</v>
      </c>
      <c r="K2608" s="88">
        <f>+IF(ISNUMBER(DATA!AT373),DATA!AT373,"n/a")</f>
        <v>2.61</v>
      </c>
      <c r="L2608" s="78">
        <f>+IF(ISNUMBER(DATA!AU373),DATA!AU373,"n/a")</f>
        <v>-4.2999999999999997E-2</v>
      </c>
      <c r="M2608" s="67"/>
      <c r="N2608" s="67"/>
      <c r="O2608" s="67"/>
      <c r="P2608" s="67"/>
      <c r="Q2608" s="67"/>
      <c r="S2608" s="71"/>
      <c r="U2608" s="71"/>
      <c r="W2608" s="71"/>
      <c r="Y2608" s="71"/>
    </row>
    <row r="2609" spans="1:25" s="70" customFormat="1" x14ac:dyDescent="0.2">
      <c r="A2609" s="67" t="s">
        <v>11</v>
      </c>
      <c r="B2609" s="67" t="s">
        <v>23</v>
      </c>
      <c r="C2609" s="67" t="s">
        <v>26</v>
      </c>
      <c r="D2609" s="67" t="s">
        <v>275</v>
      </c>
      <c r="E2609" s="88">
        <f>+IF(ISNUMBER(DATA!P374),DATA!P374,"n/a")</f>
        <v>2.2999999999999998</v>
      </c>
      <c r="F2609" s="78">
        <f>+IF(ISNUMBER(DATA!Q374),DATA!Q374,"n/a")</f>
        <v>-4.1000000000000002E-2</v>
      </c>
      <c r="G2609" s="88">
        <f>+IF(ISNUMBER(DATA!Z374),DATA!Z374,"n/a")</f>
        <v>2.3199999999999998</v>
      </c>
      <c r="H2609" s="78">
        <f>+IF(ISNUMBER(DATA!AA374),DATA!AA374,"n/a")</f>
        <v>0.01</v>
      </c>
      <c r="I2609" s="88">
        <f>+IF(ISNUMBER(DATA!AJ374),DATA!AJ374,"n/a")</f>
        <v>2.31</v>
      </c>
      <c r="J2609" s="78">
        <f>+IF(ISNUMBER(DATA!AK374),DATA!AK374,"n/a")</f>
        <v>4.0000000000000001E-3</v>
      </c>
      <c r="K2609" s="88">
        <f>+IF(ISNUMBER(DATA!AT374),DATA!AT374,"n/a")</f>
        <v>2.31</v>
      </c>
      <c r="L2609" s="78">
        <f>+IF(ISNUMBER(DATA!AU374),DATA!AU374,"n/a")</f>
        <v>1.6E-2</v>
      </c>
      <c r="M2609" s="67"/>
      <c r="N2609" s="67"/>
      <c r="O2609" s="67"/>
      <c r="P2609" s="67"/>
      <c r="Q2609" s="67"/>
      <c r="S2609" s="71"/>
      <c r="U2609" s="71"/>
      <c r="W2609" s="71"/>
      <c r="Y2609" s="71"/>
    </row>
    <row r="2610" spans="1:25" s="70" customFormat="1" x14ac:dyDescent="0.2">
      <c r="A2610" s="67" t="s">
        <v>11</v>
      </c>
      <c r="B2610" s="67" t="s">
        <v>23</v>
      </c>
      <c r="C2610" s="67" t="s">
        <v>26</v>
      </c>
      <c r="D2610" s="67" t="s">
        <v>276</v>
      </c>
      <c r="E2610" s="88">
        <f>+IF(ISNUMBER(DATA!P375),DATA!P375,"n/a")</f>
        <v>2.2599999999999998</v>
      </c>
      <c r="F2610" s="78">
        <f>+IF(ISNUMBER(DATA!Q375),DATA!Q375,"n/a")</f>
        <v>1.2999999999999999E-2</v>
      </c>
      <c r="G2610" s="88">
        <f>+IF(ISNUMBER(DATA!Z375),DATA!Z375,"n/a")</f>
        <v>2.2799999999999998</v>
      </c>
      <c r="H2610" s="78">
        <f>+IF(ISNUMBER(DATA!AA375),DATA!AA375,"n/a")</f>
        <v>1.2999999999999999E-2</v>
      </c>
      <c r="I2610" s="88">
        <f>+IF(ISNUMBER(DATA!AJ375),DATA!AJ375,"n/a")</f>
        <v>2.27</v>
      </c>
      <c r="J2610" s="78">
        <f>+IF(ISNUMBER(DATA!AK375),DATA!AK375,"n/a")</f>
        <v>6.0000000000000001E-3</v>
      </c>
      <c r="K2610" s="88">
        <f>+IF(ISNUMBER(DATA!AT375),DATA!AT375,"n/a")</f>
        <v>2.27</v>
      </c>
      <c r="L2610" s="78">
        <f>+IF(ISNUMBER(DATA!AU375),DATA!AU375,"n/a")</f>
        <v>1.2999999999999999E-2</v>
      </c>
      <c r="M2610" s="67"/>
      <c r="N2610" s="67"/>
      <c r="O2610" s="67"/>
      <c r="P2610" s="67"/>
      <c r="Q2610" s="67"/>
      <c r="S2610" s="71"/>
      <c r="U2610" s="71"/>
      <c r="W2610" s="71"/>
      <c r="Y2610" s="71"/>
    </row>
    <row r="2611" spans="1:25" s="70" customFormat="1" x14ac:dyDescent="0.2">
      <c r="A2611" s="67" t="s">
        <v>11</v>
      </c>
      <c r="B2611" s="67" t="s">
        <v>23</v>
      </c>
      <c r="C2611" s="67" t="s">
        <v>26</v>
      </c>
      <c r="D2611" s="67" t="s">
        <v>277</v>
      </c>
      <c r="E2611" s="88">
        <f>+IF(ISNUMBER(DATA!P376),DATA!P376,"n/a")</f>
        <v>2.39</v>
      </c>
      <c r="F2611" s="78">
        <f>+IF(ISNUMBER(DATA!Q376),DATA!Q376,"n/a")</f>
        <v>-5.3999999999999999E-2</v>
      </c>
      <c r="G2611" s="88">
        <f>+IF(ISNUMBER(DATA!Z376),DATA!Z376,"n/a")</f>
        <v>2.39</v>
      </c>
      <c r="H2611" s="78">
        <f>+IF(ISNUMBER(DATA!AA376),DATA!AA376,"n/a")</f>
        <v>-3.0000000000000001E-3</v>
      </c>
      <c r="I2611" s="88">
        <f>+IF(ISNUMBER(DATA!AJ376),DATA!AJ376,"n/a")</f>
        <v>2.39</v>
      </c>
      <c r="J2611" s="78">
        <f>+IF(ISNUMBER(DATA!AK376),DATA!AK376,"n/a")</f>
        <v>-6.0000000000000001E-3</v>
      </c>
      <c r="K2611" s="88">
        <f>+IF(ISNUMBER(DATA!AT376),DATA!AT376,"n/a")</f>
        <v>2.37</v>
      </c>
      <c r="L2611" s="78">
        <f>+IF(ISNUMBER(DATA!AU376),DATA!AU376,"n/a")</f>
        <v>1.2E-2</v>
      </c>
      <c r="M2611" s="67"/>
      <c r="N2611" s="67"/>
      <c r="O2611" s="67"/>
      <c r="P2611" s="67"/>
      <c r="Q2611" s="67"/>
      <c r="S2611" s="71"/>
      <c r="U2611" s="71"/>
      <c r="W2611" s="71"/>
      <c r="Y2611" s="71"/>
    </row>
    <row r="2612" spans="1:25" s="70" customFormat="1" x14ac:dyDescent="0.2">
      <c r="A2612" s="67" t="s">
        <v>11</v>
      </c>
      <c r="B2612" s="67" t="s">
        <v>23</v>
      </c>
      <c r="C2612" s="67" t="s">
        <v>26</v>
      </c>
      <c r="D2612" s="67" t="s">
        <v>278</v>
      </c>
      <c r="E2612" s="88">
        <f>+IF(ISNUMBER(DATA!P377),DATA!P377,"n/a")</f>
        <v>2.2200000000000002</v>
      </c>
      <c r="F2612" s="78">
        <f>+IF(ISNUMBER(DATA!Q377),DATA!Q377,"n/a")</f>
        <v>-6.6000000000000003E-2</v>
      </c>
      <c r="G2612" s="88">
        <f>+IF(ISNUMBER(DATA!Z377),DATA!Z377,"n/a")</f>
        <v>2.31</v>
      </c>
      <c r="H2612" s="78">
        <f>+IF(ISNUMBER(DATA!AA377),DATA!AA377,"n/a")</f>
        <v>-4.7E-2</v>
      </c>
      <c r="I2612" s="88">
        <f>+IF(ISNUMBER(DATA!AJ377),DATA!AJ377,"n/a")</f>
        <v>2.34</v>
      </c>
      <c r="J2612" s="78">
        <f>+IF(ISNUMBER(DATA!AK377),DATA!AK377,"n/a")</f>
        <v>-3.4000000000000002E-2</v>
      </c>
      <c r="K2612" s="88">
        <f>+IF(ISNUMBER(DATA!AT377),DATA!AT377,"n/a")</f>
        <v>2.37</v>
      </c>
      <c r="L2612" s="78">
        <f>+IF(ISNUMBER(DATA!AU377),DATA!AU377,"n/a")</f>
        <v>-8.9999999999999993E-3</v>
      </c>
      <c r="M2612" s="67"/>
      <c r="N2612" s="67"/>
      <c r="O2612" s="67"/>
      <c r="P2612" s="67"/>
      <c r="Q2612" s="67"/>
      <c r="S2612" s="71"/>
      <c r="U2612" s="71"/>
      <c r="W2612" s="71"/>
      <c r="Y2612" s="71"/>
    </row>
    <row r="2613" spans="1:25" s="70" customFormat="1" x14ac:dyDescent="0.2">
      <c r="A2613" s="67" t="s">
        <v>11</v>
      </c>
      <c r="B2613" s="67" t="s">
        <v>23</v>
      </c>
      <c r="C2613" s="67" t="s">
        <v>26</v>
      </c>
      <c r="D2613" s="67" t="s">
        <v>279</v>
      </c>
      <c r="E2613" s="88">
        <f>+IF(ISNUMBER(DATA!P378),DATA!P378,"n/a")</f>
        <v>2.1</v>
      </c>
      <c r="F2613" s="78">
        <f>+IF(ISNUMBER(DATA!Q378),DATA!Q378,"n/a")</f>
        <v>-6.2E-2</v>
      </c>
      <c r="G2613" s="88">
        <f>+IF(ISNUMBER(DATA!Z378),DATA!Z378,"n/a")</f>
        <v>2.11</v>
      </c>
      <c r="H2613" s="78">
        <f>+IF(ISNUMBER(DATA!AA378),DATA!AA378,"n/a")</f>
        <v>-5.7000000000000002E-2</v>
      </c>
      <c r="I2613" s="88">
        <f>+IF(ISNUMBER(DATA!AJ378),DATA!AJ378,"n/a")</f>
        <v>2.12</v>
      </c>
      <c r="J2613" s="78">
        <f>+IF(ISNUMBER(DATA!AK378),DATA!AK378,"n/a")</f>
        <v>-5.2999999999999999E-2</v>
      </c>
      <c r="K2613" s="88">
        <f>+IF(ISNUMBER(DATA!AT378),DATA!AT378,"n/a")</f>
        <v>2.1</v>
      </c>
      <c r="L2613" s="78">
        <f>+IF(ISNUMBER(DATA!AU378),DATA!AU378,"n/a")</f>
        <v>-4.9000000000000002E-2</v>
      </c>
      <c r="M2613" s="67"/>
      <c r="N2613" s="67"/>
      <c r="O2613" s="67"/>
      <c r="P2613" s="67"/>
      <c r="Q2613" s="67"/>
      <c r="S2613" s="71"/>
      <c r="U2613" s="71"/>
      <c r="W2613" s="71"/>
      <c r="Y2613" s="71"/>
    </row>
    <row r="2614" spans="1:25" s="70" customFormat="1" x14ac:dyDescent="0.2">
      <c r="A2614" s="67" t="s">
        <v>11</v>
      </c>
      <c r="B2614" s="67" t="s">
        <v>23</v>
      </c>
      <c r="C2614" s="67" t="s">
        <v>26</v>
      </c>
      <c r="D2614" s="67" t="s">
        <v>280</v>
      </c>
      <c r="E2614" s="88">
        <f>+IF(ISNUMBER(DATA!P379),DATA!P379,"n/a")</f>
        <v>2.44</v>
      </c>
      <c r="F2614" s="78">
        <f>+IF(ISNUMBER(DATA!Q379),DATA!Q379,"n/a")</f>
        <v>-1.9E-2</v>
      </c>
      <c r="G2614" s="88">
        <f>+IF(ISNUMBER(DATA!Z379),DATA!Z379,"n/a")</f>
        <v>2.41</v>
      </c>
      <c r="H2614" s="78">
        <f>+IF(ISNUMBER(DATA!AA379),DATA!AA379,"n/a")</f>
        <v>-1.9E-2</v>
      </c>
      <c r="I2614" s="88">
        <f>+IF(ISNUMBER(DATA!AJ379),DATA!AJ379,"n/a")</f>
        <v>2.4300000000000002</v>
      </c>
      <c r="J2614" s="78">
        <f>+IF(ISNUMBER(DATA!AK379),DATA!AK379,"n/a")</f>
        <v>-3.7999999999999999E-2</v>
      </c>
      <c r="K2614" s="88">
        <f>+IF(ISNUMBER(DATA!AT379),DATA!AT379,"n/a")</f>
        <v>2.5</v>
      </c>
      <c r="L2614" s="78">
        <f>+IF(ISNUMBER(DATA!AU379),DATA!AU379,"n/a")</f>
        <v>-1.9E-2</v>
      </c>
      <c r="M2614" s="67"/>
      <c r="N2614" s="67"/>
      <c r="O2614" s="67"/>
      <c r="P2614" s="67"/>
      <c r="Q2614" s="67"/>
      <c r="S2614" s="71"/>
      <c r="U2614" s="71"/>
      <c r="W2614" s="71"/>
      <c r="Y2614" s="71"/>
    </row>
    <row r="2615" spans="1:25" s="70" customFormat="1" x14ac:dyDescent="0.2">
      <c r="A2615" s="67" t="s">
        <v>11</v>
      </c>
      <c r="B2615" s="67" t="s">
        <v>23</v>
      </c>
      <c r="C2615" s="67" t="s">
        <v>26</v>
      </c>
      <c r="D2615" s="67" t="s">
        <v>281</v>
      </c>
      <c r="E2615" s="88">
        <f>+IF(ISNUMBER(DATA!P380),DATA!P380,"n/a")</f>
        <v>2.64</v>
      </c>
      <c r="F2615" s="78">
        <f>+IF(ISNUMBER(DATA!Q380),DATA!Q380,"n/a")</f>
        <v>0.11600000000000001</v>
      </c>
      <c r="G2615" s="88">
        <f>+IF(ISNUMBER(DATA!Z380),DATA!Z380,"n/a")</f>
        <v>2.6</v>
      </c>
      <c r="H2615" s="78">
        <f>+IF(ISNUMBER(DATA!AA380),DATA!AA380,"n/a")</f>
        <v>9.5000000000000001E-2</v>
      </c>
      <c r="I2615" s="88">
        <f>+IF(ISNUMBER(DATA!AJ380),DATA!AJ380,"n/a")</f>
        <v>2.59</v>
      </c>
      <c r="J2615" s="78">
        <f>+IF(ISNUMBER(DATA!AK380),DATA!AK380,"n/a")</f>
        <v>6.7000000000000004E-2</v>
      </c>
      <c r="K2615" s="88">
        <f>+IF(ISNUMBER(DATA!AT380),DATA!AT380,"n/a")</f>
        <v>2.5499999999999998</v>
      </c>
      <c r="L2615" s="78">
        <f>+IF(ISNUMBER(DATA!AU380),DATA!AU380,"n/a")</f>
        <v>4.3999999999999997E-2</v>
      </c>
      <c r="M2615" s="67"/>
      <c r="N2615" s="67"/>
      <c r="O2615" s="67"/>
      <c r="P2615" s="67"/>
      <c r="Q2615" s="67"/>
      <c r="S2615" s="71"/>
      <c r="U2615" s="71"/>
      <c r="W2615" s="71"/>
      <c r="Y2615" s="71"/>
    </row>
    <row r="2616" spans="1:25" s="70" customFormat="1" x14ac:dyDescent="0.2">
      <c r="A2616" s="67" t="s">
        <v>11</v>
      </c>
      <c r="B2616" s="67" t="s">
        <v>23</v>
      </c>
      <c r="C2616" s="67" t="s">
        <v>26</v>
      </c>
      <c r="D2616" s="67" t="s">
        <v>282</v>
      </c>
      <c r="E2616" s="88">
        <f>+IF(ISNUMBER(DATA!P381),DATA!P381,"n/a")</f>
        <v>2.3199999999999998</v>
      </c>
      <c r="F2616" s="78">
        <f>+IF(ISNUMBER(DATA!Q381),DATA!Q381,"n/a")</f>
        <v>3.0000000000000001E-3</v>
      </c>
      <c r="G2616" s="88">
        <f>+IF(ISNUMBER(DATA!Z381),DATA!Z381,"n/a")</f>
        <v>2.2999999999999998</v>
      </c>
      <c r="H2616" s="78">
        <f>+IF(ISNUMBER(DATA!AA381),DATA!AA381,"n/a")</f>
        <v>1.2999999999999999E-2</v>
      </c>
      <c r="I2616" s="88">
        <f>+IF(ISNUMBER(DATA!AJ381),DATA!AJ381,"n/a")</f>
        <v>2.3199999999999998</v>
      </c>
      <c r="J2616" s="78">
        <f>+IF(ISNUMBER(DATA!AK381),DATA!AK381,"n/a")</f>
        <v>1.2E-2</v>
      </c>
      <c r="K2616" s="88">
        <f>+IF(ISNUMBER(DATA!AT381),DATA!AT381,"n/a")</f>
        <v>2.2200000000000002</v>
      </c>
      <c r="L2616" s="78">
        <f>+IF(ISNUMBER(DATA!AU381),DATA!AU381,"n/a")</f>
        <v>-1.2999999999999999E-2</v>
      </c>
      <c r="M2616" s="67"/>
      <c r="N2616" s="67"/>
      <c r="O2616" s="67"/>
      <c r="P2616" s="67"/>
      <c r="Q2616" s="67"/>
      <c r="S2616" s="71"/>
      <c r="U2616" s="71"/>
      <c r="W2616" s="71"/>
      <c r="Y2616" s="71"/>
    </row>
    <row r="2617" spans="1:25" s="70" customFormat="1" x14ac:dyDescent="0.2">
      <c r="A2617" s="67" t="s">
        <v>11</v>
      </c>
      <c r="B2617" s="67" t="s">
        <v>23</v>
      </c>
      <c r="C2617" s="67" t="s">
        <v>26</v>
      </c>
      <c r="D2617" s="67" t="s">
        <v>283</v>
      </c>
      <c r="E2617" s="88">
        <f>+IF(ISNUMBER(DATA!P382),DATA!P382,"n/a")</f>
        <v>2.71</v>
      </c>
      <c r="F2617" s="78">
        <f>+IF(ISNUMBER(DATA!Q382),DATA!Q382,"n/a")</f>
        <v>-7.0000000000000001E-3</v>
      </c>
      <c r="G2617" s="88">
        <f>+IF(ISNUMBER(DATA!Z382),DATA!Z382,"n/a")</f>
        <v>2.77</v>
      </c>
      <c r="H2617" s="78">
        <f>+IF(ISNUMBER(DATA!AA382),DATA!AA382,"n/a")</f>
        <v>-1.2E-2</v>
      </c>
      <c r="I2617" s="88">
        <f>+IF(ISNUMBER(DATA!AJ382),DATA!AJ382,"n/a")</f>
        <v>2.84</v>
      </c>
      <c r="J2617" s="78">
        <f>+IF(ISNUMBER(DATA!AK382),DATA!AK382,"n/a")</f>
        <v>2.1999999999999999E-2</v>
      </c>
      <c r="K2617" s="88">
        <f>+IF(ISNUMBER(DATA!AT382),DATA!AT382,"n/a")</f>
        <v>2.86</v>
      </c>
      <c r="L2617" s="78">
        <f>+IF(ISNUMBER(DATA!AU382),DATA!AU382,"n/a")</f>
        <v>1.6E-2</v>
      </c>
      <c r="M2617" s="67"/>
      <c r="N2617" s="67"/>
      <c r="O2617" s="67"/>
      <c r="P2617" s="67"/>
      <c r="Q2617" s="67"/>
      <c r="S2617" s="71"/>
      <c r="U2617" s="71"/>
      <c r="W2617" s="71"/>
      <c r="Y2617" s="71"/>
    </row>
    <row r="2618" spans="1:25" s="70" customFormat="1" x14ac:dyDescent="0.2">
      <c r="A2618" s="67" t="s">
        <v>11</v>
      </c>
      <c r="B2618" s="67" t="s">
        <v>23</v>
      </c>
      <c r="C2618" s="67" t="s">
        <v>26</v>
      </c>
      <c r="D2618" s="67" t="s">
        <v>284</v>
      </c>
      <c r="E2618" s="88">
        <f>+IF(ISNUMBER(DATA!P383),DATA!P383,"n/a")</f>
        <v>2.66</v>
      </c>
      <c r="F2618" s="78">
        <f>+IF(ISNUMBER(DATA!Q383),DATA!Q383,"n/a")</f>
        <v>8.8999999999999996E-2</v>
      </c>
      <c r="G2618" s="88">
        <f>+IF(ISNUMBER(DATA!Z383),DATA!Z383,"n/a")</f>
        <v>2.68</v>
      </c>
      <c r="H2618" s="78">
        <f>+IF(ISNUMBER(DATA!AA383),DATA!AA383,"n/a")</f>
        <v>9.7000000000000003E-2</v>
      </c>
      <c r="I2618" s="88">
        <f>+IF(ISNUMBER(DATA!AJ383),DATA!AJ383,"n/a")</f>
        <v>2.65</v>
      </c>
      <c r="J2618" s="78">
        <f>+IF(ISNUMBER(DATA!AK383),DATA!AK383,"n/a")</f>
        <v>7.6999999999999999E-2</v>
      </c>
      <c r="K2618" s="88">
        <f>+IF(ISNUMBER(DATA!AT383),DATA!AT383,"n/a")</f>
        <v>2.6</v>
      </c>
      <c r="L2618" s="78">
        <f>+IF(ISNUMBER(DATA!AU383),DATA!AU383,"n/a")</f>
        <v>8.7999999999999995E-2</v>
      </c>
      <c r="M2618" s="67"/>
      <c r="N2618" s="67"/>
      <c r="O2618" s="67"/>
      <c r="P2618" s="67"/>
      <c r="Q2618" s="67"/>
      <c r="S2618" s="71"/>
      <c r="U2618" s="71"/>
      <c r="W2618" s="71"/>
      <c r="Y2618" s="71"/>
    </row>
    <row r="2619" spans="1:25" s="70" customFormat="1" x14ac:dyDescent="0.2">
      <c r="A2619" s="67" t="s">
        <v>11</v>
      </c>
      <c r="B2619" s="67" t="s">
        <v>23</v>
      </c>
      <c r="C2619" s="67" t="s">
        <v>26</v>
      </c>
      <c r="D2619" s="67" t="s">
        <v>285</v>
      </c>
      <c r="E2619" s="88">
        <f>+IF(ISNUMBER(DATA!P384),DATA!P384,"n/a")</f>
        <v>2.83</v>
      </c>
      <c r="F2619" s="78">
        <f>+IF(ISNUMBER(DATA!Q384),DATA!Q384,"n/a")</f>
        <v>2.4E-2</v>
      </c>
      <c r="G2619" s="88">
        <f>+IF(ISNUMBER(DATA!Z384),DATA!Z384,"n/a")</f>
        <v>2.83</v>
      </c>
      <c r="H2619" s="78">
        <f>+IF(ISNUMBER(DATA!AA384),DATA!AA384,"n/a")</f>
        <v>2.3E-2</v>
      </c>
      <c r="I2619" s="88">
        <f>+IF(ISNUMBER(DATA!AJ384),DATA!AJ384,"n/a")</f>
        <v>2.84</v>
      </c>
      <c r="J2619" s="78">
        <f>+IF(ISNUMBER(DATA!AK384),DATA!AK384,"n/a")</f>
        <v>1.4E-2</v>
      </c>
      <c r="K2619" s="88">
        <f>+IF(ISNUMBER(DATA!AT384),DATA!AT384,"n/a")</f>
        <v>2.82</v>
      </c>
      <c r="L2619" s="78">
        <f>+IF(ISNUMBER(DATA!AU384),DATA!AU384,"n/a")</f>
        <v>8.0000000000000002E-3</v>
      </c>
      <c r="M2619" s="67"/>
      <c r="N2619" s="67"/>
      <c r="O2619" s="67"/>
      <c r="P2619" s="67"/>
      <c r="Q2619" s="67"/>
      <c r="S2619" s="71"/>
      <c r="U2619" s="71"/>
      <c r="W2619" s="71"/>
      <c r="Y2619" s="71"/>
    </row>
    <row r="2620" spans="1:25" s="70" customFormat="1" x14ac:dyDescent="0.2">
      <c r="A2620" s="67" t="s">
        <v>11</v>
      </c>
      <c r="B2620" s="67" t="s">
        <v>23</v>
      </c>
      <c r="C2620" s="67" t="s">
        <v>26</v>
      </c>
      <c r="D2620" s="67" t="s">
        <v>286</v>
      </c>
      <c r="E2620" s="88">
        <f>+IF(ISNUMBER(DATA!P385),DATA!P385,"n/a")</f>
        <v>2.75</v>
      </c>
      <c r="F2620" s="78">
        <f>+IF(ISNUMBER(DATA!Q385),DATA!Q385,"n/a")</f>
        <v>-1.7000000000000001E-2</v>
      </c>
      <c r="G2620" s="88">
        <f>+IF(ISNUMBER(DATA!Z385),DATA!Z385,"n/a")</f>
        <v>2.77</v>
      </c>
      <c r="H2620" s="78">
        <f>+IF(ISNUMBER(DATA!AA385),DATA!AA385,"n/a")</f>
        <v>-3.0000000000000001E-3</v>
      </c>
      <c r="I2620" s="88">
        <f>+IF(ISNUMBER(DATA!AJ385),DATA!AJ385,"n/a")</f>
        <v>2.76</v>
      </c>
      <c r="J2620" s="78">
        <f>+IF(ISNUMBER(DATA!AK385),DATA!AK385,"n/a")</f>
        <v>1.4E-2</v>
      </c>
      <c r="K2620" s="88">
        <f>+IF(ISNUMBER(DATA!AT385),DATA!AT385,"n/a")</f>
        <v>2.75</v>
      </c>
      <c r="L2620" s="78">
        <f>+IF(ISNUMBER(DATA!AU385),DATA!AU385,"n/a")</f>
        <v>2.5999999999999999E-2</v>
      </c>
      <c r="M2620" s="67"/>
      <c r="N2620" s="67"/>
      <c r="O2620" s="67"/>
      <c r="P2620" s="67"/>
      <c r="Q2620" s="67"/>
      <c r="S2620" s="71"/>
      <c r="U2620" s="71"/>
      <c r="W2620" s="71"/>
      <c r="Y2620" s="71"/>
    </row>
    <row r="2621" spans="1:25" s="70" customFormat="1" x14ac:dyDescent="0.2">
      <c r="A2621" s="67" t="s">
        <v>11</v>
      </c>
      <c r="B2621" s="67" t="s">
        <v>23</v>
      </c>
      <c r="C2621" s="67" t="s">
        <v>26</v>
      </c>
      <c r="D2621" s="67" t="s">
        <v>287</v>
      </c>
      <c r="E2621" s="88">
        <f>+IF(ISNUMBER(DATA!P386),DATA!P386,"n/a")</f>
        <v>2.4300000000000002</v>
      </c>
      <c r="F2621" s="78">
        <f>+IF(ISNUMBER(DATA!Q386),DATA!Q386,"n/a")</f>
        <v>8.3000000000000004E-2</v>
      </c>
      <c r="G2621" s="88">
        <f>+IF(ISNUMBER(DATA!Z386),DATA!Z386,"n/a")</f>
        <v>2.4900000000000002</v>
      </c>
      <c r="H2621" s="78">
        <f>+IF(ISNUMBER(DATA!AA386),DATA!AA386,"n/a")</f>
        <v>0.127</v>
      </c>
      <c r="I2621" s="88">
        <f>+IF(ISNUMBER(DATA!AJ386),DATA!AJ386,"n/a")</f>
        <v>2.48</v>
      </c>
      <c r="J2621" s="78">
        <f>+IF(ISNUMBER(DATA!AK386),DATA!AK386,"n/a")</f>
        <v>9.4E-2</v>
      </c>
      <c r="K2621" s="88">
        <f>+IF(ISNUMBER(DATA!AT386),DATA!AT386,"n/a")</f>
        <v>2.4</v>
      </c>
      <c r="L2621" s="78">
        <f>+IF(ISNUMBER(DATA!AU386),DATA!AU386,"n/a")</f>
        <v>9.2999999999999999E-2</v>
      </c>
      <c r="M2621" s="67"/>
      <c r="N2621" s="67"/>
      <c r="O2621" s="67"/>
      <c r="P2621" s="67"/>
      <c r="Q2621" s="67"/>
      <c r="S2621" s="71"/>
      <c r="U2621" s="71"/>
      <c r="W2621" s="71"/>
      <c r="Y2621" s="71"/>
    </row>
    <row r="2622" spans="1:25" s="70" customFormat="1" x14ac:dyDescent="0.2">
      <c r="A2622" s="67" t="s">
        <v>11</v>
      </c>
      <c r="B2622" s="67" t="s">
        <v>23</v>
      </c>
      <c r="C2622" s="67" t="s">
        <v>26</v>
      </c>
      <c r="D2622" s="67" t="s">
        <v>288</v>
      </c>
      <c r="E2622" s="88">
        <f>+IF(ISNUMBER(DATA!P387),DATA!P387,"n/a")</f>
        <v>1.75</v>
      </c>
      <c r="F2622" s="78">
        <f>+IF(ISNUMBER(DATA!Q387),DATA!Q387,"n/a")</f>
        <v>-7.1999999999999995E-2</v>
      </c>
      <c r="G2622" s="88">
        <f>+IF(ISNUMBER(DATA!Z387),DATA!Z387,"n/a")</f>
        <v>1.73</v>
      </c>
      <c r="H2622" s="78">
        <f>+IF(ISNUMBER(DATA!AA387),DATA!AA387,"n/a")</f>
        <v>-6.7000000000000004E-2</v>
      </c>
      <c r="I2622" s="88">
        <f>+IF(ISNUMBER(DATA!AJ387),DATA!AJ387,"n/a")</f>
        <v>1.92</v>
      </c>
      <c r="J2622" s="78">
        <f>+IF(ISNUMBER(DATA!AK387),DATA!AK387,"n/a")</f>
        <v>6.0000000000000001E-3</v>
      </c>
      <c r="K2622" s="88">
        <f>+IF(ISNUMBER(DATA!AT387),DATA!AT387,"n/a")</f>
        <v>2.0099999999999998</v>
      </c>
      <c r="L2622" s="78">
        <f>+IF(ISNUMBER(DATA!AU387),DATA!AU387,"n/a")</f>
        <v>8.6999999999999994E-2</v>
      </c>
      <c r="M2622" s="67"/>
      <c r="N2622" s="67"/>
      <c r="O2622" s="67"/>
      <c r="P2622" s="67"/>
      <c r="Q2622" s="67"/>
      <c r="S2622" s="71"/>
      <c r="U2622" s="71"/>
      <c r="W2622" s="71"/>
      <c r="Y2622" s="71"/>
    </row>
    <row r="2623" spans="1:25" s="70" customFormat="1" x14ac:dyDescent="0.2">
      <c r="A2623" s="67" t="s">
        <v>11</v>
      </c>
      <c r="B2623" s="67" t="s">
        <v>23</v>
      </c>
      <c r="C2623" s="67" t="s">
        <v>26</v>
      </c>
      <c r="D2623" s="67" t="s">
        <v>289</v>
      </c>
      <c r="E2623" s="88">
        <f>+IF(ISNUMBER(DATA!P388),DATA!P388,"n/a")</f>
        <v>2.0299999999999998</v>
      </c>
      <c r="F2623" s="78">
        <f>+IF(ISNUMBER(DATA!Q388),DATA!Q388,"n/a")</f>
        <v>-3.4000000000000002E-2</v>
      </c>
      <c r="G2623" s="88">
        <f>+IF(ISNUMBER(DATA!Z388),DATA!Z388,"n/a")</f>
        <v>2.08</v>
      </c>
      <c r="H2623" s="78">
        <f>+IF(ISNUMBER(DATA!AA388),DATA!AA388,"n/a")</f>
        <v>-0.02</v>
      </c>
      <c r="I2623" s="88">
        <f>+IF(ISNUMBER(DATA!AJ388),DATA!AJ388,"n/a")</f>
        <v>2.08</v>
      </c>
      <c r="J2623" s="78">
        <f>+IF(ISNUMBER(DATA!AK388),DATA!AK388,"n/a")</f>
        <v>-2.9000000000000001E-2</v>
      </c>
      <c r="K2623" s="88">
        <f>+IF(ISNUMBER(DATA!AT388),DATA!AT388,"n/a")</f>
        <v>2.09</v>
      </c>
      <c r="L2623" s="78">
        <f>+IF(ISNUMBER(DATA!AU388),DATA!AU388,"n/a")</f>
        <v>-0.01</v>
      </c>
      <c r="M2623" s="67"/>
      <c r="N2623" s="67"/>
      <c r="O2623" s="67"/>
      <c r="P2623" s="67"/>
      <c r="Q2623" s="67"/>
      <c r="S2623" s="71"/>
      <c r="U2623" s="71"/>
      <c r="W2623" s="71"/>
      <c r="Y2623" s="71"/>
    </row>
    <row r="2624" spans="1:25" s="70" customFormat="1" x14ac:dyDescent="0.2">
      <c r="A2624" s="67" t="s">
        <v>11</v>
      </c>
      <c r="B2624" s="67" t="s">
        <v>23</v>
      </c>
      <c r="C2624" s="67" t="s">
        <v>26</v>
      </c>
      <c r="D2624" s="67" t="s">
        <v>290</v>
      </c>
      <c r="E2624" s="88">
        <f>+IF(ISNUMBER(DATA!P389),DATA!P389,"n/a")</f>
        <v>2.0099999999999998</v>
      </c>
      <c r="F2624" s="78">
        <f>+IF(ISNUMBER(DATA!Q389),DATA!Q389,"n/a")</f>
        <v>-8.1000000000000003E-2</v>
      </c>
      <c r="G2624" s="88">
        <f>+IF(ISNUMBER(DATA!Z389),DATA!Z389,"n/a")</f>
        <v>2.12</v>
      </c>
      <c r="H2624" s="78">
        <f>+IF(ISNUMBER(DATA!AA389),DATA!AA389,"n/a")</f>
        <v>-6.3E-2</v>
      </c>
      <c r="I2624" s="88">
        <f>+IF(ISNUMBER(DATA!AJ389),DATA!AJ389,"n/a")</f>
        <v>2.17</v>
      </c>
      <c r="J2624" s="78">
        <f>+IF(ISNUMBER(DATA!AK389),DATA!AK389,"n/a")</f>
        <v>-4.8000000000000001E-2</v>
      </c>
      <c r="K2624" s="88">
        <f>+IF(ISNUMBER(DATA!AT389),DATA!AT389,"n/a")</f>
        <v>2.2000000000000002</v>
      </c>
      <c r="L2624" s="78">
        <f>+IF(ISNUMBER(DATA!AU389),DATA!AU389,"n/a")</f>
        <v>-1.2E-2</v>
      </c>
      <c r="M2624" s="67"/>
      <c r="N2624" s="67"/>
      <c r="O2624" s="67"/>
      <c r="P2624" s="67"/>
      <c r="Q2624" s="67"/>
      <c r="S2624" s="71"/>
      <c r="U2624" s="71"/>
      <c r="W2624" s="71"/>
      <c r="Y2624" s="71"/>
    </row>
    <row r="2625" spans="1:25" s="70" customFormat="1" x14ac:dyDescent="0.2">
      <c r="A2625" s="67" t="s">
        <v>11</v>
      </c>
      <c r="B2625" s="67" t="s">
        <v>23</v>
      </c>
      <c r="C2625" s="67" t="s">
        <v>26</v>
      </c>
      <c r="D2625" s="67" t="s">
        <v>291</v>
      </c>
      <c r="E2625" s="88">
        <f>+IF(ISNUMBER(DATA!P390),DATA!P390,"n/a")</f>
        <v>2.79</v>
      </c>
      <c r="F2625" s="78">
        <f>+IF(ISNUMBER(DATA!Q390),DATA!Q390,"n/a")</f>
        <v>2.4E-2</v>
      </c>
      <c r="G2625" s="88">
        <f>+IF(ISNUMBER(DATA!Z390),DATA!Z390,"n/a")</f>
        <v>2.78</v>
      </c>
      <c r="H2625" s="78">
        <f>+IF(ISNUMBER(DATA!AA390),DATA!AA390,"n/a")</f>
        <v>2.4E-2</v>
      </c>
      <c r="I2625" s="88">
        <f>+IF(ISNUMBER(DATA!AJ390),DATA!AJ390,"n/a")</f>
        <v>2.78</v>
      </c>
      <c r="J2625" s="78">
        <f>+IF(ISNUMBER(DATA!AK390),DATA!AK390,"n/a")</f>
        <v>-8.9999999999999993E-3</v>
      </c>
      <c r="K2625" s="88">
        <f>+IF(ISNUMBER(DATA!AT390),DATA!AT390,"n/a")</f>
        <v>2.77</v>
      </c>
      <c r="L2625" s="78">
        <f>+IF(ISNUMBER(DATA!AU390),DATA!AU390,"n/a")</f>
        <v>-2.3E-2</v>
      </c>
      <c r="M2625" s="67"/>
      <c r="N2625" s="67"/>
      <c r="O2625" s="67"/>
      <c r="P2625" s="67"/>
      <c r="Q2625" s="67"/>
      <c r="S2625" s="71"/>
      <c r="U2625" s="71"/>
      <c r="W2625" s="71"/>
      <c r="Y2625" s="71"/>
    </row>
    <row r="2626" spans="1:25" s="70" customFormat="1" x14ac:dyDescent="0.2">
      <c r="A2626" s="67" t="s">
        <v>11</v>
      </c>
      <c r="B2626" s="67" t="s">
        <v>23</v>
      </c>
      <c r="C2626" s="67" t="s">
        <v>26</v>
      </c>
      <c r="D2626" s="67" t="s">
        <v>292</v>
      </c>
      <c r="E2626" s="88">
        <f>+IF(ISNUMBER(DATA!P391),DATA!P391,"n/a")</f>
        <v>2.48</v>
      </c>
      <c r="F2626" s="78">
        <f>+IF(ISNUMBER(DATA!Q391),DATA!Q391,"n/a")</f>
        <v>5.8000000000000003E-2</v>
      </c>
      <c r="G2626" s="88">
        <f>+IF(ISNUMBER(DATA!Z391),DATA!Z391,"n/a")</f>
        <v>2.5099999999999998</v>
      </c>
      <c r="H2626" s="78">
        <f>+IF(ISNUMBER(DATA!AA391),DATA!AA391,"n/a")</f>
        <v>6.8000000000000005E-2</v>
      </c>
      <c r="I2626" s="88">
        <f>+IF(ISNUMBER(DATA!AJ391),DATA!AJ391,"n/a")</f>
        <v>2.5099999999999998</v>
      </c>
      <c r="J2626" s="78">
        <f>+IF(ISNUMBER(DATA!AK391),DATA!AK391,"n/a")</f>
        <v>5.8000000000000003E-2</v>
      </c>
      <c r="K2626" s="88">
        <f>+IF(ISNUMBER(DATA!AT391),DATA!AT391,"n/a")</f>
        <v>2.44</v>
      </c>
      <c r="L2626" s="78">
        <f>+IF(ISNUMBER(DATA!AU391),DATA!AU391,"n/a")</f>
        <v>4.4999999999999998E-2</v>
      </c>
      <c r="M2626" s="67"/>
      <c r="N2626" s="67"/>
      <c r="O2626" s="67"/>
      <c r="P2626" s="67"/>
      <c r="Q2626" s="67"/>
      <c r="S2626" s="71"/>
      <c r="U2626" s="71"/>
      <c r="W2626" s="71"/>
      <c r="Y2626" s="71"/>
    </row>
    <row r="2627" spans="1:25" s="70" customFormat="1" x14ac:dyDescent="0.2">
      <c r="A2627" s="67" t="s">
        <v>11</v>
      </c>
      <c r="B2627" s="67" t="s">
        <v>23</v>
      </c>
      <c r="C2627" s="67" t="s">
        <v>26</v>
      </c>
      <c r="D2627" s="67" t="s">
        <v>293</v>
      </c>
      <c r="E2627" s="88">
        <f>+IF(ISNUMBER(DATA!P392),DATA!P392,"n/a")</f>
        <v>2.27</v>
      </c>
      <c r="F2627" s="78">
        <f>+IF(ISNUMBER(DATA!Q392),DATA!Q392,"n/a")</f>
        <v>-0.09</v>
      </c>
      <c r="G2627" s="88">
        <f>+IF(ISNUMBER(DATA!Z392),DATA!Z392,"n/a")</f>
        <v>2.2799999999999998</v>
      </c>
      <c r="H2627" s="78">
        <f>+IF(ISNUMBER(DATA!AA392),DATA!AA392,"n/a")</f>
        <v>-2E-3</v>
      </c>
      <c r="I2627" s="88">
        <f>+IF(ISNUMBER(DATA!AJ392),DATA!AJ392,"n/a")</f>
        <v>2.27</v>
      </c>
      <c r="J2627" s="78">
        <f>+IF(ISNUMBER(DATA!AK392),DATA!AK392,"n/a")</f>
        <v>-6.0000000000000001E-3</v>
      </c>
      <c r="K2627" s="88">
        <f>+IF(ISNUMBER(DATA!AT392),DATA!AT392,"n/a")</f>
        <v>2.25</v>
      </c>
      <c r="L2627" s="78">
        <f>+IF(ISNUMBER(DATA!AU392),DATA!AU392,"n/a")</f>
        <v>6.0000000000000001E-3</v>
      </c>
      <c r="M2627" s="67"/>
      <c r="N2627" s="67"/>
      <c r="O2627" s="67"/>
      <c r="P2627" s="67"/>
      <c r="Q2627" s="67"/>
      <c r="S2627" s="71"/>
      <c r="U2627" s="71"/>
      <c r="W2627" s="71"/>
      <c r="Y2627" s="71"/>
    </row>
    <row r="2628" spans="1:25" s="70" customFormat="1" x14ac:dyDescent="0.2">
      <c r="A2628" s="67" t="s">
        <v>11</v>
      </c>
      <c r="B2628" s="67" t="s">
        <v>23</v>
      </c>
      <c r="C2628" s="67" t="s">
        <v>26</v>
      </c>
      <c r="D2628" s="67" t="s">
        <v>294</v>
      </c>
      <c r="E2628" s="88">
        <f>+IF(ISNUMBER(DATA!P393),DATA!P393,"n/a")</f>
        <v>2.87</v>
      </c>
      <c r="F2628" s="78">
        <f>+IF(ISNUMBER(DATA!Q393),DATA!Q393,"n/a")</f>
        <v>4.0000000000000001E-3</v>
      </c>
      <c r="G2628" s="88">
        <f>+IF(ISNUMBER(DATA!Z393),DATA!Z393,"n/a")</f>
        <v>2.89</v>
      </c>
      <c r="H2628" s="78">
        <f>+IF(ISNUMBER(DATA!AA393),DATA!AA393,"n/a")</f>
        <v>-4.4999999999999998E-2</v>
      </c>
      <c r="I2628" s="88">
        <f>+IF(ISNUMBER(DATA!AJ393),DATA!AJ393,"n/a")</f>
        <v>2.9</v>
      </c>
      <c r="J2628" s="78">
        <f>+IF(ISNUMBER(DATA!AK393),DATA!AK393,"n/a")</f>
        <v>-5.7000000000000002E-2</v>
      </c>
      <c r="K2628" s="88">
        <f>+IF(ISNUMBER(DATA!AT393),DATA!AT393,"n/a")</f>
        <v>2.92</v>
      </c>
      <c r="L2628" s="78">
        <f>+IF(ISNUMBER(DATA!AU393),DATA!AU393,"n/a")</f>
        <v>-1.4999999999999999E-2</v>
      </c>
      <c r="M2628" s="67"/>
      <c r="N2628" s="67"/>
      <c r="O2628" s="67"/>
      <c r="P2628" s="67"/>
      <c r="Q2628" s="67"/>
      <c r="S2628" s="71"/>
      <c r="U2628" s="71"/>
      <c r="W2628" s="71"/>
      <c r="Y2628" s="71"/>
    </row>
    <row r="2629" spans="1:25" s="70" customFormat="1" x14ac:dyDescent="0.2">
      <c r="A2629" s="67" t="s">
        <v>11</v>
      </c>
      <c r="B2629" s="67" t="s">
        <v>23</v>
      </c>
      <c r="C2629" s="67" t="s">
        <v>26</v>
      </c>
      <c r="D2629" s="67" t="s">
        <v>295</v>
      </c>
      <c r="E2629" s="88">
        <f>+IF(ISNUMBER(DATA!P394),DATA!P394,"n/a")</f>
        <v>2.78</v>
      </c>
      <c r="F2629" s="78">
        <f>+IF(ISNUMBER(DATA!Q394),DATA!Q394,"n/a")</f>
        <v>6.0000000000000001E-3</v>
      </c>
      <c r="G2629" s="88">
        <f>+IF(ISNUMBER(DATA!Z394),DATA!Z394,"n/a")</f>
        <v>2.76</v>
      </c>
      <c r="H2629" s="78">
        <f>+IF(ISNUMBER(DATA!AA394),DATA!AA394,"n/a")</f>
        <v>1.0999999999999999E-2</v>
      </c>
      <c r="I2629" s="88">
        <f>+IF(ISNUMBER(DATA!AJ394),DATA!AJ394,"n/a")</f>
        <v>2.73</v>
      </c>
      <c r="J2629" s="78">
        <f>+IF(ISNUMBER(DATA!AK394),DATA!AK394,"n/a")</f>
        <v>-1.2E-2</v>
      </c>
      <c r="K2629" s="88">
        <f>+IF(ISNUMBER(DATA!AT394),DATA!AT394,"n/a")</f>
        <v>2.71</v>
      </c>
      <c r="L2629" s="78">
        <f>+IF(ISNUMBER(DATA!AU394),DATA!AU394,"n/a")</f>
        <v>-3.5000000000000003E-2</v>
      </c>
      <c r="M2629" s="67"/>
      <c r="N2629" s="67"/>
      <c r="O2629" s="67"/>
      <c r="P2629" s="67"/>
      <c r="Q2629" s="67"/>
      <c r="S2629" s="71"/>
      <c r="U2629" s="71"/>
      <c r="W2629" s="71"/>
      <c r="Y2629" s="71"/>
    </row>
    <row r="2630" spans="1:25" s="70" customFormat="1" x14ac:dyDescent="0.2">
      <c r="A2630" s="67" t="s">
        <v>11</v>
      </c>
      <c r="B2630" s="67" t="s">
        <v>23</v>
      </c>
      <c r="C2630" s="67" t="s">
        <v>26</v>
      </c>
      <c r="D2630" s="67" t="s">
        <v>296</v>
      </c>
      <c r="E2630" s="88">
        <f>+IF(ISNUMBER(DATA!P395),DATA!P395,"n/a")</f>
        <v>2.46</v>
      </c>
      <c r="F2630" s="78">
        <f>+IF(ISNUMBER(DATA!Q395),DATA!Q395,"n/a")</f>
        <v>-8.7999999999999995E-2</v>
      </c>
      <c r="G2630" s="88">
        <f>+IF(ISNUMBER(DATA!Z395),DATA!Z395,"n/a")</f>
        <v>2.56</v>
      </c>
      <c r="H2630" s="78">
        <f>+IF(ISNUMBER(DATA!AA395),DATA!AA395,"n/a")</f>
        <v>0.02</v>
      </c>
      <c r="I2630" s="88">
        <f>+IF(ISNUMBER(DATA!AJ395),DATA!AJ395,"n/a")</f>
        <v>2.66</v>
      </c>
      <c r="J2630" s="78">
        <f>+IF(ISNUMBER(DATA!AK395),DATA!AK395,"n/a")</f>
        <v>7.1999999999999995E-2</v>
      </c>
      <c r="K2630" s="88">
        <f>+IF(ISNUMBER(DATA!AT395),DATA!AT395,"n/a")</f>
        <v>2.95</v>
      </c>
      <c r="L2630" s="78">
        <f>+IF(ISNUMBER(DATA!AU395),DATA!AU395,"n/a")</f>
        <v>0.22600000000000001</v>
      </c>
      <c r="M2630" s="67"/>
      <c r="N2630" s="67"/>
      <c r="O2630" s="67"/>
      <c r="P2630" s="67"/>
      <c r="Q2630" s="67"/>
      <c r="S2630" s="71"/>
      <c r="U2630" s="71"/>
      <c r="W2630" s="71"/>
      <c r="Y2630" s="71"/>
    </row>
    <row r="2631" spans="1:25" s="70" customFormat="1" x14ac:dyDescent="0.2">
      <c r="A2631" s="67" t="s">
        <v>11</v>
      </c>
      <c r="B2631" s="67" t="s">
        <v>23</v>
      </c>
      <c r="C2631" s="67" t="s">
        <v>26</v>
      </c>
      <c r="D2631" s="67" t="s">
        <v>297</v>
      </c>
      <c r="E2631" s="88">
        <f>+IF(ISNUMBER(DATA!P396),DATA!P396,"n/a")</f>
        <v>2.29</v>
      </c>
      <c r="F2631" s="78">
        <f>+IF(ISNUMBER(DATA!Q396),DATA!Q396,"n/a")</f>
        <v>-0.104</v>
      </c>
      <c r="G2631" s="88">
        <f>+IF(ISNUMBER(DATA!Z396),DATA!Z396,"n/a")</f>
        <v>2.31</v>
      </c>
      <c r="H2631" s="78">
        <f>+IF(ISNUMBER(DATA!AA396),DATA!AA396,"n/a")</f>
        <v>-4.0000000000000001E-3</v>
      </c>
      <c r="I2631" s="88">
        <f>+IF(ISNUMBER(DATA!AJ396),DATA!AJ396,"n/a")</f>
        <v>2.2999999999999998</v>
      </c>
      <c r="J2631" s="78">
        <f>+IF(ISNUMBER(DATA!AK396),DATA!AK396,"n/a")</f>
        <v>-0.01</v>
      </c>
      <c r="K2631" s="88">
        <f>+IF(ISNUMBER(DATA!AT396),DATA!AT396,"n/a")</f>
        <v>2.29</v>
      </c>
      <c r="L2631" s="78">
        <f>+IF(ISNUMBER(DATA!AU396),DATA!AU396,"n/a")</f>
        <v>5.0000000000000001E-3</v>
      </c>
      <c r="M2631" s="67"/>
      <c r="N2631" s="67"/>
      <c r="O2631" s="67"/>
      <c r="P2631" s="67"/>
      <c r="Q2631" s="67"/>
      <c r="S2631" s="71"/>
      <c r="U2631" s="71"/>
      <c r="W2631" s="71"/>
      <c r="Y2631" s="71"/>
    </row>
    <row r="2632" spans="1:25" s="70" customFormat="1" x14ac:dyDescent="0.2">
      <c r="A2632" s="67" t="s">
        <v>11</v>
      </c>
      <c r="B2632" s="67" t="s">
        <v>23</v>
      </c>
      <c r="C2632" s="67" t="s">
        <v>26</v>
      </c>
      <c r="D2632" s="67" t="s">
        <v>298</v>
      </c>
      <c r="E2632" s="88">
        <f>+IF(ISNUMBER(DATA!P397),DATA!P397,"n/a")</f>
        <v>2.65</v>
      </c>
      <c r="F2632" s="78">
        <f>+IF(ISNUMBER(DATA!Q397),DATA!Q397,"n/a")</f>
        <v>0.129</v>
      </c>
      <c r="G2632" s="88">
        <f>+IF(ISNUMBER(DATA!Z397),DATA!Z397,"n/a")</f>
        <v>2.68</v>
      </c>
      <c r="H2632" s="78">
        <f>+IF(ISNUMBER(DATA!AA397),DATA!AA397,"n/a")</f>
        <v>0.14000000000000001</v>
      </c>
      <c r="I2632" s="88">
        <f>+IF(ISNUMBER(DATA!AJ397),DATA!AJ397,"n/a")</f>
        <v>2.67</v>
      </c>
      <c r="J2632" s="78">
        <f>+IF(ISNUMBER(DATA!AK397),DATA!AK397,"n/a")</f>
        <v>9.8000000000000004E-2</v>
      </c>
      <c r="K2632" s="88">
        <f>+IF(ISNUMBER(DATA!AT397),DATA!AT397,"n/a")</f>
        <v>2.67</v>
      </c>
      <c r="L2632" s="78">
        <f>+IF(ISNUMBER(DATA!AU397),DATA!AU397,"n/a")</f>
        <v>0.23300000000000001</v>
      </c>
      <c r="M2632" s="67"/>
      <c r="N2632" s="67"/>
      <c r="O2632" s="67"/>
      <c r="P2632" s="67"/>
      <c r="Q2632" s="67"/>
      <c r="S2632" s="71"/>
      <c r="U2632" s="71"/>
      <c r="W2632" s="71"/>
      <c r="Y2632" s="71"/>
    </row>
    <row r="2633" spans="1:25" s="70" customFormat="1" x14ac:dyDescent="0.2">
      <c r="A2633" s="67" t="s">
        <v>11</v>
      </c>
      <c r="B2633" s="67" t="s">
        <v>23</v>
      </c>
      <c r="C2633" s="67" t="s">
        <v>26</v>
      </c>
      <c r="D2633" s="67" t="s">
        <v>299</v>
      </c>
      <c r="E2633" s="88">
        <f>+IF(ISNUMBER(DATA!P398),DATA!P398,"n/a")</f>
        <v>2.41</v>
      </c>
      <c r="F2633" s="78">
        <f>+IF(ISNUMBER(DATA!Q398),DATA!Q398,"n/a")</f>
        <v>9.1999999999999998E-2</v>
      </c>
      <c r="G2633" s="88">
        <f>+IF(ISNUMBER(DATA!Z398),DATA!Z398,"n/a")</f>
        <v>2.4500000000000002</v>
      </c>
      <c r="H2633" s="78">
        <f>+IF(ISNUMBER(DATA!AA398),DATA!AA398,"n/a")</f>
        <v>9.1999999999999998E-2</v>
      </c>
      <c r="I2633" s="88">
        <f>+IF(ISNUMBER(DATA!AJ398),DATA!AJ398,"n/a")</f>
        <v>2.46</v>
      </c>
      <c r="J2633" s="78">
        <f>+IF(ISNUMBER(DATA!AK398),DATA!AK398,"n/a")</f>
        <v>0.11600000000000001</v>
      </c>
      <c r="K2633" s="88">
        <f>+IF(ISNUMBER(DATA!AT398),DATA!AT398,"n/a")</f>
        <v>2.33</v>
      </c>
      <c r="L2633" s="78">
        <f>+IF(ISNUMBER(DATA!AU398),DATA!AU398,"n/a")</f>
        <v>5.8999999999999997E-2</v>
      </c>
      <c r="M2633" s="67"/>
      <c r="N2633" s="67"/>
      <c r="O2633" s="67"/>
      <c r="P2633" s="67"/>
      <c r="Q2633" s="67"/>
      <c r="S2633" s="71"/>
      <c r="U2633" s="71"/>
      <c r="W2633" s="71"/>
      <c r="Y2633" s="71"/>
    </row>
    <row r="2634" spans="1:25" s="70" customFormat="1" x14ac:dyDescent="0.2">
      <c r="A2634" s="67" t="s">
        <v>11</v>
      </c>
      <c r="B2634" s="67" t="s">
        <v>23</v>
      </c>
      <c r="C2634" s="67" t="s">
        <v>26</v>
      </c>
      <c r="D2634" s="67" t="s">
        <v>300</v>
      </c>
      <c r="E2634" s="88">
        <f>+IF(ISNUMBER(DATA!P399),DATA!P399,"n/a")</f>
        <v>2.41</v>
      </c>
      <c r="F2634" s="78">
        <f>+IF(ISNUMBER(DATA!Q399),DATA!Q399,"n/a")</f>
        <v>-0.09</v>
      </c>
      <c r="G2634" s="88">
        <f>+IF(ISNUMBER(DATA!Z399),DATA!Z399,"n/a")</f>
        <v>2.44</v>
      </c>
      <c r="H2634" s="78">
        <f>+IF(ISNUMBER(DATA!AA399),DATA!AA399,"n/a")</f>
        <v>-1.0999999999999999E-2</v>
      </c>
      <c r="I2634" s="88">
        <f>+IF(ISNUMBER(DATA!AJ399),DATA!AJ399,"n/a")</f>
        <v>2.48</v>
      </c>
      <c r="J2634" s="78">
        <f>+IF(ISNUMBER(DATA!AK399),DATA!AK399,"n/a")</f>
        <v>1.2999999999999999E-2</v>
      </c>
      <c r="K2634" s="88">
        <f>+IF(ISNUMBER(DATA!AT399),DATA!AT399,"n/a")</f>
        <v>2.64</v>
      </c>
      <c r="L2634" s="78">
        <f>+IF(ISNUMBER(DATA!AU399),DATA!AU399,"n/a")</f>
        <v>9.9000000000000005E-2</v>
      </c>
      <c r="M2634" s="67"/>
      <c r="N2634" s="67"/>
      <c r="O2634" s="67"/>
      <c r="P2634" s="67"/>
      <c r="Q2634" s="67"/>
      <c r="S2634" s="71"/>
      <c r="U2634" s="71"/>
      <c r="W2634" s="71"/>
      <c r="Y2634" s="71"/>
    </row>
    <row r="2635" spans="1:25" s="70" customFormat="1" x14ac:dyDescent="0.2">
      <c r="A2635" s="67" t="s">
        <v>11</v>
      </c>
      <c r="B2635" s="67" t="s">
        <v>23</v>
      </c>
      <c r="C2635" s="67" t="s">
        <v>26</v>
      </c>
      <c r="D2635" s="67" t="s">
        <v>301</v>
      </c>
      <c r="E2635" s="88">
        <f>+IF(ISNUMBER(DATA!P400),DATA!P400,"n/a")</f>
        <v>2.66</v>
      </c>
      <c r="F2635" s="78">
        <f>+IF(ISNUMBER(DATA!Q400),DATA!Q400,"n/a")</f>
        <v>-5.3999999999999999E-2</v>
      </c>
      <c r="G2635" s="88">
        <f>+IF(ISNUMBER(DATA!Z400),DATA!Z400,"n/a")</f>
        <v>2.63</v>
      </c>
      <c r="H2635" s="78">
        <f>+IF(ISNUMBER(DATA!AA400),DATA!AA400,"n/a")</f>
        <v>-3.9E-2</v>
      </c>
      <c r="I2635" s="88">
        <f>+IF(ISNUMBER(DATA!AJ400),DATA!AJ400,"n/a")</f>
        <v>2.64</v>
      </c>
      <c r="J2635" s="78">
        <f>+IF(ISNUMBER(DATA!AK400),DATA!AK400,"n/a")</f>
        <v>-2.4E-2</v>
      </c>
      <c r="K2635" s="88">
        <f>+IF(ISNUMBER(DATA!AT400),DATA!AT400,"n/a")</f>
        <v>2.65</v>
      </c>
      <c r="L2635" s="78">
        <f>+IF(ISNUMBER(DATA!AU400),DATA!AU400,"n/a")</f>
        <v>0</v>
      </c>
      <c r="M2635" s="67"/>
      <c r="N2635" s="67"/>
      <c r="O2635" s="67"/>
      <c r="P2635" s="67"/>
      <c r="Q2635" s="67"/>
      <c r="S2635" s="71"/>
      <c r="U2635" s="71"/>
      <c r="W2635" s="71"/>
      <c r="Y2635" s="71"/>
    </row>
    <row r="2636" spans="1:25" s="70" customFormat="1" x14ac:dyDescent="0.2">
      <c r="A2636" s="67" t="s">
        <v>11</v>
      </c>
      <c r="B2636" s="67" t="s">
        <v>23</v>
      </c>
      <c r="C2636" s="67" t="s">
        <v>26</v>
      </c>
      <c r="D2636" s="67" t="s">
        <v>302</v>
      </c>
      <c r="E2636" s="88">
        <f>+IF(ISNUMBER(DATA!P401),DATA!P401,"n/a")</f>
        <v>2.27</v>
      </c>
      <c r="F2636" s="78">
        <f>+IF(ISNUMBER(DATA!Q401),DATA!Q401,"n/a")</f>
        <v>-9.9000000000000005E-2</v>
      </c>
      <c r="G2636" s="88">
        <f>+IF(ISNUMBER(DATA!Z401),DATA!Z401,"n/a")</f>
        <v>2.39</v>
      </c>
      <c r="H2636" s="78">
        <f>+IF(ISNUMBER(DATA!AA401),DATA!AA401,"n/a")</f>
        <v>-7.0999999999999994E-2</v>
      </c>
      <c r="I2636" s="88">
        <f>+IF(ISNUMBER(DATA!AJ401),DATA!AJ401,"n/a")</f>
        <v>2.41</v>
      </c>
      <c r="J2636" s="78">
        <f>+IF(ISNUMBER(DATA!AK401),DATA!AK401,"n/a")</f>
        <v>-6.3E-2</v>
      </c>
      <c r="K2636" s="88">
        <f>+IF(ISNUMBER(DATA!AT401),DATA!AT401,"n/a")</f>
        <v>2.4300000000000002</v>
      </c>
      <c r="L2636" s="78">
        <f>+IF(ISNUMBER(DATA!AU401),DATA!AU401,"n/a")</f>
        <v>-3.4000000000000002E-2</v>
      </c>
      <c r="M2636" s="67"/>
      <c r="N2636" s="67"/>
      <c r="O2636" s="67"/>
      <c r="P2636" s="67"/>
      <c r="Q2636" s="67"/>
      <c r="S2636" s="71"/>
      <c r="U2636" s="71"/>
      <c r="W2636" s="71"/>
      <c r="Y2636" s="71"/>
    </row>
    <row r="2637" spans="1:25" s="70" customFormat="1" x14ac:dyDescent="0.2">
      <c r="A2637" s="67" t="s">
        <v>11</v>
      </c>
      <c r="B2637" s="67" t="s">
        <v>23</v>
      </c>
      <c r="C2637" s="67" t="s">
        <v>26</v>
      </c>
      <c r="D2637" s="67" t="s">
        <v>303</v>
      </c>
      <c r="E2637" s="88">
        <f>+IF(ISNUMBER(DATA!P402),DATA!P402,"n/a")</f>
        <v>2.4900000000000002</v>
      </c>
      <c r="F2637" s="78">
        <f>+IF(ISNUMBER(DATA!Q402),DATA!Q402,"n/a")</f>
        <v>-0.06</v>
      </c>
      <c r="G2637" s="88">
        <f>+IF(ISNUMBER(DATA!Z402),DATA!Z402,"n/a")</f>
        <v>2.56</v>
      </c>
      <c r="H2637" s="78">
        <f>+IF(ISNUMBER(DATA!AA402),DATA!AA402,"n/a")</f>
        <v>-2.3E-2</v>
      </c>
      <c r="I2637" s="88">
        <f>+IF(ISNUMBER(DATA!AJ402),DATA!AJ402,"n/a")</f>
        <v>2.57</v>
      </c>
      <c r="J2637" s="78">
        <f>+IF(ISNUMBER(DATA!AK402),DATA!AK402,"n/a")</f>
        <v>-5.0000000000000001E-3</v>
      </c>
      <c r="K2637" s="88">
        <f>+IF(ISNUMBER(DATA!AT402),DATA!AT402,"n/a")</f>
        <v>2.56</v>
      </c>
      <c r="L2637" s="78">
        <f>+IF(ISNUMBER(DATA!AU402),DATA!AU402,"n/a")</f>
        <v>8.9999999999999993E-3</v>
      </c>
      <c r="M2637" s="67"/>
      <c r="N2637" s="67"/>
      <c r="O2637" s="67"/>
      <c r="P2637" s="67"/>
      <c r="Q2637" s="67"/>
      <c r="S2637" s="71"/>
      <c r="U2637" s="71"/>
      <c r="W2637" s="71"/>
      <c r="Y2637" s="71"/>
    </row>
    <row r="2638" spans="1:25" s="70" customFormat="1" x14ac:dyDescent="0.2">
      <c r="A2638" s="67" t="s">
        <v>11</v>
      </c>
      <c r="B2638" s="67" t="s">
        <v>23</v>
      </c>
      <c r="C2638" s="67" t="s">
        <v>26</v>
      </c>
      <c r="D2638" s="67" t="s">
        <v>304</v>
      </c>
      <c r="E2638" s="88">
        <f>+IF(ISNUMBER(DATA!P403),DATA!P403,"n/a")</f>
        <v>2.79</v>
      </c>
      <c r="F2638" s="78">
        <f>+IF(ISNUMBER(DATA!Q403),DATA!Q403,"n/a")</f>
        <v>4.5999999999999999E-2</v>
      </c>
      <c r="G2638" s="88">
        <f>+IF(ISNUMBER(DATA!Z403),DATA!Z403,"n/a")</f>
        <v>2.83</v>
      </c>
      <c r="H2638" s="78">
        <f>+IF(ISNUMBER(DATA!AA403),DATA!AA403,"n/a")</f>
        <v>6.6000000000000003E-2</v>
      </c>
      <c r="I2638" s="88">
        <f>+IF(ISNUMBER(DATA!AJ403),DATA!AJ403,"n/a")</f>
        <v>2.85</v>
      </c>
      <c r="J2638" s="78">
        <f>+IF(ISNUMBER(DATA!AK403),DATA!AK403,"n/a")</f>
        <v>8.3000000000000004E-2</v>
      </c>
      <c r="K2638" s="88">
        <f>+IF(ISNUMBER(DATA!AT403),DATA!AT403,"n/a")</f>
        <v>2.84</v>
      </c>
      <c r="L2638" s="78">
        <f>+IF(ISNUMBER(DATA!AU403),DATA!AU403,"n/a")</f>
        <v>9.1999999999999998E-2</v>
      </c>
      <c r="M2638" s="67"/>
      <c r="N2638" s="67"/>
      <c r="O2638" s="67"/>
      <c r="P2638" s="67"/>
      <c r="Q2638" s="67"/>
      <c r="S2638" s="71"/>
      <c r="U2638" s="71"/>
      <c r="W2638" s="71"/>
      <c r="Y2638" s="71"/>
    </row>
    <row r="2639" spans="1:25" s="70" customFormat="1" x14ac:dyDescent="0.2">
      <c r="A2639" s="67" t="s">
        <v>11</v>
      </c>
      <c r="B2639" s="67" t="s">
        <v>23</v>
      </c>
      <c r="C2639" s="67" t="s">
        <v>26</v>
      </c>
      <c r="D2639" s="67" t="s">
        <v>305</v>
      </c>
      <c r="E2639" s="88">
        <f>+IF(ISNUMBER(DATA!P404),DATA!P404,"n/a")</f>
        <v>2.29</v>
      </c>
      <c r="F2639" s="78">
        <f>+IF(ISNUMBER(DATA!Q404),DATA!Q404,"n/a")</f>
        <v>-9.7000000000000003E-2</v>
      </c>
      <c r="G2639" s="88">
        <f>+IF(ISNUMBER(DATA!Z404),DATA!Z404,"n/a")</f>
        <v>2.2999999999999998</v>
      </c>
      <c r="H2639" s="78">
        <f>+IF(ISNUMBER(DATA!AA404),DATA!AA404,"n/a")</f>
        <v>-3.0000000000000001E-3</v>
      </c>
      <c r="I2639" s="88">
        <f>+IF(ISNUMBER(DATA!AJ404),DATA!AJ404,"n/a")</f>
        <v>2.29</v>
      </c>
      <c r="J2639" s="78">
        <f>+IF(ISNUMBER(DATA!AK404),DATA!AK404,"n/a")</f>
        <v>-8.0000000000000002E-3</v>
      </c>
      <c r="K2639" s="88">
        <f>+IF(ISNUMBER(DATA!AT404),DATA!AT404,"n/a")</f>
        <v>2.27</v>
      </c>
      <c r="L2639" s="78">
        <f>+IF(ISNUMBER(DATA!AU404),DATA!AU404,"n/a")</f>
        <v>8.0000000000000002E-3</v>
      </c>
      <c r="M2639" s="67"/>
      <c r="N2639" s="67"/>
      <c r="O2639" s="67"/>
      <c r="P2639" s="67"/>
      <c r="Q2639" s="67"/>
      <c r="S2639" s="71"/>
      <c r="U2639" s="71"/>
      <c r="W2639" s="71"/>
      <c r="Y2639" s="71"/>
    </row>
    <row r="2640" spans="1:25" s="70" customFormat="1" x14ac:dyDescent="0.2">
      <c r="A2640" s="67" t="s">
        <v>11</v>
      </c>
      <c r="B2640" s="67" t="s">
        <v>23</v>
      </c>
      <c r="C2640" s="67" t="s">
        <v>26</v>
      </c>
      <c r="D2640" s="67" t="s">
        <v>306</v>
      </c>
      <c r="E2640" s="88">
        <f>+IF(ISNUMBER(DATA!P405),DATA!P405,"n/a")</f>
        <v>2.69</v>
      </c>
      <c r="F2640" s="78">
        <f>+IF(ISNUMBER(DATA!Q405),DATA!Q405,"n/a")</f>
        <v>5.5E-2</v>
      </c>
      <c r="G2640" s="88">
        <f>+IF(ISNUMBER(DATA!Z405),DATA!Z405,"n/a")</f>
        <v>2.7</v>
      </c>
      <c r="H2640" s="78">
        <f>+IF(ISNUMBER(DATA!AA405),DATA!AA405,"n/a")</f>
        <v>7.8E-2</v>
      </c>
      <c r="I2640" s="88">
        <f>+IF(ISNUMBER(DATA!AJ405),DATA!AJ405,"n/a")</f>
        <v>2.7</v>
      </c>
      <c r="J2640" s="78">
        <f>+IF(ISNUMBER(DATA!AK405),DATA!AK405,"n/a")</f>
        <v>6.2E-2</v>
      </c>
      <c r="K2640" s="88">
        <f>+IF(ISNUMBER(DATA!AT405),DATA!AT405,"n/a")</f>
        <v>2.64</v>
      </c>
      <c r="L2640" s="78">
        <f>+IF(ISNUMBER(DATA!AU405),DATA!AU405,"n/a")</f>
        <v>7.0999999999999994E-2</v>
      </c>
      <c r="M2640" s="67"/>
      <c r="N2640" s="67"/>
      <c r="O2640" s="67"/>
      <c r="P2640" s="67"/>
      <c r="Q2640" s="67"/>
      <c r="S2640" s="71"/>
      <c r="U2640" s="71"/>
      <c r="W2640" s="71"/>
      <c r="Y2640" s="71"/>
    </row>
    <row r="2641" spans="1:25" s="70" customFormat="1" x14ac:dyDescent="0.2">
      <c r="A2641" s="67" t="s">
        <v>11</v>
      </c>
      <c r="B2641" s="67" t="s">
        <v>23</v>
      </c>
      <c r="C2641" s="67" t="s">
        <v>26</v>
      </c>
      <c r="D2641" s="67" t="s">
        <v>307</v>
      </c>
      <c r="E2641" s="88">
        <f>+IF(ISNUMBER(DATA!P406),DATA!P406,"n/a")</f>
        <v>2.2000000000000002</v>
      </c>
      <c r="F2641" s="78">
        <f>+IF(ISNUMBER(DATA!Q406),DATA!Q406,"n/a")</f>
        <v>-4.2999999999999997E-2</v>
      </c>
      <c r="G2641" s="88">
        <f>+IF(ISNUMBER(DATA!Z406),DATA!Z406,"n/a")</f>
        <v>2.2400000000000002</v>
      </c>
      <c r="H2641" s="78">
        <f>+IF(ISNUMBER(DATA!AA406),DATA!AA406,"n/a")</f>
        <v>-3.7999999999999999E-2</v>
      </c>
      <c r="I2641" s="88">
        <f>+IF(ISNUMBER(DATA!AJ406),DATA!AJ406,"n/a")</f>
        <v>2.2400000000000002</v>
      </c>
      <c r="J2641" s="78">
        <f>+IF(ISNUMBER(DATA!AK406),DATA!AK406,"n/a")</f>
        <v>-5.8999999999999997E-2</v>
      </c>
      <c r="K2641" s="88">
        <f>+IF(ISNUMBER(DATA!AT406),DATA!AT406,"n/a")</f>
        <v>2.2400000000000002</v>
      </c>
      <c r="L2641" s="78">
        <f>+IF(ISNUMBER(DATA!AU406),DATA!AU406,"n/a")</f>
        <v>-4.9000000000000002E-2</v>
      </c>
      <c r="M2641" s="67"/>
      <c r="N2641" s="67"/>
      <c r="O2641" s="67"/>
      <c r="P2641" s="67"/>
      <c r="Q2641" s="67"/>
      <c r="S2641" s="71"/>
      <c r="U2641" s="71"/>
      <c r="W2641" s="71"/>
      <c r="Y2641" s="71"/>
    </row>
    <row r="2642" spans="1:25" s="70" customFormat="1" x14ac:dyDescent="0.2">
      <c r="A2642" s="67" t="s">
        <v>11</v>
      </c>
      <c r="B2642" s="67" t="s">
        <v>23</v>
      </c>
      <c r="C2642" s="67" t="s">
        <v>26</v>
      </c>
      <c r="D2642" s="67" t="s">
        <v>308</v>
      </c>
      <c r="E2642" s="88">
        <f>+IF(ISNUMBER(DATA!P407),DATA!P407,"n/a")</f>
        <v>3.17</v>
      </c>
      <c r="F2642" s="78">
        <f>+IF(ISNUMBER(DATA!Q407),DATA!Q407,"n/a")</f>
        <v>0.16400000000000001</v>
      </c>
      <c r="G2642" s="88">
        <f>+IF(ISNUMBER(DATA!Z407),DATA!Z407,"n/a")</f>
        <v>2.98</v>
      </c>
      <c r="H2642" s="78">
        <f>+IF(ISNUMBER(DATA!AA407),DATA!AA407,"n/a")</f>
        <v>0.123</v>
      </c>
      <c r="I2642" s="88">
        <f>+IF(ISNUMBER(DATA!AJ407),DATA!AJ407,"n/a")</f>
        <v>2.87</v>
      </c>
      <c r="J2642" s="78">
        <f>+IF(ISNUMBER(DATA!AK407),DATA!AK407,"n/a")</f>
        <v>8.3000000000000004E-2</v>
      </c>
      <c r="K2642" s="88">
        <f>+IF(ISNUMBER(DATA!AT407),DATA!AT407,"n/a")</f>
        <v>2.86</v>
      </c>
      <c r="L2642" s="78">
        <f>+IF(ISNUMBER(DATA!AU407),DATA!AU407,"n/a")</f>
        <v>9.8000000000000004E-2</v>
      </c>
      <c r="M2642" s="67"/>
      <c r="N2642" s="67"/>
      <c r="O2642" s="67"/>
      <c r="P2642" s="67"/>
      <c r="Q2642" s="67"/>
      <c r="S2642" s="71"/>
      <c r="U2642" s="71"/>
      <c r="W2642" s="71"/>
      <c r="Y2642" s="71"/>
    </row>
    <row r="2643" spans="1:25" s="70" customFormat="1" x14ac:dyDescent="0.2">
      <c r="A2643" s="67" t="s">
        <v>11</v>
      </c>
      <c r="B2643" s="67" t="s">
        <v>23</v>
      </c>
      <c r="C2643" s="67" t="s">
        <v>26</v>
      </c>
      <c r="D2643" s="67" t="s">
        <v>309</v>
      </c>
      <c r="E2643" s="88">
        <f>+IF(ISNUMBER(DATA!P408),DATA!P408,"n/a")</f>
        <v>2.66</v>
      </c>
      <c r="F2643" s="78">
        <f>+IF(ISNUMBER(DATA!Q408),DATA!Q408,"n/a")</f>
        <v>-7.0000000000000001E-3</v>
      </c>
      <c r="G2643" s="88">
        <f>+IF(ISNUMBER(DATA!Z408),DATA!Z408,"n/a")</f>
        <v>2.73</v>
      </c>
      <c r="H2643" s="78">
        <f>+IF(ISNUMBER(DATA!AA408),DATA!AA408,"n/a")</f>
        <v>-8.0000000000000002E-3</v>
      </c>
      <c r="I2643" s="88">
        <f>+IF(ISNUMBER(DATA!AJ408),DATA!AJ408,"n/a")</f>
        <v>2.8</v>
      </c>
      <c r="J2643" s="78">
        <f>+IF(ISNUMBER(DATA!AK408),DATA!AK408,"n/a")</f>
        <v>1.7000000000000001E-2</v>
      </c>
      <c r="K2643" s="88">
        <f>+IF(ISNUMBER(DATA!AT408),DATA!AT408,"n/a")</f>
        <v>2.81</v>
      </c>
      <c r="L2643" s="78">
        <f>+IF(ISNUMBER(DATA!AU408),DATA!AU408,"n/a")</f>
        <v>7.0000000000000001E-3</v>
      </c>
      <c r="M2643" s="67"/>
      <c r="N2643" s="67"/>
      <c r="O2643" s="67"/>
      <c r="P2643" s="67"/>
      <c r="Q2643" s="67"/>
      <c r="S2643" s="71"/>
      <c r="U2643" s="71"/>
      <c r="W2643" s="71"/>
      <c r="Y2643" s="71"/>
    </row>
    <row r="2644" spans="1:25" s="70" customFormat="1" x14ac:dyDescent="0.2">
      <c r="A2644" s="67" t="s">
        <v>11</v>
      </c>
      <c r="B2644" s="67" t="s">
        <v>23</v>
      </c>
      <c r="C2644" s="67" t="s">
        <v>26</v>
      </c>
      <c r="D2644" s="67" t="s">
        <v>310</v>
      </c>
      <c r="E2644" s="88">
        <f>+IF(ISNUMBER(DATA!P409),DATA!P409,"n/a")</f>
        <v>2.16</v>
      </c>
      <c r="F2644" s="78">
        <f>+IF(ISNUMBER(DATA!Q409),DATA!Q409,"n/a")</f>
        <v>-2.5999999999999999E-2</v>
      </c>
      <c r="G2644" s="88">
        <f>+IF(ISNUMBER(DATA!Z409),DATA!Z409,"n/a")</f>
        <v>2.17</v>
      </c>
      <c r="H2644" s="78">
        <f>+IF(ISNUMBER(DATA!AA409),DATA!AA409,"n/a")</f>
        <v>-5.0000000000000001E-3</v>
      </c>
      <c r="I2644" s="88">
        <f>+IF(ISNUMBER(DATA!AJ409),DATA!AJ409,"n/a")</f>
        <v>2.1800000000000002</v>
      </c>
      <c r="J2644" s="78">
        <f>+IF(ISNUMBER(DATA!AK409),DATA!AK409,"n/a")</f>
        <v>4.0000000000000001E-3</v>
      </c>
      <c r="K2644" s="88">
        <f>+IF(ISNUMBER(DATA!AT409),DATA!AT409,"n/a")</f>
        <v>2.19</v>
      </c>
      <c r="L2644" s="78">
        <f>+IF(ISNUMBER(DATA!AU409),DATA!AU409,"n/a")</f>
        <v>1.2999999999999999E-2</v>
      </c>
      <c r="M2644" s="67"/>
      <c r="N2644" s="67"/>
      <c r="O2644" s="67"/>
      <c r="P2644" s="67"/>
      <c r="Q2644" s="67"/>
      <c r="S2644" s="71"/>
      <c r="U2644" s="71"/>
      <c r="W2644" s="71"/>
      <c r="Y2644" s="71"/>
    </row>
    <row r="2645" spans="1:25" s="70" customFormat="1" x14ac:dyDescent="0.2">
      <c r="A2645" s="67" t="s">
        <v>11</v>
      </c>
      <c r="B2645" s="67" t="s">
        <v>23</v>
      </c>
      <c r="C2645" s="67" t="s">
        <v>26</v>
      </c>
      <c r="D2645" s="67" t="s">
        <v>311</v>
      </c>
      <c r="E2645" s="88">
        <f>+IF(ISNUMBER(DATA!P410),DATA!P410,"n/a")</f>
        <v>2.46</v>
      </c>
      <c r="F2645" s="78">
        <f>+IF(ISNUMBER(DATA!Q410),DATA!Q410,"n/a")</f>
        <v>-2.9000000000000001E-2</v>
      </c>
      <c r="G2645" s="88">
        <f>+IF(ISNUMBER(DATA!Z410),DATA!Z410,"n/a")</f>
        <v>2.44</v>
      </c>
      <c r="H2645" s="78">
        <f>+IF(ISNUMBER(DATA!AA410),DATA!AA410,"n/a")</f>
        <v>-3.5999999999999997E-2</v>
      </c>
      <c r="I2645" s="88">
        <f>+IF(ISNUMBER(DATA!AJ410),DATA!AJ410,"n/a")</f>
        <v>2.4700000000000002</v>
      </c>
      <c r="J2645" s="78">
        <f>+IF(ISNUMBER(DATA!AK410),DATA!AK410,"n/a")</f>
        <v>-3.9E-2</v>
      </c>
      <c r="K2645" s="88">
        <f>+IF(ISNUMBER(DATA!AT410),DATA!AT410,"n/a")</f>
        <v>2.5299999999999998</v>
      </c>
      <c r="L2645" s="78">
        <f>+IF(ISNUMBER(DATA!AU410),DATA!AU410,"n/a")</f>
        <v>-2.4E-2</v>
      </c>
      <c r="M2645" s="67"/>
      <c r="N2645" s="67"/>
      <c r="O2645" s="67"/>
      <c r="P2645" s="67"/>
      <c r="Q2645" s="67"/>
      <c r="S2645" s="71"/>
      <c r="U2645" s="71"/>
      <c r="W2645" s="71"/>
      <c r="Y2645" s="71"/>
    </row>
    <row r="2646" spans="1:25" s="70" customFormat="1" x14ac:dyDescent="0.2">
      <c r="A2646" s="67" t="s">
        <v>11</v>
      </c>
      <c r="B2646" s="67" t="s">
        <v>23</v>
      </c>
      <c r="C2646" s="67" t="s">
        <v>26</v>
      </c>
      <c r="D2646" s="67" t="s">
        <v>312</v>
      </c>
      <c r="E2646" s="88">
        <f>+IF(ISNUMBER(DATA!P411),DATA!P411,"n/a")</f>
        <v>2.41</v>
      </c>
      <c r="F2646" s="78">
        <f>+IF(ISNUMBER(DATA!Q411),DATA!Q411,"n/a")</f>
        <v>2.9000000000000001E-2</v>
      </c>
      <c r="G2646" s="88">
        <f>+IF(ISNUMBER(DATA!Z411),DATA!Z411,"n/a")</f>
        <v>2.4500000000000002</v>
      </c>
      <c r="H2646" s="78">
        <f>+IF(ISNUMBER(DATA!AA411),DATA!AA411,"n/a")</f>
        <v>4.1000000000000002E-2</v>
      </c>
      <c r="I2646" s="88">
        <f>+IF(ISNUMBER(DATA!AJ411),DATA!AJ411,"n/a")</f>
        <v>2.46</v>
      </c>
      <c r="J2646" s="78">
        <f>+IF(ISNUMBER(DATA!AK411),DATA!AK411,"n/a")</f>
        <v>3.3000000000000002E-2</v>
      </c>
      <c r="K2646" s="88">
        <f>+IF(ISNUMBER(DATA!AT411),DATA!AT411,"n/a")</f>
        <v>2.4500000000000002</v>
      </c>
      <c r="L2646" s="78">
        <f>+IF(ISNUMBER(DATA!AU411),DATA!AU411,"n/a")</f>
        <v>5.0000000000000001E-3</v>
      </c>
      <c r="M2646" s="67"/>
      <c r="N2646" s="67"/>
      <c r="O2646" s="67"/>
      <c r="P2646" s="67"/>
      <c r="Q2646" s="67"/>
      <c r="S2646" s="71"/>
      <c r="U2646" s="71"/>
      <c r="W2646" s="71"/>
      <c r="Y2646" s="71"/>
    </row>
    <row r="2647" spans="1:25" s="70" customFormat="1" x14ac:dyDescent="0.2">
      <c r="A2647" s="67" t="s">
        <v>11</v>
      </c>
      <c r="B2647" s="67" t="s">
        <v>23</v>
      </c>
      <c r="C2647" s="67" t="s">
        <v>26</v>
      </c>
      <c r="D2647" s="67" t="s">
        <v>313</v>
      </c>
      <c r="E2647" s="88">
        <f>+IF(ISNUMBER(DATA!P412),DATA!P412,"n/a")</f>
        <v>2.69</v>
      </c>
      <c r="F2647" s="78">
        <f>+IF(ISNUMBER(DATA!Q412),DATA!Q412,"n/a")</f>
        <v>-4.4999999999999998E-2</v>
      </c>
      <c r="G2647" s="88">
        <f>+IF(ISNUMBER(DATA!Z412),DATA!Z412,"n/a")</f>
        <v>2.77</v>
      </c>
      <c r="H2647" s="78">
        <f>+IF(ISNUMBER(DATA!AA412),DATA!AA412,"n/a")</f>
        <v>-8.9999999999999993E-3</v>
      </c>
      <c r="I2647" s="88">
        <f>+IF(ISNUMBER(DATA!AJ412),DATA!AJ412,"n/a")</f>
        <v>2.8</v>
      </c>
      <c r="J2647" s="78">
        <f>+IF(ISNUMBER(DATA!AK412),DATA!AK412,"n/a")</f>
        <v>0.01</v>
      </c>
      <c r="K2647" s="88">
        <f>+IF(ISNUMBER(DATA!AT412),DATA!AT412,"n/a")</f>
        <v>2.81</v>
      </c>
      <c r="L2647" s="78">
        <f>+IF(ISNUMBER(DATA!AU412),DATA!AU412,"n/a")</f>
        <v>1.6E-2</v>
      </c>
      <c r="M2647" s="67"/>
      <c r="N2647" s="67"/>
      <c r="O2647" s="67"/>
      <c r="P2647" s="67"/>
      <c r="Q2647" s="67"/>
      <c r="S2647" s="71"/>
      <c r="U2647" s="71"/>
      <c r="W2647" s="71"/>
      <c r="Y2647" s="71"/>
    </row>
    <row r="2648" spans="1:25" s="70" customFormat="1" x14ac:dyDescent="0.2">
      <c r="A2648" s="67" t="s">
        <v>11</v>
      </c>
      <c r="B2648" s="67" t="s">
        <v>23</v>
      </c>
      <c r="C2648" s="67" t="s">
        <v>26</v>
      </c>
      <c r="D2648" s="67" t="s">
        <v>314</v>
      </c>
      <c r="E2648" s="88">
        <f>+IF(ISNUMBER(DATA!P413),DATA!P413,"n/a")</f>
        <v>2.93</v>
      </c>
      <c r="F2648" s="78">
        <f>+IF(ISNUMBER(DATA!Q413),DATA!Q413,"n/a")</f>
        <v>6.0999999999999999E-2</v>
      </c>
      <c r="G2648" s="88">
        <f>+IF(ISNUMBER(DATA!Z413),DATA!Z413,"n/a")</f>
        <v>2.92</v>
      </c>
      <c r="H2648" s="78">
        <f>+IF(ISNUMBER(DATA!AA413),DATA!AA413,"n/a")</f>
        <v>1.0999999999999999E-2</v>
      </c>
      <c r="I2648" s="88">
        <f>+IF(ISNUMBER(DATA!AJ413),DATA!AJ413,"n/a")</f>
        <v>2.92</v>
      </c>
      <c r="J2648" s="78">
        <f>+IF(ISNUMBER(DATA!AK413),DATA!AK413,"n/a")</f>
        <v>3.1E-2</v>
      </c>
      <c r="K2648" s="88">
        <f>+IF(ISNUMBER(DATA!AT413),DATA!AT413,"n/a")</f>
        <v>2.89</v>
      </c>
      <c r="L2648" s="78">
        <f>+IF(ISNUMBER(DATA!AU413),DATA!AU413,"n/a")</f>
        <v>4.2000000000000003E-2</v>
      </c>
      <c r="M2648" s="67"/>
      <c r="N2648" s="67"/>
      <c r="O2648" s="67"/>
      <c r="P2648" s="67"/>
      <c r="Q2648" s="67"/>
      <c r="S2648" s="71"/>
      <c r="U2648" s="71"/>
      <c r="W2648" s="71"/>
      <c r="Y2648" s="71"/>
    </row>
    <row r="2649" spans="1:25" s="70" customFormat="1" x14ac:dyDescent="0.2">
      <c r="A2649" s="67" t="s">
        <v>11</v>
      </c>
      <c r="B2649" s="67" t="s">
        <v>23</v>
      </c>
      <c r="C2649" s="67" t="s">
        <v>26</v>
      </c>
      <c r="D2649" s="67" t="s">
        <v>315</v>
      </c>
      <c r="E2649" s="88">
        <f>+IF(ISNUMBER(DATA!P414),DATA!P414,"n/a")</f>
        <v>2.7</v>
      </c>
      <c r="F2649" s="78">
        <f>+IF(ISNUMBER(DATA!Q414),DATA!Q414,"n/a")</f>
        <v>-8.4000000000000005E-2</v>
      </c>
      <c r="G2649" s="88">
        <f>+IF(ISNUMBER(DATA!Z414),DATA!Z414,"n/a")</f>
        <v>2.71</v>
      </c>
      <c r="H2649" s="78">
        <f>+IF(ISNUMBER(DATA!AA414),DATA!AA414,"n/a")</f>
        <v>-0.106</v>
      </c>
      <c r="I2649" s="88">
        <f>+IF(ISNUMBER(DATA!AJ414),DATA!AJ414,"n/a")</f>
        <v>2.74</v>
      </c>
      <c r="J2649" s="78">
        <f>+IF(ISNUMBER(DATA!AK414),DATA!AK414,"n/a")</f>
        <v>-9.2999999999999999E-2</v>
      </c>
      <c r="K2649" s="88">
        <f>+IF(ISNUMBER(DATA!AT414),DATA!AT414,"n/a")</f>
        <v>2.8</v>
      </c>
      <c r="L2649" s="78">
        <f>+IF(ISNUMBER(DATA!AU414),DATA!AU414,"n/a")</f>
        <v>-5.3999999999999999E-2</v>
      </c>
      <c r="M2649" s="67"/>
      <c r="N2649" s="67"/>
      <c r="O2649" s="67"/>
      <c r="P2649" s="67"/>
      <c r="Q2649" s="67"/>
      <c r="S2649" s="71"/>
      <c r="U2649" s="71"/>
      <c r="W2649" s="71"/>
      <c r="Y2649" s="71"/>
    </row>
    <row r="2650" spans="1:25" s="70" customFormat="1" x14ac:dyDescent="0.2">
      <c r="A2650" s="67" t="s">
        <v>11</v>
      </c>
      <c r="B2650" s="67" t="s">
        <v>23</v>
      </c>
      <c r="C2650" s="67" t="s">
        <v>26</v>
      </c>
      <c r="D2650" s="67" t="s">
        <v>316</v>
      </c>
      <c r="E2650" s="88">
        <f>+IF(ISNUMBER(DATA!P415),DATA!P415,"n/a")</f>
        <v>2.78</v>
      </c>
      <c r="F2650" s="78">
        <f>+IF(ISNUMBER(DATA!Q415),DATA!Q415,"n/a")</f>
        <v>-1.2E-2</v>
      </c>
      <c r="G2650" s="88">
        <f>+IF(ISNUMBER(DATA!Z415),DATA!Z415,"n/a")</f>
        <v>2.73</v>
      </c>
      <c r="H2650" s="78">
        <f>+IF(ISNUMBER(DATA!AA415),DATA!AA415,"n/a")</f>
        <v>-2.4E-2</v>
      </c>
      <c r="I2650" s="88">
        <f>+IF(ISNUMBER(DATA!AJ415),DATA!AJ415,"n/a")</f>
        <v>2.73</v>
      </c>
      <c r="J2650" s="78">
        <f>+IF(ISNUMBER(DATA!AK415),DATA!AK415,"n/a")</f>
        <v>-3.2000000000000001E-2</v>
      </c>
      <c r="K2650" s="88">
        <f>+IF(ISNUMBER(DATA!AT415),DATA!AT415,"n/a")</f>
        <v>2.72</v>
      </c>
      <c r="L2650" s="78">
        <f>+IF(ISNUMBER(DATA!AU415),DATA!AU415,"n/a")</f>
        <v>-5.1999999999999998E-2</v>
      </c>
      <c r="M2650" s="67"/>
      <c r="N2650" s="67"/>
      <c r="O2650" s="67"/>
      <c r="P2650" s="67"/>
      <c r="Q2650" s="67"/>
      <c r="S2650" s="71"/>
      <c r="U2650" s="71"/>
      <c r="W2650" s="71"/>
      <c r="Y2650" s="71"/>
    </row>
    <row r="2651" spans="1:25" s="70" customFormat="1" x14ac:dyDescent="0.2">
      <c r="A2651" s="67" t="s">
        <v>11</v>
      </c>
      <c r="B2651" s="67" t="s">
        <v>23</v>
      </c>
      <c r="C2651" s="67" t="s">
        <v>26</v>
      </c>
      <c r="D2651" s="67" t="s">
        <v>317</v>
      </c>
      <c r="E2651" s="88">
        <f>+IF(ISNUMBER(DATA!P416),DATA!P416,"n/a")</f>
        <v>3.06</v>
      </c>
      <c r="F2651" s="78">
        <f>+IF(ISNUMBER(DATA!Q416),DATA!Q416,"n/a")</f>
        <v>1.4E-2</v>
      </c>
      <c r="G2651" s="88">
        <f>+IF(ISNUMBER(DATA!Z416),DATA!Z416,"n/a")</f>
        <v>3.04</v>
      </c>
      <c r="H2651" s="78">
        <f>+IF(ISNUMBER(DATA!AA416),DATA!AA416,"n/a")</f>
        <v>-8.9999999999999993E-3</v>
      </c>
      <c r="I2651" s="88">
        <f>+IF(ISNUMBER(DATA!AJ416),DATA!AJ416,"n/a")</f>
        <v>3.1</v>
      </c>
      <c r="J2651" s="78">
        <f>+IF(ISNUMBER(DATA!AK416),DATA!AK416,"n/a")</f>
        <v>1.9E-2</v>
      </c>
      <c r="K2651" s="88">
        <f>+IF(ISNUMBER(DATA!AT416),DATA!AT416,"n/a")</f>
        <v>3.15</v>
      </c>
      <c r="L2651" s="78">
        <f>+IF(ISNUMBER(DATA!AU416),DATA!AU416,"n/a")</f>
        <v>3.5000000000000003E-2</v>
      </c>
      <c r="M2651" s="67"/>
      <c r="N2651" s="67"/>
      <c r="O2651" s="67"/>
      <c r="P2651" s="67"/>
      <c r="Q2651" s="67"/>
      <c r="S2651" s="71"/>
      <c r="U2651" s="71"/>
      <c r="W2651" s="71"/>
      <c r="Y2651" s="71"/>
    </row>
    <row r="2652" spans="1:25" s="70" customFormat="1" x14ac:dyDescent="0.2">
      <c r="A2652" s="67" t="s">
        <v>11</v>
      </c>
      <c r="B2652" s="67" t="s">
        <v>23</v>
      </c>
      <c r="C2652" s="67" t="s">
        <v>26</v>
      </c>
      <c r="D2652" s="67" t="s">
        <v>318</v>
      </c>
      <c r="E2652" s="88">
        <f>+IF(ISNUMBER(DATA!P417),DATA!P417,"n/a")</f>
        <v>2.5</v>
      </c>
      <c r="F2652" s="78">
        <f>+IF(ISNUMBER(DATA!Q417),DATA!Q417,"n/a")</f>
        <v>-0.02</v>
      </c>
      <c r="G2652" s="88">
        <f>+IF(ISNUMBER(DATA!Z417),DATA!Z417,"n/a")</f>
        <v>2.54</v>
      </c>
      <c r="H2652" s="78">
        <f>+IF(ISNUMBER(DATA!AA417),DATA!AA417,"n/a")</f>
        <v>5.0000000000000001E-3</v>
      </c>
      <c r="I2652" s="88">
        <f>+IF(ISNUMBER(DATA!AJ417),DATA!AJ417,"n/a")</f>
        <v>2.5499999999999998</v>
      </c>
      <c r="J2652" s="78">
        <f>+IF(ISNUMBER(DATA!AK417),DATA!AK417,"n/a")</f>
        <v>-3.1E-2</v>
      </c>
      <c r="K2652" s="88">
        <f>+IF(ISNUMBER(DATA!AT417),DATA!AT417,"n/a")</f>
        <v>2.58</v>
      </c>
      <c r="L2652" s="78">
        <f>+IF(ISNUMBER(DATA!AU417),DATA!AU417,"n/a")</f>
        <v>-3.3000000000000002E-2</v>
      </c>
      <c r="M2652" s="67"/>
      <c r="N2652" s="67"/>
      <c r="O2652" s="67"/>
      <c r="P2652" s="67"/>
      <c r="Q2652" s="67"/>
      <c r="S2652" s="71"/>
      <c r="U2652" s="71"/>
      <c r="W2652" s="71"/>
      <c r="Y2652" s="71"/>
    </row>
    <row r="2653" spans="1:25" s="70" customFormat="1" x14ac:dyDescent="0.2">
      <c r="A2653" s="67" t="s">
        <v>11</v>
      </c>
      <c r="B2653" s="67" t="s">
        <v>23</v>
      </c>
      <c r="C2653" s="67" t="s">
        <v>26</v>
      </c>
      <c r="D2653" s="67" t="s">
        <v>319</v>
      </c>
      <c r="E2653" s="88">
        <f>+IF(ISNUMBER(DATA!P418),DATA!P418,"n/a")</f>
        <v>2.38</v>
      </c>
      <c r="F2653" s="78">
        <f>+IF(ISNUMBER(DATA!Q418),DATA!Q418,"n/a")</f>
        <v>-5.8000000000000003E-2</v>
      </c>
      <c r="G2653" s="88">
        <f>+IF(ISNUMBER(DATA!Z418),DATA!Z418,"n/a")</f>
        <v>2.38</v>
      </c>
      <c r="H2653" s="78">
        <f>+IF(ISNUMBER(DATA!AA418),DATA!AA418,"n/a")</f>
        <v>-3.0000000000000001E-3</v>
      </c>
      <c r="I2653" s="88">
        <f>+IF(ISNUMBER(DATA!AJ418),DATA!AJ418,"n/a")</f>
        <v>2.37</v>
      </c>
      <c r="J2653" s="78">
        <f>+IF(ISNUMBER(DATA!AK418),DATA!AK418,"n/a")</f>
        <v>-1.4999999999999999E-2</v>
      </c>
      <c r="K2653" s="88">
        <f>+IF(ISNUMBER(DATA!AT418),DATA!AT418,"n/a")</f>
        <v>2.38</v>
      </c>
      <c r="L2653" s="78">
        <f>+IF(ISNUMBER(DATA!AU418),DATA!AU418,"n/a")</f>
        <v>0</v>
      </c>
      <c r="M2653" s="67"/>
      <c r="N2653" s="67"/>
      <c r="O2653" s="67"/>
      <c r="P2653" s="67"/>
      <c r="Q2653" s="67"/>
      <c r="S2653" s="71"/>
      <c r="U2653" s="71"/>
      <c r="W2653" s="71"/>
      <c r="Y2653" s="71"/>
    </row>
    <row r="2654" spans="1:25" s="70" customFormat="1" x14ac:dyDescent="0.2">
      <c r="A2654" s="67" t="s">
        <v>11</v>
      </c>
      <c r="B2654" s="67" t="s">
        <v>23</v>
      </c>
      <c r="C2654" s="67" t="s">
        <v>26</v>
      </c>
      <c r="D2654" s="67" t="s">
        <v>320</v>
      </c>
      <c r="E2654" s="88">
        <f>+IF(ISNUMBER(DATA!P419),DATA!P419,"n/a")</f>
        <v>3.03</v>
      </c>
      <c r="F2654" s="78">
        <f>+IF(ISNUMBER(DATA!Q419),DATA!Q419,"n/a")</f>
        <v>-7.0000000000000001E-3</v>
      </c>
      <c r="G2654" s="88">
        <f>+IF(ISNUMBER(DATA!Z419),DATA!Z419,"n/a")</f>
        <v>3.04</v>
      </c>
      <c r="H2654" s="78">
        <f>+IF(ISNUMBER(DATA!AA419),DATA!AA419,"n/a")</f>
        <v>6.7000000000000004E-2</v>
      </c>
      <c r="I2654" s="88">
        <f>+IF(ISNUMBER(DATA!AJ419),DATA!AJ419,"n/a")</f>
        <v>2.96</v>
      </c>
      <c r="J2654" s="78">
        <f>+IF(ISNUMBER(DATA!AK419),DATA!AK419,"n/a")</f>
        <v>4.9000000000000002E-2</v>
      </c>
      <c r="K2654" s="88">
        <f>+IF(ISNUMBER(DATA!AT419),DATA!AT419,"n/a")</f>
        <v>2.98</v>
      </c>
      <c r="L2654" s="78">
        <f>+IF(ISNUMBER(DATA!AU419),DATA!AU419,"n/a")</f>
        <v>8.8999999999999996E-2</v>
      </c>
      <c r="M2654" s="67"/>
      <c r="N2654" s="67"/>
      <c r="O2654" s="67"/>
      <c r="P2654" s="67"/>
      <c r="Q2654" s="67"/>
      <c r="S2654" s="71"/>
      <c r="U2654" s="71"/>
      <c r="W2654" s="71"/>
      <c r="Y2654" s="71"/>
    </row>
    <row r="2655" spans="1:25" s="70" customFormat="1" x14ac:dyDescent="0.2">
      <c r="A2655" s="67" t="s">
        <v>11</v>
      </c>
      <c r="B2655" s="67" t="s">
        <v>23</v>
      </c>
      <c r="C2655" s="67" t="s">
        <v>26</v>
      </c>
      <c r="D2655" s="67" t="s">
        <v>321</v>
      </c>
      <c r="E2655" s="88">
        <f>+IF(ISNUMBER(DATA!P420),DATA!P420,"n/a")</f>
        <v>2.27</v>
      </c>
      <c r="F2655" s="78">
        <f>+IF(ISNUMBER(DATA!Q420),DATA!Q420,"n/a")</f>
        <v>-8.7999999999999995E-2</v>
      </c>
      <c r="G2655" s="88">
        <f>+IF(ISNUMBER(DATA!Z420),DATA!Z420,"n/a")</f>
        <v>2.27</v>
      </c>
      <c r="H2655" s="78">
        <f>+IF(ISNUMBER(DATA!AA420),DATA!AA420,"n/a")</f>
        <v>6.0000000000000001E-3</v>
      </c>
      <c r="I2655" s="88">
        <f>+IF(ISNUMBER(DATA!AJ420),DATA!AJ420,"n/a")</f>
        <v>2.2599999999999998</v>
      </c>
      <c r="J2655" s="78">
        <f>+IF(ISNUMBER(DATA!AK420),DATA!AK420,"n/a")</f>
        <v>-1E-3</v>
      </c>
      <c r="K2655" s="88">
        <f>+IF(ISNUMBER(DATA!AT420),DATA!AT420,"n/a")</f>
        <v>2.25</v>
      </c>
      <c r="L2655" s="78">
        <f>+IF(ISNUMBER(DATA!AU420),DATA!AU420,"n/a")</f>
        <v>1.0999999999999999E-2</v>
      </c>
      <c r="M2655" s="67"/>
      <c r="N2655" s="67"/>
      <c r="O2655" s="67"/>
      <c r="P2655" s="67"/>
      <c r="Q2655" s="67"/>
      <c r="S2655" s="71"/>
      <c r="U2655" s="71"/>
      <c r="W2655" s="71"/>
      <c r="Y2655" s="71"/>
    </row>
    <row r="2656" spans="1:25" s="70" customFormat="1" x14ac:dyDescent="0.2">
      <c r="A2656" s="67" t="s">
        <v>11</v>
      </c>
      <c r="B2656" s="67" t="s">
        <v>23</v>
      </c>
      <c r="C2656" s="67" t="s">
        <v>26</v>
      </c>
      <c r="D2656" s="67" t="s">
        <v>347</v>
      </c>
      <c r="E2656" s="88">
        <f>+IF(ISNUMBER(DATA!P421),DATA!P421,"n/a")</f>
        <v>2.5299999999999998</v>
      </c>
      <c r="F2656" s="78">
        <f>+IF(ISNUMBER(DATA!Q421),DATA!Q421,"n/a")</f>
        <v>0.10299999999999999</v>
      </c>
      <c r="G2656" s="88">
        <f>+IF(ISNUMBER(DATA!Z421),DATA!Z421,"n/a")</f>
        <v>2.57</v>
      </c>
      <c r="H2656" s="78">
        <f>+IF(ISNUMBER(DATA!AA421),DATA!AA421,"n/a")</f>
        <v>0.14299999999999999</v>
      </c>
      <c r="I2656" s="88">
        <f>+IF(ISNUMBER(DATA!AJ421),DATA!AJ421,"n/a")</f>
        <v>2.5299999999999998</v>
      </c>
      <c r="J2656" s="78">
        <f>+IF(ISNUMBER(DATA!AK421),DATA!AK421,"n/a")</f>
        <v>0.10100000000000001</v>
      </c>
      <c r="K2656" s="88">
        <f>+IF(ISNUMBER(DATA!AT421),DATA!AT421,"n/a")</f>
        <v>2.46</v>
      </c>
      <c r="L2656" s="78">
        <f>+IF(ISNUMBER(DATA!AU421),DATA!AU421,"n/a")</f>
        <v>0.11600000000000001</v>
      </c>
      <c r="M2656" s="67"/>
      <c r="N2656" s="67"/>
      <c r="O2656" s="67"/>
      <c r="P2656" s="67"/>
      <c r="Q2656" s="67"/>
      <c r="S2656" s="71"/>
      <c r="U2656" s="71"/>
      <c r="W2656" s="71"/>
      <c r="Y2656" s="71"/>
    </row>
    <row r="2657" spans="1:25" s="70" customFormat="1" x14ac:dyDescent="0.2">
      <c r="A2657" s="67" t="s">
        <v>11</v>
      </c>
      <c r="B2657" s="67" t="s">
        <v>23</v>
      </c>
      <c r="C2657" s="67" t="s">
        <v>26</v>
      </c>
      <c r="D2657" s="67" t="s">
        <v>348</v>
      </c>
      <c r="E2657" s="88">
        <f>+IF(ISNUMBER(DATA!P422),DATA!P422,"n/a")</f>
        <v>2.8</v>
      </c>
      <c r="F2657" s="78">
        <f>+IF(ISNUMBER(DATA!Q422),DATA!Q422,"n/a")</f>
        <v>6.4000000000000001E-2</v>
      </c>
      <c r="G2657" s="88">
        <f>+IF(ISNUMBER(DATA!Z422),DATA!Z422,"n/a")</f>
        <v>2.72</v>
      </c>
      <c r="H2657" s="78">
        <f>+IF(ISNUMBER(DATA!AA422),DATA!AA422,"n/a")</f>
        <v>2.5000000000000001E-2</v>
      </c>
      <c r="I2657" s="88">
        <f>+IF(ISNUMBER(DATA!AJ422),DATA!AJ422,"n/a")</f>
        <v>2.66</v>
      </c>
      <c r="J2657" s="78">
        <f>+IF(ISNUMBER(DATA!AK422),DATA!AK422,"n/a")</f>
        <v>1.6E-2</v>
      </c>
      <c r="K2657" s="88">
        <f>+IF(ISNUMBER(DATA!AT422),DATA!AT422,"n/a")</f>
        <v>2.65</v>
      </c>
      <c r="L2657" s="78">
        <f>+IF(ISNUMBER(DATA!AU422),DATA!AU422,"n/a")</f>
        <v>3.7999999999999999E-2</v>
      </c>
      <c r="M2657" s="67"/>
      <c r="N2657" s="67"/>
      <c r="O2657" s="67"/>
      <c r="P2657" s="67"/>
      <c r="Q2657" s="67"/>
      <c r="S2657" s="71"/>
      <c r="U2657" s="71"/>
      <c r="W2657" s="71"/>
      <c r="Y2657" s="71"/>
    </row>
    <row r="2658" spans="1:25" x14ac:dyDescent="0.2">
      <c r="E2658" s="101"/>
      <c r="F2658" s="103"/>
      <c r="G2658" s="101"/>
      <c r="H2658" s="103"/>
      <c r="I2658" s="101"/>
      <c r="J2658" s="103"/>
      <c r="K2658" s="101"/>
      <c r="L2658" s="103"/>
    </row>
    <row r="2659" spans="1:25" s="70" customFormat="1" x14ac:dyDescent="0.2">
      <c r="A2659" s="67" t="s">
        <v>27</v>
      </c>
      <c r="B2659" s="67" t="s">
        <v>23</v>
      </c>
      <c r="C2659" s="67" t="s">
        <v>0</v>
      </c>
      <c r="D2659" s="67" t="s">
        <v>274</v>
      </c>
      <c r="E2659" s="77">
        <f>+IF(ISNUMBER(DATA!H854),DATA!H854,"n/a")</f>
        <v>23130</v>
      </c>
      <c r="F2659" s="78">
        <f>+IF(ISNUMBER(DATA!I854),DATA!I854,"n/a")</f>
        <v>-0.11799999999999999</v>
      </c>
      <c r="G2659" s="77">
        <f>+IF(ISNUMBER(DATA!R854),DATA!R854,"n/a")</f>
        <v>73040</v>
      </c>
      <c r="H2659" s="78">
        <f>+IF(ISNUMBER(DATA!S854),DATA!S854,"n/a")</f>
        <v>-8.9999999999999993E-3</v>
      </c>
      <c r="I2659" s="77">
        <f>+IF(ISNUMBER(DATA!AB854),DATA!AB854,"n/a")</f>
        <v>153552</v>
      </c>
      <c r="J2659" s="78">
        <f>+IF(ISNUMBER(DATA!AC854),DATA!AC854,"n/a")</f>
        <v>5.3999999999999999E-2</v>
      </c>
      <c r="K2659" s="77">
        <f>+IF(ISNUMBER(DATA!AL854),DATA!AL854,"n/a")</f>
        <v>330615</v>
      </c>
      <c r="L2659" s="78">
        <f>+IF(ISNUMBER(DATA!AM854),DATA!AM854,"n/a")</f>
        <v>0.114</v>
      </c>
      <c r="M2659" s="67"/>
      <c r="N2659" s="67"/>
      <c r="O2659" s="67"/>
      <c r="P2659" s="67"/>
      <c r="Q2659" s="67"/>
      <c r="S2659" s="71"/>
      <c r="U2659" s="71"/>
      <c r="W2659" s="71"/>
      <c r="Y2659" s="71"/>
    </row>
    <row r="2660" spans="1:25" s="70" customFormat="1" x14ac:dyDescent="0.2">
      <c r="A2660" s="67" t="s">
        <v>27</v>
      </c>
      <c r="B2660" s="67" t="s">
        <v>23</v>
      </c>
      <c r="C2660" s="67" t="s">
        <v>0</v>
      </c>
      <c r="D2660" s="67" t="s">
        <v>275</v>
      </c>
      <c r="E2660" s="77">
        <f>+IF(ISNUMBER(DATA!H855),DATA!H855,"n/a")</f>
        <v>144881</v>
      </c>
      <c r="F2660" s="78">
        <f>+IF(ISNUMBER(DATA!I855),DATA!I855,"n/a")</f>
        <v>-0.188</v>
      </c>
      <c r="G2660" s="77">
        <f>+IF(ISNUMBER(DATA!R855),DATA!R855,"n/a")</f>
        <v>465791</v>
      </c>
      <c r="H2660" s="78">
        <f>+IF(ISNUMBER(DATA!S855),DATA!S855,"n/a")</f>
        <v>-0.254</v>
      </c>
      <c r="I2660" s="77">
        <f>+IF(ISNUMBER(DATA!AB855),DATA!AB855,"n/a")</f>
        <v>983659</v>
      </c>
      <c r="J2660" s="78">
        <f>+IF(ISNUMBER(DATA!AC855),DATA!AC855,"n/a")</f>
        <v>-0.2</v>
      </c>
      <c r="K2660" s="77">
        <f>+IF(ISNUMBER(DATA!AL855),DATA!AL855,"n/a")</f>
        <v>1958340</v>
      </c>
      <c r="L2660" s="78">
        <f>+IF(ISNUMBER(DATA!AM855),DATA!AM855,"n/a")</f>
        <v>-0.219</v>
      </c>
      <c r="M2660" s="67"/>
      <c r="N2660" s="67"/>
      <c r="O2660" s="67"/>
      <c r="P2660" s="67"/>
      <c r="Q2660" s="67"/>
      <c r="S2660" s="71"/>
      <c r="U2660" s="71"/>
      <c r="W2660" s="71"/>
      <c r="Y2660" s="71"/>
    </row>
    <row r="2661" spans="1:25" s="70" customFormat="1" x14ac:dyDescent="0.2">
      <c r="A2661" s="67" t="s">
        <v>27</v>
      </c>
      <c r="B2661" s="67" t="s">
        <v>23</v>
      </c>
      <c r="C2661" s="67" t="s">
        <v>0</v>
      </c>
      <c r="D2661" s="67" t="s">
        <v>276</v>
      </c>
      <c r="E2661" s="77">
        <f>+IF(ISNUMBER(DATA!H856),DATA!H856,"n/a")</f>
        <v>318819</v>
      </c>
      <c r="F2661" s="78">
        <f>+IF(ISNUMBER(DATA!I856),DATA!I856,"n/a")</f>
        <v>1.7999999999999999E-2</v>
      </c>
      <c r="G2661" s="77">
        <f>+IF(ISNUMBER(DATA!R856),DATA!R856,"n/a")</f>
        <v>957294</v>
      </c>
      <c r="H2661" s="78">
        <f>+IF(ISNUMBER(DATA!S856),DATA!S856,"n/a")</f>
        <v>3.3000000000000002E-2</v>
      </c>
      <c r="I2661" s="77">
        <f>+IF(ISNUMBER(DATA!AB856),DATA!AB856,"n/a")</f>
        <v>1920808</v>
      </c>
      <c r="J2661" s="78">
        <f>+IF(ISNUMBER(DATA!AC856),DATA!AC856,"n/a")</f>
        <v>4.7E-2</v>
      </c>
      <c r="K2661" s="77">
        <f>+IF(ISNUMBER(DATA!AL856),DATA!AL856,"n/a")</f>
        <v>3918292</v>
      </c>
      <c r="L2661" s="78">
        <f>+IF(ISNUMBER(DATA!AM856),DATA!AM856,"n/a")</f>
        <v>4.0000000000000001E-3</v>
      </c>
      <c r="M2661" s="67"/>
      <c r="N2661" s="67"/>
      <c r="O2661" s="67"/>
      <c r="P2661" s="67"/>
      <c r="Q2661" s="67"/>
      <c r="S2661" s="71"/>
      <c r="U2661" s="71"/>
      <c r="W2661" s="71"/>
      <c r="Y2661" s="71"/>
    </row>
    <row r="2662" spans="1:25" s="70" customFormat="1" x14ac:dyDescent="0.2">
      <c r="A2662" s="67" t="s">
        <v>27</v>
      </c>
      <c r="B2662" s="67" t="s">
        <v>23</v>
      </c>
      <c r="C2662" s="67" t="s">
        <v>0</v>
      </c>
      <c r="D2662" s="67" t="s">
        <v>277</v>
      </c>
      <c r="E2662" s="77">
        <f>+IF(ISNUMBER(DATA!H857),DATA!H857,"n/a")</f>
        <v>124921</v>
      </c>
      <c r="F2662" s="78">
        <f>+IF(ISNUMBER(DATA!I857),DATA!I857,"n/a")</f>
        <v>7.4999999999999997E-2</v>
      </c>
      <c r="G2662" s="77">
        <f>+IF(ISNUMBER(DATA!R857),DATA!R857,"n/a")</f>
        <v>408434</v>
      </c>
      <c r="H2662" s="78">
        <f>+IF(ISNUMBER(DATA!S857),DATA!S857,"n/a")</f>
        <v>3.5999999999999997E-2</v>
      </c>
      <c r="I2662" s="77">
        <f>+IF(ISNUMBER(DATA!AB857),DATA!AB857,"n/a")</f>
        <v>830887</v>
      </c>
      <c r="J2662" s="78">
        <f>+IF(ISNUMBER(DATA!AC857),DATA!AC857,"n/a")</f>
        <v>6.8000000000000005E-2</v>
      </c>
      <c r="K2662" s="77">
        <f>+IF(ISNUMBER(DATA!AL857),DATA!AL857,"n/a")</f>
        <v>1679818</v>
      </c>
      <c r="L2662" s="78">
        <f>+IF(ISNUMBER(DATA!AM857),DATA!AM857,"n/a")</f>
        <v>6.5000000000000002E-2</v>
      </c>
      <c r="M2662" s="67"/>
      <c r="N2662" s="67"/>
      <c r="O2662" s="67"/>
      <c r="P2662" s="67"/>
      <c r="Q2662" s="67"/>
      <c r="S2662" s="71"/>
      <c r="U2662" s="71"/>
      <c r="W2662" s="71"/>
      <c r="Y2662" s="71"/>
    </row>
    <row r="2663" spans="1:25" s="70" customFormat="1" x14ac:dyDescent="0.2">
      <c r="A2663" s="67" t="s">
        <v>27</v>
      </c>
      <c r="B2663" s="67" t="s">
        <v>23</v>
      </c>
      <c r="C2663" s="67" t="s">
        <v>0</v>
      </c>
      <c r="D2663" s="67" t="s">
        <v>278</v>
      </c>
      <c r="E2663" s="77">
        <f>+IF(ISNUMBER(DATA!H858),DATA!H858,"n/a")</f>
        <v>198610</v>
      </c>
      <c r="F2663" s="78">
        <f>+IF(ISNUMBER(DATA!I858),DATA!I858,"n/a")</f>
        <v>-0.23300000000000001</v>
      </c>
      <c r="G2663" s="77">
        <f>+IF(ISNUMBER(DATA!R858),DATA!R858,"n/a")</f>
        <v>577207</v>
      </c>
      <c r="H2663" s="78">
        <f>+IF(ISNUMBER(DATA!S858),DATA!S858,"n/a")</f>
        <v>-0.2</v>
      </c>
      <c r="I2663" s="77">
        <f>+IF(ISNUMBER(DATA!AB858),DATA!AB858,"n/a")</f>
        <v>1200417</v>
      </c>
      <c r="J2663" s="78">
        <f>+IF(ISNUMBER(DATA!AC858),DATA!AC858,"n/a")</f>
        <v>-0.16500000000000001</v>
      </c>
      <c r="K2663" s="77">
        <f>+IF(ISNUMBER(DATA!AL858),DATA!AL858,"n/a")</f>
        <v>2973456</v>
      </c>
      <c r="L2663" s="78">
        <f>+IF(ISNUMBER(DATA!AM858),DATA!AM858,"n/a")</f>
        <v>-8.9999999999999993E-3</v>
      </c>
      <c r="M2663" s="67"/>
      <c r="N2663" s="67"/>
      <c r="O2663" s="67"/>
      <c r="P2663" s="67"/>
      <c r="Q2663" s="67"/>
      <c r="S2663" s="71"/>
      <c r="U2663" s="71"/>
      <c r="W2663" s="71"/>
      <c r="Y2663" s="71"/>
    </row>
    <row r="2664" spans="1:25" s="70" customFormat="1" x14ac:dyDescent="0.2">
      <c r="A2664" s="67" t="s">
        <v>27</v>
      </c>
      <c r="B2664" s="67" t="s">
        <v>23</v>
      </c>
      <c r="C2664" s="67" t="s">
        <v>0</v>
      </c>
      <c r="D2664" s="67" t="s">
        <v>279</v>
      </c>
      <c r="E2664" s="77">
        <f>+IF(ISNUMBER(DATA!H859),DATA!H859,"n/a")</f>
        <v>143824</v>
      </c>
      <c r="F2664" s="78">
        <f>+IF(ISNUMBER(DATA!I859),DATA!I859,"n/a")</f>
        <v>-0.13200000000000001</v>
      </c>
      <c r="G2664" s="77">
        <f>+IF(ISNUMBER(DATA!R859),DATA!R859,"n/a")</f>
        <v>423155</v>
      </c>
      <c r="H2664" s="78">
        <f>+IF(ISNUMBER(DATA!S859),DATA!S859,"n/a")</f>
        <v>-0.14899999999999999</v>
      </c>
      <c r="I2664" s="77">
        <f>+IF(ISNUMBER(DATA!AB859),DATA!AB859,"n/a")</f>
        <v>874697</v>
      </c>
      <c r="J2664" s="78">
        <f>+IF(ISNUMBER(DATA!AC859),DATA!AC859,"n/a")</f>
        <v>-0.13600000000000001</v>
      </c>
      <c r="K2664" s="77">
        <f>+IF(ISNUMBER(DATA!AL859),DATA!AL859,"n/a")</f>
        <v>1923496</v>
      </c>
      <c r="L2664" s="78">
        <f>+IF(ISNUMBER(DATA!AM859),DATA!AM859,"n/a")</f>
        <v>-0.10199999999999999</v>
      </c>
      <c r="M2664" s="67"/>
      <c r="N2664" s="67"/>
      <c r="O2664" s="67"/>
      <c r="P2664" s="67"/>
      <c r="Q2664" s="67"/>
      <c r="S2664" s="71"/>
      <c r="U2664" s="71"/>
      <c r="W2664" s="71"/>
      <c r="Y2664" s="71"/>
    </row>
    <row r="2665" spans="1:25" s="70" customFormat="1" x14ac:dyDescent="0.2">
      <c r="A2665" s="67" t="s">
        <v>27</v>
      </c>
      <c r="B2665" s="67" t="s">
        <v>23</v>
      </c>
      <c r="C2665" s="67" t="s">
        <v>0</v>
      </c>
      <c r="D2665" s="67" t="s">
        <v>280</v>
      </c>
      <c r="E2665" s="77">
        <f>+IF(ISNUMBER(DATA!H860),DATA!H860,"n/a")</f>
        <v>72107</v>
      </c>
      <c r="F2665" s="78">
        <f>+IF(ISNUMBER(DATA!I860),DATA!I860,"n/a")</f>
        <v>-2.5000000000000001E-2</v>
      </c>
      <c r="G2665" s="77">
        <f>+IF(ISNUMBER(DATA!R860),DATA!R860,"n/a")</f>
        <v>228678</v>
      </c>
      <c r="H2665" s="78">
        <f>+IF(ISNUMBER(DATA!S860),DATA!S860,"n/a")</f>
        <v>-5.8999999999999997E-2</v>
      </c>
      <c r="I2665" s="77">
        <f>+IF(ISNUMBER(DATA!AB860),DATA!AB860,"n/a")</f>
        <v>480672</v>
      </c>
      <c r="J2665" s="78">
        <f>+IF(ISNUMBER(DATA!AC860),DATA!AC860,"n/a")</f>
        <v>-6.6000000000000003E-2</v>
      </c>
      <c r="K2665" s="77">
        <f>+IF(ISNUMBER(DATA!AL860),DATA!AL860,"n/a")</f>
        <v>1045442</v>
      </c>
      <c r="L2665" s="78">
        <f>+IF(ISNUMBER(DATA!AM860),DATA!AM860,"n/a")</f>
        <v>-0.02</v>
      </c>
      <c r="M2665" s="67"/>
      <c r="N2665" s="67"/>
      <c r="O2665" s="67"/>
      <c r="P2665" s="67"/>
      <c r="Q2665" s="67"/>
      <c r="S2665" s="71"/>
      <c r="U2665" s="71"/>
      <c r="W2665" s="71"/>
      <c r="Y2665" s="71"/>
    </row>
    <row r="2666" spans="1:25" s="70" customFormat="1" x14ac:dyDescent="0.2">
      <c r="A2666" s="67" t="s">
        <v>27</v>
      </c>
      <c r="B2666" s="67" t="s">
        <v>23</v>
      </c>
      <c r="C2666" s="67" t="s">
        <v>0</v>
      </c>
      <c r="D2666" s="67" t="s">
        <v>281</v>
      </c>
      <c r="E2666" s="77">
        <f>+IF(ISNUMBER(DATA!H861),DATA!H861,"n/a")</f>
        <v>138067</v>
      </c>
      <c r="F2666" s="78">
        <f>+IF(ISNUMBER(DATA!I861),DATA!I861,"n/a")</f>
        <v>2.1000000000000001E-2</v>
      </c>
      <c r="G2666" s="77">
        <f>+IF(ISNUMBER(DATA!R861),DATA!R861,"n/a")</f>
        <v>436330</v>
      </c>
      <c r="H2666" s="78">
        <f>+IF(ISNUMBER(DATA!S861),DATA!S861,"n/a")</f>
        <v>8.1000000000000003E-2</v>
      </c>
      <c r="I2666" s="77">
        <f>+IF(ISNUMBER(DATA!AB861),DATA!AB861,"n/a")</f>
        <v>899503</v>
      </c>
      <c r="J2666" s="78">
        <f>+IF(ISNUMBER(DATA!AC861),DATA!AC861,"n/a")</f>
        <v>0.105</v>
      </c>
      <c r="K2666" s="77">
        <f>+IF(ISNUMBER(DATA!AL861),DATA!AL861,"n/a")</f>
        <v>1873009</v>
      </c>
      <c r="L2666" s="78">
        <f>+IF(ISNUMBER(DATA!AM861),DATA!AM861,"n/a")</f>
        <v>0.156</v>
      </c>
      <c r="M2666" s="67"/>
      <c r="N2666" s="67"/>
      <c r="O2666" s="67"/>
      <c r="P2666" s="67"/>
      <c r="Q2666" s="67"/>
      <c r="S2666" s="71"/>
      <c r="U2666" s="71"/>
      <c r="W2666" s="71"/>
      <c r="Y2666" s="71"/>
    </row>
    <row r="2667" spans="1:25" s="70" customFormat="1" x14ac:dyDescent="0.2">
      <c r="A2667" s="67" t="s">
        <v>27</v>
      </c>
      <c r="B2667" s="67" t="s">
        <v>23</v>
      </c>
      <c r="C2667" s="67" t="s">
        <v>0</v>
      </c>
      <c r="D2667" s="67" t="s">
        <v>282</v>
      </c>
      <c r="E2667" s="77">
        <f>+IF(ISNUMBER(DATA!H862),DATA!H862,"n/a")</f>
        <v>20861</v>
      </c>
      <c r="F2667" s="78">
        <f>+IF(ISNUMBER(DATA!I862),DATA!I862,"n/a")</f>
        <v>-0.7</v>
      </c>
      <c r="G2667" s="77">
        <f>+IF(ISNUMBER(DATA!R862),DATA!R862,"n/a")</f>
        <v>65080</v>
      </c>
      <c r="H2667" s="78">
        <f>+IF(ISNUMBER(DATA!S862),DATA!S862,"n/a")</f>
        <v>-0.71699999999999997</v>
      </c>
      <c r="I2667" s="77">
        <f>+IF(ISNUMBER(DATA!AB862),DATA!AB862,"n/a")</f>
        <v>167351</v>
      </c>
      <c r="J2667" s="78">
        <f>+IF(ISNUMBER(DATA!AC862),DATA!AC862,"n/a")</f>
        <v>-0.64300000000000002</v>
      </c>
      <c r="K2667" s="77">
        <f>+IF(ISNUMBER(DATA!AL862),DATA!AL862,"n/a")</f>
        <v>303414</v>
      </c>
      <c r="L2667" s="78">
        <f>+IF(ISNUMBER(DATA!AM862),DATA!AM862,"n/a")</f>
        <v>-0.68600000000000005</v>
      </c>
      <c r="M2667" s="67"/>
      <c r="N2667" s="67"/>
      <c r="O2667" s="67"/>
      <c r="P2667" s="67"/>
      <c r="Q2667" s="67"/>
      <c r="S2667" s="71"/>
      <c r="U2667" s="71"/>
      <c r="W2667" s="71"/>
      <c r="Y2667" s="71"/>
    </row>
    <row r="2668" spans="1:25" s="70" customFormat="1" x14ac:dyDescent="0.2">
      <c r="A2668" s="67" t="s">
        <v>27</v>
      </c>
      <c r="B2668" s="67" t="s">
        <v>23</v>
      </c>
      <c r="C2668" s="67" t="s">
        <v>0</v>
      </c>
      <c r="D2668" s="67" t="s">
        <v>283</v>
      </c>
      <c r="E2668" s="77">
        <f>+IF(ISNUMBER(DATA!H863),DATA!H863,"n/a")</f>
        <v>80941</v>
      </c>
      <c r="F2668" s="78">
        <f>+IF(ISNUMBER(DATA!I863),DATA!I863,"n/a")</f>
        <v>5.1999999999999998E-2</v>
      </c>
      <c r="G2668" s="77">
        <f>+IF(ISNUMBER(DATA!R863),DATA!R863,"n/a")</f>
        <v>251329</v>
      </c>
      <c r="H2668" s="78">
        <f>+IF(ISNUMBER(DATA!S863),DATA!S863,"n/a")</f>
        <v>8.2000000000000003E-2</v>
      </c>
      <c r="I2668" s="77">
        <f>+IF(ISNUMBER(DATA!AB863),DATA!AB863,"n/a")</f>
        <v>503986</v>
      </c>
      <c r="J2668" s="78">
        <f>+IF(ISNUMBER(DATA!AC863),DATA!AC863,"n/a")</f>
        <v>0.128</v>
      </c>
      <c r="K2668" s="77">
        <f>+IF(ISNUMBER(DATA!AL863),DATA!AL863,"n/a")</f>
        <v>1001303</v>
      </c>
      <c r="L2668" s="78">
        <f>+IF(ISNUMBER(DATA!AM863),DATA!AM863,"n/a")</f>
        <v>0.113</v>
      </c>
      <c r="M2668" s="67"/>
      <c r="N2668" s="67"/>
      <c r="O2668" s="67"/>
      <c r="P2668" s="67"/>
      <c r="Q2668" s="67"/>
      <c r="S2668" s="71"/>
      <c r="U2668" s="71"/>
      <c r="W2668" s="71"/>
      <c r="Y2668" s="71"/>
    </row>
    <row r="2669" spans="1:25" s="70" customFormat="1" x14ac:dyDescent="0.2">
      <c r="A2669" s="67" t="s">
        <v>27</v>
      </c>
      <c r="B2669" s="67" t="s">
        <v>23</v>
      </c>
      <c r="C2669" s="67" t="s">
        <v>0</v>
      </c>
      <c r="D2669" s="67" t="s">
        <v>284</v>
      </c>
      <c r="E2669" s="77">
        <f>+IF(ISNUMBER(DATA!H864),DATA!H864,"n/a")</f>
        <v>47278</v>
      </c>
      <c r="F2669" s="78">
        <f>+IF(ISNUMBER(DATA!I864),DATA!I864,"n/a")</f>
        <v>-0.314</v>
      </c>
      <c r="G2669" s="77">
        <f>+IF(ISNUMBER(DATA!R864),DATA!R864,"n/a")</f>
        <v>146465</v>
      </c>
      <c r="H2669" s="78">
        <f>+IF(ISNUMBER(DATA!S864),DATA!S864,"n/a")</f>
        <v>-0.309</v>
      </c>
      <c r="I2669" s="77">
        <f>+IF(ISNUMBER(DATA!AB864),DATA!AB864,"n/a")</f>
        <v>298852</v>
      </c>
      <c r="J2669" s="78">
        <f>+IF(ISNUMBER(DATA!AC864),DATA!AC864,"n/a")</f>
        <v>-0.27800000000000002</v>
      </c>
      <c r="K2669" s="77">
        <f>+IF(ISNUMBER(DATA!AL864),DATA!AL864,"n/a")</f>
        <v>789147</v>
      </c>
      <c r="L2669" s="78">
        <f>+IF(ISNUMBER(DATA!AM864),DATA!AM864,"n/a")</f>
        <v>-4.2999999999999997E-2</v>
      </c>
      <c r="M2669" s="67"/>
      <c r="N2669" s="67"/>
      <c r="O2669" s="67"/>
      <c r="P2669" s="67"/>
      <c r="Q2669" s="67"/>
      <c r="S2669" s="71"/>
      <c r="U2669" s="71"/>
      <c r="W2669" s="71"/>
      <c r="Y2669" s="71"/>
    </row>
    <row r="2670" spans="1:25" s="70" customFormat="1" x14ac:dyDescent="0.2">
      <c r="A2670" s="67" t="s">
        <v>27</v>
      </c>
      <c r="B2670" s="67" t="s">
        <v>23</v>
      </c>
      <c r="C2670" s="67" t="s">
        <v>0</v>
      </c>
      <c r="D2670" s="67" t="s">
        <v>285</v>
      </c>
      <c r="E2670" s="77">
        <f>+IF(ISNUMBER(DATA!H865),DATA!H865,"n/a")</f>
        <v>133035</v>
      </c>
      <c r="F2670" s="78">
        <f>+IF(ISNUMBER(DATA!I865),DATA!I865,"n/a")</f>
        <v>-8.3000000000000004E-2</v>
      </c>
      <c r="G2670" s="77">
        <f>+IF(ISNUMBER(DATA!R865),DATA!R865,"n/a")</f>
        <v>429758</v>
      </c>
      <c r="H2670" s="78">
        <f>+IF(ISNUMBER(DATA!S865),DATA!S865,"n/a")</f>
        <v>-3.3000000000000002E-2</v>
      </c>
      <c r="I2670" s="77">
        <f>+IF(ISNUMBER(DATA!AB865),DATA!AB865,"n/a")</f>
        <v>844826</v>
      </c>
      <c r="J2670" s="78">
        <f>+IF(ISNUMBER(DATA!AC865),DATA!AC865,"n/a")</f>
        <v>-3.3000000000000002E-2</v>
      </c>
      <c r="K2670" s="77">
        <f>+IF(ISNUMBER(DATA!AL865),DATA!AL865,"n/a")</f>
        <v>1689283</v>
      </c>
      <c r="L2670" s="78">
        <f>+IF(ISNUMBER(DATA!AM865),DATA!AM865,"n/a")</f>
        <v>-6.3E-2</v>
      </c>
      <c r="M2670" s="67"/>
      <c r="N2670" s="67"/>
      <c r="O2670" s="67"/>
      <c r="P2670" s="67"/>
      <c r="Q2670" s="67"/>
      <c r="S2670" s="71"/>
      <c r="U2670" s="71"/>
      <c r="W2670" s="71"/>
      <c r="Y2670" s="71"/>
    </row>
    <row r="2671" spans="1:25" s="70" customFormat="1" x14ac:dyDescent="0.2">
      <c r="A2671" s="67" t="s">
        <v>27</v>
      </c>
      <c r="B2671" s="67" t="s">
        <v>23</v>
      </c>
      <c r="C2671" s="67" t="s">
        <v>0</v>
      </c>
      <c r="D2671" s="67" t="s">
        <v>286</v>
      </c>
      <c r="E2671" s="77">
        <f>+IF(ISNUMBER(DATA!H866),DATA!H866,"n/a")</f>
        <v>67202</v>
      </c>
      <c r="F2671" s="78">
        <f>+IF(ISNUMBER(DATA!I866),DATA!I866,"n/a")</f>
        <v>-5.8000000000000003E-2</v>
      </c>
      <c r="G2671" s="77">
        <f>+IF(ISNUMBER(DATA!R866),DATA!R866,"n/a")</f>
        <v>195611</v>
      </c>
      <c r="H2671" s="78">
        <f>+IF(ISNUMBER(DATA!S866),DATA!S866,"n/a")</f>
        <v>-1.7000000000000001E-2</v>
      </c>
      <c r="I2671" s="77">
        <f>+IF(ISNUMBER(DATA!AB866),DATA!AB866,"n/a")</f>
        <v>384523</v>
      </c>
      <c r="J2671" s="78">
        <f>+IF(ISNUMBER(DATA!AC866),DATA!AC866,"n/a")</f>
        <v>9.7000000000000003E-2</v>
      </c>
      <c r="K2671" s="77">
        <f>+IF(ISNUMBER(DATA!AL866),DATA!AL866,"n/a")</f>
        <v>812877</v>
      </c>
      <c r="L2671" s="78">
        <f>+IF(ISNUMBER(DATA!AM866),DATA!AM866,"n/a")</f>
        <v>0.216</v>
      </c>
      <c r="M2671" s="67"/>
      <c r="N2671" s="67"/>
      <c r="O2671" s="67"/>
      <c r="P2671" s="67"/>
      <c r="Q2671" s="67"/>
      <c r="S2671" s="71"/>
      <c r="U2671" s="71"/>
      <c r="W2671" s="71"/>
      <c r="Y2671" s="71"/>
    </row>
    <row r="2672" spans="1:25" s="70" customFormat="1" x14ac:dyDescent="0.2">
      <c r="A2672" s="67" t="s">
        <v>27</v>
      </c>
      <c r="B2672" s="67" t="s">
        <v>23</v>
      </c>
      <c r="C2672" s="67" t="s">
        <v>0</v>
      </c>
      <c r="D2672" s="67" t="s">
        <v>287</v>
      </c>
      <c r="E2672" s="77">
        <f>+IF(ISNUMBER(DATA!H867),DATA!H867,"n/a")</f>
        <v>69483</v>
      </c>
      <c r="F2672" s="78">
        <f>+IF(ISNUMBER(DATA!I867),DATA!I867,"n/a")</f>
        <v>-0.372</v>
      </c>
      <c r="G2672" s="77">
        <f>+IF(ISNUMBER(DATA!R867),DATA!R867,"n/a")</f>
        <v>214925</v>
      </c>
      <c r="H2672" s="78">
        <f>+IF(ISNUMBER(DATA!S867),DATA!S867,"n/a")</f>
        <v>-0.373</v>
      </c>
      <c r="I2672" s="77">
        <f>+IF(ISNUMBER(DATA!AB867),DATA!AB867,"n/a")</f>
        <v>445481</v>
      </c>
      <c r="J2672" s="78">
        <f>+IF(ISNUMBER(DATA!AC867),DATA!AC867,"n/a")</f>
        <v>-0.34799999999999998</v>
      </c>
      <c r="K2672" s="77">
        <f>+IF(ISNUMBER(DATA!AL867),DATA!AL867,"n/a")</f>
        <v>1174678</v>
      </c>
      <c r="L2672" s="78">
        <f>+IF(ISNUMBER(DATA!AM867),DATA!AM867,"n/a")</f>
        <v>-0.19</v>
      </c>
      <c r="M2672" s="67"/>
      <c r="N2672" s="67"/>
      <c r="O2672" s="67"/>
      <c r="P2672" s="67"/>
      <c r="Q2672" s="67"/>
      <c r="S2672" s="71"/>
      <c r="U2672" s="71"/>
      <c r="W2672" s="71"/>
      <c r="Y2672" s="71"/>
    </row>
    <row r="2673" spans="1:25" s="70" customFormat="1" x14ac:dyDescent="0.2">
      <c r="A2673" s="67" t="s">
        <v>27</v>
      </c>
      <c r="B2673" s="67" t="s">
        <v>23</v>
      </c>
      <c r="C2673" s="67" t="s">
        <v>0</v>
      </c>
      <c r="D2673" s="67" t="s">
        <v>288</v>
      </c>
      <c r="E2673" s="77">
        <f>+IF(ISNUMBER(DATA!H868),DATA!H868,"n/a")</f>
        <v>81426</v>
      </c>
      <c r="F2673" s="78">
        <f>+IF(ISNUMBER(DATA!I868),DATA!I868,"n/a")</f>
        <v>1.0999999999999999E-2</v>
      </c>
      <c r="G2673" s="77">
        <f>+IF(ISNUMBER(DATA!R868),DATA!R868,"n/a")</f>
        <v>253253</v>
      </c>
      <c r="H2673" s="78">
        <f>+IF(ISNUMBER(DATA!S868),DATA!S868,"n/a")</f>
        <v>0</v>
      </c>
      <c r="I2673" s="77">
        <f>+IF(ISNUMBER(DATA!AB868),DATA!AB868,"n/a")</f>
        <v>505581</v>
      </c>
      <c r="J2673" s="78">
        <f>+IF(ISNUMBER(DATA!AC868),DATA!AC868,"n/a")</f>
        <v>-4.0000000000000001E-3</v>
      </c>
      <c r="K2673" s="77">
        <f>+IF(ISNUMBER(DATA!AL868),DATA!AL868,"n/a")</f>
        <v>1006196</v>
      </c>
      <c r="L2673" s="78">
        <f>+IF(ISNUMBER(DATA!AM868),DATA!AM868,"n/a")</f>
        <v>-5.8000000000000003E-2</v>
      </c>
      <c r="M2673" s="67"/>
      <c r="N2673" s="67"/>
      <c r="O2673" s="67"/>
      <c r="P2673" s="67"/>
      <c r="Q2673" s="67"/>
      <c r="S2673" s="71"/>
      <c r="U2673" s="71"/>
      <c r="W2673" s="71"/>
      <c r="Y2673" s="71"/>
    </row>
    <row r="2674" spans="1:25" s="70" customFormat="1" x14ac:dyDescent="0.2">
      <c r="A2674" s="67" t="s">
        <v>27</v>
      </c>
      <c r="B2674" s="67" t="s">
        <v>23</v>
      </c>
      <c r="C2674" s="67" t="s">
        <v>0</v>
      </c>
      <c r="D2674" s="67" t="s">
        <v>289</v>
      </c>
      <c r="E2674" s="77">
        <f>+IF(ISNUMBER(DATA!H869),DATA!H869,"n/a")</f>
        <v>190008</v>
      </c>
      <c r="F2674" s="78">
        <f>+IF(ISNUMBER(DATA!I869),DATA!I869,"n/a")</f>
        <v>-4.9000000000000002E-2</v>
      </c>
      <c r="G2674" s="77">
        <f>+IF(ISNUMBER(DATA!R869),DATA!R869,"n/a")</f>
        <v>583705</v>
      </c>
      <c r="H2674" s="78">
        <f>+IF(ISNUMBER(DATA!S869),DATA!S869,"n/a")</f>
        <v>-2.5000000000000001E-2</v>
      </c>
      <c r="I2674" s="77">
        <f>+IF(ISNUMBER(DATA!AB869),DATA!AB869,"n/a")</f>
        <v>1228258</v>
      </c>
      <c r="J2674" s="78">
        <f>+IF(ISNUMBER(DATA!AC869),DATA!AC869,"n/a")</f>
        <v>0.05</v>
      </c>
      <c r="K2674" s="77">
        <f>+IF(ISNUMBER(DATA!AL869),DATA!AL869,"n/a")</f>
        <v>2378495</v>
      </c>
      <c r="L2674" s="78">
        <f>+IF(ISNUMBER(DATA!AM869),DATA!AM869,"n/a")</f>
        <v>-1.7000000000000001E-2</v>
      </c>
      <c r="M2674" s="67"/>
      <c r="N2674" s="67"/>
      <c r="O2674" s="67"/>
      <c r="P2674" s="67"/>
      <c r="Q2674" s="67"/>
      <c r="S2674" s="71"/>
      <c r="U2674" s="71"/>
      <c r="W2674" s="71"/>
      <c r="Y2674" s="71"/>
    </row>
    <row r="2675" spans="1:25" s="70" customFormat="1" x14ac:dyDescent="0.2">
      <c r="A2675" s="67" t="s">
        <v>27</v>
      </c>
      <c r="B2675" s="67" t="s">
        <v>23</v>
      </c>
      <c r="C2675" s="67" t="s">
        <v>0</v>
      </c>
      <c r="D2675" s="67" t="s">
        <v>290</v>
      </c>
      <c r="E2675" s="77">
        <f>+IF(ISNUMBER(DATA!H870),DATA!H870,"n/a")</f>
        <v>151967</v>
      </c>
      <c r="F2675" s="78">
        <f>+IF(ISNUMBER(DATA!I870),DATA!I870,"n/a")</f>
        <v>-4.3999999999999997E-2</v>
      </c>
      <c r="G2675" s="77">
        <f>+IF(ISNUMBER(DATA!R870),DATA!R870,"n/a")</f>
        <v>443000</v>
      </c>
      <c r="H2675" s="78">
        <f>+IF(ISNUMBER(DATA!S870),DATA!S870,"n/a")</f>
        <v>-3.2000000000000001E-2</v>
      </c>
      <c r="I2675" s="77">
        <f>+IF(ISNUMBER(DATA!AB870),DATA!AB870,"n/a")</f>
        <v>1037160</v>
      </c>
      <c r="J2675" s="78">
        <f>+IF(ISNUMBER(DATA!AC870),DATA!AC870,"n/a")</f>
        <v>0.12</v>
      </c>
      <c r="K2675" s="77">
        <f>+IF(ISNUMBER(DATA!AL870),DATA!AL870,"n/a")</f>
        <v>2182054</v>
      </c>
      <c r="L2675" s="78">
        <f>+IF(ISNUMBER(DATA!AM870),DATA!AM870,"n/a")</f>
        <v>6.4000000000000001E-2</v>
      </c>
      <c r="M2675" s="67"/>
      <c r="N2675" s="67"/>
      <c r="O2675" s="67"/>
      <c r="P2675" s="67"/>
      <c r="Q2675" s="67"/>
      <c r="S2675" s="71"/>
      <c r="U2675" s="71"/>
      <c r="W2675" s="71"/>
      <c r="Y2675" s="71"/>
    </row>
    <row r="2676" spans="1:25" s="70" customFormat="1" x14ac:dyDescent="0.2">
      <c r="A2676" s="67" t="s">
        <v>27</v>
      </c>
      <c r="B2676" s="67" t="s">
        <v>23</v>
      </c>
      <c r="C2676" s="67" t="s">
        <v>0</v>
      </c>
      <c r="D2676" s="67" t="s">
        <v>291</v>
      </c>
      <c r="E2676" s="77">
        <f>+IF(ISNUMBER(DATA!H871),DATA!H871,"n/a")</f>
        <v>55822</v>
      </c>
      <c r="F2676" s="78">
        <f>+IF(ISNUMBER(DATA!I871),DATA!I871,"n/a")</f>
        <v>-0.39700000000000002</v>
      </c>
      <c r="G2676" s="77">
        <f>+IF(ISNUMBER(DATA!R871),DATA!R871,"n/a")</f>
        <v>192378</v>
      </c>
      <c r="H2676" s="78">
        <f>+IF(ISNUMBER(DATA!S871),DATA!S871,"n/a")</f>
        <v>-0.33400000000000002</v>
      </c>
      <c r="I2676" s="77">
        <f>+IF(ISNUMBER(DATA!AB871),DATA!AB871,"n/a")</f>
        <v>382798</v>
      </c>
      <c r="J2676" s="78">
        <f>+IF(ISNUMBER(DATA!AC871),DATA!AC871,"n/a")</f>
        <v>-0.33200000000000002</v>
      </c>
      <c r="K2676" s="77">
        <f>+IF(ISNUMBER(DATA!AL871),DATA!AL871,"n/a")</f>
        <v>740680</v>
      </c>
      <c r="L2676" s="78">
        <f>+IF(ISNUMBER(DATA!AM871),DATA!AM871,"n/a")</f>
        <v>-0.40600000000000003</v>
      </c>
      <c r="M2676" s="67"/>
      <c r="N2676" s="67"/>
      <c r="O2676" s="67"/>
      <c r="P2676" s="67"/>
      <c r="Q2676" s="67"/>
      <c r="S2676" s="71"/>
      <c r="U2676" s="71"/>
      <c r="W2676" s="71"/>
      <c r="Y2676" s="71"/>
    </row>
    <row r="2677" spans="1:25" s="70" customFormat="1" x14ac:dyDescent="0.2">
      <c r="A2677" s="67" t="s">
        <v>27</v>
      </c>
      <c r="B2677" s="67" t="s">
        <v>23</v>
      </c>
      <c r="C2677" s="67" t="s">
        <v>0</v>
      </c>
      <c r="D2677" s="67" t="s">
        <v>292</v>
      </c>
      <c r="E2677" s="77">
        <f>+IF(ISNUMBER(DATA!H872),DATA!H872,"n/a")</f>
        <v>48245</v>
      </c>
      <c r="F2677" s="78">
        <f>+IF(ISNUMBER(DATA!I872),DATA!I872,"n/a")</f>
        <v>-0.29299999999999998</v>
      </c>
      <c r="G2677" s="77">
        <f>+IF(ISNUMBER(DATA!R872),DATA!R872,"n/a")</f>
        <v>147798</v>
      </c>
      <c r="H2677" s="78">
        <f>+IF(ISNUMBER(DATA!S872),DATA!S872,"n/a")</f>
        <v>-0.311</v>
      </c>
      <c r="I2677" s="77">
        <f>+IF(ISNUMBER(DATA!AB872),DATA!AB872,"n/a")</f>
        <v>318395</v>
      </c>
      <c r="J2677" s="78">
        <f>+IF(ISNUMBER(DATA!AC872),DATA!AC872,"n/a")</f>
        <v>-0.26500000000000001</v>
      </c>
      <c r="K2677" s="77">
        <f>+IF(ISNUMBER(DATA!AL872),DATA!AL872,"n/a")</f>
        <v>652746</v>
      </c>
      <c r="L2677" s="78">
        <f>+IF(ISNUMBER(DATA!AM872),DATA!AM872,"n/a")</f>
        <v>-0.24299999999999999</v>
      </c>
      <c r="M2677" s="67"/>
      <c r="N2677" s="67"/>
      <c r="O2677" s="67"/>
      <c r="P2677" s="67"/>
      <c r="Q2677" s="67"/>
      <c r="S2677" s="71"/>
      <c r="U2677" s="71"/>
      <c r="W2677" s="71"/>
      <c r="Y2677" s="71"/>
    </row>
    <row r="2678" spans="1:25" s="70" customFormat="1" x14ac:dyDescent="0.2">
      <c r="A2678" s="67" t="s">
        <v>27</v>
      </c>
      <c r="B2678" s="67" t="s">
        <v>23</v>
      </c>
      <c r="C2678" s="67" t="s">
        <v>0</v>
      </c>
      <c r="D2678" s="67" t="s">
        <v>293</v>
      </c>
      <c r="E2678" s="77">
        <f>+IF(ISNUMBER(DATA!H873),DATA!H873,"n/a")</f>
        <v>98894</v>
      </c>
      <c r="F2678" s="78">
        <f>+IF(ISNUMBER(DATA!I873),DATA!I873,"n/a")</f>
        <v>0.251</v>
      </c>
      <c r="G2678" s="77">
        <f>+IF(ISNUMBER(DATA!R873),DATA!R873,"n/a")</f>
        <v>323283</v>
      </c>
      <c r="H2678" s="78">
        <f>+IF(ISNUMBER(DATA!S873),DATA!S873,"n/a")</f>
        <v>0.14499999999999999</v>
      </c>
      <c r="I2678" s="77">
        <f>+IF(ISNUMBER(DATA!AB873),DATA!AB873,"n/a")</f>
        <v>643646</v>
      </c>
      <c r="J2678" s="78">
        <f>+IF(ISNUMBER(DATA!AC873),DATA!AC873,"n/a")</f>
        <v>0.154</v>
      </c>
      <c r="K2678" s="77">
        <f>+IF(ISNUMBER(DATA!AL873),DATA!AL873,"n/a")</f>
        <v>1329492</v>
      </c>
      <c r="L2678" s="78">
        <f>+IF(ISNUMBER(DATA!AM873),DATA!AM873,"n/a")</f>
        <v>0.16300000000000001</v>
      </c>
      <c r="M2678" s="67"/>
      <c r="N2678" s="67"/>
      <c r="O2678" s="67"/>
      <c r="P2678" s="67"/>
      <c r="Q2678" s="67"/>
      <c r="S2678" s="71"/>
      <c r="U2678" s="71"/>
      <c r="W2678" s="71"/>
      <c r="Y2678" s="71"/>
    </row>
    <row r="2679" spans="1:25" s="70" customFormat="1" x14ac:dyDescent="0.2">
      <c r="A2679" s="67" t="s">
        <v>27</v>
      </c>
      <c r="B2679" s="67" t="s">
        <v>23</v>
      </c>
      <c r="C2679" s="67" t="s">
        <v>0</v>
      </c>
      <c r="D2679" s="67" t="s">
        <v>294</v>
      </c>
      <c r="E2679" s="77">
        <f>+IF(ISNUMBER(DATA!H874),DATA!H874,"n/a")</f>
        <v>17519</v>
      </c>
      <c r="F2679" s="78">
        <f>+IF(ISNUMBER(DATA!I874),DATA!I874,"n/a")</f>
        <v>-2E-3</v>
      </c>
      <c r="G2679" s="77">
        <f>+IF(ISNUMBER(DATA!R874),DATA!R874,"n/a")</f>
        <v>54416</v>
      </c>
      <c r="H2679" s="78">
        <f>+IF(ISNUMBER(DATA!S874),DATA!S874,"n/a")</f>
        <v>-0.58799999999999997</v>
      </c>
      <c r="I2679" s="77">
        <f>+IF(ISNUMBER(DATA!AB874),DATA!AB874,"n/a")</f>
        <v>105277</v>
      </c>
      <c r="J2679" s="78">
        <f>+IF(ISNUMBER(DATA!AC874),DATA!AC874,"n/a")</f>
        <v>-0.64700000000000002</v>
      </c>
      <c r="K2679" s="77">
        <f>+IF(ISNUMBER(DATA!AL874),DATA!AL874,"n/a")</f>
        <v>219764</v>
      </c>
      <c r="L2679" s="78">
        <f>+IF(ISNUMBER(DATA!AM874),DATA!AM874,"n/a")</f>
        <v>-0.67200000000000004</v>
      </c>
      <c r="M2679" s="67"/>
      <c r="N2679" s="67"/>
      <c r="O2679" s="67"/>
      <c r="P2679" s="67"/>
      <c r="Q2679" s="67"/>
      <c r="S2679" s="71"/>
      <c r="U2679" s="71"/>
      <c r="W2679" s="71"/>
      <c r="Y2679" s="71"/>
    </row>
    <row r="2680" spans="1:25" s="70" customFormat="1" x14ac:dyDescent="0.2">
      <c r="A2680" s="67" t="s">
        <v>27</v>
      </c>
      <c r="B2680" s="67" t="s">
        <v>23</v>
      </c>
      <c r="C2680" s="67" t="s">
        <v>0</v>
      </c>
      <c r="D2680" s="67" t="s">
        <v>295</v>
      </c>
      <c r="E2680" s="77">
        <f>+IF(ISNUMBER(DATA!H875),DATA!H875,"n/a")</f>
        <v>208464</v>
      </c>
      <c r="F2680" s="78">
        <f>+IF(ISNUMBER(DATA!I875),DATA!I875,"n/a")</f>
        <v>-0.34599999999999997</v>
      </c>
      <c r="G2680" s="77">
        <f>+IF(ISNUMBER(DATA!R875),DATA!R875,"n/a")</f>
        <v>659415</v>
      </c>
      <c r="H2680" s="78">
        <f>+IF(ISNUMBER(DATA!S875),DATA!S875,"n/a")</f>
        <v>-0.33700000000000002</v>
      </c>
      <c r="I2680" s="77">
        <f>+IF(ISNUMBER(DATA!AB875),DATA!AB875,"n/a")</f>
        <v>1307874</v>
      </c>
      <c r="J2680" s="78">
        <f>+IF(ISNUMBER(DATA!AC875),DATA!AC875,"n/a")</f>
        <v>-0.34399999999999997</v>
      </c>
      <c r="K2680" s="77">
        <f>+IF(ISNUMBER(DATA!AL875),DATA!AL875,"n/a")</f>
        <v>3452812</v>
      </c>
      <c r="L2680" s="78">
        <f>+IF(ISNUMBER(DATA!AM875),DATA!AM875,"n/a")</f>
        <v>-0.20200000000000001</v>
      </c>
      <c r="M2680" s="67"/>
      <c r="N2680" s="67"/>
      <c r="O2680" s="67"/>
      <c r="P2680" s="67"/>
      <c r="Q2680" s="67"/>
      <c r="S2680" s="71"/>
      <c r="U2680" s="71"/>
      <c r="W2680" s="71"/>
      <c r="Y2680" s="71"/>
    </row>
    <row r="2681" spans="1:25" s="70" customFormat="1" x14ac:dyDescent="0.2">
      <c r="A2681" s="67" t="s">
        <v>27</v>
      </c>
      <c r="B2681" s="67" t="s">
        <v>23</v>
      </c>
      <c r="C2681" s="67" t="s">
        <v>0</v>
      </c>
      <c r="D2681" s="67" t="s">
        <v>296</v>
      </c>
      <c r="E2681" s="77">
        <f>+IF(ISNUMBER(DATA!H876),DATA!H876,"n/a")</f>
        <v>9398</v>
      </c>
      <c r="F2681" s="78">
        <f>+IF(ISNUMBER(DATA!I876),DATA!I876,"n/a")</f>
        <v>-0.66600000000000004</v>
      </c>
      <c r="G2681" s="77">
        <f>+IF(ISNUMBER(DATA!R876),DATA!R876,"n/a")</f>
        <v>29589</v>
      </c>
      <c r="H2681" s="78">
        <f>+IF(ISNUMBER(DATA!S876),DATA!S876,"n/a")</f>
        <v>-0.66200000000000003</v>
      </c>
      <c r="I2681" s="77">
        <f>+IF(ISNUMBER(DATA!AB876),DATA!AB876,"n/a")</f>
        <v>74191</v>
      </c>
      <c r="J2681" s="78">
        <f>+IF(ISNUMBER(DATA!AC876),DATA!AC876,"n/a")</f>
        <v>-0.57699999999999996</v>
      </c>
      <c r="K2681" s="77">
        <f>+IF(ISNUMBER(DATA!AL876),DATA!AL876,"n/a")</f>
        <v>138987</v>
      </c>
      <c r="L2681" s="78">
        <f>+IF(ISNUMBER(DATA!AM876),DATA!AM876,"n/a")</f>
        <v>-0.6</v>
      </c>
      <c r="M2681" s="67"/>
      <c r="N2681" s="67"/>
      <c r="O2681" s="67"/>
      <c r="P2681" s="67"/>
      <c r="Q2681" s="67"/>
      <c r="S2681" s="71"/>
      <c r="U2681" s="71"/>
      <c r="W2681" s="71"/>
      <c r="Y2681" s="71"/>
    </row>
    <row r="2682" spans="1:25" s="70" customFormat="1" x14ac:dyDescent="0.2">
      <c r="A2682" s="67" t="s">
        <v>27</v>
      </c>
      <c r="B2682" s="67" t="s">
        <v>23</v>
      </c>
      <c r="C2682" s="67" t="s">
        <v>0</v>
      </c>
      <c r="D2682" s="67" t="s">
        <v>297</v>
      </c>
      <c r="E2682" s="77">
        <f>+IF(ISNUMBER(DATA!H877),DATA!H877,"n/a")</f>
        <v>286433</v>
      </c>
      <c r="F2682" s="78">
        <f>+IF(ISNUMBER(DATA!I877),DATA!I877,"n/a")</f>
        <v>0.30199999999999999</v>
      </c>
      <c r="G2682" s="77">
        <f>+IF(ISNUMBER(DATA!R877),DATA!R877,"n/a")</f>
        <v>931044</v>
      </c>
      <c r="H2682" s="78">
        <f>+IF(ISNUMBER(DATA!S877),DATA!S877,"n/a")</f>
        <v>0.19600000000000001</v>
      </c>
      <c r="I2682" s="77">
        <f>+IF(ISNUMBER(DATA!AB877),DATA!AB877,"n/a")</f>
        <v>1822150</v>
      </c>
      <c r="J2682" s="78">
        <f>+IF(ISNUMBER(DATA!AC877),DATA!AC877,"n/a")</f>
        <v>0.21</v>
      </c>
      <c r="K2682" s="77">
        <f>+IF(ISNUMBER(DATA!AL877),DATA!AL877,"n/a")</f>
        <v>3663992</v>
      </c>
      <c r="L2682" s="78">
        <f>+IF(ISNUMBER(DATA!AM877),DATA!AM877,"n/a")</f>
        <v>0.19600000000000001</v>
      </c>
      <c r="M2682" s="67"/>
      <c r="N2682" s="67"/>
      <c r="O2682" s="67"/>
      <c r="P2682" s="67"/>
      <c r="Q2682" s="67"/>
      <c r="S2682" s="71"/>
      <c r="U2682" s="71"/>
      <c r="W2682" s="71"/>
      <c r="Y2682" s="71"/>
    </row>
    <row r="2683" spans="1:25" s="70" customFormat="1" x14ac:dyDescent="0.2">
      <c r="A2683" s="67" t="s">
        <v>27</v>
      </c>
      <c r="B2683" s="67" t="s">
        <v>23</v>
      </c>
      <c r="C2683" s="67" t="s">
        <v>0</v>
      </c>
      <c r="D2683" s="67" t="s">
        <v>298</v>
      </c>
      <c r="E2683" s="77">
        <f>+IF(ISNUMBER(DATA!H878),DATA!H878,"n/a")</f>
        <v>11444</v>
      </c>
      <c r="F2683" s="78">
        <f>+IF(ISNUMBER(DATA!I878),DATA!I878,"n/a")</f>
        <v>0.13</v>
      </c>
      <c r="G2683" s="77">
        <f>+IF(ISNUMBER(DATA!R878),DATA!R878,"n/a")</f>
        <v>33425</v>
      </c>
      <c r="H2683" s="78">
        <f>+IF(ISNUMBER(DATA!S878),DATA!S878,"n/a")</f>
        <v>0.113</v>
      </c>
      <c r="I2683" s="77">
        <f>+IF(ISNUMBER(DATA!AB878),DATA!AB878,"n/a")</f>
        <v>66273</v>
      </c>
      <c r="J2683" s="78">
        <f>+IF(ISNUMBER(DATA!AC878),DATA!AC878,"n/a")</f>
        <v>-1.7999999999999999E-2</v>
      </c>
      <c r="K2683" s="77">
        <f>+IF(ISNUMBER(DATA!AL878),DATA!AL878,"n/a")</f>
        <v>139597</v>
      </c>
      <c r="L2683" s="78">
        <f>+IF(ISNUMBER(DATA!AM878),DATA!AM878,"n/a")</f>
        <v>-0.76300000000000001</v>
      </c>
      <c r="M2683" s="67"/>
      <c r="N2683" s="67"/>
      <c r="O2683" s="67"/>
      <c r="P2683" s="67"/>
      <c r="Q2683" s="67"/>
      <c r="S2683" s="71"/>
      <c r="U2683" s="71"/>
      <c r="W2683" s="71"/>
      <c r="Y2683" s="71"/>
    </row>
    <row r="2684" spans="1:25" s="70" customFormat="1" x14ac:dyDescent="0.2">
      <c r="A2684" s="67" t="s">
        <v>27</v>
      </c>
      <c r="B2684" s="67" t="s">
        <v>23</v>
      </c>
      <c r="C2684" s="67" t="s">
        <v>0</v>
      </c>
      <c r="D2684" s="67" t="s">
        <v>299</v>
      </c>
      <c r="E2684" s="77">
        <f>+IF(ISNUMBER(DATA!H879),DATA!H879,"n/a")</f>
        <v>29025</v>
      </c>
      <c r="F2684" s="78">
        <f>+IF(ISNUMBER(DATA!I879),DATA!I879,"n/a")</f>
        <v>-0.66400000000000003</v>
      </c>
      <c r="G2684" s="77">
        <f>+IF(ISNUMBER(DATA!R879),DATA!R879,"n/a")</f>
        <v>84848</v>
      </c>
      <c r="H2684" s="78">
        <f>+IF(ISNUMBER(DATA!S879),DATA!S879,"n/a")</f>
        <v>-0.63600000000000001</v>
      </c>
      <c r="I2684" s="77">
        <f>+IF(ISNUMBER(DATA!AB879),DATA!AB879,"n/a")</f>
        <v>168971</v>
      </c>
      <c r="J2684" s="78">
        <f>+IF(ISNUMBER(DATA!AC879),DATA!AC879,"n/a")</f>
        <v>-0.64</v>
      </c>
      <c r="K2684" s="77">
        <f>+IF(ISNUMBER(DATA!AL879),DATA!AL879,"n/a")</f>
        <v>732178</v>
      </c>
      <c r="L2684" s="78">
        <f>+IF(ISNUMBER(DATA!AM879),DATA!AM879,"n/a")</f>
        <v>-0.39100000000000001</v>
      </c>
      <c r="M2684" s="67"/>
      <c r="N2684" s="67"/>
      <c r="O2684" s="67"/>
      <c r="P2684" s="67"/>
      <c r="Q2684" s="67"/>
      <c r="S2684" s="71"/>
      <c r="U2684" s="71"/>
      <c r="W2684" s="71"/>
      <c r="Y2684" s="71"/>
    </row>
    <row r="2685" spans="1:25" s="70" customFormat="1" x14ac:dyDescent="0.2">
      <c r="A2685" s="67" t="s">
        <v>27</v>
      </c>
      <c r="B2685" s="67" t="s">
        <v>23</v>
      </c>
      <c r="C2685" s="67" t="s">
        <v>0</v>
      </c>
      <c r="D2685" s="67" t="s">
        <v>300</v>
      </c>
      <c r="E2685" s="77">
        <f>+IF(ISNUMBER(DATA!H880),DATA!H880,"n/a")</f>
        <v>36657</v>
      </c>
      <c r="F2685" s="78">
        <f>+IF(ISNUMBER(DATA!I880),DATA!I880,"n/a")</f>
        <v>-0.34399999999999997</v>
      </c>
      <c r="G2685" s="77">
        <f>+IF(ISNUMBER(DATA!R880),DATA!R880,"n/a")</f>
        <v>118600</v>
      </c>
      <c r="H2685" s="78">
        <f>+IF(ISNUMBER(DATA!S880),DATA!S880,"n/a")</f>
        <v>-0.36399999999999999</v>
      </c>
      <c r="I2685" s="77">
        <f>+IF(ISNUMBER(DATA!AB880),DATA!AB880,"n/a")</f>
        <v>255233</v>
      </c>
      <c r="J2685" s="78">
        <f>+IF(ISNUMBER(DATA!AC880),DATA!AC880,"n/a")</f>
        <v>-0.309</v>
      </c>
      <c r="K2685" s="77">
        <f>+IF(ISNUMBER(DATA!AL880),DATA!AL880,"n/a")</f>
        <v>516349</v>
      </c>
      <c r="L2685" s="78">
        <f>+IF(ISNUMBER(DATA!AM880),DATA!AM880,"n/a")</f>
        <v>-0.29799999999999999</v>
      </c>
      <c r="M2685" s="67"/>
      <c r="N2685" s="67"/>
      <c r="O2685" s="67"/>
      <c r="P2685" s="67"/>
      <c r="Q2685" s="67"/>
      <c r="S2685" s="71"/>
      <c r="U2685" s="71"/>
      <c r="W2685" s="71"/>
      <c r="Y2685" s="71"/>
    </row>
    <row r="2686" spans="1:25" s="70" customFormat="1" x14ac:dyDescent="0.2">
      <c r="A2686" s="67" t="s">
        <v>27</v>
      </c>
      <c r="B2686" s="67" t="s">
        <v>23</v>
      </c>
      <c r="C2686" s="67" t="s">
        <v>0</v>
      </c>
      <c r="D2686" s="67" t="s">
        <v>301</v>
      </c>
      <c r="E2686" s="77">
        <f>+IF(ISNUMBER(DATA!H881),DATA!H881,"n/a")</f>
        <v>82164</v>
      </c>
      <c r="F2686" s="78">
        <f>+IF(ISNUMBER(DATA!I881),DATA!I881,"n/a")</f>
        <v>0.186</v>
      </c>
      <c r="G2686" s="77">
        <f>+IF(ISNUMBER(DATA!R881),DATA!R881,"n/a")</f>
        <v>262164</v>
      </c>
      <c r="H2686" s="78">
        <f>+IF(ISNUMBER(DATA!S881),DATA!S881,"n/a")</f>
        <v>0.224</v>
      </c>
      <c r="I2686" s="77">
        <f>+IF(ISNUMBER(DATA!AB881),DATA!AB881,"n/a")</f>
        <v>507228</v>
      </c>
      <c r="J2686" s="78">
        <f>+IF(ISNUMBER(DATA!AC881),DATA!AC881,"n/a")</f>
        <v>0.23400000000000001</v>
      </c>
      <c r="K2686" s="77">
        <f>+IF(ISNUMBER(DATA!AL881),DATA!AL881,"n/a")</f>
        <v>1010147</v>
      </c>
      <c r="L2686" s="78">
        <f>+IF(ISNUMBER(DATA!AM881),DATA!AM881,"n/a")</f>
        <v>0.28199999999999997</v>
      </c>
      <c r="M2686" s="67"/>
      <c r="N2686" s="67"/>
      <c r="O2686" s="67"/>
      <c r="P2686" s="67"/>
      <c r="Q2686" s="67"/>
      <c r="S2686" s="71"/>
      <c r="U2686" s="71"/>
      <c r="W2686" s="71"/>
      <c r="Y2686" s="71"/>
    </row>
    <row r="2687" spans="1:25" s="70" customFormat="1" x14ac:dyDescent="0.2">
      <c r="A2687" s="67" t="s">
        <v>27</v>
      </c>
      <c r="B2687" s="67" t="s">
        <v>23</v>
      </c>
      <c r="C2687" s="67" t="s">
        <v>0</v>
      </c>
      <c r="D2687" s="67" t="s">
        <v>302</v>
      </c>
      <c r="E2687" s="77">
        <f>+IF(ISNUMBER(DATA!H882),DATA!H882,"n/a")</f>
        <v>367394</v>
      </c>
      <c r="F2687" s="78">
        <f>+IF(ISNUMBER(DATA!I882),DATA!I882,"n/a")</f>
        <v>0.17699999999999999</v>
      </c>
      <c r="G2687" s="77">
        <f>+IF(ISNUMBER(DATA!R882),DATA!R882,"n/a")</f>
        <v>1086614</v>
      </c>
      <c r="H2687" s="78">
        <f>+IF(ISNUMBER(DATA!S882),DATA!S882,"n/a")</f>
        <v>0.23899999999999999</v>
      </c>
      <c r="I2687" s="77">
        <f>+IF(ISNUMBER(DATA!AB882),DATA!AB882,"n/a")</f>
        <v>2231097</v>
      </c>
      <c r="J2687" s="78">
        <f>+IF(ISNUMBER(DATA!AC882),DATA!AC882,"n/a")</f>
        <v>0.20799999999999999</v>
      </c>
      <c r="K2687" s="77">
        <f>+IF(ISNUMBER(DATA!AL882),DATA!AL882,"n/a")</f>
        <v>4376911</v>
      </c>
      <c r="L2687" s="78">
        <f>+IF(ISNUMBER(DATA!AM882),DATA!AM882,"n/a")</f>
        <v>5.0999999999999997E-2</v>
      </c>
      <c r="M2687" s="67"/>
      <c r="N2687" s="67"/>
      <c r="O2687" s="67"/>
      <c r="P2687" s="67"/>
      <c r="Q2687" s="67"/>
      <c r="S2687" s="71"/>
      <c r="U2687" s="71"/>
      <c r="W2687" s="71"/>
      <c r="Y2687" s="71"/>
    </row>
    <row r="2688" spans="1:25" s="70" customFormat="1" x14ac:dyDescent="0.2">
      <c r="A2688" s="67" t="s">
        <v>27</v>
      </c>
      <c r="B2688" s="67" t="s">
        <v>23</v>
      </c>
      <c r="C2688" s="67" t="s">
        <v>0</v>
      </c>
      <c r="D2688" s="67" t="s">
        <v>303</v>
      </c>
      <c r="E2688" s="77">
        <f>+IF(ISNUMBER(DATA!H883),DATA!H883,"n/a")</f>
        <v>136299</v>
      </c>
      <c r="F2688" s="78">
        <f>+IF(ISNUMBER(DATA!I883),DATA!I883,"n/a")</f>
        <v>-0.224</v>
      </c>
      <c r="G2688" s="77">
        <f>+IF(ISNUMBER(DATA!R883),DATA!R883,"n/a")</f>
        <v>450105</v>
      </c>
      <c r="H2688" s="78">
        <f>+IF(ISNUMBER(DATA!S883),DATA!S883,"n/a")</f>
        <v>-0.16200000000000001</v>
      </c>
      <c r="I2688" s="77">
        <f>+IF(ISNUMBER(DATA!AB883),DATA!AB883,"n/a")</f>
        <v>937257</v>
      </c>
      <c r="J2688" s="78">
        <f>+IF(ISNUMBER(DATA!AC883),DATA!AC883,"n/a")</f>
        <v>-0.14699999999999999</v>
      </c>
      <c r="K2688" s="77">
        <f>+IF(ISNUMBER(DATA!AL883),DATA!AL883,"n/a")</f>
        <v>2268788</v>
      </c>
      <c r="L2688" s="78">
        <f>+IF(ISNUMBER(DATA!AM883),DATA!AM883,"n/a")</f>
        <v>1.2999999999999999E-2</v>
      </c>
      <c r="M2688" s="67"/>
      <c r="N2688" s="67"/>
      <c r="O2688" s="67"/>
      <c r="P2688" s="67"/>
      <c r="Q2688" s="67"/>
      <c r="S2688" s="71"/>
      <c r="U2688" s="71"/>
      <c r="W2688" s="71"/>
      <c r="Y2688" s="71"/>
    </row>
    <row r="2689" spans="1:25" s="70" customFormat="1" x14ac:dyDescent="0.2">
      <c r="A2689" s="67" t="s">
        <v>27</v>
      </c>
      <c r="B2689" s="67" t="s">
        <v>23</v>
      </c>
      <c r="C2689" s="67" t="s">
        <v>0</v>
      </c>
      <c r="D2689" s="67" t="s">
        <v>304</v>
      </c>
      <c r="E2689" s="77">
        <f>+IF(ISNUMBER(DATA!H884),DATA!H884,"n/a")</f>
        <v>6014</v>
      </c>
      <c r="F2689" s="78">
        <f>+IF(ISNUMBER(DATA!I884),DATA!I884,"n/a")</f>
        <v>-0.71799999999999997</v>
      </c>
      <c r="G2689" s="77">
        <f>+IF(ISNUMBER(DATA!R884),DATA!R884,"n/a")</f>
        <v>18633</v>
      </c>
      <c r="H2689" s="78">
        <f>+IF(ISNUMBER(DATA!S884),DATA!S884,"n/a")</f>
        <v>-0.72299999999999998</v>
      </c>
      <c r="I2689" s="77">
        <f>+IF(ISNUMBER(DATA!AB884),DATA!AB884,"n/a")</f>
        <v>37652</v>
      </c>
      <c r="J2689" s="78">
        <f>+IF(ISNUMBER(DATA!AC884),DATA!AC884,"n/a")</f>
        <v>-0.73299999999999998</v>
      </c>
      <c r="K2689" s="77">
        <f>+IF(ISNUMBER(DATA!AL884),DATA!AL884,"n/a")</f>
        <v>94099</v>
      </c>
      <c r="L2689" s="78">
        <f>+IF(ISNUMBER(DATA!AM884),DATA!AM884,"n/a")</f>
        <v>-0.67400000000000004</v>
      </c>
      <c r="M2689" s="67"/>
      <c r="N2689" s="67"/>
      <c r="O2689" s="67"/>
      <c r="P2689" s="67"/>
      <c r="Q2689" s="67"/>
      <c r="S2689" s="71"/>
      <c r="U2689" s="71"/>
      <c r="W2689" s="71"/>
      <c r="Y2689" s="71"/>
    </row>
    <row r="2690" spans="1:25" s="70" customFormat="1" x14ac:dyDescent="0.2">
      <c r="A2690" s="67" t="s">
        <v>27</v>
      </c>
      <c r="B2690" s="67" t="s">
        <v>23</v>
      </c>
      <c r="C2690" s="67" t="s">
        <v>0</v>
      </c>
      <c r="D2690" s="67" t="s">
        <v>305</v>
      </c>
      <c r="E2690" s="77">
        <f>+IF(ISNUMBER(DATA!H885),DATA!H885,"n/a")</f>
        <v>173799</v>
      </c>
      <c r="F2690" s="78">
        <f>+IF(ISNUMBER(DATA!I885),DATA!I885,"n/a")</f>
        <v>0.26100000000000001</v>
      </c>
      <c r="G2690" s="77">
        <f>+IF(ISNUMBER(DATA!R885),DATA!R885,"n/a")</f>
        <v>578256</v>
      </c>
      <c r="H2690" s="78">
        <f>+IF(ISNUMBER(DATA!S885),DATA!S885,"n/a")</f>
        <v>0.14499999999999999</v>
      </c>
      <c r="I2690" s="77">
        <f>+IF(ISNUMBER(DATA!AB885),DATA!AB885,"n/a")</f>
        <v>1143271</v>
      </c>
      <c r="J2690" s="78">
        <f>+IF(ISNUMBER(DATA!AC885),DATA!AC885,"n/a")</f>
        <v>0.17399999999999999</v>
      </c>
      <c r="K2690" s="77">
        <f>+IF(ISNUMBER(DATA!AL885),DATA!AL885,"n/a")</f>
        <v>2333425</v>
      </c>
      <c r="L2690" s="78">
        <f>+IF(ISNUMBER(DATA!AM885),DATA!AM885,"n/a")</f>
        <v>0.17699999999999999</v>
      </c>
      <c r="M2690" s="67"/>
      <c r="N2690" s="67"/>
      <c r="O2690" s="67"/>
      <c r="P2690" s="67"/>
      <c r="Q2690" s="67"/>
      <c r="S2690" s="71"/>
      <c r="U2690" s="71"/>
      <c r="W2690" s="71"/>
      <c r="Y2690" s="71"/>
    </row>
    <row r="2691" spans="1:25" s="70" customFormat="1" x14ac:dyDescent="0.2">
      <c r="A2691" s="67" t="s">
        <v>27</v>
      </c>
      <c r="B2691" s="67" t="s">
        <v>23</v>
      </c>
      <c r="C2691" s="67" t="s">
        <v>0</v>
      </c>
      <c r="D2691" s="67" t="s">
        <v>306</v>
      </c>
      <c r="E2691" s="77">
        <f>+IF(ISNUMBER(DATA!H886),DATA!H886,"n/a")</f>
        <v>28740</v>
      </c>
      <c r="F2691" s="78">
        <f>+IF(ISNUMBER(DATA!I886),DATA!I886,"n/a")</f>
        <v>-0.29799999999999999</v>
      </c>
      <c r="G2691" s="77">
        <f>+IF(ISNUMBER(DATA!R886),DATA!R886,"n/a")</f>
        <v>91699</v>
      </c>
      <c r="H2691" s="78">
        <f>+IF(ISNUMBER(DATA!S886),DATA!S886,"n/a")</f>
        <v>-0.29699999999999999</v>
      </c>
      <c r="I2691" s="77">
        <f>+IF(ISNUMBER(DATA!AB886),DATA!AB886,"n/a")</f>
        <v>205201</v>
      </c>
      <c r="J2691" s="78">
        <f>+IF(ISNUMBER(DATA!AC886),DATA!AC886,"n/a")</f>
        <v>-0.217</v>
      </c>
      <c r="K2691" s="77">
        <f>+IF(ISNUMBER(DATA!AL886),DATA!AL886,"n/a")</f>
        <v>433172</v>
      </c>
      <c r="L2691" s="78">
        <f>+IF(ISNUMBER(DATA!AM886),DATA!AM886,"n/a")</f>
        <v>-0.191</v>
      </c>
      <c r="M2691" s="67"/>
      <c r="N2691" s="67"/>
      <c r="O2691" s="67"/>
      <c r="P2691" s="67"/>
      <c r="Q2691" s="67"/>
      <c r="S2691" s="71"/>
      <c r="U2691" s="71"/>
      <c r="W2691" s="71"/>
      <c r="Y2691" s="71"/>
    </row>
    <row r="2692" spans="1:25" s="70" customFormat="1" x14ac:dyDescent="0.2">
      <c r="A2692" s="67" t="s">
        <v>27</v>
      </c>
      <c r="B2692" s="67" t="s">
        <v>23</v>
      </c>
      <c r="C2692" s="67" t="s">
        <v>0</v>
      </c>
      <c r="D2692" s="67" t="s">
        <v>307</v>
      </c>
      <c r="E2692" s="77">
        <f>+IF(ISNUMBER(DATA!H887),DATA!H887,"n/a")</f>
        <v>226550</v>
      </c>
      <c r="F2692" s="78">
        <f>+IF(ISNUMBER(DATA!I887),DATA!I887,"n/a")</f>
        <v>7.1999999999999995E-2</v>
      </c>
      <c r="G2692" s="77">
        <f>+IF(ISNUMBER(DATA!R887),DATA!R887,"n/a")</f>
        <v>668511</v>
      </c>
      <c r="H2692" s="78">
        <f>+IF(ISNUMBER(DATA!S887),DATA!S887,"n/a")</f>
        <v>0.11799999999999999</v>
      </c>
      <c r="I2692" s="77">
        <f>+IF(ISNUMBER(DATA!AB887),DATA!AB887,"n/a")</f>
        <v>1383215</v>
      </c>
      <c r="J2692" s="78">
        <f>+IF(ISNUMBER(DATA!AC887),DATA!AC887,"n/a")</f>
        <v>0.192</v>
      </c>
      <c r="K2692" s="77">
        <f>+IF(ISNUMBER(DATA!AL887),DATA!AL887,"n/a")</f>
        <v>2707059</v>
      </c>
      <c r="L2692" s="78">
        <f>+IF(ISNUMBER(DATA!AM887),DATA!AM887,"n/a")</f>
        <v>0.114</v>
      </c>
      <c r="M2692" s="67"/>
      <c r="N2692" s="67"/>
      <c r="O2692" s="67"/>
      <c r="P2692" s="67"/>
      <c r="Q2692" s="67"/>
      <c r="S2692" s="71"/>
      <c r="U2692" s="71"/>
      <c r="W2692" s="71"/>
      <c r="Y2692" s="71"/>
    </row>
    <row r="2693" spans="1:25" s="70" customFormat="1" x14ac:dyDescent="0.2">
      <c r="A2693" s="67" t="s">
        <v>27</v>
      </c>
      <c r="B2693" s="67" t="s">
        <v>23</v>
      </c>
      <c r="C2693" s="67" t="s">
        <v>0</v>
      </c>
      <c r="D2693" s="67" t="s">
        <v>308</v>
      </c>
      <c r="E2693" s="77">
        <f>+IF(ISNUMBER(DATA!H888),DATA!H888,"n/a")</f>
        <v>65257</v>
      </c>
      <c r="F2693" s="78">
        <f>+IF(ISNUMBER(DATA!I888),DATA!I888,"n/a")</f>
        <v>-0.34899999999999998</v>
      </c>
      <c r="G2693" s="77">
        <f>+IF(ISNUMBER(DATA!R888),DATA!R888,"n/a")</f>
        <v>245522</v>
      </c>
      <c r="H2693" s="78">
        <f>+IF(ISNUMBER(DATA!S888),DATA!S888,"n/a")</f>
        <v>-0.17799999999999999</v>
      </c>
      <c r="I2693" s="77">
        <f>+IF(ISNUMBER(DATA!AB888),DATA!AB888,"n/a")</f>
        <v>520434</v>
      </c>
      <c r="J2693" s="78">
        <f>+IF(ISNUMBER(DATA!AC888),DATA!AC888,"n/a")</f>
        <v>-0.10100000000000001</v>
      </c>
      <c r="K2693" s="77">
        <f>+IF(ISNUMBER(DATA!AL888),DATA!AL888,"n/a")</f>
        <v>1214966</v>
      </c>
      <c r="L2693" s="78">
        <f>+IF(ISNUMBER(DATA!AM888),DATA!AM888,"n/a")</f>
        <v>6.0000000000000001E-3</v>
      </c>
      <c r="M2693" s="67"/>
      <c r="N2693" s="67"/>
      <c r="O2693" s="67"/>
      <c r="P2693" s="67"/>
      <c r="Q2693" s="67"/>
      <c r="S2693" s="71"/>
      <c r="U2693" s="71"/>
      <c r="W2693" s="71"/>
      <c r="Y2693" s="71"/>
    </row>
    <row r="2694" spans="1:25" s="70" customFormat="1" x14ac:dyDescent="0.2">
      <c r="A2694" s="67" t="s">
        <v>27</v>
      </c>
      <c r="B2694" s="67" t="s">
        <v>23</v>
      </c>
      <c r="C2694" s="67" t="s">
        <v>0</v>
      </c>
      <c r="D2694" s="67" t="s">
        <v>309</v>
      </c>
      <c r="E2694" s="77">
        <f>+IF(ISNUMBER(DATA!H889),DATA!H889,"n/a")</f>
        <v>132677</v>
      </c>
      <c r="F2694" s="78">
        <f>+IF(ISNUMBER(DATA!I889),DATA!I889,"n/a")</f>
        <v>0.05</v>
      </c>
      <c r="G2694" s="77">
        <f>+IF(ISNUMBER(DATA!R889),DATA!R889,"n/a")</f>
        <v>396885</v>
      </c>
      <c r="H2694" s="78">
        <f>+IF(ISNUMBER(DATA!S889),DATA!S889,"n/a")</f>
        <v>5.2999999999999999E-2</v>
      </c>
      <c r="I2694" s="77">
        <f>+IF(ISNUMBER(DATA!AB889),DATA!AB889,"n/a")</f>
        <v>805417</v>
      </c>
      <c r="J2694" s="78">
        <f>+IF(ISNUMBER(DATA!AC889),DATA!AC889,"n/a")</f>
        <v>6.6000000000000003E-2</v>
      </c>
      <c r="K2694" s="77">
        <f>+IF(ISNUMBER(DATA!AL889),DATA!AL889,"n/a")</f>
        <v>1669396</v>
      </c>
      <c r="L2694" s="78">
        <f>+IF(ISNUMBER(DATA!AM889),DATA!AM889,"n/a")</f>
        <v>0.06</v>
      </c>
      <c r="M2694" s="67"/>
      <c r="N2694" s="67"/>
      <c r="O2694" s="67"/>
      <c r="P2694" s="67"/>
      <c r="Q2694" s="67"/>
      <c r="S2694" s="71"/>
      <c r="U2694" s="71"/>
      <c r="W2694" s="71"/>
      <c r="Y2694" s="71"/>
    </row>
    <row r="2695" spans="1:25" s="70" customFormat="1" x14ac:dyDescent="0.2">
      <c r="A2695" s="67" t="s">
        <v>27</v>
      </c>
      <c r="B2695" s="67" t="s">
        <v>23</v>
      </c>
      <c r="C2695" s="67" t="s">
        <v>0</v>
      </c>
      <c r="D2695" s="67" t="s">
        <v>310</v>
      </c>
      <c r="E2695" s="77">
        <f>+IF(ISNUMBER(DATA!H890),DATA!H890,"n/a")</f>
        <v>45077</v>
      </c>
      <c r="F2695" s="78">
        <f>+IF(ISNUMBER(DATA!I890),DATA!I890,"n/a")</f>
        <v>-0.47799999999999998</v>
      </c>
      <c r="G2695" s="77">
        <f>+IF(ISNUMBER(DATA!R890),DATA!R890,"n/a")</f>
        <v>133131</v>
      </c>
      <c r="H2695" s="78">
        <f>+IF(ISNUMBER(DATA!S890),DATA!S890,"n/a")</f>
        <v>-0.49399999999999999</v>
      </c>
      <c r="I2695" s="77">
        <f>+IF(ISNUMBER(DATA!AB890),DATA!AB890,"n/a")</f>
        <v>273118</v>
      </c>
      <c r="J2695" s="78">
        <f>+IF(ISNUMBER(DATA!AC890),DATA!AC890,"n/a")</f>
        <v>-0.54900000000000004</v>
      </c>
      <c r="K2695" s="77">
        <f>+IF(ISNUMBER(DATA!AL890),DATA!AL890,"n/a")</f>
        <v>715096</v>
      </c>
      <c r="L2695" s="78">
        <f>+IF(ISNUMBER(DATA!AM890),DATA!AM890,"n/a")</f>
        <v>-0.45400000000000001</v>
      </c>
      <c r="M2695" s="67"/>
      <c r="N2695" s="67"/>
      <c r="O2695" s="67"/>
      <c r="P2695" s="67"/>
      <c r="Q2695" s="67"/>
      <c r="S2695" s="71"/>
      <c r="U2695" s="71"/>
      <c r="W2695" s="71"/>
      <c r="Y2695" s="71"/>
    </row>
    <row r="2696" spans="1:25" s="70" customFormat="1" x14ac:dyDescent="0.2">
      <c r="A2696" s="67" t="s">
        <v>27</v>
      </c>
      <c r="B2696" s="67" t="s">
        <v>23</v>
      </c>
      <c r="C2696" s="67" t="s">
        <v>0</v>
      </c>
      <c r="D2696" s="67" t="s">
        <v>311</v>
      </c>
      <c r="E2696" s="77">
        <f>+IF(ISNUMBER(DATA!H891),DATA!H891,"n/a")</f>
        <v>108633</v>
      </c>
      <c r="F2696" s="78">
        <f>+IF(ISNUMBER(DATA!I891),DATA!I891,"n/a")</f>
        <v>-8.2000000000000003E-2</v>
      </c>
      <c r="G2696" s="77">
        <f>+IF(ISNUMBER(DATA!R891),DATA!R891,"n/a")</f>
        <v>343099</v>
      </c>
      <c r="H2696" s="78">
        <f>+IF(ISNUMBER(DATA!S891),DATA!S891,"n/a")</f>
        <v>-2.7E-2</v>
      </c>
      <c r="I2696" s="77">
        <f>+IF(ISNUMBER(DATA!AB891),DATA!AB891,"n/a")</f>
        <v>677652</v>
      </c>
      <c r="J2696" s="78">
        <f>+IF(ISNUMBER(DATA!AC891),DATA!AC891,"n/a")</f>
        <v>-4.2000000000000003E-2</v>
      </c>
      <c r="K2696" s="77">
        <f>+IF(ISNUMBER(DATA!AL891),DATA!AL891,"n/a")</f>
        <v>1499653</v>
      </c>
      <c r="L2696" s="78">
        <f>+IF(ISNUMBER(DATA!AM891),DATA!AM891,"n/a")</f>
        <v>5.0000000000000001E-3</v>
      </c>
      <c r="M2696" s="67"/>
      <c r="N2696" s="67"/>
      <c r="O2696" s="67"/>
      <c r="P2696" s="67"/>
      <c r="Q2696" s="67"/>
      <c r="S2696" s="71"/>
      <c r="U2696" s="71"/>
      <c r="W2696" s="71"/>
      <c r="Y2696" s="71"/>
    </row>
    <row r="2697" spans="1:25" s="70" customFormat="1" x14ac:dyDescent="0.2">
      <c r="A2697" s="67" t="s">
        <v>27</v>
      </c>
      <c r="B2697" s="67" t="s">
        <v>23</v>
      </c>
      <c r="C2697" s="67" t="s">
        <v>0</v>
      </c>
      <c r="D2697" s="67" t="s">
        <v>312</v>
      </c>
      <c r="E2697" s="77">
        <f>+IF(ISNUMBER(DATA!H892),DATA!H892,"n/a")</f>
        <v>69306</v>
      </c>
      <c r="F2697" s="78">
        <f>+IF(ISNUMBER(DATA!I892),DATA!I892,"n/a")</f>
        <v>-0.26700000000000002</v>
      </c>
      <c r="G2697" s="77">
        <f>+IF(ISNUMBER(DATA!R892),DATA!R892,"n/a")</f>
        <v>211704</v>
      </c>
      <c r="H2697" s="78">
        <f>+IF(ISNUMBER(DATA!S892),DATA!S892,"n/a")</f>
        <v>-0.26700000000000002</v>
      </c>
      <c r="I2697" s="77">
        <f>+IF(ISNUMBER(DATA!AB892),DATA!AB892,"n/a")</f>
        <v>443204</v>
      </c>
      <c r="J2697" s="78">
        <f>+IF(ISNUMBER(DATA!AC892),DATA!AC892,"n/a")</f>
        <v>-0.19700000000000001</v>
      </c>
      <c r="K2697" s="77">
        <f>+IF(ISNUMBER(DATA!AL892),DATA!AL892,"n/a")</f>
        <v>984488</v>
      </c>
      <c r="L2697" s="78">
        <f>+IF(ISNUMBER(DATA!AM892),DATA!AM892,"n/a")</f>
        <v>-0.11899999999999999</v>
      </c>
      <c r="M2697" s="67"/>
      <c r="N2697" s="67"/>
      <c r="O2697" s="67"/>
      <c r="P2697" s="67"/>
      <c r="Q2697" s="67"/>
      <c r="S2697" s="71"/>
      <c r="U2697" s="71"/>
      <c r="W2697" s="71"/>
      <c r="Y2697" s="71"/>
    </row>
    <row r="2698" spans="1:25" s="70" customFormat="1" x14ac:dyDescent="0.2">
      <c r="A2698" s="67" t="s">
        <v>27</v>
      </c>
      <c r="B2698" s="67" t="s">
        <v>23</v>
      </c>
      <c r="C2698" s="67" t="s">
        <v>0</v>
      </c>
      <c r="D2698" s="67" t="s">
        <v>313</v>
      </c>
      <c r="E2698" s="77">
        <f>+IF(ISNUMBER(DATA!H893),DATA!H893,"n/a")</f>
        <v>24153</v>
      </c>
      <c r="F2698" s="78">
        <f>+IF(ISNUMBER(DATA!I893),DATA!I893,"n/a")</f>
        <v>-0.44700000000000001</v>
      </c>
      <c r="G2698" s="77">
        <f>+IF(ISNUMBER(DATA!R893),DATA!R893,"n/a")</f>
        <v>73581</v>
      </c>
      <c r="H2698" s="78">
        <f>+IF(ISNUMBER(DATA!S893),DATA!S893,"n/a")</f>
        <v>-0.45500000000000002</v>
      </c>
      <c r="I2698" s="77">
        <f>+IF(ISNUMBER(DATA!AB893),DATA!AB893,"n/a")</f>
        <v>168999</v>
      </c>
      <c r="J2698" s="78">
        <f>+IF(ISNUMBER(DATA!AC893),DATA!AC893,"n/a")</f>
        <v>-0.36</v>
      </c>
      <c r="K2698" s="77">
        <f>+IF(ISNUMBER(DATA!AL893),DATA!AL893,"n/a")</f>
        <v>453933</v>
      </c>
      <c r="L2698" s="78">
        <f>+IF(ISNUMBER(DATA!AM893),DATA!AM893,"n/a")</f>
        <v>-0.13900000000000001</v>
      </c>
      <c r="M2698" s="67"/>
      <c r="N2698" s="67"/>
      <c r="O2698" s="67"/>
      <c r="P2698" s="67"/>
      <c r="Q2698" s="67"/>
      <c r="S2698" s="71"/>
      <c r="U2698" s="71"/>
      <c r="W2698" s="71"/>
      <c r="Y2698" s="71"/>
    </row>
    <row r="2699" spans="1:25" s="70" customFormat="1" x14ac:dyDescent="0.2">
      <c r="A2699" s="67" t="s">
        <v>27</v>
      </c>
      <c r="B2699" s="67" t="s">
        <v>23</v>
      </c>
      <c r="C2699" s="67" t="s">
        <v>0</v>
      </c>
      <c r="D2699" s="67" t="s">
        <v>314</v>
      </c>
      <c r="E2699" s="77">
        <f>+IF(ISNUMBER(DATA!H894),DATA!H894,"n/a")</f>
        <v>139232</v>
      </c>
      <c r="F2699" s="78">
        <f>+IF(ISNUMBER(DATA!I894),DATA!I894,"n/a")</f>
        <v>0.216</v>
      </c>
      <c r="G2699" s="77">
        <f>+IF(ISNUMBER(DATA!R894),DATA!R894,"n/a")</f>
        <v>415537</v>
      </c>
      <c r="H2699" s="78">
        <f>+IF(ISNUMBER(DATA!S894),DATA!S894,"n/a")</f>
        <v>0.16600000000000001</v>
      </c>
      <c r="I2699" s="77">
        <f>+IF(ISNUMBER(DATA!AB894),DATA!AB894,"n/a")</f>
        <v>829281</v>
      </c>
      <c r="J2699" s="78">
        <f>+IF(ISNUMBER(DATA!AC894),DATA!AC894,"n/a")</f>
        <v>0.17499999999999999</v>
      </c>
      <c r="K2699" s="77">
        <f>+IF(ISNUMBER(DATA!AL894),DATA!AL894,"n/a")</f>
        <v>1773159</v>
      </c>
      <c r="L2699" s="78">
        <f>+IF(ISNUMBER(DATA!AM894),DATA!AM894,"n/a")</f>
        <v>0.17699999999999999</v>
      </c>
      <c r="M2699" s="67"/>
      <c r="N2699" s="67"/>
      <c r="O2699" s="67"/>
      <c r="P2699" s="67"/>
      <c r="Q2699" s="67"/>
      <c r="S2699" s="71"/>
      <c r="U2699" s="71"/>
      <c r="W2699" s="71"/>
      <c r="Y2699" s="71"/>
    </row>
    <row r="2700" spans="1:25" s="70" customFormat="1" x14ac:dyDescent="0.2">
      <c r="A2700" s="67" t="s">
        <v>27</v>
      </c>
      <c r="B2700" s="67" t="s">
        <v>23</v>
      </c>
      <c r="C2700" s="67" t="s">
        <v>0</v>
      </c>
      <c r="D2700" s="67" t="s">
        <v>315</v>
      </c>
      <c r="E2700" s="77">
        <f>+IF(ISNUMBER(DATA!H895),DATA!H895,"n/a")</f>
        <v>10259</v>
      </c>
      <c r="F2700" s="78">
        <f>+IF(ISNUMBER(DATA!I895),DATA!I895,"n/a")</f>
        <v>-0.252</v>
      </c>
      <c r="G2700" s="77">
        <f>+IF(ISNUMBER(DATA!R895),DATA!R895,"n/a")</f>
        <v>27596</v>
      </c>
      <c r="H2700" s="78">
        <f>+IF(ISNUMBER(DATA!S895),DATA!S895,"n/a")</f>
        <v>-0.37</v>
      </c>
      <c r="I2700" s="77">
        <f>+IF(ISNUMBER(DATA!AB895),DATA!AB895,"n/a")</f>
        <v>49728</v>
      </c>
      <c r="J2700" s="78">
        <f>+IF(ISNUMBER(DATA!AC895),DATA!AC895,"n/a")</f>
        <v>-0.443</v>
      </c>
      <c r="K2700" s="77">
        <f>+IF(ISNUMBER(DATA!AL895),DATA!AL895,"n/a")</f>
        <v>123131</v>
      </c>
      <c r="L2700" s="78">
        <f>+IF(ISNUMBER(DATA!AM895),DATA!AM895,"n/a")</f>
        <v>-0.39500000000000002</v>
      </c>
      <c r="M2700" s="67"/>
      <c r="N2700" s="67"/>
      <c r="O2700" s="67"/>
      <c r="P2700" s="67"/>
      <c r="Q2700" s="67"/>
      <c r="S2700" s="71"/>
      <c r="U2700" s="71"/>
      <c r="W2700" s="71"/>
      <c r="Y2700" s="71"/>
    </row>
    <row r="2701" spans="1:25" s="70" customFormat="1" x14ac:dyDescent="0.2">
      <c r="A2701" s="67" t="s">
        <v>27</v>
      </c>
      <c r="B2701" s="67" t="s">
        <v>23</v>
      </c>
      <c r="C2701" s="67" t="s">
        <v>0</v>
      </c>
      <c r="D2701" s="67" t="s">
        <v>316</v>
      </c>
      <c r="E2701" s="77">
        <f>+IF(ISNUMBER(DATA!H896),DATA!H896,"n/a")</f>
        <v>76807</v>
      </c>
      <c r="F2701" s="78">
        <f>+IF(ISNUMBER(DATA!I896),DATA!I896,"n/a")</f>
        <v>-0.14899999999999999</v>
      </c>
      <c r="G2701" s="77">
        <f>+IF(ISNUMBER(DATA!R896),DATA!R896,"n/a")</f>
        <v>238029</v>
      </c>
      <c r="H2701" s="78">
        <f>+IF(ISNUMBER(DATA!S896),DATA!S896,"n/a")</f>
        <v>-0.17100000000000001</v>
      </c>
      <c r="I2701" s="77">
        <f>+IF(ISNUMBER(DATA!AB896),DATA!AB896,"n/a")</f>
        <v>462232</v>
      </c>
      <c r="J2701" s="78">
        <f>+IF(ISNUMBER(DATA!AC896),DATA!AC896,"n/a")</f>
        <v>-0.20799999999999999</v>
      </c>
      <c r="K2701" s="77">
        <f>+IF(ISNUMBER(DATA!AL896),DATA!AL896,"n/a")</f>
        <v>1098144</v>
      </c>
      <c r="L2701" s="78">
        <f>+IF(ISNUMBER(DATA!AM896),DATA!AM896,"n/a")</f>
        <v>-0.112</v>
      </c>
      <c r="M2701" s="67"/>
      <c r="N2701" s="67"/>
      <c r="O2701" s="67"/>
      <c r="P2701" s="67"/>
      <c r="Q2701" s="67"/>
      <c r="S2701" s="71"/>
      <c r="U2701" s="71"/>
      <c r="W2701" s="71"/>
      <c r="Y2701" s="71"/>
    </row>
    <row r="2702" spans="1:25" s="70" customFormat="1" x14ac:dyDescent="0.2">
      <c r="A2702" s="67" t="s">
        <v>27</v>
      </c>
      <c r="B2702" s="67" t="s">
        <v>23</v>
      </c>
      <c r="C2702" s="67" t="s">
        <v>0</v>
      </c>
      <c r="D2702" s="67" t="s">
        <v>317</v>
      </c>
      <c r="E2702" s="77">
        <f>+IF(ISNUMBER(DATA!H897),DATA!H897,"n/a")</f>
        <v>260978</v>
      </c>
      <c r="F2702" s="78">
        <f>+IF(ISNUMBER(DATA!I897),DATA!I897,"n/a")</f>
        <v>0.24</v>
      </c>
      <c r="G2702" s="77">
        <f>+IF(ISNUMBER(DATA!R897),DATA!R897,"n/a")</f>
        <v>807693</v>
      </c>
      <c r="H2702" s="78">
        <f>+IF(ISNUMBER(DATA!S897),DATA!S897,"n/a")</f>
        <v>0.2</v>
      </c>
      <c r="I2702" s="77">
        <f>+IF(ISNUMBER(DATA!AB897),DATA!AB897,"n/a")</f>
        <v>1581492</v>
      </c>
      <c r="J2702" s="78">
        <f>+IF(ISNUMBER(DATA!AC897),DATA!AC897,"n/a")</f>
        <v>0.161</v>
      </c>
      <c r="K2702" s="77">
        <f>+IF(ISNUMBER(DATA!AL897),DATA!AL897,"n/a")</f>
        <v>3274943</v>
      </c>
      <c r="L2702" s="78">
        <f>+IF(ISNUMBER(DATA!AM897),DATA!AM897,"n/a")</f>
        <v>0.13100000000000001</v>
      </c>
      <c r="M2702" s="67"/>
      <c r="N2702" s="67"/>
      <c r="O2702" s="67"/>
      <c r="P2702" s="67"/>
      <c r="Q2702" s="67"/>
      <c r="S2702" s="71"/>
      <c r="U2702" s="71"/>
      <c r="W2702" s="71"/>
      <c r="Y2702" s="71"/>
    </row>
    <row r="2703" spans="1:25" s="70" customFormat="1" x14ac:dyDescent="0.2">
      <c r="A2703" s="67" t="s">
        <v>27</v>
      </c>
      <c r="B2703" s="67" t="s">
        <v>23</v>
      </c>
      <c r="C2703" s="67" t="s">
        <v>0</v>
      </c>
      <c r="D2703" s="67" t="s">
        <v>318</v>
      </c>
      <c r="E2703" s="77">
        <f>+IF(ISNUMBER(DATA!H898),DATA!H898,"n/a")</f>
        <v>54059</v>
      </c>
      <c r="F2703" s="78">
        <f>+IF(ISNUMBER(DATA!I898),DATA!I898,"n/a")</f>
        <v>-0.49099999999999999</v>
      </c>
      <c r="G2703" s="77">
        <f>+IF(ISNUMBER(DATA!R898),DATA!R898,"n/a")</f>
        <v>154639</v>
      </c>
      <c r="H2703" s="78">
        <f>+IF(ISNUMBER(DATA!S898),DATA!S898,"n/a")</f>
        <v>-0.495</v>
      </c>
      <c r="I2703" s="77">
        <f>+IF(ISNUMBER(DATA!AB898),DATA!AB898,"n/a")</f>
        <v>308772</v>
      </c>
      <c r="J2703" s="78">
        <f>+IF(ISNUMBER(DATA!AC898),DATA!AC898,"n/a")</f>
        <v>-0.52200000000000002</v>
      </c>
      <c r="K2703" s="77">
        <f>+IF(ISNUMBER(DATA!AL898),DATA!AL898,"n/a")</f>
        <v>865455</v>
      </c>
      <c r="L2703" s="78">
        <f>+IF(ISNUMBER(DATA!AM898),DATA!AM898,"n/a")</f>
        <v>-0.39800000000000002</v>
      </c>
      <c r="M2703" s="67"/>
      <c r="N2703" s="67"/>
      <c r="O2703" s="67"/>
      <c r="P2703" s="67"/>
      <c r="Q2703" s="67"/>
      <c r="S2703" s="71"/>
      <c r="U2703" s="71"/>
      <c r="W2703" s="71"/>
      <c r="Y2703" s="71"/>
    </row>
    <row r="2704" spans="1:25" s="70" customFormat="1" x14ac:dyDescent="0.2">
      <c r="A2704" s="67" t="s">
        <v>27</v>
      </c>
      <c r="B2704" s="67" t="s">
        <v>23</v>
      </c>
      <c r="C2704" s="67" t="s">
        <v>0</v>
      </c>
      <c r="D2704" s="67" t="s">
        <v>319</v>
      </c>
      <c r="E2704" s="77">
        <f>+IF(ISNUMBER(DATA!H899),DATA!H899,"n/a")</f>
        <v>158083</v>
      </c>
      <c r="F2704" s="78">
        <f>+IF(ISNUMBER(DATA!I899),DATA!I899,"n/a")</f>
        <v>0.13900000000000001</v>
      </c>
      <c r="G2704" s="77">
        <f>+IF(ISNUMBER(DATA!R899),DATA!R899,"n/a")</f>
        <v>519658</v>
      </c>
      <c r="H2704" s="78">
        <f>+IF(ISNUMBER(DATA!S899),DATA!S899,"n/a")</f>
        <v>4.1000000000000002E-2</v>
      </c>
      <c r="I2704" s="77">
        <f>+IF(ISNUMBER(DATA!AB899),DATA!AB899,"n/a")</f>
        <v>1079483</v>
      </c>
      <c r="J2704" s="78">
        <f>+IF(ISNUMBER(DATA!AC899),DATA!AC899,"n/a")</f>
        <v>8.4000000000000005E-2</v>
      </c>
      <c r="K2704" s="77">
        <f>+IF(ISNUMBER(DATA!AL899),DATA!AL899,"n/a")</f>
        <v>2169255</v>
      </c>
      <c r="L2704" s="78">
        <f>+IF(ISNUMBER(DATA!AM899),DATA!AM899,"n/a")</f>
        <v>6.9000000000000006E-2</v>
      </c>
      <c r="M2704" s="67"/>
      <c r="N2704" s="67"/>
      <c r="O2704" s="67"/>
      <c r="P2704" s="67"/>
      <c r="Q2704" s="67"/>
      <c r="S2704" s="71"/>
      <c r="U2704" s="71"/>
      <c r="W2704" s="71"/>
      <c r="Y2704" s="71"/>
    </row>
    <row r="2705" spans="1:25" s="70" customFormat="1" x14ac:dyDescent="0.2">
      <c r="A2705" s="67" t="s">
        <v>27</v>
      </c>
      <c r="B2705" s="67" t="s">
        <v>23</v>
      </c>
      <c r="C2705" s="67" t="s">
        <v>0</v>
      </c>
      <c r="D2705" s="67" t="s">
        <v>320</v>
      </c>
      <c r="E2705" s="77">
        <f>+IF(ISNUMBER(DATA!H900),DATA!H900,"n/a")</f>
        <v>78691</v>
      </c>
      <c r="F2705" s="78">
        <f>+IF(ISNUMBER(DATA!I900),DATA!I900,"n/a")</f>
        <v>7.0999999999999994E-2</v>
      </c>
      <c r="G2705" s="77">
        <f>+IF(ISNUMBER(DATA!R900),DATA!R900,"n/a")</f>
        <v>252140</v>
      </c>
      <c r="H2705" s="78">
        <f>+IF(ISNUMBER(DATA!S900),DATA!S900,"n/a")</f>
        <v>0.1</v>
      </c>
      <c r="I2705" s="77">
        <f>+IF(ISNUMBER(DATA!AB900),DATA!AB900,"n/a")</f>
        <v>508737</v>
      </c>
      <c r="J2705" s="78">
        <f>+IF(ISNUMBER(DATA!AC900),DATA!AC900,"n/a")</f>
        <v>0.16300000000000001</v>
      </c>
      <c r="K2705" s="77">
        <f>+IF(ISNUMBER(DATA!AL900),DATA!AL900,"n/a")</f>
        <v>1093076</v>
      </c>
      <c r="L2705" s="78">
        <f>+IF(ISNUMBER(DATA!AM900),DATA!AM900,"n/a")</f>
        <v>0.218</v>
      </c>
      <c r="M2705" s="67"/>
      <c r="N2705" s="67"/>
      <c r="O2705" s="67"/>
      <c r="P2705" s="67"/>
      <c r="Q2705" s="67"/>
      <c r="S2705" s="71"/>
      <c r="U2705" s="71"/>
      <c r="W2705" s="71"/>
      <c r="Y2705" s="71"/>
    </row>
    <row r="2706" spans="1:25" s="70" customFormat="1" x14ac:dyDescent="0.2">
      <c r="A2706" s="67" t="s">
        <v>27</v>
      </c>
      <c r="B2706" s="67" t="s">
        <v>23</v>
      </c>
      <c r="C2706" s="67" t="s">
        <v>0</v>
      </c>
      <c r="D2706" s="67" t="s">
        <v>321</v>
      </c>
      <c r="E2706" s="77">
        <f>+IF(ISNUMBER(DATA!H901),DATA!H901,"n/a")</f>
        <v>224363</v>
      </c>
      <c r="F2706" s="78">
        <f>+IF(ISNUMBER(DATA!I901),DATA!I901,"n/a")</f>
        <v>0.22700000000000001</v>
      </c>
      <c r="G2706" s="77">
        <f>+IF(ISNUMBER(DATA!R901),DATA!R901,"n/a")</f>
        <v>745870</v>
      </c>
      <c r="H2706" s="78">
        <f>+IF(ISNUMBER(DATA!S901),DATA!S901,"n/a")</f>
        <v>8.7999999999999995E-2</v>
      </c>
      <c r="I2706" s="77">
        <f>+IF(ISNUMBER(DATA!AB901),DATA!AB901,"n/a")</f>
        <v>1472699</v>
      </c>
      <c r="J2706" s="78">
        <f>+IF(ISNUMBER(DATA!AC901),DATA!AC901,"n/a")</f>
        <v>0.128</v>
      </c>
      <c r="K2706" s="77">
        <f>+IF(ISNUMBER(DATA!AL901),DATA!AL901,"n/a")</f>
        <v>3052323</v>
      </c>
      <c r="L2706" s="78">
        <f>+IF(ISNUMBER(DATA!AM901),DATA!AM901,"n/a")</f>
        <v>0.14199999999999999</v>
      </c>
      <c r="M2706" s="67"/>
      <c r="N2706" s="67"/>
      <c r="O2706" s="67"/>
      <c r="P2706" s="67"/>
      <c r="Q2706" s="67"/>
      <c r="S2706" s="71"/>
      <c r="U2706" s="71"/>
      <c r="W2706" s="71"/>
      <c r="Y2706" s="71"/>
    </row>
    <row r="2707" spans="1:25" s="70" customFormat="1" x14ac:dyDescent="0.2">
      <c r="A2707" s="67" t="s">
        <v>27</v>
      </c>
      <c r="B2707" s="67" t="s">
        <v>23</v>
      </c>
      <c r="C2707" s="67" t="s">
        <v>0</v>
      </c>
      <c r="D2707" s="67" t="s">
        <v>347</v>
      </c>
      <c r="E2707" s="77">
        <f>+IF(ISNUMBER(DATA!H902),DATA!H902,"n/a")</f>
        <v>24606</v>
      </c>
      <c r="F2707" s="78">
        <f>+IF(ISNUMBER(DATA!I902),DATA!I902,"n/a")</f>
        <v>-0.36199999999999999</v>
      </c>
      <c r="G2707" s="77">
        <f>+IF(ISNUMBER(DATA!R902),DATA!R902,"n/a")</f>
        <v>75710</v>
      </c>
      <c r="H2707" s="78">
        <f>+IF(ISNUMBER(DATA!S902),DATA!S902,"n/a")</f>
        <v>-0.375</v>
      </c>
      <c r="I2707" s="77">
        <f>+IF(ISNUMBER(DATA!AB902),DATA!AB902,"n/a")</f>
        <v>160400</v>
      </c>
      <c r="J2707" s="78">
        <f>+IF(ISNUMBER(DATA!AC902),DATA!AC902,"n/a")</f>
        <v>-0.33400000000000002</v>
      </c>
      <c r="K2707" s="77">
        <f>+IF(ISNUMBER(DATA!AL902),DATA!AL902,"n/a")</f>
        <v>422892</v>
      </c>
      <c r="L2707" s="78">
        <f>+IF(ISNUMBER(DATA!AM902),DATA!AM902,"n/a")</f>
        <v>-0.13500000000000001</v>
      </c>
      <c r="M2707" s="67"/>
      <c r="N2707" s="67"/>
      <c r="O2707" s="67"/>
      <c r="P2707" s="67"/>
      <c r="Q2707" s="67"/>
      <c r="S2707" s="71"/>
      <c r="U2707" s="71"/>
      <c r="W2707" s="71"/>
      <c r="Y2707" s="71"/>
    </row>
    <row r="2708" spans="1:25" s="70" customFormat="1" x14ac:dyDescent="0.2">
      <c r="A2708" s="67" t="s">
        <v>27</v>
      </c>
      <c r="B2708" s="67" t="s">
        <v>23</v>
      </c>
      <c r="C2708" s="67" t="s">
        <v>0</v>
      </c>
      <c r="D2708" s="67" t="s">
        <v>348</v>
      </c>
      <c r="E2708" s="77">
        <f>+IF(ISNUMBER(DATA!H903),DATA!H903,"n/a")</f>
        <v>70175</v>
      </c>
      <c r="F2708" s="78">
        <f>+IF(ISNUMBER(DATA!I903),DATA!I903,"n/a")</f>
        <v>-0.104</v>
      </c>
      <c r="G2708" s="77">
        <f>+IF(ISNUMBER(DATA!R903),DATA!R903,"n/a")</f>
        <v>215630</v>
      </c>
      <c r="H2708" s="78">
        <f>+IF(ISNUMBER(DATA!S903),DATA!S903,"n/a")</f>
        <v>-0.161</v>
      </c>
      <c r="I2708" s="77">
        <f>+IF(ISNUMBER(DATA!AB903),DATA!AB903,"n/a")</f>
        <v>437517</v>
      </c>
      <c r="J2708" s="78">
        <f>+IF(ISNUMBER(DATA!AC903),DATA!AC903,"n/a")</f>
        <v>-0.2</v>
      </c>
      <c r="K2708" s="77">
        <f>+IF(ISNUMBER(DATA!AL903),DATA!AL903,"n/a")</f>
        <v>942280</v>
      </c>
      <c r="L2708" s="78">
        <f>+IF(ISNUMBER(DATA!AM903),DATA!AM903,"n/a")</f>
        <v>-0.14699999999999999</v>
      </c>
      <c r="M2708" s="67"/>
      <c r="N2708" s="67"/>
      <c r="O2708" s="67"/>
      <c r="P2708" s="67"/>
      <c r="Q2708" s="67"/>
      <c r="S2708" s="71"/>
      <c r="U2708" s="71"/>
      <c r="W2708" s="71"/>
      <c r="Y2708" s="71"/>
    </row>
    <row r="2709" spans="1:25" x14ac:dyDescent="0.2">
      <c r="E2709" s="101"/>
      <c r="F2709" s="103"/>
      <c r="G2709" s="101"/>
      <c r="H2709" s="103"/>
      <c r="I2709" s="101"/>
      <c r="J2709" s="103"/>
      <c r="K2709" s="101"/>
      <c r="L2709" s="103"/>
    </row>
    <row r="2710" spans="1:25" s="70" customFormat="1" x14ac:dyDescent="0.2">
      <c r="A2710" s="67" t="s">
        <v>27</v>
      </c>
      <c r="B2710" s="67" t="s">
        <v>23</v>
      </c>
      <c r="C2710" s="67" t="s">
        <v>9</v>
      </c>
      <c r="D2710" s="67" t="s">
        <v>274</v>
      </c>
      <c r="E2710" s="87">
        <f>+IF(ISNUMBER(DATA!J854),DATA!J854,"n/a")</f>
        <v>4655</v>
      </c>
      <c r="F2710" s="78">
        <f>+IF(ISNUMBER(DATA!K854),DATA!K854,"n/a")</f>
        <v>-9.9000000000000005E-2</v>
      </c>
      <c r="G2710" s="87">
        <f>+IF(ISNUMBER(DATA!T854),DATA!T854,"n/a")</f>
        <v>15096</v>
      </c>
      <c r="H2710" s="78">
        <f>+IF(ISNUMBER(DATA!U854),DATA!U854,"n/a")</f>
        <v>-3.0000000000000001E-3</v>
      </c>
      <c r="I2710" s="87">
        <f>+IF(ISNUMBER(DATA!AD854),DATA!AD854,"n/a")</f>
        <v>32178</v>
      </c>
      <c r="J2710" s="78">
        <f>+IF(ISNUMBER(DATA!AE854),DATA!AE854,"n/a")</f>
        <v>5.7000000000000002E-2</v>
      </c>
      <c r="K2710" s="87">
        <f>+IF(ISNUMBER(DATA!AN854),DATA!AN854,"n/a")</f>
        <v>69956</v>
      </c>
      <c r="L2710" s="78">
        <f>+IF(ISNUMBER(DATA!AO854),DATA!AO854,"n/a")</f>
        <v>0.12</v>
      </c>
      <c r="M2710" s="67"/>
      <c r="N2710" s="67"/>
      <c r="O2710" s="67"/>
      <c r="P2710" s="67"/>
      <c r="Q2710" s="67"/>
      <c r="S2710" s="71"/>
      <c r="U2710" s="71"/>
      <c r="W2710" s="71"/>
      <c r="Y2710" s="71"/>
    </row>
    <row r="2711" spans="1:25" s="70" customFormat="1" x14ac:dyDescent="0.2">
      <c r="A2711" s="67" t="s">
        <v>27</v>
      </c>
      <c r="B2711" s="67" t="s">
        <v>23</v>
      </c>
      <c r="C2711" s="67" t="s">
        <v>9</v>
      </c>
      <c r="D2711" s="67" t="s">
        <v>275</v>
      </c>
      <c r="E2711" s="87">
        <f>+IF(ISNUMBER(DATA!J855),DATA!J855,"n/a")</f>
        <v>33929</v>
      </c>
      <c r="F2711" s="78">
        <f>+IF(ISNUMBER(DATA!K855),DATA!K855,"n/a")</f>
        <v>-0.129</v>
      </c>
      <c r="G2711" s="87">
        <f>+IF(ISNUMBER(DATA!T855),DATA!T855,"n/a")</f>
        <v>108378</v>
      </c>
      <c r="H2711" s="78">
        <f>+IF(ISNUMBER(DATA!U855),DATA!U855,"n/a")</f>
        <v>-0.253</v>
      </c>
      <c r="I2711" s="87">
        <f>+IF(ISNUMBER(DATA!AD855),DATA!AD855,"n/a")</f>
        <v>230087</v>
      </c>
      <c r="J2711" s="78">
        <f>+IF(ISNUMBER(DATA!AE855),DATA!AE855,"n/a")</f>
        <v>-0.19</v>
      </c>
      <c r="K2711" s="87">
        <f>+IF(ISNUMBER(DATA!AN855),DATA!AN855,"n/a")</f>
        <v>460135</v>
      </c>
      <c r="L2711" s="78">
        <f>+IF(ISNUMBER(DATA!AO855),DATA!AO855,"n/a")</f>
        <v>-0.20899999999999999</v>
      </c>
      <c r="M2711" s="67"/>
      <c r="N2711" s="67"/>
      <c r="O2711" s="67"/>
      <c r="P2711" s="67"/>
      <c r="Q2711" s="67"/>
      <c r="S2711" s="71"/>
      <c r="U2711" s="71"/>
      <c r="W2711" s="71"/>
      <c r="Y2711" s="71"/>
    </row>
    <row r="2712" spans="1:25" s="70" customFormat="1" x14ac:dyDescent="0.2">
      <c r="A2712" s="67" t="s">
        <v>27</v>
      </c>
      <c r="B2712" s="67" t="s">
        <v>23</v>
      </c>
      <c r="C2712" s="67" t="s">
        <v>9</v>
      </c>
      <c r="D2712" s="67" t="s">
        <v>276</v>
      </c>
      <c r="E2712" s="87">
        <f>+IF(ISNUMBER(DATA!J856),DATA!J856,"n/a")</f>
        <v>75867</v>
      </c>
      <c r="F2712" s="78">
        <f>+IF(ISNUMBER(DATA!K856),DATA!K856,"n/a")</f>
        <v>2E-3</v>
      </c>
      <c r="G2712" s="87">
        <f>+IF(ISNUMBER(DATA!T856),DATA!T856,"n/a")</f>
        <v>223656</v>
      </c>
      <c r="H2712" s="78">
        <f>+IF(ISNUMBER(DATA!U856),DATA!U856,"n/a")</f>
        <v>5.0000000000000001E-3</v>
      </c>
      <c r="I2712" s="87">
        <f>+IF(ISNUMBER(DATA!AD856),DATA!AD856,"n/a")</f>
        <v>451536</v>
      </c>
      <c r="J2712" s="78">
        <f>+IF(ISNUMBER(DATA!AE856),DATA!AE856,"n/a")</f>
        <v>2.5000000000000001E-2</v>
      </c>
      <c r="K2712" s="87">
        <f>+IF(ISNUMBER(DATA!AN856),DATA!AN856,"n/a")</f>
        <v>914304</v>
      </c>
      <c r="L2712" s="78">
        <f>+IF(ISNUMBER(DATA!AO856),DATA!AO856,"n/a")</f>
        <v>-2.1999999999999999E-2</v>
      </c>
      <c r="M2712" s="67"/>
      <c r="N2712" s="67"/>
      <c r="O2712" s="67"/>
      <c r="P2712" s="67"/>
      <c r="Q2712" s="67"/>
      <c r="S2712" s="71"/>
      <c r="U2712" s="71"/>
      <c r="W2712" s="71"/>
      <c r="Y2712" s="71"/>
    </row>
    <row r="2713" spans="1:25" s="70" customFormat="1" x14ac:dyDescent="0.2">
      <c r="A2713" s="67" t="s">
        <v>27</v>
      </c>
      <c r="B2713" s="67" t="s">
        <v>23</v>
      </c>
      <c r="C2713" s="67" t="s">
        <v>9</v>
      </c>
      <c r="D2713" s="67" t="s">
        <v>277</v>
      </c>
      <c r="E2713" s="87">
        <f>+IF(ISNUMBER(DATA!J857),DATA!J857,"n/a")</f>
        <v>28133</v>
      </c>
      <c r="F2713" s="78">
        <f>+IF(ISNUMBER(DATA!K857),DATA!K857,"n/a")</f>
        <v>0.158</v>
      </c>
      <c r="G2713" s="87">
        <f>+IF(ISNUMBER(DATA!T857),DATA!T857,"n/a")</f>
        <v>92000</v>
      </c>
      <c r="H2713" s="78">
        <f>+IF(ISNUMBER(DATA!U857),DATA!U857,"n/a")</f>
        <v>3.5999999999999997E-2</v>
      </c>
      <c r="I2713" s="87">
        <f>+IF(ISNUMBER(DATA!AD857),DATA!AD857,"n/a")</f>
        <v>188400</v>
      </c>
      <c r="J2713" s="78">
        <f>+IF(ISNUMBER(DATA!AE857),DATA!AE857,"n/a")</f>
        <v>0.08</v>
      </c>
      <c r="K2713" s="87">
        <f>+IF(ISNUMBER(DATA!AN857),DATA!AN857,"n/a")</f>
        <v>382656</v>
      </c>
      <c r="L2713" s="78">
        <f>+IF(ISNUMBER(DATA!AO857),DATA!AO857,"n/a")</f>
        <v>7.3999999999999996E-2</v>
      </c>
      <c r="M2713" s="67"/>
      <c r="N2713" s="67"/>
      <c r="O2713" s="67"/>
      <c r="P2713" s="67"/>
      <c r="Q2713" s="67"/>
      <c r="S2713" s="71"/>
      <c r="U2713" s="71"/>
      <c r="W2713" s="71"/>
      <c r="Y2713" s="71"/>
    </row>
    <row r="2714" spans="1:25" s="70" customFormat="1" x14ac:dyDescent="0.2">
      <c r="A2714" s="67" t="s">
        <v>27</v>
      </c>
      <c r="B2714" s="67" t="s">
        <v>23</v>
      </c>
      <c r="C2714" s="67" t="s">
        <v>9</v>
      </c>
      <c r="D2714" s="67" t="s">
        <v>278</v>
      </c>
      <c r="E2714" s="87">
        <f>+IF(ISNUMBER(DATA!J858),DATA!J858,"n/a")</f>
        <v>52665</v>
      </c>
      <c r="F2714" s="78">
        <f>+IF(ISNUMBER(DATA!K858),DATA!K858,"n/a")</f>
        <v>-0.22900000000000001</v>
      </c>
      <c r="G2714" s="87">
        <f>+IF(ISNUMBER(DATA!T858),DATA!T858,"n/a")</f>
        <v>148599</v>
      </c>
      <c r="H2714" s="78">
        <f>+IF(ISNUMBER(DATA!U858),DATA!U858,"n/a")</f>
        <v>-0.223</v>
      </c>
      <c r="I2714" s="87">
        <f>+IF(ISNUMBER(DATA!AD858),DATA!AD858,"n/a")</f>
        <v>302999</v>
      </c>
      <c r="J2714" s="78">
        <f>+IF(ISNUMBER(DATA!AE858),DATA!AE858,"n/a")</f>
        <v>-0.20699999999999999</v>
      </c>
      <c r="K2714" s="87">
        <f>+IF(ISNUMBER(DATA!AN858),DATA!AN858,"n/a")</f>
        <v>781446</v>
      </c>
      <c r="L2714" s="78">
        <f>+IF(ISNUMBER(DATA!AO858),DATA!AO858,"n/a")</f>
        <v>-0.02</v>
      </c>
      <c r="M2714" s="67"/>
      <c r="N2714" s="67"/>
      <c r="O2714" s="67"/>
      <c r="P2714" s="67"/>
      <c r="Q2714" s="67"/>
      <c r="S2714" s="71"/>
      <c r="U2714" s="71"/>
      <c r="W2714" s="71"/>
      <c r="Y2714" s="71"/>
    </row>
    <row r="2715" spans="1:25" s="70" customFormat="1" x14ac:dyDescent="0.2">
      <c r="A2715" s="67" t="s">
        <v>27</v>
      </c>
      <c r="B2715" s="67" t="s">
        <v>23</v>
      </c>
      <c r="C2715" s="67" t="s">
        <v>9</v>
      </c>
      <c r="D2715" s="67" t="s">
        <v>279</v>
      </c>
      <c r="E2715" s="87">
        <f>+IF(ISNUMBER(DATA!J859),DATA!J859,"n/a")</f>
        <v>35014</v>
      </c>
      <c r="F2715" s="78">
        <f>+IF(ISNUMBER(DATA!K859),DATA!K859,"n/a")</f>
        <v>-0.13800000000000001</v>
      </c>
      <c r="G2715" s="87">
        <f>+IF(ISNUMBER(DATA!T859),DATA!T859,"n/a")</f>
        <v>103313</v>
      </c>
      <c r="H2715" s="78">
        <f>+IF(ISNUMBER(DATA!U859),DATA!U859,"n/a")</f>
        <v>-0.16300000000000001</v>
      </c>
      <c r="I2715" s="87">
        <f>+IF(ISNUMBER(DATA!AD859),DATA!AD859,"n/a")</f>
        <v>214099</v>
      </c>
      <c r="J2715" s="78">
        <f>+IF(ISNUMBER(DATA!AE859),DATA!AE859,"n/a")</f>
        <v>-0.151</v>
      </c>
      <c r="K2715" s="87">
        <f>+IF(ISNUMBER(DATA!AN859),DATA!AN859,"n/a")</f>
        <v>470708</v>
      </c>
      <c r="L2715" s="78">
        <f>+IF(ISNUMBER(DATA!AO859),DATA!AO859,"n/a")</f>
        <v>-0.121</v>
      </c>
      <c r="M2715" s="67"/>
      <c r="N2715" s="67"/>
      <c r="O2715" s="67"/>
      <c r="P2715" s="67"/>
      <c r="Q2715" s="67"/>
      <c r="S2715" s="71"/>
      <c r="U2715" s="71"/>
      <c r="W2715" s="71"/>
      <c r="Y2715" s="71"/>
    </row>
    <row r="2716" spans="1:25" s="70" customFormat="1" x14ac:dyDescent="0.2">
      <c r="A2716" s="67" t="s">
        <v>27</v>
      </c>
      <c r="B2716" s="67" t="s">
        <v>23</v>
      </c>
      <c r="C2716" s="67" t="s">
        <v>9</v>
      </c>
      <c r="D2716" s="67" t="s">
        <v>280</v>
      </c>
      <c r="E2716" s="87">
        <f>+IF(ISNUMBER(DATA!J860),DATA!J860,"n/a")</f>
        <v>14997</v>
      </c>
      <c r="F2716" s="78">
        <f>+IF(ISNUMBER(DATA!K860),DATA!K860,"n/a")</f>
        <v>5.0000000000000001E-3</v>
      </c>
      <c r="G2716" s="87">
        <f>+IF(ISNUMBER(DATA!T860),DATA!T860,"n/a")</f>
        <v>46932</v>
      </c>
      <c r="H2716" s="78">
        <f>+IF(ISNUMBER(DATA!U860),DATA!U860,"n/a")</f>
        <v>-3.2000000000000001E-2</v>
      </c>
      <c r="I2716" s="87">
        <f>+IF(ISNUMBER(DATA!AD860),DATA!AD860,"n/a")</f>
        <v>97401</v>
      </c>
      <c r="J2716" s="78">
        <f>+IF(ISNUMBER(DATA!AE860),DATA!AE860,"n/a")</f>
        <v>-2.3E-2</v>
      </c>
      <c r="K2716" s="87">
        <f>+IF(ISNUMBER(DATA!AN860),DATA!AN860,"n/a")</f>
        <v>207797</v>
      </c>
      <c r="L2716" s="78">
        <f>+IF(ISNUMBER(DATA!AO860),DATA!AO860,"n/a")</f>
        <v>1.2E-2</v>
      </c>
      <c r="M2716" s="67"/>
      <c r="N2716" s="67"/>
      <c r="O2716" s="67"/>
      <c r="P2716" s="67"/>
      <c r="Q2716" s="67"/>
      <c r="S2716" s="71"/>
      <c r="U2716" s="71"/>
      <c r="W2716" s="71"/>
      <c r="Y2716" s="71"/>
    </row>
    <row r="2717" spans="1:25" s="70" customFormat="1" x14ac:dyDescent="0.2">
      <c r="A2717" s="67" t="s">
        <v>27</v>
      </c>
      <c r="B2717" s="67" t="s">
        <v>23</v>
      </c>
      <c r="C2717" s="67" t="s">
        <v>9</v>
      </c>
      <c r="D2717" s="67" t="s">
        <v>281</v>
      </c>
      <c r="E2717" s="87">
        <f>+IF(ISNUMBER(DATA!J861),DATA!J861,"n/a")</f>
        <v>28507</v>
      </c>
      <c r="F2717" s="78">
        <f>+IF(ISNUMBER(DATA!K861),DATA!K861,"n/a")</f>
        <v>-7.5999999999999998E-2</v>
      </c>
      <c r="G2717" s="87">
        <f>+IF(ISNUMBER(DATA!T861),DATA!T861,"n/a")</f>
        <v>92090</v>
      </c>
      <c r="H2717" s="78">
        <f>+IF(ISNUMBER(DATA!U861),DATA!U861,"n/a")</f>
        <v>8.0000000000000002E-3</v>
      </c>
      <c r="I2717" s="87">
        <f>+IF(ISNUMBER(DATA!AD861),DATA!AD861,"n/a")</f>
        <v>191854</v>
      </c>
      <c r="J2717" s="78">
        <f>+IF(ISNUMBER(DATA!AE861),DATA!AE861,"n/a")</f>
        <v>5.5E-2</v>
      </c>
      <c r="K2717" s="87">
        <f>+IF(ISNUMBER(DATA!AN861),DATA!AN861,"n/a")</f>
        <v>404791</v>
      </c>
      <c r="L2717" s="78">
        <f>+IF(ISNUMBER(DATA!AO861),DATA!AO861,"n/a")</f>
        <v>0.125</v>
      </c>
      <c r="M2717" s="67"/>
      <c r="N2717" s="67"/>
      <c r="O2717" s="67"/>
      <c r="P2717" s="67"/>
      <c r="Q2717" s="67"/>
      <c r="S2717" s="71"/>
      <c r="U2717" s="71"/>
      <c r="W2717" s="71"/>
      <c r="Y2717" s="71"/>
    </row>
    <row r="2718" spans="1:25" s="70" customFormat="1" x14ac:dyDescent="0.2">
      <c r="A2718" s="67" t="s">
        <v>27</v>
      </c>
      <c r="B2718" s="67" t="s">
        <v>23</v>
      </c>
      <c r="C2718" s="67" t="s">
        <v>9</v>
      </c>
      <c r="D2718" s="67" t="s">
        <v>282</v>
      </c>
      <c r="E2718" s="87">
        <f>+IF(ISNUMBER(DATA!J862),DATA!J862,"n/a")</f>
        <v>4907</v>
      </c>
      <c r="F2718" s="78">
        <f>+IF(ISNUMBER(DATA!K862),DATA!K862,"n/a")</f>
        <v>-0.69199999999999995</v>
      </c>
      <c r="G2718" s="87">
        <f>+IF(ISNUMBER(DATA!T862),DATA!T862,"n/a")</f>
        <v>14664</v>
      </c>
      <c r="H2718" s="78">
        <f>+IF(ISNUMBER(DATA!U862),DATA!U862,"n/a")</f>
        <v>-0.72499999999999998</v>
      </c>
      <c r="I2718" s="87">
        <f>+IF(ISNUMBER(DATA!AD862),DATA!AD862,"n/a")</f>
        <v>37530</v>
      </c>
      <c r="J2718" s="78">
        <f>+IF(ISNUMBER(DATA!AE862),DATA!AE862,"n/a")</f>
        <v>-0.65200000000000002</v>
      </c>
      <c r="K2718" s="87">
        <f>+IF(ISNUMBER(DATA!AN862),DATA!AN862,"n/a")</f>
        <v>70507</v>
      </c>
      <c r="L2718" s="78">
        <f>+IF(ISNUMBER(DATA!AO862),DATA!AO862,"n/a")</f>
        <v>-0.68600000000000005</v>
      </c>
      <c r="M2718" s="67"/>
      <c r="N2718" s="67"/>
      <c r="O2718" s="67"/>
      <c r="P2718" s="67"/>
      <c r="Q2718" s="67"/>
      <c r="S2718" s="71"/>
      <c r="U2718" s="71"/>
      <c r="W2718" s="71"/>
      <c r="Y2718" s="71"/>
    </row>
    <row r="2719" spans="1:25" s="70" customFormat="1" x14ac:dyDescent="0.2">
      <c r="A2719" s="67" t="s">
        <v>27</v>
      </c>
      <c r="B2719" s="67" t="s">
        <v>23</v>
      </c>
      <c r="C2719" s="67" t="s">
        <v>9</v>
      </c>
      <c r="D2719" s="67" t="s">
        <v>283</v>
      </c>
      <c r="E2719" s="87">
        <f>+IF(ISNUMBER(DATA!J863),DATA!J863,"n/a")</f>
        <v>15170</v>
      </c>
      <c r="F2719" s="78">
        <f>+IF(ISNUMBER(DATA!K863),DATA!K863,"n/a")</f>
        <v>5.2999999999999999E-2</v>
      </c>
      <c r="G2719" s="87">
        <f>+IF(ISNUMBER(DATA!T863),DATA!T863,"n/a")</f>
        <v>46147</v>
      </c>
      <c r="H2719" s="78">
        <f>+IF(ISNUMBER(DATA!U863),DATA!U863,"n/a")</f>
        <v>0.09</v>
      </c>
      <c r="I2719" s="87">
        <f>+IF(ISNUMBER(DATA!AD863),DATA!AD863,"n/a")</f>
        <v>90204</v>
      </c>
      <c r="J2719" s="78">
        <f>+IF(ISNUMBER(DATA!AE863),DATA!AE863,"n/a")</f>
        <v>9.5000000000000001E-2</v>
      </c>
      <c r="K2719" s="87">
        <f>+IF(ISNUMBER(DATA!AN863),DATA!AN863,"n/a")</f>
        <v>178469</v>
      </c>
      <c r="L2719" s="78">
        <f>+IF(ISNUMBER(DATA!AO863),DATA!AO863,"n/a")</f>
        <v>8.8999999999999996E-2</v>
      </c>
      <c r="M2719" s="67"/>
      <c r="N2719" s="67"/>
      <c r="O2719" s="67"/>
      <c r="P2719" s="67"/>
      <c r="Q2719" s="67"/>
      <c r="S2719" s="71"/>
      <c r="U2719" s="71"/>
      <c r="W2719" s="71"/>
      <c r="Y2719" s="71"/>
    </row>
    <row r="2720" spans="1:25" s="70" customFormat="1" x14ac:dyDescent="0.2">
      <c r="A2720" s="67" t="s">
        <v>27</v>
      </c>
      <c r="B2720" s="67" t="s">
        <v>23</v>
      </c>
      <c r="C2720" s="67" t="s">
        <v>9</v>
      </c>
      <c r="D2720" s="67" t="s">
        <v>284</v>
      </c>
      <c r="E2720" s="87">
        <f>+IF(ISNUMBER(DATA!J864),DATA!J864,"n/a")</f>
        <v>9838</v>
      </c>
      <c r="F2720" s="78">
        <f>+IF(ISNUMBER(DATA!K864),DATA!K864,"n/a")</f>
        <v>-0.32200000000000001</v>
      </c>
      <c r="G2720" s="87">
        <f>+IF(ISNUMBER(DATA!T864),DATA!T864,"n/a")</f>
        <v>29684</v>
      </c>
      <c r="H2720" s="78">
        <f>+IF(ISNUMBER(DATA!U864),DATA!U864,"n/a")</f>
        <v>-0.33900000000000002</v>
      </c>
      <c r="I2720" s="87">
        <f>+IF(ISNUMBER(DATA!AD864),DATA!AD864,"n/a")</f>
        <v>59910</v>
      </c>
      <c r="J2720" s="78">
        <f>+IF(ISNUMBER(DATA!AE864),DATA!AE864,"n/a")</f>
        <v>-0.311</v>
      </c>
      <c r="K2720" s="87">
        <f>+IF(ISNUMBER(DATA!AN864),DATA!AN864,"n/a")</f>
        <v>158257</v>
      </c>
      <c r="L2720" s="78">
        <f>+IF(ISNUMBER(DATA!AO864),DATA!AO864,"n/a")</f>
        <v>-0.113</v>
      </c>
      <c r="M2720" s="67"/>
      <c r="N2720" s="67"/>
      <c r="O2720" s="67"/>
      <c r="P2720" s="67"/>
      <c r="Q2720" s="67"/>
      <c r="S2720" s="71"/>
      <c r="U2720" s="71"/>
      <c r="W2720" s="71"/>
      <c r="Y2720" s="71"/>
    </row>
    <row r="2721" spans="1:25" s="70" customFormat="1" x14ac:dyDescent="0.2">
      <c r="A2721" s="67" t="s">
        <v>27</v>
      </c>
      <c r="B2721" s="67" t="s">
        <v>23</v>
      </c>
      <c r="C2721" s="67" t="s">
        <v>9</v>
      </c>
      <c r="D2721" s="67" t="s">
        <v>285</v>
      </c>
      <c r="E2721" s="87">
        <f>+IF(ISNUMBER(DATA!J865),DATA!J865,"n/a")</f>
        <v>27018</v>
      </c>
      <c r="F2721" s="78">
        <f>+IF(ISNUMBER(DATA!K865),DATA!K865,"n/a")</f>
        <v>-0.105</v>
      </c>
      <c r="G2721" s="87">
        <f>+IF(ISNUMBER(DATA!T865),DATA!T865,"n/a")</f>
        <v>87448</v>
      </c>
      <c r="H2721" s="78">
        <f>+IF(ISNUMBER(DATA!U865),DATA!U865,"n/a")</f>
        <v>-0.06</v>
      </c>
      <c r="I2721" s="87">
        <f>+IF(ISNUMBER(DATA!AD865),DATA!AD865,"n/a")</f>
        <v>172197</v>
      </c>
      <c r="J2721" s="78">
        <f>+IF(ISNUMBER(DATA!AE865),DATA!AE865,"n/a")</f>
        <v>-4.8000000000000001E-2</v>
      </c>
      <c r="K2721" s="87">
        <f>+IF(ISNUMBER(DATA!AN865),DATA!AN865,"n/a")</f>
        <v>346644</v>
      </c>
      <c r="L2721" s="78">
        <f>+IF(ISNUMBER(DATA!AO865),DATA!AO865,"n/a")</f>
        <v>-6.0999999999999999E-2</v>
      </c>
      <c r="M2721" s="67"/>
      <c r="N2721" s="67"/>
      <c r="O2721" s="67"/>
      <c r="P2721" s="67"/>
      <c r="Q2721" s="67"/>
      <c r="S2721" s="71"/>
      <c r="U2721" s="71"/>
      <c r="W2721" s="71"/>
      <c r="Y2721" s="71"/>
    </row>
    <row r="2722" spans="1:25" s="70" customFormat="1" x14ac:dyDescent="0.2">
      <c r="A2722" s="67" t="s">
        <v>27</v>
      </c>
      <c r="B2722" s="67" t="s">
        <v>23</v>
      </c>
      <c r="C2722" s="67" t="s">
        <v>9</v>
      </c>
      <c r="D2722" s="67" t="s">
        <v>286</v>
      </c>
      <c r="E2722" s="87">
        <f>+IF(ISNUMBER(DATA!J866),DATA!J866,"n/a")</f>
        <v>13186</v>
      </c>
      <c r="F2722" s="78">
        <f>+IF(ISNUMBER(DATA!K866),DATA!K866,"n/a")</f>
        <v>-0.123</v>
      </c>
      <c r="G2722" s="87">
        <f>+IF(ISNUMBER(DATA!T866),DATA!T866,"n/a")</f>
        <v>39538</v>
      </c>
      <c r="H2722" s="78">
        <f>+IF(ISNUMBER(DATA!U866),DATA!U866,"n/a")</f>
        <v>-5.7000000000000002E-2</v>
      </c>
      <c r="I2722" s="87">
        <f>+IF(ISNUMBER(DATA!AD866),DATA!AD866,"n/a")</f>
        <v>79333</v>
      </c>
      <c r="J2722" s="78">
        <f>+IF(ISNUMBER(DATA!AE866),DATA!AE866,"n/a")</f>
        <v>7.5999999999999998E-2</v>
      </c>
      <c r="K2722" s="87">
        <f>+IF(ISNUMBER(DATA!AN866),DATA!AN866,"n/a")</f>
        <v>171809</v>
      </c>
      <c r="L2722" s="78">
        <f>+IF(ISNUMBER(DATA!AO866),DATA!AO866,"n/a")</f>
        <v>0.218</v>
      </c>
      <c r="M2722" s="67"/>
      <c r="N2722" s="67"/>
      <c r="O2722" s="67"/>
      <c r="P2722" s="67"/>
      <c r="Q2722" s="67"/>
      <c r="S2722" s="71"/>
      <c r="U2722" s="71"/>
      <c r="W2722" s="71"/>
      <c r="Y2722" s="71"/>
    </row>
    <row r="2723" spans="1:25" s="70" customFormat="1" x14ac:dyDescent="0.2">
      <c r="A2723" s="67" t="s">
        <v>27</v>
      </c>
      <c r="B2723" s="67" t="s">
        <v>23</v>
      </c>
      <c r="C2723" s="67" t="s">
        <v>9</v>
      </c>
      <c r="D2723" s="67" t="s">
        <v>287</v>
      </c>
      <c r="E2723" s="87">
        <f>+IF(ISNUMBER(DATA!J867),DATA!J867,"n/a")</f>
        <v>17054</v>
      </c>
      <c r="F2723" s="78">
        <f>+IF(ISNUMBER(DATA!K867),DATA!K867,"n/a")</f>
        <v>-0.34899999999999998</v>
      </c>
      <c r="G2723" s="87">
        <f>+IF(ISNUMBER(DATA!T867),DATA!T867,"n/a")</f>
        <v>49840</v>
      </c>
      <c r="H2723" s="78">
        <f>+IF(ISNUMBER(DATA!U867),DATA!U867,"n/a")</f>
        <v>-0.39400000000000002</v>
      </c>
      <c r="I2723" s="87">
        <f>+IF(ISNUMBER(DATA!AD867),DATA!AD867,"n/a")</f>
        <v>101921</v>
      </c>
      <c r="J2723" s="78">
        <f>+IF(ISNUMBER(DATA!AE867),DATA!AE867,"n/a")</f>
        <v>-0.35799999999999998</v>
      </c>
      <c r="K2723" s="87">
        <f>+IF(ISNUMBER(DATA!AN867),DATA!AN867,"n/a")</f>
        <v>267519</v>
      </c>
      <c r="L2723" s="78">
        <f>+IF(ISNUMBER(DATA!AO867),DATA!AO867,"n/a")</f>
        <v>-0.22800000000000001</v>
      </c>
      <c r="M2723" s="67"/>
      <c r="N2723" s="67"/>
      <c r="O2723" s="67"/>
      <c r="P2723" s="67"/>
      <c r="Q2723" s="67"/>
      <c r="S2723" s="71"/>
      <c r="U2723" s="71"/>
      <c r="W2723" s="71"/>
      <c r="Y2723" s="71"/>
    </row>
    <row r="2724" spans="1:25" s="70" customFormat="1" x14ac:dyDescent="0.2">
      <c r="A2724" s="67" t="s">
        <v>27</v>
      </c>
      <c r="B2724" s="67" t="s">
        <v>23</v>
      </c>
      <c r="C2724" s="67" t="s">
        <v>9</v>
      </c>
      <c r="D2724" s="67" t="s">
        <v>288</v>
      </c>
      <c r="E2724" s="87">
        <f>+IF(ISNUMBER(DATA!J868),DATA!J868,"n/a")</f>
        <v>23278</v>
      </c>
      <c r="F2724" s="78">
        <f>+IF(ISNUMBER(DATA!K868),DATA!K868,"n/a")</f>
        <v>7.6999999999999999E-2</v>
      </c>
      <c r="G2724" s="87">
        <f>+IF(ISNUMBER(DATA!T868),DATA!T868,"n/a")</f>
        <v>73595</v>
      </c>
      <c r="H2724" s="78">
        <f>+IF(ISNUMBER(DATA!U868),DATA!U868,"n/a")</f>
        <v>6.6000000000000003E-2</v>
      </c>
      <c r="I2724" s="87">
        <f>+IF(ISNUMBER(DATA!AD868),DATA!AD868,"n/a")</f>
        <v>131818</v>
      </c>
      <c r="J2724" s="78">
        <f>+IF(ISNUMBER(DATA!AE868),DATA!AE868,"n/a")</f>
        <v>-1.4E-2</v>
      </c>
      <c r="K2724" s="87">
        <f>+IF(ISNUMBER(DATA!AN868),DATA!AN868,"n/a")</f>
        <v>251865</v>
      </c>
      <c r="L2724" s="78">
        <f>+IF(ISNUMBER(DATA!AO868),DATA!AO868,"n/a")</f>
        <v>-0.13</v>
      </c>
      <c r="M2724" s="67"/>
      <c r="N2724" s="67"/>
      <c r="O2724" s="67"/>
      <c r="P2724" s="67"/>
      <c r="Q2724" s="67"/>
      <c r="S2724" s="71"/>
      <c r="U2724" s="71"/>
      <c r="W2724" s="71"/>
      <c r="Y2724" s="71"/>
    </row>
    <row r="2725" spans="1:25" s="70" customFormat="1" x14ac:dyDescent="0.2">
      <c r="A2725" s="67" t="s">
        <v>27</v>
      </c>
      <c r="B2725" s="67" t="s">
        <v>23</v>
      </c>
      <c r="C2725" s="67" t="s">
        <v>9</v>
      </c>
      <c r="D2725" s="67" t="s">
        <v>289</v>
      </c>
      <c r="E2725" s="87">
        <f>+IF(ISNUMBER(DATA!J869),DATA!J869,"n/a")</f>
        <v>48981</v>
      </c>
      <c r="F2725" s="78">
        <f>+IF(ISNUMBER(DATA!K869),DATA!K869,"n/a")</f>
        <v>-0.02</v>
      </c>
      <c r="G2725" s="87">
        <f>+IF(ISNUMBER(DATA!T869),DATA!T869,"n/a")</f>
        <v>146902</v>
      </c>
      <c r="H2725" s="78">
        <f>+IF(ISNUMBER(DATA!U869),DATA!U869,"n/a")</f>
        <v>-2.7E-2</v>
      </c>
      <c r="I2725" s="87">
        <f>+IF(ISNUMBER(DATA!AD869),DATA!AD869,"n/a")</f>
        <v>309136</v>
      </c>
      <c r="J2725" s="78">
        <f>+IF(ISNUMBER(DATA!AE869),DATA!AE869,"n/a")</f>
        <v>5.1999999999999998E-2</v>
      </c>
      <c r="K2725" s="87">
        <f>+IF(ISNUMBER(DATA!AN869),DATA!AN869,"n/a")</f>
        <v>592255</v>
      </c>
      <c r="L2725" s="78">
        <f>+IF(ISNUMBER(DATA!AO869),DATA!AO869,"n/a")</f>
        <v>-0.03</v>
      </c>
      <c r="M2725" s="67"/>
      <c r="N2725" s="67"/>
      <c r="O2725" s="67"/>
      <c r="P2725" s="67"/>
      <c r="Q2725" s="67"/>
      <c r="S2725" s="71"/>
      <c r="U2725" s="71"/>
      <c r="W2725" s="71"/>
      <c r="Y2725" s="71"/>
    </row>
    <row r="2726" spans="1:25" s="70" customFormat="1" x14ac:dyDescent="0.2">
      <c r="A2726" s="67" t="s">
        <v>27</v>
      </c>
      <c r="B2726" s="67" t="s">
        <v>23</v>
      </c>
      <c r="C2726" s="67" t="s">
        <v>9</v>
      </c>
      <c r="D2726" s="67" t="s">
        <v>290</v>
      </c>
      <c r="E2726" s="87">
        <f>+IF(ISNUMBER(DATA!J870),DATA!J870,"n/a")</f>
        <v>39439</v>
      </c>
      <c r="F2726" s="78">
        <f>+IF(ISNUMBER(DATA!K870),DATA!K870,"n/a")</f>
        <v>2.1000000000000001E-2</v>
      </c>
      <c r="G2726" s="87">
        <f>+IF(ISNUMBER(DATA!T870),DATA!T870,"n/a")</f>
        <v>110754</v>
      </c>
      <c r="H2726" s="78">
        <f>+IF(ISNUMBER(DATA!U870),DATA!U870,"n/a")</f>
        <v>1.9E-2</v>
      </c>
      <c r="I2726" s="87">
        <f>+IF(ISNUMBER(DATA!AD870),DATA!AD870,"n/a")</f>
        <v>254232</v>
      </c>
      <c r="J2726" s="78">
        <f>+IF(ISNUMBER(DATA!AE870),DATA!AE870,"n/a")</f>
        <v>0.154</v>
      </c>
      <c r="K2726" s="87">
        <f>+IF(ISNUMBER(DATA!AN870),DATA!AN870,"n/a")</f>
        <v>525253</v>
      </c>
      <c r="L2726" s="78">
        <f>+IF(ISNUMBER(DATA!AO870),DATA!AO870,"n/a")</f>
        <v>6.0999999999999999E-2</v>
      </c>
      <c r="M2726" s="67"/>
      <c r="N2726" s="67"/>
      <c r="O2726" s="67"/>
      <c r="P2726" s="67"/>
      <c r="Q2726" s="67"/>
      <c r="S2726" s="71"/>
      <c r="U2726" s="71"/>
      <c r="W2726" s="71"/>
      <c r="Y2726" s="71"/>
    </row>
    <row r="2727" spans="1:25" s="70" customFormat="1" x14ac:dyDescent="0.2">
      <c r="A2727" s="67" t="s">
        <v>27</v>
      </c>
      <c r="B2727" s="67" t="s">
        <v>23</v>
      </c>
      <c r="C2727" s="67" t="s">
        <v>9</v>
      </c>
      <c r="D2727" s="67" t="s">
        <v>291</v>
      </c>
      <c r="E2727" s="87">
        <f>+IF(ISNUMBER(DATA!J871),DATA!J871,"n/a")</f>
        <v>11548</v>
      </c>
      <c r="F2727" s="78">
        <f>+IF(ISNUMBER(DATA!K871),DATA!K871,"n/a")</f>
        <v>-0.40600000000000003</v>
      </c>
      <c r="G2727" s="87">
        <f>+IF(ISNUMBER(DATA!T871),DATA!T871,"n/a")</f>
        <v>39814</v>
      </c>
      <c r="H2727" s="78">
        <f>+IF(ISNUMBER(DATA!U871),DATA!U871,"n/a")</f>
        <v>-0.35</v>
      </c>
      <c r="I2727" s="87">
        <f>+IF(ISNUMBER(DATA!AD871),DATA!AD871,"n/a")</f>
        <v>79729</v>
      </c>
      <c r="J2727" s="78">
        <f>+IF(ISNUMBER(DATA!AE871),DATA!AE871,"n/a")</f>
        <v>-0.33700000000000002</v>
      </c>
      <c r="K2727" s="87">
        <f>+IF(ISNUMBER(DATA!AN871),DATA!AN871,"n/a")</f>
        <v>155457</v>
      </c>
      <c r="L2727" s="78">
        <f>+IF(ISNUMBER(DATA!AO871),DATA!AO871,"n/a")</f>
        <v>-0.40600000000000003</v>
      </c>
      <c r="M2727" s="67"/>
      <c r="N2727" s="67"/>
      <c r="O2727" s="67"/>
      <c r="P2727" s="67"/>
      <c r="Q2727" s="67"/>
      <c r="S2727" s="71"/>
      <c r="U2727" s="71"/>
      <c r="W2727" s="71"/>
      <c r="Y2727" s="71"/>
    </row>
    <row r="2728" spans="1:25" s="70" customFormat="1" x14ac:dyDescent="0.2">
      <c r="A2728" s="67" t="s">
        <v>27</v>
      </c>
      <c r="B2728" s="67" t="s">
        <v>23</v>
      </c>
      <c r="C2728" s="67" t="s">
        <v>9</v>
      </c>
      <c r="D2728" s="67" t="s">
        <v>292</v>
      </c>
      <c r="E2728" s="87">
        <f>+IF(ISNUMBER(DATA!J872),DATA!J872,"n/a")</f>
        <v>10546</v>
      </c>
      <c r="F2728" s="78">
        <f>+IF(ISNUMBER(DATA!K872),DATA!K872,"n/a")</f>
        <v>-0.314</v>
      </c>
      <c r="G2728" s="87">
        <f>+IF(ISNUMBER(DATA!T872),DATA!T872,"n/a")</f>
        <v>31497</v>
      </c>
      <c r="H2728" s="78">
        <f>+IF(ISNUMBER(DATA!U872),DATA!U872,"n/a")</f>
        <v>-0.34899999999999998</v>
      </c>
      <c r="I2728" s="87">
        <f>+IF(ISNUMBER(DATA!AD872),DATA!AD872,"n/a")</f>
        <v>67445</v>
      </c>
      <c r="J2728" s="78">
        <f>+IF(ISNUMBER(DATA!AE872),DATA!AE872,"n/a")</f>
        <v>-0.307</v>
      </c>
      <c r="K2728" s="87">
        <f>+IF(ISNUMBER(DATA!AN872),DATA!AN872,"n/a")</f>
        <v>144448</v>
      </c>
      <c r="L2728" s="78">
        <f>+IF(ISNUMBER(DATA!AO872),DATA!AO872,"n/a")</f>
        <v>-0.26500000000000001</v>
      </c>
      <c r="M2728" s="67"/>
      <c r="N2728" s="67"/>
      <c r="O2728" s="67"/>
      <c r="P2728" s="67"/>
      <c r="Q2728" s="67"/>
      <c r="S2728" s="71"/>
      <c r="U2728" s="71"/>
      <c r="W2728" s="71"/>
      <c r="Y2728" s="71"/>
    </row>
    <row r="2729" spans="1:25" s="70" customFormat="1" x14ac:dyDescent="0.2">
      <c r="A2729" s="67" t="s">
        <v>27</v>
      </c>
      <c r="B2729" s="67" t="s">
        <v>23</v>
      </c>
      <c r="C2729" s="67" t="s">
        <v>9</v>
      </c>
      <c r="D2729" s="67" t="s">
        <v>293</v>
      </c>
      <c r="E2729" s="87">
        <f>+IF(ISNUMBER(DATA!J873),DATA!J873,"n/a")</f>
        <v>22946</v>
      </c>
      <c r="F2729" s="78">
        <f>+IF(ISNUMBER(DATA!K873),DATA!K873,"n/a")</f>
        <v>0.37</v>
      </c>
      <c r="G2729" s="87">
        <f>+IF(ISNUMBER(DATA!T873),DATA!T873,"n/a")</f>
        <v>74775</v>
      </c>
      <c r="H2729" s="78">
        <f>+IF(ISNUMBER(DATA!U873),DATA!U873,"n/a")</f>
        <v>0.13800000000000001</v>
      </c>
      <c r="I2729" s="87">
        <f>+IF(ISNUMBER(DATA!AD873),DATA!AD873,"n/a")</f>
        <v>150002</v>
      </c>
      <c r="J2729" s="78">
        <f>+IF(ISNUMBER(DATA!AE873),DATA!AE873,"n/a")</f>
        <v>0.158</v>
      </c>
      <c r="K2729" s="87">
        <f>+IF(ISNUMBER(DATA!AN873),DATA!AN873,"n/a")</f>
        <v>311593</v>
      </c>
      <c r="L2729" s="78">
        <f>+IF(ISNUMBER(DATA!AO873),DATA!AO873,"n/a")</f>
        <v>0.161</v>
      </c>
      <c r="M2729" s="67"/>
      <c r="N2729" s="67"/>
      <c r="O2729" s="67"/>
      <c r="P2729" s="67"/>
      <c r="Q2729" s="67"/>
      <c r="S2729" s="71"/>
      <c r="U2729" s="71"/>
      <c r="W2729" s="71"/>
      <c r="Y2729" s="71"/>
    </row>
    <row r="2730" spans="1:25" s="70" customFormat="1" x14ac:dyDescent="0.2">
      <c r="A2730" s="67" t="s">
        <v>27</v>
      </c>
      <c r="B2730" s="67" t="s">
        <v>23</v>
      </c>
      <c r="C2730" s="67" t="s">
        <v>9</v>
      </c>
      <c r="D2730" s="67" t="s">
        <v>294</v>
      </c>
      <c r="E2730" s="87">
        <f>+IF(ISNUMBER(DATA!J874),DATA!J874,"n/a")</f>
        <v>3866</v>
      </c>
      <c r="F2730" s="78">
        <f>+IF(ISNUMBER(DATA!K874),DATA!K874,"n/a")</f>
        <v>-1.6E-2</v>
      </c>
      <c r="G2730" s="87">
        <f>+IF(ISNUMBER(DATA!T874),DATA!T874,"n/a")</f>
        <v>12038</v>
      </c>
      <c r="H2730" s="78">
        <f>+IF(ISNUMBER(DATA!U874),DATA!U874,"n/a")</f>
        <v>-0.504</v>
      </c>
      <c r="I2730" s="87">
        <f>+IF(ISNUMBER(DATA!AD874),DATA!AD874,"n/a")</f>
        <v>23365</v>
      </c>
      <c r="J2730" s="78">
        <f>+IF(ISNUMBER(DATA!AE874),DATA!AE874,"n/a")</f>
        <v>-0.55200000000000005</v>
      </c>
      <c r="K2730" s="87">
        <f>+IF(ISNUMBER(DATA!AN874),DATA!AN874,"n/a")</f>
        <v>49107</v>
      </c>
      <c r="L2730" s="78">
        <f>+IF(ISNUMBER(DATA!AO874),DATA!AO874,"n/a")</f>
        <v>-0.58399999999999996</v>
      </c>
      <c r="M2730" s="67"/>
      <c r="N2730" s="67"/>
      <c r="O2730" s="67"/>
      <c r="P2730" s="67"/>
      <c r="Q2730" s="67"/>
      <c r="S2730" s="71"/>
      <c r="U2730" s="71"/>
      <c r="W2730" s="71"/>
      <c r="Y2730" s="71"/>
    </row>
    <row r="2731" spans="1:25" s="70" customFormat="1" x14ac:dyDescent="0.2">
      <c r="A2731" s="67" t="s">
        <v>27</v>
      </c>
      <c r="B2731" s="67" t="s">
        <v>23</v>
      </c>
      <c r="C2731" s="67" t="s">
        <v>9</v>
      </c>
      <c r="D2731" s="67" t="s">
        <v>295</v>
      </c>
      <c r="E2731" s="87">
        <f>+IF(ISNUMBER(DATA!J875),DATA!J875,"n/a")</f>
        <v>40433</v>
      </c>
      <c r="F2731" s="78">
        <f>+IF(ISNUMBER(DATA!K875),DATA!K875,"n/a")</f>
        <v>-0.34899999999999998</v>
      </c>
      <c r="G2731" s="87">
        <f>+IF(ISNUMBER(DATA!T875),DATA!T875,"n/a")</f>
        <v>131548</v>
      </c>
      <c r="H2731" s="78">
        <f>+IF(ISNUMBER(DATA!U875),DATA!U875,"n/a")</f>
        <v>-0.32900000000000001</v>
      </c>
      <c r="I2731" s="87">
        <f>+IF(ISNUMBER(DATA!AD875),DATA!AD875,"n/a")</f>
        <v>259753</v>
      </c>
      <c r="J2731" s="78">
        <f>+IF(ISNUMBER(DATA!AE875),DATA!AE875,"n/a")</f>
        <v>-0.33</v>
      </c>
      <c r="K2731" s="87">
        <f>+IF(ISNUMBER(DATA!AN875),DATA!AN875,"n/a")</f>
        <v>683132</v>
      </c>
      <c r="L2731" s="78">
        <f>+IF(ISNUMBER(DATA!AO875),DATA!AO875,"n/a")</f>
        <v>-0.17100000000000001</v>
      </c>
      <c r="M2731" s="67"/>
      <c r="N2731" s="67"/>
      <c r="O2731" s="67"/>
      <c r="P2731" s="67"/>
      <c r="Q2731" s="67"/>
      <c r="S2731" s="71"/>
      <c r="U2731" s="71"/>
      <c r="W2731" s="71"/>
      <c r="Y2731" s="71"/>
    </row>
    <row r="2732" spans="1:25" s="70" customFormat="1" x14ac:dyDescent="0.2">
      <c r="A2732" s="67" t="s">
        <v>27</v>
      </c>
      <c r="B2732" s="67" t="s">
        <v>23</v>
      </c>
      <c r="C2732" s="67" t="s">
        <v>9</v>
      </c>
      <c r="D2732" s="67" t="s">
        <v>296</v>
      </c>
      <c r="E2732" s="87">
        <f>+IF(ISNUMBER(DATA!J876),DATA!J876,"n/a")</f>
        <v>2120</v>
      </c>
      <c r="F2732" s="78">
        <f>+IF(ISNUMBER(DATA!K876),DATA!K876,"n/a")</f>
        <v>-0.61799999999999999</v>
      </c>
      <c r="G2732" s="87">
        <f>+IF(ISNUMBER(DATA!T876),DATA!T876,"n/a")</f>
        <v>6456</v>
      </c>
      <c r="H2732" s="78">
        <f>+IF(ISNUMBER(DATA!U876),DATA!U876,"n/a")</f>
        <v>-0.65900000000000003</v>
      </c>
      <c r="I2732" s="87">
        <f>+IF(ISNUMBER(DATA!AD876),DATA!AD876,"n/a")</f>
        <v>15210</v>
      </c>
      <c r="J2732" s="78">
        <f>+IF(ISNUMBER(DATA!AE876),DATA!AE876,"n/a")</f>
        <v>-0.60299999999999998</v>
      </c>
      <c r="K2732" s="87">
        <f>+IF(ISNUMBER(DATA!AN876),DATA!AN876,"n/a")</f>
        <v>30306</v>
      </c>
      <c r="L2732" s="78">
        <f>+IF(ISNUMBER(DATA!AO876),DATA!AO876,"n/a")</f>
        <v>-0.60699999999999998</v>
      </c>
      <c r="M2732" s="67"/>
      <c r="N2732" s="67"/>
      <c r="O2732" s="67"/>
      <c r="P2732" s="67"/>
      <c r="Q2732" s="67"/>
      <c r="S2732" s="71"/>
      <c r="U2732" s="71"/>
      <c r="W2732" s="71"/>
      <c r="Y2732" s="71"/>
    </row>
    <row r="2733" spans="1:25" s="70" customFormat="1" x14ac:dyDescent="0.2">
      <c r="A2733" s="67" t="s">
        <v>27</v>
      </c>
      <c r="B2733" s="67" t="s">
        <v>23</v>
      </c>
      <c r="C2733" s="67" t="s">
        <v>9</v>
      </c>
      <c r="D2733" s="67" t="s">
        <v>297</v>
      </c>
      <c r="E2733" s="87">
        <f>+IF(ISNUMBER(DATA!J877),DATA!J877,"n/a")</f>
        <v>66902</v>
      </c>
      <c r="F2733" s="78">
        <f>+IF(ISNUMBER(DATA!K877),DATA!K877,"n/a")</f>
        <v>0.44800000000000001</v>
      </c>
      <c r="G2733" s="87">
        <f>+IF(ISNUMBER(DATA!T877),DATA!T877,"n/a")</f>
        <v>215825</v>
      </c>
      <c r="H2733" s="78">
        <f>+IF(ISNUMBER(DATA!U877),DATA!U877,"n/a")</f>
        <v>0.186</v>
      </c>
      <c r="I2733" s="87">
        <f>+IF(ISNUMBER(DATA!AD877),DATA!AD877,"n/a")</f>
        <v>426021</v>
      </c>
      <c r="J2733" s="78">
        <f>+IF(ISNUMBER(DATA!AE877),DATA!AE877,"n/a")</f>
        <v>0.214</v>
      </c>
      <c r="K2733" s="87">
        <f>+IF(ISNUMBER(DATA!AN877),DATA!AN877,"n/a")</f>
        <v>860555</v>
      </c>
      <c r="L2733" s="78">
        <f>+IF(ISNUMBER(DATA!AO877),DATA!AO877,"n/a")</f>
        <v>0.191</v>
      </c>
      <c r="M2733" s="67"/>
      <c r="N2733" s="67"/>
      <c r="O2733" s="67"/>
      <c r="P2733" s="67"/>
      <c r="Q2733" s="67"/>
      <c r="S2733" s="71"/>
      <c r="U2733" s="71"/>
      <c r="W2733" s="71"/>
      <c r="Y2733" s="71"/>
    </row>
    <row r="2734" spans="1:25" s="70" customFormat="1" x14ac:dyDescent="0.2">
      <c r="A2734" s="67" t="s">
        <v>27</v>
      </c>
      <c r="B2734" s="67" t="s">
        <v>23</v>
      </c>
      <c r="C2734" s="67" t="s">
        <v>9</v>
      </c>
      <c r="D2734" s="67" t="s">
        <v>298</v>
      </c>
      <c r="E2734" s="87">
        <f>+IF(ISNUMBER(DATA!J878),DATA!J878,"n/a")</f>
        <v>2576</v>
      </c>
      <c r="F2734" s="78">
        <f>+IF(ISNUMBER(DATA!K878),DATA!K878,"n/a")</f>
        <v>-1.7999999999999999E-2</v>
      </c>
      <c r="G2734" s="87">
        <f>+IF(ISNUMBER(DATA!T878),DATA!T878,"n/a")</f>
        <v>7500</v>
      </c>
      <c r="H2734" s="78">
        <f>+IF(ISNUMBER(DATA!U878),DATA!U878,"n/a")</f>
        <v>-3.7999999999999999E-2</v>
      </c>
      <c r="I2734" s="87">
        <f>+IF(ISNUMBER(DATA!AD878),DATA!AD878,"n/a")</f>
        <v>14950</v>
      </c>
      <c r="J2734" s="78">
        <f>+IF(ISNUMBER(DATA!AE878),DATA!AE878,"n/a")</f>
        <v>-0.153</v>
      </c>
      <c r="K2734" s="87">
        <f>+IF(ISNUMBER(DATA!AN878),DATA!AN878,"n/a")</f>
        <v>31580</v>
      </c>
      <c r="L2734" s="78">
        <f>+IF(ISNUMBER(DATA!AO878),DATA!AO878,"n/a")</f>
        <v>-0.78500000000000003</v>
      </c>
      <c r="M2734" s="67"/>
      <c r="N2734" s="67"/>
      <c r="O2734" s="67"/>
      <c r="P2734" s="67"/>
      <c r="Q2734" s="67"/>
      <c r="S2734" s="71"/>
      <c r="U2734" s="71"/>
      <c r="W2734" s="71"/>
      <c r="Y2734" s="71"/>
    </row>
    <row r="2735" spans="1:25" s="70" customFormat="1" x14ac:dyDescent="0.2">
      <c r="A2735" s="67" t="s">
        <v>27</v>
      </c>
      <c r="B2735" s="67" t="s">
        <v>23</v>
      </c>
      <c r="C2735" s="67" t="s">
        <v>9</v>
      </c>
      <c r="D2735" s="67" t="s">
        <v>299</v>
      </c>
      <c r="E2735" s="87">
        <f>+IF(ISNUMBER(DATA!J879),DATA!J879,"n/a")</f>
        <v>6628</v>
      </c>
      <c r="F2735" s="78">
        <f>+IF(ISNUMBER(DATA!K879),DATA!K879,"n/a")</f>
        <v>-0.67500000000000004</v>
      </c>
      <c r="G2735" s="87">
        <f>+IF(ISNUMBER(DATA!T879),DATA!T879,"n/a")</f>
        <v>19324</v>
      </c>
      <c r="H2735" s="78">
        <f>+IF(ISNUMBER(DATA!U879),DATA!U879,"n/a")</f>
        <v>-0.64400000000000002</v>
      </c>
      <c r="I2735" s="87">
        <f>+IF(ISNUMBER(DATA!AD879),DATA!AD879,"n/a")</f>
        <v>38469</v>
      </c>
      <c r="J2735" s="78">
        <f>+IF(ISNUMBER(DATA!AE879),DATA!AE879,"n/a")</f>
        <v>-0.65700000000000003</v>
      </c>
      <c r="K2735" s="87">
        <f>+IF(ISNUMBER(DATA!AN879),DATA!AN879,"n/a")</f>
        <v>167231</v>
      </c>
      <c r="L2735" s="78">
        <f>+IF(ISNUMBER(DATA!AO879),DATA!AO879,"n/a")</f>
        <v>-0.41</v>
      </c>
      <c r="M2735" s="67"/>
      <c r="N2735" s="67"/>
      <c r="O2735" s="67"/>
      <c r="P2735" s="67"/>
      <c r="Q2735" s="67"/>
      <c r="S2735" s="71"/>
      <c r="U2735" s="71"/>
      <c r="W2735" s="71"/>
      <c r="Y2735" s="71"/>
    </row>
    <row r="2736" spans="1:25" s="70" customFormat="1" x14ac:dyDescent="0.2">
      <c r="A2736" s="67" t="s">
        <v>27</v>
      </c>
      <c r="B2736" s="67" t="s">
        <v>23</v>
      </c>
      <c r="C2736" s="67" t="s">
        <v>9</v>
      </c>
      <c r="D2736" s="67" t="s">
        <v>300</v>
      </c>
      <c r="E2736" s="87">
        <f>+IF(ISNUMBER(DATA!J880),DATA!J880,"n/a")</f>
        <v>8338</v>
      </c>
      <c r="F2736" s="78">
        <f>+IF(ISNUMBER(DATA!K880),DATA!K880,"n/a")</f>
        <v>-0.24299999999999999</v>
      </c>
      <c r="G2736" s="87">
        <f>+IF(ISNUMBER(DATA!T880),DATA!T880,"n/a")</f>
        <v>26900</v>
      </c>
      <c r="H2736" s="78">
        <f>+IF(ISNUMBER(DATA!U880),DATA!U880,"n/a")</f>
        <v>-0.32900000000000001</v>
      </c>
      <c r="I2736" s="87">
        <f>+IF(ISNUMBER(DATA!AD880),DATA!AD880,"n/a")</f>
        <v>56848</v>
      </c>
      <c r="J2736" s="78">
        <f>+IF(ISNUMBER(DATA!AE880),DATA!AE880,"n/a")</f>
        <v>-0.28799999999999998</v>
      </c>
      <c r="K2736" s="87">
        <f>+IF(ISNUMBER(DATA!AN880),DATA!AN880,"n/a")</f>
        <v>115569</v>
      </c>
      <c r="L2736" s="78">
        <f>+IF(ISNUMBER(DATA!AO880),DATA!AO880,"n/a")</f>
        <v>-0.27600000000000002</v>
      </c>
      <c r="M2736" s="67"/>
      <c r="N2736" s="67"/>
      <c r="O2736" s="67"/>
      <c r="P2736" s="67"/>
      <c r="Q2736" s="67"/>
      <c r="S2736" s="71"/>
      <c r="U2736" s="71"/>
      <c r="W2736" s="71"/>
      <c r="Y2736" s="71"/>
    </row>
    <row r="2737" spans="1:25" s="70" customFormat="1" x14ac:dyDescent="0.2">
      <c r="A2737" s="67" t="s">
        <v>27</v>
      </c>
      <c r="B2737" s="67" t="s">
        <v>23</v>
      </c>
      <c r="C2737" s="67" t="s">
        <v>9</v>
      </c>
      <c r="D2737" s="67" t="s">
        <v>301</v>
      </c>
      <c r="E2737" s="87">
        <f>+IF(ISNUMBER(DATA!J881),DATA!J881,"n/a")</f>
        <v>16771</v>
      </c>
      <c r="F2737" s="78">
        <f>+IF(ISNUMBER(DATA!K881),DATA!K881,"n/a")</f>
        <v>0.245</v>
      </c>
      <c r="G2737" s="87">
        <f>+IF(ISNUMBER(DATA!T881),DATA!T881,"n/a")</f>
        <v>53994</v>
      </c>
      <c r="H2737" s="78">
        <f>+IF(ISNUMBER(DATA!U881),DATA!U881,"n/a")</f>
        <v>0.25</v>
      </c>
      <c r="I2737" s="87">
        <f>+IF(ISNUMBER(DATA!AD881),DATA!AD881,"n/a")</f>
        <v>104774</v>
      </c>
      <c r="J2737" s="78">
        <f>+IF(ISNUMBER(DATA!AE881),DATA!AE881,"n/a")</f>
        <v>0.254</v>
      </c>
      <c r="K2737" s="87">
        <f>+IF(ISNUMBER(DATA!AN881),DATA!AN881,"n/a")</f>
        <v>208880</v>
      </c>
      <c r="L2737" s="78">
        <f>+IF(ISNUMBER(DATA!AO881),DATA!AO881,"n/a")</f>
        <v>0.29099999999999998</v>
      </c>
      <c r="M2737" s="67"/>
      <c r="N2737" s="67"/>
      <c r="O2737" s="67"/>
      <c r="P2737" s="67"/>
      <c r="Q2737" s="67"/>
      <c r="S2737" s="71"/>
      <c r="U2737" s="71"/>
      <c r="W2737" s="71"/>
      <c r="Y2737" s="71"/>
    </row>
    <row r="2738" spans="1:25" s="70" customFormat="1" x14ac:dyDescent="0.2">
      <c r="A2738" s="67" t="s">
        <v>27</v>
      </c>
      <c r="B2738" s="67" t="s">
        <v>23</v>
      </c>
      <c r="C2738" s="67" t="s">
        <v>9</v>
      </c>
      <c r="D2738" s="67" t="s">
        <v>302</v>
      </c>
      <c r="E2738" s="87">
        <f>+IF(ISNUMBER(DATA!J882),DATA!J882,"n/a")</f>
        <v>90737</v>
      </c>
      <c r="F2738" s="78">
        <f>+IF(ISNUMBER(DATA!K882),DATA!K882,"n/a")</f>
        <v>0.29799999999999999</v>
      </c>
      <c r="G2738" s="87">
        <f>+IF(ISNUMBER(DATA!T882),DATA!T882,"n/a")</f>
        <v>263921</v>
      </c>
      <c r="H2738" s="78">
        <f>+IF(ISNUMBER(DATA!U882),DATA!U882,"n/a")</f>
        <v>0.34899999999999998</v>
      </c>
      <c r="I2738" s="87">
        <f>+IF(ISNUMBER(DATA!AD882),DATA!AD882,"n/a")</f>
        <v>543253</v>
      </c>
      <c r="J2738" s="78">
        <f>+IF(ISNUMBER(DATA!AE882),DATA!AE882,"n/a")</f>
        <v>0.30499999999999999</v>
      </c>
      <c r="K2738" s="87">
        <f>+IF(ISNUMBER(DATA!AN882),DATA!AN882,"n/a")</f>
        <v>1042678</v>
      </c>
      <c r="L2738" s="78">
        <f>+IF(ISNUMBER(DATA!AO882),DATA!AO882,"n/a")</f>
        <v>7.0000000000000007E-2</v>
      </c>
      <c r="M2738" s="67"/>
      <c r="N2738" s="67"/>
      <c r="O2738" s="67"/>
      <c r="P2738" s="67"/>
      <c r="Q2738" s="67"/>
      <c r="S2738" s="71"/>
      <c r="U2738" s="71"/>
      <c r="W2738" s="71"/>
      <c r="Y2738" s="71"/>
    </row>
    <row r="2739" spans="1:25" s="70" customFormat="1" x14ac:dyDescent="0.2">
      <c r="A2739" s="67" t="s">
        <v>27</v>
      </c>
      <c r="B2739" s="67" t="s">
        <v>23</v>
      </c>
      <c r="C2739" s="67" t="s">
        <v>9</v>
      </c>
      <c r="D2739" s="67" t="s">
        <v>303</v>
      </c>
      <c r="E2739" s="87">
        <f>+IF(ISNUMBER(DATA!J883),DATA!J883,"n/a")</f>
        <v>29391</v>
      </c>
      <c r="F2739" s="78">
        <f>+IF(ISNUMBER(DATA!K883),DATA!K883,"n/a")</f>
        <v>-0.27200000000000002</v>
      </c>
      <c r="G2739" s="87">
        <f>+IF(ISNUMBER(DATA!T883),DATA!T883,"n/a")</f>
        <v>97168</v>
      </c>
      <c r="H2739" s="78">
        <f>+IF(ISNUMBER(DATA!U883),DATA!U883,"n/a")</f>
        <v>-0.23899999999999999</v>
      </c>
      <c r="I2739" s="87">
        <f>+IF(ISNUMBER(DATA!AD883),DATA!AD883,"n/a")</f>
        <v>202018</v>
      </c>
      <c r="J2739" s="78">
        <f>+IF(ISNUMBER(DATA!AE883),DATA!AE883,"n/a")</f>
        <v>-0.23899999999999999</v>
      </c>
      <c r="K2739" s="87">
        <f>+IF(ISNUMBER(DATA!AN883),DATA!AN883,"n/a")</f>
        <v>525934</v>
      </c>
      <c r="L2739" s="78">
        <f>+IF(ISNUMBER(DATA!AO883),DATA!AO883,"n/a")</f>
        <v>-2.9000000000000001E-2</v>
      </c>
      <c r="M2739" s="67"/>
      <c r="N2739" s="67"/>
      <c r="O2739" s="67"/>
      <c r="P2739" s="67"/>
      <c r="Q2739" s="67"/>
      <c r="S2739" s="71"/>
      <c r="U2739" s="71"/>
      <c r="W2739" s="71"/>
      <c r="Y2739" s="71"/>
    </row>
    <row r="2740" spans="1:25" s="70" customFormat="1" x14ac:dyDescent="0.2">
      <c r="A2740" s="67" t="s">
        <v>27</v>
      </c>
      <c r="B2740" s="67" t="s">
        <v>23</v>
      </c>
      <c r="C2740" s="67" t="s">
        <v>9</v>
      </c>
      <c r="D2740" s="67" t="s">
        <v>304</v>
      </c>
      <c r="E2740" s="87">
        <f>+IF(ISNUMBER(DATA!J884),DATA!J884,"n/a")</f>
        <v>1260</v>
      </c>
      <c r="F2740" s="78">
        <f>+IF(ISNUMBER(DATA!K884),DATA!K884,"n/a")</f>
        <v>-0.70399999999999996</v>
      </c>
      <c r="G2740" s="87">
        <f>+IF(ISNUMBER(DATA!T884),DATA!T884,"n/a")</f>
        <v>3928</v>
      </c>
      <c r="H2740" s="78">
        <f>+IF(ISNUMBER(DATA!U884),DATA!U884,"n/a")</f>
        <v>-0.70599999999999996</v>
      </c>
      <c r="I2740" s="87">
        <f>+IF(ISNUMBER(DATA!AD884),DATA!AD884,"n/a")</f>
        <v>7936</v>
      </c>
      <c r="J2740" s="78">
        <f>+IF(ISNUMBER(DATA!AE884),DATA!AE884,"n/a")</f>
        <v>-0.71899999999999997</v>
      </c>
      <c r="K2740" s="87">
        <f>+IF(ISNUMBER(DATA!AN884),DATA!AN884,"n/a")</f>
        <v>19466</v>
      </c>
      <c r="L2740" s="78">
        <f>+IF(ISNUMBER(DATA!AO884),DATA!AO884,"n/a")</f>
        <v>-0.66500000000000004</v>
      </c>
      <c r="M2740" s="67"/>
      <c r="N2740" s="67"/>
      <c r="O2740" s="67"/>
      <c r="P2740" s="67"/>
      <c r="Q2740" s="67"/>
      <c r="S2740" s="71"/>
      <c r="U2740" s="71"/>
      <c r="W2740" s="71"/>
      <c r="Y2740" s="71"/>
    </row>
    <row r="2741" spans="1:25" s="70" customFormat="1" x14ac:dyDescent="0.2">
      <c r="A2741" s="67" t="s">
        <v>27</v>
      </c>
      <c r="B2741" s="67" t="s">
        <v>23</v>
      </c>
      <c r="C2741" s="67" t="s">
        <v>9</v>
      </c>
      <c r="D2741" s="67" t="s">
        <v>305</v>
      </c>
      <c r="E2741" s="87">
        <f>+IF(ISNUMBER(DATA!J885),DATA!J885,"n/a")</f>
        <v>40440</v>
      </c>
      <c r="F2741" s="78">
        <f>+IF(ISNUMBER(DATA!K885),DATA!K885,"n/a")</f>
        <v>0.39</v>
      </c>
      <c r="G2741" s="87">
        <f>+IF(ISNUMBER(DATA!T885),DATA!T885,"n/a")</f>
        <v>133903</v>
      </c>
      <c r="H2741" s="78">
        <f>+IF(ISNUMBER(DATA!U885),DATA!U885,"n/a")</f>
        <v>0.13600000000000001</v>
      </c>
      <c r="I2741" s="87">
        <f>+IF(ISNUMBER(DATA!AD885),DATA!AD885,"n/a")</f>
        <v>267035</v>
      </c>
      <c r="J2741" s="78">
        <f>+IF(ISNUMBER(DATA!AE885),DATA!AE885,"n/a")</f>
        <v>0.17899999999999999</v>
      </c>
      <c r="K2741" s="87">
        <f>+IF(ISNUMBER(DATA!AN885),DATA!AN885,"n/a")</f>
        <v>548969</v>
      </c>
      <c r="L2741" s="78">
        <f>+IF(ISNUMBER(DATA!AO885),DATA!AO885,"n/a")</f>
        <v>0.17599999999999999</v>
      </c>
      <c r="M2741" s="67"/>
      <c r="N2741" s="67"/>
      <c r="O2741" s="67"/>
      <c r="P2741" s="67"/>
      <c r="Q2741" s="67"/>
      <c r="S2741" s="71"/>
      <c r="U2741" s="71"/>
      <c r="W2741" s="71"/>
      <c r="Y2741" s="71"/>
    </row>
    <row r="2742" spans="1:25" s="70" customFormat="1" x14ac:dyDescent="0.2">
      <c r="A2742" s="67" t="s">
        <v>27</v>
      </c>
      <c r="B2742" s="67" t="s">
        <v>23</v>
      </c>
      <c r="C2742" s="67" t="s">
        <v>9</v>
      </c>
      <c r="D2742" s="67" t="s">
        <v>306</v>
      </c>
      <c r="E2742" s="87">
        <f>+IF(ISNUMBER(DATA!J886),DATA!J886,"n/a")</f>
        <v>6154</v>
      </c>
      <c r="F2742" s="78">
        <f>+IF(ISNUMBER(DATA!K886),DATA!K886,"n/a")</f>
        <v>-0.30099999999999999</v>
      </c>
      <c r="G2742" s="87">
        <f>+IF(ISNUMBER(DATA!T886),DATA!T886,"n/a")</f>
        <v>19151</v>
      </c>
      <c r="H2742" s="78">
        <f>+IF(ISNUMBER(DATA!U886),DATA!U886,"n/a")</f>
        <v>-0.33700000000000002</v>
      </c>
      <c r="I2742" s="87">
        <f>+IF(ISNUMBER(DATA!AD886),DATA!AD886,"n/a")</f>
        <v>42846</v>
      </c>
      <c r="J2742" s="78">
        <f>+IF(ISNUMBER(DATA!AE886),DATA!AE886,"n/a")</f>
        <v>-0.25700000000000001</v>
      </c>
      <c r="K2742" s="87">
        <f>+IF(ISNUMBER(DATA!AN886),DATA!AN886,"n/a")</f>
        <v>92846</v>
      </c>
      <c r="L2742" s="78">
        <f>+IF(ISNUMBER(DATA!AO886),DATA!AO886,"n/a")</f>
        <v>-0.223</v>
      </c>
      <c r="M2742" s="67"/>
      <c r="N2742" s="67"/>
      <c r="O2742" s="67"/>
      <c r="P2742" s="67"/>
      <c r="Q2742" s="67"/>
      <c r="S2742" s="71"/>
      <c r="U2742" s="71"/>
      <c r="W2742" s="71"/>
      <c r="Y2742" s="71"/>
    </row>
    <row r="2743" spans="1:25" s="70" customFormat="1" x14ac:dyDescent="0.2">
      <c r="A2743" s="67" t="s">
        <v>27</v>
      </c>
      <c r="B2743" s="67" t="s">
        <v>23</v>
      </c>
      <c r="C2743" s="67" t="s">
        <v>9</v>
      </c>
      <c r="D2743" s="67" t="s">
        <v>307</v>
      </c>
      <c r="E2743" s="87">
        <f>+IF(ISNUMBER(DATA!J887),DATA!J887,"n/a")</f>
        <v>55094</v>
      </c>
      <c r="F2743" s="78">
        <f>+IF(ISNUMBER(DATA!K887),DATA!K887,"n/a")</f>
        <v>9.8000000000000004E-2</v>
      </c>
      <c r="G2743" s="87">
        <f>+IF(ISNUMBER(DATA!T887),DATA!T887,"n/a")</f>
        <v>159377</v>
      </c>
      <c r="H2743" s="78">
        <f>+IF(ISNUMBER(DATA!U887),DATA!U887,"n/a")</f>
        <v>0.124</v>
      </c>
      <c r="I2743" s="87">
        <f>+IF(ISNUMBER(DATA!AD887),DATA!AD887,"n/a")</f>
        <v>331798</v>
      </c>
      <c r="J2743" s="78">
        <f>+IF(ISNUMBER(DATA!AE887),DATA!AE887,"n/a")</f>
        <v>0.22</v>
      </c>
      <c r="K2743" s="87">
        <f>+IF(ISNUMBER(DATA!AN887),DATA!AN887,"n/a")</f>
        <v>644299</v>
      </c>
      <c r="L2743" s="78">
        <f>+IF(ISNUMBER(DATA!AO887),DATA!AO887,"n/a")</f>
        <v>0.128</v>
      </c>
      <c r="M2743" s="67"/>
      <c r="N2743" s="67"/>
      <c r="O2743" s="67"/>
      <c r="P2743" s="67"/>
      <c r="Q2743" s="67"/>
      <c r="S2743" s="71"/>
      <c r="U2743" s="71"/>
      <c r="W2743" s="71"/>
      <c r="Y2743" s="71"/>
    </row>
    <row r="2744" spans="1:25" s="70" customFormat="1" x14ac:dyDescent="0.2">
      <c r="A2744" s="67" t="s">
        <v>27</v>
      </c>
      <c r="B2744" s="67" t="s">
        <v>23</v>
      </c>
      <c r="C2744" s="67" t="s">
        <v>9</v>
      </c>
      <c r="D2744" s="67" t="s">
        <v>308</v>
      </c>
      <c r="E2744" s="87">
        <f>+IF(ISNUMBER(DATA!J888),DATA!J888,"n/a")</f>
        <v>11841</v>
      </c>
      <c r="F2744" s="78">
        <f>+IF(ISNUMBER(DATA!K888),DATA!K888,"n/a")</f>
        <v>-0.36899999999999999</v>
      </c>
      <c r="G2744" s="87">
        <f>+IF(ISNUMBER(DATA!T888),DATA!T888,"n/a")</f>
        <v>45987</v>
      </c>
      <c r="H2744" s="78">
        <f>+IF(ISNUMBER(DATA!U888),DATA!U888,"n/a")</f>
        <v>-0.20899999999999999</v>
      </c>
      <c r="I2744" s="87">
        <f>+IF(ISNUMBER(DATA!AD888),DATA!AD888,"n/a")</f>
        <v>99915</v>
      </c>
      <c r="J2744" s="78">
        <f>+IF(ISNUMBER(DATA!AE888),DATA!AE888,"n/a")</f>
        <v>-0.126</v>
      </c>
      <c r="K2744" s="87">
        <f>+IF(ISNUMBER(DATA!AN888),DATA!AN888,"n/a")</f>
        <v>230553</v>
      </c>
      <c r="L2744" s="78">
        <f>+IF(ISNUMBER(DATA!AO888),DATA!AO888,"n/a")</f>
        <v>-3.9E-2</v>
      </c>
      <c r="M2744" s="67"/>
      <c r="N2744" s="67"/>
      <c r="O2744" s="67"/>
      <c r="P2744" s="67"/>
      <c r="Q2744" s="67"/>
      <c r="S2744" s="71"/>
      <c r="U2744" s="71"/>
      <c r="W2744" s="71"/>
      <c r="Y2744" s="71"/>
    </row>
    <row r="2745" spans="1:25" s="70" customFormat="1" x14ac:dyDescent="0.2">
      <c r="A2745" s="67" t="s">
        <v>27</v>
      </c>
      <c r="B2745" s="67" t="s">
        <v>23</v>
      </c>
      <c r="C2745" s="67" t="s">
        <v>9</v>
      </c>
      <c r="D2745" s="67" t="s">
        <v>309</v>
      </c>
      <c r="E2745" s="87">
        <f>+IF(ISNUMBER(DATA!J889),DATA!J889,"n/a")</f>
        <v>25398</v>
      </c>
      <c r="F2745" s="78">
        <f>+IF(ISNUMBER(DATA!K889),DATA!K889,"n/a")</f>
        <v>4.8000000000000001E-2</v>
      </c>
      <c r="G2745" s="87">
        <f>+IF(ISNUMBER(DATA!T889),DATA!T889,"n/a")</f>
        <v>74423</v>
      </c>
      <c r="H2745" s="78">
        <f>+IF(ISNUMBER(DATA!U889),DATA!U889,"n/a")</f>
        <v>5.3999999999999999E-2</v>
      </c>
      <c r="I2745" s="87">
        <f>+IF(ISNUMBER(DATA!AD889),DATA!AD889,"n/a")</f>
        <v>147351</v>
      </c>
      <c r="J2745" s="78">
        <f>+IF(ISNUMBER(DATA!AE889),DATA!AE889,"n/a")</f>
        <v>3.7999999999999999E-2</v>
      </c>
      <c r="K2745" s="87">
        <f>+IF(ISNUMBER(DATA!AN889),DATA!AN889,"n/a")</f>
        <v>304266</v>
      </c>
      <c r="L2745" s="78">
        <f>+IF(ISNUMBER(DATA!AO889),DATA!AO889,"n/a")</f>
        <v>4.4999999999999998E-2</v>
      </c>
      <c r="M2745" s="67"/>
      <c r="N2745" s="67"/>
      <c r="O2745" s="67"/>
      <c r="P2745" s="67"/>
      <c r="Q2745" s="67"/>
      <c r="S2745" s="71"/>
      <c r="U2745" s="71"/>
      <c r="W2745" s="71"/>
      <c r="Y2745" s="71"/>
    </row>
    <row r="2746" spans="1:25" s="70" customFormat="1" x14ac:dyDescent="0.2">
      <c r="A2746" s="67" t="s">
        <v>27</v>
      </c>
      <c r="B2746" s="67" t="s">
        <v>23</v>
      </c>
      <c r="C2746" s="67" t="s">
        <v>9</v>
      </c>
      <c r="D2746" s="67" t="s">
        <v>310</v>
      </c>
      <c r="E2746" s="87">
        <f>+IF(ISNUMBER(DATA!J890),DATA!J890,"n/a")</f>
        <v>9799</v>
      </c>
      <c r="F2746" s="78">
        <f>+IF(ISNUMBER(DATA!K890),DATA!K890,"n/a")</f>
        <v>-0.51900000000000002</v>
      </c>
      <c r="G2746" s="87">
        <f>+IF(ISNUMBER(DATA!T890),DATA!T890,"n/a")</f>
        <v>28924</v>
      </c>
      <c r="H2746" s="78">
        <f>+IF(ISNUMBER(DATA!U890),DATA!U890,"n/a")</f>
        <v>-0.54600000000000004</v>
      </c>
      <c r="I2746" s="87">
        <f>+IF(ISNUMBER(DATA!AD890),DATA!AD890,"n/a")</f>
        <v>58358</v>
      </c>
      <c r="J2746" s="78">
        <f>+IF(ISNUMBER(DATA!AE890),DATA!AE890,"n/a")</f>
        <v>-0.60299999999999998</v>
      </c>
      <c r="K2746" s="87">
        <f>+IF(ISNUMBER(DATA!AN890),DATA!AN890,"n/a")</f>
        <v>157383</v>
      </c>
      <c r="L2746" s="78">
        <f>+IF(ISNUMBER(DATA!AO890),DATA!AO890,"n/a")</f>
        <v>-0.502</v>
      </c>
      <c r="M2746" s="67"/>
      <c r="N2746" s="67"/>
      <c r="O2746" s="67"/>
      <c r="P2746" s="67"/>
      <c r="Q2746" s="67"/>
      <c r="S2746" s="71"/>
      <c r="U2746" s="71"/>
      <c r="W2746" s="71"/>
      <c r="Y2746" s="71"/>
    </row>
    <row r="2747" spans="1:25" s="70" customFormat="1" x14ac:dyDescent="0.2">
      <c r="A2747" s="67" t="s">
        <v>27</v>
      </c>
      <c r="B2747" s="67" t="s">
        <v>23</v>
      </c>
      <c r="C2747" s="67" t="s">
        <v>9</v>
      </c>
      <c r="D2747" s="67" t="s">
        <v>311</v>
      </c>
      <c r="E2747" s="87">
        <f>+IF(ISNUMBER(DATA!J891),DATA!J891,"n/a")</f>
        <v>22516</v>
      </c>
      <c r="F2747" s="78">
        <f>+IF(ISNUMBER(DATA!K891),DATA!K891,"n/a")</f>
        <v>-3.0000000000000001E-3</v>
      </c>
      <c r="G2747" s="87">
        <f>+IF(ISNUMBER(DATA!T891),DATA!T891,"n/a")</f>
        <v>70154</v>
      </c>
      <c r="H2747" s="78">
        <f>+IF(ISNUMBER(DATA!U891),DATA!U891,"n/a")</f>
        <v>4.3999999999999997E-2</v>
      </c>
      <c r="I2747" s="87">
        <f>+IF(ISNUMBER(DATA!AD891),DATA!AD891,"n/a")</f>
        <v>135704</v>
      </c>
      <c r="J2747" s="78">
        <f>+IF(ISNUMBER(DATA!AE891),DATA!AE891,"n/a")</f>
        <v>2.1000000000000001E-2</v>
      </c>
      <c r="K2747" s="87">
        <f>+IF(ISNUMBER(DATA!AN891),DATA!AN891,"n/a")</f>
        <v>290080</v>
      </c>
      <c r="L2747" s="78">
        <f>+IF(ISNUMBER(DATA!AO891),DATA!AO891,"n/a")</f>
        <v>3.5999999999999997E-2</v>
      </c>
      <c r="M2747" s="67"/>
      <c r="N2747" s="67"/>
      <c r="O2747" s="67"/>
      <c r="P2747" s="67"/>
      <c r="Q2747" s="67"/>
      <c r="S2747" s="71"/>
      <c r="U2747" s="71"/>
      <c r="W2747" s="71"/>
      <c r="Y2747" s="71"/>
    </row>
    <row r="2748" spans="1:25" s="70" customFormat="1" x14ac:dyDescent="0.2">
      <c r="A2748" s="67" t="s">
        <v>27</v>
      </c>
      <c r="B2748" s="67" t="s">
        <v>23</v>
      </c>
      <c r="C2748" s="67" t="s">
        <v>9</v>
      </c>
      <c r="D2748" s="67" t="s">
        <v>312</v>
      </c>
      <c r="E2748" s="87">
        <f>+IF(ISNUMBER(DATA!J892),DATA!J892,"n/a")</f>
        <v>15558</v>
      </c>
      <c r="F2748" s="78">
        <f>+IF(ISNUMBER(DATA!K892),DATA!K892,"n/a")</f>
        <v>-0.19900000000000001</v>
      </c>
      <c r="G2748" s="87">
        <f>+IF(ISNUMBER(DATA!T892),DATA!T892,"n/a")</f>
        <v>45390</v>
      </c>
      <c r="H2748" s="78">
        <f>+IF(ISNUMBER(DATA!U892),DATA!U892,"n/a")</f>
        <v>-0.23799999999999999</v>
      </c>
      <c r="I2748" s="87">
        <f>+IF(ISNUMBER(DATA!AD892),DATA!AD892,"n/a")</f>
        <v>92997</v>
      </c>
      <c r="J2748" s="78">
        <f>+IF(ISNUMBER(DATA!AE892),DATA!AE892,"n/a")</f>
        <v>-0.17799999999999999</v>
      </c>
      <c r="K2748" s="87">
        <f>+IF(ISNUMBER(DATA!AN892),DATA!AN892,"n/a")</f>
        <v>198481</v>
      </c>
      <c r="L2748" s="78">
        <f>+IF(ISNUMBER(DATA!AO892),DATA!AO892,"n/a")</f>
        <v>-0.11700000000000001</v>
      </c>
      <c r="M2748" s="67"/>
      <c r="N2748" s="67"/>
      <c r="O2748" s="67"/>
      <c r="P2748" s="67"/>
      <c r="Q2748" s="67"/>
      <c r="S2748" s="71"/>
      <c r="U2748" s="71"/>
      <c r="W2748" s="71"/>
      <c r="Y2748" s="71"/>
    </row>
    <row r="2749" spans="1:25" s="70" customFormat="1" x14ac:dyDescent="0.2">
      <c r="A2749" s="67" t="s">
        <v>27</v>
      </c>
      <c r="B2749" s="67" t="s">
        <v>23</v>
      </c>
      <c r="C2749" s="67" t="s">
        <v>9</v>
      </c>
      <c r="D2749" s="67" t="s">
        <v>313</v>
      </c>
      <c r="E2749" s="87">
        <f>+IF(ISNUMBER(DATA!J893),DATA!J893,"n/a")</f>
        <v>5174</v>
      </c>
      <c r="F2749" s="78">
        <f>+IF(ISNUMBER(DATA!K893),DATA!K893,"n/a")</f>
        <v>-0.32500000000000001</v>
      </c>
      <c r="G2749" s="87">
        <f>+IF(ISNUMBER(DATA!T893),DATA!T893,"n/a")</f>
        <v>15040</v>
      </c>
      <c r="H2749" s="78">
        <f>+IF(ISNUMBER(DATA!U893),DATA!U893,"n/a")</f>
        <v>-0.37</v>
      </c>
      <c r="I2749" s="87">
        <f>+IF(ISNUMBER(DATA!AD893),DATA!AD893,"n/a")</f>
        <v>33196</v>
      </c>
      <c r="J2749" s="78">
        <f>+IF(ISNUMBER(DATA!AE893),DATA!AE893,"n/a")</f>
        <v>-0.29599999999999999</v>
      </c>
      <c r="K2749" s="87">
        <f>+IF(ISNUMBER(DATA!AN893),DATA!AN893,"n/a")</f>
        <v>83193</v>
      </c>
      <c r="L2749" s="78">
        <f>+IF(ISNUMBER(DATA!AO893),DATA!AO893,"n/a")</f>
        <v>-0.12</v>
      </c>
      <c r="M2749" s="67"/>
      <c r="N2749" s="67"/>
      <c r="O2749" s="67"/>
      <c r="P2749" s="67"/>
      <c r="Q2749" s="67"/>
      <c r="S2749" s="71"/>
      <c r="U2749" s="71"/>
      <c r="W2749" s="71"/>
      <c r="Y2749" s="71"/>
    </row>
    <row r="2750" spans="1:25" s="70" customFormat="1" x14ac:dyDescent="0.2">
      <c r="A2750" s="67" t="s">
        <v>27</v>
      </c>
      <c r="B2750" s="67" t="s">
        <v>23</v>
      </c>
      <c r="C2750" s="67" t="s">
        <v>9</v>
      </c>
      <c r="D2750" s="67" t="s">
        <v>314</v>
      </c>
      <c r="E2750" s="87">
        <f>+IF(ISNUMBER(DATA!J894),DATA!J894,"n/a")</f>
        <v>26724</v>
      </c>
      <c r="F2750" s="78">
        <f>+IF(ISNUMBER(DATA!K894),DATA!K894,"n/a")</f>
        <v>0.13200000000000001</v>
      </c>
      <c r="G2750" s="87">
        <f>+IF(ISNUMBER(DATA!T894),DATA!T894,"n/a")</f>
        <v>80445</v>
      </c>
      <c r="H2750" s="78">
        <f>+IF(ISNUMBER(DATA!U894),DATA!U894,"n/a")</f>
        <v>0.13700000000000001</v>
      </c>
      <c r="I2750" s="87">
        <f>+IF(ISNUMBER(DATA!AD894),DATA!AD894,"n/a")</f>
        <v>162008</v>
      </c>
      <c r="J2750" s="78">
        <f>+IF(ISNUMBER(DATA!AE894),DATA!AE894,"n/a")</f>
        <v>0.14399999999999999</v>
      </c>
      <c r="K2750" s="87">
        <f>+IF(ISNUMBER(DATA!AN894),DATA!AN894,"n/a")</f>
        <v>349985</v>
      </c>
      <c r="L2750" s="78">
        <f>+IF(ISNUMBER(DATA!AO894),DATA!AO894,"n/a")</f>
        <v>0.13700000000000001</v>
      </c>
      <c r="M2750" s="67"/>
      <c r="N2750" s="67"/>
      <c r="O2750" s="67"/>
      <c r="P2750" s="67"/>
      <c r="Q2750" s="67"/>
      <c r="S2750" s="71"/>
      <c r="U2750" s="71"/>
      <c r="W2750" s="71"/>
      <c r="Y2750" s="71"/>
    </row>
    <row r="2751" spans="1:25" s="70" customFormat="1" x14ac:dyDescent="0.2">
      <c r="A2751" s="67" t="s">
        <v>27</v>
      </c>
      <c r="B2751" s="67" t="s">
        <v>23</v>
      </c>
      <c r="C2751" s="67" t="s">
        <v>9</v>
      </c>
      <c r="D2751" s="67" t="s">
        <v>315</v>
      </c>
      <c r="E2751" s="87">
        <f>+IF(ISNUMBER(DATA!J895),DATA!J895,"n/a")</f>
        <v>2130</v>
      </c>
      <c r="F2751" s="78">
        <f>+IF(ISNUMBER(DATA!K895),DATA!K895,"n/a")</f>
        <v>-0.222</v>
      </c>
      <c r="G2751" s="87">
        <f>+IF(ISNUMBER(DATA!T895),DATA!T895,"n/a")</f>
        <v>5724</v>
      </c>
      <c r="H2751" s="78">
        <f>+IF(ISNUMBER(DATA!U895),DATA!U895,"n/a")</f>
        <v>-0.34100000000000003</v>
      </c>
      <c r="I2751" s="87">
        <f>+IF(ISNUMBER(DATA!AD895),DATA!AD895,"n/a")</f>
        <v>10348</v>
      </c>
      <c r="J2751" s="78">
        <f>+IF(ISNUMBER(DATA!AE895),DATA!AE895,"n/a")</f>
        <v>-0.41599999999999998</v>
      </c>
      <c r="K2751" s="87">
        <f>+IF(ISNUMBER(DATA!AN895),DATA!AN895,"n/a")</f>
        <v>25198</v>
      </c>
      <c r="L2751" s="78">
        <f>+IF(ISNUMBER(DATA!AO895),DATA!AO895,"n/a")</f>
        <v>-0.35199999999999998</v>
      </c>
      <c r="M2751" s="67"/>
      <c r="N2751" s="67"/>
      <c r="O2751" s="67"/>
      <c r="P2751" s="67"/>
      <c r="Q2751" s="67"/>
      <c r="S2751" s="71"/>
      <c r="U2751" s="71"/>
      <c r="W2751" s="71"/>
      <c r="Y2751" s="71"/>
    </row>
    <row r="2752" spans="1:25" s="70" customFormat="1" x14ac:dyDescent="0.2">
      <c r="A2752" s="67" t="s">
        <v>27</v>
      </c>
      <c r="B2752" s="67" t="s">
        <v>23</v>
      </c>
      <c r="C2752" s="67" t="s">
        <v>9</v>
      </c>
      <c r="D2752" s="67" t="s">
        <v>316</v>
      </c>
      <c r="E2752" s="87">
        <f>+IF(ISNUMBER(DATA!J896),DATA!J896,"n/a")</f>
        <v>15614</v>
      </c>
      <c r="F2752" s="78">
        <f>+IF(ISNUMBER(DATA!K896),DATA!K896,"n/a")</f>
        <v>-0.13800000000000001</v>
      </c>
      <c r="G2752" s="87">
        <f>+IF(ISNUMBER(DATA!T896),DATA!T896,"n/a")</f>
        <v>50390</v>
      </c>
      <c r="H2752" s="78">
        <f>+IF(ISNUMBER(DATA!U896),DATA!U896,"n/a")</f>
        <v>-0.13300000000000001</v>
      </c>
      <c r="I2752" s="87">
        <f>+IF(ISNUMBER(DATA!AD896),DATA!AD896,"n/a")</f>
        <v>97356</v>
      </c>
      <c r="J2752" s="78">
        <f>+IF(ISNUMBER(DATA!AE896),DATA!AE896,"n/a")</f>
        <v>-0.16600000000000001</v>
      </c>
      <c r="K2752" s="87">
        <f>+IF(ISNUMBER(DATA!AN896),DATA!AN896,"n/a")</f>
        <v>228528</v>
      </c>
      <c r="L2752" s="78">
        <f>+IF(ISNUMBER(DATA!AO896),DATA!AO896,"n/a")</f>
        <v>-5.8000000000000003E-2</v>
      </c>
      <c r="M2752" s="67"/>
      <c r="N2752" s="67"/>
      <c r="O2752" s="67"/>
      <c r="P2752" s="67"/>
      <c r="Q2752" s="67"/>
      <c r="S2752" s="71"/>
      <c r="U2752" s="71"/>
      <c r="W2752" s="71"/>
      <c r="Y2752" s="71"/>
    </row>
    <row r="2753" spans="1:25" s="70" customFormat="1" x14ac:dyDescent="0.2">
      <c r="A2753" s="67" t="s">
        <v>27</v>
      </c>
      <c r="B2753" s="67" t="s">
        <v>23</v>
      </c>
      <c r="C2753" s="67" t="s">
        <v>9</v>
      </c>
      <c r="D2753" s="67" t="s">
        <v>317</v>
      </c>
      <c r="E2753" s="87">
        <f>+IF(ISNUMBER(DATA!J897),DATA!J897,"n/a")</f>
        <v>50067</v>
      </c>
      <c r="F2753" s="78">
        <f>+IF(ISNUMBER(DATA!K897),DATA!K897,"n/a")</f>
        <v>0.20399999999999999</v>
      </c>
      <c r="G2753" s="87">
        <f>+IF(ISNUMBER(DATA!T897),DATA!T897,"n/a")</f>
        <v>155426</v>
      </c>
      <c r="H2753" s="78">
        <f>+IF(ISNUMBER(DATA!U897),DATA!U897,"n/a")</f>
        <v>0.186</v>
      </c>
      <c r="I2753" s="87">
        <f>+IF(ISNUMBER(DATA!AD897),DATA!AD897,"n/a")</f>
        <v>300724</v>
      </c>
      <c r="J2753" s="78">
        <f>+IF(ISNUMBER(DATA!AE897),DATA!AE897,"n/a")</f>
        <v>0.13400000000000001</v>
      </c>
      <c r="K2753" s="87">
        <f>+IF(ISNUMBER(DATA!AN897),DATA!AN897,"n/a")</f>
        <v>612779</v>
      </c>
      <c r="L2753" s="78">
        <f>+IF(ISNUMBER(DATA!AO897),DATA!AO897,"n/a")</f>
        <v>0.09</v>
      </c>
      <c r="M2753" s="67"/>
      <c r="N2753" s="67"/>
      <c r="O2753" s="67"/>
      <c r="P2753" s="67"/>
      <c r="Q2753" s="67"/>
      <c r="S2753" s="71"/>
      <c r="U2753" s="71"/>
      <c r="W2753" s="71"/>
      <c r="Y2753" s="71"/>
    </row>
    <row r="2754" spans="1:25" s="70" customFormat="1" x14ac:dyDescent="0.2">
      <c r="A2754" s="67" t="s">
        <v>27</v>
      </c>
      <c r="B2754" s="67" t="s">
        <v>23</v>
      </c>
      <c r="C2754" s="67" t="s">
        <v>9</v>
      </c>
      <c r="D2754" s="67" t="s">
        <v>318</v>
      </c>
      <c r="E2754" s="87">
        <f>+IF(ISNUMBER(DATA!J898),DATA!J898,"n/a")</f>
        <v>10299</v>
      </c>
      <c r="F2754" s="78">
        <f>+IF(ISNUMBER(DATA!K898),DATA!K898,"n/a")</f>
        <v>-0.53200000000000003</v>
      </c>
      <c r="G2754" s="87">
        <f>+IF(ISNUMBER(DATA!T898),DATA!T898,"n/a")</f>
        <v>28909</v>
      </c>
      <c r="H2754" s="78">
        <f>+IF(ISNUMBER(DATA!U898),DATA!U898,"n/a")</f>
        <v>-0.55300000000000005</v>
      </c>
      <c r="I2754" s="87">
        <f>+IF(ISNUMBER(DATA!AD898),DATA!AD898,"n/a")</f>
        <v>58379</v>
      </c>
      <c r="J2754" s="78">
        <f>+IF(ISNUMBER(DATA!AE898),DATA!AE898,"n/a")</f>
        <v>-0.55200000000000005</v>
      </c>
      <c r="K2754" s="87">
        <f>+IF(ISNUMBER(DATA!AN898),DATA!AN898,"n/a")</f>
        <v>168427</v>
      </c>
      <c r="L2754" s="78">
        <f>+IF(ISNUMBER(DATA!AO898),DATA!AO898,"n/a")</f>
        <v>-0.40200000000000002</v>
      </c>
      <c r="M2754" s="67"/>
      <c r="N2754" s="67"/>
      <c r="O2754" s="67"/>
      <c r="P2754" s="67"/>
      <c r="Q2754" s="67"/>
      <c r="S2754" s="71"/>
      <c r="U2754" s="71"/>
      <c r="W2754" s="71"/>
      <c r="Y2754" s="71"/>
    </row>
    <row r="2755" spans="1:25" s="70" customFormat="1" x14ac:dyDescent="0.2">
      <c r="A2755" s="67" t="s">
        <v>27</v>
      </c>
      <c r="B2755" s="67" t="s">
        <v>23</v>
      </c>
      <c r="C2755" s="67" t="s">
        <v>9</v>
      </c>
      <c r="D2755" s="67" t="s">
        <v>319</v>
      </c>
      <c r="E2755" s="87">
        <f>+IF(ISNUMBER(DATA!J899),DATA!J899,"n/a")</f>
        <v>34641</v>
      </c>
      <c r="F2755" s="78">
        <f>+IF(ISNUMBER(DATA!K899),DATA!K899,"n/a")</f>
        <v>0.215</v>
      </c>
      <c r="G2755" s="87">
        <f>+IF(ISNUMBER(DATA!T899),DATA!T899,"n/a")</f>
        <v>112529</v>
      </c>
      <c r="H2755" s="78">
        <f>+IF(ISNUMBER(DATA!U899),DATA!U899,"n/a")</f>
        <v>4.3999999999999997E-2</v>
      </c>
      <c r="I2755" s="87">
        <f>+IF(ISNUMBER(DATA!AD899),DATA!AD899,"n/a")</f>
        <v>234367</v>
      </c>
      <c r="J2755" s="78">
        <f>+IF(ISNUMBER(DATA!AE899),DATA!AE899,"n/a")</f>
        <v>0.106</v>
      </c>
      <c r="K2755" s="87">
        <f>+IF(ISNUMBER(DATA!AN899),DATA!AN899,"n/a")</f>
        <v>471068</v>
      </c>
      <c r="L2755" s="78">
        <f>+IF(ISNUMBER(DATA!AO899),DATA!AO899,"n/a")</f>
        <v>8.5999999999999993E-2</v>
      </c>
      <c r="M2755" s="67"/>
      <c r="N2755" s="67"/>
      <c r="O2755" s="67"/>
      <c r="P2755" s="67"/>
      <c r="Q2755" s="67"/>
      <c r="S2755" s="71"/>
      <c r="U2755" s="71"/>
      <c r="W2755" s="71"/>
      <c r="Y2755" s="71"/>
    </row>
    <row r="2756" spans="1:25" s="70" customFormat="1" x14ac:dyDescent="0.2">
      <c r="A2756" s="67" t="s">
        <v>27</v>
      </c>
      <c r="B2756" s="67" t="s">
        <v>23</v>
      </c>
      <c r="C2756" s="67" t="s">
        <v>9</v>
      </c>
      <c r="D2756" s="67" t="s">
        <v>320</v>
      </c>
      <c r="E2756" s="87">
        <f>+IF(ISNUMBER(DATA!J900),DATA!J900,"n/a")</f>
        <v>13596</v>
      </c>
      <c r="F2756" s="78">
        <f>+IF(ISNUMBER(DATA!K900),DATA!K900,"n/a")</f>
        <v>0.11799999999999999</v>
      </c>
      <c r="G2756" s="87">
        <f>+IF(ISNUMBER(DATA!T900),DATA!T900,"n/a")</f>
        <v>43656</v>
      </c>
      <c r="H2756" s="78">
        <f>+IF(ISNUMBER(DATA!U900),DATA!U900,"n/a")</f>
        <v>1.9E-2</v>
      </c>
      <c r="I2756" s="87">
        <f>+IF(ISNUMBER(DATA!AD900),DATA!AD900,"n/a")</f>
        <v>89898</v>
      </c>
      <c r="J2756" s="78">
        <f>+IF(ISNUMBER(DATA!AE900),DATA!AE900,"n/a")</f>
        <v>7.8E-2</v>
      </c>
      <c r="K2756" s="87">
        <f>+IF(ISNUMBER(DATA!AN900),DATA!AN900,"n/a")</f>
        <v>191271</v>
      </c>
      <c r="L2756" s="78">
        <f>+IF(ISNUMBER(DATA!AO900),DATA!AO900,"n/a")</f>
        <v>0.106</v>
      </c>
      <c r="M2756" s="67"/>
      <c r="N2756" s="67"/>
      <c r="O2756" s="67"/>
      <c r="P2756" s="67"/>
      <c r="Q2756" s="67"/>
      <c r="S2756" s="71"/>
      <c r="U2756" s="71"/>
      <c r="W2756" s="71"/>
      <c r="Y2756" s="71"/>
    </row>
    <row r="2757" spans="1:25" s="70" customFormat="1" x14ac:dyDescent="0.2">
      <c r="A2757" s="67" t="s">
        <v>27</v>
      </c>
      <c r="B2757" s="67" t="s">
        <v>23</v>
      </c>
      <c r="C2757" s="67" t="s">
        <v>9</v>
      </c>
      <c r="D2757" s="67" t="s">
        <v>321</v>
      </c>
      <c r="E2757" s="87">
        <f>+IF(ISNUMBER(DATA!J901),DATA!J901,"n/a")</f>
        <v>52543</v>
      </c>
      <c r="F2757" s="78">
        <f>+IF(ISNUMBER(DATA!K901),DATA!K901,"n/a")</f>
        <v>0.34300000000000003</v>
      </c>
      <c r="G2757" s="87">
        <f>+IF(ISNUMBER(DATA!T901),DATA!T901,"n/a")</f>
        <v>174004</v>
      </c>
      <c r="H2757" s="78">
        <f>+IF(ISNUMBER(DATA!U901),DATA!U901,"n/a")</f>
        <v>7.2999999999999995E-2</v>
      </c>
      <c r="I2757" s="87">
        <f>+IF(ISNUMBER(DATA!AD901),DATA!AD901,"n/a")</f>
        <v>345863</v>
      </c>
      <c r="J2757" s="78">
        <f>+IF(ISNUMBER(DATA!AE901),DATA!AE901,"n/a")</f>
        <v>0.126</v>
      </c>
      <c r="K2757" s="87">
        <f>+IF(ISNUMBER(DATA!AN901),DATA!AN901,"n/a")</f>
        <v>721381</v>
      </c>
      <c r="L2757" s="78">
        <f>+IF(ISNUMBER(DATA!AO901),DATA!AO901,"n/a")</f>
        <v>0.13600000000000001</v>
      </c>
      <c r="M2757" s="67"/>
      <c r="N2757" s="67"/>
      <c r="O2757" s="67"/>
      <c r="P2757" s="67"/>
      <c r="Q2757" s="67"/>
      <c r="S2757" s="71"/>
      <c r="U2757" s="71"/>
      <c r="W2757" s="71"/>
      <c r="Y2757" s="71"/>
    </row>
    <row r="2758" spans="1:25" s="70" customFormat="1" x14ac:dyDescent="0.2">
      <c r="A2758" s="67" t="s">
        <v>27</v>
      </c>
      <c r="B2758" s="67" t="s">
        <v>23</v>
      </c>
      <c r="C2758" s="67" t="s">
        <v>9</v>
      </c>
      <c r="D2758" s="67" t="s">
        <v>347</v>
      </c>
      <c r="E2758" s="87">
        <f>+IF(ISNUMBER(DATA!J902),DATA!J902,"n/a")</f>
        <v>5614</v>
      </c>
      <c r="F2758" s="78">
        <f>+IF(ISNUMBER(DATA!K902),DATA!K902,"n/a")</f>
        <v>-0.372</v>
      </c>
      <c r="G2758" s="87">
        <f>+IF(ISNUMBER(DATA!T902),DATA!T902,"n/a")</f>
        <v>16523</v>
      </c>
      <c r="H2758" s="78">
        <f>+IF(ISNUMBER(DATA!U902),DATA!U902,"n/a")</f>
        <v>-0.42199999999999999</v>
      </c>
      <c r="I2758" s="87">
        <f>+IF(ISNUMBER(DATA!AD902),DATA!AD902,"n/a")</f>
        <v>34973</v>
      </c>
      <c r="J2758" s="78">
        <f>+IF(ISNUMBER(DATA!AE902),DATA!AE902,"n/a")</f>
        <v>-0.371</v>
      </c>
      <c r="K2758" s="87">
        <f>+IF(ISNUMBER(DATA!AN902),DATA!AN902,"n/a")</f>
        <v>92422</v>
      </c>
      <c r="L2758" s="78">
        <f>+IF(ISNUMBER(DATA!AO902),DATA!AO902,"n/a")</f>
        <v>-0.21199999999999999</v>
      </c>
      <c r="M2758" s="67"/>
      <c r="N2758" s="67"/>
      <c r="O2758" s="67"/>
      <c r="P2758" s="67"/>
      <c r="Q2758" s="67"/>
      <c r="S2758" s="71"/>
      <c r="U2758" s="71"/>
      <c r="W2758" s="71"/>
      <c r="Y2758" s="71"/>
    </row>
    <row r="2759" spans="1:25" s="70" customFormat="1" x14ac:dyDescent="0.2">
      <c r="A2759" s="67" t="s">
        <v>27</v>
      </c>
      <c r="B2759" s="67" t="s">
        <v>23</v>
      </c>
      <c r="C2759" s="67" t="s">
        <v>9</v>
      </c>
      <c r="D2759" s="67" t="s">
        <v>348</v>
      </c>
      <c r="E2759" s="87">
        <f>+IF(ISNUMBER(DATA!J903),DATA!J903,"n/a")</f>
        <v>13921</v>
      </c>
      <c r="F2759" s="78">
        <f>+IF(ISNUMBER(DATA!K903),DATA!K903,"n/a")</f>
        <v>-0.152</v>
      </c>
      <c r="G2759" s="87">
        <f>+IF(ISNUMBER(DATA!T903),DATA!T903,"n/a")</f>
        <v>43482</v>
      </c>
      <c r="H2759" s="78">
        <f>+IF(ISNUMBER(DATA!U903),DATA!U903,"n/a")</f>
        <v>-0.20200000000000001</v>
      </c>
      <c r="I2759" s="87">
        <f>+IF(ISNUMBER(DATA!AD903),DATA!AD903,"n/a")</f>
        <v>89914</v>
      </c>
      <c r="J2759" s="78">
        <f>+IF(ISNUMBER(DATA!AE903),DATA!AE903,"n/a")</f>
        <v>-0.224</v>
      </c>
      <c r="K2759" s="87">
        <f>+IF(ISNUMBER(DATA!AN903),DATA!AN903,"n/a")</f>
        <v>194833</v>
      </c>
      <c r="L2759" s="78">
        <f>+IF(ISNUMBER(DATA!AO903),DATA!AO903,"n/a")</f>
        <v>-0.16500000000000001</v>
      </c>
      <c r="M2759" s="67"/>
      <c r="N2759" s="67"/>
      <c r="O2759" s="67"/>
      <c r="P2759" s="67"/>
      <c r="Q2759" s="67"/>
      <c r="S2759" s="71"/>
      <c r="U2759" s="71"/>
      <c r="W2759" s="71"/>
      <c r="Y2759" s="71"/>
    </row>
    <row r="2760" spans="1:25" x14ac:dyDescent="0.2">
      <c r="E2760" s="101"/>
      <c r="F2760" s="103"/>
      <c r="G2760" s="101"/>
      <c r="H2760" s="103"/>
      <c r="I2760" s="101"/>
      <c r="J2760" s="103"/>
      <c r="K2760" s="101"/>
      <c r="L2760" s="103"/>
    </row>
    <row r="2761" spans="1:25" s="70" customFormat="1" x14ac:dyDescent="0.2">
      <c r="A2761" s="67" t="s">
        <v>27</v>
      </c>
      <c r="B2761" s="67" t="s">
        <v>23</v>
      </c>
      <c r="C2761" s="67" t="s">
        <v>25</v>
      </c>
      <c r="D2761" s="67" t="s">
        <v>274</v>
      </c>
      <c r="E2761" s="87">
        <f>+IF(ISNUMBER(DATA!L854),DATA!L854,"n/a")</f>
        <v>9311</v>
      </c>
      <c r="F2761" s="78">
        <f>+IF(ISNUMBER(DATA!M854),DATA!M854,"n/a")</f>
        <v>-9.9000000000000005E-2</v>
      </c>
      <c r="G2761" s="87">
        <f>+IF(ISNUMBER(DATA!V854),DATA!V854,"n/a")</f>
        <v>30192</v>
      </c>
      <c r="H2761" s="78">
        <f>+IF(ISNUMBER(DATA!W854),DATA!W854,"n/a")</f>
        <v>-3.0000000000000001E-3</v>
      </c>
      <c r="I2761" s="87">
        <f>+IF(ISNUMBER(DATA!AF854),DATA!AF854,"n/a")</f>
        <v>64356</v>
      </c>
      <c r="J2761" s="78">
        <f>+IF(ISNUMBER(DATA!AG854),DATA!AG854,"n/a")</f>
        <v>5.7000000000000002E-2</v>
      </c>
      <c r="K2761" s="87">
        <f>+IF(ISNUMBER(DATA!AP854),DATA!AP854,"n/a")</f>
        <v>139912</v>
      </c>
      <c r="L2761" s="78">
        <f>+IF(ISNUMBER(DATA!AQ854),DATA!AQ854,"n/a")</f>
        <v>0.12</v>
      </c>
      <c r="M2761" s="67"/>
      <c r="N2761" s="67"/>
      <c r="O2761" s="67"/>
      <c r="P2761" s="67"/>
      <c r="Q2761" s="67"/>
      <c r="S2761" s="71"/>
      <c r="U2761" s="71"/>
      <c r="W2761" s="71"/>
      <c r="Y2761" s="71"/>
    </row>
    <row r="2762" spans="1:25" s="70" customFormat="1" x14ac:dyDescent="0.2">
      <c r="A2762" s="67" t="s">
        <v>27</v>
      </c>
      <c r="B2762" s="67" t="s">
        <v>23</v>
      </c>
      <c r="C2762" s="67" t="s">
        <v>25</v>
      </c>
      <c r="D2762" s="67" t="s">
        <v>275</v>
      </c>
      <c r="E2762" s="87">
        <f>+IF(ISNUMBER(DATA!L855),DATA!L855,"n/a")</f>
        <v>67858</v>
      </c>
      <c r="F2762" s="78">
        <f>+IF(ISNUMBER(DATA!M855),DATA!M855,"n/a")</f>
        <v>-0.128</v>
      </c>
      <c r="G2762" s="87">
        <f>+IF(ISNUMBER(DATA!V855),DATA!V855,"n/a")</f>
        <v>216756</v>
      </c>
      <c r="H2762" s="78">
        <f>+IF(ISNUMBER(DATA!W855),DATA!W855,"n/a")</f>
        <v>-0.253</v>
      </c>
      <c r="I2762" s="87">
        <f>+IF(ISNUMBER(DATA!AF855),DATA!AF855,"n/a")</f>
        <v>460175</v>
      </c>
      <c r="J2762" s="78">
        <f>+IF(ISNUMBER(DATA!AG855),DATA!AG855,"n/a")</f>
        <v>-0.19</v>
      </c>
      <c r="K2762" s="87">
        <f>+IF(ISNUMBER(DATA!AP855),DATA!AP855,"n/a")</f>
        <v>920270</v>
      </c>
      <c r="L2762" s="78">
        <f>+IF(ISNUMBER(DATA!AQ855),DATA!AQ855,"n/a")</f>
        <v>-0.20899999999999999</v>
      </c>
      <c r="M2762" s="67"/>
      <c r="N2762" s="67"/>
      <c r="O2762" s="67"/>
      <c r="P2762" s="67"/>
      <c r="Q2762" s="67"/>
      <c r="S2762" s="71"/>
      <c r="U2762" s="71"/>
      <c r="W2762" s="71"/>
      <c r="Y2762" s="71"/>
    </row>
    <row r="2763" spans="1:25" s="70" customFormat="1" x14ac:dyDescent="0.2">
      <c r="A2763" s="67" t="s">
        <v>27</v>
      </c>
      <c r="B2763" s="67" t="s">
        <v>23</v>
      </c>
      <c r="C2763" s="67" t="s">
        <v>25</v>
      </c>
      <c r="D2763" s="67" t="s">
        <v>276</v>
      </c>
      <c r="E2763" s="87">
        <f>+IF(ISNUMBER(DATA!L856),DATA!L856,"n/a")</f>
        <v>151972</v>
      </c>
      <c r="F2763" s="78">
        <f>+IF(ISNUMBER(DATA!M856),DATA!M856,"n/a")</f>
        <v>1.6E-2</v>
      </c>
      <c r="G2763" s="87">
        <f>+IF(ISNUMBER(DATA!V856),DATA!V856,"n/a")</f>
        <v>450183</v>
      </c>
      <c r="H2763" s="78">
        <f>+IF(ISNUMBER(DATA!W856),DATA!W856,"n/a")</f>
        <v>2.4E-2</v>
      </c>
      <c r="I2763" s="87">
        <f>+IF(ISNUMBER(DATA!AF856),DATA!AF856,"n/a")</f>
        <v>910139</v>
      </c>
      <c r="J2763" s="78">
        <f>+IF(ISNUMBER(DATA!AG856),DATA!AG856,"n/a")</f>
        <v>4.2000000000000003E-2</v>
      </c>
      <c r="K2763" s="87">
        <f>+IF(ISNUMBER(DATA!AP856),DATA!AP856,"n/a")</f>
        <v>1844402</v>
      </c>
      <c r="L2763" s="78">
        <f>+IF(ISNUMBER(DATA!AQ856),DATA!AQ856,"n/a")</f>
        <v>-6.0000000000000001E-3</v>
      </c>
      <c r="M2763" s="67"/>
      <c r="N2763" s="67"/>
      <c r="O2763" s="67"/>
      <c r="P2763" s="67"/>
      <c r="Q2763" s="67"/>
      <c r="S2763" s="71"/>
      <c r="U2763" s="71"/>
      <c r="W2763" s="71"/>
      <c r="Y2763" s="71"/>
    </row>
    <row r="2764" spans="1:25" s="70" customFormat="1" x14ac:dyDescent="0.2">
      <c r="A2764" s="67" t="s">
        <v>27</v>
      </c>
      <c r="B2764" s="67" t="s">
        <v>23</v>
      </c>
      <c r="C2764" s="67" t="s">
        <v>25</v>
      </c>
      <c r="D2764" s="67" t="s">
        <v>277</v>
      </c>
      <c r="E2764" s="87">
        <f>+IF(ISNUMBER(DATA!L857),DATA!L857,"n/a")</f>
        <v>56266</v>
      </c>
      <c r="F2764" s="78">
        <f>+IF(ISNUMBER(DATA!M857),DATA!M857,"n/a")</f>
        <v>0.16</v>
      </c>
      <c r="G2764" s="87">
        <f>+IF(ISNUMBER(DATA!V857),DATA!V857,"n/a")</f>
        <v>183999</v>
      </c>
      <c r="H2764" s="78">
        <f>+IF(ISNUMBER(DATA!W857),DATA!W857,"n/a")</f>
        <v>3.6999999999999998E-2</v>
      </c>
      <c r="I2764" s="87">
        <f>+IF(ISNUMBER(DATA!AF857),DATA!AF857,"n/a")</f>
        <v>376800</v>
      </c>
      <c r="J2764" s="78">
        <f>+IF(ISNUMBER(DATA!AG857),DATA!AG857,"n/a")</f>
        <v>0.08</v>
      </c>
      <c r="K2764" s="87">
        <f>+IF(ISNUMBER(DATA!AP857),DATA!AP857,"n/a")</f>
        <v>765312</v>
      </c>
      <c r="L2764" s="78">
        <f>+IF(ISNUMBER(DATA!AQ857),DATA!AQ857,"n/a")</f>
        <v>7.3999999999999996E-2</v>
      </c>
      <c r="M2764" s="67"/>
      <c r="N2764" s="67"/>
      <c r="O2764" s="67"/>
      <c r="P2764" s="67"/>
      <c r="Q2764" s="67"/>
      <c r="S2764" s="71"/>
      <c r="U2764" s="71"/>
      <c r="W2764" s="71"/>
      <c r="Y2764" s="71"/>
    </row>
    <row r="2765" spans="1:25" s="70" customFormat="1" x14ac:dyDescent="0.2">
      <c r="A2765" s="67" t="s">
        <v>27</v>
      </c>
      <c r="B2765" s="67" t="s">
        <v>23</v>
      </c>
      <c r="C2765" s="67" t="s">
        <v>25</v>
      </c>
      <c r="D2765" s="67" t="s">
        <v>278</v>
      </c>
      <c r="E2765" s="87">
        <f>+IF(ISNUMBER(DATA!L858),DATA!L858,"n/a")</f>
        <v>104962</v>
      </c>
      <c r="F2765" s="78">
        <f>+IF(ISNUMBER(DATA!M858),DATA!M858,"n/a")</f>
        <v>-0.08</v>
      </c>
      <c r="G2765" s="87">
        <f>+IF(ISNUMBER(DATA!V858),DATA!V858,"n/a")</f>
        <v>288178</v>
      </c>
      <c r="H2765" s="78">
        <f>+IF(ISNUMBER(DATA!W858),DATA!W858,"n/a")</f>
        <v>-8.3000000000000004E-2</v>
      </c>
      <c r="I2765" s="87">
        <f>+IF(ISNUMBER(DATA!AF858),DATA!AF858,"n/a")</f>
        <v>583967</v>
      </c>
      <c r="J2765" s="78">
        <f>+IF(ISNUMBER(DATA!AG858),DATA!AG858,"n/a")</f>
        <v>-7.3999999999999996E-2</v>
      </c>
      <c r="K2765" s="87">
        <f>+IF(ISNUMBER(DATA!AP858),DATA!AP858,"n/a")</f>
        <v>1357038</v>
      </c>
      <c r="L2765" s="78">
        <f>+IF(ISNUMBER(DATA!AQ858),DATA!AQ858,"n/a")</f>
        <v>0.02</v>
      </c>
      <c r="M2765" s="67"/>
      <c r="N2765" s="67"/>
      <c r="O2765" s="67"/>
      <c r="P2765" s="67"/>
      <c r="Q2765" s="67"/>
      <c r="S2765" s="71"/>
      <c r="U2765" s="71"/>
      <c r="W2765" s="71"/>
      <c r="Y2765" s="71"/>
    </row>
    <row r="2766" spans="1:25" s="70" customFormat="1" x14ac:dyDescent="0.2">
      <c r="A2766" s="67" t="s">
        <v>27</v>
      </c>
      <c r="B2766" s="67" t="s">
        <v>23</v>
      </c>
      <c r="C2766" s="67" t="s">
        <v>25</v>
      </c>
      <c r="D2766" s="67" t="s">
        <v>279</v>
      </c>
      <c r="E2766" s="87">
        <f>+IF(ISNUMBER(DATA!L859),DATA!L859,"n/a")</f>
        <v>70027</v>
      </c>
      <c r="F2766" s="78">
        <f>+IF(ISNUMBER(DATA!M859),DATA!M859,"n/a")</f>
        <v>-7.0000000000000007E-2</v>
      </c>
      <c r="G2766" s="87">
        <f>+IF(ISNUMBER(DATA!V859),DATA!V859,"n/a")</f>
        <v>206625</v>
      </c>
      <c r="H2766" s="78">
        <f>+IF(ISNUMBER(DATA!W859),DATA!W859,"n/a")</f>
        <v>-9.1999999999999998E-2</v>
      </c>
      <c r="I2766" s="87">
        <f>+IF(ISNUMBER(DATA!AF859),DATA!AF859,"n/a")</f>
        <v>428201</v>
      </c>
      <c r="J2766" s="78">
        <f>+IF(ISNUMBER(DATA!AG859),DATA!AG859,"n/a")</f>
        <v>-8.1000000000000003E-2</v>
      </c>
      <c r="K2766" s="87">
        <f>+IF(ISNUMBER(DATA!AP859),DATA!AP859,"n/a")</f>
        <v>941420</v>
      </c>
      <c r="L2766" s="78">
        <f>+IF(ISNUMBER(DATA!AQ859),DATA!AQ859,"n/a")</f>
        <v>-5.0999999999999997E-2</v>
      </c>
      <c r="M2766" s="67"/>
      <c r="N2766" s="67"/>
      <c r="O2766" s="67"/>
      <c r="P2766" s="67"/>
      <c r="Q2766" s="67"/>
      <c r="S2766" s="71"/>
      <c r="U2766" s="71"/>
      <c r="W2766" s="71"/>
      <c r="Y2766" s="71"/>
    </row>
    <row r="2767" spans="1:25" s="70" customFormat="1" x14ac:dyDescent="0.2">
      <c r="A2767" s="67" t="s">
        <v>27</v>
      </c>
      <c r="B2767" s="67" t="s">
        <v>23</v>
      </c>
      <c r="C2767" s="67" t="s">
        <v>25</v>
      </c>
      <c r="D2767" s="67" t="s">
        <v>280</v>
      </c>
      <c r="E2767" s="87">
        <f>+IF(ISNUMBER(DATA!L860),DATA!L860,"n/a")</f>
        <v>30345</v>
      </c>
      <c r="F2767" s="78">
        <f>+IF(ISNUMBER(DATA!M860),DATA!M860,"n/a")</f>
        <v>6.0000000000000001E-3</v>
      </c>
      <c r="G2767" s="87">
        <f>+IF(ISNUMBER(DATA!V860),DATA!V860,"n/a")</f>
        <v>97553</v>
      </c>
      <c r="H2767" s="78">
        <f>+IF(ISNUMBER(DATA!W860),DATA!W860,"n/a")</f>
        <v>-2.9000000000000001E-2</v>
      </c>
      <c r="I2767" s="87">
        <f>+IF(ISNUMBER(DATA!AF860),DATA!AF860,"n/a")</f>
        <v>203654</v>
      </c>
      <c r="J2767" s="78">
        <f>+IF(ISNUMBER(DATA!AG860),DATA!AG860,"n/a")</f>
        <v>-1.7999999999999999E-2</v>
      </c>
      <c r="K2767" s="87">
        <f>+IF(ISNUMBER(DATA!AP860),DATA!AP860,"n/a")</f>
        <v>426892</v>
      </c>
      <c r="L2767" s="78">
        <f>+IF(ISNUMBER(DATA!AQ860),DATA!AQ860,"n/a")</f>
        <v>0</v>
      </c>
      <c r="M2767" s="67"/>
      <c r="N2767" s="67"/>
      <c r="O2767" s="67"/>
      <c r="P2767" s="67"/>
      <c r="Q2767" s="67"/>
      <c r="S2767" s="71"/>
      <c r="U2767" s="71"/>
      <c r="W2767" s="71"/>
      <c r="Y2767" s="71"/>
    </row>
    <row r="2768" spans="1:25" s="70" customFormat="1" x14ac:dyDescent="0.2">
      <c r="A2768" s="67" t="s">
        <v>27</v>
      </c>
      <c r="B2768" s="67" t="s">
        <v>23</v>
      </c>
      <c r="C2768" s="67" t="s">
        <v>25</v>
      </c>
      <c r="D2768" s="67" t="s">
        <v>281</v>
      </c>
      <c r="E2768" s="87">
        <f>+IF(ISNUMBER(DATA!L861),DATA!L861,"n/a")</f>
        <v>56040</v>
      </c>
      <c r="F2768" s="78">
        <f>+IF(ISNUMBER(DATA!M861),DATA!M861,"n/a")</f>
        <v>-8.1000000000000003E-2</v>
      </c>
      <c r="G2768" s="87">
        <f>+IF(ISNUMBER(DATA!V861),DATA!V861,"n/a")</f>
        <v>180604</v>
      </c>
      <c r="H2768" s="78">
        <f>+IF(ISNUMBER(DATA!W861),DATA!W861,"n/a")</f>
        <v>1E-3</v>
      </c>
      <c r="I2768" s="87">
        <f>+IF(ISNUMBER(DATA!AF861),DATA!AF861,"n/a")</f>
        <v>376628</v>
      </c>
      <c r="J2768" s="78">
        <f>+IF(ISNUMBER(DATA!AG861),DATA!AG861,"n/a")</f>
        <v>5.2999999999999999E-2</v>
      </c>
      <c r="K2768" s="87">
        <f>+IF(ISNUMBER(DATA!AP861),DATA!AP861,"n/a")</f>
        <v>795906</v>
      </c>
      <c r="L2768" s="78">
        <f>+IF(ISNUMBER(DATA!AQ861),DATA!AQ861,"n/a")</f>
        <v>0.13100000000000001</v>
      </c>
      <c r="M2768" s="67"/>
      <c r="N2768" s="67"/>
      <c r="O2768" s="67"/>
      <c r="P2768" s="67"/>
      <c r="Q2768" s="67"/>
      <c r="S2768" s="71"/>
      <c r="U2768" s="71"/>
      <c r="W2768" s="71"/>
      <c r="Y2768" s="71"/>
    </row>
    <row r="2769" spans="1:25" s="70" customFormat="1" x14ac:dyDescent="0.2">
      <c r="A2769" s="67" t="s">
        <v>27</v>
      </c>
      <c r="B2769" s="67" t="s">
        <v>23</v>
      </c>
      <c r="C2769" s="67" t="s">
        <v>25</v>
      </c>
      <c r="D2769" s="67" t="s">
        <v>282</v>
      </c>
      <c r="E2769" s="87">
        <f>+IF(ISNUMBER(DATA!L862),DATA!L862,"n/a")</f>
        <v>9815</v>
      </c>
      <c r="F2769" s="78">
        <f>+IF(ISNUMBER(DATA!M862),DATA!M862,"n/a")</f>
        <v>-0.69199999999999995</v>
      </c>
      <c r="G2769" s="87">
        <f>+IF(ISNUMBER(DATA!V862),DATA!V862,"n/a")</f>
        <v>29328</v>
      </c>
      <c r="H2769" s="78">
        <f>+IF(ISNUMBER(DATA!W862),DATA!W862,"n/a")</f>
        <v>-0.72499999999999998</v>
      </c>
      <c r="I2769" s="87">
        <f>+IF(ISNUMBER(DATA!AF862),DATA!AF862,"n/a")</f>
        <v>75060</v>
      </c>
      <c r="J2769" s="78">
        <f>+IF(ISNUMBER(DATA!AG862),DATA!AG862,"n/a")</f>
        <v>-0.65200000000000002</v>
      </c>
      <c r="K2769" s="87">
        <f>+IF(ISNUMBER(DATA!AP862),DATA!AP862,"n/a")</f>
        <v>141014</v>
      </c>
      <c r="L2769" s="78">
        <f>+IF(ISNUMBER(DATA!AQ862),DATA!AQ862,"n/a")</f>
        <v>-0.68600000000000005</v>
      </c>
      <c r="M2769" s="67"/>
      <c r="N2769" s="67"/>
      <c r="O2769" s="67"/>
      <c r="P2769" s="67"/>
      <c r="Q2769" s="67"/>
      <c r="S2769" s="71"/>
      <c r="U2769" s="71"/>
      <c r="W2769" s="71"/>
      <c r="Y2769" s="71"/>
    </row>
    <row r="2770" spans="1:25" s="70" customFormat="1" x14ac:dyDescent="0.2">
      <c r="A2770" s="67" t="s">
        <v>27</v>
      </c>
      <c r="B2770" s="67" t="s">
        <v>23</v>
      </c>
      <c r="C2770" s="67" t="s">
        <v>25</v>
      </c>
      <c r="D2770" s="67" t="s">
        <v>283</v>
      </c>
      <c r="E2770" s="87">
        <f>+IF(ISNUMBER(DATA!L863),DATA!L863,"n/a")</f>
        <v>30340</v>
      </c>
      <c r="F2770" s="78">
        <f>+IF(ISNUMBER(DATA!M863),DATA!M863,"n/a")</f>
        <v>5.2999999999999999E-2</v>
      </c>
      <c r="G2770" s="87">
        <f>+IF(ISNUMBER(DATA!V863),DATA!V863,"n/a")</f>
        <v>92295</v>
      </c>
      <c r="H2770" s="78">
        <f>+IF(ISNUMBER(DATA!W863),DATA!W863,"n/a")</f>
        <v>0.09</v>
      </c>
      <c r="I2770" s="87">
        <f>+IF(ISNUMBER(DATA!AF863),DATA!AF863,"n/a")</f>
        <v>180409</v>
      </c>
      <c r="J2770" s="78">
        <f>+IF(ISNUMBER(DATA!AG863),DATA!AG863,"n/a")</f>
        <v>9.5000000000000001E-2</v>
      </c>
      <c r="K2770" s="87">
        <f>+IF(ISNUMBER(DATA!AP863),DATA!AP863,"n/a")</f>
        <v>356938</v>
      </c>
      <c r="L2770" s="78">
        <f>+IF(ISNUMBER(DATA!AQ863),DATA!AQ863,"n/a")</f>
        <v>8.8999999999999996E-2</v>
      </c>
      <c r="M2770" s="67"/>
      <c r="N2770" s="67"/>
      <c r="O2770" s="67"/>
      <c r="P2770" s="67"/>
      <c r="Q2770" s="67"/>
      <c r="S2770" s="71"/>
      <c r="U2770" s="71"/>
      <c r="W2770" s="71"/>
      <c r="Y2770" s="71"/>
    </row>
    <row r="2771" spans="1:25" s="70" customFormat="1" x14ac:dyDescent="0.2">
      <c r="A2771" s="67" t="s">
        <v>27</v>
      </c>
      <c r="B2771" s="67" t="s">
        <v>23</v>
      </c>
      <c r="C2771" s="67" t="s">
        <v>25</v>
      </c>
      <c r="D2771" s="67" t="s">
        <v>284</v>
      </c>
      <c r="E2771" s="87">
        <f>+IF(ISNUMBER(DATA!L864),DATA!L864,"n/a")</f>
        <v>19677</v>
      </c>
      <c r="F2771" s="78">
        <f>+IF(ISNUMBER(DATA!M864),DATA!M864,"n/a")</f>
        <v>-0.32200000000000001</v>
      </c>
      <c r="G2771" s="87">
        <f>+IF(ISNUMBER(DATA!V864),DATA!V864,"n/a")</f>
        <v>59368</v>
      </c>
      <c r="H2771" s="78">
        <f>+IF(ISNUMBER(DATA!W864),DATA!W864,"n/a")</f>
        <v>-0.33900000000000002</v>
      </c>
      <c r="I2771" s="87">
        <f>+IF(ISNUMBER(DATA!AF864),DATA!AF864,"n/a")</f>
        <v>119819</v>
      </c>
      <c r="J2771" s="78">
        <f>+IF(ISNUMBER(DATA!AG864),DATA!AG864,"n/a")</f>
        <v>-0.311</v>
      </c>
      <c r="K2771" s="87">
        <f>+IF(ISNUMBER(DATA!AP864),DATA!AP864,"n/a")</f>
        <v>316514</v>
      </c>
      <c r="L2771" s="78">
        <f>+IF(ISNUMBER(DATA!AQ864),DATA!AQ864,"n/a")</f>
        <v>-0.113</v>
      </c>
      <c r="M2771" s="67"/>
      <c r="N2771" s="67"/>
      <c r="O2771" s="67"/>
      <c r="P2771" s="67"/>
      <c r="Q2771" s="67"/>
      <c r="S2771" s="71"/>
      <c r="U2771" s="71"/>
      <c r="W2771" s="71"/>
      <c r="Y2771" s="71"/>
    </row>
    <row r="2772" spans="1:25" s="70" customFormat="1" x14ac:dyDescent="0.2">
      <c r="A2772" s="67" t="s">
        <v>27</v>
      </c>
      <c r="B2772" s="67" t="s">
        <v>23</v>
      </c>
      <c r="C2772" s="67" t="s">
        <v>25</v>
      </c>
      <c r="D2772" s="67" t="s">
        <v>285</v>
      </c>
      <c r="E2772" s="87">
        <f>+IF(ISNUMBER(DATA!L865),DATA!L865,"n/a")</f>
        <v>46489</v>
      </c>
      <c r="F2772" s="78">
        <f>+IF(ISNUMBER(DATA!M865),DATA!M865,"n/a")</f>
        <v>-0.13600000000000001</v>
      </c>
      <c r="G2772" s="87">
        <f>+IF(ISNUMBER(DATA!V865),DATA!V865,"n/a")</f>
        <v>150654</v>
      </c>
      <c r="H2772" s="78">
        <f>+IF(ISNUMBER(DATA!W865),DATA!W865,"n/a")</f>
        <v>-9.5000000000000001E-2</v>
      </c>
      <c r="I2772" s="87">
        <f>+IF(ISNUMBER(DATA!AF865),DATA!AF865,"n/a")</f>
        <v>295347</v>
      </c>
      <c r="J2772" s="78">
        <f>+IF(ISNUMBER(DATA!AG865),DATA!AG865,"n/a")</f>
        <v>-8.5999999999999993E-2</v>
      </c>
      <c r="K2772" s="87">
        <f>+IF(ISNUMBER(DATA!AP865),DATA!AP865,"n/a")</f>
        <v>594710</v>
      </c>
      <c r="L2772" s="78">
        <f>+IF(ISNUMBER(DATA!AQ865),DATA!AQ865,"n/a")</f>
        <v>-0.11</v>
      </c>
      <c r="M2772" s="67"/>
      <c r="N2772" s="67"/>
      <c r="O2772" s="67"/>
      <c r="P2772" s="67"/>
      <c r="Q2772" s="67"/>
      <c r="S2772" s="71"/>
      <c r="U2772" s="71"/>
      <c r="W2772" s="71"/>
      <c r="Y2772" s="71"/>
    </row>
    <row r="2773" spans="1:25" s="70" customFormat="1" x14ac:dyDescent="0.2">
      <c r="A2773" s="67" t="s">
        <v>27</v>
      </c>
      <c r="B2773" s="67" t="s">
        <v>23</v>
      </c>
      <c r="C2773" s="67" t="s">
        <v>25</v>
      </c>
      <c r="D2773" s="67" t="s">
        <v>286</v>
      </c>
      <c r="E2773" s="87">
        <f>+IF(ISNUMBER(DATA!L866),DATA!L866,"n/a")</f>
        <v>23966</v>
      </c>
      <c r="F2773" s="78">
        <f>+IF(ISNUMBER(DATA!M866),DATA!M866,"n/a")</f>
        <v>-0.129</v>
      </c>
      <c r="G2773" s="87">
        <f>+IF(ISNUMBER(DATA!V866),DATA!V866,"n/a")</f>
        <v>71573</v>
      </c>
      <c r="H2773" s="78">
        <f>+IF(ISNUMBER(DATA!W866),DATA!W866,"n/a")</f>
        <v>-8.5999999999999993E-2</v>
      </c>
      <c r="I2773" s="87">
        <f>+IF(ISNUMBER(DATA!AF866),DATA!AF866,"n/a")</f>
        <v>144365</v>
      </c>
      <c r="J2773" s="78">
        <f>+IF(ISNUMBER(DATA!AG866),DATA!AG866,"n/a")</f>
        <v>1.7000000000000001E-2</v>
      </c>
      <c r="K2773" s="87">
        <f>+IF(ISNUMBER(DATA!AP866),DATA!AP866,"n/a")</f>
        <v>310773</v>
      </c>
      <c r="L2773" s="78">
        <f>+IF(ISNUMBER(DATA!AQ866),DATA!AQ866,"n/a")</f>
        <v>0.14099999999999999</v>
      </c>
      <c r="M2773" s="67"/>
      <c r="N2773" s="67"/>
      <c r="O2773" s="67"/>
      <c r="P2773" s="67"/>
      <c r="Q2773" s="67"/>
      <c r="S2773" s="71"/>
      <c r="U2773" s="71"/>
      <c r="W2773" s="71"/>
      <c r="Y2773" s="71"/>
    </row>
    <row r="2774" spans="1:25" s="70" customFormat="1" x14ac:dyDescent="0.2">
      <c r="A2774" s="67" t="s">
        <v>27</v>
      </c>
      <c r="B2774" s="67" t="s">
        <v>23</v>
      </c>
      <c r="C2774" s="67" t="s">
        <v>25</v>
      </c>
      <c r="D2774" s="67" t="s">
        <v>287</v>
      </c>
      <c r="E2774" s="87">
        <f>+IF(ISNUMBER(DATA!L867),DATA!L867,"n/a")</f>
        <v>34108</v>
      </c>
      <c r="F2774" s="78">
        <f>+IF(ISNUMBER(DATA!M867),DATA!M867,"n/a")</f>
        <v>-0.33700000000000002</v>
      </c>
      <c r="G2774" s="87">
        <f>+IF(ISNUMBER(DATA!V867),DATA!V867,"n/a")</f>
        <v>99680</v>
      </c>
      <c r="H2774" s="78">
        <f>+IF(ISNUMBER(DATA!W867),DATA!W867,"n/a")</f>
        <v>-0.38900000000000001</v>
      </c>
      <c r="I2774" s="87">
        <f>+IF(ISNUMBER(DATA!AF867),DATA!AF867,"n/a")</f>
        <v>203842</v>
      </c>
      <c r="J2774" s="78">
        <f>+IF(ISNUMBER(DATA!AG867),DATA!AG867,"n/a")</f>
        <v>-0.35599999999999998</v>
      </c>
      <c r="K2774" s="87">
        <f>+IF(ISNUMBER(DATA!AP867),DATA!AP867,"n/a")</f>
        <v>529025</v>
      </c>
      <c r="L2774" s="78">
        <f>+IF(ISNUMBER(DATA!AQ867),DATA!AQ867,"n/a")</f>
        <v>-0.23499999999999999</v>
      </c>
      <c r="M2774" s="67"/>
      <c r="N2774" s="67"/>
      <c r="O2774" s="67"/>
      <c r="P2774" s="67"/>
      <c r="Q2774" s="67"/>
      <c r="S2774" s="71"/>
      <c r="U2774" s="71"/>
      <c r="W2774" s="71"/>
      <c r="Y2774" s="71"/>
    </row>
    <row r="2775" spans="1:25" s="70" customFormat="1" x14ac:dyDescent="0.2">
      <c r="A2775" s="67" t="s">
        <v>27</v>
      </c>
      <c r="B2775" s="67" t="s">
        <v>23</v>
      </c>
      <c r="C2775" s="67" t="s">
        <v>25</v>
      </c>
      <c r="D2775" s="67" t="s">
        <v>288</v>
      </c>
      <c r="E2775" s="87">
        <f>+IF(ISNUMBER(DATA!L868),DATA!L868,"n/a")</f>
        <v>46556</v>
      </c>
      <c r="F2775" s="78">
        <f>+IF(ISNUMBER(DATA!M868),DATA!M868,"n/a")</f>
        <v>8.7999999999999995E-2</v>
      </c>
      <c r="G2775" s="87">
        <f>+IF(ISNUMBER(DATA!V868),DATA!V868,"n/a")</f>
        <v>147190</v>
      </c>
      <c r="H2775" s="78">
        <f>+IF(ISNUMBER(DATA!W868),DATA!W868,"n/a")</f>
        <v>7.0000000000000007E-2</v>
      </c>
      <c r="I2775" s="87">
        <f>+IF(ISNUMBER(DATA!AF868),DATA!AF868,"n/a")</f>
        <v>263636</v>
      </c>
      <c r="J2775" s="78">
        <f>+IF(ISNUMBER(DATA!AG868),DATA!AG868,"n/a")</f>
        <v>-1.2999999999999999E-2</v>
      </c>
      <c r="K2775" s="87">
        <f>+IF(ISNUMBER(DATA!AP868),DATA!AP868,"n/a")</f>
        <v>500644</v>
      </c>
      <c r="L2775" s="78">
        <f>+IF(ISNUMBER(DATA!AQ868),DATA!AQ868,"n/a")</f>
        <v>-0.13600000000000001</v>
      </c>
      <c r="M2775" s="67"/>
      <c r="N2775" s="67"/>
      <c r="O2775" s="67"/>
      <c r="P2775" s="67"/>
      <c r="Q2775" s="67"/>
      <c r="S2775" s="71"/>
      <c r="U2775" s="71"/>
      <c r="W2775" s="71"/>
      <c r="Y2775" s="71"/>
    </row>
    <row r="2776" spans="1:25" s="70" customFormat="1" x14ac:dyDescent="0.2">
      <c r="A2776" s="67" t="s">
        <v>27</v>
      </c>
      <c r="B2776" s="67" t="s">
        <v>23</v>
      </c>
      <c r="C2776" s="67" t="s">
        <v>25</v>
      </c>
      <c r="D2776" s="67" t="s">
        <v>289</v>
      </c>
      <c r="E2776" s="87">
        <f>+IF(ISNUMBER(DATA!L869),DATA!L869,"n/a")</f>
        <v>97970</v>
      </c>
      <c r="F2776" s="78">
        <f>+IF(ISNUMBER(DATA!M869),DATA!M869,"n/a")</f>
        <v>-6.0000000000000001E-3</v>
      </c>
      <c r="G2776" s="87">
        <f>+IF(ISNUMBER(DATA!V869),DATA!V869,"n/a")</f>
        <v>294048</v>
      </c>
      <c r="H2776" s="78">
        <f>+IF(ISNUMBER(DATA!W869),DATA!W869,"n/a")</f>
        <v>-0.01</v>
      </c>
      <c r="I2776" s="87">
        <f>+IF(ISNUMBER(DATA!AF869),DATA!AF869,"n/a")</f>
        <v>618834</v>
      </c>
      <c r="J2776" s="78">
        <f>+IF(ISNUMBER(DATA!AG869),DATA!AG869,"n/a")</f>
        <v>7.0000000000000007E-2</v>
      </c>
      <c r="K2776" s="87">
        <f>+IF(ISNUMBER(DATA!AP869),DATA!AP869,"n/a")</f>
        <v>1185692</v>
      </c>
      <c r="L2776" s="78">
        <f>+IF(ISNUMBER(DATA!AQ869),DATA!AQ869,"n/a")</f>
        <v>-1.4E-2</v>
      </c>
      <c r="M2776" s="67"/>
      <c r="N2776" s="67"/>
      <c r="O2776" s="67"/>
      <c r="P2776" s="67"/>
      <c r="Q2776" s="67"/>
      <c r="S2776" s="71"/>
      <c r="U2776" s="71"/>
      <c r="W2776" s="71"/>
      <c r="Y2776" s="71"/>
    </row>
    <row r="2777" spans="1:25" s="70" customFormat="1" x14ac:dyDescent="0.2">
      <c r="A2777" s="67" t="s">
        <v>27</v>
      </c>
      <c r="B2777" s="67" t="s">
        <v>23</v>
      </c>
      <c r="C2777" s="67" t="s">
        <v>25</v>
      </c>
      <c r="D2777" s="67" t="s">
        <v>290</v>
      </c>
      <c r="E2777" s="87">
        <f>+IF(ISNUMBER(DATA!L870),DATA!L870,"n/a")</f>
        <v>78879</v>
      </c>
      <c r="F2777" s="78">
        <f>+IF(ISNUMBER(DATA!M870),DATA!M870,"n/a")</f>
        <v>2.1000000000000001E-2</v>
      </c>
      <c r="G2777" s="87">
        <f>+IF(ISNUMBER(DATA!V870),DATA!V870,"n/a")</f>
        <v>221507</v>
      </c>
      <c r="H2777" s="78">
        <f>+IF(ISNUMBER(DATA!W870),DATA!W870,"n/a")</f>
        <v>1.9E-2</v>
      </c>
      <c r="I2777" s="87">
        <f>+IF(ISNUMBER(DATA!AF870),DATA!AF870,"n/a")</f>
        <v>508464</v>
      </c>
      <c r="J2777" s="78">
        <f>+IF(ISNUMBER(DATA!AG870),DATA!AG870,"n/a")</f>
        <v>0.154</v>
      </c>
      <c r="K2777" s="87">
        <f>+IF(ISNUMBER(DATA!AP870),DATA!AP870,"n/a")</f>
        <v>1050507</v>
      </c>
      <c r="L2777" s="78">
        <f>+IF(ISNUMBER(DATA!AQ870),DATA!AQ870,"n/a")</f>
        <v>6.0999999999999999E-2</v>
      </c>
      <c r="M2777" s="67"/>
      <c r="N2777" s="67"/>
      <c r="O2777" s="67"/>
      <c r="P2777" s="67"/>
      <c r="Q2777" s="67"/>
      <c r="S2777" s="71"/>
      <c r="U2777" s="71"/>
      <c r="W2777" s="71"/>
      <c r="Y2777" s="71"/>
    </row>
    <row r="2778" spans="1:25" s="70" customFormat="1" x14ac:dyDescent="0.2">
      <c r="A2778" s="67" t="s">
        <v>27</v>
      </c>
      <c r="B2778" s="67" t="s">
        <v>23</v>
      </c>
      <c r="C2778" s="67" t="s">
        <v>25</v>
      </c>
      <c r="D2778" s="67" t="s">
        <v>291</v>
      </c>
      <c r="E2778" s="87">
        <f>+IF(ISNUMBER(DATA!L871),DATA!L871,"n/a")</f>
        <v>19435</v>
      </c>
      <c r="F2778" s="78">
        <f>+IF(ISNUMBER(DATA!M871),DATA!M871,"n/a")</f>
        <v>-0.45600000000000002</v>
      </c>
      <c r="G2778" s="87">
        <f>+IF(ISNUMBER(DATA!V871),DATA!V871,"n/a")</f>
        <v>68068</v>
      </c>
      <c r="H2778" s="78">
        <f>+IF(ISNUMBER(DATA!W871),DATA!W871,"n/a")</f>
        <v>-0.39600000000000002</v>
      </c>
      <c r="I2778" s="87">
        <f>+IF(ISNUMBER(DATA!AF871),DATA!AF871,"n/a")</f>
        <v>135317</v>
      </c>
      <c r="J2778" s="78">
        <f>+IF(ISNUMBER(DATA!AG871),DATA!AG871,"n/a")</f>
        <v>-0.36799999999999999</v>
      </c>
      <c r="K2778" s="87">
        <f>+IF(ISNUMBER(DATA!AP871),DATA!AP871,"n/a")</f>
        <v>262771</v>
      </c>
      <c r="L2778" s="78">
        <f>+IF(ISNUMBER(DATA!AQ871),DATA!AQ871,"n/a")</f>
        <v>-0.42699999999999999</v>
      </c>
      <c r="M2778" s="67"/>
      <c r="N2778" s="67"/>
      <c r="O2778" s="67"/>
      <c r="P2778" s="67"/>
      <c r="Q2778" s="67"/>
      <c r="S2778" s="71"/>
      <c r="U2778" s="71"/>
      <c r="W2778" s="71"/>
      <c r="Y2778" s="71"/>
    </row>
    <row r="2779" spans="1:25" s="70" customFormat="1" x14ac:dyDescent="0.2">
      <c r="A2779" s="67" t="s">
        <v>27</v>
      </c>
      <c r="B2779" s="67" t="s">
        <v>23</v>
      </c>
      <c r="C2779" s="67" t="s">
        <v>25</v>
      </c>
      <c r="D2779" s="67" t="s">
        <v>292</v>
      </c>
      <c r="E2779" s="87">
        <f>+IF(ISNUMBER(DATA!L872),DATA!L872,"n/a")</f>
        <v>21092</v>
      </c>
      <c r="F2779" s="78">
        <f>+IF(ISNUMBER(DATA!M872),DATA!M872,"n/a")</f>
        <v>-0.314</v>
      </c>
      <c r="G2779" s="87">
        <f>+IF(ISNUMBER(DATA!V872),DATA!V872,"n/a")</f>
        <v>62993</v>
      </c>
      <c r="H2779" s="78">
        <f>+IF(ISNUMBER(DATA!W872),DATA!W872,"n/a")</f>
        <v>-0.34899999999999998</v>
      </c>
      <c r="I2779" s="87">
        <f>+IF(ISNUMBER(DATA!AF872),DATA!AF872,"n/a")</f>
        <v>134889</v>
      </c>
      <c r="J2779" s="78">
        <f>+IF(ISNUMBER(DATA!AG872),DATA!AG872,"n/a")</f>
        <v>-0.307</v>
      </c>
      <c r="K2779" s="87">
        <f>+IF(ISNUMBER(DATA!AP872),DATA!AP872,"n/a")</f>
        <v>288896</v>
      </c>
      <c r="L2779" s="78">
        <f>+IF(ISNUMBER(DATA!AQ872),DATA!AQ872,"n/a")</f>
        <v>-0.26500000000000001</v>
      </c>
      <c r="M2779" s="67"/>
      <c r="N2779" s="67"/>
      <c r="O2779" s="67"/>
      <c r="P2779" s="67"/>
      <c r="Q2779" s="67"/>
      <c r="S2779" s="71"/>
      <c r="U2779" s="71"/>
      <c r="W2779" s="71"/>
      <c r="Y2779" s="71"/>
    </row>
    <row r="2780" spans="1:25" s="70" customFormat="1" x14ac:dyDescent="0.2">
      <c r="A2780" s="67" t="s">
        <v>27</v>
      </c>
      <c r="B2780" s="67" t="s">
        <v>23</v>
      </c>
      <c r="C2780" s="67" t="s">
        <v>25</v>
      </c>
      <c r="D2780" s="67" t="s">
        <v>293</v>
      </c>
      <c r="E2780" s="87">
        <f>+IF(ISNUMBER(DATA!L873),DATA!L873,"n/a")</f>
        <v>45892</v>
      </c>
      <c r="F2780" s="78">
        <f>+IF(ISNUMBER(DATA!M873),DATA!M873,"n/a")</f>
        <v>0.37</v>
      </c>
      <c r="G2780" s="87">
        <f>+IF(ISNUMBER(DATA!V873),DATA!V873,"n/a")</f>
        <v>149551</v>
      </c>
      <c r="H2780" s="78">
        <f>+IF(ISNUMBER(DATA!W873),DATA!W873,"n/a")</f>
        <v>0.13800000000000001</v>
      </c>
      <c r="I2780" s="87">
        <f>+IF(ISNUMBER(DATA!AF873),DATA!AF873,"n/a")</f>
        <v>300005</v>
      </c>
      <c r="J2780" s="78">
        <f>+IF(ISNUMBER(DATA!AG873),DATA!AG873,"n/a")</f>
        <v>0.158</v>
      </c>
      <c r="K2780" s="87">
        <f>+IF(ISNUMBER(DATA!AP873),DATA!AP873,"n/a")</f>
        <v>623185</v>
      </c>
      <c r="L2780" s="78">
        <f>+IF(ISNUMBER(DATA!AQ873),DATA!AQ873,"n/a")</f>
        <v>0.161</v>
      </c>
      <c r="M2780" s="67"/>
      <c r="N2780" s="67"/>
      <c r="O2780" s="67"/>
      <c r="P2780" s="67"/>
      <c r="Q2780" s="67"/>
      <c r="S2780" s="71"/>
      <c r="U2780" s="71"/>
      <c r="W2780" s="71"/>
      <c r="Y2780" s="71"/>
    </row>
    <row r="2781" spans="1:25" s="70" customFormat="1" x14ac:dyDescent="0.2">
      <c r="A2781" s="67" t="s">
        <v>27</v>
      </c>
      <c r="B2781" s="67" t="s">
        <v>23</v>
      </c>
      <c r="C2781" s="67" t="s">
        <v>25</v>
      </c>
      <c r="D2781" s="67" t="s">
        <v>294</v>
      </c>
      <c r="E2781" s="87">
        <f>+IF(ISNUMBER(DATA!L874),DATA!L874,"n/a")</f>
        <v>6449</v>
      </c>
      <c r="F2781" s="78">
        <f>+IF(ISNUMBER(DATA!M874),DATA!M874,"n/a")</f>
        <v>-4.0000000000000001E-3</v>
      </c>
      <c r="G2781" s="87">
        <f>+IF(ISNUMBER(DATA!V874),DATA!V874,"n/a")</f>
        <v>20048</v>
      </c>
      <c r="H2781" s="78">
        <f>+IF(ISNUMBER(DATA!W874),DATA!W874,"n/a")</f>
        <v>-0.54900000000000004</v>
      </c>
      <c r="I2781" s="87">
        <f>+IF(ISNUMBER(DATA!AF874),DATA!AF874,"n/a")</f>
        <v>38779</v>
      </c>
      <c r="J2781" s="78">
        <f>+IF(ISNUMBER(DATA!AG874),DATA!AG874,"n/a")</f>
        <v>-0.60699999999999998</v>
      </c>
      <c r="K2781" s="87">
        <f>+IF(ISNUMBER(DATA!AP874),DATA!AP874,"n/a")</f>
        <v>79897</v>
      </c>
      <c r="L2781" s="78">
        <f>+IF(ISNUMBER(DATA!AQ874),DATA!AQ874,"n/a")</f>
        <v>-0.65300000000000002</v>
      </c>
      <c r="M2781" s="67"/>
      <c r="N2781" s="67"/>
      <c r="O2781" s="67"/>
      <c r="P2781" s="67"/>
      <c r="Q2781" s="67"/>
      <c r="S2781" s="71"/>
      <c r="U2781" s="71"/>
      <c r="W2781" s="71"/>
      <c r="Y2781" s="71"/>
    </row>
    <row r="2782" spans="1:25" s="70" customFormat="1" x14ac:dyDescent="0.2">
      <c r="A2782" s="67" t="s">
        <v>27</v>
      </c>
      <c r="B2782" s="67" t="s">
        <v>23</v>
      </c>
      <c r="C2782" s="67" t="s">
        <v>25</v>
      </c>
      <c r="D2782" s="67" t="s">
        <v>295</v>
      </c>
      <c r="E2782" s="87">
        <f>+IF(ISNUMBER(DATA!L875),DATA!L875,"n/a")</f>
        <v>78874</v>
      </c>
      <c r="F2782" s="78">
        <f>+IF(ISNUMBER(DATA!M875),DATA!M875,"n/a")</f>
        <v>-0.35</v>
      </c>
      <c r="G2782" s="87">
        <f>+IF(ISNUMBER(DATA!V875),DATA!V875,"n/a")</f>
        <v>251391</v>
      </c>
      <c r="H2782" s="78">
        <f>+IF(ISNUMBER(DATA!W875),DATA!W875,"n/a")</f>
        <v>-0.34799999999999998</v>
      </c>
      <c r="I2782" s="87">
        <f>+IF(ISNUMBER(DATA!AF875),DATA!AF875,"n/a")</f>
        <v>494687</v>
      </c>
      <c r="J2782" s="78">
        <f>+IF(ISNUMBER(DATA!AG875),DATA!AG875,"n/a")</f>
        <v>-0.34699999999999998</v>
      </c>
      <c r="K2782" s="87">
        <f>+IF(ISNUMBER(DATA!AP875),DATA!AP875,"n/a")</f>
        <v>1321309</v>
      </c>
      <c r="L2782" s="78">
        <f>+IF(ISNUMBER(DATA!AQ875),DATA!AQ875,"n/a")</f>
        <v>-0.17699999999999999</v>
      </c>
      <c r="M2782" s="67"/>
      <c r="N2782" s="67"/>
      <c r="O2782" s="67"/>
      <c r="P2782" s="67"/>
      <c r="Q2782" s="67"/>
      <c r="S2782" s="71"/>
      <c r="U2782" s="71"/>
      <c r="W2782" s="71"/>
      <c r="Y2782" s="71"/>
    </row>
    <row r="2783" spans="1:25" s="70" customFormat="1" x14ac:dyDescent="0.2">
      <c r="A2783" s="67" t="s">
        <v>27</v>
      </c>
      <c r="B2783" s="67" t="s">
        <v>23</v>
      </c>
      <c r="C2783" s="67" t="s">
        <v>25</v>
      </c>
      <c r="D2783" s="67" t="s">
        <v>296</v>
      </c>
      <c r="E2783" s="87">
        <f>+IF(ISNUMBER(DATA!L876),DATA!L876,"n/a")</f>
        <v>4241</v>
      </c>
      <c r="F2783" s="78">
        <f>+IF(ISNUMBER(DATA!M876),DATA!M876,"n/a")</f>
        <v>-0.61799999999999999</v>
      </c>
      <c r="G2783" s="87">
        <f>+IF(ISNUMBER(DATA!V876),DATA!V876,"n/a")</f>
        <v>12912</v>
      </c>
      <c r="H2783" s="78">
        <f>+IF(ISNUMBER(DATA!W876),DATA!W876,"n/a")</f>
        <v>-0.65900000000000003</v>
      </c>
      <c r="I2783" s="87">
        <f>+IF(ISNUMBER(DATA!AF876),DATA!AF876,"n/a")</f>
        <v>30420</v>
      </c>
      <c r="J2783" s="78">
        <f>+IF(ISNUMBER(DATA!AG876),DATA!AG876,"n/a")</f>
        <v>-0.60299999999999998</v>
      </c>
      <c r="K2783" s="87">
        <f>+IF(ISNUMBER(DATA!AP876),DATA!AP876,"n/a")</f>
        <v>60611</v>
      </c>
      <c r="L2783" s="78">
        <f>+IF(ISNUMBER(DATA!AQ876),DATA!AQ876,"n/a")</f>
        <v>-0.60699999999999998</v>
      </c>
      <c r="M2783" s="67"/>
      <c r="N2783" s="67"/>
      <c r="O2783" s="67"/>
      <c r="P2783" s="67"/>
      <c r="Q2783" s="67"/>
      <c r="S2783" s="71"/>
      <c r="U2783" s="71"/>
      <c r="W2783" s="71"/>
      <c r="Y2783" s="71"/>
    </row>
    <row r="2784" spans="1:25" s="70" customFormat="1" x14ac:dyDescent="0.2">
      <c r="A2784" s="67" t="s">
        <v>27</v>
      </c>
      <c r="B2784" s="67" t="s">
        <v>23</v>
      </c>
      <c r="C2784" s="67" t="s">
        <v>25</v>
      </c>
      <c r="D2784" s="67" t="s">
        <v>297</v>
      </c>
      <c r="E2784" s="87">
        <f>+IF(ISNUMBER(DATA!L877),DATA!L877,"n/a")</f>
        <v>133803</v>
      </c>
      <c r="F2784" s="78">
        <f>+IF(ISNUMBER(DATA!M877),DATA!M877,"n/a")</f>
        <v>0.44800000000000001</v>
      </c>
      <c r="G2784" s="87">
        <f>+IF(ISNUMBER(DATA!V877),DATA!V877,"n/a")</f>
        <v>431649</v>
      </c>
      <c r="H2784" s="78">
        <f>+IF(ISNUMBER(DATA!W877),DATA!W877,"n/a")</f>
        <v>0.186</v>
      </c>
      <c r="I2784" s="87">
        <f>+IF(ISNUMBER(DATA!AF877),DATA!AF877,"n/a")</f>
        <v>852043</v>
      </c>
      <c r="J2784" s="78">
        <f>+IF(ISNUMBER(DATA!AG877),DATA!AG877,"n/a")</f>
        <v>0.214</v>
      </c>
      <c r="K2784" s="87">
        <f>+IF(ISNUMBER(DATA!AP877),DATA!AP877,"n/a")</f>
        <v>1721109</v>
      </c>
      <c r="L2784" s="78">
        <f>+IF(ISNUMBER(DATA!AQ877),DATA!AQ877,"n/a")</f>
        <v>0.191</v>
      </c>
      <c r="M2784" s="67"/>
      <c r="N2784" s="67"/>
      <c r="O2784" s="67"/>
      <c r="P2784" s="67"/>
      <c r="Q2784" s="67"/>
      <c r="S2784" s="71"/>
      <c r="U2784" s="71"/>
      <c r="W2784" s="71"/>
      <c r="Y2784" s="71"/>
    </row>
    <row r="2785" spans="1:25" s="70" customFormat="1" x14ac:dyDescent="0.2">
      <c r="A2785" s="67" t="s">
        <v>27</v>
      </c>
      <c r="B2785" s="67" t="s">
        <v>23</v>
      </c>
      <c r="C2785" s="67" t="s">
        <v>25</v>
      </c>
      <c r="D2785" s="67" t="s">
        <v>298</v>
      </c>
      <c r="E2785" s="87">
        <f>+IF(ISNUMBER(DATA!L878),DATA!L878,"n/a")</f>
        <v>5083</v>
      </c>
      <c r="F2785" s="78">
        <f>+IF(ISNUMBER(DATA!M878),DATA!M878,"n/a")</f>
        <v>-2.1999999999999999E-2</v>
      </c>
      <c r="G2785" s="87">
        <f>+IF(ISNUMBER(DATA!V878),DATA!V878,"n/a")</f>
        <v>14767</v>
      </c>
      <c r="H2785" s="78">
        <f>+IF(ISNUMBER(DATA!W878),DATA!W878,"n/a")</f>
        <v>-0.04</v>
      </c>
      <c r="I2785" s="87">
        <f>+IF(ISNUMBER(DATA!AF878),DATA!AF878,"n/a")</f>
        <v>29385</v>
      </c>
      <c r="J2785" s="78">
        <f>+IF(ISNUMBER(DATA!AG878),DATA!AG878,"n/a")</f>
        <v>-0.157</v>
      </c>
      <c r="K2785" s="87">
        <f>+IF(ISNUMBER(DATA!AP878),DATA!AP878,"n/a")</f>
        <v>62161</v>
      </c>
      <c r="L2785" s="78">
        <f>+IF(ISNUMBER(DATA!AQ878),DATA!AQ878,"n/a")</f>
        <v>-0.78700000000000003</v>
      </c>
      <c r="M2785" s="67"/>
      <c r="N2785" s="67"/>
      <c r="O2785" s="67"/>
      <c r="P2785" s="67"/>
      <c r="Q2785" s="67"/>
      <c r="S2785" s="71"/>
      <c r="U2785" s="71"/>
      <c r="W2785" s="71"/>
      <c r="Y2785" s="71"/>
    </row>
    <row r="2786" spans="1:25" s="70" customFormat="1" x14ac:dyDescent="0.2">
      <c r="A2786" s="67" t="s">
        <v>27</v>
      </c>
      <c r="B2786" s="67" t="s">
        <v>23</v>
      </c>
      <c r="C2786" s="67" t="s">
        <v>25</v>
      </c>
      <c r="D2786" s="67" t="s">
        <v>299</v>
      </c>
      <c r="E2786" s="87">
        <f>+IF(ISNUMBER(DATA!L879),DATA!L879,"n/a")</f>
        <v>13255</v>
      </c>
      <c r="F2786" s="78">
        <f>+IF(ISNUMBER(DATA!M879),DATA!M879,"n/a")</f>
        <v>-0.67500000000000004</v>
      </c>
      <c r="G2786" s="87">
        <f>+IF(ISNUMBER(DATA!V879),DATA!V879,"n/a")</f>
        <v>38648</v>
      </c>
      <c r="H2786" s="78">
        <f>+IF(ISNUMBER(DATA!W879),DATA!W879,"n/a")</f>
        <v>-0.64400000000000002</v>
      </c>
      <c r="I2786" s="87">
        <f>+IF(ISNUMBER(DATA!AF879),DATA!AF879,"n/a")</f>
        <v>76938</v>
      </c>
      <c r="J2786" s="78">
        <f>+IF(ISNUMBER(DATA!AG879),DATA!AG879,"n/a")</f>
        <v>-0.65700000000000003</v>
      </c>
      <c r="K2786" s="87">
        <f>+IF(ISNUMBER(DATA!AP879),DATA!AP879,"n/a")</f>
        <v>334462</v>
      </c>
      <c r="L2786" s="78">
        <f>+IF(ISNUMBER(DATA!AQ879),DATA!AQ879,"n/a")</f>
        <v>-0.41</v>
      </c>
      <c r="M2786" s="67"/>
      <c r="N2786" s="67"/>
      <c r="O2786" s="67"/>
      <c r="P2786" s="67"/>
      <c r="Q2786" s="67"/>
      <c r="S2786" s="71"/>
      <c r="U2786" s="71"/>
      <c r="W2786" s="71"/>
      <c r="Y2786" s="71"/>
    </row>
    <row r="2787" spans="1:25" s="70" customFormat="1" x14ac:dyDescent="0.2">
      <c r="A2787" s="67" t="s">
        <v>27</v>
      </c>
      <c r="B2787" s="67" t="s">
        <v>23</v>
      </c>
      <c r="C2787" s="67" t="s">
        <v>25</v>
      </c>
      <c r="D2787" s="67" t="s">
        <v>300</v>
      </c>
      <c r="E2787" s="87">
        <f>+IF(ISNUMBER(DATA!L880),DATA!L880,"n/a")</f>
        <v>16710</v>
      </c>
      <c r="F2787" s="78">
        <f>+IF(ISNUMBER(DATA!M880),DATA!M880,"n/a")</f>
        <v>-0.24399999999999999</v>
      </c>
      <c r="G2787" s="87">
        <f>+IF(ISNUMBER(DATA!V880),DATA!V880,"n/a")</f>
        <v>54166</v>
      </c>
      <c r="H2787" s="78">
        <f>+IF(ISNUMBER(DATA!W880),DATA!W880,"n/a")</f>
        <v>-0.32800000000000001</v>
      </c>
      <c r="I2787" s="87">
        <f>+IF(ISNUMBER(DATA!AF880),DATA!AF880,"n/a")</f>
        <v>114521</v>
      </c>
      <c r="J2787" s="78">
        <f>+IF(ISNUMBER(DATA!AG880),DATA!AG880,"n/a")</f>
        <v>-0.28599999999999998</v>
      </c>
      <c r="K2787" s="87">
        <f>+IF(ISNUMBER(DATA!AP880),DATA!AP880,"n/a")</f>
        <v>232785</v>
      </c>
      <c r="L2787" s="78">
        <f>+IF(ISNUMBER(DATA!AQ880),DATA!AQ880,"n/a")</f>
        <v>-0.27500000000000002</v>
      </c>
      <c r="M2787" s="67"/>
      <c r="N2787" s="67"/>
      <c r="O2787" s="67"/>
      <c r="P2787" s="67"/>
      <c r="Q2787" s="67"/>
      <c r="S2787" s="71"/>
      <c r="U2787" s="71"/>
      <c r="W2787" s="71"/>
      <c r="Y2787" s="71"/>
    </row>
    <row r="2788" spans="1:25" s="70" customFormat="1" x14ac:dyDescent="0.2">
      <c r="A2788" s="67" t="s">
        <v>27</v>
      </c>
      <c r="B2788" s="67" t="s">
        <v>23</v>
      </c>
      <c r="C2788" s="67" t="s">
        <v>25</v>
      </c>
      <c r="D2788" s="67" t="s">
        <v>301</v>
      </c>
      <c r="E2788" s="87">
        <f>+IF(ISNUMBER(DATA!L881),DATA!L881,"n/a")</f>
        <v>33542</v>
      </c>
      <c r="F2788" s="78">
        <f>+IF(ISNUMBER(DATA!M881),DATA!M881,"n/a")</f>
        <v>0.245</v>
      </c>
      <c r="G2788" s="87">
        <f>+IF(ISNUMBER(DATA!V881),DATA!V881,"n/a")</f>
        <v>107804</v>
      </c>
      <c r="H2788" s="78">
        <f>+IF(ISNUMBER(DATA!W881),DATA!W881,"n/a")</f>
        <v>0.248</v>
      </c>
      <c r="I2788" s="87">
        <f>+IF(ISNUMBER(DATA!AF881),DATA!AF881,"n/a")</f>
        <v>209363</v>
      </c>
      <c r="J2788" s="78">
        <f>+IF(ISNUMBER(DATA!AG881),DATA!AG881,"n/a")</f>
        <v>0.253</v>
      </c>
      <c r="K2788" s="87">
        <f>+IF(ISNUMBER(DATA!AP881),DATA!AP881,"n/a")</f>
        <v>417576</v>
      </c>
      <c r="L2788" s="78">
        <f>+IF(ISNUMBER(DATA!AQ881),DATA!AQ881,"n/a")</f>
        <v>0.28999999999999998</v>
      </c>
      <c r="M2788" s="67"/>
      <c r="N2788" s="67"/>
      <c r="O2788" s="67"/>
      <c r="P2788" s="67"/>
      <c r="Q2788" s="67"/>
      <c r="S2788" s="71"/>
      <c r="U2788" s="71"/>
      <c r="W2788" s="71"/>
      <c r="Y2788" s="71"/>
    </row>
    <row r="2789" spans="1:25" s="70" customFormat="1" x14ac:dyDescent="0.2">
      <c r="A2789" s="67" t="s">
        <v>27</v>
      </c>
      <c r="B2789" s="67" t="s">
        <v>23</v>
      </c>
      <c r="C2789" s="67" t="s">
        <v>25</v>
      </c>
      <c r="D2789" s="67" t="s">
        <v>302</v>
      </c>
      <c r="E2789" s="87">
        <f>+IF(ISNUMBER(DATA!L882),DATA!L882,"n/a")</f>
        <v>171972</v>
      </c>
      <c r="F2789" s="78">
        <f>+IF(ISNUMBER(DATA!M882),DATA!M882,"n/a")</f>
        <v>0.23899999999999999</v>
      </c>
      <c r="G2789" s="87">
        <f>+IF(ISNUMBER(DATA!V882),DATA!V882,"n/a")</f>
        <v>499757</v>
      </c>
      <c r="H2789" s="78">
        <f>+IF(ISNUMBER(DATA!W882),DATA!W882,"n/a")</f>
        <v>0.28799999999999998</v>
      </c>
      <c r="I2789" s="87">
        <f>+IF(ISNUMBER(DATA!AF882),DATA!AF882,"n/a")</f>
        <v>1029084</v>
      </c>
      <c r="J2789" s="78">
        <f>+IF(ISNUMBER(DATA!AG882),DATA!AG882,"n/a")</f>
        <v>0.25800000000000001</v>
      </c>
      <c r="K2789" s="87">
        <f>+IF(ISNUMBER(DATA!AP882),DATA!AP882,"n/a")</f>
        <v>1996942</v>
      </c>
      <c r="L2789" s="78">
        <f>+IF(ISNUMBER(DATA!AQ882),DATA!AQ882,"n/a")</f>
        <v>7.3999999999999996E-2</v>
      </c>
      <c r="M2789" s="67"/>
      <c r="N2789" s="67"/>
      <c r="O2789" s="67"/>
      <c r="P2789" s="67"/>
      <c r="Q2789" s="67"/>
      <c r="S2789" s="71"/>
      <c r="U2789" s="71"/>
      <c r="W2789" s="71"/>
      <c r="Y2789" s="71"/>
    </row>
    <row r="2790" spans="1:25" s="70" customFormat="1" x14ac:dyDescent="0.2">
      <c r="A2790" s="67" t="s">
        <v>27</v>
      </c>
      <c r="B2790" s="67" t="s">
        <v>23</v>
      </c>
      <c r="C2790" s="67" t="s">
        <v>25</v>
      </c>
      <c r="D2790" s="67" t="s">
        <v>303</v>
      </c>
      <c r="E2790" s="87">
        <f>+IF(ISNUMBER(DATA!L883),DATA!L883,"n/a")</f>
        <v>58455</v>
      </c>
      <c r="F2790" s="78">
        <f>+IF(ISNUMBER(DATA!M883),DATA!M883,"n/a")</f>
        <v>-0.13400000000000001</v>
      </c>
      <c r="G2790" s="87">
        <f>+IF(ISNUMBER(DATA!V883),DATA!V883,"n/a")</f>
        <v>187542</v>
      </c>
      <c r="H2790" s="78">
        <f>+IF(ISNUMBER(DATA!W883),DATA!W883,"n/a")</f>
        <v>-0.113</v>
      </c>
      <c r="I2790" s="87">
        <f>+IF(ISNUMBER(DATA!AF883),DATA!AF883,"n/a")</f>
        <v>387845</v>
      </c>
      <c r="J2790" s="78">
        <f>+IF(ISNUMBER(DATA!AG883),DATA!AG883,"n/a")</f>
        <v>-0.123</v>
      </c>
      <c r="K2790" s="87">
        <f>+IF(ISNUMBER(DATA!AP883),DATA!AP883,"n/a")</f>
        <v>920874</v>
      </c>
      <c r="L2790" s="78">
        <f>+IF(ISNUMBER(DATA!AQ883),DATA!AQ883,"n/a")</f>
        <v>6.0000000000000001E-3</v>
      </c>
      <c r="M2790" s="67"/>
      <c r="N2790" s="67"/>
      <c r="O2790" s="67"/>
      <c r="P2790" s="67"/>
      <c r="Q2790" s="67"/>
      <c r="S2790" s="71"/>
      <c r="U2790" s="71"/>
      <c r="W2790" s="71"/>
      <c r="Y2790" s="71"/>
    </row>
    <row r="2791" spans="1:25" s="70" customFormat="1" x14ac:dyDescent="0.2">
      <c r="A2791" s="67" t="s">
        <v>27</v>
      </c>
      <c r="B2791" s="67" t="s">
        <v>23</v>
      </c>
      <c r="C2791" s="67" t="s">
        <v>25</v>
      </c>
      <c r="D2791" s="67" t="s">
        <v>304</v>
      </c>
      <c r="E2791" s="87">
        <f>+IF(ISNUMBER(DATA!L884),DATA!L884,"n/a")</f>
        <v>2519</v>
      </c>
      <c r="F2791" s="78">
        <f>+IF(ISNUMBER(DATA!M884),DATA!M884,"n/a")</f>
        <v>-0.70399999999999996</v>
      </c>
      <c r="G2791" s="87">
        <f>+IF(ISNUMBER(DATA!V884),DATA!V884,"n/a")</f>
        <v>7856</v>
      </c>
      <c r="H2791" s="78">
        <f>+IF(ISNUMBER(DATA!W884),DATA!W884,"n/a")</f>
        <v>-0.70599999999999996</v>
      </c>
      <c r="I2791" s="87">
        <f>+IF(ISNUMBER(DATA!AF884),DATA!AF884,"n/a")</f>
        <v>15871</v>
      </c>
      <c r="J2791" s="78">
        <f>+IF(ISNUMBER(DATA!AG884),DATA!AG884,"n/a")</f>
        <v>-0.71899999999999997</v>
      </c>
      <c r="K2791" s="87">
        <f>+IF(ISNUMBER(DATA!AP884),DATA!AP884,"n/a")</f>
        <v>38932</v>
      </c>
      <c r="L2791" s="78">
        <f>+IF(ISNUMBER(DATA!AQ884),DATA!AQ884,"n/a")</f>
        <v>-0.66500000000000004</v>
      </c>
      <c r="M2791" s="67"/>
      <c r="N2791" s="67"/>
      <c r="O2791" s="67"/>
      <c r="P2791" s="67"/>
      <c r="Q2791" s="67"/>
      <c r="S2791" s="71"/>
      <c r="U2791" s="71"/>
      <c r="W2791" s="71"/>
      <c r="Y2791" s="71"/>
    </row>
    <row r="2792" spans="1:25" s="70" customFormat="1" x14ac:dyDescent="0.2">
      <c r="A2792" s="67" t="s">
        <v>27</v>
      </c>
      <c r="B2792" s="67" t="s">
        <v>23</v>
      </c>
      <c r="C2792" s="67" t="s">
        <v>25</v>
      </c>
      <c r="D2792" s="67" t="s">
        <v>305</v>
      </c>
      <c r="E2792" s="87">
        <f>+IF(ISNUMBER(DATA!L885),DATA!L885,"n/a")</f>
        <v>80881</v>
      </c>
      <c r="F2792" s="78">
        <f>+IF(ISNUMBER(DATA!M885),DATA!M885,"n/a")</f>
        <v>0.39</v>
      </c>
      <c r="G2792" s="87">
        <f>+IF(ISNUMBER(DATA!V885),DATA!V885,"n/a")</f>
        <v>267806</v>
      </c>
      <c r="H2792" s="78">
        <f>+IF(ISNUMBER(DATA!W885),DATA!W885,"n/a")</f>
        <v>0.13600000000000001</v>
      </c>
      <c r="I2792" s="87">
        <f>+IF(ISNUMBER(DATA!AF885),DATA!AF885,"n/a")</f>
        <v>534070</v>
      </c>
      <c r="J2792" s="78">
        <f>+IF(ISNUMBER(DATA!AG885),DATA!AG885,"n/a")</f>
        <v>0.17899999999999999</v>
      </c>
      <c r="K2792" s="87">
        <f>+IF(ISNUMBER(DATA!AP885),DATA!AP885,"n/a")</f>
        <v>1097939</v>
      </c>
      <c r="L2792" s="78">
        <f>+IF(ISNUMBER(DATA!AQ885),DATA!AQ885,"n/a")</f>
        <v>0.17599999999999999</v>
      </c>
      <c r="M2792" s="67"/>
      <c r="N2792" s="67"/>
      <c r="O2792" s="67"/>
      <c r="P2792" s="67"/>
      <c r="Q2792" s="67"/>
      <c r="S2792" s="71"/>
      <c r="U2792" s="71"/>
      <c r="W2792" s="71"/>
      <c r="Y2792" s="71"/>
    </row>
    <row r="2793" spans="1:25" s="70" customFormat="1" x14ac:dyDescent="0.2">
      <c r="A2793" s="67" t="s">
        <v>27</v>
      </c>
      <c r="B2793" s="67" t="s">
        <v>23</v>
      </c>
      <c r="C2793" s="67" t="s">
        <v>25</v>
      </c>
      <c r="D2793" s="67" t="s">
        <v>306</v>
      </c>
      <c r="E2793" s="87">
        <f>+IF(ISNUMBER(DATA!L886),DATA!L886,"n/a")</f>
        <v>11894</v>
      </c>
      <c r="F2793" s="78">
        <f>+IF(ISNUMBER(DATA!M886),DATA!M886,"n/a")</f>
        <v>-0.30399999999999999</v>
      </c>
      <c r="G2793" s="87">
        <f>+IF(ISNUMBER(DATA!V886),DATA!V886,"n/a")</f>
        <v>36750</v>
      </c>
      <c r="H2793" s="78">
        <f>+IF(ISNUMBER(DATA!W886),DATA!W886,"n/a")</f>
        <v>-0.34</v>
      </c>
      <c r="I2793" s="87">
        <f>+IF(ISNUMBER(DATA!AF886),DATA!AF886,"n/a")</f>
        <v>82230</v>
      </c>
      <c r="J2793" s="78">
        <f>+IF(ISNUMBER(DATA!AG886),DATA!AG886,"n/a")</f>
        <v>-0.26</v>
      </c>
      <c r="K2793" s="87">
        <f>+IF(ISNUMBER(DATA!AP886),DATA!AP886,"n/a")</f>
        <v>177738</v>
      </c>
      <c r="L2793" s="78">
        <f>+IF(ISNUMBER(DATA!AQ886),DATA!AQ886,"n/a")</f>
        <v>-0.22900000000000001</v>
      </c>
      <c r="M2793" s="67"/>
      <c r="N2793" s="67"/>
      <c r="O2793" s="67"/>
      <c r="P2793" s="67"/>
      <c r="Q2793" s="67"/>
      <c r="S2793" s="71"/>
      <c r="U2793" s="71"/>
      <c r="W2793" s="71"/>
      <c r="Y2793" s="71"/>
    </row>
    <row r="2794" spans="1:25" s="70" customFormat="1" x14ac:dyDescent="0.2">
      <c r="A2794" s="67" t="s">
        <v>27</v>
      </c>
      <c r="B2794" s="67" t="s">
        <v>23</v>
      </c>
      <c r="C2794" s="67" t="s">
        <v>25</v>
      </c>
      <c r="D2794" s="67" t="s">
        <v>307</v>
      </c>
      <c r="E2794" s="87">
        <f>+IF(ISNUMBER(DATA!L887),DATA!L887,"n/a")</f>
        <v>108896</v>
      </c>
      <c r="F2794" s="78">
        <f>+IF(ISNUMBER(DATA!M887),DATA!M887,"n/a")</f>
        <v>0.10299999999999999</v>
      </c>
      <c r="G2794" s="87">
        <f>+IF(ISNUMBER(DATA!V887),DATA!V887,"n/a")</f>
        <v>315381</v>
      </c>
      <c r="H2794" s="78">
        <f>+IF(ISNUMBER(DATA!W887),DATA!W887,"n/a")</f>
        <v>0.13300000000000001</v>
      </c>
      <c r="I2794" s="87">
        <f>+IF(ISNUMBER(DATA!AF887),DATA!AF887,"n/a")</f>
        <v>656128</v>
      </c>
      <c r="J2794" s="78">
        <f>+IF(ISNUMBER(DATA!AG887),DATA!AG887,"n/a")</f>
        <v>0.23</v>
      </c>
      <c r="K2794" s="87">
        <f>+IF(ISNUMBER(DATA!AP887),DATA!AP887,"n/a")</f>
        <v>1277342</v>
      </c>
      <c r="L2794" s="78">
        <f>+IF(ISNUMBER(DATA!AQ887),DATA!AQ887,"n/a")</f>
        <v>0.14399999999999999</v>
      </c>
      <c r="M2794" s="67"/>
      <c r="N2794" s="67"/>
      <c r="O2794" s="67"/>
      <c r="P2794" s="67"/>
      <c r="Q2794" s="67"/>
      <c r="S2794" s="71"/>
      <c r="U2794" s="71"/>
      <c r="W2794" s="71"/>
      <c r="Y2794" s="71"/>
    </row>
    <row r="2795" spans="1:25" s="70" customFormat="1" x14ac:dyDescent="0.2">
      <c r="A2795" s="67" t="s">
        <v>27</v>
      </c>
      <c r="B2795" s="67" t="s">
        <v>23</v>
      </c>
      <c r="C2795" s="67" t="s">
        <v>25</v>
      </c>
      <c r="D2795" s="67" t="s">
        <v>308</v>
      </c>
      <c r="E2795" s="87">
        <f>+IF(ISNUMBER(DATA!L888),DATA!L888,"n/a")</f>
        <v>23391</v>
      </c>
      <c r="F2795" s="78">
        <f>+IF(ISNUMBER(DATA!M888),DATA!M888,"n/a")</f>
        <v>-0.373</v>
      </c>
      <c r="G2795" s="87">
        <f>+IF(ISNUMBER(DATA!V888),DATA!V888,"n/a")</f>
        <v>91107</v>
      </c>
      <c r="H2795" s="78">
        <f>+IF(ISNUMBER(DATA!W888),DATA!W888,"n/a")</f>
        <v>-0.21199999999999999</v>
      </c>
      <c r="I2795" s="87">
        <f>+IF(ISNUMBER(DATA!AF888),DATA!AF888,"n/a")</f>
        <v>198358</v>
      </c>
      <c r="J2795" s="78">
        <f>+IF(ISNUMBER(DATA!AG888),DATA!AG888,"n/a")</f>
        <v>-0.13</v>
      </c>
      <c r="K2795" s="87">
        <f>+IF(ISNUMBER(DATA!AP888),DATA!AP888,"n/a")</f>
        <v>457571</v>
      </c>
      <c r="L2795" s="78">
        <f>+IF(ISNUMBER(DATA!AQ888),DATA!AQ888,"n/a")</f>
        <v>-4.5999999999999999E-2</v>
      </c>
      <c r="M2795" s="67"/>
      <c r="N2795" s="67"/>
      <c r="O2795" s="67"/>
      <c r="P2795" s="67"/>
      <c r="Q2795" s="67"/>
      <c r="S2795" s="71"/>
      <c r="U2795" s="71"/>
      <c r="W2795" s="71"/>
      <c r="Y2795" s="71"/>
    </row>
    <row r="2796" spans="1:25" s="70" customFormat="1" x14ac:dyDescent="0.2">
      <c r="A2796" s="67" t="s">
        <v>27</v>
      </c>
      <c r="B2796" s="67" t="s">
        <v>23</v>
      </c>
      <c r="C2796" s="67" t="s">
        <v>25</v>
      </c>
      <c r="D2796" s="67" t="s">
        <v>309</v>
      </c>
      <c r="E2796" s="87">
        <f>+IF(ISNUMBER(DATA!L889),DATA!L889,"n/a")</f>
        <v>50799</v>
      </c>
      <c r="F2796" s="78">
        <f>+IF(ISNUMBER(DATA!M889),DATA!M889,"n/a")</f>
        <v>4.8000000000000001E-2</v>
      </c>
      <c r="G2796" s="87">
        <f>+IF(ISNUMBER(DATA!V889),DATA!V889,"n/a")</f>
        <v>148879</v>
      </c>
      <c r="H2796" s="78">
        <f>+IF(ISNUMBER(DATA!W889),DATA!W889,"n/a")</f>
        <v>5.3999999999999999E-2</v>
      </c>
      <c r="I2796" s="87">
        <f>+IF(ISNUMBER(DATA!AF889),DATA!AF889,"n/a")</f>
        <v>294783</v>
      </c>
      <c r="J2796" s="78">
        <f>+IF(ISNUMBER(DATA!AG889),DATA!AG889,"n/a")</f>
        <v>3.7999999999999999E-2</v>
      </c>
      <c r="K2796" s="87">
        <f>+IF(ISNUMBER(DATA!AP889),DATA!AP889,"n/a")</f>
        <v>608678</v>
      </c>
      <c r="L2796" s="78">
        <f>+IF(ISNUMBER(DATA!AQ889),DATA!AQ889,"n/a")</f>
        <v>4.5999999999999999E-2</v>
      </c>
      <c r="M2796" s="67"/>
      <c r="N2796" s="67"/>
      <c r="O2796" s="67"/>
      <c r="P2796" s="67"/>
      <c r="Q2796" s="67"/>
      <c r="S2796" s="71"/>
      <c r="U2796" s="71"/>
      <c r="W2796" s="71"/>
      <c r="Y2796" s="71"/>
    </row>
    <row r="2797" spans="1:25" s="70" customFormat="1" x14ac:dyDescent="0.2">
      <c r="A2797" s="67" t="s">
        <v>27</v>
      </c>
      <c r="B2797" s="67" t="s">
        <v>23</v>
      </c>
      <c r="C2797" s="67" t="s">
        <v>25</v>
      </c>
      <c r="D2797" s="67" t="s">
        <v>310</v>
      </c>
      <c r="E2797" s="87">
        <f>+IF(ISNUMBER(DATA!L890),DATA!L890,"n/a")</f>
        <v>18664</v>
      </c>
      <c r="F2797" s="78">
        <f>+IF(ISNUMBER(DATA!M890),DATA!M890,"n/a")</f>
        <v>-0.54200000000000004</v>
      </c>
      <c r="G2797" s="87">
        <f>+IF(ISNUMBER(DATA!V890),DATA!V890,"n/a")</f>
        <v>55133</v>
      </c>
      <c r="H2797" s="78">
        <f>+IF(ISNUMBER(DATA!W890),DATA!W890,"n/a")</f>
        <v>-0.56599999999999995</v>
      </c>
      <c r="I2797" s="87">
        <f>+IF(ISNUMBER(DATA!AF890),DATA!AF890,"n/a")</f>
        <v>111972</v>
      </c>
      <c r="J2797" s="78">
        <f>+IF(ISNUMBER(DATA!AG890),DATA!AG890,"n/a")</f>
        <v>-0.61799999999999999</v>
      </c>
      <c r="K2797" s="87">
        <f>+IF(ISNUMBER(DATA!AP890),DATA!AP890,"n/a")</f>
        <v>310015</v>
      </c>
      <c r="L2797" s="78">
        <f>+IF(ISNUMBER(DATA!AQ890),DATA!AQ890,"n/a")</f>
        <v>-0.50900000000000001</v>
      </c>
      <c r="M2797" s="67"/>
      <c r="N2797" s="67"/>
      <c r="O2797" s="67"/>
      <c r="P2797" s="67"/>
      <c r="Q2797" s="67"/>
      <c r="S2797" s="71"/>
      <c r="U2797" s="71"/>
      <c r="W2797" s="71"/>
      <c r="Y2797" s="71"/>
    </row>
    <row r="2798" spans="1:25" s="70" customFormat="1" x14ac:dyDescent="0.2">
      <c r="A2798" s="67" t="s">
        <v>27</v>
      </c>
      <c r="B2798" s="67" t="s">
        <v>23</v>
      </c>
      <c r="C2798" s="67" t="s">
        <v>25</v>
      </c>
      <c r="D2798" s="67" t="s">
        <v>311</v>
      </c>
      <c r="E2798" s="87">
        <f>+IF(ISNUMBER(DATA!L891),DATA!L891,"n/a")</f>
        <v>45491</v>
      </c>
      <c r="F2798" s="78">
        <f>+IF(ISNUMBER(DATA!M891),DATA!M891,"n/a")</f>
        <v>-4.2000000000000003E-2</v>
      </c>
      <c r="G2798" s="87">
        <f>+IF(ISNUMBER(DATA!V891),DATA!V891,"n/a")</f>
        <v>145423</v>
      </c>
      <c r="H2798" s="78">
        <f>+IF(ISNUMBER(DATA!W891),DATA!W891,"n/a")</f>
        <v>2.4E-2</v>
      </c>
      <c r="I2798" s="87">
        <f>+IF(ISNUMBER(DATA!AF891),DATA!AF891,"n/a")</f>
        <v>283752</v>
      </c>
      <c r="J2798" s="78">
        <f>+IF(ISNUMBER(DATA!AG891),DATA!AG891,"n/a")</f>
        <v>8.9999999999999993E-3</v>
      </c>
      <c r="K2798" s="87">
        <f>+IF(ISNUMBER(DATA!AP891),DATA!AP891,"n/a")</f>
        <v>606070</v>
      </c>
      <c r="L2798" s="78">
        <f>+IF(ISNUMBER(DATA!AQ891),DATA!AQ891,"n/a")</f>
        <v>0.03</v>
      </c>
      <c r="M2798" s="67"/>
      <c r="N2798" s="67"/>
      <c r="O2798" s="67"/>
      <c r="P2798" s="67"/>
      <c r="Q2798" s="67"/>
      <c r="S2798" s="71"/>
      <c r="U2798" s="71"/>
      <c r="W2798" s="71"/>
      <c r="Y2798" s="71"/>
    </row>
    <row r="2799" spans="1:25" s="70" customFormat="1" x14ac:dyDescent="0.2">
      <c r="A2799" s="67" t="s">
        <v>27</v>
      </c>
      <c r="B2799" s="67" t="s">
        <v>23</v>
      </c>
      <c r="C2799" s="67" t="s">
        <v>25</v>
      </c>
      <c r="D2799" s="67" t="s">
        <v>312</v>
      </c>
      <c r="E2799" s="87">
        <f>+IF(ISNUMBER(DATA!L892),DATA!L892,"n/a")</f>
        <v>31529</v>
      </c>
      <c r="F2799" s="78">
        <f>+IF(ISNUMBER(DATA!M892),DATA!M892,"n/a")</f>
        <v>-0.23400000000000001</v>
      </c>
      <c r="G2799" s="87">
        <f>+IF(ISNUMBER(DATA!V892),DATA!V892,"n/a")</f>
        <v>95704</v>
      </c>
      <c r="H2799" s="78">
        <f>+IF(ISNUMBER(DATA!W892),DATA!W892,"n/a")</f>
        <v>-0.24099999999999999</v>
      </c>
      <c r="I2799" s="87">
        <f>+IF(ISNUMBER(DATA!AF892),DATA!AF892,"n/a")</f>
        <v>197987</v>
      </c>
      <c r="J2799" s="78">
        <f>+IF(ISNUMBER(DATA!AG892),DATA!AG892,"n/a")</f>
        <v>-0.17399999999999999</v>
      </c>
      <c r="K2799" s="87">
        <f>+IF(ISNUMBER(DATA!AP892),DATA!AP892,"n/a")</f>
        <v>424267</v>
      </c>
      <c r="L2799" s="78">
        <f>+IF(ISNUMBER(DATA!AQ892),DATA!AQ892,"n/a")</f>
        <v>-0.109</v>
      </c>
      <c r="M2799" s="67"/>
      <c r="N2799" s="67"/>
      <c r="O2799" s="67"/>
      <c r="P2799" s="67"/>
      <c r="Q2799" s="67"/>
      <c r="S2799" s="71"/>
      <c r="U2799" s="71"/>
      <c r="W2799" s="71"/>
      <c r="Y2799" s="71"/>
    </row>
    <row r="2800" spans="1:25" s="70" customFormat="1" x14ac:dyDescent="0.2">
      <c r="A2800" s="67" t="s">
        <v>27</v>
      </c>
      <c r="B2800" s="67" t="s">
        <v>23</v>
      </c>
      <c r="C2800" s="67" t="s">
        <v>25</v>
      </c>
      <c r="D2800" s="67" t="s">
        <v>313</v>
      </c>
      <c r="E2800" s="87">
        <f>+IF(ISNUMBER(DATA!L893),DATA!L893,"n/a")</f>
        <v>10513</v>
      </c>
      <c r="F2800" s="78">
        <f>+IF(ISNUMBER(DATA!M893),DATA!M893,"n/a")</f>
        <v>-0.34699999999999998</v>
      </c>
      <c r="G2800" s="87">
        <f>+IF(ISNUMBER(DATA!V893),DATA!V893,"n/a")</f>
        <v>31874</v>
      </c>
      <c r="H2800" s="78">
        <f>+IF(ISNUMBER(DATA!W893),DATA!W893,"n/a")</f>
        <v>-0.36499999999999999</v>
      </c>
      <c r="I2800" s="87">
        <f>+IF(ISNUMBER(DATA!AF893),DATA!AF893,"n/a")</f>
        <v>70810</v>
      </c>
      <c r="J2800" s="78">
        <f>+IF(ISNUMBER(DATA!AG893),DATA!AG893,"n/a")</f>
        <v>-0.28599999999999998</v>
      </c>
      <c r="K2800" s="87">
        <f>+IF(ISNUMBER(DATA!AP893),DATA!AP893,"n/a")</f>
        <v>175664</v>
      </c>
      <c r="L2800" s="78">
        <f>+IF(ISNUMBER(DATA!AQ893),DATA!AQ893,"n/a")</f>
        <v>-0.11600000000000001</v>
      </c>
      <c r="M2800" s="67"/>
      <c r="N2800" s="67"/>
      <c r="O2800" s="67"/>
      <c r="P2800" s="67"/>
      <c r="Q2800" s="67"/>
      <c r="S2800" s="71"/>
      <c r="U2800" s="71"/>
      <c r="W2800" s="71"/>
      <c r="Y2800" s="71"/>
    </row>
    <row r="2801" spans="1:25" s="70" customFormat="1" x14ac:dyDescent="0.2">
      <c r="A2801" s="67" t="s">
        <v>27</v>
      </c>
      <c r="B2801" s="67" t="s">
        <v>23</v>
      </c>
      <c r="C2801" s="67" t="s">
        <v>25</v>
      </c>
      <c r="D2801" s="67" t="s">
        <v>314</v>
      </c>
      <c r="E2801" s="87">
        <f>+IF(ISNUMBER(DATA!L894),DATA!L894,"n/a")</f>
        <v>48985</v>
      </c>
      <c r="F2801" s="78">
        <f>+IF(ISNUMBER(DATA!M894),DATA!M894,"n/a")</f>
        <v>0.151</v>
      </c>
      <c r="G2801" s="87">
        <f>+IF(ISNUMBER(DATA!V894),DATA!V894,"n/a")</f>
        <v>147734</v>
      </c>
      <c r="H2801" s="78">
        <f>+IF(ISNUMBER(DATA!W894),DATA!W894,"n/a")</f>
        <v>0.16</v>
      </c>
      <c r="I2801" s="87">
        <f>+IF(ISNUMBER(DATA!AF894),DATA!AF894,"n/a")</f>
        <v>292101</v>
      </c>
      <c r="J2801" s="78">
        <f>+IF(ISNUMBER(DATA!AG894),DATA!AG894,"n/a")</f>
        <v>0.13900000000000001</v>
      </c>
      <c r="K2801" s="87">
        <f>+IF(ISNUMBER(DATA!AP894),DATA!AP894,"n/a")</f>
        <v>627965</v>
      </c>
      <c r="L2801" s="78">
        <f>+IF(ISNUMBER(DATA!AQ894),DATA!AQ894,"n/a")</f>
        <v>0.129</v>
      </c>
      <c r="M2801" s="67"/>
      <c r="N2801" s="67"/>
      <c r="O2801" s="67"/>
      <c r="P2801" s="67"/>
      <c r="Q2801" s="67"/>
      <c r="S2801" s="71"/>
      <c r="U2801" s="71"/>
      <c r="W2801" s="71"/>
      <c r="Y2801" s="71"/>
    </row>
    <row r="2802" spans="1:25" s="70" customFormat="1" x14ac:dyDescent="0.2">
      <c r="A2802" s="67" t="s">
        <v>27</v>
      </c>
      <c r="B2802" s="67" t="s">
        <v>23</v>
      </c>
      <c r="C2802" s="67" t="s">
        <v>25</v>
      </c>
      <c r="D2802" s="67" t="s">
        <v>315</v>
      </c>
      <c r="E2802" s="87">
        <f>+IF(ISNUMBER(DATA!L895),DATA!L895,"n/a")</f>
        <v>4260</v>
      </c>
      <c r="F2802" s="78">
        <f>+IF(ISNUMBER(DATA!M895),DATA!M895,"n/a")</f>
        <v>-0.13900000000000001</v>
      </c>
      <c r="G2802" s="87">
        <f>+IF(ISNUMBER(DATA!V895),DATA!V895,"n/a")</f>
        <v>11448</v>
      </c>
      <c r="H2802" s="78">
        <f>+IF(ISNUMBER(DATA!W895),DATA!W895,"n/a")</f>
        <v>-0.26700000000000002</v>
      </c>
      <c r="I2802" s="87">
        <f>+IF(ISNUMBER(DATA!AF895),DATA!AF895,"n/a")</f>
        <v>20695</v>
      </c>
      <c r="J2802" s="78">
        <f>+IF(ISNUMBER(DATA!AG895),DATA!AG895,"n/a")</f>
        <v>-0.35199999999999998</v>
      </c>
      <c r="K2802" s="87">
        <f>+IF(ISNUMBER(DATA!AP895),DATA!AP895,"n/a")</f>
        <v>48935</v>
      </c>
      <c r="L2802" s="78">
        <f>+IF(ISNUMBER(DATA!AQ895),DATA!AQ895,"n/a")</f>
        <v>-0.32100000000000001</v>
      </c>
      <c r="M2802" s="67"/>
      <c r="N2802" s="67"/>
      <c r="O2802" s="67"/>
      <c r="P2802" s="67"/>
      <c r="Q2802" s="67"/>
      <c r="S2802" s="71"/>
      <c r="U2802" s="71"/>
      <c r="W2802" s="71"/>
      <c r="Y2802" s="71"/>
    </row>
    <row r="2803" spans="1:25" s="70" customFormat="1" x14ac:dyDescent="0.2">
      <c r="A2803" s="67" t="s">
        <v>27</v>
      </c>
      <c r="B2803" s="67" t="s">
        <v>23</v>
      </c>
      <c r="C2803" s="67" t="s">
        <v>25</v>
      </c>
      <c r="D2803" s="67" t="s">
        <v>316</v>
      </c>
      <c r="E2803" s="87">
        <f>+IF(ISNUMBER(DATA!L896),DATA!L896,"n/a")</f>
        <v>29093</v>
      </c>
      <c r="F2803" s="78">
        <f>+IF(ISNUMBER(DATA!M896),DATA!M896,"n/a")</f>
        <v>-0.13500000000000001</v>
      </c>
      <c r="G2803" s="87">
        <f>+IF(ISNUMBER(DATA!V896),DATA!V896,"n/a")</f>
        <v>91925</v>
      </c>
      <c r="H2803" s="78">
        <f>+IF(ISNUMBER(DATA!W896),DATA!W896,"n/a")</f>
        <v>-0.14899999999999999</v>
      </c>
      <c r="I2803" s="87">
        <f>+IF(ISNUMBER(DATA!AF896),DATA!AF896,"n/a")</f>
        <v>176656</v>
      </c>
      <c r="J2803" s="78">
        <f>+IF(ISNUMBER(DATA!AG896),DATA!AG896,"n/a")</f>
        <v>-0.183</v>
      </c>
      <c r="K2803" s="87">
        <f>+IF(ISNUMBER(DATA!AP896),DATA!AP896,"n/a")</f>
        <v>421109</v>
      </c>
      <c r="L2803" s="78">
        <f>+IF(ISNUMBER(DATA!AQ896),DATA!AQ896,"n/a")</f>
        <v>-5.8999999999999997E-2</v>
      </c>
      <c r="M2803" s="67"/>
      <c r="N2803" s="67"/>
      <c r="O2803" s="67"/>
      <c r="P2803" s="67"/>
      <c r="Q2803" s="67"/>
      <c r="S2803" s="71"/>
      <c r="U2803" s="71"/>
      <c r="W2803" s="71"/>
      <c r="Y2803" s="71"/>
    </row>
    <row r="2804" spans="1:25" s="70" customFormat="1" x14ac:dyDescent="0.2">
      <c r="A2804" s="67" t="s">
        <v>27</v>
      </c>
      <c r="B2804" s="67" t="s">
        <v>23</v>
      </c>
      <c r="C2804" s="67" t="s">
        <v>25</v>
      </c>
      <c r="D2804" s="67" t="s">
        <v>317</v>
      </c>
      <c r="E2804" s="87">
        <f>+IF(ISNUMBER(DATA!L897),DATA!L897,"n/a")</f>
        <v>88141</v>
      </c>
      <c r="F2804" s="78">
        <f>+IF(ISNUMBER(DATA!M897),DATA!M897,"n/a")</f>
        <v>0.222</v>
      </c>
      <c r="G2804" s="87">
        <f>+IF(ISNUMBER(DATA!V897),DATA!V897,"n/a")</f>
        <v>274652</v>
      </c>
      <c r="H2804" s="78">
        <f>+IF(ISNUMBER(DATA!W897),DATA!W897,"n/a")</f>
        <v>0.21199999999999999</v>
      </c>
      <c r="I2804" s="87">
        <f>+IF(ISNUMBER(DATA!AF897),DATA!AF897,"n/a")</f>
        <v>526282</v>
      </c>
      <c r="J2804" s="78">
        <f>+IF(ISNUMBER(DATA!AG897),DATA!AG897,"n/a")</f>
        <v>0.13800000000000001</v>
      </c>
      <c r="K2804" s="87">
        <f>+IF(ISNUMBER(DATA!AP897),DATA!AP897,"n/a")</f>
        <v>1070538</v>
      </c>
      <c r="L2804" s="78">
        <f>+IF(ISNUMBER(DATA!AQ897),DATA!AQ897,"n/a")</f>
        <v>9.4E-2</v>
      </c>
      <c r="M2804" s="67"/>
      <c r="N2804" s="67"/>
      <c r="O2804" s="67"/>
      <c r="P2804" s="67"/>
      <c r="Q2804" s="67"/>
      <c r="S2804" s="71"/>
      <c r="U2804" s="71"/>
      <c r="W2804" s="71"/>
      <c r="Y2804" s="71"/>
    </row>
    <row r="2805" spans="1:25" s="70" customFormat="1" x14ac:dyDescent="0.2">
      <c r="A2805" s="67" t="s">
        <v>27</v>
      </c>
      <c r="B2805" s="67" t="s">
        <v>23</v>
      </c>
      <c r="C2805" s="67" t="s">
        <v>25</v>
      </c>
      <c r="D2805" s="67" t="s">
        <v>318</v>
      </c>
      <c r="E2805" s="87">
        <f>+IF(ISNUMBER(DATA!L898),DATA!L898,"n/a")</f>
        <v>19755</v>
      </c>
      <c r="F2805" s="78">
        <f>+IF(ISNUMBER(DATA!M898),DATA!M898,"n/a")</f>
        <v>-0.54700000000000004</v>
      </c>
      <c r="G2805" s="87">
        <f>+IF(ISNUMBER(DATA!V898),DATA!V898,"n/a")</f>
        <v>55510</v>
      </c>
      <c r="H2805" s="78">
        <f>+IF(ISNUMBER(DATA!W898),DATA!W898,"n/a")</f>
        <v>-0.56699999999999995</v>
      </c>
      <c r="I2805" s="87">
        <f>+IF(ISNUMBER(DATA!AF898),DATA!AF898,"n/a")</f>
        <v>112344</v>
      </c>
      <c r="J2805" s="78">
        <f>+IF(ISNUMBER(DATA!AG898),DATA!AG898,"n/a")</f>
        <v>-0.56499999999999995</v>
      </c>
      <c r="K2805" s="87">
        <f>+IF(ISNUMBER(DATA!AP898),DATA!AP898,"n/a")</f>
        <v>328124</v>
      </c>
      <c r="L2805" s="78">
        <f>+IF(ISNUMBER(DATA!AQ898),DATA!AQ898,"n/a")</f>
        <v>-0.41599999999999998</v>
      </c>
      <c r="M2805" s="67"/>
      <c r="N2805" s="67"/>
      <c r="O2805" s="67"/>
      <c r="P2805" s="67"/>
      <c r="Q2805" s="67"/>
      <c r="S2805" s="71"/>
      <c r="U2805" s="71"/>
      <c r="W2805" s="71"/>
      <c r="Y2805" s="71"/>
    </row>
    <row r="2806" spans="1:25" s="70" customFormat="1" x14ac:dyDescent="0.2">
      <c r="A2806" s="67" t="s">
        <v>27</v>
      </c>
      <c r="B2806" s="67" t="s">
        <v>23</v>
      </c>
      <c r="C2806" s="67" t="s">
        <v>25</v>
      </c>
      <c r="D2806" s="67" t="s">
        <v>319</v>
      </c>
      <c r="E2806" s="87">
        <f>+IF(ISNUMBER(DATA!L899),DATA!L899,"n/a")</f>
        <v>69735</v>
      </c>
      <c r="F2806" s="78">
        <f>+IF(ISNUMBER(DATA!M899),DATA!M899,"n/a")</f>
        <v>0.23300000000000001</v>
      </c>
      <c r="G2806" s="87">
        <f>+IF(ISNUMBER(DATA!V899),DATA!V899,"n/a")</f>
        <v>229991</v>
      </c>
      <c r="H2806" s="78">
        <f>+IF(ISNUMBER(DATA!W899),DATA!W899,"n/a")</f>
        <v>5.1999999999999998E-2</v>
      </c>
      <c r="I2806" s="87">
        <f>+IF(ISNUMBER(DATA!AF899),DATA!AF899,"n/a")</f>
        <v>480340</v>
      </c>
      <c r="J2806" s="78">
        <f>+IF(ISNUMBER(DATA!AG899),DATA!AG899,"n/a")</f>
        <v>0.111</v>
      </c>
      <c r="K2806" s="87">
        <f>+IF(ISNUMBER(DATA!AP899),DATA!AP899,"n/a")</f>
        <v>953945</v>
      </c>
      <c r="L2806" s="78">
        <f>+IF(ISNUMBER(DATA!AQ899),DATA!AQ899,"n/a")</f>
        <v>7.4999999999999997E-2</v>
      </c>
      <c r="M2806" s="67"/>
      <c r="N2806" s="67"/>
      <c r="O2806" s="67"/>
      <c r="P2806" s="67"/>
      <c r="Q2806" s="67"/>
      <c r="S2806" s="71"/>
      <c r="U2806" s="71"/>
      <c r="W2806" s="71"/>
      <c r="Y2806" s="71"/>
    </row>
    <row r="2807" spans="1:25" s="70" customFormat="1" x14ac:dyDescent="0.2">
      <c r="A2807" s="67" t="s">
        <v>27</v>
      </c>
      <c r="B2807" s="67" t="s">
        <v>23</v>
      </c>
      <c r="C2807" s="67" t="s">
        <v>25</v>
      </c>
      <c r="D2807" s="67" t="s">
        <v>320</v>
      </c>
      <c r="E2807" s="87">
        <f>+IF(ISNUMBER(DATA!L900),DATA!L900,"n/a")</f>
        <v>28454</v>
      </c>
      <c r="F2807" s="78">
        <f>+IF(ISNUMBER(DATA!M900),DATA!M900,"n/a")</f>
        <v>0.13200000000000001</v>
      </c>
      <c r="G2807" s="87">
        <f>+IF(ISNUMBER(DATA!V900),DATA!V900,"n/a")</f>
        <v>89991</v>
      </c>
      <c r="H2807" s="78">
        <f>+IF(ISNUMBER(DATA!W900),DATA!W900,"n/a")</f>
        <v>5.5E-2</v>
      </c>
      <c r="I2807" s="87">
        <f>+IF(ISNUMBER(DATA!AF900),DATA!AF900,"n/a")</f>
        <v>185473</v>
      </c>
      <c r="J2807" s="78">
        <f>+IF(ISNUMBER(DATA!AG900),DATA!AG900,"n/a")</f>
        <v>0.13</v>
      </c>
      <c r="K2807" s="87">
        <f>+IF(ISNUMBER(DATA!AP900),DATA!AP900,"n/a")</f>
        <v>387866</v>
      </c>
      <c r="L2807" s="78">
        <f>+IF(ISNUMBER(DATA!AQ900),DATA!AQ900,"n/a")</f>
        <v>0.124</v>
      </c>
      <c r="M2807" s="67"/>
      <c r="N2807" s="67"/>
      <c r="O2807" s="67"/>
      <c r="P2807" s="67"/>
      <c r="Q2807" s="67"/>
      <c r="S2807" s="71"/>
      <c r="U2807" s="71"/>
      <c r="W2807" s="71"/>
      <c r="Y2807" s="71"/>
    </row>
    <row r="2808" spans="1:25" s="70" customFormat="1" x14ac:dyDescent="0.2">
      <c r="A2808" s="67" t="s">
        <v>27</v>
      </c>
      <c r="B2808" s="67" t="s">
        <v>23</v>
      </c>
      <c r="C2808" s="67" t="s">
        <v>25</v>
      </c>
      <c r="D2808" s="67" t="s">
        <v>321</v>
      </c>
      <c r="E2808" s="87">
        <f>+IF(ISNUMBER(DATA!L901),DATA!L901,"n/a")</f>
        <v>105085</v>
      </c>
      <c r="F2808" s="78">
        <f>+IF(ISNUMBER(DATA!M901),DATA!M901,"n/a")</f>
        <v>0.34300000000000003</v>
      </c>
      <c r="G2808" s="87">
        <f>+IF(ISNUMBER(DATA!V901),DATA!V901,"n/a")</f>
        <v>348008</v>
      </c>
      <c r="H2808" s="78">
        <f>+IF(ISNUMBER(DATA!W901),DATA!W901,"n/a")</f>
        <v>7.2999999999999995E-2</v>
      </c>
      <c r="I2808" s="87">
        <f>+IF(ISNUMBER(DATA!AF901),DATA!AF901,"n/a")</f>
        <v>691726</v>
      </c>
      <c r="J2808" s="78">
        <f>+IF(ISNUMBER(DATA!AG901),DATA!AG901,"n/a")</f>
        <v>0.126</v>
      </c>
      <c r="K2808" s="87">
        <f>+IF(ISNUMBER(DATA!AP901),DATA!AP901,"n/a")</f>
        <v>1442763</v>
      </c>
      <c r="L2808" s="78">
        <f>+IF(ISNUMBER(DATA!AQ901),DATA!AQ901,"n/a")</f>
        <v>0.13600000000000001</v>
      </c>
      <c r="M2808" s="67"/>
      <c r="N2808" s="67"/>
      <c r="O2808" s="67"/>
      <c r="P2808" s="67"/>
      <c r="Q2808" s="67"/>
      <c r="S2808" s="71"/>
      <c r="U2808" s="71"/>
      <c r="W2808" s="71"/>
      <c r="Y2808" s="71"/>
    </row>
    <row r="2809" spans="1:25" s="70" customFormat="1" x14ac:dyDescent="0.2">
      <c r="A2809" s="67" t="s">
        <v>27</v>
      </c>
      <c r="B2809" s="67" t="s">
        <v>23</v>
      </c>
      <c r="C2809" s="67" t="s">
        <v>25</v>
      </c>
      <c r="D2809" s="67" t="s">
        <v>347</v>
      </c>
      <c r="E2809" s="87">
        <f>+IF(ISNUMBER(DATA!L902),DATA!L902,"n/a")</f>
        <v>11227</v>
      </c>
      <c r="F2809" s="78">
        <f>+IF(ISNUMBER(DATA!M902),DATA!M902,"n/a")</f>
        <v>-0.35799999999999998</v>
      </c>
      <c r="G2809" s="87">
        <f>+IF(ISNUMBER(DATA!V902),DATA!V902,"n/a")</f>
        <v>33046</v>
      </c>
      <c r="H2809" s="78">
        <f>+IF(ISNUMBER(DATA!W902),DATA!W902,"n/a")</f>
        <v>-0.41699999999999998</v>
      </c>
      <c r="I2809" s="87">
        <f>+IF(ISNUMBER(DATA!AF902),DATA!AF902,"n/a")</f>
        <v>69946</v>
      </c>
      <c r="J2809" s="78">
        <f>+IF(ISNUMBER(DATA!AG902),DATA!AG902,"n/a")</f>
        <v>-0.36799999999999999</v>
      </c>
      <c r="K2809" s="87">
        <f>+IF(ISNUMBER(DATA!AP902),DATA!AP902,"n/a")</f>
        <v>182101</v>
      </c>
      <c r="L2809" s="78">
        <f>+IF(ISNUMBER(DATA!AQ902),DATA!AQ902,"n/a")</f>
        <v>-0.222</v>
      </c>
      <c r="M2809" s="67"/>
      <c r="N2809" s="67"/>
      <c r="O2809" s="67"/>
      <c r="P2809" s="67"/>
      <c r="Q2809" s="67"/>
      <c r="S2809" s="71"/>
      <c r="U2809" s="71"/>
      <c r="W2809" s="71"/>
      <c r="Y2809" s="71"/>
    </row>
    <row r="2810" spans="1:25" s="70" customFormat="1" x14ac:dyDescent="0.2">
      <c r="A2810" s="67" t="s">
        <v>27</v>
      </c>
      <c r="B2810" s="67" t="s">
        <v>23</v>
      </c>
      <c r="C2810" s="67" t="s">
        <v>25</v>
      </c>
      <c r="D2810" s="67" t="s">
        <v>348</v>
      </c>
      <c r="E2810" s="87">
        <f>+IF(ISNUMBER(DATA!L903),DATA!L903,"n/a")</f>
        <v>27804</v>
      </c>
      <c r="F2810" s="78">
        <f>+IF(ISNUMBER(DATA!M903),DATA!M903,"n/a")</f>
        <v>-0.13100000000000001</v>
      </c>
      <c r="G2810" s="87">
        <f>+IF(ISNUMBER(DATA!V903),DATA!V903,"n/a")</f>
        <v>86586</v>
      </c>
      <c r="H2810" s="78">
        <f>+IF(ISNUMBER(DATA!W903),DATA!W903,"n/a")</f>
        <v>-0.155</v>
      </c>
      <c r="I2810" s="87">
        <f>+IF(ISNUMBER(DATA!AF903),DATA!AF903,"n/a")</f>
        <v>179372</v>
      </c>
      <c r="J2810" s="78">
        <f>+IF(ISNUMBER(DATA!AG903),DATA!AG903,"n/a")</f>
        <v>-0.17299999999999999</v>
      </c>
      <c r="K2810" s="87">
        <f>+IF(ISNUMBER(DATA!AP903),DATA!AP903,"n/a")</f>
        <v>386410</v>
      </c>
      <c r="L2810" s="78">
        <f>+IF(ISNUMBER(DATA!AQ903),DATA!AQ903,"n/a")</f>
        <v>-0.13400000000000001</v>
      </c>
      <c r="M2810" s="67"/>
      <c r="N2810" s="67"/>
      <c r="O2810" s="67"/>
      <c r="P2810" s="67"/>
      <c r="Q2810" s="67"/>
      <c r="S2810" s="71"/>
      <c r="U2810" s="71"/>
      <c r="W2810" s="71"/>
      <c r="Y2810" s="71"/>
    </row>
    <row r="2811" spans="1:25" x14ac:dyDescent="0.2">
      <c r="E2811" s="101"/>
      <c r="F2811" s="103"/>
      <c r="G2811" s="101"/>
      <c r="H2811" s="103"/>
      <c r="I2811" s="101"/>
      <c r="J2811" s="103"/>
      <c r="K2811" s="101"/>
      <c r="L2811" s="103"/>
    </row>
    <row r="2812" spans="1:25" s="70" customFormat="1" x14ac:dyDescent="0.2">
      <c r="A2812" s="67" t="s">
        <v>27</v>
      </c>
      <c r="B2812" s="67" t="s">
        <v>23</v>
      </c>
      <c r="C2812" s="67" t="s">
        <v>10</v>
      </c>
      <c r="D2812" s="67" t="s">
        <v>274</v>
      </c>
      <c r="E2812" s="88">
        <f>+IF(ISNUMBER(DATA!N854),DATA!N854,"n/a")</f>
        <v>4.97</v>
      </c>
      <c r="F2812" s="78">
        <f>+IF(ISNUMBER(DATA!O854),DATA!O854,"n/a")</f>
        <v>-2.1000000000000001E-2</v>
      </c>
      <c r="G2812" s="88">
        <f>+IF(ISNUMBER(DATA!X854),DATA!X854,"n/a")</f>
        <v>4.84</v>
      </c>
      <c r="H2812" s="78">
        <f>+IF(ISNUMBER(DATA!Y854),DATA!Y854,"n/a")</f>
        <v>-7.0000000000000001E-3</v>
      </c>
      <c r="I2812" s="88">
        <f>+IF(ISNUMBER(DATA!AH854),DATA!AH854,"n/a")</f>
        <v>4.7699999999999996</v>
      </c>
      <c r="J2812" s="78">
        <f>+IF(ISNUMBER(DATA!AI854),DATA!AI854,"n/a")</f>
        <v>-3.0000000000000001E-3</v>
      </c>
      <c r="K2812" s="88">
        <f>+IF(ISNUMBER(DATA!AR854),DATA!AR854,"n/a")</f>
        <v>4.7300000000000004</v>
      </c>
      <c r="L2812" s="78">
        <f>+IF(ISNUMBER(DATA!AS854),DATA!AS854,"n/a")</f>
        <v>-5.0000000000000001E-3</v>
      </c>
      <c r="M2812" s="67"/>
      <c r="N2812" s="67"/>
      <c r="O2812" s="67"/>
      <c r="P2812" s="67"/>
      <c r="Q2812" s="67"/>
      <c r="S2812" s="71"/>
      <c r="U2812" s="71"/>
      <c r="W2812" s="71"/>
      <c r="Y2812" s="71"/>
    </row>
    <row r="2813" spans="1:25" s="70" customFormat="1" x14ac:dyDescent="0.2">
      <c r="A2813" s="67" t="s">
        <v>27</v>
      </c>
      <c r="B2813" s="67" t="s">
        <v>23</v>
      </c>
      <c r="C2813" s="67" t="s">
        <v>10</v>
      </c>
      <c r="D2813" s="67" t="s">
        <v>275</v>
      </c>
      <c r="E2813" s="88">
        <f>+IF(ISNUMBER(DATA!N855),DATA!N855,"n/a")</f>
        <v>4.2699999999999996</v>
      </c>
      <c r="F2813" s="78">
        <f>+IF(ISNUMBER(DATA!O855),DATA!O855,"n/a")</f>
        <v>-6.8000000000000005E-2</v>
      </c>
      <c r="G2813" s="88">
        <f>+IF(ISNUMBER(DATA!X855),DATA!X855,"n/a")</f>
        <v>4.3</v>
      </c>
      <c r="H2813" s="78">
        <f>+IF(ISNUMBER(DATA!Y855),DATA!Y855,"n/a")</f>
        <v>-1E-3</v>
      </c>
      <c r="I2813" s="88">
        <f>+IF(ISNUMBER(DATA!AH855),DATA!AH855,"n/a")</f>
        <v>4.28</v>
      </c>
      <c r="J2813" s="78">
        <f>+IF(ISNUMBER(DATA!AI855),DATA!AI855,"n/a")</f>
        <v>-1.2E-2</v>
      </c>
      <c r="K2813" s="88">
        <f>+IF(ISNUMBER(DATA!AR855),DATA!AR855,"n/a")</f>
        <v>4.26</v>
      </c>
      <c r="L2813" s="78">
        <f>+IF(ISNUMBER(DATA!AS855),DATA!AS855,"n/a")</f>
        <v>-1.2999999999999999E-2</v>
      </c>
      <c r="M2813" s="67"/>
      <c r="N2813" s="67"/>
      <c r="O2813" s="67"/>
      <c r="P2813" s="67"/>
      <c r="Q2813" s="67"/>
      <c r="S2813" s="71"/>
      <c r="U2813" s="71"/>
      <c r="W2813" s="71"/>
      <c r="Y2813" s="71"/>
    </row>
    <row r="2814" spans="1:25" s="70" customFormat="1" x14ac:dyDescent="0.2">
      <c r="A2814" s="67" t="s">
        <v>27</v>
      </c>
      <c r="B2814" s="67" t="s">
        <v>23</v>
      </c>
      <c r="C2814" s="67" t="s">
        <v>10</v>
      </c>
      <c r="D2814" s="67" t="s">
        <v>276</v>
      </c>
      <c r="E2814" s="88">
        <f>+IF(ISNUMBER(DATA!N856),DATA!N856,"n/a")</f>
        <v>4.2</v>
      </c>
      <c r="F2814" s="78">
        <f>+IF(ISNUMBER(DATA!O856),DATA!O856,"n/a")</f>
        <v>1.6E-2</v>
      </c>
      <c r="G2814" s="88">
        <f>+IF(ISNUMBER(DATA!X856),DATA!X856,"n/a")</f>
        <v>4.28</v>
      </c>
      <c r="H2814" s="78">
        <f>+IF(ISNUMBER(DATA!Y856),DATA!Y856,"n/a")</f>
        <v>2.8000000000000001E-2</v>
      </c>
      <c r="I2814" s="88">
        <f>+IF(ISNUMBER(DATA!AH856),DATA!AH856,"n/a")</f>
        <v>4.25</v>
      </c>
      <c r="J2814" s="78">
        <f>+IF(ISNUMBER(DATA!AI856),DATA!AI856,"n/a")</f>
        <v>2.1000000000000001E-2</v>
      </c>
      <c r="K2814" s="88">
        <f>+IF(ISNUMBER(DATA!AR856),DATA!AR856,"n/a")</f>
        <v>4.29</v>
      </c>
      <c r="L2814" s="78">
        <f>+IF(ISNUMBER(DATA!AS856),DATA!AS856,"n/a")</f>
        <v>2.5999999999999999E-2</v>
      </c>
      <c r="M2814" s="67"/>
      <c r="N2814" s="67"/>
      <c r="O2814" s="67"/>
      <c r="P2814" s="67"/>
      <c r="Q2814" s="67"/>
      <c r="S2814" s="71"/>
      <c r="U2814" s="71"/>
      <c r="W2814" s="71"/>
      <c r="Y2814" s="71"/>
    </row>
    <row r="2815" spans="1:25" s="70" customFormat="1" x14ac:dyDescent="0.2">
      <c r="A2815" s="67" t="s">
        <v>27</v>
      </c>
      <c r="B2815" s="67" t="s">
        <v>23</v>
      </c>
      <c r="C2815" s="67" t="s">
        <v>10</v>
      </c>
      <c r="D2815" s="67" t="s">
        <v>277</v>
      </c>
      <c r="E2815" s="88">
        <f>+IF(ISNUMBER(DATA!N857),DATA!N857,"n/a")</f>
        <v>4.4400000000000004</v>
      </c>
      <c r="F2815" s="78">
        <f>+IF(ISNUMBER(DATA!O857),DATA!O857,"n/a")</f>
        <v>-7.0999999999999994E-2</v>
      </c>
      <c r="G2815" s="88">
        <f>+IF(ISNUMBER(DATA!X857),DATA!X857,"n/a")</f>
        <v>4.4400000000000004</v>
      </c>
      <c r="H2815" s="78">
        <f>+IF(ISNUMBER(DATA!Y857),DATA!Y857,"n/a")</f>
        <v>0</v>
      </c>
      <c r="I2815" s="88">
        <f>+IF(ISNUMBER(DATA!AH857),DATA!AH857,"n/a")</f>
        <v>4.41</v>
      </c>
      <c r="J2815" s="78">
        <f>+IF(ISNUMBER(DATA!AI857),DATA!AI857,"n/a")</f>
        <v>-1.0999999999999999E-2</v>
      </c>
      <c r="K2815" s="88">
        <f>+IF(ISNUMBER(DATA!AR857),DATA!AR857,"n/a")</f>
        <v>4.3899999999999997</v>
      </c>
      <c r="L2815" s="78">
        <f>+IF(ISNUMBER(DATA!AS857),DATA!AS857,"n/a")</f>
        <v>-8.0000000000000002E-3</v>
      </c>
      <c r="M2815" s="67"/>
      <c r="N2815" s="67"/>
      <c r="O2815" s="67"/>
      <c r="P2815" s="67"/>
      <c r="Q2815" s="67"/>
      <c r="S2815" s="71"/>
      <c r="U2815" s="71"/>
      <c r="W2815" s="71"/>
      <c r="Y2815" s="71"/>
    </row>
    <row r="2816" spans="1:25" s="70" customFormat="1" x14ac:dyDescent="0.2">
      <c r="A2816" s="67" t="s">
        <v>27</v>
      </c>
      <c r="B2816" s="67" t="s">
        <v>23</v>
      </c>
      <c r="C2816" s="67" t="s">
        <v>10</v>
      </c>
      <c r="D2816" s="67" t="s">
        <v>278</v>
      </c>
      <c r="E2816" s="88">
        <f>+IF(ISNUMBER(DATA!N858),DATA!N858,"n/a")</f>
        <v>3.77</v>
      </c>
      <c r="F2816" s="78">
        <f>+IF(ISNUMBER(DATA!O858),DATA!O858,"n/a")</f>
        <v>-5.0000000000000001E-3</v>
      </c>
      <c r="G2816" s="88">
        <f>+IF(ISNUMBER(DATA!X858),DATA!X858,"n/a")</f>
        <v>3.88</v>
      </c>
      <c r="H2816" s="78">
        <f>+IF(ISNUMBER(DATA!Y858),DATA!Y858,"n/a")</f>
        <v>2.9000000000000001E-2</v>
      </c>
      <c r="I2816" s="88">
        <f>+IF(ISNUMBER(DATA!AH858),DATA!AH858,"n/a")</f>
        <v>3.96</v>
      </c>
      <c r="J2816" s="78">
        <f>+IF(ISNUMBER(DATA!AI858),DATA!AI858,"n/a")</f>
        <v>5.2999999999999999E-2</v>
      </c>
      <c r="K2816" s="88">
        <f>+IF(ISNUMBER(DATA!AR858),DATA!AR858,"n/a")</f>
        <v>3.81</v>
      </c>
      <c r="L2816" s="78">
        <f>+IF(ISNUMBER(DATA!AS858),DATA!AS858,"n/a")</f>
        <v>1.2E-2</v>
      </c>
      <c r="M2816" s="67"/>
      <c r="N2816" s="67"/>
      <c r="O2816" s="67"/>
      <c r="P2816" s="67"/>
      <c r="Q2816" s="67"/>
      <c r="S2816" s="71"/>
      <c r="U2816" s="71"/>
      <c r="W2816" s="71"/>
      <c r="Y2816" s="71"/>
    </row>
    <row r="2817" spans="1:25" s="70" customFormat="1" x14ac:dyDescent="0.2">
      <c r="A2817" s="67" t="s">
        <v>27</v>
      </c>
      <c r="B2817" s="67" t="s">
        <v>23</v>
      </c>
      <c r="C2817" s="67" t="s">
        <v>10</v>
      </c>
      <c r="D2817" s="67" t="s">
        <v>279</v>
      </c>
      <c r="E2817" s="88">
        <f>+IF(ISNUMBER(DATA!N859),DATA!N859,"n/a")</f>
        <v>4.1100000000000003</v>
      </c>
      <c r="F2817" s="78">
        <f>+IF(ISNUMBER(DATA!O859),DATA!O859,"n/a")</f>
        <v>8.0000000000000002E-3</v>
      </c>
      <c r="G2817" s="88">
        <f>+IF(ISNUMBER(DATA!X859),DATA!X859,"n/a")</f>
        <v>4.0999999999999996</v>
      </c>
      <c r="H2817" s="78">
        <f>+IF(ISNUMBER(DATA!Y859),DATA!Y859,"n/a")</f>
        <v>1.6E-2</v>
      </c>
      <c r="I2817" s="88">
        <f>+IF(ISNUMBER(DATA!AH859),DATA!AH859,"n/a")</f>
        <v>4.09</v>
      </c>
      <c r="J2817" s="78">
        <f>+IF(ISNUMBER(DATA!AI859),DATA!AI859,"n/a")</f>
        <v>1.7999999999999999E-2</v>
      </c>
      <c r="K2817" s="88">
        <f>+IF(ISNUMBER(DATA!AR859),DATA!AR859,"n/a")</f>
        <v>4.09</v>
      </c>
      <c r="L2817" s="78">
        <f>+IF(ISNUMBER(DATA!AS859),DATA!AS859,"n/a")</f>
        <v>2.3E-2</v>
      </c>
      <c r="M2817" s="67"/>
      <c r="N2817" s="67"/>
      <c r="O2817" s="67"/>
      <c r="P2817" s="67"/>
      <c r="Q2817" s="67"/>
      <c r="S2817" s="71"/>
      <c r="U2817" s="71"/>
      <c r="W2817" s="71"/>
      <c r="Y2817" s="71"/>
    </row>
    <row r="2818" spans="1:25" s="70" customFormat="1" x14ac:dyDescent="0.2">
      <c r="A2818" s="67" t="s">
        <v>27</v>
      </c>
      <c r="B2818" s="67" t="s">
        <v>23</v>
      </c>
      <c r="C2818" s="67" t="s">
        <v>10</v>
      </c>
      <c r="D2818" s="67" t="s">
        <v>280</v>
      </c>
      <c r="E2818" s="88">
        <f>+IF(ISNUMBER(DATA!N860),DATA!N860,"n/a")</f>
        <v>4.8099999999999996</v>
      </c>
      <c r="F2818" s="78">
        <f>+IF(ISNUMBER(DATA!O860),DATA!O860,"n/a")</f>
        <v>-0.03</v>
      </c>
      <c r="G2818" s="88">
        <f>+IF(ISNUMBER(DATA!X860),DATA!X860,"n/a")</f>
        <v>4.87</v>
      </c>
      <c r="H2818" s="78">
        <f>+IF(ISNUMBER(DATA!Y860),DATA!Y860,"n/a")</f>
        <v>-2.8000000000000001E-2</v>
      </c>
      <c r="I2818" s="88">
        <f>+IF(ISNUMBER(DATA!AH860),DATA!AH860,"n/a")</f>
        <v>4.93</v>
      </c>
      <c r="J2818" s="78">
        <f>+IF(ISNUMBER(DATA!AI860),DATA!AI860,"n/a")</f>
        <v>-4.2999999999999997E-2</v>
      </c>
      <c r="K2818" s="88">
        <f>+IF(ISNUMBER(DATA!AR860),DATA!AR860,"n/a")</f>
        <v>5.03</v>
      </c>
      <c r="L2818" s="78">
        <f>+IF(ISNUMBER(DATA!AS860),DATA!AS860,"n/a")</f>
        <v>-3.1E-2</v>
      </c>
      <c r="M2818" s="67"/>
      <c r="N2818" s="67"/>
      <c r="O2818" s="67"/>
      <c r="P2818" s="67"/>
      <c r="Q2818" s="67"/>
      <c r="S2818" s="71"/>
      <c r="U2818" s="71"/>
      <c r="W2818" s="71"/>
      <c r="Y2818" s="71"/>
    </row>
    <row r="2819" spans="1:25" s="70" customFormat="1" x14ac:dyDescent="0.2">
      <c r="A2819" s="67" t="s">
        <v>27</v>
      </c>
      <c r="B2819" s="67" t="s">
        <v>23</v>
      </c>
      <c r="C2819" s="67" t="s">
        <v>10</v>
      </c>
      <c r="D2819" s="67" t="s">
        <v>281</v>
      </c>
      <c r="E2819" s="88">
        <f>+IF(ISNUMBER(DATA!N861),DATA!N861,"n/a")</f>
        <v>4.84</v>
      </c>
      <c r="F2819" s="78">
        <f>+IF(ISNUMBER(DATA!O861),DATA!O861,"n/a")</f>
        <v>0.105</v>
      </c>
      <c r="G2819" s="88">
        <f>+IF(ISNUMBER(DATA!X861),DATA!X861,"n/a")</f>
        <v>4.74</v>
      </c>
      <c r="H2819" s="78">
        <f>+IF(ISNUMBER(DATA!Y861),DATA!Y861,"n/a")</f>
        <v>7.1999999999999995E-2</v>
      </c>
      <c r="I2819" s="88">
        <f>+IF(ISNUMBER(DATA!AH861),DATA!AH861,"n/a")</f>
        <v>4.6900000000000004</v>
      </c>
      <c r="J2819" s="78">
        <f>+IF(ISNUMBER(DATA!AI861),DATA!AI861,"n/a")</f>
        <v>4.7E-2</v>
      </c>
      <c r="K2819" s="88">
        <f>+IF(ISNUMBER(DATA!AR861),DATA!AR861,"n/a")</f>
        <v>4.63</v>
      </c>
      <c r="L2819" s="78">
        <f>+IF(ISNUMBER(DATA!AS861),DATA!AS861,"n/a")</f>
        <v>2.8000000000000001E-2</v>
      </c>
      <c r="M2819" s="67"/>
      <c r="N2819" s="67"/>
      <c r="O2819" s="67"/>
      <c r="P2819" s="67"/>
      <c r="Q2819" s="67"/>
      <c r="S2819" s="71"/>
      <c r="U2819" s="71"/>
      <c r="W2819" s="71"/>
      <c r="Y2819" s="71"/>
    </row>
    <row r="2820" spans="1:25" s="70" customFormat="1" x14ac:dyDescent="0.2">
      <c r="A2820" s="67" t="s">
        <v>27</v>
      </c>
      <c r="B2820" s="67" t="s">
        <v>23</v>
      </c>
      <c r="C2820" s="67" t="s">
        <v>10</v>
      </c>
      <c r="D2820" s="67" t="s">
        <v>282</v>
      </c>
      <c r="E2820" s="88">
        <f>+IF(ISNUMBER(DATA!N862),DATA!N862,"n/a")</f>
        <v>4.25</v>
      </c>
      <c r="F2820" s="78">
        <f>+IF(ISNUMBER(DATA!O862),DATA!O862,"n/a")</f>
        <v>-2.5000000000000001E-2</v>
      </c>
      <c r="G2820" s="88">
        <f>+IF(ISNUMBER(DATA!X862),DATA!X862,"n/a")</f>
        <v>4.4400000000000004</v>
      </c>
      <c r="H2820" s="78">
        <f>+IF(ISNUMBER(DATA!Y862),DATA!Y862,"n/a")</f>
        <v>2.9000000000000001E-2</v>
      </c>
      <c r="I2820" s="88">
        <f>+IF(ISNUMBER(DATA!AH862),DATA!AH862,"n/a")</f>
        <v>4.46</v>
      </c>
      <c r="J2820" s="78">
        <f>+IF(ISNUMBER(DATA!AI862),DATA!AI862,"n/a")</f>
        <v>2.9000000000000001E-2</v>
      </c>
      <c r="K2820" s="88">
        <f>+IF(ISNUMBER(DATA!AR862),DATA!AR862,"n/a")</f>
        <v>4.3</v>
      </c>
      <c r="L2820" s="78">
        <f>+IF(ISNUMBER(DATA!AS862),DATA!AS862,"n/a")</f>
        <v>2E-3</v>
      </c>
      <c r="M2820" s="67"/>
      <c r="N2820" s="67"/>
      <c r="O2820" s="67"/>
      <c r="P2820" s="67"/>
      <c r="Q2820" s="67"/>
      <c r="S2820" s="71"/>
      <c r="U2820" s="71"/>
      <c r="W2820" s="71"/>
      <c r="Y2820" s="71"/>
    </row>
    <row r="2821" spans="1:25" s="70" customFormat="1" x14ac:dyDescent="0.2">
      <c r="A2821" s="67" t="s">
        <v>27</v>
      </c>
      <c r="B2821" s="67" t="s">
        <v>23</v>
      </c>
      <c r="C2821" s="67" t="s">
        <v>10</v>
      </c>
      <c r="D2821" s="67" t="s">
        <v>283</v>
      </c>
      <c r="E2821" s="88">
        <f>+IF(ISNUMBER(DATA!N863),DATA!N863,"n/a")</f>
        <v>5.34</v>
      </c>
      <c r="F2821" s="78">
        <f>+IF(ISNUMBER(DATA!O863),DATA!O863,"n/a")</f>
        <v>-1E-3</v>
      </c>
      <c r="G2821" s="88">
        <f>+IF(ISNUMBER(DATA!X863),DATA!X863,"n/a")</f>
        <v>5.45</v>
      </c>
      <c r="H2821" s="78">
        <f>+IF(ISNUMBER(DATA!Y863),DATA!Y863,"n/a")</f>
        <v>-7.0000000000000001E-3</v>
      </c>
      <c r="I2821" s="88">
        <f>+IF(ISNUMBER(DATA!AH863),DATA!AH863,"n/a")</f>
        <v>5.59</v>
      </c>
      <c r="J2821" s="78">
        <f>+IF(ISNUMBER(DATA!AI863),DATA!AI863,"n/a")</f>
        <v>0.03</v>
      </c>
      <c r="K2821" s="88">
        <f>+IF(ISNUMBER(DATA!AR863),DATA!AR863,"n/a")</f>
        <v>5.61</v>
      </c>
      <c r="L2821" s="78">
        <f>+IF(ISNUMBER(DATA!AS863),DATA!AS863,"n/a")</f>
        <v>2.1999999999999999E-2</v>
      </c>
      <c r="M2821" s="67"/>
      <c r="N2821" s="67"/>
      <c r="O2821" s="67"/>
      <c r="P2821" s="67"/>
      <c r="Q2821" s="67"/>
      <c r="S2821" s="71"/>
      <c r="U2821" s="71"/>
      <c r="W2821" s="71"/>
      <c r="Y2821" s="71"/>
    </row>
    <row r="2822" spans="1:25" s="70" customFormat="1" x14ac:dyDescent="0.2">
      <c r="A2822" s="67" t="s">
        <v>27</v>
      </c>
      <c r="B2822" s="67" t="s">
        <v>23</v>
      </c>
      <c r="C2822" s="67" t="s">
        <v>10</v>
      </c>
      <c r="D2822" s="67" t="s">
        <v>284</v>
      </c>
      <c r="E2822" s="88">
        <f>+IF(ISNUMBER(DATA!N864),DATA!N864,"n/a")</f>
        <v>4.8099999999999996</v>
      </c>
      <c r="F2822" s="78">
        <f>+IF(ISNUMBER(DATA!O864),DATA!O864,"n/a")</f>
        <v>1.2999999999999999E-2</v>
      </c>
      <c r="G2822" s="88">
        <f>+IF(ISNUMBER(DATA!X864),DATA!X864,"n/a")</f>
        <v>4.93</v>
      </c>
      <c r="H2822" s="78">
        <f>+IF(ISNUMBER(DATA!Y864),DATA!Y864,"n/a")</f>
        <v>4.3999999999999997E-2</v>
      </c>
      <c r="I2822" s="88">
        <f>+IF(ISNUMBER(DATA!AH864),DATA!AH864,"n/a")</f>
        <v>4.99</v>
      </c>
      <c r="J2822" s="78">
        <f>+IF(ISNUMBER(DATA!AI864),DATA!AI864,"n/a")</f>
        <v>4.9000000000000002E-2</v>
      </c>
      <c r="K2822" s="88">
        <f>+IF(ISNUMBER(DATA!AR864),DATA!AR864,"n/a")</f>
        <v>4.99</v>
      </c>
      <c r="L2822" s="78">
        <f>+IF(ISNUMBER(DATA!AS864),DATA!AS864,"n/a")</f>
        <v>0.08</v>
      </c>
      <c r="M2822" s="67"/>
      <c r="N2822" s="67"/>
      <c r="O2822" s="67"/>
      <c r="P2822" s="67"/>
      <c r="Q2822" s="67"/>
      <c r="S2822" s="71"/>
      <c r="U2822" s="71"/>
      <c r="W2822" s="71"/>
      <c r="Y2822" s="71"/>
    </row>
    <row r="2823" spans="1:25" s="70" customFormat="1" x14ac:dyDescent="0.2">
      <c r="A2823" s="67" t="s">
        <v>27</v>
      </c>
      <c r="B2823" s="67" t="s">
        <v>23</v>
      </c>
      <c r="C2823" s="67" t="s">
        <v>10</v>
      </c>
      <c r="D2823" s="67" t="s">
        <v>285</v>
      </c>
      <c r="E2823" s="88">
        <f>+IF(ISNUMBER(DATA!N865),DATA!N865,"n/a")</f>
        <v>4.92</v>
      </c>
      <c r="F2823" s="78">
        <f>+IF(ISNUMBER(DATA!O865),DATA!O865,"n/a")</f>
        <v>2.4E-2</v>
      </c>
      <c r="G2823" s="88">
        <f>+IF(ISNUMBER(DATA!X865),DATA!X865,"n/a")</f>
        <v>4.91</v>
      </c>
      <c r="H2823" s="78">
        <f>+IF(ISNUMBER(DATA!Y865),DATA!Y865,"n/a")</f>
        <v>2.9000000000000001E-2</v>
      </c>
      <c r="I2823" s="88">
        <f>+IF(ISNUMBER(DATA!AH865),DATA!AH865,"n/a")</f>
        <v>4.91</v>
      </c>
      <c r="J2823" s="78">
        <f>+IF(ISNUMBER(DATA!AI865),DATA!AI865,"n/a")</f>
        <v>1.6E-2</v>
      </c>
      <c r="K2823" s="88">
        <f>+IF(ISNUMBER(DATA!AR865),DATA!AR865,"n/a")</f>
        <v>4.87</v>
      </c>
      <c r="L2823" s="78">
        <f>+IF(ISNUMBER(DATA!AS865),DATA!AS865,"n/a")</f>
        <v>-2E-3</v>
      </c>
      <c r="M2823" s="67"/>
      <c r="N2823" s="67"/>
      <c r="O2823" s="67"/>
      <c r="P2823" s="67"/>
      <c r="Q2823" s="67"/>
      <c r="S2823" s="71"/>
      <c r="U2823" s="71"/>
      <c r="W2823" s="71"/>
      <c r="Y2823" s="71"/>
    </row>
    <row r="2824" spans="1:25" s="70" customFormat="1" x14ac:dyDescent="0.2">
      <c r="A2824" s="67" t="s">
        <v>27</v>
      </c>
      <c r="B2824" s="67" t="s">
        <v>23</v>
      </c>
      <c r="C2824" s="67" t="s">
        <v>10</v>
      </c>
      <c r="D2824" s="67" t="s">
        <v>286</v>
      </c>
      <c r="E2824" s="88">
        <f>+IF(ISNUMBER(DATA!N866),DATA!N866,"n/a")</f>
        <v>5.0999999999999996</v>
      </c>
      <c r="F2824" s="78">
        <f>+IF(ISNUMBER(DATA!O866),DATA!O866,"n/a")</f>
        <v>7.3999999999999996E-2</v>
      </c>
      <c r="G2824" s="88">
        <f>+IF(ISNUMBER(DATA!X866),DATA!X866,"n/a")</f>
        <v>4.95</v>
      </c>
      <c r="H2824" s="78">
        <f>+IF(ISNUMBER(DATA!Y866),DATA!Y866,"n/a")</f>
        <v>4.2000000000000003E-2</v>
      </c>
      <c r="I2824" s="88">
        <f>+IF(ISNUMBER(DATA!AH866),DATA!AH866,"n/a")</f>
        <v>4.8499999999999996</v>
      </c>
      <c r="J2824" s="78">
        <f>+IF(ISNUMBER(DATA!AI866),DATA!AI866,"n/a")</f>
        <v>1.9E-2</v>
      </c>
      <c r="K2824" s="88">
        <f>+IF(ISNUMBER(DATA!AR866),DATA!AR866,"n/a")</f>
        <v>4.7300000000000004</v>
      </c>
      <c r="L2824" s="78">
        <f>+IF(ISNUMBER(DATA!AS866),DATA!AS866,"n/a")</f>
        <v>-2E-3</v>
      </c>
      <c r="M2824" s="67"/>
      <c r="N2824" s="67"/>
      <c r="O2824" s="67"/>
      <c r="P2824" s="67"/>
      <c r="Q2824" s="67"/>
      <c r="S2824" s="71"/>
      <c r="U2824" s="71"/>
      <c r="W2824" s="71"/>
      <c r="Y2824" s="71"/>
    </row>
    <row r="2825" spans="1:25" s="70" customFormat="1" x14ac:dyDescent="0.2">
      <c r="A2825" s="67" t="s">
        <v>27</v>
      </c>
      <c r="B2825" s="67" t="s">
        <v>23</v>
      </c>
      <c r="C2825" s="67" t="s">
        <v>10</v>
      </c>
      <c r="D2825" s="67" t="s">
        <v>287</v>
      </c>
      <c r="E2825" s="88">
        <f>+IF(ISNUMBER(DATA!N867),DATA!N867,"n/a")</f>
        <v>4.07</v>
      </c>
      <c r="F2825" s="78">
        <f>+IF(ISNUMBER(DATA!O867),DATA!O867,"n/a")</f>
        <v>-3.5000000000000003E-2</v>
      </c>
      <c r="G2825" s="88">
        <f>+IF(ISNUMBER(DATA!X867),DATA!X867,"n/a")</f>
        <v>4.3099999999999996</v>
      </c>
      <c r="H2825" s="78">
        <f>+IF(ISNUMBER(DATA!Y867),DATA!Y867,"n/a")</f>
        <v>3.3000000000000002E-2</v>
      </c>
      <c r="I2825" s="88">
        <f>+IF(ISNUMBER(DATA!AH867),DATA!AH867,"n/a")</f>
        <v>4.37</v>
      </c>
      <c r="J2825" s="78">
        <f>+IF(ISNUMBER(DATA!AI867),DATA!AI867,"n/a")</f>
        <v>1.6E-2</v>
      </c>
      <c r="K2825" s="88">
        <f>+IF(ISNUMBER(DATA!AR867),DATA!AR867,"n/a")</f>
        <v>4.3899999999999997</v>
      </c>
      <c r="L2825" s="78">
        <f>+IF(ISNUMBER(DATA!AS867),DATA!AS867,"n/a")</f>
        <v>0.05</v>
      </c>
      <c r="M2825" s="67"/>
      <c r="N2825" s="67"/>
      <c r="O2825" s="67"/>
      <c r="P2825" s="67"/>
      <c r="Q2825" s="67"/>
      <c r="S2825" s="71"/>
      <c r="U2825" s="71"/>
      <c r="W2825" s="71"/>
      <c r="Y2825" s="71"/>
    </row>
    <row r="2826" spans="1:25" s="70" customFormat="1" x14ac:dyDescent="0.2">
      <c r="A2826" s="67" t="s">
        <v>27</v>
      </c>
      <c r="B2826" s="67" t="s">
        <v>23</v>
      </c>
      <c r="C2826" s="67" t="s">
        <v>10</v>
      </c>
      <c r="D2826" s="67" t="s">
        <v>288</v>
      </c>
      <c r="E2826" s="88">
        <f>+IF(ISNUMBER(DATA!N868),DATA!N868,"n/a")</f>
        <v>3.5</v>
      </c>
      <c r="F2826" s="78">
        <f>+IF(ISNUMBER(DATA!O868),DATA!O868,"n/a")</f>
        <v>-6.0999999999999999E-2</v>
      </c>
      <c r="G2826" s="88">
        <f>+IF(ISNUMBER(DATA!X868),DATA!X868,"n/a")</f>
        <v>3.44</v>
      </c>
      <c r="H2826" s="78">
        <f>+IF(ISNUMBER(DATA!Y868),DATA!Y868,"n/a")</f>
        <v>-6.2E-2</v>
      </c>
      <c r="I2826" s="88">
        <f>+IF(ISNUMBER(DATA!AH868),DATA!AH868,"n/a")</f>
        <v>3.84</v>
      </c>
      <c r="J2826" s="78">
        <f>+IF(ISNUMBER(DATA!AI868),DATA!AI868,"n/a")</f>
        <v>0.01</v>
      </c>
      <c r="K2826" s="88">
        <f>+IF(ISNUMBER(DATA!AR868),DATA!AR868,"n/a")</f>
        <v>3.99</v>
      </c>
      <c r="L2826" s="78">
        <f>+IF(ISNUMBER(DATA!AS868),DATA!AS868,"n/a")</f>
        <v>8.4000000000000005E-2</v>
      </c>
      <c r="M2826" s="67"/>
      <c r="N2826" s="67"/>
      <c r="O2826" s="67"/>
      <c r="P2826" s="67"/>
      <c r="Q2826" s="67"/>
      <c r="S2826" s="71"/>
      <c r="U2826" s="71"/>
      <c r="W2826" s="71"/>
      <c r="Y2826" s="71"/>
    </row>
    <row r="2827" spans="1:25" s="70" customFormat="1" x14ac:dyDescent="0.2">
      <c r="A2827" s="67" t="s">
        <v>27</v>
      </c>
      <c r="B2827" s="67" t="s">
        <v>23</v>
      </c>
      <c r="C2827" s="67" t="s">
        <v>10</v>
      </c>
      <c r="D2827" s="67" t="s">
        <v>289</v>
      </c>
      <c r="E2827" s="88">
        <f>+IF(ISNUMBER(DATA!N869),DATA!N869,"n/a")</f>
        <v>3.88</v>
      </c>
      <c r="F2827" s="78">
        <f>+IF(ISNUMBER(DATA!O869),DATA!O869,"n/a")</f>
        <v>-0.03</v>
      </c>
      <c r="G2827" s="88">
        <f>+IF(ISNUMBER(DATA!X869),DATA!X869,"n/a")</f>
        <v>3.97</v>
      </c>
      <c r="H2827" s="78">
        <f>+IF(ISNUMBER(DATA!Y869),DATA!Y869,"n/a")</f>
        <v>2E-3</v>
      </c>
      <c r="I2827" s="88">
        <f>+IF(ISNUMBER(DATA!AH869),DATA!AH869,"n/a")</f>
        <v>3.97</v>
      </c>
      <c r="J2827" s="78">
        <f>+IF(ISNUMBER(DATA!AI869),DATA!AI869,"n/a")</f>
        <v>-2E-3</v>
      </c>
      <c r="K2827" s="88">
        <f>+IF(ISNUMBER(DATA!AR869),DATA!AR869,"n/a")</f>
        <v>4.0199999999999996</v>
      </c>
      <c r="L2827" s="78">
        <f>+IF(ISNUMBER(DATA!AS869),DATA!AS869,"n/a")</f>
        <v>1.2999999999999999E-2</v>
      </c>
      <c r="M2827" s="67"/>
      <c r="N2827" s="67"/>
      <c r="O2827" s="67"/>
      <c r="P2827" s="67"/>
      <c r="Q2827" s="67"/>
      <c r="S2827" s="71"/>
      <c r="U2827" s="71"/>
      <c r="W2827" s="71"/>
      <c r="Y2827" s="71"/>
    </row>
    <row r="2828" spans="1:25" s="70" customFormat="1" x14ac:dyDescent="0.2">
      <c r="A2828" s="67" t="s">
        <v>27</v>
      </c>
      <c r="B2828" s="67" t="s">
        <v>23</v>
      </c>
      <c r="C2828" s="67" t="s">
        <v>10</v>
      </c>
      <c r="D2828" s="67" t="s">
        <v>290</v>
      </c>
      <c r="E2828" s="88">
        <f>+IF(ISNUMBER(DATA!N870),DATA!N870,"n/a")</f>
        <v>3.85</v>
      </c>
      <c r="F2828" s="78">
        <f>+IF(ISNUMBER(DATA!O870),DATA!O870,"n/a")</f>
        <v>-6.4000000000000001E-2</v>
      </c>
      <c r="G2828" s="88">
        <f>+IF(ISNUMBER(DATA!X870),DATA!X870,"n/a")</f>
        <v>4</v>
      </c>
      <c r="H2828" s="78">
        <f>+IF(ISNUMBER(DATA!Y870),DATA!Y870,"n/a")</f>
        <v>-0.05</v>
      </c>
      <c r="I2828" s="88">
        <f>+IF(ISNUMBER(DATA!AH870),DATA!AH870,"n/a")</f>
        <v>4.08</v>
      </c>
      <c r="J2828" s="78">
        <f>+IF(ISNUMBER(DATA!AI870),DATA!AI870,"n/a")</f>
        <v>-0.03</v>
      </c>
      <c r="K2828" s="88">
        <f>+IF(ISNUMBER(DATA!AR870),DATA!AR870,"n/a")</f>
        <v>4.1500000000000004</v>
      </c>
      <c r="L2828" s="78">
        <f>+IF(ISNUMBER(DATA!AS870),DATA!AS870,"n/a")</f>
        <v>3.0000000000000001E-3</v>
      </c>
      <c r="M2828" s="67"/>
      <c r="N2828" s="67"/>
      <c r="O2828" s="67"/>
      <c r="P2828" s="67"/>
      <c r="Q2828" s="67"/>
      <c r="S2828" s="71"/>
      <c r="U2828" s="71"/>
      <c r="W2828" s="71"/>
      <c r="Y2828" s="71"/>
    </row>
    <row r="2829" spans="1:25" s="70" customFormat="1" x14ac:dyDescent="0.2">
      <c r="A2829" s="67" t="s">
        <v>27</v>
      </c>
      <c r="B2829" s="67" t="s">
        <v>23</v>
      </c>
      <c r="C2829" s="67" t="s">
        <v>10</v>
      </c>
      <c r="D2829" s="67" t="s">
        <v>291</v>
      </c>
      <c r="E2829" s="88">
        <f>+IF(ISNUMBER(DATA!N871),DATA!N871,"n/a")</f>
        <v>4.83</v>
      </c>
      <c r="F2829" s="78">
        <f>+IF(ISNUMBER(DATA!O871),DATA!O871,"n/a")</f>
        <v>1.6E-2</v>
      </c>
      <c r="G2829" s="88">
        <f>+IF(ISNUMBER(DATA!X871),DATA!X871,"n/a")</f>
        <v>4.83</v>
      </c>
      <c r="H2829" s="78">
        <f>+IF(ISNUMBER(DATA!Y871),DATA!Y871,"n/a")</f>
        <v>2.4E-2</v>
      </c>
      <c r="I2829" s="88">
        <f>+IF(ISNUMBER(DATA!AH871),DATA!AH871,"n/a")</f>
        <v>4.8</v>
      </c>
      <c r="J2829" s="78">
        <f>+IF(ISNUMBER(DATA!AI871),DATA!AI871,"n/a")</f>
        <v>7.0000000000000001E-3</v>
      </c>
      <c r="K2829" s="88">
        <f>+IF(ISNUMBER(DATA!AR871),DATA!AR871,"n/a")</f>
        <v>4.76</v>
      </c>
      <c r="L2829" s="78">
        <f>+IF(ISNUMBER(DATA!AS871),DATA!AS871,"n/a")</f>
        <v>0</v>
      </c>
      <c r="M2829" s="67"/>
      <c r="N2829" s="67"/>
      <c r="O2829" s="67"/>
      <c r="P2829" s="67"/>
      <c r="Q2829" s="67"/>
      <c r="S2829" s="71"/>
      <c r="U2829" s="71"/>
      <c r="W2829" s="71"/>
      <c r="Y2829" s="71"/>
    </row>
    <row r="2830" spans="1:25" s="70" customFormat="1" x14ac:dyDescent="0.2">
      <c r="A2830" s="67" t="s">
        <v>27</v>
      </c>
      <c r="B2830" s="67" t="s">
        <v>23</v>
      </c>
      <c r="C2830" s="67" t="s">
        <v>10</v>
      </c>
      <c r="D2830" s="67" t="s">
        <v>292</v>
      </c>
      <c r="E2830" s="88">
        <f>+IF(ISNUMBER(DATA!N872),DATA!N872,"n/a")</f>
        <v>4.57</v>
      </c>
      <c r="F2830" s="78">
        <f>+IF(ISNUMBER(DATA!O872),DATA!O872,"n/a")</f>
        <v>3.1E-2</v>
      </c>
      <c r="G2830" s="88">
        <f>+IF(ISNUMBER(DATA!X872),DATA!X872,"n/a")</f>
        <v>4.6900000000000004</v>
      </c>
      <c r="H2830" s="78">
        <f>+IF(ISNUMBER(DATA!Y872),DATA!Y872,"n/a")</f>
        <v>5.8000000000000003E-2</v>
      </c>
      <c r="I2830" s="88">
        <f>+IF(ISNUMBER(DATA!AH872),DATA!AH872,"n/a")</f>
        <v>4.72</v>
      </c>
      <c r="J2830" s="78">
        <f>+IF(ISNUMBER(DATA!AI872),DATA!AI872,"n/a")</f>
        <v>0.06</v>
      </c>
      <c r="K2830" s="88">
        <f>+IF(ISNUMBER(DATA!AR872),DATA!AR872,"n/a")</f>
        <v>4.5199999999999996</v>
      </c>
      <c r="L2830" s="78">
        <f>+IF(ISNUMBER(DATA!AS872),DATA!AS872,"n/a")</f>
        <v>2.9000000000000001E-2</v>
      </c>
      <c r="M2830" s="67"/>
      <c r="N2830" s="67"/>
      <c r="O2830" s="67"/>
      <c r="P2830" s="67"/>
      <c r="Q2830" s="67"/>
      <c r="S2830" s="71"/>
      <c r="U2830" s="71"/>
      <c r="W2830" s="71"/>
      <c r="Y2830" s="71"/>
    </row>
    <row r="2831" spans="1:25" s="70" customFormat="1" x14ac:dyDescent="0.2">
      <c r="A2831" s="67" t="s">
        <v>27</v>
      </c>
      <c r="B2831" s="67" t="s">
        <v>23</v>
      </c>
      <c r="C2831" s="67" t="s">
        <v>10</v>
      </c>
      <c r="D2831" s="67" t="s">
        <v>293</v>
      </c>
      <c r="E2831" s="88">
        <f>+IF(ISNUMBER(DATA!N873),DATA!N873,"n/a")</f>
        <v>4.3099999999999996</v>
      </c>
      <c r="F2831" s="78">
        <f>+IF(ISNUMBER(DATA!O873),DATA!O873,"n/a")</f>
        <v>-8.6999999999999994E-2</v>
      </c>
      <c r="G2831" s="88">
        <f>+IF(ISNUMBER(DATA!X873),DATA!X873,"n/a")</f>
        <v>4.32</v>
      </c>
      <c r="H2831" s="78">
        <f>+IF(ISNUMBER(DATA!Y873),DATA!Y873,"n/a")</f>
        <v>7.0000000000000001E-3</v>
      </c>
      <c r="I2831" s="88">
        <f>+IF(ISNUMBER(DATA!AH873),DATA!AH873,"n/a")</f>
        <v>4.29</v>
      </c>
      <c r="J2831" s="78">
        <f>+IF(ISNUMBER(DATA!AI873),DATA!AI873,"n/a")</f>
        <v>-3.0000000000000001E-3</v>
      </c>
      <c r="K2831" s="88">
        <f>+IF(ISNUMBER(DATA!AR873),DATA!AR873,"n/a")</f>
        <v>4.2699999999999996</v>
      </c>
      <c r="L2831" s="78">
        <f>+IF(ISNUMBER(DATA!AS873),DATA!AS873,"n/a")</f>
        <v>2E-3</v>
      </c>
      <c r="M2831" s="67"/>
      <c r="N2831" s="67"/>
      <c r="O2831" s="67"/>
      <c r="P2831" s="67"/>
      <c r="Q2831" s="67"/>
      <c r="S2831" s="71"/>
      <c r="U2831" s="71"/>
      <c r="W2831" s="71"/>
      <c r="Y2831" s="71"/>
    </row>
    <row r="2832" spans="1:25" s="70" customFormat="1" x14ac:dyDescent="0.2">
      <c r="A2832" s="67" t="s">
        <v>27</v>
      </c>
      <c r="B2832" s="67" t="s">
        <v>23</v>
      </c>
      <c r="C2832" s="67" t="s">
        <v>10</v>
      </c>
      <c r="D2832" s="67" t="s">
        <v>294</v>
      </c>
      <c r="E2832" s="88">
        <f>+IF(ISNUMBER(DATA!N874),DATA!N874,"n/a")</f>
        <v>4.53</v>
      </c>
      <c r="F2832" s="78">
        <f>+IF(ISNUMBER(DATA!O874),DATA!O874,"n/a")</f>
        <v>1.4E-2</v>
      </c>
      <c r="G2832" s="88">
        <f>+IF(ISNUMBER(DATA!X874),DATA!X874,"n/a")</f>
        <v>4.5199999999999996</v>
      </c>
      <c r="H2832" s="78">
        <f>+IF(ISNUMBER(DATA!Y874),DATA!Y874,"n/a")</f>
        <v>-0.16800000000000001</v>
      </c>
      <c r="I2832" s="88">
        <f>+IF(ISNUMBER(DATA!AH874),DATA!AH874,"n/a")</f>
        <v>4.51</v>
      </c>
      <c r="J2832" s="78">
        <f>+IF(ISNUMBER(DATA!AI874),DATA!AI874,"n/a")</f>
        <v>-0.21099999999999999</v>
      </c>
      <c r="K2832" s="88">
        <f>+IF(ISNUMBER(DATA!AR874),DATA!AR874,"n/a")</f>
        <v>4.4800000000000004</v>
      </c>
      <c r="L2832" s="78">
        <f>+IF(ISNUMBER(DATA!AS874),DATA!AS874,"n/a")</f>
        <v>-0.21199999999999999</v>
      </c>
      <c r="M2832" s="67"/>
      <c r="N2832" s="67"/>
      <c r="O2832" s="67"/>
      <c r="P2832" s="67"/>
      <c r="Q2832" s="67"/>
      <c r="S2832" s="71"/>
      <c r="U2832" s="71"/>
      <c r="W2832" s="71"/>
      <c r="Y2832" s="71"/>
    </row>
    <row r="2833" spans="1:25" s="70" customFormat="1" x14ac:dyDescent="0.2">
      <c r="A2833" s="67" t="s">
        <v>27</v>
      </c>
      <c r="B2833" s="67" t="s">
        <v>23</v>
      </c>
      <c r="C2833" s="67" t="s">
        <v>10</v>
      </c>
      <c r="D2833" s="67" t="s">
        <v>295</v>
      </c>
      <c r="E2833" s="88">
        <f>+IF(ISNUMBER(DATA!N875),DATA!N875,"n/a")</f>
        <v>5.16</v>
      </c>
      <c r="F2833" s="78">
        <f>+IF(ISNUMBER(DATA!O875),DATA!O875,"n/a")</f>
        <v>4.0000000000000001E-3</v>
      </c>
      <c r="G2833" s="88">
        <f>+IF(ISNUMBER(DATA!X875),DATA!X875,"n/a")</f>
        <v>5.01</v>
      </c>
      <c r="H2833" s="78">
        <f>+IF(ISNUMBER(DATA!Y875),DATA!Y875,"n/a")</f>
        <v>-1.0999999999999999E-2</v>
      </c>
      <c r="I2833" s="88">
        <f>+IF(ISNUMBER(DATA!AH875),DATA!AH875,"n/a")</f>
        <v>5.04</v>
      </c>
      <c r="J2833" s="78">
        <f>+IF(ISNUMBER(DATA!AI875),DATA!AI875,"n/a")</f>
        <v>-0.02</v>
      </c>
      <c r="K2833" s="88">
        <f>+IF(ISNUMBER(DATA!AR875),DATA!AR875,"n/a")</f>
        <v>5.05</v>
      </c>
      <c r="L2833" s="78">
        <f>+IF(ISNUMBER(DATA!AS875),DATA!AS875,"n/a")</f>
        <v>-3.6999999999999998E-2</v>
      </c>
      <c r="M2833" s="67"/>
      <c r="N2833" s="67"/>
      <c r="O2833" s="67"/>
      <c r="P2833" s="67"/>
      <c r="Q2833" s="67"/>
      <c r="S2833" s="71"/>
      <c r="U2833" s="71"/>
      <c r="W2833" s="71"/>
      <c r="Y2833" s="71"/>
    </row>
    <row r="2834" spans="1:25" s="70" customFormat="1" x14ac:dyDescent="0.2">
      <c r="A2834" s="67" t="s">
        <v>27</v>
      </c>
      <c r="B2834" s="67" t="s">
        <v>23</v>
      </c>
      <c r="C2834" s="67" t="s">
        <v>10</v>
      </c>
      <c r="D2834" s="67" t="s">
        <v>296</v>
      </c>
      <c r="E2834" s="88">
        <f>+IF(ISNUMBER(DATA!N876),DATA!N876,"n/a")</f>
        <v>4.43</v>
      </c>
      <c r="F2834" s="78">
        <f>+IF(ISNUMBER(DATA!O876),DATA!O876,"n/a")</f>
        <v>-0.125</v>
      </c>
      <c r="G2834" s="88">
        <f>+IF(ISNUMBER(DATA!X876),DATA!X876,"n/a")</f>
        <v>4.58</v>
      </c>
      <c r="H2834" s="78">
        <f>+IF(ISNUMBER(DATA!Y876),DATA!Y876,"n/a")</f>
        <v>-8.9999999999999993E-3</v>
      </c>
      <c r="I2834" s="88">
        <f>+IF(ISNUMBER(DATA!AH876),DATA!AH876,"n/a")</f>
        <v>4.88</v>
      </c>
      <c r="J2834" s="78">
        <f>+IF(ISNUMBER(DATA!AI876),DATA!AI876,"n/a")</f>
        <v>6.5000000000000002E-2</v>
      </c>
      <c r="K2834" s="88">
        <f>+IF(ISNUMBER(DATA!AR876),DATA!AR876,"n/a")</f>
        <v>4.59</v>
      </c>
      <c r="L2834" s="78">
        <f>+IF(ISNUMBER(DATA!AS876),DATA!AS876,"n/a")</f>
        <v>1.9E-2</v>
      </c>
      <c r="M2834" s="67"/>
      <c r="N2834" s="67"/>
      <c r="O2834" s="67"/>
      <c r="P2834" s="67"/>
      <c r="Q2834" s="67"/>
      <c r="S2834" s="71"/>
      <c r="U2834" s="71"/>
      <c r="W2834" s="71"/>
      <c r="Y2834" s="71"/>
    </row>
    <row r="2835" spans="1:25" s="70" customFormat="1" x14ac:dyDescent="0.2">
      <c r="A2835" s="67" t="s">
        <v>27</v>
      </c>
      <c r="B2835" s="67" t="s">
        <v>23</v>
      </c>
      <c r="C2835" s="67" t="s">
        <v>10</v>
      </c>
      <c r="D2835" s="67" t="s">
        <v>297</v>
      </c>
      <c r="E2835" s="88">
        <f>+IF(ISNUMBER(DATA!N877),DATA!N877,"n/a")</f>
        <v>4.28</v>
      </c>
      <c r="F2835" s="78">
        <f>+IF(ISNUMBER(DATA!O877),DATA!O877,"n/a")</f>
        <v>-0.10100000000000001</v>
      </c>
      <c r="G2835" s="88">
        <f>+IF(ISNUMBER(DATA!X877),DATA!X877,"n/a")</f>
        <v>4.3099999999999996</v>
      </c>
      <c r="H2835" s="78">
        <f>+IF(ISNUMBER(DATA!Y877),DATA!Y877,"n/a")</f>
        <v>8.0000000000000002E-3</v>
      </c>
      <c r="I2835" s="88">
        <f>+IF(ISNUMBER(DATA!AH877),DATA!AH877,"n/a")</f>
        <v>4.28</v>
      </c>
      <c r="J2835" s="78">
        <f>+IF(ISNUMBER(DATA!AI877),DATA!AI877,"n/a")</f>
        <v>-4.0000000000000001E-3</v>
      </c>
      <c r="K2835" s="88">
        <f>+IF(ISNUMBER(DATA!AR877),DATA!AR877,"n/a")</f>
        <v>4.26</v>
      </c>
      <c r="L2835" s="78">
        <f>+IF(ISNUMBER(DATA!AS877),DATA!AS877,"n/a")</f>
        <v>5.0000000000000001E-3</v>
      </c>
      <c r="M2835" s="67"/>
      <c r="N2835" s="67"/>
      <c r="O2835" s="67"/>
      <c r="P2835" s="67"/>
      <c r="Q2835" s="67"/>
      <c r="S2835" s="71"/>
      <c r="U2835" s="71"/>
      <c r="W2835" s="71"/>
      <c r="Y2835" s="71"/>
    </row>
    <row r="2836" spans="1:25" s="70" customFormat="1" x14ac:dyDescent="0.2">
      <c r="A2836" s="67" t="s">
        <v>27</v>
      </c>
      <c r="B2836" s="67" t="s">
        <v>23</v>
      </c>
      <c r="C2836" s="67" t="s">
        <v>10</v>
      </c>
      <c r="D2836" s="67" t="s">
        <v>298</v>
      </c>
      <c r="E2836" s="88">
        <f>+IF(ISNUMBER(DATA!N878),DATA!N878,"n/a")</f>
        <v>4.4400000000000004</v>
      </c>
      <c r="F2836" s="78">
        <f>+IF(ISNUMBER(DATA!O878),DATA!O878,"n/a")</f>
        <v>0.151</v>
      </c>
      <c r="G2836" s="88">
        <f>+IF(ISNUMBER(DATA!X878),DATA!X878,"n/a")</f>
        <v>4.46</v>
      </c>
      <c r="H2836" s="78">
        <f>+IF(ISNUMBER(DATA!Y878),DATA!Y878,"n/a")</f>
        <v>0.156</v>
      </c>
      <c r="I2836" s="88">
        <f>+IF(ISNUMBER(DATA!AH878),DATA!AH878,"n/a")</f>
        <v>4.43</v>
      </c>
      <c r="J2836" s="78">
        <f>+IF(ISNUMBER(DATA!AI878),DATA!AI878,"n/a")</f>
        <v>0.16</v>
      </c>
      <c r="K2836" s="88">
        <f>+IF(ISNUMBER(DATA!AR878),DATA!AR878,"n/a")</f>
        <v>4.42</v>
      </c>
      <c r="L2836" s="78">
        <f>+IF(ISNUMBER(DATA!AS878),DATA!AS878,"n/a")</f>
        <v>0.10199999999999999</v>
      </c>
      <c r="M2836" s="67"/>
      <c r="N2836" s="67"/>
      <c r="O2836" s="67"/>
      <c r="P2836" s="67"/>
      <c r="Q2836" s="67"/>
      <c r="S2836" s="71"/>
      <c r="U2836" s="71"/>
      <c r="W2836" s="71"/>
      <c r="Y2836" s="71"/>
    </row>
    <row r="2837" spans="1:25" s="70" customFormat="1" x14ac:dyDescent="0.2">
      <c r="A2837" s="67" t="s">
        <v>27</v>
      </c>
      <c r="B2837" s="67" t="s">
        <v>23</v>
      </c>
      <c r="C2837" s="67" t="s">
        <v>10</v>
      </c>
      <c r="D2837" s="67" t="s">
        <v>299</v>
      </c>
      <c r="E2837" s="88">
        <f>+IF(ISNUMBER(DATA!N879),DATA!N879,"n/a")</f>
        <v>4.38</v>
      </c>
      <c r="F2837" s="78">
        <f>+IF(ISNUMBER(DATA!O879),DATA!O879,"n/a")</f>
        <v>3.3000000000000002E-2</v>
      </c>
      <c r="G2837" s="88">
        <f>+IF(ISNUMBER(DATA!X879),DATA!X879,"n/a")</f>
        <v>4.3899999999999997</v>
      </c>
      <c r="H2837" s="78">
        <f>+IF(ISNUMBER(DATA!Y879),DATA!Y879,"n/a")</f>
        <v>2.1000000000000001E-2</v>
      </c>
      <c r="I2837" s="88">
        <f>+IF(ISNUMBER(DATA!AH879),DATA!AH879,"n/a")</f>
        <v>4.3899999999999997</v>
      </c>
      <c r="J2837" s="78">
        <f>+IF(ISNUMBER(DATA!AI879),DATA!AI879,"n/a")</f>
        <v>4.9000000000000002E-2</v>
      </c>
      <c r="K2837" s="88">
        <f>+IF(ISNUMBER(DATA!AR879),DATA!AR879,"n/a")</f>
        <v>4.38</v>
      </c>
      <c r="L2837" s="78">
        <f>+IF(ISNUMBER(DATA!AS879),DATA!AS879,"n/a")</f>
        <v>3.2000000000000001E-2</v>
      </c>
      <c r="M2837" s="67"/>
      <c r="N2837" s="67"/>
      <c r="O2837" s="67"/>
      <c r="P2837" s="67"/>
      <c r="Q2837" s="67"/>
      <c r="S2837" s="71"/>
      <c r="U2837" s="71"/>
      <c r="W2837" s="71"/>
      <c r="Y2837" s="71"/>
    </row>
    <row r="2838" spans="1:25" s="70" customFormat="1" x14ac:dyDescent="0.2">
      <c r="A2838" s="67" t="s">
        <v>27</v>
      </c>
      <c r="B2838" s="67" t="s">
        <v>23</v>
      </c>
      <c r="C2838" s="67" t="s">
        <v>10</v>
      </c>
      <c r="D2838" s="67" t="s">
        <v>300</v>
      </c>
      <c r="E2838" s="88">
        <f>+IF(ISNUMBER(DATA!N880),DATA!N880,"n/a")</f>
        <v>4.4000000000000004</v>
      </c>
      <c r="F2838" s="78">
        <f>+IF(ISNUMBER(DATA!O880),DATA!O880,"n/a")</f>
        <v>-0.13400000000000001</v>
      </c>
      <c r="G2838" s="88">
        <f>+IF(ISNUMBER(DATA!X880),DATA!X880,"n/a")</f>
        <v>4.41</v>
      </c>
      <c r="H2838" s="78">
        <f>+IF(ISNUMBER(DATA!Y880),DATA!Y880,"n/a")</f>
        <v>-5.1999999999999998E-2</v>
      </c>
      <c r="I2838" s="88">
        <f>+IF(ISNUMBER(DATA!AH880),DATA!AH880,"n/a")</f>
        <v>4.49</v>
      </c>
      <c r="J2838" s="78">
        <f>+IF(ISNUMBER(DATA!AI880),DATA!AI880,"n/a")</f>
        <v>-0.03</v>
      </c>
      <c r="K2838" s="88">
        <f>+IF(ISNUMBER(DATA!AR880),DATA!AR880,"n/a")</f>
        <v>4.47</v>
      </c>
      <c r="L2838" s="78">
        <f>+IF(ISNUMBER(DATA!AS880),DATA!AS880,"n/a")</f>
        <v>-2.9000000000000001E-2</v>
      </c>
      <c r="M2838" s="67"/>
      <c r="N2838" s="67"/>
      <c r="O2838" s="67"/>
      <c r="P2838" s="67"/>
      <c r="Q2838" s="67"/>
      <c r="S2838" s="71"/>
      <c r="U2838" s="71"/>
      <c r="W2838" s="71"/>
      <c r="Y2838" s="71"/>
    </row>
    <row r="2839" spans="1:25" s="70" customFormat="1" x14ac:dyDescent="0.2">
      <c r="A2839" s="67" t="s">
        <v>27</v>
      </c>
      <c r="B2839" s="67" t="s">
        <v>23</v>
      </c>
      <c r="C2839" s="67" t="s">
        <v>10</v>
      </c>
      <c r="D2839" s="67" t="s">
        <v>301</v>
      </c>
      <c r="E2839" s="88">
        <f>+IF(ISNUMBER(DATA!N881),DATA!N881,"n/a")</f>
        <v>4.9000000000000004</v>
      </c>
      <c r="F2839" s="78">
        <f>+IF(ISNUMBER(DATA!O881),DATA!O881,"n/a")</f>
        <v>-4.7E-2</v>
      </c>
      <c r="G2839" s="88">
        <f>+IF(ISNUMBER(DATA!X881),DATA!X881,"n/a")</f>
        <v>4.8600000000000003</v>
      </c>
      <c r="H2839" s="78">
        <f>+IF(ISNUMBER(DATA!Y881),DATA!Y881,"n/a")</f>
        <v>-2.1000000000000001E-2</v>
      </c>
      <c r="I2839" s="88">
        <f>+IF(ISNUMBER(DATA!AH881),DATA!AH881,"n/a")</f>
        <v>4.84</v>
      </c>
      <c r="J2839" s="78">
        <f>+IF(ISNUMBER(DATA!AI881),DATA!AI881,"n/a")</f>
        <v>-1.6E-2</v>
      </c>
      <c r="K2839" s="88">
        <f>+IF(ISNUMBER(DATA!AR881),DATA!AR881,"n/a")</f>
        <v>4.84</v>
      </c>
      <c r="L2839" s="78">
        <f>+IF(ISNUMBER(DATA!AS881),DATA!AS881,"n/a")</f>
        <v>-7.0000000000000001E-3</v>
      </c>
      <c r="M2839" s="67"/>
      <c r="N2839" s="67"/>
      <c r="O2839" s="67"/>
      <c r="P2839" s="67"/>
      <c r="Q2839" s="67"/>
      <c r="S2839" s="71"/>
      <c r="U2839" s="71"/>
      <c r="W2839" s="71"/>
      <c r="Y2839" s="71"/>
    </row>
    <row r="2840" spans="1:25" s="70" customFormat="1" x14ac:dyDescent="0.2">
      <c r="A2840" s="67" t="s">
        <v>27</v>
      </c>
      <c r="B2840" s="67" t="s">
        <v>23</v>
      </c>
      <c r="C2840" s="67" t="s">
        <v>10</v>
      </c>
      <c r="D2840" s="67" t="s">
        <v>302</v>
      </c>
      <c r="E2840" s="88">
        <f>+IF(ISNUMBER(DATA!N882),DATA!N882,"n/a")</f>
        <v>4.05</v>
      </c>
      <c r="F2840" s="78">
        <f>+IF(ISNUMBER(DATA!O882),DATA!O882,"n/a")</f>
        <v>-9.2999999999999999E-2</v>
      </c>
      <c r="G2840" s="88">
        <f>+IF(ISNUMBER(DATA!X882),DATA!X882,"n/a")</f>
        <v>4.12</v>
      </c>
      <c r="H2840" s="78">
        <f>+IF(ISNUMBER(DATA!Y882),DATA!Y882,"n/a")</f>
        <v>-8.2000000000000003E-2</v>
      </c>
      <c r="I2840" s="88">
        <f>+IF(ISNUMBER(DATA!AH882),DATA!AH882,"n/a")</f>
        <v>4.1100000000000003</v>
      </c>
      <c r="J2840" s="78">
        <f>+IF(ISNUMBER(DATA!AI882),DATA!AI882,"n/a")</f>
        <v>-7.3999999999999996E-2</v>
      </c>
      <c r="K2840" s="88">
        <f>+IF(ISNUMBER(DATA!AR882),DATA!AR882,"n/a")</f>
        <v>4.2</v>
      </c>
      <c r="L2840" s="78">
        <f>+IF(ISNUMBER(DATA!AS882),DATA!AS882,"n/a")</f>
        <v>-1.7999999999999999E-2</v>
      </c>
      <c r="M2840" s="67"/>
      <c r="N2840" s="67"/>
      <c r="O2840" s="67"/>
      <c r="P2840" s="67"/>
      <c r="Q2840" s="67"/>
      <c r="S2840" s="71"/>
      <c r="U2840" s="71"/>
      <c r="W2840" s="71"/>
      <c r="Y2840" s="71"/>
    </row>
    <row r="2841" spans="1:25" s="70" customFormat="1" x14ac:dyDescent="0.2">
      <c r="A2841" s="67" t="s">
        <v>27</v>
      </c>
      <c r="B2841" s="67" t="s">
        <v>23</v>
      </c>
      <c r="C2841" s="67" t="s">
        <v>10</v>
      </c>
      <c r="D2841" s="67" t="s">
        <v>303</v>
      </c>
      <c r="E2841" s="88">
        <f>+IF(ISNUMBER(DATA!N883),DATA!N883,"n/a")</f>
        <v>4.6399999999999997</v>
      </c>
      <c r="F2841" s="78">
        <f>+IF(ISNUMBER(DATA!O883),DATA!O883,"n/a")</f>
        <v>6.5000000000000002E-2</v>
      </c>
      <c r="G2841" s="88">
        <f>+IF(ISNUMBER(DATA!X883),DATA!X883,"n/a")</f>
        <v>4.63</v>
      </c>
      <c r="H2841" s="78">
        <f>+IF(ISNUMBER(DATA!Y883),DATA!Y883,"n/a")</f>
        <v>0.10199999999999999</v>
      </c>
      <c r="I2841" s="88">
        <f>+IF(ISNUMBER(DATA!AH883),DATA!AH883,"n/a")</f>
        <v>4.6399999999999997</v>
      </c>
      <c r="J2841" s="78">
        <f>+IF(ISNUMBER(DATA!AI883),DATA!AI883,"n/a")</f>
        <v>0.12</v>
      </c>
      <c r="K2841" s="88">
        <f>+IF(ISNUMBER(DATA!AR883),DATA!AR883,"n/a")</f>
        <v>4.3099999999999996</v>
      </c>
      <c r="L2841" s="78">
        <f>+IF(ISNUMBER(DATA!AS883),DATA!AS883,"n/a")</f>
        <v>4.2999999999999997E-2</v>
      </c>
      <c r="M2841" s="67"/>
      <c r="N2841" s="67"/>
      <c r="O2841" s="67"/>
      <c r="P2841" s="67"/>
      <c r="Q2841" s="67"/>
      <c r="S2841" s="71"/>
      <c r="U2841" s="71"/>
      <c r="W2841" s="71"/>
      <c r="Y2841" s="71"/>
    </row>
    <row r="2842" spans="1:25" s="70" customFormat="1" x14ac:dyDescent="0.2">
      <c r="A2842" s="67" t="s">
        <v>27</v>
      </c>
      <c r="B2842" s="67" t="s">
        <v>23</v>
      </c>
      <c r="C2842" s="67" t="s">
        <v>10</v>
      </c>
      <c r="D2842" s="67" t="s">
        <v>304</v>
      </c>
      <c r="E2842" s="88">
        <f>+IF(ISNUMBER(DATA!N884),DATA!N884,"n/a")</f>
        <v>4.7699999999999996</v>
      </c>
      <c r="F2842" s="78">
        <f>+IF(ISNUMBER(DATA!O884),DATA!O884,"n/a")</f>
        <v>-0.05</v>
      </c>
      <c r="G2842" s="88">
        <f>+IF(ISNUMBER(DATA!X884),DATA!X884,"n/a")</f>
        <v>4.74</v>
      </c>
      <c r="H2842" s="78">
        <f>+IF(ISNUMBER(DATA!Y884),DATA!Y884,"n/a")</f>
        <v>-5.6000000000000001E-2</v>
      </c>
      <c r="I2842" s="88">
        <f>+IF(ISNUMBER(DATA!AH884),DATA!AH884,"n/a")</f>
        <v>4.74</v>
      </c>
      <c r="J2842" s="78">
        <f>+IF(ISNUMBER(DATA!AI884),DATA!AI884,"n/a")</f>
        <v>-4.7E-2</v>
      </c>
      <c r="K2842" s="88">
        <f>+IF(ISNUMBER(DATA!AR884),DATA!AR884,"n/a")</f>
        <v>4.83</v>
      </c>
      <c r="L2842" s="78">
        <f>+IF(ISNUMBER(DATA!AS884),DATA!AS884,"n/a")</f>
        <v>-2.8000000000000001E-2</v>
      </c>
      <c r="M2842" s="67"/>
      <c r="N2842" s="67"/>
      <c r="O2842" s="67"/>
      <c r="P2842" s="67"/>
      <c r="Q2842" s="67"/>
      <c r="S2842" s="71"/>
      <c r="U2842" s="71"/>
      <c r="W2842" s="71"/>
      <c r="Y2842" s="71"/>
    </row>
    <row r="2843" spans="1:25" s="70" customFormat="1" x14ac:dyDescent="0.2">
      <c r="A2843" s="67" t="s">
        <v>27</v>
      </c>
      <c r="B2843" s="67" t="s">
        <v>23</v>
      </c>
      <c r="C2843" s="67" t="s">
        <v>10</v>
      </c>
      <c r="D2843" s="67" t="s">
        <v>305</v>
      </c>
      <c r="E2843" s="88">
        <f>+IF(ISNUMBER(DATA!N885),DATA!N885,"n/a")</f>
        <v>4.3</v>
      </c>
      <c r="F2843" s="78">
        <f>+IF(ISNUMBER(DATA!O885),DATA!O885,"n/a")</f>
        <v>-9.2999999999999999E-2</v>
      </c>
      <c r="G2843" s="88">
        <f>+IF(ISNUMBER(DATA!X885),DATA!X885,"n/a")</f>
        <v>4.32</v>
      </c>
      <c r="H2843" s="78">
        <f>+IF(ISNUMBER(DATA!Y885),DATA!Y885,"n/a")</f>
        <v>8.0000000000000002E-3</v>
      </c>
      <c r="I2843" s="88">
        <f>+IF(ISNUMBER(DATA!AH885),DATA!AH885,"n/a")</f>
        <v>4.28</v>
      </c>
      <c r="J2843" s="78">
        <f>+IF(ISNUMBER(DATA!AI885),DATA!AI885,"n/a")</f>
        <v>-4.0000000000000001E-3</v>
      </c>
      <c r="K2843" s="88">
        <f>+IF(ISNUMBER(DATA!AR885),DATA!AR885,"n/a")</f>
        <v>4.25</v>
      </c>
      <c r="L2843" s="78">
        <f>+IF(ISNUMBER(DATA!AS885),DATA!AS885,"n/a")</f>
        <v>1E-3</v>
      </c>
      <c r="M2843" s="67"/>
      <c r="N2843" s="67"/>
      <c r="O2843" s="67"/>
      <c r="P2843" s="67"/>
      <c r="Q2843" s="67"/>
      <c r="S2843" s="71"/>
      <c r="U2843" s="71"/>
      <c r="W2843" s="71"/>
      <c r="Y2843" s="71"/>
    </row>
    <row r="2844" spans="1:25" s="70" customFormat="1" x14ac:dyDescent="0.2">
      <c r="A2844" s="67" t="s">
        <v>27</v>
      </c>
      <c r="B2844" s="67" t="s">
        <v>23</v>
      </c>
      <c r="C2844" s="67" t="s">
        <v>10</v>
      </c>
      <c r="D2844" s="67" t="s">
        <v>306</v>
      </c>
      <c r="E2844" s="88">
        <f>+IF(ISNUMBER(DATA!N886),DATA!N886,"n/a")</f>
        <v>4.67</v>
      </c>
      <c r="F2844" s="78">
        <f>+IF(ISNUMBER(DATA!O886),DATA!O886,"n/a")</f>
        <v>4.0000000000000001E-3</v>
      </c>
      <c r="G2844" s="88">
        <f>+IF(ISNUMBER(DATA!X886),DATA!X886,"n/a")</f>
        <v>4.79</v>
      </c>
      <c r="H2844" s="78">
        <f>+IF(ISNUMBER(DATA!Y886),DATA!Y886,"n/a")</f>
        <v>6.0999999999999999E-2</v>
      </c>
      <c r="I2844" s="88">
        <f>+IF(ISNUMBER(DATA!AH886),DATA!AH886,"n/a")</f>
        <v>4.79</v>
      </c>
      <c r="J2844" s="78">
        <f>+IF(ISNUMBER(DATA!AI886),DATA!AI886,"n/a")</f>
        <v>5.2999999999999999E-2</v>
      </c>
      <c r="K2844" s="88">
        <f>+IF(ISNUMBER(DATA!AR886),DATA!AR886,"n/a")</f>
        <v>4.67</v>
      </c>
      <c r="L2844" s="78">
        <f>+IF(ISNUMBER(DATA!AS886),DATA!AS886,"n/a")</f>
        <v>4.1000000000000002E-2</v>
      </c>
      <c r="M2844" s="67"/>
      <c r="N2844" s="67"/>
      <c r="O2844" s="67"/>
      <c r="P2844" s="67"/>
      <c r="Q2844" s="67"/>
      <c r="S2844" s="71"/>
      <c r="U2844" s="71"/>
      <c r="W2844" s="71"/>
      <c r="Y2844" s="71"/>
    </row>
    <row r="2845" spans="1:25" s="70" customFormat="1" x14ac:dyDescent="0.2">
      <c r="A2845" s="67" t="s">
        <v>27</v>
      </c>
      <c r="B2845" s="67" t="s">
        <v>23</v>
      </c>
      <c r="C2845" s="67" t="s">
        <v>10</v>
      </c>
      <c r="D2845" s="67" t="s">
        <v>307</v>
      </c>
      <c r="E2845" s="88">
        <f>+IF(ISNUMBER(DATA!N887),DATA!N887,"n/a")</f>
        <v>4.1100000000000003</v>
      </c>
      <c r="F2845" s="78">
        <f>+IF(ISNUMBER(DATA!O887),DATA!O887,"n/a")</f>
        <v>-2.4E-2</v>
      </c>
      <c r="G2845" s="88">
        <f>+IF(ISNUMBER(DATA!X887),DATA!X887,"n/a")</f>
        <v>4.1900000000000004</v>
      </c>
      <c r="H2845" s="78">
        <f>+IF(ISNUMBER(DATA!Y887),DATA!Y887,"n/a")</f>
        <v>-5.0000000000000001E-3</v>
      </c>
      <c r="I2845" s="88">
        <f>+IF(ISNUMBER(DATA!AH887),DATA!AH887,"n/a")</f>
        <v>4.17</v>
      </c>
      <c r="J2845" s="78">
        <f>+IF(ISNUMBER(DATA!AI887),DATA!AI887,"n/a")</f>
        <v>-2.3E-2</v>
      </c>
      <c r="K2845" s="88">
        <f>+IF(ISNUMBER(DATA!AR887),DATA!AR887,"n/a")</f>
        <v>4.2</v>
      </c>
      <c r="L2845" s="78">
        <f>+IF(ISNUMBER(DATA!AS887),DATA!AS887,"n/a")</f>
        <v>-1.2E-2</v>
      </c>
      <c r="M2845" s="67"/>
      <c r="N2845" s="67"/>
      <c r="O2845" s="67"/>
      <c r="P2845" s="67"/>
      <c r="Q2845" s="67"/>
      <c r="S2845" s="71"/>
      <c r="U2845" s="71"/>
      <c r="W2845" s="71"/>
      <c r="Y2845" s="71"/>
    </row>
    <row r="2846" spans="1:25" s="70" customFormat="1" x14ac:dyDescent="0.2">
      <c r="A2846" s="67" t="s">
        <v>27</v>
      </c>
      <c r="B2846" s="67" t="s">
        <v>23</v>
      </c>
      <c r="C2846" s="67" t="s">
        <v>10</v>
      </c>
      <c r="D2846" s="67" t="s">
        <v>308</v>
      </c>
      <c r="E2846" s="88">
        <f>+IF(ISNUMBER(DATA!N888),DATA!N888,"n/a")</f>
        <v>5.51</v>
      </c>
      <c r="F2846" s="78">
        <f>+IF(ISNUMBER(DATA!O888),DATA!O888,"n/a")</f>
        <v>3.1E-2</v>
      </c>
      <c r="G2846" s="88">
        <f>+IF(ISNUMBER(DATA!X888),DATA!X888,"n/a")</f>
        <v>5.34</v>
      </c>
      <c r="H2846" s="78">
        <f>+IF(ISNUMBER(DATA!Y888),DATA!Y888,"n/a")</f>
        <v>0.04</v>
      </c>
      <c r="I2846" s="88">
        <f>+IF(ISNUMBER(DATA!AH888),DATA!AH888,"n/a")</f>
        <v>5.21</v>
      </c>
      <c r="J2846" s="78">
        <f>+IF(ISNUMBER(DATA!AI888),DATA!AI888,"n/a")</f>
        <v>2.8000000000000001E-2</v>
      </c>
      <c r="K2846" s="88">
        <f>+IF(ISNUMBER(DATA!AR888),DATA!AR888,"n/a")</f>
        <v>5.27</v>
      </c>
      <c r="L2846" s="78">
        <f>+IF(ISNUMBER(DATA!AS888),DATA!AS888,"n/a")</f>
        <v>4.7E-2</v>
      </c>
      <c r="M2846" s="67"/>
      <c r="N2846" s="67"/>
      <c r="O2846" s="67"/>
      <c r="P2846" s="67"/>
      <c r="Q2846" s="67"/>
      <c r="S2846" s="71"/>
      <c r="U2846" s="71"/>
      <c r="W2846" s="71"/>
      <c r="Y2846" s="71"/>
    </row>
    <row r="2847" spans="1:25" s="70" customFormat="1" x14ac:dyDescent="0.2">
      <c r="A2847" s="67" t="s">
        <v>27</v>
      </c>
      <c r="B2847" s="67" t="s">
        <v>23</v>
      </c>
      <c r="C2847" s="67" t="s">
        <v>10</v>
      </c>
      <c r="D2847" s="67" t="s">
        <v>309</v>
      </c>
      <c r="E2847" s="88">
        <f>+IF(ISNUMBER(DATA!N889),DATA!N889,"n/a")</f>
        <v>5.22</v>
      </c>
      <c r="F2847" s="78">
        <f>+IF(ISNUMBER(DATA!O889),DATA!O889,"n/a")</f>
        <v>2E-3</v>
      </c>
      <c r="G2847" s="88">
        <f>+IF(ISNUMBER(DATA!X889),DATA!X889,"n/a")</f>
        <v>5.33</v>
      </c>
      <c r="H2847" s="78">
        <f>+IF(ISNUMBER(DATA!Y889),DATA!Y889,"n/a")</f>
        <v>-1E-3</v>
      </c>
      <c r="I2847" s="88">
        <f>+IF(ISNUMBER(DATA!AH889),DATA!AH889,"n/a")</f>
        <v>5.47</v>
      </c>
      <c r="J2847" s="78">
        <f>+IF(ISNUMBER(DATA!AI889),DATA!AI889,"n/a")</f>
        <v>2.7E-2</v>
      </c>
      <c r="K2847" s="88">
        <f>+IF(ISNUMBER(DATA!AR889),DATA!AR889,"n/a")</f>
        <v>5.49</v>
      </c>
      <c r="L2847" s="78">
        <f>+IF(ISNUMBER(DATA!AS889),DATA!AS889,"n/a")</f>
        <v>1.4E-2</v>
      </c>
      <c r="M2847" s="67"/>
      <c r="N2847" s="67"/>
      <c r="O2847" s="67"/>
      <c r="P2847" s="67"/>
      <c r="Q2847" s="67"/>
      <c r="S2847" s="71"/>
      <c r="U2847" s="71"/>
      <c r="W2847" s="71"/>
      <c r="Y2847" s="71"/>
    </row>
    <row r="2848" spans="1:25" s="70" customFormat="1" x14ac:dyDescent="0.2">
      <c r="A2848" s="67" t="s">
        <v>27</v>
      </c>
      <c r="B2848" s="67" t="s">
        <v>23</v>
      </c>
      <c r="C2848" s="67" t="s">
        <v>10</v>
      </c>
      <c r="D2848" s="67" t="s">
        <v>310</v>
      </c>
      <c r="E2848" s="88">
        <f>+IF(ISNUMBER(DATA!N890),DATA!N890,"n/a")</f>
        <v>4.5999999999999996</v>
      </c>
      <c r="F2848" s="78">
        <f>+IF(ISNUMBER(DATA!O890),DATA!O890,"n/a")</f>
        <v>8.5999999999999993E-2</v>
      </c>
      <c r="G2848" s="88">
        <f>+IF(ISNUMBER(DATA!X890),DATA!X890,"n/a")</f>
        <v>4.5999999999999996</v>
      </c>
      <c r="H2848" s="78">
        <f>+IF(ISNUMBER(DATA!Y890),DATA!Y890,"n/a")</f>
        <v>0.115</v>
      </c>
      <c r="I2848" s="88">
        <f>+IF(ISNUMBER(DATA!AH890),DATA!AH890,"n/a")</f>
        <v>4.68</v>
      </c>
      <c r="J2848" s="78">
        <f>+IF(ISNUMBER(DATA!AI890),DATA!AI890,"n/a")</f>
        <v>0.13500000000000001</v>
      </c>
      <c r="K2848" s="88">
        <f>+IF(ISNUMBER(DATA!AR890),DATA!AR890,"n/a")</f>
        <v>4.54</v>
      </c>
      <c r="L2848" s="78">
        <f>+IF(ISNUMBER(DATA!AS890),DATA!AS890,"n/a")</f>
        <v>9.6000000000000002E-2</v>
      </c>
      <c r="M2848" s="67"/>
      <c r="N2848" s="67"/>
      <c r="O2848" s="67"/>
      <c r="P2848" s="67"/>
      <c r="Q2848" s="67"/>
      <c r="S2848" s="71"/>
      <c r="U2848" s="71"/>
      <c r="W2848" s="71"/>
      <c r="Y2848" s="71"/>
    </row>
    <row r="2849" spans="1:25" s="70" customFormat="1" x14ac:dyDescent="0.2">
      <c r="A2849" s="67" t="s">
        <v>27</v>
      </c>
      <c r="B2849" s="67" t="s">
        <v>23</v>
      </c>
      <c r="C2849" s="67" t="s">
        <v>10</v>
      </c>
      <c r="D2849" s="67" t="s">
        <v>311</v>
      </c>
      <c r="E2849" s="88">
        <f>+IF(ISNUMBER(DATA!N891),DATA!N891,"n/a")</f>
        <v>4.82</v>
      </c>
      <c r="F2849" s="78">
        <f>+IF(ISNUMBER(DATA!O891),DATA!O891,"n/a")</f>
        <v>-7.8E-2</v>
      </c>
      <c r="G2849" s="88">
        <f>+IF(ISNUMBER(DATA!X891),DATA!X891,"n/a")</f>
        <v>4.8899999999999997</v>
      </c>
      <c r="H2849" s="78">
        <f>+IF(ISNUMBER(DATA!Y891),DATA!Y891,"n/a")</f>
        <v>-6.8000000000000005E-2</v>
      </c>
      <c r="I2849" s="88">
        <f>+IF(ISNUMBER(DATA!AH891),DATA!AH891,"n/a")</f>
        <v>4.99</v>
      </c>
      <c r="J2849" s="78">
        <f>+IF(ISNUMBER(DATA!AI891),DATA!AI891,"n/a")</f>
        <v>-6.0999999999999999E-2</v>
      </c>
      <c r="K2849" s="88">
        <f>+IF(ISNUMBER(DATA!AR891),DATA!AR891,"n/a")</f>
        <v>5.17</v>
      </c>
      <c r="L2849" s="78">
        <f>+IF(ISNUMBER(DATA!AS891),DATA!AS891,"n/a")</f>
        <v>-0.03</v>
      </c>
      <c r="M2849" s="67"/>
      <c r="N2849" s="67"/>
      <c r="O2849" s="67"/>
      <c r="P2849" s="67"/>
      <c r="Q2849" s="67"/>
      <c r="S2849" s="71"/>
      <c r="U2849" s="71"/>
      <c r="W2849" s="71"/>
      <c r="Y2849" s="71"/>
    </row>
    <row r="2850" spans="1:25" s="70" customFormat="1" x14ac:dyDescent="0.2">
      <c r="A2850" s="67" t="s">
        <v>27</v>
      </c>
      <c r="B2850" s="67" t="s">
        <v>23</v>
      </c>
      <c r="C2850" s="67" t="s">
        <v>10</v>
      </c>
      <c r="D2850" s="67" t="s">
        <v>312</v>
      </c>
      <c r="E2850" s="88">
        <f>+IF(ISNUMBER(DATA!N892),DATA!N892,"n/a")</f>
        <v>4.45</v>
      </c>
      <c r="F2850" s="78">
        <f>+IF(ISNUMBER(DATA!O892),DATA!O892,"n/a")</f>
        <v>-8.5000000000000006E-2</v>
      </c>
      <c r="G2850" s="88">
        <f>+IF(ISNUMBER(DATA!X892),DATA!X892,"n/a")</f>
        <v>4.66</v>
      </c>
      <c r="H2850" s="78">
        <f>+IF(ISNUMBER(DATA!Y892),DATA!Y892,"n/a")</f>
        <v>-3.6999999999999998E-2</v>
      </c>
      <c r="I2850" s="88">
        <f>+IF(ISNUMBER(DATA!AH892),DATA!AH892,"n/a")</f>
        <v>4.7699999999999996</v>
      </c>
      <c r="J2850" s="78">
        <f>+IF(ISNUMBER(DATA!AI892),DATA!AI892,"n/a")</f>
        <v>-2.3E-2</v>
      </c>
      <c r="K2850" s="88">
        <f>+IF(ISNUMBER(DATA!AR892),DATA!AR892,"n/a")</f>
        <v>4.96</v>
      </c>
      <c r="L2850" s="78">
        <f>+IF(ISNUMBER(DATA!AS892),DATA!AS892,"n/a")</f>
        <v>-2E-3</v>
      </c>
      <c r="M2850" s="67"/>
      <c r="N2850" s="67"/>
      <c r="O2850" s="67"/>
      <c r="P2850" s="67"/>
      <c r="Q2850" s="67"/>
      <c r="S2850" s="71"/>
      <c r="U2850" s="71"/>
      <c r="W2850" s="71"/>
      <c r="Y2850" s="71"/>
    </row>
    <row r="2851" spans="1:25" s="70" customFormat="1" x14ac:dyDescent="0.2">
      <c r="A2851" s="67" t="s">
        <v>27</v>
      </c>
      <c r="B2851" s="67" t="s">
        <v>23</v>
      </c>
      <c r="C2851" s="67" t="s">
        <v>10</v>
      </c>
      <c r="D2851" s="67" t="s">
        <v>313</v>
      </c>
      <c r="E2851" s="88">
        <f>+IF(ISNUMBER(DATA!N893),DATA!N893,"n/a")</f>
        <v>4.67</v>
      </c>
      <c r="F2851" s="78">
        <f>+IF(ISNUMBER(DATA!O893),DATA!O893,"n/a")</f>
        <v>-0.18099999999999999</v>
      </c>
      <c r="G2851" s="88">
        <f>+IF(ISNUMBER(DATA!X893),DATA!X893,"n/a")</f>
        <v>4.8899999999999997</v>
      </c>
      <c r="H2851" s="78">
        <f>+IF(ISNUMBER(DATA!Y893),DATA!Y893,"n/a")</f>
        <v>-0.13500000000000001</v>
      </c>
      <c r="I2851" s="88">
        <f>+IF(ISNUMBER(DATA!AH893),DATA!AH893,"n/a")</f>
        <v>5.09</v>
      </c>
      <c r="J2851" s="78">
        <f>+IF(ISNUMBER(DATA!AI893),DATA!AI893,"n/a")</f>
        <v>-0.09</v>
      </c>
      <c r="K2851" s="88">
        <f>+IF(ISNUMBER(DATA!AR893),DATA!AR893,"n/a")</f>
        <v>5.46</v>
      </c>
      <c r="L2851" s="78">
        <f>+IF(ISNUMBER(DATA!AS893),DATA!AS893,"n/a")</f>
        <v>-2.1000000000000001E-2</v>
      </c>
      <c r="M2851" s="67"/>
      <c r="N2851" s="67"/>
      <c r="O2851" s="67"/>
      <c r="P2851" s="67"/>
      <c r="Q2851" s="67"/>
      <c r="S2851" s="71"/>
      <c r="U2851" s="71"/>
      <c r="W2851" s="71"/>
      <c r="Y2851" s="71"/>
    </row>
    <row r="2852" spans="1:25" s="70" customFormat="1" x14ac:dyDescent="0.2">
      <c r="A2852" s="67" t="s">
        <v>27</v>
      </c>
      <c r="B2852" s="67" t="s">
        <v>23</v>
      </c>
      <c r="C2852" s="67" t="s">
        <v>10</v>
      </c>
      <c r="D2852" s="67" t="s">
        <v>314</v>
      </c>
      <c r="E2852" s="88">
        <f>+IF(ISNUMBER(DATA!N894),DATA!N894,"n/a")</f>
        <v>5.21</v>
      </c>
      <c r="F2852" s="78">
        <f>+IF(ISNUMBER(DATA!O894),DATA!O894,"n/a")</f>
        <v>7.4999999999999997E-2</v>
      </c>
      <c r="G2852" s="88">
        <f>+IF(ISNUMBER(DATA!X894),DATA!X894,"n/a")</f>
        <v>5.17</v>
      </c>
      <c r="H2852" s="78">
        <f>+IF(ISNUMBER(DATA!Y894),DATA!Y894,"n/a")</f>
        <v>2.5999999999999999E-2</v>
      </c>
      <c r="I2852" s="88">
        <f>+IF(ISNUMBER(DATA!AH894),DATA!AH894,"n/a")</f>
        <v>5.12</v>
      </c>
      <c r="J2852" s="78">
        <f>+IF(ISNUMBER(DATA!AI894),DATA!AI894,"n/a")</f>
        <v>2.7E-2</v>
      </c>
      <c r="K2852" s="88">
        <f>+IF(ISNUMBER(DATA!AR894),DATA!AR894,"n/a")</f>
        <v>5.07</v>
      </c>
      <c r="L2852" s="78">
        <f>+IF(ISNUMBER(DATA!AS894),DATA!AS894,"n/a")</f>
        <v>3.5999999999999997E-2</v>
      </c>
      <c r="M2852" s="67"/>
      <c r="N2852" s="67"/>
      <c r="O2852" s="67"/>
      <c r="P2852" s="67"/>
      <c r="Q2852" s="67"/>
      <c r="S2852" s="71"/>
      <c r="U2852" s="71"/>
      <c r="W2852" s="71"/>
      <c r="Y2852" s="71"/>
    </row>
    <row r="2853" spans="1:25" s="70" customFormat="1" x14ac:dyDescent="0.2">
      <c r="A2853" s="67" t="s">
        <v>27</v>
      </c>
      <c r="B2853" s="67" t="s">
        <v>23</v>
      </c>
      <c r="C2853" s="67" t="s">
        <v>10</v>
      </c>
      <c r="D2853" s="67" t="s">
        <v>315</v>
      </c>
      <c r="E2853" s="88">
        <f>+IF(ISNUMBER(DATA!N895),DATA!N895,"n/a")</f>
        <v>4.82</v>
      </c>
      <c r="F2853" s="78">
        <f>+IF(ISNUMBER(DATA!O895),DATA!O895,"n/a")</f>
        <v>-3.9E-2</v>
      </c>
      <c r="G2853" s="88">
        <f>+IF(ISNUMBER(DATA!X895),DATA!X895,"n/a")</f>
        <v>4.82</v>
      </c>
      <c r="H2853" s="78">
        <f>+IF(ISNUMBER(DATA!Y895),DATA!Y895,"n/a")</f>
        <v>-4.3999999999999997E-2</v>
      </c>
      <c r="I2853" s="88">
        <f>+IF(ISNUMBER(DATA!AH895),DATA!AH895,"n/a")</f>
        <v>4.8099999999999996</v>
      </c>
      <c r="J2853" s="78">
        <f>+IF(ISNUMBER(DATA!AI895),DATA!AI895,"n/a")</f>
        <v>-4.7E-2</v>
      </c>
      <c r="K2853" s="88">
        <f>+IF(ISNUMBER(DATA!AR895),DATA!AR895,"n/a")</f>
        <v>4.8899999999999997</v>
      </c>
      <c r="L2853" s="78">
        <f>+IF(ISNUMBER(DATA!AS895),DATA!AS895,"n/a")</f>
        <v>-6.6000000000000003E-2</v>
      </c>
      <c r="M2853" s="67"/>
      <c r="N2853" s="67"/>
      <c r="O2853" s="67"/>
      <c r="P2853" s="67"/>
      <c r="Q2853" s="67"/>
      <c r="S2853" s="71"/>
      <c r="U2853" s="71"/>
      <c r="W2853" s="71"/>
      <c r="Y2853" s="71"/>
    </row>
    <row r="2854" spans="1:25" s="70" customFormat="1" x14ac:dyDescent="0.2">
      <c r="A2854" s="67" t="s">
        <v>27</v>
      </c>
      <c r="B2854" s="67" t="s">
        <v>23</v>
      </c>
      <c r="C2854" s="67" t="s">
        <v>10</v>
      </c>
      <c r="D2854" s="67" t="s">
        <v>316</v>
      </c>
      <c r="E2854" s="88">
        <f>+IF(ISNUMBER(DATA!N896),DATA!N896,"n/a")</f>
        <v>4.92</v>
      </c>
      <c r="F2854" s="78">
        <f>+IF(ISNUMBER(DATA!O896),DATA!O896,"n/a")</f>
        <v>-1.4E-2</v>
      </c>
      <c r="G2854" s="88">
        <f>+IF(ISNUMBER(DATA!X896),DATA!X896,"n/a")</f>
        <v>4.72</v>
      </c>
      <c r="H2854" s="78">
        <f>+IF(ISNUMBER(DATA!Y896),DATA!Y896,"n/a")</f>
        <v>-4.2999999999999997E-2</v>
      </c>
      <c r="I2854" s="88">
        <f>+IF(ISNUMBER(DATA!AH896),DATA!AH896,"n/a")</f>
        <v>4.75</v>
      </c>
      <c r="J2854" s="78">
        <f>+IF(ISNUMBER(DATA!AI896),DATA!AI896,"n/a")</f>
        <v>-5.0999999999999997E-2</v>
      </c>
      <c r="K2854" s="88">
        <f>+IF(ISNUMBER(DATA!AR896),DATA!AR896,"n/a")</f>
        <v>4.8099999999999996</v>
      </c>
      <c r="L2854" s="78">
        <f>+IF(ISNUMBER(DATA!AS896),DATA!AS896,"n/a")</f>
        <v>-5.7000000000000002E-2</v>
      </c>
      <c r="M2854" s="67"/>
      <c r="N2854" s="67"/>
      <c r="O2854" s="67"/>
      <c r="P2854" s="67"/>
      <c r="Q2854" s="67"/>
      <c r="S2854" s="71"/>
      <c r="U2854" s="71"/>
      <c r="W2854" s="71"/>
      <c r="Y2854" s="71"/>
    </row>
    <row r="2855" spans="1:25" s="70" customFormat="1" x14ac:dyDescent="0.2">
      <c r="A2855" s="67" t="s">
        <v>27</v>
      </c>
      <c r="B2855" s="67" t="s">
        <v>23</v>
      </c>
      <c r="C2855" s="67" t="s">
        <v>10</v>
      </c>
      <c r="D2855" s="67" t="s">
        <v>317</v>
      </c>
      <c r="E2855" s="88">
        <f>+IF(ISNUMBER(DATA!N897),DATA!N897,"n/a")</f>
        <v>5.21</v>
      </c>
      <c r="F2855" s="78">
        <f>+IF(ISNUMBER(DATA!O897),DATA!O897,"n/a")</f>
        <v>0.03</v>
      </c>
      <c r="G2855" s="88">
        <f>+IF(ISNUMBER(DATA!X897),DATA!X897,"n/a")</f>
        <v>5.2</v>
      </c>
      <c r="H2855" s="78">
        <f>+IF(ISNUMBER(DATA!Y897),DATA!Y897,"n/a")</f>
        <v>1.0999999999999999E-2</v>
      </c>
      <c r="I2855" s="88">
        <f>+IF(ISNUMBER(DATA!AH897),DATA!AH897,"n/a")</f>
        <v>5.26</v>
      </c>
      <c r="J2855" s="78">
        <f>+IF(ISNUMBER(DATA!AI897),DATA!AI897,"n/a")</f>
        <v>2.4E-2</v>
      </c>
      <c r="K2855" s="88">
        <f>+IF(ISNUMBER(DATA!AR897),DATA!AR897,"n/a")</f>
        <v>5.34</v>
      </c>
      <c r="L2855" s="78">
        <f>+IF(ISNUMBER(DATA!AS897),DATA!AS897,"n/a")</f>
        <v>3.7999999999999999E-2</v>
      </c>
      <c r="M2855" s="67"/>
      <c r="N2855" s="67"/>
      <c r="O2855" s="67"/>
      <c r="P2855" s="67"/>
      <c r="Q2855" s="67"/>
      <c r="S2855" s="71"/>
      <c r="U2855" s="71"/>
      <c r="W2855" s="71"/>
      <c r="Y2855" s="71"/>
    </row>
    <row r="2856" spans="1:25" s="70" customFormat="1" x14ac:dyDescent="0.2">
      <c r="A2856" s="67" t="s">
        <v>27</v>
      </c>
      <c r="B2856" s="67" t="s">
        <v>23</v>
      </c>
      <c r="C2856" s="67" t="s">
        <v>10</v>
      </c>
      <c r="D2856" s="67" t="s">
        <v>318</v>
      </c>
      <c r="E2856" s="88">
        <f>+IF(ISNUMBER(DATA!N898),DATA!N898,"n/a")</f>
        <v>5.25</v>
      </c>
      <c r="F2856" s="78">
        <f>+IF(ISNUMBER(DATA!O898),DATA!O898,"n/a")</f>
        <v>8.7999999999999995E-2</v>
      </c>
      <c r="G2856" s="88">
        <f>+IF(ISNUMBER(DATA!X898),DATA!X898,"n/a")</f>
        <v>5.35</v>
      </c>
      <c r="H2856" s="78">
        <f>+IF(ISNUMBER(DATA!Y898),DATA!Y898,"n/a")</f>
        <v>0.13100000000000001</v>
      </c>
      <c r="I2856" s="88">
        <f>+IF(ISNUMBER(DATA!AH898),DATA!AH898,"n/a")</f>
        <v>5.29</v>
      </c>
      <c r="J2856" s="78">
        <f>+IF(ISNUMBER(DATA!AI898),DATA!AI898,"n/a")</f>
        <v>6.6000000000000003E-2</v>
      </c>
      <c r="K2856" s="88">
        <f>+IF(ISNUMBER(DATA!AR898),DATA!AR898,"n/a")</f>
        <v>5.14</v>
      </c>
      <c r="L2856" s="78">
        <f>+IF(ISNUMBER(DATA!AS898),DATA!AS898,"n/a")</f>
        <v>7.0000000000000001E-3</v>
      </c>
      <c r="M2856" s="67"/>
      <c r="N2856" s="67"/>
      <c r="O2856" s="67"/>
      <c r="P2856" s="67"/>
      <c r="Q2856" s="67"/>
      <c r="S2856" s="71"/>
      <c r="U2856" s="71"/>
      <c r="W2856" s="71"/>
      <c r="Y2856" s="71"/>
    </row>
    <row r="2857" spans="1:25" s="70" customFormat="1" x14ac:dyDescent="0.2">
      <c r="A2857" s="67" t="s">
        <v>27</v>
      </c>
      <c r="B2857" s="67" t="s">
        <v>23</v>
      </c>
      <c r="C2857" s="67" t="s">
        <v>10</v>
      </c>
      <c r="D2857" s="67" t="s">
        <v>319</v>
      </c>
      <c r="E2857" s="88">
        <f>+IF(ISNUMBER(DATA!N899),DATA!N899,"n/a")</f>
        <v>4.5599999999999996</v>
      </c>
      <c r="F2857" s="78">
        <f>+IF(ISNUMBER(DATA!O899),DATA!O899,"n/a")</f>
        <v>-6.2E-2</v>
      </c>
      <c r="G2857" s="88">
        <f>+IF(ISNUMBER(DATA!X899),DATA!X899,"n/a")</f>
        <v>4.62</v>
      </c>
      <c r="H2857" s="78">
        <f>+IF(ISNUMBER(DATA!Y899),DATA!Y899,"n/a")</f>
        <v>-3.0000000000000001E-3</v>
      </c>
      <c r="I2857" s="88">
        <f>+IF(ISNUMBER(DATA!AH899),DATA!AH899,"n/a")</f>
        <v>4.6100000000000003</v>
      </c>
      <c r="J2857" s="78">
        <f>+IF(ISNUMBER(DATA!AI899),DATA!AI899,"n/a")</f>
        <v>-0.02</v>
      </c>
      <c r="K2857" s="88">
        <f>+IF(ISNUMBER(DATA!AR899),DATA!AR899,"n/a")</f>
        <v>4.5999999999999996</v>
      </c>
      <c r="L2857" s="78">
        <f>+IF(ISNUMBER(DATA!AS899),DATA!AS899,"n/a")</f>
        <v>-1.4999999999999999E-2</v>
      </c>
      <c r="M2857" s="67"/>
      <c r="N2857" s="67"/>
      <c r="O2857" s="67"/>
      <c r="P2857" s="67"/>
      <c r="Q2857" s="67"/>
      <c r="S2857" s="71"/>
      <c r="U2857" s="71"/>
      <c r="W2857" s="71"/>
      <c r="Y2857" s="71"/>
    </row>
    <row r="2858" spans="1:25" s="70" customFormat="1" x14ac:dyDescent="0.2">
      <c r="A2858" s="67" t="s">
        <v>27</v>
      </c>
      <c r="B2858" s="67" t="s">
        <v>23</v>
      </c>
      <c r="C2858" s="67" t="s">
        <v>10</v>
      </c>
      <c r="D2858" s="67" t="s">
        <v>320</v>
      </c>
      <c r="E2858" s="88">
        <f>+IF(ISNUMBER(DATA!N900),DATA!N900,"n/a")</f>
        <v>5.79</v>
      </c>
      <c r="F2858" s="78">
        <f>+IF(ISNUMBER(DATA!O900),DATA!O900,"n/a")</f>
        <v>-4.2000000000000003E-2</v>
      </c>
      <c r="G2858" s="88">
        <f>+IF(ISNUMBER(DATA!X900),DATA!X900,"n/a")</f>
        <v>5.78</v>
      </c>
      <c r="H2858" s="78">
        <f>+IF(ISNUMBER(DATA!Y900),DATA!Y900,"n/a")</f>
        <v>7.9000000000000001E-2</v>
      </c>
      <c r="I2858" s="88">
        <f>+IF(ISNUMBER(DATA!AH900),DATA!AH900,"n/a")</f>
        <v>5.66</v>
      </c>
      <c r="J2858" s="78">
        <f>+IF(ISNUMBER(DATA!AI900),DATA!AI900,"n/a")</f>
        <v>7.9000000000000001E-2</v>
      </c>
      <c r="K2858" s="88">
        <f>+IF(ISNUMBER(DATA!AR900),DATA!AR900,"n/a")</f>
        <v>5.71</v>
      </c>
      <c r="L2858" s="78">
        <f>+IF(ISNUMBER(DATA!AS900),DATA!AS900,"n/a")</f>
        <v>0.10100000000000001</v>
      </c>
      <c r="M2858" s="67"/>
      <c r="N2858" s="67"/>
      <c r="O2858" s="67"/>
      <c r="P2858" s="67"/>
      <c r="Q2858" s="67"/>
      <c r="S2858" s="71"/>
      <c r="U2858" s="71"/>
      <c r="W2858" s="71"/>
      <c r="Y2858" s="71"/>
    </row>
    <row r="2859" spans="1:25" s="70" customFormat="1" x14ac:dyDescent="0.2">
      <c r="A2859" s="67" t="s">
        <v>27</v>
      </c>
      <c r="B2859" s="67" t="s">
        <v>23</v>
      </c>
      <c r="C2859" s="67" t="s">
        <v>10</v>
      </c>
      <c r="D2859" s="67" t="s">
        <v>321</v>
      </c>
      <c r="E2859" s="88">
        <f>+IF(ISNUMBER(DATA!N901),DATA!N901,"n/a")</f>
        <v>4.2699999999999996</v>
      </c>
      <c r="F2859" s="78">
        <f>+IF(ISNUMBER(DATA!O901),DATA!O901,"n/a")</f>
        <v>-8.6999999999999994E-2</v>
      </c>
      <c r="G2859" s="88">
        <f>+IF(ISNUMBER(DATA!X901),DATA!X901,"n/a")</f>
        <v>4.29</v>
      </c>
      <c r="H2859" s="78">
        <f>+IF(ISNUMBER(DATA!Y901),DATA!Y901,"n/a")</f>
        <v>1.4E-2</v>
      </c>
      <c r="I2859" s="88">
        <f>+IF(ISNUMBER(DATA!AH901),DATA!AH901,"n/a")</f>
        <v>4.26</v>
      </c>
      <c r="J2859" s="78">
        <f>+IF(ISNUMBER(DATA!AI901),DATA!AI901,"n/a")</f>
        <v>2E-3</v>
      </c>
      <c r="K2859" s="88">
        <f>+IF(ISNUMBER(DATA!AR901),DATA!AR901,"n/a")</f>
        <v>4.2300000000000004</v>
      </c>
      <c r="L2859" s="78">
        <f>+IF(ISNUMBER(DATA!AS901),DATA!AS901,"n/a")</f>
        <v>5.0000000000000001E-3</v>
      </c>
      <c r="M2859" s="67"/>
      <c r="N2859" s="67"/>
      <c r="O2859" s="67"/>
      <c r="P2859" s="67"/>
      <c r="Q2859" s="67"/>
      <c r="S2859" s="71"/>
      <c r="U2859" s="71"/>
      <c r="W2859" s="71"/>
      <c r="Y2859" s="71"/>
    </row>
    <row r="2860" spans="1:25" s="70" customFormat="1" x14ac:dyDescent="0.2">
      <c r="A2860" s="67" t="s">
        <v>27</v>
      </c>
      <c r="B2860" s="67" t="s">
        <v>23</v>
      </c>
      <c r="C2860" s="67" t="s">
        <v>10</v>
      </c>
      <c r="D2860" s="67" t="s">
        <v>347</v>
      </c>
      <c r="E2860" s="88">
        <f>+IF(ISNUMBER(DATA!N902),DATA!N902,"n/a")</f>
        <v>4.38</v>
      </c>
      <c r="F2860" s="78">
        <f>+IF(ISNUMBER(DATA!O902),DATA!O902,"n/a")</f>
        <v>1.6E-2</v>
      </c>
      <c r="G2860" s="88">
        <f>+IF(ISNUMBER(DATA!X902),DATA!X902,"n/a")</f>
        <v>4.58</v>
      </c>
      <c r="H2860" s="78">
        <f>+IF(ISNUMBER(DATA!Y902),DATA!Y902,"n/a")</f>
        <v>8.1000000000000003E-2</v>
      </c>
      <c r="I2860" s="88">
        <f>+IF(ISNUMBER(DATA!AH902),DATA!AH902,"n/a")</f>
        <v>4.59</v>
      </c>
      <c r="J2860" s="78">
        <f>+IF(ISNUMBER(DATA!AI902),DATA!AI902,"n/a")</f>
        <v>5.8999999999999997E-2</v>
      </c>
      <c r="K2860" s="88">
        <f>+IF(ISNUMBER(DATA!AR902),DATA!AR902,"n/a")</f>
        <v>4.58</v>
      </c>
      <c r="L2860" s="78">
        <f>+IF(ISNUMBER(DATA!AS902),DATA!AS902,"n/a")</f>
        <v>9.8000000000000004E-2</v>
      </c>
      <c r="M2860" s="67"/>
      <c r="N2860" s="67"/>
      <c r="O2860" s="67"/>
      <c r="P2860" s="67"/>
      <c r="Q2860" s="67"/>
      <c r="S2860" s="71"/>
      <c r="U2860" s="71"/>
      <c r="W2860" s="71"/>
      <c r="Y2860" s="71"/>
    </row>
    <row r="2861" spans="1:25" s="70" customFormat="1" x14ac:dyDescent="0.2">
      <c r="A2861" s="67" t="s">
        <v>27</v>
      </c>
      <c r="B2861" s="67" t="s">
        <v>23</v>
      </c>
      <c r="C2861" s="67" t="s">
        <v>10</v>
      </c>
      <c r="D2861" s="67" t="s">
        <v>348</v>
      </c>
      <c r="E2861" s="88">
        <f>+IF(ISNUMBER(DATA!N903),DATA!N903,"n/a")</f>
        <v>5.04</v>
      </c>
      <c r="F2861" s="78">
        <f>+IF(ISNUMBER(DATA!O903),DATA!O903,"n/a")</f>
        <v>5.7000000000000002E-2</v>
      </c>
      <c r="G2861" s="88">
        <f>+IF(ISNUMBER(DATA!X903),DATA!X903,"n/a")</f>
        <v>4.96</v>
      </c>
      <c r="H2861" s="78">
        <f>+IF(ISNUMBER(DATA!Y903),DATA!Y903,"n/a")</f>
        <v>5.1999999999999998E-2</v>
      </c>
      <c r="I2861" s="88">
        <f>+IF(ISNUMBER(DATA!AH903),DATA!AH903,"n/a")</f>
        <v>4.87</v>
      </c>
      <c r="J2861" s="78">
        <f>+IF(ISNUMBER(DATA!AI903),DATA!AI903,"n/a")</f>
        <v>3.1E-2</v>
      </c>
      <c r="K2861" s="88">
        <f>+IF(ISNUMBER(DATA!AR903),DATA!AR903,"n/a")</f>
        <v>4.84</v>
      </c>
      <c r="L2861" s="78">
        <f>+IF(ISNUMBER(DATA!AS903),DATA!AS903,"n/a")</f>
        <v>2.1999999999999999E-2</v>
      </c>
      <c r="M2861" s="67"/>
      <c r="N2861" s="67"/>
      <c r="O2861" s="67"/>
      <c r="P2861" s="67"/>
      <c r="Q2861" s="67"/>
      <c r="S2861" s="71"/>
      <c r="U2861" s="71"/>
      <c r="W2861" s="71"/>
      <c r="Y2861" s="71"/>
    </row>
    <row r="2862" spans="1:25" x14ac:dyDescent="0.2">
      <c r="E2862" s="101"/>
      <c r="F2862" s="103"/>
      <c r="G2862" s="101"/>
      <c r="H2862" s="103"/>
      <c r="I2862" s="101"/>
      <c r="J2862" s="103"/>
      <c r="K2862" s="101"/>
      <c r="L2862" s="103"/>
    </row>
    <row r="2863" spans="1:25" s="70" customFormat="1" x14ac:dyDescent="0.2">
      <c r="A2863" s="67" t="s">
        <v>27</v>
      </c>
      <c r="B2863" s="67" t="s">
        <v>23</v>
      </c>
      <c r="C2863" s="67" t="s">
        <v>26</v>
      </c>
      <c r="D2863" s="67" t="s">
        <v>274</v>
      </c>
      <c r="E2863" s="88">
        <f>+IF(ISNUMBER(DATA!P854),DATA!P854,"n/a")</f>
        <v>2.48</v>
      </c>
      <c r="F2863" s="78">
        <f>+IF(ISNUMBER(DATA!Q854),DATA!Q854,"n/a")</f>
        <v>-2.1000000000000001E-2</v>
      </c>
      <c r="G2863" s="88">
        <f>+IF(ISNUMBER(DATA!Z854),DATA!Z854,"n/a")</f>
        <v>2.42</v>
      </c>
      <c r="H2863" s="78">
        <f>+IF(ISNUMBER(DATA!AA854),DATA!AA854,"n/a")</f>
        <v>-7.0000000000000001E-3</v>
      </c>
      <c r="I2863" s="88">
        <f>+IF(ISNUMBER(DATA!AJ854),DATA!AJ854,"n/a")</f>
        <v>2.39</v>
      </c>
      <c r="J2863" s="78">
        <f>+IF(ISNUMBER(DATA!AK854),DATA!AK854,"n/a")</f>
        <v>-3.0000000000000001E-3</v>
      </c>
      <c r="K2863" s="88">
        <f>+IF(ISNUMBER(DATA!AT854),DATA!AT854,"n/a")</f>
        <v>2.36</v>
      </c>
      <c r="L2863" s="78">
        <f>+IF(ISNUMBER(DATA!AU854),DATA!AU854,"n/a")</f>
        <v>-5.0000000000000001E-3</v>
      </c>
      <c r="M2863" s="67"/>
      <c r="N2863" s="67"/>
      <c r="O2863" s="67"/>
      <c r="P2863" s="67"/>
      <c r="Q2863" s="67"/>
      <c r="S2863" s="71"/>
      <c r="U2863" s="71"/>
      <c r="W2863" s="71"/>
      <c r="Y2863" s="71"/>
    </row>
    <row r="2864" spans="1:25" s="70" customFormat="1" x14ac:dyDescent="0.2">
      <c r="A2864" s="67" t="s">
        <v>27</v>
      </c>
      <c r="B2864" s="67" t="s">
        <v>23</v>
      </c>
      <c r="C2864" s="67" t="s">
        <v>26</v>
      </c>
      <c r="D2864" s="67" t="s">
        <v>275</v>
      </c>
      <c r="E2864" s="88">
        <f>+IF(ISNUMBER(DATA!P855),DATA!P855,"n/a")</f>
        <v>2.14</v>
      </c>
      <c r="F2864" s="78">
        <f>+IF(ISNUMBER(DATA!Q855),DATA!Q855,"n/a")</f>
        <v>-6.9000000000000006E-2</v>
      </c>
      <c r="G2864" s="88">
        <f>+IF(ISNUMBER(DATA!Z855),DATA!Z855,"n/a")</f>
        <v>2.15</v>
      </c>
      <c r="H2864" s="78">
        <f>+IF(ISNUMBER(DATA!AA855),DATA!AA855,"n/a")</f>
        <v>-2E-3</v>
      </c>
      <c r="I2864" s="88">
        <f>+IF(ISNUMBER(DATA!AJ855),DATA!AJ855,"n/a")</f>
        <v>2.14</v>
      </c>
      <c r="J2864" s="78">
        <f>+IF(ISNUMBER(DATA!AK855),DATA!AK855,"n/a")</f>
        <v>-1.2E-2</v>
      </c>
      <c r="K2864" s="88">
        <f>+IF(ISNUMBER(DATA!AT855),DATA!AT855,"n/a")</f>
        <v>2.13</v>
      </c>
      <c r="L2864" s="78">
        <f>+IF(ISNUMBER(DATA!AU855),DATA!AU855,"n/a")</f>
        <v>-1.2999999999999999E-2</v>
      </c>
      <c r="M2864" s="67"/>
      <c r="N2864" s="67"/>
      <c r="O2864" s="67"/>
      <c r="P2864" s="67"/>
      <c r="Q2864" s="67"/>
      <c r="S2864" s="71"/>
      <c r="U2864" s="71"/>
      <c r="W2864" s="71"/>
      <c r="Y2864" s="71"/>
    </row>
    <row r="2865" spans="1:25" s="70" customFormat="1" x14ac:dyDescent="0.2">
      <c r="A2865" s="67" t="s">
        <v>27</v>
      </c>
      <c r="B2865" s="67" t="s">
        <v>23</v>
      </c>
      <c r="C2865" s="67" t="s">
        <v>26</v>
      </c>
      <c r="D2865" s="67" t="s">
        <v>276</v>
      </c>
      <c r="E2865" s="88">
        <f>+IF(ISNUMBER(DATA!P856),DATA!P856,"n/a")</f>
        <v>2.1</v>
      </c>
      <c r="F2865" s="78">
        <f>+IF(ISNUMBER(DATA!Q856),DATA!Q856,"n/a")</f>
        <v>2E-3</v>
      </c>
      <c r="G2865" s="88">
        <f>+IF(ISNUMBER(DATA!Z856),DATA!Z856,"n/a")</f>
        <v>2.13</v>
      </c>
      <c r="H2865" s="78">
        <f>+IF(ISNUMBER(DATA!AA856),DATA!AA856,"n/a")</f>
        <v>8.9999999999999993E-3</v>
      </c>
      <c r="I2865" s="88">
        <f>+IF(ISNUMBER(DATA!AJ856),DATA!AJ856,"n/a")</f>
        <v>2.11</v>
      </c>
      <c r="J2865" s="78">
        <f>+IF(ISNUMBER(DATA!AK856),DATA!AK856,"n/a")</f>
        <v>4.0000000000000001E-3</v>
      </c>
      <c r="K2865" s="88">
        <f>+IF(ISNUMBER(DATA!AT856),DATA!AT856,"n/a")</f>
        <v>2.12</v>
      </c>
      <c r="L2865" s="78">
        <f>+IF(ISNUMBER(DATA!AU856),DATA!AU856,"n/a")</f>
        <v>0.01</v>
      </c>
      <c r="M2865" s="67"/>
      <c r="N2865" s="67"/>
      <c r="O2865" s="67"/>
      <c r="P2865" s="67"/>
      <c r="Q2865" s="67"/>
      <c r="S2865" s="71"/>
      <c r="U2865" s="71"/>
      <c r="W2865" s="71"/>
      <c r="Y2865" s="71"/>
    </row>
    <row r="2866" spans="1:25" s="70" customFormat="1" x14ac:dyDescent="0.2">
      <c r="A2866" s="67" t="s">
        <v>27</v>
      </c>
      <c r="B2866" s="67" t="s">
        <v>23</v>
      </c>
      <c r="C2866" s="67" t="s">
        <v>26</v>
      </c>
      <c r="D2866" s="67" t="s">
        <v>277</v>
      </c>
      <c r="E2866" s="88">
        <f>+IF(ISNUMBER(DATA!P857),DATA!P857,"n/a")</f>
        <v>2.2200000000000002</v>
      </c>
      <c r="F2866" s="78">
        <f>+IF(ISNUMBER(DATA!Q857),DATA!Q857,"n/a")</f>
        <v>-7.2999999999999995E-2</v>
      </c>
      <c r="G2866" s="88">
        <f>+IF(ISNUMBER(DATA!Z857),DATA!Z857,"n/a")</f>
        <v>2.2200000000000002</v>
      </c>
      <c r="H2866" s="78">
        <f>+IF(ISNUMBER(DATA!AA857),DATA!AA857,"n/a")</f>
        <v>-1E-3</v>
      </c>
      <c r="I2866" s="88">
        <f>+IF(ISNUMBER(DATA!AJ857),DATA!AJ857,"n/a")</f>
        <v>2.21</v>
      </c>
      <c r="J2866" s="78">
        <f>+IF(ISNUMBER(DATA!AK857),DATA!AK857,"n/a")</f>
        <v>-1.0999999999999999E-2</v>
      </c>
      <c r="K2866" s="88">
        <f>+IF(ISNUMBER(DATA!AT857),DATA!AT857,"n/a")</f>
        <v>2.19</v>
      </c>
      <c r="L2866" s="78">
        <f>+IF(ISNUMBER(DATA!AU857),DATA!AU857,"n/a")</f>
        <v>-8.0000000000000002E-3</v>
      </c>
      <c r="M2866" s="67"/>
      <c r="N2866" s="67"/>
      <c r="O2866" s="67"/>
      <c r="P2866" s="67"/>
      <c r="Q2866" s="67"/>
      <c r="S2866" s="71"/>
      <c r="U2866" s="71"/>
      <c r="W2866" s="71"/>
      <c r="Y2866" s="71"/>
    </row>
    <row r="2867" spans="1:25" s="70" customFormat="1" x14ac:dyDescent="0.2">
      <c r="A2867" s="67" t="s">
        <v>27</v>
      </c>
      <c r="B2867" s="67" t="s">
        <v>23</v>
      </c>
      <c r="C2867" s="67" t="s">
        <v>26</v>
      </c>
      <c r="D2867" s="67" t="s">
        <v>278</v>
      </c>
      <c r="E2867" s="88">
        <f>+IF(ISNUMBER(DATA!P858),DATA!P858,"n/a")</f>
        <v>1.89</v>
      </c>
      <c r="F2867" s="78">
        <f>+IF(ISNUMBER(DATA!Q858),DATA!Q858,"n/a")</f>
        <v>-0.16600000000000001</v>
      </c>
      <c r="G2867" s="88">
        <f>+IF(ISNUMBER(DATA!Z858),DATA!Z858,"n/a")</f>
        <v>2</v>
      </c>
      <c r="H2867" s="78">
        <f>+IF(ISNUMBER(DATA!AA858),DATA!AA858,"n/a")</f>
        <v>-0.128</v>
      </c>
      <c r="I2867" s="88">
        <f>+IF(ISNUMBER(DATA!AJ858),DATA!AJ858,"n/a")</f>
        <v>2.06</v>
      </c>
      <c r="J2867" s="78">
        <f>+IF(ISNUMBER(DATA!AK858),DATA!AK858,"n/a")</f>
        <v>-9.9000000000000005E-2</v>
      </c>
      <c r="K2867" s="88">
        <f>+IF(ISNUMBER(DATA!AT858),DATA!AT858,"n/a")</f>
        <v>2.19</v>
      </c>
      <c r="L2867" s="78">
        <f>+IF(ISNUMBER(DATA!AU858),DATA!AU858,"n/a")</f>
        <v>-2.8000000000000001E-2</v>
      </c>
      <c r="M2867" s="67"/>
      <c r="N2867" s="67"/>
      <c r="O2867" s="67"/>
      <c r="P2867" s="67"/>
      <c r="Q2867" s="67"/>
      <c r="S2867" s="71"/>
      <c r="U2867" s="71"/>
      <c r="W2867" s="71"/>
      <c r="Y2867" s="71"/>
    </row>
    <row r="2868" spans="1:25" s="70" customFormat="1" x14ac:dyDescent="0.2">
      <c r="A2868" s="67" t="s">
        <v>27</v>
      </c>
      <c r="B2868" s="67" t="s">
        <v>23</v>
      </c>
      <c r="C2868" s="67" t="s">
        <v>26</v>
      </c>
      <c r="D2868" s="67" t="s">
        <v>279</v>
      </c>
      <c r="E2868" s="88">
        <f>+IF(ISNUMBER(DATA!P859),DATA!P859,"n/a")</f>
        <v>2.0499999999999998</v>
      </c>
      <c r="F2868" s="78">
        <f>+IF(ISNUMBER(DATA!Q859),DATA!Q859,"n/a")</f>
        <v>-6.6000000000000003E-2</v>
      </c>
      <c r="G2868" s="88">
        <f>+IF(ISNUMBER(DATA!Z859),DATA!Z859,"n/a")</f>
        <v>2.0499999999999998</v>
      </c>
      <c r="H2868" s="78">
        <f>+IF(ISNUMBER(DATA!AA859),DATA!AA859,"n/a")</f>
        <v>-6.3E-2</v>
      </c>
      <c r="I2868" s="88">
        <f>+IF(ISNUMBER(DATA!AJ859),DATA!AJ859,"n/a")</f>
        <v>2.04</v>
      </c>
      <c r="J2868" s="78">
        <f>+IF(ISNUMBER(DATA!AK859),DATA!AK859,"n/a")</f>
        <v>-0.06</v>
      </c>
      <c r="K2868" s="88">
        <f>+IF(ISNUMBER(DATA!AT859),DATA!AT859,"n/a")</f>
        <v>2.04</v>
      </c>
      <c r="L2868" s="78">
        <f>+IF(ISNUMBER(DATA!AU859),DATA!AU859,"n/a")</f>
        <v>-5.2999999999999999E-2</v>
      </c>
      <c r="M2868" s="67"/>
      <c r="N2868" s="67"/>
      <c r="O2868" s="67"/>
      <c r="P2868" s="67"/>
      <c r="Q2868" s="67"/>
      <c r="S2868" s="71"/>
      <c r="U2868" s="71"/>
      <c r="W2868" s="71"/>
      <c r="Y2868" s="71"/>
    </row>
    <row r="2869" spans="1:25" s="70" customFormat="1" x14ac:dyDescent="0.2">
      <c r="A2869" s="67" t="s">
        <v>27</v>
      </c>
      <c r="B2869" s="67" t="s">
        <v>23</v>
      </c>
      <c r="C2869" s="67" t="s">
        <v>26</v>
      </c>
      <c r="D2869" s="67" t="s">
        <v>280</v>
      </c>
      <c r="E2869" s="88">
        <f>+IF(ISNUMBER(DATA!P860),DATA!P860,"n/a")</f>
        <v>2.38</v>
      </c>
      <c r="F2869" s="78">
        <f>+IF(ISNUMBER(DATA!Q860),DATA!Q860,"n/a")</f>
        <v>-3.1E-2</v>
      </c>
      <c r="G2869" s="88">
        <f>+IF(ISNUMBER(DATA!Z860),DATA!Z860,"n/a")</f>
        <v>2.34</v>
      </c>
      <c r="H2869" s="78">
        <f>+IF(ISNUMBER(DATA!AA860),DATA!AA860,"n/a")</f>
        <v>-3.1E-2</v>
      </c>
      <c r="I2869" s="88">
        <f>+IF(ISNUMBER(DATA!AJ860),DATA!AJ860,"n/a")</f>
        <v>2.36</v>
      </c>
      <c r="J2869" s="78">
        <f>+IF(ISNUMBER(DATA!AK860),DATA!AK860,"n/a")</f>
        <v>-4.8000000000000001E-2</v>
      </c>
      <c r="K2869" s="88">
        <f>+IF(ISNUMBER(DATA!AT860),DATA!AT860,"n/a")</f>
        <v>2.4500000000000002</v>
      </c>
      <c r="L2869" s="78">
        <f>+IF(ISNUMBER(DATA!AU860),DATA!AU860,"n/a")</f>
        <v>-0.02</v>
      </c>
      <c r="M2869" s="67"/>
      <c r="N2869" s="67"/>
      <c r="O2869" s="67"/>
      <c r="P2869" s="67"/>
      <c r="Q2869" s="67"/>
      <c r="S2869" s="71"/>
      <c r="U2869" s="71"/>
      <c r="W2869" s="71"/>
      <c r="Y2869" s="71"/>
    </row>
    <row r="2870" spans="1:25" s="70" customFormat="1" x14ac:dyDescent="0.2">
      <c r="A2870" s="67" t="s">
        <v>27</v>
      </c>
      <c r="B2870" s="67" t="s">
        <v>23</v>
      </c>
      <c r="C2870" s="67" t="s">
        <v>26</v>
      </c>
      <c r="D2870" s="67" t="s">
        <v>281</v>
      </c>
      <c r="E2870" s="88">
        <f>+IF(ISNUMBER(DATA!P861),DATA!P861,"n/a")</f>
        <v>2.46</v>
      </c>
      <c r="F2870" s="78">
        <f>+IF(ISNUMBER(DATA!Q861),DATA!Q861,"n/a")</f>
        <v>0.111</v>
      </c>
      <c r="G2870" s="88">
        <f>+IF(ISNUMBER(DATA!Z861),DATA!Z861,"n/a")</f>
        <v>2.42</v>
      </c>
      <c r="H2870" s="78">
        <f>+IF(ISNUMBER(DATA!AA861),DATA!AA861,"n/a")</f>
        <v>0.08</v>
      </c>
      <c r="I2870" s="88">
        <f>+IF(ISNUMBER(DATA!AJ861),DATA!AJ861,"n/a")</f>
        <v>2.39</v>
      </c>
      <c r="J2870" s="78">
        <f>+IF(ISNUMBER(DATA!AK861),DATA!AK861,"n/a")</f>
        <v>4.9000000000000002E-2</v>
      </c>
      <c r="K2870" s="88">
        <f>+IF(ISNUMBER(DATA!AT861),DATA!AT861,"n/a")</f>
        <v>2.35</v>
      </c>
      <c r="L2870" s="78">
        <f>+IF(ISNUMBER(DATA!AU861),DATA!AU861,"n/a")</f>
        <v>2.1999999999999999E-2</v>
      </c>
      <c r="M2870" s="67"/>
      <c r="N2870" s="67"/>
      <c r="O2870" s="67"/>
      <c r="P2870" s="67"/>
      <c r="Q2870" s="67"/>
      <c r="S2870" s="71"/>
      <c r="U2870" s="71"/>
      <c r="W2870" s="71"/>
      <c r="Y2870" s="71"/>
    </row>
    <row r="2871" spans="1:25" s="70" customFormat="1" x14ac:dyDescent="0.2">
      <c r="A2871" s="67" t="s">
        <v>27</v>
      </c>
      <c r="B2871" s="67" t="s">
        <v>23</v>
      </c>
      <c r="C2871" s="67" t="s">
        <v>26</v>
      </c>
      <c r="D2871" s="67" t="s">
        <v>282</v>
      </c>
      <c r="E2871" s="88">
        <f>+IF(ISNUMBER(DATA!P862),DATA!P862,"n/a")</f>
        <v>2.13</v>
      </c>
      <c r="F2871" s="78">
        <f>+IF(ISNUMBER(DATA!Q862),DATA!Q862,"n/a")</f>
        <v>-2.5000000000000001E-2</v>
      </c>
      <c r="G2871" s="88">
        <f>+IF(ISNUMBER(DATA!Z862),DATA!Z862,"n/a")</f>
        <v>2.2200000000000002</v>
      </c>
      <c r="H2871" s="78">
        <f>+IF(ISNUMBER(DATA!AA862),DATA!AA862,"n/a")</f>
        <v>2.9000000000000001E-2</v>
      </c>
      <c r="I2871" s="88">
        <f>+IF(ISNUMBER(DATA!AJ862),DATA!AJ862,"n/a")</f>
        <v>2.23</v>
      </c>
      <c r="J2871" s="78">
        <f>+IF(ISNUMBER(DATA!AK862),DATA!AK862,"n/a")</f>
        <v>2.9000000000000001E-2</v>
      </c>
      <c r="K2871" s="88">
        <f>+IF(ISNUMBER(DATA!AT862),DATA!AT862,"n/a")</f>
        <v>2.15</v>
      </c>
      <c r="L2871" s="78">
        <f>+IF(ISNUMBER(DATA!AU862),DATA!AU862,"n/a")</f>
        <v>2E-3</v>
      </c>
      <c r="M2871" s="67"/>
      <c r="N2871" s="67"/>
      <c r="O2871" s="67"/>
      <c r="P2871" s="67"/>
      <c r="Q2871" s="67"/>
      <c r="S2871" s="71"/>
      <c r="U2871" s="71"/>
      <c r="W2871" s="71"/>
      <c r="Y2871" s="71"/>
    </row>
    <row r="2872" spans="1:25" s="70" customFormat="1" x14ac:dyDescent="0.2">
      <c r="A2872" s="67" t="s">
        <v>27</v>
      </c>
      <c r="B2872" s="67" t="s">
        <v>23</v>
      </c>
      <c r="C2872" s="67" t="s">
        <v>26</v>
      </c>
      <c r="D2872" s="67" t="s">
        <v>283</v>
      </c>
      <c r="E2872" s="88">
        <f>+IF(ISNUMBER(DATA!P863),DATA!P863,"n/a")</f>
        <v>2.67</v>
      </c>
      <c r="F2872" s="78">
        <f>+IF(ISNUMBER(DATA!Q863),DATA!Q863,"n/a")</f>
        <v>-1E-3</v>
      </c>
      <c r="G2872" s="88">
        <f>+IF(ISNUMBER(DATA!Z863),DATA!Z863,"n/a")</f>
        <v>2.72</v>
      </c>
      <c r="H2872" s="78">
        <f>+IF(ISNUMBER(DATA!AA863),DATA!AA863,"n/a")</f>
        <v>-7.0000000000000001E-3</v>
      </c>
      <c r="I2872" s="88">
        <f>+IF(ISNUMBER(DATA!AJ863),DATA!AJ863,"n/a")</f>
        <v>2.79</v>
      </c>
      <c r="J2872" s="78">
        <f>+IF(ISNUMBER(DATA!AK863),DATA!AK863,"n/a")</f>
        <v>0.03</v>
      </c>
      <c r="K2872" s="88">
        <f>+IF(ISNUMBER(DATA!AT863),DATA!AT863,"n/a")</f>
        <v>2.81</v>
      </c>
      <c r="L2872" s="78">
        <f>+IF(ISNUMBER(DATA!AU863),DATA!AU863,"n/a")</f>
        <v>2.1999999999999999E-2</v>
      </c>
      <c r="M2872" s="67"/>
      <c r="N2872" s="67"/>
      <c r="O2872" s="67"/>
      <c r="P2872" s="67"/>
      <c r="Q2872" s="67"/>
      <c r="S2872" s="71"/>
      <c r="U2872" s="71"/>
      <c r="W2872" s="71"/>
      <c r="Y2872" s="71"/>
    </row>
    <row r="2873" spans="1:25" s="70" customFormat="1" x14ac:dyDescent="0.2">
      <c r="A2873" s="67" t="s">
        <v>27</v>
      </c>
      <c r="B2873" s="67" t="s">
        <v>23</v>
      </c>
      <c r="C2873" s="67" t="s">
        <v>26</v>
      </c>
      <c r="D2873" s="67" t="s">
        <v>284</v>
      </c>
      <c r="E2873" s="88">
        <f>+IF(ISNUMBER(DATA!P864),DATA!P864,"n/a")</f>
        <v>2.4</v>
      </c>
      <c r="F2873" s="78">
        <f>+IF(ISNUMBER(DATA!Q864),DATA!Q864,"n/a")</f>
        <v>1.2999999999999999E-2</v>
      </c>
      <c r="G2873" s="88">
        <f>+IF(ISNUMBER(DATA!Z864),DATA!Z864,"n/a")</f>
        <v>2.4700000000000002</v>
      </c>
      <c r="H2873" s="78">
        <f>+IF(ISNUMBER(DATA!AA864),DATA!AA864,"n/a")</f>
        <v>4.3999999999999997E-2</v>
      </c>
      <c r="I2873" s="88">
        <f>+IF(ISNUMBER(DATA!AJ864),DATA!AJ864,"n/a")</f>
        <v>2.4900000000000002</v>
      </c>
      <c r="J2873" s="78">
        <f>+IF(ISNUMBER(DATA!AK864),DATA!AK864,"n/a")</f>
        <v>4.9000000000000002E-2</v>
      </c>
      <c r="K2873" s="88">
        <f>+IF(ISNUMBER(DATA!AT864),DATA!AT864,"n/a")</f>
        <v>2.4900000000000002</v>
      </c>
      <c r="L2873" s="78">
        <f>+IF(ISNUMBER(DATA!AU864),DATA!AU864,"n/a")</f>
        <v>0.08</v>
      </c>
      <c r="M2873" s="67"/>
      <c r="N2873" s="67"/>
      <c r="O2873" s="67"/>
      <c r="P2873" s="67"/>
      <c r="Q2873" s="67"/>
      <c r="S2873" s="71"/>
      <c r="U2873" s="71"/>
      <c r="W2873" s="71"/>
      <c r="Y2873" s="71"/>
    </row>
    <row r="2874" spans="1:25" s="70" customFormat="1" x14ac:dyDescent="0.2">
      <c r="A2874" s="67" t="s">
        <v>27</v>
      </c>
      <c r="B2874" s="67" t="s">
        <v>23</v>
      </c>
      <c r="C2874" s="67" t="s">
        <v>26</v>
      </c>
      <c r="D2874" s="67" t="s">
        <v>285</v>
      </c>
      <c r="E2874" s="88">
        <f>+IF(ISNUMBER(DATA!P865),DATA!P865,"n/a")</f>
        <v>2.86</v>
      </c>
      <c r="F2874" s="78">
        <f>+IF(ISNUMBER(DATA!Q865),DATA!Q865,"n/a")</f>
        <v>6.2E-2</v>
      </c>
      <c r="G2874" s="88">
        <f>+IF(ISNUMBER(DATA!Z865),DATA!Z865,"n/a")</f>
        <v>2.85</v>
      </c>
      <c r="H2874" s="78">
        <f>+IF(ISNUMBER(DATA!AA865),DATA!AA865,"n/a")</f>
        <v>6.8000000000000005E-2</v>
      </c>
      <c r="I2874" s="88">
        <f>+IF(ISNUMBER(DATA!AJ865),DATA!AJ865,"n/a")</f>
        <v>2.86</v>
      </c>
      <c r="J2874" s="78">
        <f>+IF(ISNUMBER(DATA!AK865),DATA!AK865,"n/a")</f>
        <v>5.8000000000000003E-2</v>
      </c>
      <c r="K2874" s="88">
        <f>+IF(ISNUMBER(DATA!AT865),DATA!AT865,"n/a")</f>
        <v>2.84</v>
      </c>
      <c r="L2874" s="78">
        <f>+IF(ISNUMBER(DATA!AU865),DATA!AU865,"n/a")</f>
        <v>5.1999999999999998E-2</v>
      </c>
      <c r="M2874" s="67"/>
      <c r="N2874" s="67"/>
      <c r="O2874" s="67"/>
      <c r="P2874" s="67"/>
      <c r="Q2874" s="67"/>
      <c r="S2874" s="71"/>
      <c r="U2874" s="71"/>
      <c r="W2874" s="71"/>
      <c r="Y2874" s="71"/>
    </row>
    <row r="2875" spans="1:25" s="70" customFormat="1" x14ac:dyDescent="0.2">
      <c r="A2875" s="67" t="s">
        <v>27</v>
      </c>
      <c r="B2875" s="67" t="s">
        <v>23</v>
      </c>
      <c r="C2875" s="67" t="s">
        <v>26</v>
      </c>
      <c r="D2875" s="67" t="s">
        <v>286</v>
      </c>
      <c r="E2875" s="88">
        <f>+IF(ISNUMBER(DATA!P866),DATA!P866,"n/a")</f>
        <v>2.8</v>
      </c>
      <c r="F2875" s="78">
        <f>+IF(ISNUMBER(DATA!Q866),DATA!Q866,"n/a")</f>
        <v>8.1000000000000003E-2</v>
      </c>
      <c r="G2875" s="88">
        <f>+IF(ISNUMBER(DATA!Z866),DATA!Z866,"n/a")</f>
        <v>2.73</v>
      </c>
      <c r="H2875" s="78">
        <f>+IF(ISNUMBER(DATA!AA866),DATA!AA866,"n/a")</f>
        <v>7.4999999999999997E-2</v>
      </c>
      <c r="I2875" s="88">
        <f>+IF(ISNUMBER(DATA!AJ866),DATA!AJ866,"n/a")</f>
        <v>2.66</v>
      </c>
      <c r="J2875" s="78">
        <f>+IF(ISNUMBER(DATA!AK866),DATA!AK866,"n/a")</f>
        <v>7.8E-2</v>
      </c>
      <c r="K2875" s="88">
        <f>+IF(ISNUMBER(DATA!AT866),DATA!AT866,"n/a")</f>
        <v>2.62</v>
      </c>
      <c r="L2875" s="78">
        <f>+IF(ISNUMBER(DATA!AU866),DATA!AU866,"n/a")</f>
        <v>6.5000000000000002E-2</v>
      </c>
      <c r="M2875" s="67"/>
      <c r="N2875" s="67"/>
      <c r="O2875" s="67"/>
      <c r="P2875" s="67"/>
      <c r="Q2875" s="67"/>
      <c r="S2875" s="71"/>
      <c r="U2875" s="71"/>
      <c r="W2875" s="71"/>
      <c r="Y2875" s="71"/>
    </row>
    <row r="2876" spans="1:25" s="70" customFormat="1" x14ac:dyDescent="0.2">
      <c r="A2876" s="67" t="s">
        <v>27</v>
      </c>
      <c r="B2876" s="67" t="s">
        <v>23</v>
      </c>
      <c r="C2876" s="67" t="s">
        <v>26</v>
      </c>
      <c r="D2876" s="67" t="s">
        <v>287</v>
      </c>
      <c r="E2876" s="88">
        <f>+IF(ISNUMBER(DATA!P867),DATA!P867,"n/a")</f>
        <v>2.04</v>
      </c>
      <c r="F2876" s="78">
        <f>+IF(ISNUMBER(DATA!Q867),DATA!Q867,"n/a")</f>
        <v>-5.2999999999999999E-2</v>
      </c>
      <c r="G2876" s="88">
        <f>+IF(ISNUMBER(DATA!Z867),DATA!Z867,"n/a")</f>
        <v>2.16</v>
      </c>
      <c r="H2876" s="78">
        <f>+IF(ISNUMBER(DATA!AA867),DATA!AA867,"n/a")</f>
        <v>2.5999999999999999E-2</v>
      </c>
      <c r="I2876" s="88">
        <f>+IF(ISNUMBER(DATA!AJ867),DATA!AJ867,"n/a")</f>
        <v>2.19</v>
      </c>
      <c r="J2876" s="78">
        <f>+IF(ISNUMBER(DATA!AK867),DATA!AK867,"n/a")</f>
        <v>1.2E-2</v>
      </c>
      <c r="K2876" s="88">
        <f>+IF(ISNUMBER(DATA!AT867),DATA!AT867,"n/a")</f>
        <v>2.2200000000000002</v>
      </c>
      <c r="L2876" s="78">
        <f>+IF(ISNUMBER(DATA!AU867),DATA!AU867,"n/a")</f>
        <v>0.06</v>
      </c>
      <c r="M2876" s="67"/>
      <c r="N2876" s="67"/>
      <c r="O2876" s="67"/>
      <c r="P2876" s="67"/>
      <c r="Q2876" s="67"/>
      <c r="S2876" s="71"/>
      <c r="U2876" s="71"/>
      <c r="W2876" s="71"/>
      <c r="Y2876" s="71"/>
    </row>
    <row r="2877" spans="1:25" s="70" customFormat="1" x14ac:dyDescent="0.2">
      <c r="A2877" s="67" t="s">
        <v>27</v>
      </c>
      <c r="B2877" s="67" t="s">
        <v>23</v>
      </c>
      <c r="C2877" s="67" t="s">
        <v>26</v>
      </c>
      <c r="D2877" s="67" t="s">
        <v>288</v>
      </c>
      <c r="E2877" s="88">
        <f>+IF(ISNUMBER(DATA!P868),DATA!P868,"n/a")</f>
        <v>1.75</v>
      </c>
      <c r="F2877" s="78">
        <f>+IF(ISNUMBER(DATA!Q868),DATA!Q868,"n/a")</f>
        <v>-7.0999999999999994E-2</v>
      </c>
      <c r="G2877" s="88">
        <f>+IF(ISNUMBER(DATA!Z868),DATA!Z868,"n/a")</f>
        <v>1.72</v>
      </c>
      <c r="H2877" s="78">
        <f>+IF(ISNUMBER(DATA!AA868),DATA!AA868,"n/a")</f>
        <v>-6.5000000000000002E-2</v>
      </c>
      <c r="I2877" s="88">
        <f>+IF(ISNUMBER(DATA!AJ868),DATA!AJ868,"n/a")</f>
        <v>1.92</v>
      </c>
      <c r="J2877" s="78">
        <f>+IF(ISNUMBER(DATA!AK868),DATA!AK868,"n/a")</f>
        <v>8.0000000000000002E-3</v>
      </c>
      <c r="K2877" s="88">
        <f>+IF(ISNUMBER(DATA!AT868),DATA!AT868,"n/a")</f>
        <v>2.0099999999999998</v>
      </c>
      <c r="L2877" s="78">
        <f>+IF(ISNUMBER(DATA!AU868),DATA!AU868,"n/a")</f>
        <v>0.09</v>
      </c>
      <c r="M2877" s="67"/>
      <c r="N2877" s="67"/>
      <c r="O2877" s="67"/>
      <c r="P2877" s="67"/>
      <c r="Q2877" s="67"/>
      <c r="S2877" s="71"/>
      <c r="U2877" s="71"/>
      <c r="W2877" s="71"/>
      <c r="Y2877" s="71"/>
    </row>
    <row r="2878" spans="1:25" s="70" customFormat="1" x14ac:dyDescent="0.2">
      <c r="A2878" s="67" t="s">
        <v>27</v>
      </c>
      <c r="B2878" s="67" t="s">
        <v>23</v>
      </c>
      <c r="C2878" s="67" t="s">
        <v>26</v>
      </c>
      <c r="D2878" s="67" t="s">
        <v>289</v>
      </c>
      <c r="E2878" s="88">
        <f>+IF(ISNUMBER(DATA!P869),DATA!P869,"n/a")</f>
        <v>1.94</v>
      </c>
      <c r="F2878" s="78">
        <f>+IF(ISNUMBER(DATA!Q869),DATA!Q869,"n/a")</f>
        <v>-4.2999999999999997E-2</v>
      </c>
      <c r="G2878" s="88">
        <f>+IF(ISNUMBER(DATA!Z869),DATA!Z869,"n/a")</f>
        <v>1.99</v>
      </c>
      <c r="H2878" s="78">
        <f>+IF(ISNUMBER(DATA!AA869),DATA!AA869,"n/a")</f>
        <v>-1.6E-2</v>
      </c>
      <c r="I2878" s="88">
        <f>+IF(ISNUMBER(DATA!AJ869),DATA!AJ869,"n/a")</f>
        <v>1.98</v>
      </c>
      <c r="J2878" s="78">
        <f>+IF(ISNUMBER(DATA!AK869),DATA!AK869,"n/a")</f>
        <v>-1.9E-2</v>
      </c>
      <c r="K2878" s="88">
        <f>+IF(ISNUMBER(DATA!AT869),DATA!AT869,"n/a")</f>
        <v>2.0099999999999998</v>
      </c>
      <c r="L2878" s="78">
        <f>+IF(ISNUMBER(DATA!AU869),DATA!AU869,"n/a")</f>
        <v>-3.0000000000000001E-3</v>
      </c>
      <c r="M2878" s="67"/>
      <c r="N2878" s="67"/>
      <c r="O2878" s="67"/>
      <c r="P2878" s="67"/>
      <c r="Q2878" s="67"/>
      <c r="S2878" s="71"/>
      <c r="U2878" s="71"/>
      <c r="W2878" s="71"/>
      <c r="Y2878" s="71"/>
    </row>
    <row r="2879" spans="1:25" s="70" customFormat="1" x14ac:dyDescent="0.2">
      <c r="A2879" s="67" t="s">
        <v>27</v>
      </c>
      <c r="B2879" s="67" t="s">
        <v>23</v>
      </c>
      <c r="C2879" s="67" t="s">
        <v>26</v>
      </c>
      <c r="D2879" s="67" t="s">
        <v>290</v>
      </c>
      <c r="E2879" s="88">
        <f>+IF(ISNUMBER(DATA!P870),DATA!P870,"n/a")</f>
        <v>1.93</v>
      </c>
      <c r="F2879" s="78">
        <f>+IF(ISNUMBER(DATA!Q870),DATA!Q870,"n/a")</f>
        <v>-6.4000000000000001E-2</v>
      </c>
      <c r="G2879" s="88">
        <f>+IF(ISNUMBER(DATA!Z870),DATA!Z870,"n/a")</f>
        <v>2</v>
      </c>
      <c r="H2879" s="78">
        <f>+IF(ISNUMBER(DATA!AA870),DATA!AA870,"n/a")</f>
        <v>-0.05</v>
      </c>
      <c r="I2879" s="88">
        <f>+IF(ISNUMBER(DATA!AJ870),DATA!AJ870,"n/a")</f>
        <v>2.04</v>
      </c>
      <c r="J2879" s="78">
        <f>+IF(ISNUMBER(DATA!AK870),DATA!AK870,"n/a")</f>
        <v>-0.03</v>
      </c>
      <c r="K2879" s="88">
        <f>+IF(ISNUMBER(DATA!AT870),DATA!AT870,"n/a")</f>
        <v>2.08</v>
      </c>
      <c r="L2879" s="78">
        <f>+IF(ISNUMBER(DATA!AU870),DATA!AU870,"n/a")</f>
        <v>3.0000000000000001E-3</v>
      </c>
      <c r="M2879" s="67"/>
      <c r="N2879" s="67"/>
      <c r="O2879" s="67"/>
      <c r="P2879" s="67"/>
      <c r="Q2879" s="67"/>
      <c r="S2879" s="71"/>
      <c r="U2879" s="71"/>
      <c r="W2879" s="71"/>
      <c r="Y2879" s="71"/>
    </row>
    <row r="2880" spans="1:25" s="70" customFormat="1" x14ac:dyDescent="0.2">
      <c r="A2880" s="67" t="s">
        <v>27</v>
      </c>
      <c r="B2880" s="67" t="s">
        <v>23</v>
      </c>
      <c r="C2880" s="67" t="s">
        <v>26</v>
      </c>
      <c r="D2880" s="67" t="s">
        <v>291</v>
      </c>
      <c r="E2880" s="88">
        <f>+IF(ISNUMBER(DATA!P871),DATA!P871,"n/a")</f>
        <v>2.87</v>
      </c>
      <c r="F2880" s="78">
        <f>+IF(ISNUMBER(DATA!Q871),DATA!Q871,"n/a")</f>
        <v>0.109</v>
      </c>
      <c r="G2880" s="88">
        <f>+IF(ISNUMBER(DATA!Z871),DATA!Z871,"n/a")</f>
        <v>2.83</v>
      </c>
      <c r="H2880" s="78">
        <f>+IF(ISNUMBER(DATA!AA871),DATA!AA871,"n/a")</f>
        <v>0.10199999999999999</v>
      </c>
      <c r="I2880" s="88">
        <f>+IF(ISNUMBER(DATA!AJ871),DATA!AJ871,"n/a")</f>
        <v>2.83</v>
      </c>
      <c r="J2880" s="78">
        <f>+IF(ISNUMBER(DATA!AK871),DATA!AK871,"n/a")</f>
        <v>5.7000000000000002E-2</v>
      </c>
      <c r="K2880" s="88">
        <f>+IF(ISNUMBER(DATA!AT871),DATA!AT871,"n/a")</f>
        <v>2.82</v>
      </c>
      <c r="L2880" s="78">
        <f>+IF(ISNUMBER(DATA!AU871),DATA!AU871,"n/a")</f>
        <v>3.6999999999999998E-2</v>
      </c>
      <c r="M2880" s="67"/>
      <c r="N2880" s="67"/>
      <c r="O2880" s="67"/>
      <c r="P2880" s="67"/>
      <c r="Q2880" s="67"/>
      <c r="S2880" s="71"/>
      <c r="U2880" s="71"/>
      <c r="W2880" s="71"/>
      <c r="Y2880" s="71"/>
    </row>
    <row r="2881" spans="1:25" s="70" customFormat="1" x14ac:dyDescent="0.2">
      <c r="A2881" s="67" t="s">
        <v>27</v>
      </c>
      <c r="B2881" s="67" t="s">
        <v>23</v>
      </c>
      <c r="C2881" s="67" t="s">
        <v>26</v>
      </c>
      <c r="D2881" s="67" t="s">
        <v>292</v>
      </c>
      <c r="E2881" s="88">
        <f>+IF(ISNUMBER(DATA!P872),DATA!P872,"n/a")</f>
        <v>2.29</v>
      </c>
      <c r="F2881" s="78">
        <f>+IF(ISNUMBER(DATA!Q872),DATA!Q872,"n/a")</f>
        <v>3.1E-2</v>
      </c>
      <c r="G2881" s="88">
        <f>+IF(ISNUMBER(DATA!Z872),DATA!Z872,"n/a")</f>
        <v>2.35</v>
      </c>
      <c r="H2881" s="78">
        <f>+IF(ISNUMBER(DATA!AA872),DATA!AA872,"n/a")</f>
        <v>5.8000000000000003E-2</v>
      </c>
      <c r="I2881" s="88">
        <f>+IF(ISNUMBER(DATA!AJ872),DATA!AJ872,"n/a")</f>
        <v>2.36</v>
      </c>
      <c r="J2881" s="78">
        <f>+IF(ISNUMBER(DATA!AK872),DATA!AK872,"n/a")</f>
        <v>0.06</v>
      </c>
      <c r="K2881" s="88">
        <f>+IF(ISNUMBER(DATA!AT872),DATA!AT872,"n/a")</f>
        <v>2.2599999999999998</v>
      </c>
      <c r="L2881" s="78">
        <f>+IF(ISNUMBER(DATA!AU872),DATA!AU872,"n/a")</f>
        <v>2.9000000000000001E-2</v>
      </c>
      <c r="M2881" s="67"/>
      <c r="N2881" s="67"/>
      <c r="O2881" s="67"/>
      <c r="P2881" s="67"/>
      <c r="Q2881" s="67"/>
      <c r="S2881" s="71"/>
      <c r="U2881" s="71"/>
      <c r="W2881" s="71"/>
      <c r="Y2881" s="71"/>
    </row>
    <row r="2882" spans="1:25" s="70" customFormat="1" x14ac:dyDescent="0.2">
      <c r="A2882" s="67" t="s">
        <v>27</v>
      </c>
      <c r="B2882" s="67" t="s">
        <v>23</v>
      </c>
      <c r="C2882" s="67" t="s">
        <v>26</v>
      </c>
      <c r="D2882" s="67" t="s">
        <v>293</v>
      </c>
      <c r="E2882" s="88">
        <f>+IF(ISNUMBER(DATA!P873),DATA!P873,"n/a")</f>
        <v>2.15</v>
      </c>
      <c r="F2882" s="78">
        <f>+IF(ISNUMBER(DATA!Q873),DATA!Q873,"n/a")</f>
        <v>-8.6999999999999994E-2</v>
      </c>
      <c r="G2882" s="88">
        <f>+IF(ISNUMBER(DATA!Z873),DATA!Z873,"n/a")</f>
        <v>2.16</v>
      </c>
      <c r="H2882" s="78">
        <f>+IF(ISNUMBER(DATA!AA873),DATA!AA873,"n/a")</f>
        <v>7.0000000000000001E-3</v>
      </c>
      <c r="I2882" s="88">
        <f>+IF(ISNUMBER(DATA!AJ873),DATA!AJ873,"n/a")</f>
        <v>2.15</v>
      </c>
      <c r="J2882" s="78">
        <f>+IF(ISNUMBER(DATA!AK873),DATA!AK873,"n/a")</f>
        <v>-3.0000000000000001E-3</v>
      </c>
      <c r="K2882" s="88">
        <f>+IF(ISNUMBER(DATA!AT873),DATA!AT873,"n/a")</f>
        <v>2.13</v>
      </c>
      <c r="L2882" s="78">
        <f>+IF(ISNUMBER(DATA!AU873),DATA!AU873,"n/a")</f>
        <v>2E-3</v>
      </c>
      <c r="M2882" s="67"/>
      <c r="N2882" s="67"/>
      <c r="O2882" s="67"/>
      <c r="P2882" s="67"/>
      <c r="Q2882" s="67"/>
      <c r="S2882" s="71"/>
      <c r="U2882" s="71"/>
      <c r="W2882" s="71"/>
      <c r="Y2882" s="71"/>
    </row>
    <row r="2883" spans="1:25" s="70" customFormat="1" x14ac:dyDescent="0.2">
      <c r="A2883" s="67" t="s">
        <v>27</v>
      </c>
      <c r="B2883" s="67" t="s">
        <v>23</v>
      </c>
      <c r="C2883" s="67" t="s">
        <v>26</v>
      </c>
      <c r="D2883" s="67" t="s">
        <v>294</v>
      </c>
      <c r="E2883" s="88">
        <f>+IF(ISNUMBER(DATA!P874),DATA!P874,"n/a")</f>
        <v>2.72</v>
      </c>
      <c r="F2883" s="78">
        <f>+IF(ISNUMBER(DATA!Q874),DATA!Q874,"n/a")</f>
        <v>2E-3</v>
      </c>
      <c r="G2883" s="88">
        <f>+IF(ISNUMBER(DATA!Z874),DATA!Z874,"n/a")</f>
        <v>2.71</v>
      </c>
      <c r="H2883" s="78">
        <f>+IF(ISNUMBER(DATA!AA874),DATA!AA874,"n/a")</f>
        <v>-8.5999999999999993E-2</v>
      </c>
      <c r="I2883" s="88">
        <f>+IF(ISNUMBER(DATA!AJ874),DATA!AJ874,"n/a")</f>
        <v>2.71</v>
      </c>
      <c r="J2883" s="78">
        <f>+IF(ISNUMBER(DATA!AK874),DATA!AK874,"n/a")</f>
        <v>-0.10100000000000001</v>
      </c>
      <c r="K2883" s="88">
        <f>+IF(ISNUMBER(DATA!AT874),DATA!AT874,"n/a")</f>
        <v>2.75</v>
      </c>
      <c r="L2883" s="78">
        <f>+IF(ISNUMBER(DATA!AU874),DATA!AU874,"n/a")</f>
        <v>-5.5E-2</v>
      </c>
      <c r="M2883" s="67"/>
      <c r="N2883" s="67"/>
      <c r="O2883" s="67"/>
      <c r="P2883" s="67"/>
      <c r="Q2883" s="67"/>
      <c r="S2883" s="71"/>
      <c r="U2883" s="71"/>
      <c r="W2883" s="71"/>
      <c r="Y2883" s="71"/>
    </row>
    <row r="2884" spans="1:25" s="70" customFormat="1" x14ac:dyDescent="0.2">
      <c r="A2884" s="67" t="s">
        <v>27</v>
      </c>
      <c r="B2884" s="67" t="s">
        <v>23</v>
      </c>
      <c r="C2884" s="67" t="s">
        <v>26</v>
      </c>
      <c r="D2884" s="67" t="s">
        <v>295</v>
      </c>
      <c r="E2884" s="88">
        <f>+IF(ISNUMBER(DATA!P875),DATA!P875,"n/a")</f>
        <v>2.64</v>
      </c>
      <c r="F2884" s="78">
        <f>+IF(ISNUMBER(DATA!Q875),DATA!Q875,"n/a")</f>
        <v>7.0000000000000001E-3</v>
      </c>
      <c r="G2884" s="88">
        <f>+IF(ISNUMBER(DATA!Z875),DATA!Z875,"n/a")</f>
        <v>2.62</v>
      </c>
      <c r="H2884" s="78">
        <f>+IF(ISNUMBER(DATA!AA875),DATA!AA875,"n/a")</f>
        <v>1.6E-2</v>
      </c>
      <c r="I2884" s="88">
        <f>+IF(ISNUMBER(DATA!AJ875),DATA!AJ875,"n/a")</f>
        <v>2.64</v>
      </c>
      <c r="J2884" s="78">
        <f>+IF(ISNUMBER(DATA!AK875),DATA!AK875,"n/a")</f>
        <v>5.0000000000000001E-3</v>
      </c>
      <c r="K2884" s="88">
        <f>+IF(ISNUMBER(DATA!AT875),DATA!AT875,"n/a")</f>
        <v>2.61</v>
      </c>
      <c r="L2884" s="78">
        <f>+IF(ISNUMBER(DATA!AU875),DATA!AU875,"n/a")</f>
        <v>-0.03</v>
      </c>
      <c r="M2884" s="67"/>
      <c r="N2884" s="67"/>
      <c r="O2884" s="67"/>
      <c r="P2884" s="67"/>
      <c r="Q2884" s="67"/>
      <c r="S2884" s="71"/>
      <c r="U2884" s="71"/>
      <c r="W2884" s="71"/>
      <c r="Y2884" s="71"/>
    </row>
    <row r="2885" spans="1:25" s="70" customFormat="1" x14ac:dyDescent="0.2">
      <c r="A2885" s="67" t="s">
        <v>27</v>
      </c>
      <c r="B2885" s="67" t="s">
        <v>23</v>
      </c>
      <c r="C2885" s="67" t="s">
        <v>26</v>
      </c>
      <c r="D2885" s="67" t="s">
        <v>296</v>
      </c>
      <c r="E2885" s="88">
        <f>+IF(ISNUMBER(DATA!P876),DATA!P876,"n/a")</f>
        <v>2.2200000000000002</v>
      </c>
      <c r="F2885" s="78">
        <f>+IF(ISNUMBER(DATA!Q876),DATA!Q876,"n/a")</f>
        <v>-0.126</v>
      </c>
      <c r="G2885" s="88">
        <f>+IF(ISNUMBER(DATA!Z876),DATA!Z876,"n/a")</f>
        <v>2.29</v>
      </c>
      <c r="H2885" s="78">
        <f>+IF(ISNUMBER(DATA!AA876),DATA!AA876,"n/a")</f>
        <v>-8.9999999999999993E-3</v>
      </c>
      <c r="I2885" s="88">
        <f>+IF(ISNUMBER(DATA!AJ876),DATA!AJ876,"n/a")</f>
        <v>2.44</v>
      </c>
      <c r="J2885" s="78">
        <f>+IF(ISNUMBER(DATA!AK876),DATA!AK876,"n/a")</f>
        <v>6.5000000000000002E-2</v>
      </c>
      <c r="K2885" s="88">
        <f>+IF(ISNUMBER(DATA!AT876),DATA!AT876,"n/a")</f>
        <v>2.29</v>
      </c>
      <c r="L2885" s="78">
        <f>+IF(ISNUMBER(DATA!AU876),DATA!AU876,"n/a")</f>
        <v>1.9E-2</v>
      </c>
      <c r="M2885" s="67"/>
      <c r="N2885" s="67"/>
      <c r="O2885" s="67"/>
      <c r="P2885" s="67"/>
      <c r="Q2885" s="67"/>
      <c r="S2885" s="71"/>
      <c r="U2885" s="71"/>
      <c r="W2885" s="71"/>
      <c r="Y2885" s="71"/>
    </row>
    <row r="2886" spans="1:25" s="70" customFormat="1" x14ac:dyDescent="0.2">
      <c r="A2886" s="67" t="s">
        <v>27</v>
      </c>
      <c r="B2886" s="67" t="s">
        <v>23</v>
      </c>
      <c r="C2886" s="67" t="s">
        <v>26</v>
      </c>
      <c r="D2886" s="67" t="s">
        <v>297</v>
      </c>
      <c r="E2886" s="88">
        <f>+IF(ISNUMBER(DATA!P877),DATA!P877,"n/a")</f>
        <v>2.14</v>
      </c>
      <c r="F2886" s="78">
        <f>+IF(ISNUMBER(DATA!Q877),DATA!Q877,"n/a")</f>
        <v>-0.10100000000000001</v>
      </c>
      <c r="G2886" s="88">
        <f>+IF(ISNUMBER(DATA!Z877),DATA!Z877,"n/a")</f>
        <v>2.16</v>
      </c>
      <c r="H2886" s="78">
        <f>+IF(ISNUMBER(DATA!AA877),DATA!AA877,"n/a")</f>
        <v>8.0000000000000002E-3</v>
      </c>
      <c r="I2886" s="88">
        <f>+IF(ISNUMBER(DATA!AJ877),DATA!AJ877,"n/a")</f>
        <v>2.14</v>
      </c>
      <c r="J2886" s="78">
        <f>+IF(ISNUMBER(DATA!AK877),DATA!AK877,"n/a")</f>
        <v>-4.0000000000000001E-3</v>
      </c>
      <c r="K2886" s="88">
        <f>+IF(ISNUMBER(DATA!AT877),DATA!AT877,"n/a")</f>
        <v>2.13</v>
      </c>
      <c r="L2886" s="78">
        <f>+IF(ISNUMBER(DATA!AU877),DATA!AU877,"n/a")</f>
        <v>5.0000000000000001E-3</v>
      </c>
      <c r="M2886" s="67"/>
      <c r="N2886" s="67"/>
      <c r="O2886" s="67"/>
      <c r="P2886" s="67"/>
      <c r="Q2886" s="67"/>
      <c r="S2886" s="71"/>
      <c r="U2886" s="71"/>
      <c r="W2886" s="71"/>
      <c r="Y2886" s="71"/>
    </row>
    <row r="2887" spans="1:25" s="70" customFormat="1" x14ac:dyDescent="0.2">
      <c r="A2887" s="67" t="s">
        <v>27</v>
      </c>
      <c r="B2887" s="67" t="s">
        <v>23</v>
      </c>
      <c r="C2887" s="67" t="s">
        <v>26</v>
      </c>
      <c r="D2887" s="67" t="s">
        <v>298</v>
      </c>
      <c r="E2887" s="88">
        <f>+IF(ISNUMBER(DATA!P878),DATA!P878,"n/a")</f>
        <v>2.25</v>
      </c>
      <c r="F2887" s="78">
        <f>+IF(ISNUMBER(DATA!Q878),DATA!Q878,"n/a")</f>
        <v>0.156</v>
      </c>
      <c r="G2887" s="88">
        <f>+IF(ISNUMBER(DATA!Z878),DATA!Z878,"n/a")</f>
        <v>2.2599999999999998</v>
      </c>
      <c r="H2887" s="78">
        <f>+IF(ISNUMBER(DATA!AA878),DATA!AA878,"n/a")</f>
        <v>0.159</v>
      </c>
      <c r="I2887" s="88">
        <f>+IF(ISNUMBER(DATA!AJ878),DATA!AJ878,"n/a")</f>
        <v>2.2599999999999998</v>
      </c>
      <c r="J2887" s="78">
        <f>+IF(ISNUMBER(DATA!AK878),DATA!AK878,"n/a")</f>
        <v>0.16500000000000001</v>
      </c>
      <c r="K2887" s="88">
        <f>+IF(ISNUMBER(DATA!AT878),DATA!AT878,"n/a")</f>
        <v>2.25</v>
      </c>
      <c r="L2887" s="78">
        <f>+IF(ISNUMBER(DATA!AU878),DATA!AU878,"n/a")</f>
        <v>0.11700000000000001</v>
      </c>
      <c r="M2887" s="67"/>
      <c r="N2887" s="67"/>
      <c r="O2887" s="67"/>
      <c r="P2887" s="67"/>
      <c r="Q2887" s="67"/>
      <c r="S2887" s="71"/>
      <c r="U2887" s="71"/>
      <c r="W2887" s="71"/>
      <c r="Y2887" s="71"/>
    </row>
    <row r="2888" spans="1:25" s="70" customFormat="1" x14ac:dyDescent="0.2">
      <c r="A2888" s="67" t="s">
        <v>27</v>
      </c>
      <c r="B2888" s="67" t="s">
        <v>23</v>
      </c>
      <c r="C2888" s="67" t="s">
        <v>26</v>
      </c>
      <c r="D2888" s="67" t="s">
        <v>299</v>
      </c>
      <c r="E2888" s="88">
        <f>+IF(ISNUMBER(DATA!P879),DATA!P879,"n/a")</f>
        <v>2.19</v>
      </c>
      <c r="F2888" s="78">
        <f>+IF(ISNUMBER(DATA!Q879),DATA!Q879,"n/a")</f>
        <v>3.3000000000000002E-2</v>
      </c>
      <c r="G2888" s="88">
        <f>+IF(ISNUMBER(DATA!Z879),DATA!Z879,"n/a")</f>
        <v>2.2000000000000002</v>
      </c>
      <c r="H2888" s="78">
        <f>+IF(ISNUMBER(DATA!AA879),DATA!AA879,"n/a")</f>
        <v>2.1000000000000001E-2</v>
      </c>
      <c r="I2888" s="88">
        <f>+IF(ISNUMBER(DATA!AJ879),DATA!AJ879,"n/a")</f>
        <v>2.2000000000000002</v>
      </c>
      <c r="J2888" s="78">
        <f>+IF(ISNUMBER(DATA!AK879),DATA!AK879,"n/a")</f>
        <v>4.9000000000000002E-2</v>
      </c>
      <c r="K2888" s="88">
        <f>+IF(ISNUMBER(DATA!AT879),DATA!AT879,"n/a")</f>
        <v>2.19</v>
      </c>
      <c r="L2888" s="78">
        <f>+IF(ISNUMBER(DATA!AU879),DATA!AU879,"n/a")</f>
        <v>3.2000000000000001E-2</v>
      </c>
      <c r="M2888" s="67"/>
      <c r="N2888" s="67"/>
      <c r="O2888" s="67"/>
      <c r="P2888" s="67"/>
      <c r="Q2888" s="67"/>
      <c r="S2888" s="71"/>
      <c r="U2888" s="71"/>
      <c r="W2888" s="71"/>
      <c r="Y2888" s="71"/>
    </row>
    <row r="2889" spans="1:25" s="70" customFormat="1" x14ac:dyDescent="0.2">
      <c r="A2889" s="67" t="s">
        <v>27</v>
      </c>
      <c r="B2889" s="67" t="s">
        <v>23</v>
      </c>
      <c r="C2889" s="67" t="s">
        <v>26</v>
      </c>
      <c r="D2889" s="67" t="s">
        <v>300</v>
      </c>
      <c r="E2889" s="88">
        <f>+IF(ISNUMBER(DATA!P880),DATA!P880,"n/a")</f>
        <v>2.19</v>
      </c>
      <c r="F2889" s="78">
        <f>+IF(ISNUMBER(DATA!Q880),DATA!Q880,"n/a")</f>
        <v>-0.13200000000000001</v>
      </c>
      <c r="G2889" s="88">
        <f>+IF(ISNUMBER(DATA!Z880),DATA!Z880,"n/a")</f>
        <v>2.19</v>
      </c>
      <c r="H2889" s="78">
        <f>+IF(ISNUMBER(DATA!AA880),DATA!AA880,"n/a")</f>
        <v>-5.3999999999999999E-2</v>
      </c>
      <c r="I2889" s="88">
        <f>+IF(ISNUMBER(DATA!AJ880),DATA!AJ880,"n/a")</f>
        <v>2.23</v>
      </c>
      <c r="J2889" s="78">
        <f>+IF(ISNUMBER(DATA!AK880),DATA!AK880,"n/a")</f>
        <v>-3.2000000000000001E-2</v>
      </c>
      <c r="K2889" s="88">
        <f>+IF(ISNUMBER(DATA!AT880),DATA!AT880,"n/a")</f>
        <v>2.2200000000000002</v>
      </c>
      <c r="L2889" s="78">
        <f>+IF(ISNUMBER(DATA!AU880),DATA!AU880,"n/a")</f>
        <v>-3.1E-2</v>
      </c>
      <c r="M2889" s="67"/>
      <c r="N2889" s="67"/>
      <c r="O2889" s="67"/>
      <c r="P2889" s="67"/>
      <c r="Q2889" s="67"/>
      <c r="S2889" s="71"/>
      <c r="U2889" s="71"/>
      <c r="W2889" s="71"/>
      <c r="Y2889" s="71"/>
    </row>
    <row r="2890" spans="1:25" s="70" customFormat="1" x14ac:dyDescent="0.2">
      <c r="A2890" s="67" t="s">
        <v>27</v>
      </c>
      <c r="B2890" s="67" t="s">
        <v>23</v>
      </c>
      <c r="C2890" s="67" t="s">
        <v>26</v>
      </c>
      <c r="D2890" s="67" t="s">
        <v>301</v>
      </c>
      <c r="E2890" s="88">
        <f>+IF(ISNUMBER(DATA!P881),DATA!P881,"n/a")</f>
        <v>2.4500000000000002</v>
      </c>
      <c r="F2890" s="78">
        <f>+IF(ISNUMBER(DATA!Q881),DATA!Q881,"n/a")</f>
        <v>-4.7E-2</v>
      </c>
      <c r="G2890" s="88">
        <f>+IF(ISNUMBER(DATA!Z881),DATA!Z881,"n/a")</f>
        <v>2.4300000000000002</v>
      </c>
      <c r="H2890" s="78">
        <f>+IF(ISNUMBER(DATA!AA881),DATA!AA881,"n/a")</f>
        <v>-0.02</v>
      </c>
      <c r="I2890" s="88">
        <f>+IF(ISNUMBER(DATA!AJ881),DATA!AJ881,"n/a")</f>
        <v>2.42</v>
      </c>
      <c r="J2890" s="78">
        <f>+IF(ISNUMBER(DATA!AK881),DATA!AK881,"n/a")</f>
        <v>-1.4999999999999999E-2</v>
      </c>
      <c r="K2890" s="88">
        <f>+IF(ISNUMBER(DATA!AT881),DATA!AT881,"n/a")</f>
        <v>2.42</v>
      </c>
      <c r="L2890" s="78">
        <f>+IF(ISNUMBER(DATA!AU881),DATA!AU881,"n/a")</f>
        <v>-6.0000000000000001E-3</v>
      </c>
      <c r="M2890" s="67"/>
      <c r="N2890" s="67"/>
      <c r="O2890" s="67"/>
      <c r="P2890" s="67"/>
      <c r="Q2890" s="67"/>
      <c r="S2890" s="71"/>
      <c r="U2890" s="71"/>
      <c r="W2890" s="71"/>
      <c r="Y2890" s="71"/>
    </row>
    <row r="2891" spans="1:25" s="70" customFormat="1" x14ac:dyDescent="0.2">
      <c r="A2891" s="67" t="s">
        <v>27</v>
      </c>
      <c r="B2891" s="67" t="s">
        <v>23</v>
      </c>
      <c r="C2891" s="67" t="s">
        <v>26</v>
      </c>
      <c r="D2891" s="67" t="s">
        <v>302</v>
      </c>
      <c r="E2891" s="88">
        <f>+IF(ISNUMBER(DATA!P882),DATA!P882,"n/a")</f>
        <v>2.14</v>
      </c>
      <c r="F2891" s="78">
        <f>+IF(ISNUMBER(DATA!Q882),DATA!Q882,"n/a")</f>
        <v>-0.05</v>
      </c>
      <c r="G2891" s="88">
        <f>+IF(ISNUMBER(DATA!Z882),DATA!Z882,"n/a")</f>
        <v>2.17</v>
      </c>
      <c r="H2891" s="78">
        <f>+IF(ISNUMBER(DATA!AA882),DATA!AA882,"n/a")</f>
        <v>-3.7999999999999999E-2</v>
      </c>
      <c r="I2891" s="88">
        <f>+IF(ISNUMBER(DATA!AJ882),DATA!AJ882,"n/a")</f>
        <v>2.17</v>
      </c>
      <c r="J2891" s="78">
        <f>+IF(ISNUMBER(DATA!AK882),DATA!AK882,"n/a")</f>
        <v>-0.04</v>
      </c>
      <c r="K2891" s="88">
        <f>+IF(ISNUMBER(DATA!AT882),DATA!AT882,"n/a")</f>
        <v>2.19</v>
      </c>
      <c r="L2891" s="78">
        <f>+IF(ISNUMBER(DATA!AU882),DATA!AU882,"n/a")</f>
        <v>-2.1000000000000001E-2</v>
      </c>
      <c r="M2891" s="67"/>
      <c r="N2891" s="67"/>
      <c r="O2891" s="67"/>
      <c r="P2891" s="67"/>
      <c r="Q2891" s="67"/>
      <c r="S2891" s="71"/>
      <c r="U2891" s="71"/>
      <c r="W2891" s="71"/>
      <c r="Y2891" s="71"/>
    </row>
    <row r="2892" spans="1:25" s="70" customFormat="1" x14ac:dyDescent="0.2">
      <c r="A2892" s="67" t="s">
        <v>27</v>
      </c>
      <c r="B2892" s="67" t="s">
        <v>23</v>
      </c>
      <c r="C2892" s="67" t="s">
        <v>26</v>
      </c>
      <c r="D2892" s="67" t="s">
        <v>303</v>
      </c>
      <c r="E2892" s="88">
        <f>+IF(ISNUMBER(DATA!P883),DATA!P883,"n/a")</f>
        <v>2.33</v>
      </c>
      <c r="F2892" s="78">
        <f>+IF(ISNUMBER(DATA!Q883),DATA!Q883,"n/a")</f>
        <v>-0.104</v>
      </c>
      <c r="G2892" s="88">
        <f>+IF(ISNUMBER(DATA!Z883),DATA!Z883,"n/a")</f>
        <v>2.4</v>
      </c>
      <c r="H2892" s="78">
        <f>+IF(ISNUMBER(DATA!AA883),DATA!AA883,"n/a")</f>
        <v>-5.5E-2</v>
      </c>
      <c r="I2892" s="88">
        <f>+IF(ISNUMBER(DATA!AJ883),DATA!AJ883,"n/a")</f>
        <v>2.42</v>
      </c>
      <c r="J2892" s="78">
        <f>+IF(ISNUMBER(DATA!AK883),DATA!AK883,"n/a")</f>
        <v>-2.8000000000000001E-2</v>
      </c>
      <c r="K2892" s="88">
        <f>+IF(ISNUMBER(DATA!AT883),DATA!AT883,"n/a")</f>
        <v>2.46</v>
      </c>
      <c r="L2892" s="78">
        <f>+IF(ISNUMBER(DATA!AU883),DATA!AU883,"n/a")</f>
        <v>6.0000000000000001E-3</v>
      </c>
      <c r="M2892" s="67"/>
      <c r="N2892" s="67"/>
      <c r="O2892" s="67"/>
      <c r="P2892" s="67"/>
      <c r="Q2892" s="67"/>
      <c r="S2892" s="71"/>
      <c r="U2892" s="71"/>
      <c r="W2892" s="71"/>
      <c r="Y2892" s="71"/>
    </row>
    <row r="2893" spans="1:25" s="70" customFormat="1" x14ac:dyDescent="0.2">
      <c r="A2893" s="67" t="s">
        <v>27</v>
      </c>
      <c r="B2893" s="67" t="s">
        <v>23</v>
      </c>
      <c r="C2893" s="67" t="s">
        <v>26</v>
      </c>
      <c r="D2893" s="67" t="s">
        <v>304</v>
      </c>
      <c r="E2893" s="88">
        <f>+IF(ISNUMBER(DATA!P884),DATA!P884,"n/a")</f>
        <v>2.39</v>
      </c>
      <c r="F2893" s="78">
        <f>+IF(ISNUMBER(DATA!Q884),DATA!Q884,"n/a")</f>
        <v>-0.05</v>
      </c>
      <c r="G2893" s="88">
        <f>+IF(ISNUMBER(DATA!Z884),DATA!Z884,"n/a")</f>
        <v>2.37</v>
      </c>
      <c r="H2893" s="78">
        <f>+IF(ISNUMBER(DATA!AA884),DATA!AA884,"n/a")</f>
        <v>-5.6000000000000001E-2</v>
      </c>
      <c r="I2893" s="88">
        <f>+IF(ISNUMBER(DATA!AJ884),DATA!AJ884,"n/a")</f>
        <v>2.37</v>
      </c>
      <c r="J2893" s="78">
        <f>+IF(ISNUMBER(DATA!AK884),DATA!AK884,"n/a")</f>
        <v>-4.7E-2</v>
      </c>
      <c r="K2893" s="88">
        <f>+IF(ISNUMBER(DATA!AT884),DATA!AT884,"n/a")</f>
        <v>2.42</v>
      </c>
      <c r="L2893" s="78">
        <f>+IF(ISNUMBER(DATA!AU884),DATA!AU884,"n/a")</f>
        <v>-2.8000000000000001E-2</v>
      </c>
      <c r="M2893" s="67"/>
      <c r="N2893" s="67"/>
      <c r="O2893" s="67"/>
      <c r="P2893" s="67"/>
      <c r="Q2893" s="67"/>
      <c r="S2893" s="71"/>
      <c r="U2893" s="71"/>
      <c r="W2893" s="71"/>
      <c r="Y2893" s="71"/>
    </row>
    <row r="2894" spans="1:25" s="70" customFormat="1" x14ac:dyDescent="0.2">
      <c r="A2894" s="67" t="s">
        <v>27</v>
      </c>
      <c r="B2894" s="67" t="s">
        <v>23</v>
      </c>
      <c r="C2894" s="67" t="s">
        <v>26</v>
      </c>
      <c r="D2894" s="67" t="s">
        <v>305</v>
      </c>
      <c r="E2894" s="88">
        <f>+IF(ISNUMBER(DATA!P885),DATA!P885,"n/a")</f>
        <v>2.15</v>
      </c>
      <c r="F2894" s="78">
        <f>+IF(ISNUMBER(DATA!Q885),DATA!Q885,"n/a")</f>
        <v>-9.2999999999999999E-2</v>
      </c>
      <c r="G2894" s="88">
        <f>+IF(ISNUMBER(DATA!Z885),DATA!Z885,"n/a")</f>
        <v>2.16</v>
      </c>
      <c r="H2894" s="78">
        <f>+IF(ISNUMBER(DATA!AA885),DATA!AA885,"n/a")</f>
        <v>8.0000000000000002E-3</v>
      </c>
      <c r="I2894" s="88">
        <f>+IF(ISNUMBER(DATA!AJ885),DATA!AJ885,"n/a")</f>
        <v>2.14</v>
      </c>
      <c r="J2894" s="78">
        <f>+IF(ISNUMBER(DATA!AK885),DATA!AK885,"n/a")</f>
        <v>-4.0000000000000001E-3</v>
      </c>
      <c r="K2894" s="88">
        <f>+IF(ISNUMBER(DATA!AT885),DATA!AT885,"n/a")</f>
        <v>2.13</v>
      </c>
      <c r="L2894" s="78">
        <f>+IF(ISNUMBER(DATA!AU885),DATA!AU885,"n/a")</f>
        <v>1E-3</v>
      </c>
      <c r="M2894" s="67"/>
      <c r="N2894" s="67"/>
      <c r="O2894" s="67"/>
      <c r="P2894" s="67"/>
      <c r="Q2894" s="67"/>
      <c r="S2894" s="71"/>
      <c r="U2894" s="71"/>
      <c r="W2894" s="71"/>
      <c r="Y2894" s="71"/>
    </row>
    <row r="2895" spans="1:25" s="70" customFormat="1" x14ac:dyDescent="0.2">
      <c r="A2895" s="67" t="s">
        <v>27</v>
      </c>
      <c r="B2895" s="67" t="s">
        <v>23</v>
      </c>
      <c r="C2895" s="67" t="s">
        <v>26</v>
      </c>
      <c r="D2895" s="67" t="s">
        <v>306</v>
      </c>
      <c r="E2895" s="88">
        <f>+IF(ISNUMBER(DATA!P886),DATA!P886,"n/a")</f>
        <v>2.42</v>
      </c>
      <c r="F2895" s="78">
        <f>+IF(ISNUMBER(DATA!Q886),DATA!Q886,"n/a")</f>
        <v>8.0000000000000002E-3</v>
      </c>
      <c r="G2895" s="88">
        <f>+IF(ISNUMBER(DATA!Z886),DATA!Z886,"n/a")</f>
        <v>2.5</v>
      </c>
      <c r="H2895" s="78">
        <f>+IF(ISNUMBER(DATA!AA886),DATA!AA886,"n/a")</f>
        <v>6.7000000000000004E-2</v>
      </c>
      <c r="I2895" s="88">
        <f>+IF(ISNUMBER(DATA!AJ886),DATA!AJ886,"n/a")</f>
        <v>2.5</v>
      </c>
      <c r="J2895" s="78">
        <f>+IF(ISNUMBER(DATA!AK886),DATA!AK886,"n/a")</f>
        <v>5.8000000000000003E-2</v>
      </c>
      <c r="K2895" s="88">
        <f>+IF(ISNUMBER(DATA!AT886),DATA!AT886,"n/a")</f>
        <v>2.44</v>
      </c>
      <c r="L2895" s="78">
        <f>+IF(ISNUMBER(DATA!AU886),DATA!AU886,"n/a")</f>
        <v>0.05</v>
      </c>
      <c r="M2895" s="67"/>
      <c r="N2895" s="67"/>
      <c r="O2895" s="67"/>
      <c r="P2895" s="67"/>
      <c r="Q2895" s="67"/>
      <c r="S2895" s="71"/>
      <c r="U2895" s="71"/>
      <c r="W2895" s="71"/>
      <c r="Y2895" s="71"/>
    </row>
    <row r="2896" spans="1:25" s="70" customFormat="1" x14ac:dyDescent="0.2">
      <c r="A2896" s="67" t="s">
        <v>27</v>
      </c>
      <c r="B2896" s="67" t="s">
        <v>23</v>
      </c>
      <c r="C2896" s="67" t="s">
        <v>26</v>
      </c>
      <c r="D2896" s="67" t="s">
        <v>307</v>
      </c>
      <c r="E2896" s="88">
        <f>+IF(ISNUMBER(DATA!P887),DATA!P887,"n/a")</f>
        <v>2.08</v>
      </c>
      <c r="F2896" s="78">
        <f>+IF(ISNUMBER(DATA!Q887),DATA!Q887,"n/a")</f>
        <v>-2.8000000000000001E-2</v>
      </c>
      <c r="G2896" s="88">
        <f>+IF(ISNUMBER(DATA!Z887),DATA!Z887,"n/a")</f>
        <v>2.12</v>
      </c>
      <c r="H2896" s="78">
        <f>+IF(ISNUMBER(DATA!AA887),DATA!AA887,"n/a")</f>
        <v>-1.2999999999999999E-2</v>
      </c>
      <c r="I2896" s="88">
        <f>+IF(ISNUMBER(DATA!AJ887),DATA!AJ887,"n/a")</f>
        <v>2.11</v>
      </c>
      <c r="J2896" s="78">
        <f>+IF(ISNUMBER(DATA!AK887),DATA!AK887,"n/a")</f>
        <v>-3.1E-2</v>
      </c>
      <c r="K2896" s="88">
        <f>+IF(ISNUMBER(DATA!AT887),DATA!AT887,"n/a")</f>
        <v>2.12</v>
      </c>
      <c r="L2896" s="78">
        <f>+IF(ISNUMBER(DATA!AU887),DATA!AU887,"n/a")</f>
        <v>-2.5999999999999999E-2</v>
      </c>
      <c r="M2896" s="67"/>
      <c r="N2896" s="67"/>
      <c r="O2896" s="67"/>
      <c r="P2896" s="67"/>
      <c r="Q2896" s="67"/>
      <c r="S2896" s="71"/>
      <c r="U2896" s="71"/>
      <c r="W2896" s="71"/>
      <c r="Y2896" s="71"/>
    </row>
    <row r="2897" spans="1:25" s="70" customFormat="1" x14ac:dyDescent="0.2">
      <c r="A2897" s="67" t="s">
        <v>27</v>
      </c>
      <c r="B2897" s="67" t="s">
        <v>23</v>
      </c>
      <c r="C2897" s="67" t="s">
        <v>26</v>
      </c>
      <c r="D2897" s="67" t="s">
        <v>308</v>
      </c>
      <c r="E2897" s="88">
        <f>+IF(ISNUMBER(DATA!P888),DATA!P888,"n/a")</f>
        <v>2.79</v>
      </c>
      <c r="F2897" s="78">
        <f>+IF(ISNUMBER(DATA!Q888),DATA!Q888,"n/a")</f>
        <v>3.6999999999999998E-2</v>
      </c>
      <c r="G2897" s="88">
        <f>+IF(ISNUMBER(DATA!Z888),DATA!Z888,"n/a")</f>
        <v>2.69</v>
      </c>
      <c r="H2897" s="78">
        <f>+IF(ISNUMBER(DATA!AA888),DATA!AA888,"n/a")</f>
        <v>4.2999999999999997E-2</v>
      </c>
      <c r="I2897" s="88">
        <f>+IF(ISNUMBER(DATA!AJ888),DATA!AJ888,"n/a")</f>
        <v>2.62</v>
      </c>
      <c r="J2897" s="78">
        <f>+IF(ISNUMBER(DATA!AK888),DATA!AK888,"n/a")</f>
        <v>3.3000000000000002E-2</v>
      </c>
      <c r="K2897" s="88">
        <f>+IF(ISNUMBER(DATA!AT888),DATA!AT888,"n/a")</f>
        <v>2.66</v>
      </c>
      <c r="L2897" s="78">
        <f>+IF(ISNUMBER(DATA!AU888),DATA!AU888,"n/a")</f>
        <v>5.5E-2</v>
      </c>
      <c r="M2897" s="67"/>
      <c r="N2897" s="67"/>
      <c r="O2897" s="67"/>
      <c r="P2897" s="67"/>
      <c r="Q2897" s="67"/>
      <c r="S2897" s="71"/>
      <c r="U2897" s="71"/>
      <c r="W2897" s="71"/>
      <c r="Y2897" s="71"/>
    </row>
    <row r="2898" spans="1:25" s="70" customFormat="1" x14ac:dyDescent="0.2">
      <c r="A2898" s="67" t="s">
        <v>27</v>
      </c>
      <c r="B2898" s="67" t="s">
        <v>23</v>
      </c>
      <c r="C2898" s="67" t="s">
        <v>26</v>
      </c>
      <c r="D2898" s="67" t="s">
        <v>309</v>
      </c>
      <c r="E2898" s="88">
        <f>+IF(ISNUMBER(DATA!P889),DATA!P889,"n/a")</f>
        <v>2.61</v>
      </c>
      <c r="F2898" s="78">
        <f>+IF(ISNUMBER(DATA!Q889),DATA!Q889,"n/a")</f>
        <v>3.0000000000000001E-3</v>
      </c>
      <c r="G2898" s="88">
        <f>+IF(ISNUMBER(DATA!Z889),DATA!Z889,"n/a")</f>
        <v>2.67</v>
      </c>
      <c r="H2898" s="78">
        <f>+IF(ISNUMBER(DATA!AA889),DATA!AA889,"n/a")</f>
        <v>-1E-3</v>
      </c>
      <c r="I2898" s="88">
        <f>+IF(ISNUMBER(DATA!AJ889),DATA!AJ889,"n/a")</f>
        <v>2.73</v>
      </c>
      <c r="J2898" s="78">
        <f>+IF(ISNUMBER(DATA!AK889),DATA!AK889,"n/a")</f>
        <v>2.7E-2</v>
      </c>
      <c r="K2898" s="88">
        <f>+IF(ISNUMBER(DATA!AT889),DATA!AT889,"n/a")</f>
        <v>2.74</v>
      </c>
      <c r="L2898" s="78">
        <f>+IF(ISNUMBER(DATA!AU889),DATA!AU889,"n/a")</f>
        <v>1.4E-2</v>
      </c>
      <c r="M2898" s="67"/>
      <c r="N2898" s="67"/>
      <c r="O2898" s="67"/>
      <c r="P2898" s="67"/>
      <c r="Q2898" s="67"/>
      <c r="S2898" s="71"/>
      <c r="U2898" s="71"/>
      <c r="W2898" s="71"/>
      <c r="Y2898" s="71"/>
    </row>
    <row r="2899" spans="1:25" s="70" customFormat="1" x14ac:dyDescent="0.2">
      <c r="A2899" s="67" t="s">
        <v>27</v>
      </c>
      <c r="B2899" s="67" t="s">
        <v>23</v>
      </c>
      <c r="C2899" s="67" t="s">
        <v>26</v>
      </c>
      <c r="D2899" s="67" t="s">
        <v>310</v>
      </c>
      <c r="E2899" s="88">
        <f>+IF(ISNUMBER(DATA!P890),DATA!P890,"n/a")</f>
        <v>2.42</v>
      </c>
      <c r="F2899" s="78">
        <f>+IF(ISNUMBER(DATA!Q890),DATA!Q890,"n/a")</f>
        <v>0.14000000000000001</v>
      </c>
      <c r="G2899" s="88">
        <f>+IF(ISNUMBER(DATA!Z890),DATA!Z890,"n/a")</f>
        <v>2.41</v>
      </c>
      <c r="H2899" s="78">
        <f>+IF(ISNUMBER(DATA!AA890),DATA!AA890,"n/a")</f>
        <v>0.16700000000000001</v>
      </c>
      <c r="I2899" s="88">
        <f>+IF(ISNUMBER(DATA!AJ890),DATA!AJ890,"n/a")</f>
        <v>2.44</v>
      </c>
      <c r="J2899" s="78">
        <f>+IF(ISNUMBER(DATA!AK890),DATA!AK890,"n/a")</f>
        <v>0.17799999999999999</v>
      </c>
      <c r="K2899" s="88">
        <f>+IF(ISNUMBER(DATA!AT890),DATA!AT890,"n/a")</f>
        <v>2.31</v>
      </c>
      <c r="L2899" s="78">
        <f>+IF(ISNUMBER(DATA!AU890),DATA!AU890,"n/a")</f>
        <v>0.111</v>
      </c>
      <c r="M2899" s="67"/>
      <c r="N2899" s="67"/>
      <c r="O2899" s="67"/>
      <c r="P2899" s="67"/>
      <c r="Q2899" s="67"/>
      <c r="S2899" s="71"/>
      <c r="U2899" s="71"/>
      <c r="W2899" s="71"/>
      <c r="Y2899" s="71"/>
    </row>
    <row r="2900" spans="1:25" s="70" customFormat="1" x14ac:dyDescent="0.2">
      <c r="A2900" s="67" t="s">
        <v>27</v>
      </c>
      <c r="B2900" s="67" t="s">
        <v>23</v>
      </c>
      <c r="C2900" s="67" t="s">
        <v>26</v>
      </c>
      <c r="D2900" s="67" t="s">
        <v>311</v>
      </c>
      <c r="E2900" s="88">
        <f>+IF(ISNUMBER(DATA!P891),DATA!P891,"n/a")</f>
        <v>2.39</v>
      </c>
      <c r="F2900" s="78">
        <f>+IF(ISNUMBER(DATA!Q891),DATA!Q891,"n/a")</f>
        <v>-4.2000000000000003E-2</v>
      </c>
      <c r="G2900" s="88">
        <f>+IF(ISNUMBER(DATA!Z891),DATA!Z891,"n/a")</f>
        <v>2.36</v>
      </c>
      <c r="H2900" s="78">
        <f>+IF(ISNUMBER(DATA!AA891),DATA!AA891,"n/a")</f>
        <v>-0.05</v>
      </c>
      <c r="I2900" s="88">
        <f>+IF(ISNUMBER(DATA!AJ891),DATA!AJ891,"n/a")</f>
        <v>2.39</v>
      </c>
      <c r="J2900" s="78">
        <f>+IF(ISNUMBER(DATA!AK891),DATA!AK891,"n/a")</f>
        <v>-5.0999999999999997E-2</v>
      </c>
      <c r="K2900" s="88">
        <f>+IF(ISNUMBER(DATA!AT891),DATA!AT891,"n/a")</f>
        <v>2.4700000000000002</v>
      </c>
      <c r="L2900" s="78">
        <f>+IF(ISNUMBER(DATA!AU891),DATA!AU891,"n/a")</f>
        <v>-2.4E-2</v>
      </c>
      <c r="M2900" s="67"/>
      <c r="N2900" s="67"/>
      <c r="O2900" s="67"/>
      <c r="P2900" s="67"/>
      <c r="Q2900" s="67"/>
      <c r="S2900" s="71"/>
      <c r="U2900" s="71"/>
      <c r="W2900" s="71"/>
      <c r="Y2900" s="71"/>
    </row>
    <row r="2901" spans="1:25" s="70" customFormat="1" x14ac:dyDescent="0.2">
      <c r="A2901" s="67" t="s">
        <v>27</v>
      </c>
      <c r="B2901" s="67" t="s">
        <v>23</v>
      </c>
      <c r="C2901" s="67" t="s">
        <v>26</v>
      </c>
      <c r="D2901" s="67" t="s">
        <v>312</v>
      </c>
      <c r="E2901" s="88">
        <f>+IF(ISNUMBER(DATA!P892),DATA!P892,"n/a")</f>
        <v>2.2000000000000002</v>
      </c>
      <c r="F2901" s="78">
        <f>+IF(ISNUMBER(DATA!Q892),DATA!Q892,"n/a")</f>
        <v>-4.3999999999999997E-2</v>
      </c>
      <c r="G2901" s="88">
        <f>+IF(ISNUMBER(DATA!Z892),DATA!Z892,"n/a")</f>
        <v>2.21</v>
      </c>
      <c r="H2901" s="78">
        <f>+IF(ISNUMBER(DATA!AA892),DATA!AA892,"n/a")</f>
        <v>-3.4000000000000002E-2</v>
      </c>
      <c r="I2901" s="88">
        <f>+IF(ISNUMBER(DATA!AJ892),DATA!AJ892,"n/a")</f>
        <v>2.2400000000000002</v>
      </c>
      <c r="J2901" s="78">
        <f>+IF(ISNUMBER(DATA!AK892),DATA!AK892,"n/a")</f>
        <v>-2.7E-2</v>
      </c>
      <c r="K2901" s="88">
        <f>+IF(ISNUMBER(DATA!AT892),DATA!AT892,"n/a")</f>
        <v>2.3199999999999998</v>
      </c>
      <c r="L2901" s="78">
        <f>+IF(ISNUMBER(DATA!AU892),DATA!AU892,"n/a")</f>
        <v>-1.2E-2</v>
      </c>
      <c r="M2901" s="67"/>
      <c r="N2901" s="67"/>
      <c r="O2901" s="67"/>
      <c r="P2901" s="67"/>
      <c r="Q2901" s="67"/>
      <c r="S2901" s="71"/>
      <c r="U2901" s="71"/>
      <c r="W2901" s="71"/>
      <c r="Y2901" s="71"/>
    </row>
    <row r="2902" spans="1:25" s="70" customFormat="1" x14ac:dyDescent="0.2">
      <c r="A2902" s="67" t="s">
        <v>27</v>
      </c>
      <c r="B2902" s="67" t="s">
        <v>23</v>
      </c>
      <c r="C2902" s="67" t="s">
        <v>26</v>
      </c>
      <c r="D2902" s="67" t="s">
        <v>313</v>
      </c>
      <c r="E2902" s="88">
        <f>+IF(ISNUMBER(DATA!P893),DATA!P893,"n/a")</f>
        <v>2.2999999999999998</v>
      </c>
      <c r="F2902" s="78">
        <f>+IF(ISNUMBER(DATA!Q893),DATA!Q893,"n/a")</f>
        <v>-0.154</v>
      </c>
      <c r="G2902" s="88">
        <f>+IF(ISNUMBER(DATA!Z893),DATA!Z893,"n/a")</f>
        <v>2.31</v>
      </c>
      <c r="H2902" s="78">
        <f>+IF(ISNUMBER(DATA!AA893),DATA!AA893,"n/a")</f>
        <v>-0.14199999999999999</v>
      </c>
      <c r="I2902" s="88">
        <f>+IF(ISNUMBER(DATA!AJ893),DATA!AJ893,"n/a")</f>
        <v>2.39</v>
      </c>
      <c r="J2902" s="78">
        <f>+IF(ISNUMBER(DATA!AK893),DATA!AK893,"n/a")</f>
        <v>-0.10299999999999999</v>
      </c>
      <c r="K2902" s="88">
        <f>+IF(ISNUMBER(DATA!AT893),DATA!AT893,"n/a")</f>
        <v>2.58</v>
      </c>
      <c r="L2902" s="78">
        <f>+IF(ISNUMBER(DATA!AU893),DATA!AU893,"n/a")</f>
        <v>-2.5999999999999999E-2</v>
      </c>
      <c r="M2902" s="67"/>
      <c r="N2902" s="67"/>
      <c r="O2902" s="67"/>
      <c r="P2902" s="67"/>
      <c r="Q2902" s="67"/>
      <c r="S2902" s="71"/>
      <c r="U2902" s="71"/>
      <c r="W2902" s="71"/>
      <c r="Y2902" s="71"/>
    </row>
    <row r="2903" spans="1:25" s="70" customFormat="1" x14ac:dyDescent="0.2">
      <c r="A2903" s="67" t="s">
        <v>27</v>
      </c>
      <c r="B2903" s="67" t="s">
        <v>23</v>
      </c>
      <c r="C2903" s="67" t="s">
        <v>26</v>
      </c>
      <c r="D2903" s="67" t="s">
        <v>314</v>
      </c>
      <c r="E2903" s="88">
        <f>+IF(ISNUMBER(DATA!P894),DATA!P894,"n/a")</f>
        <v>2.84</v>
      </c>
      <c r="F2903" s="78">
        <f>+IF(ISNUMBER(DATA!Q894),DATA!Q894,"n/a")</f>
        <v>5.7000000000000002E-2</v>
      </c>
      <c r="G2903" s="88">
        <f>+IF(ISNUMBER(DATA!Z894),DATA!Z894,"n/a")</f>
        <v>2.81</v>
      </c>
      <c r="H2903" s="78">
        <f>+IF(ISNUMBER(DATA!AA894),DATA!AA894,"n/a")</f>
        <v>5.0000000000000001E-3</v>
      </c>
      <c r="I2903" s="88">
        <f>+IF(ISNUMBER(DATA!AJ894),DATA!AJ894,"n/a")</f>
        <v>2.84</v>
      </c>
      <c r="J2903" s="78">
        <f>+IF(ISNUMBER(DATA!AK894),DATA!AK894,"n/a")</f>
        <v>3.2000000000000001E-2</v>
      </c>
      <c r="K2903" s="88">
        <f>+IF(ISNUMBER(DATA!AT894),DATA!AT894,"n/a")</f>
        <v>2.82</v>
      </c>
      <c r="L2903" s="78">
        <f>+IF(ISNUMBER(DATA!AU894),DATA!AU894,"n/a")</f>
        <v>4.2999999999999997E-2</v>
      </c>
      <c r="M2903" s="67"/>
      <c r="N2903" s="67"/>
      <c r="O2903" s="67"/>
      <c r="P2903" s="67"/>
      <c r="Q2903" s="67"/>
      <c r="S2903" s="71"/>
      <c r="U2903" s="71"/>
      <c r="W2903" s="71"/>
      <c r="Y2903" s="71"/>
    </row>
    <row r="2904" spans="1:25" s="70" customFormat="1" x14ac:dyDescent="0.2">
      <c r="A2904" s="67" t="s">
        <v>27</v>
      </c>
      <c r="B2904" s="67" t="s">
        <v>23</v>
      </c>
      <c r="C2904" s="67" t="s">
        <v>26</v>
      </c>
      <c r="D2904" s="67" t="s">
        <v>315</v>
      </c>
      <c r="E2904" s="88">
        <f>+IF(ISNUMBER(DATA!P895),DATA!P895,"n/a")</f>
        <v>2.41</v>
      </c>
      <c r="F2904" s="78">
        <f>+IF(ISNUMBER(DATA!Q895),DATA!Q895,"n/a")</f>
        <v>-0.13200000000000001</v>
      </c>
      <c r="G2904" s="88">
        <f>+IF(ISNUMBER(DATA!Z895),DATA!Z895,"n/a")</f>
        <v>2.41</v>
      </c>
      <c r="H2904" s="78">
        <f>+IF(ISNUMBER(DATA!AA895),DATA!AA895,"n/a")</f>
        <v>-0.14000000000000001</v>
      </c>
      <c r="I2904" s="88">
        <f>+IF(ISNUMBER(DATA!AJ895),DATA!AJ895,"n/a")</f>
        <v>2.4</v>
      </c>
      <c r="J2904" s="78">
        <f>+IF(ISNUMBER(DATA!AK895),DATA!AK895,"n/a")</f>
        <v>-0.14099999999999999</v>
      </c>
      <c r="K2904" s="88">
        <f>+IF(ISNUMBER(DATA!AT895),DATA!AT895,"n/a")</f>
        <v>2.52</v>
      </c>
      <c r="L2904" s="78">
        <f>+IF(ISNUMBER(DATA!AU895),DATA!AU895,"n/a")</f>
        <v>-0.109</v>
      </c>
      <c r="M2904" s="67"/>
      <c r="N2904" s="67"/>
      <c r="O2904" s="67"/>
      <c r="P2904" s="67"/>
      <c r="Q2904" s="67"/>
      <c r="S2904" s="71"/>
      <c r="U2904" s="71"/>
      <c r="W2904" s="71"/>
      <c r="Y2904" s="71"/>
    </row>
    <row r="2905" spans="1:25" s="70" customFormat="1" x14ac:dyDescent="0.2">
      <c r="A2905" s="67" t="s">
        <v>27</v>
      </c>
      <c r="B2905" s="67" t="s">
        <v>23</v>
      </c>
      <c r="C2905" s="67" t="s">
        <v>26</v>
      </c>
      <c r="D2905" s="67" t="s">
        <v>316</v>
      </c>
      <c r="E2905" s="88">
        <f>+IF(ISNUMBER(DATA!P896),DATA!P896,"n/a")</f>
        <v>2.64</v>
      </c>
      <c r="F2905" s="78">
        <f>+IF(ISNUMBER(DATA!Q896),DATA!Q896,"n/a")</f>
        <v>-1.7000000000000001E-2</v>
      </c>
      <c r="G2905" s="88">
        <f>+IF(ISNUMBER(DATA!Z896),DATA!Z896,"n/a")</f>
        <v>2.59</v>
      </c>
      <c r="H2905" s="78">
        <f>+IF(ISNUMBER(DATA!AA896),DATA!AA896,"n/a")</f>
        <v>-2.5000000000000001E-2</v>
      </c>
      <c r="I2905" s="88">
        <f>+IF(ISNUMBER(DATA!AJ896),DATA!AJ896,"n/a")</f>
        <v>2.62</v>
      </c>
      <c r="J2905" s="78">
        <f>+IF(ISNUMBER(DATA!AK896),DATA!AK896,"n/a")</f>
        <v>-3.1E-2</v>
      </c>
      <c r="K2905" s="88">
        <f>+IF(ISNUMBER(DATA!AT896),DATA!AT896,"n/a")</f>
        <v>2.61</v>
      </c>
      <c r="L2905" s="78">
        <f>+IF(ISNUMBER(DATA!AU896),DATA!AU896,"n/a")</f>
        <v>-5.6000000000000001E-2</v>
      </c>
      <c r="M2905" s="67"/>
      <c r="N2905" s="67"/>
      <c r="O2905" s="67"/>
      <c r="P2905" s="67"/>
      <c r="Q2905" s="67"/>
      <c r="S2905" s="71"/>
      <c r="U2905" s="71"/>
      <c r="W2905" s="71"/>
      <c r="Y2905" s="71"/>
    </row>
    <row r="2906" spans="1:25" s="70" customFormat="1" x14ac:dyDescent="0.2">
      <c r="A2906" s="67" t="s">
        <v>27</v>
      </c>
      <c r="B2906" s="67" t="s">
        <v>23</v>
      </c>
      <c r="C2906" s="67" t="s">
        <v>26</v>
      </c>
      <c r="D2906" s="67" t="s">
        <v>317</v>
      </c>
      <c r="E2906" s="88">
        <f>+IF(ISNUMBER(DATA!P897),DATA!P897,"n/a")</f>
        <v>2.96</v>
      </c>
      <c r="F2906" s="78">
        <f>+IF(ISNUMBER(DATA!Q897),DATA!Q897,"n/a")</f>
        <v>1.4E-2</v>
      </c>
      <c r="G2906" s="88">
        <f>+IF(ISNUMBER(DATA!Z897),DATA!Z897,"n/a")</f>
        <v>2.94</v>
      </c>
      <c r="H2906" s="78">
        <f>+IF(ISNUMBER(DATA!AA897),DATA!AA897,"n/a")</f>
        <v>-0.01</v>
      </c>
      <c r="I2906" s="88">
        <f>+IF(ISNUMBER(DATA!AJ897),DATA!AJ897,"n/a")</f>
        <v>3.01</v>
      </c>
      <c r="J2906" s="78">
        <f>+IF(ISNUMBER(DATA!AK897),DATA!AK897,"n/a")</f>
        <v>0.02</v>
      </c>
      <c r="K2906" s="88">
        <f>+IF(ISNUMBER(DATA!AT897),DATA!AT897,"n/a")</f>
        <v>3.06</v>
      </c>
      <c r="L2906" s="78">
        <f>+IF(ISNUMBER(DATA!AU897),DATA!AU897,"n/a")</f>
        <v>3.4000000000000002E-2</v>
      </c>
      <c r="M2906" s="67"/>
      <c r="N2906" s="67"/>
      <c r="O2906" s="67"/>
      <c r="P2906" s="67"/>
      <c r="Q2906" s="67"/>
      <c r="S2906" s="71"/>
      <c r="U2906" s="71"/>
      <c r="W2906" s="71"/>
      <c r="Y2906" s="71"/>
    </row>
    <row r="2907" spans="1:25" s="70" customFormat="1" x14ac:dyDescent="0.2">
      <c r="A2907" s="67" t="s">
        <v>27</v>
      </c>
      <c r="B2907" s="67" t="s">
        <v>23</v>
      </c>
      <c r="C2907" s="67" t="s">
        <v>26</v>
      </c>
      <c r="D2907" s="67" t="s">
        <v>318</v>
      </c>
      <c r="E2907" s="88">
        <f>+IF(ISNUMBER(DATA!P898),DATA!P898,"n/a")</f>
        <v>2.74</v>
      </c>
      <c r="F2907" s="78">
        <f>+IF(ISNUMBER(DATA!Q898),DATA!Q898,"n/a")</f>
        <v>0.124</v>
      </c>
      <c r="G2907" s="88">
        <f>+IF(ISNUMBER(DATA!Z898),DATA!Z898,"n/a")</f>
        <v>2.79</v>
      </c>
      <c r="H2907" s="78">
        <f>+IF(ISNUMBER(DATA!AA898),DATA!AA898,"n/a")</f>
        <v>0.16700000000000001</v>
      </c>
      <c r="I2907" s="88">
        <f>+IF(ISNUMBER(DATA!AJ898),DATA!AJ898,"n/a")</f>
        <v>2.75</v>
      </c>
      <c r="J2907" s="78">
        <f>+IF(ISNUMBER(DATA!AK898),DATA!AK898,"n/a")</f>
        <v>9.9000000000000005E-2</v>
      </c>
      <c r="K2907" s="88">
        <f>+IF(ISNUMBER(DATA!AT898),DATA!AT898,"n/a")</f>
        <v>2.64</v>
      </c>
      <c r="L2907" s="78">
        <f>+IF(ISNUMBER(DATA!AU898),DATA!AU898,"n/a")</f>
        <v>0.03</v>
      </c>
      <c r="M2907" s="67"/>
      <c r="N2907" s="67"/>
      <c r="O2907" s="67"/>
      <c r="P2907" s="67"/>
      <c r="Q2907" s="67"/>
      <c r="S2907" s="71"/>
      <c r="U2907" s="71"/>
      <c r="W2907" s="71"/>
      <c r="Y2907" s="71"/>
    </row>
    <row r="2908" spans="1:25" s="70" customFormat="1" x14ac:dyDescent="0.2">
      <c r="A2908" s="67" t="s">
        <v>27</v>
      </c>
      <c r="B2908" s="67" t="s">
        <v>23</v>
      </c>
      <c r="C2908" s="67" t="s">
        <v>26</v>
      </c>
      <c r="D2908" s="67" t="s">
        <v>319</v>
      </c>
      <c r="E2908" s="88">
        <f>+IF(ISNUMBER(DATA!P899),DATA!P899,"n/a")</f>
        <v>2.27</v>
      </c>
      <c r="F2908" s="78">
        <f>+IF(ISNUMBER(DATA!Q899),DATA!Q899,"n/a")</f>
        <v>-7.5999999999999998E-2</v>
      </c>
      <c r="G2908" s="88">
        <f>+IF(ISNUMBER(DATA!Z899),DATA!Z899,"n/a")</f>
        <v>2.2599999999999998</v>
      </c>
      <c r="H2908" s="78">
        <f>+IF(ISNUMBER(DATA!AA899),DATA!AA899,"n/a")</f>
        <v>-1.0999999999999999E-2</v>
      </c>
      <c r="I2908" s="88">
        <f>+IF(ISNUMBER(DATA!AJ899),DATA!AJ899,"n/a")</f>
        <v>2.25</v>
      </c>
      <c r="J2908" s="78">
        <f>+IF(ISNUMBER(DATA!AK899),DATA!AK899,"n/a")</f>
        <v>-2.4E-2</v>
      </c>
      <c r="K2908" s="88">
        <f>+IF(ISNUMBER(DATA!AT899),DATA!AT899,"n/a")</f>
        <v>2.27</v>
      </c>
      <c r="L2908" s="78">
        <f>+IF(ISNUMBER(DATA!AU899),DATA!AU899,"n/a")</f>
        <v>-6.0000000000000001E-3</v>
      </c>
      <c r="M2908" s="67"/>
      <c r="N2908" s="67"/>
      <c r="O2908" s="67"/>
      <c r="P2908" s="67"/>
      <c r="Q2908" s="67"/>
      <c r="S2908" s="71"/>
      <c r="U2908" s="71"/>
      <c r="W2908" s="71"/>
      <c r="Y2908" s="71"/>
    </row>
    <row r="2909" spans="1:25" s="70" customFormat="1" x14ac:dyDescent="0.2">
      <c r="A2909" s="67" t="s">
        <v>27</v>
      </c>
      <c r="B2909" s="67" t="s">
        <v>23</v>
      </c>
      <c r="C2909" s="67" t="s">
        <v>26</v>
      </c>
      <c r="D2909" s="67" t="s">
        <v>320</v>
      </c>
      <c r="E2909" s="88">
        <f>+IF(ISNUMBER(DATA!P900),DATA!P900,"n/a")</f>
        <v>2.77</v>
      </c>
      <c r="F2909" s="78">
        <f>+IF(ISNUMBER(DATA!Q900),DATA!Q900,"n/a")</f>
        <v>-5.3999999999999999E-2</v>
      </c>
      <c r="G2909" s="88">
        <f>+IF(ISNUMBER(DATA!Z900),DATA!Z900,"n/a")</f>
        <v>2.8</v>
      </c>
      <c r="H2909" s="78">
        <f>+IF(ISNUMBER(DATA!AA900),DATA!AA900,"n/a")</f>
        <v>4.2999999999999997E-2</v>
      </c>
      <c r="I2909" s="88">
        <f>+IF(ISNUMBER(DATA!AJ900),DATA!AJ900,"n/a")</f>
        <v>2.74</v>
      </c>
      <c r="J2909" s="78">
        <f>+IF(ISNUMBER(DATA!AK900),DATA!AK900,"n/a")</f>
        <v>2.9000000000000001E-2</v>
      </c>
      <c r="K2909" s="88">
        <f>+IF(ISNUMBER(DATA!AT900),DATA!AT900,"n/a")</f>
        <v>2.82</v>
      </c>
      <c r="L2909" s="78">
        <f>+IF(ISNUMBER(DATA!AU900),DATA!AU900,"n/a")</f>
        <v>8.3000000000000004E-2</v>
      </c>
      <c r="M2909" s="67"/>
      <c r="N2909" s="67"/>
      <c r="O2909" s="67"/>
      <c r="P2909" s="67"/>
      <c r="Q2909" s="67"/>
      <c r="S2909" s="71"/>
      <c r="U2909" s="71"/>
      <c r="W2909" s="71"/>
      <c r="Y2909" s="71"/>
    </row>
    <row r="2910" spans="1:25" s="70" customFormat="1" x14ac:dyDescent="0.2">
      <c r="A2910" s="67" t="s">
        <v>27</v>
      </c>
      <c r="B2910" s="67" t="s">
        <v>23</v>
      </c>
      <c r="C2910" s="67" t="s">
        <v>26</v>
      </c>
      <c r="D2910" s="67" t="s">
        <v>321</v>
      </c>
      <c r="E2910" s="88">
        <f>+IF(ISNUMBER(DATA!P901),DATA!P901,"n/a")</f>
        <v>2.14</v>
      </c>
      <c r="F2910" s="78">
        <f>+IF(ISNUMBER(DATA!Q901),DATA!Q901,"n/a")</f>
        <v>-8.6999999999999994E-2</v>
      </c>
      <c r="G2910" s="88">
        <f>+IF(ISNUMBER(DATA!Z901),DATA!Z901,"n/a")</f>
        <v>2.14</v>
      </c>
      <c r="H2910" s="78">
        <f>+IF(ISNUMBER(DATA!AA901),DATA!AA901,"n/a")</f>
        <v>1.4E-2</v>
      </c>
      <c r="I2910" s="88">
        <f>+IF(ISNUMBER(DATA!AJ901),DATA!AJ901,"n/a")</f>
        <v>2.13</v>
      </c>
      <c r="J2910" s="78">
        <f>+IF(ISNUMBER(DATA!AK901),DATA!AK901,"n/a")</f>
        <v>2E-3</v>
      </c>
      <c r="K2910" s="88">
        <f>+IF(ISNUMBER(DATA!AT901),DATA!AT901,"n/a")</f>
        <v>2.12</v>
      </c>
      <c r="L2910" s="78">
        <f>+IF(ISNUMBER(DATA!AU901),DATA!AU901,"n/a")</f>
        <v>5.0000000000000001E-3</v>
      </c>
      <c r="M2910" s="67"/>
      <c r="N2910" s="67"/>
      <c r="O2910" s="67"/>
      <c r="P2910" s="67"/>
      <c r="Q2910" s="67"/>
      <c r="S2910" s="71"/>
      <c r="U2910" s="71"/>
      <c r="W2910" s="71"/>
      <c r="Y2910" s="71"/>
    </row>
    <row r="2911" spans="1:25" s="70" customFormat="1" x14ac:dyDescent="0.2">
      <c r="A2911" s="67" t="s">
        <v>27</v>
      </c>
      <c r="B2911" s="67" t="s">
        <v>23</v>
      </c>
      <c r="C2911" s="67" t="s">
        <v>26</v>
      </c>
      <c r="D2911" s="67" t="s">
        <v>347</v>
      </c>
      <c r="E2911" s="88">
        <f>+IF(ISNUMBER(DATA!P902),DATA!P902,"n/a")</f>
        <v>2.19</v>
      </c>
      <c r="F2911" s="78">
        <f>+IF(ISNUMBER(DATA!Q902),DATA!Q902,"n/a")</f>
        <v>-6.0000000000000001E-3</v>
      </c>
      <c r="G2911" s="88">
        <f>+IF(ISNUMBER(DATA!Z902),DATA!Z902,"n/a")</f>
        <v>2.29</v>
      </c>
      <c r="H2911" s="78">
        <f>+IF(ISNUMBER(DATA!AA902),DATA!AA902,"n/a")</f>
        <v>7.0999999999999994E-2</v>
      </c>
      <c r="I2911" s="88">
        <f>+IF(ISNUMBER(DATA!AJ902),DATA!AJ902,"n/a")</f>
        <v>2.29</v>
      </c>
      <c r="J2911" s="78">
        <f>+IF(ISNUMBER(DATA!AK902),DATA!AK902,"n/a")</f>
        <v>5.3999999999999999E-2</v>
      </c>
      <c r="K2911" s="88">
        <f>+IF(ISNUMBER(DATA!AT902),DATA!AT902,"n/a")</f>
        <v>2.3199999999999998</v>
      </c>
      <c r="L2911" s="78">
        <f>+IF(ISNUMBER(DATA!AU902),DATA!AU902,"n/a")</f>
        <v>0.112</v>
      </c>
      <c r="M2911" s="67"/>
      <c r="N2911" s="67"/>
      <c r="O2911" s="67"/>
      <c r="P2911" s="67"/>
      <c r="Q2911" s="67"/>
      <c r="S2911" s="71"/>
      <c r="U2911" s="71"/>
      <c r="W2911" s="71"/>
      <c r="Y2911" s="71"/>
    </row>
    <row r="2912" spans="1:25" s="70" customFormat="1" x14ac:dyDescent="0.2">
      <c r="A2912" s="67" t="s">
        <v>27</v>
      </c>
      <c r="B2912" s="67" t="s">
        <v>23</v>
      </c>
      <c r="C2912" s="67" t="s">
        <v>26</v>
      </c>
      <c r="D2912" s="67" t="s">
        <v>348</v>
      </c>
      <c r="E2912" s="88">
        <f>+IF(ISNUMBER(DATA!P903),DATA!P903,"n/a")</f>
        <v>2.52</v>
      </c>
      <c r="F2912" s="78">
        <f>+IF(ISNUMBER(DATA!Q903),DATA!Q903,"n/a")</f>
        <v>0.03</v>
      </c>
      <c r="G2912" s="88">
        <f>+IF(ISNUMBER(DATA!Z903),DATA!Z903,"n/a")</f>
        <v>2.4900000000000002</v>
      </c>
      <c r="H2912" s="78">
        <f>+IF(ISNUMBER(DATA!AA903),DATA!AA903,"n/a")</f>
        <v>-7.0000000000000001E-3</v>
      </c>
      <c r="I2912" s="88">
        <f>+IF(ISNUMBER(DATA!AJ903),DATA!AJ903,"n/a")</f>
        <v>2.44</v>
      </c>
      <c r="J2912" s="78">
        <f>+IF(ISNUMBER(DATA!AK903),DATA!AK903,"n/a")</f>
        <v>-3.2000000000000001E-2</v>
      </c>
      <c r="K2912" s="88">
        <f>+IF(ISNUMBER(DATA!AT903),DATA!AT903,"n/a")</f>
        <v>2.44</v>
      </c>
      <c r="L2912" s="78">
        <f>+IF(ISNUMBER(DATA!AU903),DATA!AU903,"n/a")</f>
        <v>-1.4999999999999999E-2</v>
      </c>
      <c r="M2912" s="67"/>
      <c r="N2912" s="67"/>
      <c r="O2912" s="67"/>
      <c r="P2912" s="67"/>
      <c r="Q2912" s="67"/>
      <c r="S2912" s="71"/>
      <c r="U2912" s="71"/>
      <c r="W2912" s="71"/>
      <c r="Y2912" s="71"/>
    </row>
    <row r="2913" spans="1:25" x14ac:dyDescent="0.2">
      <c r="E2913" s="101"/>
      <c r="F2913" s="103"/>
      <c r="G2913" s="101"/>
      <c r="H2913" s="103"/>
      <c r="I2913" s="101"/>
      <c r="J2913" s="103"/>
      <c r="K2913" s="101"/>
      <c r="L2913" s="103"/>
    </row>
    <row r="2914" spans="1:25" s="70" customFormat="1" x14ac:dyDescent="0.2">
      <c r="A2914" s="67" t="s">
        <v>28</v>
      </c>
      <c r="B2914" s="67" t="s">
        <v>23</v>
      </c>
      <c r="C2914" s="67" t="s">
        <v>0</v>
      </c>
      <c r="D2914" s="67" t="s">
        <v>274</v>
      </c>
      <c r="E2914" s="77">
        <f>+IF(ISNUMBER(DATA!H972),DATA!H972,"n/a")</f>
        <v>37338</v>
      </c>
      <c r="F2914" s="78">
        <f>+IF(ISNUMBER(DATA!I972),DATA!I972,"n/a")</f>
        <v>9.1999999999999998E-2</v>
      </c>
      <c r="G2914" s="77">
        <f>+IF(ISNUMBER(DATA!R972),DATA!R972,"n/a")</f>
        <v>119549</v>
      </c>
      <c r="H2914" s="78">
        <f>+IF(ISNUMBER(DATA!S972),DATA!S972,"n/a")</f>
        <v>-0.151</v>
      </c>
      <c r="I2914" s="77">
        <f>+IF(ISNUMBER(DATA!AB972),DATA!AB972,"n/a")</f>
        <v>257073</v>
      </c>
      <c r="J2914" s="78">
        <f>+IF(ISNUMBER(DATA!AC972),DATA!AC972,"n/a")</f>
        <v>-0.20899999999999999</v>
      </c>
      <c r="K2914" s="77">
        <f>+IF(ISNUMBER(DATA!AL972),DATA!AL972,"n/a")</f>
        <v>496651</v>
      </c>
      <c r="L2914" s="78">
        <f>+IF(ISNUMBER(DATA!AM972),DATA!AM972,"n/a")</f>
        <v>-0.14599999999999999</v>
      </c>
      <c r="M2914" s="67"/>
      <c r="N2914" s="67"/>
      <c r="O2914" s="67"/>
      <c r="P2914" s="67"/>
      <c r="Q2914" s="67"/>
      <c r="S2914" s="71"/>
      <c r="U2914" s="71"/>
      <c r="W2914" s="71"/>
      <c r="Y2914" s="71"/>
    </row>
    <row r="2915" spans="1:25" s="70" customFormat="1" x14ac:dyDescent="0.2">
      <c r="A2915" s="67" t="s">
        <v>28</v>
      </c>
      <c r="B2915" s="67" t="s">
        <v>23</v>
      </c>
      <c r="C2915" s="67" t="s">
        <v>0</v>
      </c>
      <c r="D2915" s="67" t="s">
        <v>275</v>
      </c>
      <c r="E2915" s="77">
        <f>+IF(ISNUMBER(DATA!H973),DATA!H973,"n/a")</f>
        <v>108621</v>
      </c>
      <c r="F2915" s="78">
        <f>+IF(ISNUMBER(DATA!I973),DATA!I973,"n/a")</f>
        <v>1.7829999999999999</v>
      </c>
      <c r="G2915" s="77">
        <f>+IF(ISNUMBER(DATA!R973),DATA!R973,"n/a")</f>
        <v>364572</v>
      </c>
      <c r="H2915" s="78">
        <f>+IF(ISNUMBER(DATA!S973),DATA!S973,"n/a")</f>
        <v>1.7410000000000001</v>
      </c>
      <c r="I2915" s="77">
        <f>+IF(ISNUMBER(DATA!AB973),DATA!AB973,"n/a")</f>
        <v>707257</v>
      </c>
      <c r="J2915" s="78">
        <f>+IF(ISNUMBER(DATA!AC973),DATA!AC973,"n/a")</f>
        <v>1.748</v>
      </c>
      <c r="K2915" s="77">
        <f>+IF(ISNUMBER(DATA!AL973),DATA!AL973,"n/a")</f>
        <v>1436900</v>
      </c>
      <c r="L2915" s="78">
        <f>+IF(ISNUMBER(DATA!AM973),DATA!AM973,"n/a")</f>
        <v>2.3380000000000001</v>
      </c>
      <c r="M2915" s="67"/>
      <c r="N2915" s="67"/>
      <c r="O2915" s="67"/>
      <c r="P2915" s="67"/>
      <c r="Q2915" s="67"/>
      <c r="S2915" s="71"/>
      <c r="U2915" s="71"/>
      <c r="W2915" s="71"/>
      <c r="Y2915" s="71"/>
    </row>
    <row r="2916" spans="1:25" s="70" customFormat="1" x14ac:dyDescent="0.2">
      <c r="A2916" s="67" t="s">
        <v>28</v>
      </c>
      <c r="B2916" s="67" t="s">
        <v>23</v>
      </c>
      <c r="C2916" s="67" t="s">
        <v>0</v>
      </c>
      <c r="D2916" s="67" t="s">
        <v>276</v>
      </c>
      <c r="E2916" s="77">
        <f>+IF(ISNUMBER(DATA!H974),DATA!H974,"n/a")</f>
        <v>87837</v>
      </c>
      <c r="F2916" s="78">
        <f>+IF(ISNUMBER(DATA!I974),DATA!I974,"n/a")</f>
        <v>0.33</v>
      </c>
      <c r="G2916" s="77">
        <f>+IF(ISNUMBER(DATA!R974),DATA!R974,"n/a")</f>
        <v>235393</v>
      </c>
      <c r="H2916" s="78">
        <f>+IF(ISNUMBER(DATA!S974),DATA!S974,"n/a")</f>
        <v>0.14699999999999999</v>
      </c>
      <c r="I2916" s="77">
        <f>+IF(ISNUMBER(DATA!AB974),DATA!AB974,"n/a")</f>
        <v>479613</v>
      </c>
      <c r="J2916" s="78">
        <f>+IF(ISNUMBER(DATA!AC974),DATA!AC974,"n/a")</f>
        <v>7.8E-2</v>
      </c>
      <c r="K2916" s="77">
        <f>+IF(ISNUMBER(DATA!AL974),DATA!AL974,"n/a")</f>
        <v>888928</v>
      </c>
      <c r="L2916" s="78">
        <f>+IF(ISNUMBER(DATA!AM974),DATA!AM974,"n/a")</f>
        <v>6.2E-2</v>
      </c>
      <c r="M2916" s="67"/>
      <c r="N2916" s="67"/>
      <c r="O2916" s="67"/>
      <c r="P2916" s="67"/>
      <c r="Q2916" s="67"/>
      <c r="S2916" s="71"/>
      <c r="U2916" s="71"/>
      <c r="W2916" s="71"/>
      <c r="Y2916" s="71"/>
    </row>
    <row r="2917" spans="1:25" s="70" customFormat="1" x14ac:dyDescent="0.2">
      <c r="A2917" s="67" t="s">
        <v>28</v>
      </c>
      <c r="B2917" s="67" t="s">
        <v>23</v>
      </c>
      <c r="C2917" s="67" t="s">
        <v>0</v>
      </c>
      <c r="D2917" s="67" t="s">
        <v>277</v>
      </c>
      <c r="E2917" s="77">
        <f>+IF(ISNUMBER(DATA!H975),DATA!H975,"n/a")</f>
        <v>38256</v>
      </c>
      <c r="F2917" s="78">
        <f>+IF(ISNUMBER(DATA!I975),DATA!I975,"n/a")</f>
        <v>0.57999999999999996</v>
      </c>
      <c r="G2917" s="77">
        <f>+IF(ISNUMBER(DATA!R975),DATA!R975,"n/a")</f>
        <v>131607</v>
      </c>
      <c r="H2917" s="78">
        <f>+IF(ISNUMBER(DATA!S975),DATA!S975,"n/a")</f>
        <v>0.308</v>
      </c>
      <c r="I2917" s="77">
        <f>+IF(ISNUMBER(DATA!AB975),DATA!AB975,"n/a")</f>
        <v>268227</v>
      </c>
      <c r="J2917" s="78">
        <f>+IF(ISNUMBER(DATA!AC975),DATA!AC975,"n/a")</f>
        <v>0.38600000000000001</v>
      </c>
      <c r="K2917" s="77">
        <f>+IF(ISNUMBER(DATA!AL975),DATA!AL975,"n/a")</f>
        <v>523090</v>
      </c>
      <c r="L2917" s="78">
        <f>+IF(ISNUMBER(DATA!AM975),DATA!AM975,"n/a")</f>
        <v>0.7</v>
      </c>
      <c r="M2917" s="67"/>
      <c r="N2917" s="67"/>
      <c r="O2917" s="67"/>
      <c r="P2917" s="67"/>
      <c r="Q2917" s="67"/>
      <c r="S2917" s="71"/>
      <c r="U2917" s="71"/>
      <c r="W2917" s="71"/>
      <c r="Y2917" s="71"/>
    </row>
    <row r="2918" spans="1:25" s="70" customFormat="1" x14ac:dyDescent="0.2">
      <c r="A2918" s="67" t="s">
        <v>28</v>
      </c>
      <c r="B2918" s="67" t="s">
        <v>23</v>
      </c>
      <c r="C2918" s="67" t="s">
        <v>0</v>
      </c>
      <c r="D2918" s="67" t="s">
        <v>278</v>
      </c>
      <c r="E2918" s="77">
        <f>+IF(ISNUMBER(DATA!H976),DATA!H976,"n/a")</f>
        <v>136525</v>
      </c>
      <c r="F2918" s="78">
        <f>+IF(ISNUMBER(DATA!I976),DATA!I976,"n/a")</f>
        <v>1.8979999999999999</v>
      </c>
      <c r="G2918" s="77">
        <f>+IF(ISNUMBER(DATA!R976),DATA!R976,"n/a")</f>
        <v>375170</v>
      </c>
      <c r="H2918" s="78">
        <f>+IF(ISNUMBER(DATA!S976),DATA!S976,"n/a")</f>
        <v>1.31</v>
      </c>
      <c r="I2918" s="77">
        <f>+IF(ISNUMBER(DATA!AB976),DATA!AB976,"n/a")</f>
        <v>735207</v>
      </c>
      <c r="J2918" s="78">
        <f>+IF(ISNUMBER(DATA!AC976),DATA!AC976,"n/a")</f>
        <v>1.08</v>
      </c>
      <c r="K2918" s="77">
        <f>+IF(ISNUMBER(DATA!AL976),DATA!AL976,"n/a")</f>
        <v>1036371</v>
      </c>
      <c r="L2918" s="78">
        <f>+IF(ISNUMBER(DATA!AM976),DATA!AM976,"n/a")</f>
        <v>0.55600000000000005</v>
      </c>
      <c r="M2918" s="67"/>
      <c r="N2918" s="67"/>
      <c r="O2918" s="67"/>
      <c r="P2918" s="67"/>
      <c r="Q2918" s="67"/>
      <c r="S2918" s="71"/>
      <c r="U2918" s="71"/>
      <c r="W2918" s="71"/>
      <c r="Y2918" s="71"/>
    </row>
    <row r="2919" spans="1:25" s="70" customFormat="1" x14ac:dyDescent="0.2">
      <c r="A2919" s="67" t="s">
        <v>28</v>
      </c>
      <c r="B2919" s="67" t="s">
        <v>23</v>
      </c>
      <c r="C2919" s="67" t="s">
        <v>0</v>
      </c>
      <c r="D2919" s="67" t="s">
        <v>279</v>
      </c>
      <c r="E2919" s="77">
        <f>+IF(ISNUMBER(DATA!H977),DATA!H977,"n/a")</f>
        <v>10410</v>
      </c>
      <c r="F2919" s="78">
        <f>+IF(ISNUMBER(DATA!I977),DATA!I977,"n/a")</f>
        <v>-0.11799999999999999</v>
      </c>
      <c r="G2919" s="77">
        <f>+IF(ISNUMBER(DATA!R977),DATA!R977,"n/a")</f>
        <v>43381</v>
      </c>
      <c r="H2919" s="78">
        <f>+IF(ISNUMBER(DATA!S977),DATA!S977,"n/a")</f>
        <v>-8.4000000000000005E-2</v>
      </c>
      <c r="I2919" s="77">
        <f>+IF(ISNUMBER(DATA!AB977),DATA!AB977,"n/a")</f>
        <v>107442</v>
      </c>
      <c r="J2919" s="78">
        <f>+IF(ISNUMBER(DATA!AC977),DATA!AC977,"n/a")</f>
        <v>-9.2999999999999999E-2</v>
      </c>
      <c r="K2919" s="77">
        <f>+IF(ISNUMBER(DATA!AL977),DATA!AL977,"n/a")</f>
        <v>171810</v>
      </c>
      <c r="L2919" s="78">
        <f>+IF(ISNUMBER(DATA!AM977),DATA!AM977,"n/a")</f>
        <v>-7.6999999999999999E-2</v>
      </c>
      <c r="M2919" s="67"/>
      <c r="N2919" s="67"/>
      <c r="O2919" s="67"/>
      <c r="P2919" s="67"/>
      <c r="Q2919" s="67"/>
      <c r="S2919" s="71"/>
      <c r="U2919" s="71"/>
      <c r="W2919" s="71"/>
      <c r="Y2919" s="71"/>
    </row>
    <row r="2920" spans="1:25" s="70" customFormat="1" x14ac:dyDescent="0.2">
      <c r="A2920" s="67" t="s">
        <v>28</v>
      </c>
      <c r="B2920" s="67" t="s">
        <v>23</v>
      </c>
      <c r="C2920" s="67" t="s">
        <v>0</v>
      </c>
      <c r="D2920" s="67" t="s">
        <v>280</v>
      </c>
      <c r="E2920" s="77">
        <f>+IF(ISNUMBER(DATA!H978),DATA!H978,"n/a")</f>
        <v>9763</v>
      </c>
      <c r="F2920" s="78">
        <f>+IF(ISNUMBER(DATA!I978),DATA!I978,"n/a")</f>
        <v>3.0000000000000001E-3</v>
      </c>
      <c r="G2920" s="77">
        <f>+IF(ISNUMBER(DATA!R978),DATA!R978,"n/a")</f>
        <v>30933</v>
      </c>
      <c r="H2920" s="78">
        <f>+IF(ISNUMBER(DATA!S978),DATA!S978,"n/a")</f>
        <v>-5.5E-2</v>
      </c>
      <c r="I2920" s="77">
        <f>+IF(ISNUMBER(DATA!AB978),DATA!AB978,"n/a")</f>
        <v>67588</v>
      </c>
      <c r="J2920" s="78">
        <f>+IF(ISNUMBER(DATA!AC978),DATA!AC978,"n/a")</f>
        <v>-5.8999999999999997E-2</v>
      </c>
      <c r="K2920" s="77">
        <f>+IF(ISNUMBER(DATA!AL978),DATA!AL978,"n/a")</f>
        <v>123403</v>
      </c>
      <c r="L2920" s="78">
        <f>+IF(ISNUMBER(DATA!AM978),DATA!AM978,"n/a")</f>
        <v>-6.8000000000000005E-2</v>
      </c>
      <c r="M2920" s="67"/>
      <c r="N2920" s="67"/>
      <c r="O2920" s="67"/>
      <c r="P2920" s="67"/>
      <c r="Q2920" s="67"/>
      <c r="S2920" s="71"/>
      <c r="U2920" s="71"/>
      <c r="W2920" s="71"/>
      <c r="Y2920" s="71"/>
    </row>
    <row r="2921" spans="1:25" s="70" customFormat="1" x14ac:dyDescent="0.2">
      <c r="A2921" s="67" t="s">
        <v>28</v>
      </c>
      <c r="B2921" s="67" t="s">
        <v>23</v>
      </c>
      <c r="C2921" s="67" t="s">
        <v>0</v>
      </c>
      <c r="D2921" s="67" t="s">
        <v>281</v>
      </c>
      <c r="E2921" s="77">
        <f>+IF(ISNUMBER(DATA!H979),DATA!H979,"n/a")</f>
        <v>41237</v>
      </c>
      <c r="F2921" s="78">
        <f>+IF(ISNUMBER(DATA!I979),DATA!I979,"n/a")</f>
        <v>-2.7E-2</v>
      </c>
      <c r="G2921" s="77">
        <f>+IF(ISNUMBER(DATA!R979),DATA!R979,"n/a")</f>
        <v>148810</v>
      </c>
      <c r="H2921" s="78">
        <f>+IF(ISNUMBER(DATA!S979),DATA!S979,"n/a")</f>
        <v>0.14499999999999999</v>
      </c>
      <c r="I2921" s="77">
        <f>+IF(ISNUMBER(DATA!AB979),DATA!AB979,"n/a")</f>
        <v>315948</v>
      </c>
      <c r="J2921" s="78">
        <f>+IF(ISNUMBER(DATA!AC979),DATA!AC979,"n/a")</f>
        <v>0.16400000000000001</v>
      </c>
      <c r="K2921" s="77">
        <f>+IF(ISNUMBER(DATA!AL979),DATA!AL979,"n/a")</f>
        <v>622666</v>
      </c>
      <c r="L2921" s="78">
        <f>+IF(ISNUMBER(DATA!AM979),DATA!AM979,"n/a")</f>
        <v>0.33</v>
      </c>
      <c r="M2921" s="67"/>
      <c r="N2921" s="67"/>
      <c r="O2921" s="67"/>
      <c r="P2921" s="67"/>
      <c r="Q2921" s="67"/>
      <c r="S2921" s="71"/>
      <c r="U2921" s="71"/>
      <c r="W2921" s="71"/>
      <c r="Y2921" s="71"/>
    </row>
    <row r="2922" spans="1:25" s="70" customFormat="1" x14ac:dyDescent="0.2">
      <c r="A2922" s="67" t="s">
        <v>28</v>
      </c>
      <c r="B2922" s="67" t="s">
        <v>23</v>
      </c>
      <c r="C2922" s="67" t="s">
        <v>0</v>
      </c>
      <c r="D2922" s="67" t="s">
        <v>282</v>
      </c>
      <c r="E2922" s="77">
        <f>+IF(ISNUMBER(DATA!H980),DATA!H980,"n/a")</f>
        <v>75902</v>
      </c>
      <c r="F2922" s="78">
        <f>+IF(ISNUMBER(DATA!I980),DATA!I980,"n/a")</f>
        <v>3.2250000000000001</v>
      </c>
      <c r="G2922" s="77">
        <f>+IF(ISNUMBER(DATA!R980),DATA!R980,"n/a")</f>
        <v>250410</v>
      </c>
      <c r="H2922" s="78">
        <f>+IF(ISNUMBER(DATA!S980),DATA!S980,"n/a")</f>
        <v>4.3899999999999997</v>
      </c>
      <c r="I2922" s="77">
        <f>+IF(ISNUMBER(DATA!AB980),DATA!AB980,"n/a")</f>
        <v>479946</v>
      </c>
      <c r="J2922" s="78">
        <f>+IF(ISNUMBER(DATA!AC980),DATA!AC980,"n/a")</f>
        <v>3.92</v>
      </c>
      <c r="K2922" s="77">
        <f>+IF(ISNUMBER(DATA!AL980),DATA!AL980,"n/a")</f>
        <v>940586</v>
      </c>
      <c r="L2922" s="78">
        <f>+IF(ISNUMBER(DATA!AM980),DATA!AM980,"n/a")</f>
        <v>4.734</v>
      </c>
      <c r="M2922" s="67"/>
      <c r="N2922" s="67"/>
      <c r="O2922" s="67"/>
      <c r="P2922" s="67"/>
      <c r="Q2922" s="67"/>
      <c r="S2922" s="71"/>
      <c r="U2922" s="71"/>
      <c r="W2922" s="71"/>
      <c r="Y2922" s="71"/>
    </row>
    <row r="2923" spans="1:25" s="70" customFormat="1" x14ac:dyDescent="0.2">
      <c r="A2923" s="67" t="s">
        <v>28</v>
      </c>
      <c r="B2923" s="67" t="s">
        <v>23</v>
      </c>
      <c r="C2923" s="67" t="s">
        <v>0</v>
      </c>
      <c r="D2923" s="67" t="s">
        <v>283</v>
      </c>
      <c r="E2923" s="77">
        <f>+IF(ISNUMBER(DATA!H981),DATA!H981,"n/a")</f>
        <v>13974</v>
      </c>
      <c r="F2923" s="78">
        <f>+IF(ISNUMBER(DATA!I981),DATA!I981,"n/a")</f>
        <v>0.17599999999999999</v>
      </c>
      <c r="G2923" s="77">
        <f>+IF(ISNUMBER(DATA!R981),DATA!R981,"n/a")</f>
        <v>46888</v>
      </c>
      <c r="H2923" s="78">
        <f>+IF(ISNUMBER(DATA!S981),DATA!S981,"n/a")</f>
        <v>0.109</v>
      </c>
      <c r="I2923" s="77">
        <f>+IF(ISNUMBER(DATA!AB981),DATA!AB981,"n/a")</f>
        <v>112469</v>
      </c>
      <c r="J2923" s="78">
        <f>+IF(ISNUMBER(DATA!AC981),DATA!AC981,"n/a")</f>
        <v>0.186</v>
      </c>
      <c r="K2923" s="77">
        <f>+IF(ISNUMBER(DATA!AL981),DATA!AL981,"n/a")</f>
        <v>182608</v>
      </c>
      <c r="L2923" s="78">
        <f>+IF(ISNUMBER(DATA!AM981),DATA!AM981,"n/a")</f>
        <v>0.13700000000000001</v>
      </c>
      <c r="M2923" s="67"/>
      <c r="N2923" s="67"/>
      <c r="O2923" s="67"/>
      <c r="P2923" s="67"/>
      <c r="Q2923" s="67"/>
      <c r="S2923" s="71"/>
      <c r="U2923" s="71"/>
      <c r="W2923" s="71"/>
      <c r="Y2923" s="71"/>
    </row>
    <row r="2924" spans="1:25" s="70" customFormat="1" x14ac:dyDescent="0.2">
      <c r="A2924" s="67" t="s">
        <v>28</v>
      </c>
      <c r="B2924" s="67" t="s">
        <v>23</v>
      </c>
      <c r="C2924" s="67" t="s">
        <v>0</v>
      </c>
      <c r="D2924" s="67" t="s">
        <v>284</v>
      </c>
      <c r="E2924" s="77">
        <f>+IF(ISNUMBER(DATA!H982),DATA!H982,"n/a")</f>
        <v>40634</v>
      </c>
      <c r="F2924" s="78">
        <f>+IF(ISNUMBER(DATA!I982),DATA!I982,"n/a")</f>
        <v>3.234</v>
      </c>
      <c r="G2924" s="77">
        <f>+IF(ISNUMBER(DATA!R982),DATA!R982,"n/a")</f>
        <v>129339</v>
      </c>
      <c r="H2924" s="78">
        <f>+IF(ISNUMBER(DATA!S982),DATA!S982,"n/a")</f>
        <v>2.8330000000000002</v>
      </c>
      <c r="I2924" s="77">
        <f>+IF(ISNUMBER(DATA!AB982),DATA!AB982,"n/a")</f>
        <v>255790</v>
      </c>
      <c r="J2924" s="78">
        <f>+IF(ISNUMBER(DATA!AC982),DATA!AC982,"n/a")</f>
        <v>2.2999999999999998</v>
      </c>
      <c r="K2924" s="77">
        <f>+IF(ISNUMBER(DATA!AL982),DATA!AL982,"n/a")</f>
        <v>310389</v>
      </c>
      <c r="L2924" s="78">
        <f>+IF(ISNUMBER(DATA!AM982),DATA!AM982,"n/a")</f>
        <v>1.278</v>
      </c>
      <c r="M2924" s="67"/>
      <c r="N2924" s="67"/>
      <c r="O2924" s="67"/>
      <c r="P2924" s="67"/>
      <c r="Q2924" s="67"/>
      <c r="S2924" s="71"/>
      <c r="U2924" s="71"/>
      <c r="W2924" s="71"/>
      <c r="Y2924" s="71"/>
    </row>
    <row r="2925" spans="1:25" s="70" customFormat="1" x14ac:dyDescent="0.2">
      <c r="A2925" s="67" t="s">
        <v>28</v>
      </c>
      <c r="B2925" s="67" t="s">
        <v>23</v>
      </c>
      <c r="C2925" s="67" t="s">
        <v>0</v>
      </c>
      <c r="D2925" s="67" t="s">
        <v>285</v>
      </c>
      <c r="E2925" s="77">
        <f>+IF(ISNUMBER(DATA!H983),DATA!H983,"n/a")</f>
        <v>74934</v>
      </c>
      <c r="F2925" s="78">
        <f>+IF(ISNUMBER(DATA!I983),DATA!I983,"n/a")</f>
        <v>1.8089999999999999</v>
      </c>
      <c r="G2925" s="77">
        <f>+IF(ISNUMBER(DATA!R983),DATA!R983,"n/a")</f>
        <v>214136</v>
      </c>
      <c r="H2925" s="78">
        <f>+IF(ISNUMBER(DATA!S983),DATA!S983,"n/a")</f>
        <v>1.3819999999999999</v>
      </c>
      <c r="I2925" s="77">
        <f>+IF(ISNUMBER(DATA!AB983),DATA!AB983,"n/a")</f>
        <v>418146</v>
      </c>
      <c r="J2925" s="78">
        <f>+IF(ISNUMBER(DATA!AC983),DATA!AC983,"n/a")</f>
        <v>1.214</v>
      </c>
      <c r="K2925" s="77">
        <f>+IF(ISNUMBER(DATA!AL983),DATA!AL983,"n/a")</f>
        <v>820207</v>
      </c>
      <c r="L2925" s="78">
        <f>+IF(ISNUMBER(DATA!AM983),DATA!AM983,"n/a")</f>
        <v>1.3560000000000001</v>
      </c>
      <c r="M2925" s="67"/>
      <c r="N2925" s="67"/>
      <c r="O2925" s="67"/>
      <c r="P2925" s="67"/>
      <c r="Q2925" s="67"/>
      <c r="S2925" s="71"/>
      <c r="U2925" s="71"/>
      <c r="W2925" s="71"/>
      <c r="Y2925" s="71"/>
    </row>
    <row r="2926" spans="1:25" s="70" customFormat="1" x14ac:dyDescent="0.2">
      <c r="A2926" s="67" t="s">
        <v>28</v>
      </c>
      <c r="B2926" s="67" t="s">
        <v>23</v>
      </c>
      <c r="C2926" s="67" t="s">
        <v>0</v>
      </c>
      <c r="D2926" s="67" t="s">
        <v>286</v>
      </c>
      <c r="E2926" s="77">
        <f>+IF(ISNUMBER(DATA!H984),DATA!H984,"n/a")</f>
        <v>62237</v>
      </c>
      <c r="F2926" s="78">
        <f>+IF(ISNUMBER(DATA!I984),DATA!I984,"n/a")</f>
        <v>1.8580000000000001</v>
      </c>
      <c r="G2926" s="77">
        <f>+IF(ISNUMBER(DATA!R984),DATA!R984,"n/a")</f>
        <v>179423</v>
      </c>
      <c r="H2926" s="78">
        <f>+IF(ISNUMBER(DATA!S984),DATA!S984,"n/a")</f>
        <v>1.5980000000000001</v>
      </c>
      <c r="I2926" s="77">
        <f>+IF(ISNUMBER(DATA!AB984),DATA!AB984,"n/a")</f>
        <v>347159</v>
      </c>
      <c r="J2926" s="78">
        <f>+IF(ISNUMBER(DATA!AC984),DATA!AC984,"n/a")</f>
        <v>1.4370000000000001</v>
      </c>
      <c r="K2926" s="77">
        <f>+IF(ISNUMBER(DATA!AL984),DATA!AL984,"n/a")</f>
        <v>600293</v>
      </c>
      <c r="L2926" s="78">
        <f>+IF(ISNUMBER(DATA!AM984),DATA!AM984,"n/a")</f>
        <v>1.2230000000000001</v>
      </c>
      <c r="M2926" s="67"/>
      <c r="N2926" s="67"/>
      <c r="O2926" s="67"/>
      <c r="P2926" s="67"/>
      <c r="Q2926" s="67"/>
      <c r="S2926" s="71"/>
      <c r="U2926" s="71"/>
      <c r="W2926" s="71"/>
      <c r="Y2926" s="71"/>
    </row>
    <row r="2927" spans="1:25" s="70" customFormat="1" x14ac:dyDescent="0.2">
      <c r="A2927" s="67" t="s">
        <v>28</v>
      </c>
      <c r="B2927" s="67" t="s">
        <v>23</v>
      </c>
      <c r="C2927" s="67" t="s">
        <v>0</v>
      </c>
      <c r="D2927" s="67" t="s">
        <v>287</v>
      </c>
      <c r="E2927" s="77">
        <f>+IF(ISNUMBER(DATA!H985),DATA!H985,"n/a")</f>
        <v>65922</v>
      </c>
      <c r="F2927" s="78">
        <f>+IF(ISNUMBER(DATA!I985),DATA!I985,"n/a")</f>
        <v>2.8450000000000002</v>
      </c>
      <c r="G2927" s="77">
        <f>+IF(ISNUMBER(DATA!R985),DATA!R985,"n/a")</f>
        <v>198944</v>
      </c>
      <c r="H2927" s="78">
        <f>+IF(ISNUMBER(DATA!S985),DATA!S985,"n/a")</f>
        <v>2.4529999999999998</v>
      </c>
      <c r="I2927" s="77">
        <f>+IF(ISNUMBER(DATA!AB985),DATA!AB985,"n/a")</f>
        <v>372397</v>
      </c>
      <c r="J2927" s="78">
        <f>+IF(ISNUMBER(DATA!AC985),DATA!AC985,"n/a")</f>
        <v>1.8620000000000001</v>
      </c>
      <c r="K2927" s="77">
        <f>+IF(ISNUMBER(DATA!AL985),DATA!AL985,"n/a")</f>
        <v>470906</v>
      </c>
      <c r="L2927" s="78">
        <f>+IF(ISNUMBER(DATA!AM985),DATA!AM985,"n/a")</f>
        <v>0.879</v>
      </c>
      <c r="M2927" s="67"/>
      <c r="N2927" s="67"/>
      <c r="O2927" s="67"/>
      <c r="P2927" s="67"/>
      <c r="Q2927" s="67"/>
      <c r="S2927" s="71"/>
      <c r="U2927" s="71"/>
      <c r="W2927" s="71"/>
      <c r="Y2927" s="71"/>
    </row>
    <row r="2928" spans="1:25" s="70" customFormat="1" x14ac:dyDescent="0.2">
      <c r="A2928" s="67" t="s">
        <v>28</v>
      </c>
      <c r="B2928" s="67" t="s">
        <v>23</v>
      </c>
      <c r="C2928" s="67" t="s">
        <v>0</v>
      </c>
      <c r="D2928" s="67" t="s">
        <v>288</v>
      </c>
      <c r="E2928" s="77">
        <f>+IF(ISNUMBER(DATA!H986),DATA!H986,"n/a")</f>
        <v>439</v>
      </c>
      <c r="F2928" s="78">
        <f>+IF(ISNUMBER(DATA!I986),DATA!I986,"n/a")</f>
        <v>-0.45700000000000002</v>
      </c>
      <c r="G2928" s="77">
        <f>+IF(ISNUMBER(DATA!R986),DATA!R986,"n/a")</f>
        <v>1806</v>
      </c>
      <c r="H2928" s="78">
        <f>+IF(ISNUMBER(DATA!S986),DATA!S986,"n/a")</f>
        <v>-0.39400000000000002</v>
      </c>
      <c r="I2928" s="77">
        <f>+IF(ISNUMBER(DATA!AB986),DATA!AB986,"n/a")</f>
        <v>3386</v>
      </c>
      <c r="J2928" s="78">
        <f>+IF(ISNUMBER(DATA!AC986),DATA!AC986,"n/a")</f>
        <v>-0.53300000000000003</v>
      </c>
      <c r="K2928" s="77">
        <f>+IF(ISNUMBER(DATA!AL986),DATA!AL986,"n/a")</f>
        <v>6652</v>
      </c>
      <c r="L2928" s="78">
        <f>+IF(ISNUMBER(DATA!AM986),DATA!AM986,"n/a")</f>
        <v>-0.49</v>
      </c>
      <c r="M2928" s="67"/>
      <c r="N2928" s="67"/>
      <c r="O2928" s="67"/>
      <c r="P2928" s="67"/>
      <c r="Q2928" s="67"/>
      <c r="S2928" s="71"/>
      <c r="U2928" s="71"/>
      <c r="W2928" s="71"/>
      <c r="Y2928" s="71"/>
    </row>
    <row r="2929" spans="1:25" s="70" customFormat="1" x14ac:dyDescent="0.2">
      <c r="A2929" s="67" t="s">
        <v>28</v>
      </c>
      <c r="B2929" s="67" t="s">
        <v>23</v>
      </c>
      <c r="C2929" s="67" t="s">
        <v>0</v>
      </c>
      <c r="D2929" s="67" t="s">
        <v>289</v>
      </c>
      <c r="E2929" s="77">
        <f>+IF(ISNUMBER(DATA!H987),DATA!H987,"n/a")</f>
        <v>33229</v>
      </c>
      <c r="F2929" s="78">
        <f>+IF(ISNUMBER(DATA!I987),DATA!I987,"n/a")</f>
        <v>0.29099999999999998</v>
      </c>
      <c r="G2929" s="77">
        <f>+IF(ISNUMBER(DATA!R987),DATA!R987,"n/a")</f>
        <v>88102</v>
      </c>
      <c r="H2929" s="78">
        <f>+IF(ISNUMBER(DATA!S987),DATA!S987,"n/a")</f>
        <v>-0.107</v>
      </c>
      <c r="I2929" s="77">
        <f>+IF(ISNUMBER(DATA!AB987),DATA!AB987,"n/a")</f>
        <v>177612</v>
      </c>
      <c r="J2929" s="78">
        <f>+IF(ISNUMBER(DATA!AC987),DATA!AC987,"n/a")</f>
        <v>-0.19900000000000001</v>
      </c>
      <c r="K2929" s="77">
        <f>+IF(ISNUMBER(DATA!AL987),DATA!AL987,"n/a")</f>
        <v>313343</v>
      </c>
      <c r="L2929" s="78">
        <f>+IF(ISNUMBER(DATA!AM987),DATA!AM987,"n/a")</f>
        <v>-0.17399999999999999</v>
      </c>
      <c r="M2929" s="67"/>
      <c r="N2929" s="67"/>
      <c r="O2929" s="67"/>
      <c r="P2929" s="67"/>
      <c r="Q2929" s="67"/>
      <c r="S2929" s="71"/>
      <c r="U2929" s="71"/>
      <c r="W2929" s="71"/>
      <c r="Y2929" s="71"/>
    </row>
    <row r="2930" spans="1:25" s="70" customFormat="1" x14ac:dyDescent="0.2">
      <c r="A2930" s="67" t="s">
        <v>28</v>
      </c>
      <c r="B2930" s="67" t="s">
        <v>23</v>
      </c>
      <c r="C2930" s="67" t="s">
        <v>0</v>
      </c>
      <c r="D2930" s="67" t="s">
        <v>290</v>
      </c>
      <c r="E2930" s="77">
        <f>+IF(ISNUMBER(DATA!H988),DATA!H988,"n/a")</f>
        <v>46861</v>
      </c>
      <c r="F2930" s="78">
        <f>+IF(ISNUMBER(DATA!I988),DATA!I988,"n/a")</f>
        <v>0.45700000000000002</v>
      </c>
      <c r="G2930" s="77">
        <f>+IF(ISNUMBER(DATA!R988),DATA!R988,"n/a")</f>
        <v>113760</v>
      </c>
      <c r="H2930" s="78">
        <f>+IF(ISNUMBER(DATA!S988),DATA!S988,"n/a")</f>
        <v>-3.6999999999999998E-2</v>
      </c>
      <c r="I2930" s="77">
        <f>+IF(ISNUMBER(DATA!AB988),DATA!AB988,"n/a")</f>
        <v>236827</v>
      </c>
      <c r="J2930" s="78">
        <f>+IF(ISNUMBER(DATA!AC988),DATA!AC988,"n/a")</f>
        <v>-0.128</v>
      </c>
      <c r="K2930" s="77">
        <f>+IF(ISNUMBER(DATA!AL988),DATA!AL988,"n/a")</f>
        <v>424374</v>
      </c>
      <c r="L2930" s="78">
        <f>+IF(ISNUMBER(DATA!AM988),DATA!AM988,"n/a")</f>
        <v>-0.128</v>
      </c>
      <c r="M2930" s="67"/>
      <c r="N2930" s="67"/>
      <c r="O2930" s="67"/>
      <c r="P2930" s="67"/>
      <c r="Q2930" s="67"/>
      <c r="S2930" s="71"/>
      <c r="U2930" s="71"/>
      <c r="W2930" s="71"/>
      <c r="Y2930" s="71"/>
    </row>
    <row r="2931" spans="1:25" s="70" customFormat="1" x14ac:dyDescent="0.2">
      <c r="A2931" s="67" t="s">
        <v>28</v>
      </c>
      <c r="B2931" s="67" t="s">
        <v>23</v>
      </c>
      <c r="C2931" s="67" t="s">
        <v>0</v>
      </c>
      <c r="D2931" s="67" t="s">
        <v>291</v>
      </c>
      <c r="E2931" s="77">
        <f>+IF(ISNUMBER(DATA!H989),DATA!H989,"n/a")</f>
        <v>80863</v>
      </c>
      <c r="F2931" s="78">
        <f>+IF(ISNUMBER(DATA!I989),DATA!I989,"n/a")</f>
        <v>2.2959999999999998</v>
      </c>
      <c r="G2931" s="77">
        <f>+IF(ISNUMBER(DATA!R989),DATA!R989,"n/a")</f>
        <v>217431</v>
      </c>
      <c r="H2931" s="78">
        <f>+IF(ISNUMBER(DATA!S989),DATA!S989,"n/a")</f>
        <v>1.734</v>
      </c>
      <c r="I2931" s="77">
        <f>+IF(ISNUMBER(DATA!AB989),DATA!AB989,"n/a")</f>
        <v>408940</v>
      </c>
      <c r="J2931" s="78">
        <f>+IF(ISNUMBER(DATA!AC989),DATA!AC989,"n/a")</f>
        <v>1.575</v>
      </c>
      <c r="K2931" s="77">
        <f>+IF(ISNUMBER(DATA!AL989),DATA!AL989,"n/a")</f>
        <v>856357</v>
      </c>
      <c r="L2931" s="78">
        <f>+IF(ISNUMBER(DATA!AM989),DATA!AM989,"n/a")</f>
        <v>2.1640000000000001</v>
      </c>
      <c r="M2931" s="67"/>
      <c r="N2931" s="67"/>
      <c r="O2931" s="67"/>
      <c r="P2931" s="67"/>
      <c r="Q2931" s="67"/>
      <c r="S2931" s="71"/>
      <c r="U2931" s="71"/>
      <c r="W2931" s="71"/>
      <c r="Y2931" s="71"/>
    </row>
    <row r="2932" spans="1:25" s="70" customFormat="1" x14ac:dyDescent="0.2">
      <c r="A2932" s="67" t="s">
        <v>28</v>
      </c>
      <c r="B2932" s="67" t="s">
        <v>23</v>
      </c>
      <c r="C2932" s="67" t="s">
        <v>0</v>
      </c>
      <c r="D2932" s="67" t="s">
        <v>292</v>
      </c>
      <c r="E2932" s="77">
        <f>+IF(ISNUMBER(DATA!H990),DATA!H990,"n/a")</f>
        <v>32586</v>
      </c>
      <c r="F2932" s="78">
        <f>+IF(ISNUMBER(DATA!I990),DATA!I990,"n/a")</f>
        <v>1.2370000000000001</v>
      </c>
      <c r="G2932" s="77">
        <f>+IF(ISNUMBER(DATA!R990),DATA!R990,"n/a")</f>
        <v>107877</v>
      </c>
      <c r="H2932" s="78">
        <f>+IF(ISNUMBER(DATA!S990),DATA!S990,"n/a")</f>
        <v>1.32</v>
      </c>
      <c r="I2932" s="77">
        <f>+IF(ISNUMBER(DATA!AB990),DATA!AB990,"n/a")</f>
        <v>205026</v>
      </c>
      <c r="J2932" s="78">
        <f>+IF(ISNUMBER(DATA!AC990),DATA!AC990,"n/a")</f>
        <v>0.81200000000000006</v>
      </c>
      <c r="K2932" s="77">
        <f>+IF(ISNUMBER(DATA!AL990),DATA!AL990,"n/a")</f>
        <v>393630</v>
      </c>
      <c r="L2932" s="78">
        <f>+IF(ISNUMBER(DATA!AM990),DATA!AM990,"n/a")</f>
        <v>0.92800000000000005</v>
      </c>
      <c r="M2932" s="67"/>
      <c r="N2932" s="67"/>
      <c r="O2932" s="67"/>
      <c r="P2932" s="67"/>
      <c r="Q2932" s="67"/>
      <c r="S2932" s="71"/>
      <c r="U2932" s="71"/>
      <c r="W2932" s="71"/>
      <c r="Y2932" s="71"/>
    </row>
    <row r="2933" spans="1:25" s="70" customFormat="1" x14ac:dyDescent="0.2">
      <c r="A2933" s="67" t="s">
        <v>28</v>
      </c>
      <c r="B2933" s="67" t="s">
        <v>23</v>
      </c>
      <c r="C2933" s="67" t="s">
        <v>0</v>
      </c>
      <c r="D2933" s="67" t="s">
        <v>293</v>
      </c>
      <c r="E2933" s="77">
        <f>+IF(ISNUMBER(DATA!H991),DATA!H991,"n/a")</f>
        <v>14249</v>
      </c>
      <c r="F2933" s="78">
        <f>+IF(ISNUMBER(DATA!I991),DATA!I991,"n/a")</f>
        <v>-0.13</v>
      </c>
      <c r="G2933" s="77">
        <f>+IF(ISNUMBER(DATA!R991),DATA!R991,"n/a")</f>
        <v>49455</v>
      </c>
      <c r="H2933" s="78">
        <f>+IF(ISNUMBER(DATA!S991),DATA!S991,"n/a")</f>
        <v>-7.4999999999999997E-2</v>
      </c>
      <c r="I2933" s="77">
        <f>+IF(ISNUMBER(DATA!AB991),DATA!AB991,"n/a")</f>
        <v>104431</v>
      </c>
      <c r="J2933" s="78">
        <f>+IF(ISNUMBER(DATA!AC991),DATA!AC991,"n/a")</f>
        <v>2.4E-2</v>
      </c>
      <c r="K2933" s="77">
        <f>+IF(ISNUMBER(DATA!AL991),DATA!AL991,"n/a")</f>
        <v>204490</v>
      </c>
      <c r="L2933" s="78">
        <f>+IF(ISNUMBER(DATA!AM991),DATA!AM991,"n/a")</f>
        <v>0.14399999999999999</v>
      </c>
      <c r="M2933" s="67"/>
      <c r="N2933" s="67"/>
      <c r="O2933" s="67"/>
      <c r="P2933" s="67"/>
      <c r="Q2933" s="67"/>
      <c r="S2933" s="71"/>
      <c r="U2933" s="71"/>
      <c r="W2933" s="71"/>
      <c r="Y2933" s="71"/>
    </row>
    <row r="2934" spans="1:25" s="70" customFormat="1" x14ac:dyDescent="0.2">
      <c r="A2934" s="67" t="s">
        <v>28</v>
      </c>
      <c r="B2934" s="67" t="s">
        <v>23</v>
      </c>
      <c r="C2934" s="67" t="s">
        <v>0</v>
      </c>
      <c r="D2934" s="67" t="s">
        <v>294</v>
      </c>
      <c r="E2934" s="77">
        <f>+IF(ISNUMBER(DATA!H992),DATA!H992,"n/a")</f>
        <v>7215</v>
      </c>
      <c r="F2934" s="78">
        <f>+IF(ISNUMBER(DATA!I992),DATA!I992,"n/a")</f>
        <v>0.46100000000000002</v>
      </c>
      <c r="G2934" s="77">
        <f>+IF(ISNUMBER(DATA!R992),DATA!R992,"n/a")</f>
        <v>25147</v>
      </c>
      <c r="H2934" s="78">
        <f>+IF(ISNUMBER(DATA!S992),DATA!S992,"n/a")</f>
        <v>0.40799999999999997</v>
      </c>
      <c r="I2934" s="77">
        <f>+IF(ISNUMBER(DATA!AB992),DATA!AB992,"n/a")</f>
        <v>52124</v>
      </c>
      <c r="J2934" s="78">
        <f>+IF(ISNUMBER(DATA!AC992),DATA!AC992,"n/a")</f>
        <v>0.25600000000000001</v>
      </c>
      <c r="K2934" s="77">
        <f>+IF(ISNUMBER(DATA!AL992),DATA!AL992,"n/a")</f>
        <v>90432</v>
      </c>
      <c r="L2934" s="78">
        <f>+IF(ISNUMBER(DATA!AM992),DATA!AM992,"n/a")</f>
        <v>0.13400000000000001</v>
      </c>
      <c r="M2934" s="67"/>
      <c r="N2934" s="67"/>
      <c r="O2934" s="67"/>
      <c r="P2934" s="67"/>
      <c r="Q2934" s="67"/>
      <c r="S2934" s="71"/>
      <c r="U2934" s="71"/>
      <c r="W2934" s="71"/>
      <c r="Y2934" s="71"/>
    </row>
    <row r="2935" spans="1:25" s="70" customFormat="1" x14ac:dyDescent="0.2">
      <c r="A2935" s="67" t="s">
        <v>28</v>
      </c>
      <c r="B2935" s="67" t="s">
        <v>23</v>
      </c>
      <c r="C2935" s="67" t="s">
        <v>0</v>
      </c>
      <c r="D2935" s="67" t="s">
        <v>295</v>
      </c>
      <c r="E2935" s="77">
        <f>+IF(ISNUMBER(DATA!H993),DATA!H993,"n/a")</f>
        <v>173213</v>
      </c>
      <c r="F2935" s="78">
        <f>+IF(ISNUMBER(DATA!I993),DATA!I993,"n/a")</f>
        <v>2.238</v>
      </c>
      <c r="G2935" s="77">
        <f>+IF(ISNUMBER(DATA!R993),DATA!R993,"n/a")</f>
        <v>538490</v>
      </c>
      <c r="H2935" s="78">
        <f>+IF(ISNUMBER(DATA!S993),DATA!S993,"n/a")</f>
        <v>2.0030000000000001</v>
      </c>
      <c r="I2935" s="77">
        <f>+IF(ISNUMBER(DATA!AB993),DATA!AB993,"n/a")</f>
        <v>1065362</v>
      </c>
      <c r="J2935" s="78">
        <f>+IF(ISNUMBER(DATA!AC993),DATA!AC993,"n/a")</f>
        <v>1.82</v>
      </c>
      <c r="K2935" s="77">
        <f>+IF(ISNUMBER(DATA!AL993),DATA!AL993,"n/a")</f>
        <v>1574970</v>
      </c>
      <c r="L2935" s="78">
        <f>+IF(ISNUMBER(DATA!AM993),DATA!AM993,"n/a")</f>
        <v>1.2729999999999999</v>
      </c>
      <c r="M2935" s="67"/>
      <c r="N2935" s="67"/>
      <c r="O2935" s="67"/>
      <c r="P2935" s="67"/>
      <c r="Q2935" s="67"/>
      <c r="S2935" s="71"/>
      <c r="U2935" s="71"/>
      <c r="W2935" s="71"/>
      <c r="Y2935" s="71"/>
    </row>
    <row r="2936" spans="1:25" s="70" customFormat="1" x14ac:dyDescent="0.2">
      <c r="A2936" s="67" t="s">
        <v>28</v>
      </c>
      <c r="B2936" s="67" t="s">
        <v>23</v>
      </c>
      <c r="C2936" s="67" t="s">
        <v>0</v>
      </c>
      <c r="D2936" s="67" t="s">
        <v>296</v>
      </c>
      <c r="E2936" s="77">
        <f>+IF(ISNUMBER(DATA!H994),DATA!H994,"n/a")</f>
        <v>28252</v>
      </c>
      <c r="F2936" s="78">
        <f>+IF(ISNUMBER(DATA!I994),DATA!I994,"n/a")</f>
        <v>3.06</v>
      </c>
      <c r="G2936" s="77">
        <f>+IF(ISNUMBER(DATA!R994),DATA!R994,"n/a")</f>
        <v>88192</v>
      </c>
      <c r="H2936" s="78">
        <f>+IF(ISNUMBER(DATA!S994),DATA!S994,"n/a")</f>
        <v>2.4060000000000001</v>
      </c>
      <c r="I2936" s="77">
        <f>+IF(ISNUMBER(DATA!AB994),DATA!AB994,"n/a")</f>
        <v>165328</v>
      </c>
      <c r="J2936" s="78">
        <f>+IF(ISNUMBER(DATA!AC994),DATA!AC994,"n/a")</f>
        <v>2.0750000000000002</v>
      </c>
      <c r="K2936" s="77">
        <f>+IF(ISNUMBER(DATA!AL994),DATA!AL994,"n/a")</f>
        <v>365774</v>
      </c>
      <c r="L2936" s="78">
        <f>+IF(ISNUMBER(DATA!AM994),DATA!AM994,"n/a")</f>
        <v>3.3639999999999999</v>
      </c>
      <c r="M2936" s="67"/>
      <c r="N2936" s="67"/>
      <c r="O2936" s="67"/>
      <c r="P2936" s="67"/>
      <c r="Q2936" s="67"/>
      <c r="S2936" s="71"/>
      <c r="U2936" s="71"/>
      <c r="W2936" s="71"/>
      <c r="Y2936" s="71"/>
    </row>
    <row r="2937" spans="1:25" s="70" customFormat="1" x14ac:dyDescent="0.2">
      <c r="A2937" s="67" t="s">
        <v>28</v>
      </c>
      <c r="B2937" s="67" t="s">
        <v>23</v>
      </c>
      <c r="C2937" s="67" t="s">
        <v>0</v>
      </c>
      <c r="D2937" s="67" t="s">
        <v>297</v>
      </c>
      <c r="E2937" s="77">
        <f>+IF(ISNUMBER(DATA!H995),DATA!H995,"n/a")</f>
        <v>56215</v>
      </c>
      <c r="F2937" s="78">
        <f>+IF(ISNUMBER(DATA!I995),DATA!I995,"n/a")</f>
        <v>-0.13500000000000001</v>
      </c>
      <c r="G2937" s="77">
        <f>+IF(ISNUMBER(DATA!R995),DATA!R995,"n/a")</f>
        <v>193254</v>
      </c>
      <c r="H2937" s="78">
        <f>+IF(ISNUMBER(DATA!S995),DATA!S995,"n/a")</f>
        <v>-5.1999999999999998E-2</v>
      </c>
      <c r="I2937" s="77">
        <f>+IF(ISNUMBER(DATA!AB995),DATA!AB995,"n/a")</f>
        <v>392161</v>
      </c>
      <c r="J2937" s="78">
        <f>+IF(ISNUMBER(DATA!AC995),DATA!AC995,"n/a")</f>
        <v>1.2999999999999999E-2</v>
      </c>
      <c r="K2937" s="77">
        <f>+IF(ISNUMBER(DATA!AL995),DATA!AL995,"n/a")</f>
        <v>789838</v>
      </c>
      <c r="L2937" s="78">
        <f>+IF(ISNUMBER(DATA!AM995),DATA!AM995,"n/a")</f>
        <v>9.1999999999999998E-2</v>
      </c>
      <c r="M2937" s="67"/>
      <c r="N2937" s="67"/>
      <c r="O2937" s="67"/>
      <c r="P2937" s="67"/>
      <c r="Q2937" s="67"/>
      <c r="S2937" s="71"/>
      <c r="U2937" s="71"/>
      <c r="W2937" s="71"/>
      <c r="Y2937" s="71"/>
    </row>
    <row r="2938" spans="1:25" s="70" customFormat="1" x14ac:dyDescent="0.2">
      <c r="A2938" s="67" t="s">
        <v>28</v>
      </c>
      <c r="B2938" s="67" t="s">
        <v>23</v>
      </c>
      <c r="C2938" s="67" t="s">
        <v>0</v>
      </c>
      <c r="D2938" s="67" t="s">
        <v>298</v>
      </c>
      <c r="E2938" s="77">
        <f>+IF(ISNUMBER(DATA!H996),DATA!H996,"n/a")</f>
        <v>6968</v>
      </c>
      <c r="F2938" s="78">
        <f>+IF(ISNUMBER(DATA!I996),DATA!I996,"n/a")</f>
        <v>0.20899999999999999</v>
      </c>
      <c r="G2938" s="77">
        <f>+IF(ISNUMBER(DATA!R996),DATA!R996,"n/a")</f>
        <v>22108</v>
      </c>
      <c r="H2938" s="78">
        <f>+IF(ISNUMBER(DATA!S996),DATA!S996,"n/a")</f>
        <v>9.4E-2</v>
      </c>
      <c r="I2938" s="77">
        <f>+IF(ISNUMBER(DATA!AB996),DATA!AB996,"n/a")</f>
        <v>43792</v>
      </c>
      <c r="J2938" s="78">
        <f>+IF(ISNUMBER(DATA!AC996),DATA!AC996,"n/a")</f>
        <v>-0.432</v>
      </c>
      <c r="K2938" s="77">
        <f>+IF(ISNUMBER(DATA!AL996),DATA!AL996,"n/a")</f>
        <v>90526</v>
      </c>
      <c r="L2938" s="78">
        <f>+IF(ISNUMBER(DATA!AM996),DATA!AM996,"n/a")</f>
        <v>-0.41699999999999998</v>
      </c>
      <c r="M2938" s="67"/>
      <c r="N2938" s="67"/>
      <c r="O2938" s="67"/>
      <c r="P2938" s="67"/>
      <c r="Q2938" s="67"/>
      <c r="S2938" s="71"/>
      <c r="U2938" s="71"/>
      <c r="W2938" s="71"/>
      <c r="Y2938" s="71"/>
    </row>
    <row r="2939" spans="1:25" s="70" customFormat="1" x14ac:dyDescent="0.2">
      <c r="A2939" s="67" t="s">
        <v>28</v>
      </c>
      <c r="B2939" s="67" t="s">
        <v>23</v>
      </c>
      <c r="C2939" s="67" t="s">
        <v>0</v>
      </c>
      <c r="D2939" s="67" t="s">
        <v>299</v>
      </c>
      <c r="E2939" s="77">
        <f>+IF(ISNUMBER(DATA!H997),DATA!H997,"n/a")</f>
        <v>8837</v>
      </c>
      <c r="F2939" s="78">
        <f>+IF(ISNUMBER(DATA!I997),DATA!I997,"n/a")</f>
        <v>-7.2999999999999995E-2</v>
      </c>
      <c r="G2939" s="77">
        <f>+IF(ISNUMBER(DATA!R997),DATA!R997,"n/a")</f>
        <v>31251</v>
      </c>
      <c r="H2939" s="78">
        <f>+IF(ISNUMBER(DATA!S997),DATA!S997,"n/a")</f>
        <v>8.6999999999999994E-2</v>
      </c>
      <c r="I2939" s="77">
        <f>+IF(ISNUMBER(DATA!AB997),DATA!AB997,"n/a")</f>
        <v>64856</v>
      </c>
      <c r="J2939" s="78">
        <f>+IF(ISNUMBER(DATA!AC997),DATA!AC997,"n/a")</f>
        <v>-0.104</v>
      </c>
      <c r="K2939" s="77">
        <f>+IF(ISNUMBER(DATA!AL997),DATA!AL997,"n/a")</f>
        <v>128648</v>
      </c>
      <c r="L2939" s="78">
        <f>+IF(ISNUMBER(DATA!AM997),DATA!AM997,"n/a")</f>
        <v>-1.2999999999999999E-2</v>
      </c>
      <c r="M2939" s="67"/>
      <c r="N2939" s="67"/>
      <c r="O2939" s="67"/>
      <c r="P2939" s="67"/>
      <c r="Q2939" s="67"/>
      <c r="S2939" s="71"/>
      <c r="U2939" s="71"/>
      <c r="W2939" s="71"/>
      <c r="Y2939" s="71"/>
    </row>
    <row r="2940" spans="1:25" s="70" customFormat="1" x14ac:dyDescent="0.2">
      <c r="A2940" s="67" t="s">
        <v>28</v>
      </c>
      <c r="B2940" s="67" t="s">
        <v>23</v>
      </c>
      <c r="C2940" s="67" t="s">
        <v>0</v>
      </c>
      <c r="D2940" s="67" t="s">
        <v>300</v>
      </c>
      <c r="E2940" s="77">
        <f>+IF(ISNUMBER(DATA!H998),DATA!H998,"n/a")</f>
        <v>37226</v>
      </c>
      <c r="F2940" s="78">
        <f>+IF(ISNUMBER(DATA!I998),DATA!I998,"n/a")</f>
        <v>2.419</v>
      </c>
      <c r="G2940" s="77">
        <f>+IF(ISNUMBER(DATA!R998),DATA!R998,"n/a")</f>
        <v>114554</v>
      </c>
      <c r="H2940" s="78">
        <f>+IF(ISNUMBER(DATA!S998),DATA!S998,"n/a")</f>
        <v>1.837</v>
      </c>
      <c r="I2940" s="77">
        <f>+IF(ISNUMBER(DATA!AB998),DATA!AB998,"n/a")</f>
        <v>217576</v>
      </c>
      <c r="J2940" s="78">
        <f>+IF(ISNUMBER(DATA!AC998),DATA!AC998,"n/a")</f>
        <v>1.694</v>
      </c>
      <c r="K2940" s="77">
        <f>+IF(ISNUMBER(DATA!AL998),DATA!AL998,"n/a")</f>
        <v>471482</v>
      </c>
      <c r="L2940" s="78">
        <f>+IF(ISNUMBER(DATA!AM998),DATA!AM998,"n/a")</f>
        <v>2.778</v>
      </c>
      <c r="M2940" s="67"/>
      <c r="N2940" s="67"/>
      <c r="O2940" s="67"/>
      <c r="P2940" s="67"/>
      <c r="Q2940" s="67"/>
      <c r="S2940" s="71"/>
      <c r="U2940" s="71"/>
      <c r="W2940" s="71"/>
      <c r="Y2940" s="71"/>
    </row>
    <row r="2941" spans="1:25" s="70" customFormat="1" x14ac:dyDescent="0.2">
      <c r="A2941" s="67" t="s">
        <v>28</v>
      </c>
      <c r="B2941" s="67" t="s">
        <v>23</v>
      </c>
      <c r="C2941" s="67" t="s">
        <v>0</v>
      </c>
      <c r="D2941" s="67" t="s">
        <v>301</v>
      </c>
      <c r="E2941" s="77">
        <f>+IF(ISNUMBER(DATA!H999),DATA!H999,"n/a")</f>
        <v>27189</v>
      </c>
      <c r="F2941" s="78">
        <f>+IF(ISNUMBER(DATA!I999),DATA!I999,"n/a")</f>
        <v>-9.0999999999999998E-2</v>
      </c>
      <c r="G2941" s="77">
        <f>+IF(ISNUMBER(DATA!R999),DATA!R999,"n/a")</f>
        <v>83572</v>
      </c>
      <c r="H2941" s="78">
        <f>+IF(ISNUMBER(DATA!S999),DATA!S999,"n/a")</f>
        <v>-0.12</v>
      </c>
      <c r="I2941" s="77">
        <f>+IF(ISNUMBER(DATA!AB999),DATA!AB999,"n/a")</f>
        <v>183259</v>
      </c>
      <c r="J2941" s="78">
        <f>+IF(ISNUMBER(DATA!AC999),DATA!AC999,"n/a")</f>
        <v>1.2E-2</v>
      </c>
      <c r="K2941" s="77">
        <f>+IF(ISNUMBER(DATA!AL999),DATA!AL999,"n/a")</f>
        <v>364610</v>
      </c>
      <c r="L2941" s="78">
        <f>+IF(ISNUMBER(DATA!AM999),DATA!AM999,"n/a")</f>
        <v>0.186</v>
      </c>
      <c r="M2941" s="67"/>
      <c r="N2941" s="67"/>
      <c r="O2941" s="67"/>
      <c r="P2941" s="67"/>
      <c r="Q2941" s="67"/>
      <c r="S2941" s="71"/>
      <c r="U2941" s="71"/>
      <c r="W2941" s="71"/>
      <c r="Y2941" s="71"/>
    </row>
    <row r="2942" spans="1:25" s="70" customFormat="1" x14ac:dyDescent="0.2">
      <c r="A2942" s="67" t="s">
        <v>28</v>
      </c>
      <c r="B2942" s="67" t="s">
        <v>23</v>
      </c>
      <c r="C2942" s="67" t="s">
        <v>0</v>
      </c>
      <c r="D2942" s="67" t="s">
        <v>302</v>
      </c>
      <c r="E2942" s="77">
        <f>+IF(ISNUMBER(DATA!H1000),DATA!H1000,"n/a")</f>
        <v>139015</v>
      </c>
      <c r="F2942" s="78">
        <f>+IF(ISNUMBER(DATA!I1000),DATA!I1000,"n/a")</f>
        <v>-6.7000000000000004E-2</v>
      </c>
      <c r="G2942" s="77">
        <f>+IF(ISNUMBER(DATA!R1000),DATA!R1000,"n/a")</f>
        <v>416274</v>
      </c>
      <c r="H2942" s="78">
        <f>+IF(ISNUMBER(DATA!S1000),DATA!S1000,"n/a")</f>
        <v>-0.19900000000000001</v>
      </c>
      <c r="I2942" s="77">
        <f>+IF(ISNUMBER(DATA!AB1000),DATA!AB1000,"n/a")</f>
        <v>892475</v>
      </c>
      <c r="J2942" s="78">
        <f>+IF(ISNUMBER(DATA!AC1000),DATA!AC1000,"n/a")</f>
        <v>-0.218</v>
      </c>
      <c r="K2942" s="77">
        <f>+IF(ISNUMBER(DATA!AL1000),DATA!AL1000,"n/a")</f>
        <v>1609586</v>
      </c>
      <c r="L2942" s="78">
        <f>+IF(ISNUMBER(DATA!AM1000),DATA!AM1000,"n/a")</f>
        <v>-0.21</v>
      </c>
      <c r="M2942" s="67"/>
      <c r="N2942" s="67"/>
      <c r="O2942" s="67"/>
      <c r="P2942" s="67"/>
      <c r="Q2942" s="67"/>
      <c r="S2942" s="71"/>
      <c r="U2942" s="71"/>
      <c r="W2942" s="71"/>
      <c r="Y2942" s="71"/>
    </row>
    <row r="2943" spans="1:25" s="70" customFormat="1" x14ac:dyDescent="0.2">
      <c r="A2943" s="67" t="s">
        <v>28</v>
      </c>
      <c r="B2943" s="67" t="s">
        <v>23</v>
      </c>
      <c r="C2943" s="67" t="s">
        <v>0</v>
      </c>
      <c r="D2943" s="67" t="s">
        <v>303</v>
      </c>
      <c r="E2943" s="77">
        <f>+IF(ISNUMBER(DATA!H1001),DATA!H1001,"n/a")</f>
        <v>69483</v>
      </c>
      <c r="F2943" s="78">
        <f>+IF(ISNUMBER(DATA!I1001),DATA!I1001,"n/a")</f>
        <v>1.613</v>
      </c>
      <c r="G2943" s="77">
        <f>+IF(ISNUMBER(DATA!R1001),DATA!R1001,"n/a")</f>
        <v>219089</v>
      </c>
      <c r="H2943" s="78">
        <f>+IF(ISNUMBER(DATA!S1001),DATA!S1001,"n/a")</f>
        <v>0.93899999999999995</v>
      </c>
      <c r="I2943" s="77">
        <f>+IF(ISNUMBER(DATA!AB1001),DATA!AB1001,"n/a")</f>
        <v>446367</v>
      </c>
      <c r="J2943" s="78">
        <f>+IF(ISNUMBER(DATA!AC1001),DATA!AC1001,"n/a")</f>
        <v>0.82</v>
      </c>
      <c r="K2943" s="77">
        <f>+IF(ISNUMBER(DATA!AL1001),DATA!AL1001,"n/a")</f>
        <v>635144</v>
      </c>
      <c r="L2943" s="78">
        <f>+IF(ISNUMBER(DATA!AM1001),DATA!AM1001,"n/a")</f>
        <v>0.45500000000000002</v>
      </c>
      <c r="M2943" s="67"/>
      <c r="N2943" s="67"/>
      <c r="O2943" s="67"/>
      <c r="P2943" s="67"/>
      <c r="Q2943" s="67"/>
      <c r="S2943" s="71"/>
      <c r="U2943" s="71"/>
      <c r="W2943" s="71"/>
      <c r="Y2943" s="71"/>
    </row>
    <row r="2944" spans="1:25" s="70" customFormat="1" x14ac:dyDescent="0.2">
      <c r="A2944" s="67" t="s">
        <v>28</v>
      </c>
      <c r="B2944" s="67" t="s">
        <v>23</v>
      </c>
      <c r="C2944" s="67" t="s">
        <v>0</v>
      </c>
      <c r="D2944" s="67" t="s">
        <v>304</v>
      </c>
      <c r="E2944" s="77">
        <f>+IF(ISNUMBER(DATA!H1002),DATA!H1002,"n/a")</f>
        <v>28274</v>
      </c>
      <c r="F2944" s="78">
        <f>+IF(ISNUMBER(DATA!I1002),DATA!I1002,"n/a")</f>
        <v>5.2140000000000004</v>
      </c>
      <c r="G2944" s="77">
        <f>+IF(ISNUMBER(DATA!R1002),DATA!R1002,"n/a")</f>
        <v>86985</v>
      </c>
      <c r="H2944" s="78">
        <f>+IF(ISNUMBER(DATA!S1002),DATA!S1002,"n/a")</f>
        <v>5.51</v>
      </c>
      <c r="I2944" s="77">
        <f>+IF(ISNUMBER(DATA!AB1002),DATA!AB1002,"n/a")</f>
        <v>170552</v>
      </c>
      <c r="J2944" s="78">
        <f>+IF(ISNUMBER(DATA!AC1002),DATA!AC1002,"n/a")</f>
        <v>5.19</v>
      </c>
      <c r="K2944" s="77">
        <f>+IF(ISNUMBER(DATA!AL1002),DATA!AL1002,"n/a")</f>
        <v>328240</v>
      </c>
      <c r="L2944" s="78">
        <f>+IF(ISNUMBER(DATA!AM1002),DATA!AM1002,"n/a")</f>
        <v>6.1289999999999996</v>
      </c>
      <c r="M2944" s="67"/>
      <c r="N2944" s="67"/>
      <c r="O2944" s="67"/>
      <c r="P2944" s="67"/>
      <c r="Q2944" s="67"/>
      <c r="S2944" s="71"/>
      <c r="U2944" s="71"/>
      <c r="W2944" s="71"/>
      <c r="Y2944" s="71"/>
    </row>
    <row r="2945" spans="1:25" s="70" customFormat="1" x14ac:dyDescent="0.2">
      <c r="A2945" s="67" t="s">
        <v>28</v>
      </c>
      <c r="B2945" s="67" t="s">
        <v>23</v>
      </c>
      <c r="C2945" s="67" t="s">
        <v>0</v>
      </c>
      <c r="D2945" s="67" t="s">
        <v>305</v>
      </c>
      <c r="E2945" s="77">
        <f>+IF(ISNUMBER(DATA!H1003),DATA!H1003,"n/a")</f>
        <v>31390</v>
      </c>
      <c r="F2945" s="78">
        <f>+IF(ISNUMBER(DATA!I1003),DATA!I1003,"n/a")</f>
        <v>-0.125</v>
      </c>
      <c r="G2945" s="77">
        <f>+IF(ISNUMBER(DATA!R1003),DATA!R1003,"n/a")</f>
        <v>110633</v>
      </c>
      <c r="H2945" s="78">
        <f>+IF(ISNUMBER(DATA!S1003),DATA!S1003,"n/a")</f>
        <v>-7.3999999999999996E-2</v>
      </c>
      <c r="I2945" s="77">
        <f>+IF(ISNUMBER(DATA!AB1003),DATA!AB1003,"n/a")</f>
        <v>226947</v>
      </c>
      <c r="J2945" s="78">
        <f>+IF(ISNUMBER(DATA!AC1003),DATA!AC1003,"n/a")</f>
        <v>2.1000000000000001E-2</v>
      </c>
      <c r="K2945" s="77">
        <f>+IF(ISNUMBER(DATA!AL1003),DATA!AL1003,"n/a")</f>
        <v>443335</v>
      </c>
      <c r="L2945" s="78">
        <f>+IF(ISNUMBER(DATA!AM1003),DATA!AM1003,"n/a")</f>
        <v>0.188</v>
      </c>
      <c r="M2945" s="67"/>
      <c r="N2945" s="67"/>
      <c r="O2945" s="67"/>
      <c r="P2945" s="67"/>
      <c r="Q2945" s="67"/>
      <c r="S2945" s="71"/>
      <c r="U2945" s="71"/>
      <c r="W2945" s="71"/>
      <c r="Y2945" s="71"/>
    </row>
    <row r="2946" spans="1:25" s="70" customFormat="1" x14ac:dyDescent="0.2">
      <c r="A2946" s="67" t="s">
        <v>28</v>
      </c>
      <c r="B2946" s="67" t="s">
        <v>23</v>
      </c>
      <c r="C2946" s="67" t="s">
        <v>0</v>
      </c>
      <c r="D2946" s="67" t="s">
        <v>306</v>
      </c>
      <c r="E2946" s="77">
        <f>+IF(ISNUMBER(DATA!H1004),DATA!H1004,"n/a")</f>
        <v>25756</v>
      </c>
      <c r="F2946" s="78">
        <f>+IF(ISNUMBER(DATA!I1004),DATA!I1004,"n/a")</f>
        <v>1.179</v>
      </c>
      <c r="G2946" s="77">
        <f>+IF(ISNUMBER(DATA!R1004),DATA!R1004,"n/a")</f>
        <v>84112</v>
      </c>
      <c r="H2946" s="78">
        <f>+IF(ISNUMBER(DATA!S1004),DATA!S1004,"n/a")</f>
        <v>1.151</v>
      </c>
      <c r="I2946" s="77">
        <f>+IF(ISNUMBER(DATA!AB1004),DATA!AB1004,"n/a")</f>
        <v>168274</v>
      </c>
      <c r="J2946" s="78">
        <f>+IF(ISNUMBER(DATA!AC1004),DATA!AC1004,"n/a")</f>
        <v>0.83599999999999997</v>
      </c>
      <c r="K2946" s="77">
        <f>+IF(ISNUMBER(DATA!AL1004),DATA!AL1004,"n/a")</f>
        <v>317743</v>
      </c>
      <c r="L2946" s="78">
        <f>+IF(ISNUMBER(DATA!AM1004),DATA!AM1004,"n/a")</f>
        <v>1.194</v>
      </c>
      <c r="M2946" s="67"/>
      <c r="N2946" s="67"/>
      <c r="O2946" s="67"/>
      <c r="P2946" s="67"/>
      <c r="Q2946" s="67"/>
      <c r="S2946" s="71"/>
      <c r="U2946" s="71"/>
      <c r="W2946" s="71"/>
      <c r="Y2946" s="71"/>
    </row>
    <row r="2947" spans="1:25" s="70" customFormat="1" x14ac:dyDescent="0.2">
      <c r="A2947" s="67" t="s">
        <v>28</v>
      </c>
      <c r="B2947" s="67" t="s">
        <v>23</v>
      </c>
      <c r="C2947" s="67" t="s">
        <v>0</v>
      </c>
      <c r="D2947" s="67" t="s">
        <v>307</v>
      </c>
      <c r="E2947" s="77">
        <f>+IF(ISNUMBER(DATA!H1005),DATA!H1005,"n/a")</f>
        <v>41456</v>
      </c>
      <c r="F2947" s="78">
        <f>+IF(ISNUMBER(DATA!I1005),DATA!I1005,"n/a")</f>
        <v>-0.19800000000000001</v>
      </c>
      <c r="G2947" s="77">
        <f>+IF(ISNUMBER(DATA!R1005),DATA!R1005,"n/a")</f>
        <v>120170</v>
      </c>
      <c r="H2947" s="78">
        <f>+IF(ISNUMBER(DATA!S1005),DATA!S1005,"n/a")</f>
        <v>-0.33</v>
      </c>
      <c r="I2947" s="77">
        <f>+IF(ISNUMBER(DATA!AB1005),DATA!AB1005,"n/a")</f>
        <v>255133</v>
      </c>
      <c r="J2947" s="78">
        <f>+IF(ISNUMBER(DATA!AC1005),DATA!AC1005,"n/a")</f>
        <v>-0.36099999999999999</v>
      </c>
      <c r="K2947" s="77">
        <f>+IF(ISNUMBER(DATA!AL1005),DATA!AL1005,"n/a")</f>
        <v>464466</v>
      </c>
      <c r="L2947" s="78">
        <f>+IF(ISNUMBER(DATA!AM1005),DATA!AM1005,"n/a")</f>
        <v>-0.35299999999999998</v>
      </c>
      <c r="M2947" s="67"/>
      <c r="N2947" s="67"/>
      <c r="O2947" s="67"/>
      <c r="P2947" s="67"/>
      <c r="Q2947" s="67"/>
      <c r="S2947" s="71"/>
      <c r="U2947" s="71"/>
      <c r="W2947" s="71"/>
      <c r="Y2947" s="71"/>
    </row>
    <row r="2948" spans="1:25" s="70" customFormat="1" x14ac:dyDescent="0.2">
      <c r="A2948" s="67" t="s">
        <v>28</v>
      </c>
      <c r="B2948" s="67" t="s">
        <v>23</v>
      </c>
      <c r="C2948" s="67" t="s">
        <v>0</v>
      </c>
      <c r="D2948" s="67" t="s">
        <v>308</v>
      </c>
      <c r="E2948" s="77">
        <f>+IF(ISNUMBER(DATA!H1006),DATA!H1006,"n/a")</f>
        <v>68519</v>
      </c>
      <c r="F2948" s="78">
        <f>+IF(ISNUMBER(DATA!I1006),DATA!I1006,"n/a")</f>
        <v>1.8080000000000001</v>
      </c>
      <c r="G2948" s="77">
        <f>+IF(ISNUMBER(DATA!R1006),DATA!R1006,"n/a")</f>
        <v>162762</v>
      </c>
      <c r="H2948" s="78">
        <f>+IF(ISNUMBER(DATA!S1006),DATA!S1006,"n/a")</f>
        <v>0.82</v>
      </c>
      <c r="I2948" s="77">
        <f>+IF(ISNUMBER(DATA!AB1006),DATA!AB1006,"n/a")</f>
        <v>267057</v>
      </c>
      <c r="J2948" s="78">
        <f>+IF(ISNUMBER(DATA!AC1006),DATA!AC1006,"n/a")</f>
        <v>0.41</v>
      </c>
      <c r="K2948" s="77">
        <f>+IF(ISNUMBER(DATA!AL1006),DATA!AL1006,"n/a")</f>
        <v>532242</v>
      </c>
      <c r="L2948" s="78">
        <f>+IF(ISNUMBER(DATA!AM1006),DATA!AM1006,"n/a")</f>
        <v>0.51100000000000001</v>
      </c>
      <c r="M2948" s="67"/>
      <c r="N2948" s="67"/>
      <c r="O2948" s="67"/>
      <c r="P2948" s="67"/>
      <c r="Q2948" s="67"/>
      <c r="S2948" s="71"/>
      <c r="U2948" s="71"/>
      <c r="W2948" s="71"/>
      <c r="Y2948" s="71"/>
    </row>
    <row r="2949" spans="1:25" s="70" customFormat="1" x14ac:dyDescent="0.2">
      <c r="A2949" s="67" t="s">
        <v>28</v>
      </c>
      <c r="B2949" s="67" t="s">
        <v>23</v>
      </c>
      <c r="C2949" s="67" t="s">
        <v>0</v>
      </c>
      <c r="D2949" s="67" t="s">
        <v>309</v>
      </c>
      <c r="E2949" s="77">
        <f>+IF(ISNUMBER(DATA!H1007),DATA!H1007,"n/a")</f>
        <v>24834</v>
      </c>
      <c r="F2949" s="78">
        <f>+IF(ISNUMBER(DATA!I1007),DATA!I1007,"n/a")</f>
        <v>0.246</v>
      </c>
      <c r="G2949" s="77">
        <f>+IF(ISNUMBER(DATA!R1007),DATA!R1007,"n/a")</f>
        <v>79631</v>
      </c>
      <c r="H2949" s="78">
        <f>+IF(ISNUMBER(DATA!S1007),DATA!S1007,"n/a")</f>
        <v>0.187</v>
      </c>
      <c r="I2949" s="77">
        <f>+IF(ISNUMBER(DATA!AB1007),DATA!AB1007,"n/a")</f>
        <v>196617</v>
      </c>
      <c r="J2949" s="78">
        <f>+IF(ISNUMBER(DATA!AC1007),DATA!AC1007,"n/a")</f>
        <v>0.19900000000000001</v>
      </c>
      <c r="K2949" s="77">
        <f>+IF(ISNUMBER(DATA!AL1007),DATA!AL1007,"n/a")</f>
        <v>300230</v>
      </c>
      <c r="L2949" s="78">
        <f>+IF(ISNUMBER(DATA!AM1007),DATA!AM1007,"n/a")</f>
        <v>4.7E-2</v>
      </c>
      <c r="M2949" s="67"/>
      <c r="N2949" s="67"/>
      <c r="O2949" s="67"/>
      <c r="P2949" s="67"/>
      <c r="Q2949" s="67"/>
      <c r="S2949" s="71"/>
      <c r="U2949" s="71"/>
      <c r="W2949" s="71"/>
      <c r="Y2949" s="71"/>
    </row>
    <row r="2950" spans="1:25" s="70" customFormat="1" x14ac:dyDescent="0.2">
      <c r="A2950" s="67" t="s">
        <v>28</v>
      </c>
      <c r="B2950" s="67" t="s">
        <v>23</v>
      </c>
      <c r="C2950" s="67" t="s">
        <v>0</v>
      </c>
      <c r="D2950" s="67" t="s">
        <v>310</v>
      </c>
      <c r="E2950" s="77">
        <f>+IF(ISNUMBER(DATA!H1008),DATA!H1008,"n/a")</f>
        <v>63450</v>
      </c>
      <c r="F2950" s="78">
        <f>+IF(ISNUMBER(DATA!I1008),DATA!I1008,"n/a")</f>
        <v>5.415</v>
      </c>
      <c r="G2950" s="77">
        <f>+IF(ISNUMBER(DATA!R1008),DATA!R1008,"n/a")</f>
        <v>195270</v>
      </c>
      <c r="H2950" s="78">
        <f>+IF(ISNUMBER(DATA!S1008),DATA!S1008,"n/a")</f>
        <v>4.7039999999999997</v>
      </c>
      <c r="I2950" s="77">
        <f>+IF(ISNUMBER(DATA!AB1008),DATA!AB1008,"n/a")</f>
        <v>409416</v>
      </c>
      <c r="J2950" s="78">
        <f>+IF(ISNUMBER(DATA!AC1008),DATA!AC1008,"n/a")</f>
        <v>4.6189999999999998</v>
      </c>
      <c r="K2950" s="77">
        <f>+IF(ISNUMBER(DATA!AL1008),DATA!AL1008,"n/a")</f>
        <v>676633</v>
      </c>
      <c r="L2950" s="78">
        <f>+IF(ISNUMBER(DATA!AM1008),DATA!AM1008,"n/a")</f>
        <v>3.867</v>
      </c>
      <c r="M2950" s="67"/>
      <c r="N2950" s="67"/>
      <c r="O2950" s="67"/>
      <c r="P2950" s="67"/>
      <c r="Q2950" s="67"/>
      <c r="S2950" s="71"/>
      <c r="U2950" s="71"/>
      <c r="W2950" s="71"/>
      <c r="Y2950" s="71"/>
    </row>
    <row r="2951" spans="1:25" s="70" customFormat="1" x14ac:dyDescent="0.2">
      <c r="A2951" s="67" t="s">
        <v>28</v>
      </c>
      <c r="B2951" s="67" t="s">
        <v>23</v>
      </c>
      <c r="C2951" s="67" t="s">
        <v>0</v>
      </c>
      <c r="D2951" s="67" t="s">
        <v>311</v>
      </c>
      <c r="E2951" s="77">
        <f>+IF(ISNUMBER(DATA!H1009),DATA!H1009,"n/a")</f>
        <v>19543</v>
      </c>
      <c r="F2951" s="78">
        <f>+IF(ISNUMBER(DATA!I1009),DATA!I1009,"n/a")</f>
        <v>0.871</v>
      </c>
      <c r="G2951" s="77">
        <f>+IF(ISNUMBER(DATA!R1009),DATA!R1009,"n/a")</f>
        <v>58923</v>
      </c>
      <c r="H2951" s="78">
        <f>+IF(ISNUMBER(DATA!S1009),DATA!S1009,"n/a")</f>
        <v>0.59499999999999997</v>
      </c>
      <c r="I2951" s="77">
        <f>+IF(ISNUMBER(DATA!AB1009),DATA!AB1009,"n/a")</f>
        <v>115709</v>
      </c>
      <c r="J2951" s="78">
        <f>+IF(ISNUMBER(DATA!AC1009),DATA!AC1009,"n/a")</f>
        <v>0.41499999999999998</v>
      </c>
      <c r="K2951" s="77">
        <f>+IF(ISNUMBER(DATA!AL1009),DATA!AL1009,"n/a")</f>
        <v>181255</v>
      </c>
      <c r="L2951" s="78">
        <f>+IF(ISNUMBER(DATA!AM1009),DATA!AM1009,"n/a")</f>
        <v>0.104</v>
      </c>
      <c r="M2951" s="67"/>
      <c r="N2951" s="67"/>
      <c r="O2951" s="67"/>
      <c r="P2951" s="67"/>
      <c r="Q2951" s="67"/>
      <c r="S2951" s="71"/>
      <c r="U2951" s="71"/>
      <c r="W2951" s="71"/>
      <c r="Y2951" s="71"/>
    </row>
    <row r="2952" spans="1:25" s="70" customFormat="1" x14ac:dyDescent="0.2">
      <c r="A2952" s="67" t="s">
        <v>28</v>
      </c>
      <c r="B2952" s="67" t="s">
        <v>23</v>
      </c>
      <c r="C2952" s="67" t="s">
        <v>0</v>
      </c>
      <c r="D2952" s="67" t="s">
        <v>312</v>
      </c>
      <c r="E2952" s="77">
        <f>+IF(ISNUMBER(DATA!H1010),DATA!H1010,"n/a")</f>
        <v>35818</v>
      </c>
      <c r="F2952" s="78">
        <f>+IF(ISNUMBER(DATA!I1010),DATA!I1010,"n/a")</f>
        <v>1.875</v>
      </c>
      <c r="G2952" s="77">
        <f>+IF(ISNUMBER(DATA!R1010),DATA!R1010,"n/a")</f>
        <v>102936</v>
      </c>
      <c r="H2952" s="78">
        <f>+IF(ISNUMBER(DATA!S1010),DATA!S1010,"n/a")</f>
        <v>1.5</v>
      </c>
      <c r="I2952" s="77">
        <f>+IF(ISNUMBER(DATA!AB1010),DATA!AB1010,"n/a")</f>
        <v>189390</v>
      </c>
      <c r="J2952" s="78">
        <f>+IF(ISNUMBER(DATA!AC1010),DATA!AC1010,"n/a")</f>
        <v>1.0760000000000001</v>
      </c>
      <c r="K2952" s="77">
        <f>+IF(ISNUMBER(DATA!AL1010),DATA!AL1010,"n/a")</f>
        <v>270819</v>
      </c>
      <c r="L2952" s="78">
        <f>+IF(ISNUMBER(DATA!AM1010),DATA!AM1010,"n/a")</f>
        <v>0.38700000000000001</v>
      </c>
      <c r="M2952" s="67"/>
      <c r="N2952" s="67"/>
      <c r="O2952" s="67"/>
      <c r="P2952" s="67"/>
      <c r="Q2952" s="67"/>
      <c r="S2952" s="71"/>
      <c r="U2952" s="71"/>
      <c r="W2952" s="71"/>
      <c r="Y2952" s="71"/>
    </row>
    <row r="2953" spans="1:25" s="70" customFormat="1" x14ac:dyDescent="0.2">
      <c r="A2953" s="67" t="s">
        <v>28</v>
      </c>
      <c r="B2953" s="67" t="s">
        <v>23</v>
      </c>
      <c r="C2953" s="67" t="s">
        <v>0</v>
      </c>
      <c r="D2953" s="67" t="s">
        <v>313</v>
      </c>
      <c r="E2953" s="77">
        <f>+IF(ISNUMBER(DATA!H1011),DATA!H1011,"n/a")</f>
        <v>37758</v>
      </c>
      <c r="F2953" s="78">
        <f>+IF(ISNUMBER(DATA!I1011),DATA!I1011,"n/a")</f>
        <v>2.887</v>
      </c>
      <c r="G2953" s="77">
        <f>+IF(ISNUMBER(DATA!R1011),DATA!R1011,"n/a")</f>
        <v>112824</v>
      </c>
      <c r="H2953" s="78">
        <f>+IF(ISNUMBER(DATA!S1011),DATA!S1011,"n/a")</f>
        <v>2.0230000000000001</v>
      </c>
      <c r="I2953" s="77">
        <f>+IF(ISNUMBER(DATA!AB1011),DATA!AB1011,"n/a")</f>
        <v>209704</v>
      </c>
      <c r="J2953" s="78">
        <f>+IF(ISNUMBER(DATA!AC1011),DATA!AC1011,"n/a")</f>
        <v>1.522</v>
      </c>
      <c r="K2953" s="77">
        <f>+IF(ISNUMBER(DATA!AL1011),DATA!AL1011,"n/a")</f>
        <v>271996</v>
      </c>
      <c r="L2953" s="78">
        <f>+IF(ISNUMBER(DATA!AM1011),DATA!AM1011,"n/a")</f>
        <v>0.77400000000000002</v>
      </c>
      <c r="M2953" s="67"/>
      <c r="N2953" s="67"/>
      <c r="O2953" s="67"/>
      <c r="P2953" s="67"/>
      <c r="Q2953" s="67"/>
      <c r="S2953" s="71"/>
      <c r="U2953" s="71"/>
      <c r="W2953" s="71"/>
      <c r="Y2953" s="71"/>
    </row>
    <row r="2954" spans="1:25" s="70" customFormat="1" x14ac:dyDescent="0.2">
      <c r="A2954" s="67" t="s">
        <v>28</v>
      </c>
      <c r="B2954" s="67" t="s">
        <v>23</v>
      </c>
      <c r="C2954" s="67" t="s">
        <v>0</v>
      </c>
      <c r="D2954" s="67" t="s">
        <v>314</v>
      </c>
      <c r="E2954" s="77">
        <f>+IF(ISNUMBER(DATA!H1012),DATA!H1012,"n/a")</f>
        <v>17291</v>
      </c>
      <c r="F2954" s="78">
        <f>+IF(ISNUMBER(DATA!I1012),DATA!I1012,"n/a")</f>
        <v>0.42299999999999999</v>
      </c>
      <c r="G2954" s="77">
        <f>+IF(ISNUMBER(DATA!R1012),DATA!R1012,"n/a")</f>
        <v>62661</v>
      </c>
      <c r="H2954" s="78">
        <f>+IF(ISNUMBER(DATA!S1012),DATA!S1012,"n/a")</f>
        <v>0.38</v>
      </c>
      <c r="I2954" s="77">
        <f>+IF(ISNUMBER(DATA!AB1012),DATA!AB1012,"n/a")</f>
        <v>103461</v>
      </c>
      <c r="J2954" s="78">
        <f>+IF(ISNUMBER(DATA!AC1012),DATA!AC1012,"n/a")</f>
        <v>0.08</v>
      </c>
      <c r="K2954" s="77">
        <f>+IF(ISNUMBER(DATA!AL1012),DATA!AL1012,"n/a")</f>
        <v>167735</v>
      </c>
      <c r="L2954" s="78">
        <f>+IF(ISNUMBER(DATA!AM1012),DATA!AM1012,"n/a")</f>
        <v>7.4999999999999997E-2</v>
      </c>
      <c r="M2954" s="67"/>
      <c r="N2954" s="67"/>
      <c r="O2954" s="67"/>
      <c r="P2954" s="67"/>
      <c r="Q2954" s="67"/>
      <c r="S2954" s="71"/>
      <c r="U2954" s="71"/>
      <c r="W2954" s="71"/>
      <c r="Y2954" s="71"/>
    </row>
    <row r="2955" spans="1:25" s="70" customFormat="1" x14ac:dyDescent="0.2">
      <c r="A2955" s="67" t="s">
        <v>28</v>
      </c>
      <c r="B2955" s="67" t="s">
        <v>23</v>
      </c>
      <c r="C2955" s="67" t="s">
        <v>0</v>
      </c>
      <c r="D2955" s="67" t="s">
        <v>315</v>
      </c>
      <c r="E2955" s="77">
        <f>+IF(ISNUMBER(DATA!H1013),DATA!H1013,"n/a")</f>
        <v>25318</v>
      </c>
      <c r="F2955" s="78">
        <f>+IF(ISNUMBER(DATA!I1013),DATA!I1013,"n/a")</f>
        <v>1.488</v>
      </c>
      <c r="G2955" s="77">
        <f>+IF(ISNUMBER(DATA!R1013),DATA!R1013,"n/a")</f>
        <v>81737</v>
      </c>
      <c r="H2955" s="78">
        <f>+IF(ISNUMBER(DATA!S1013),DATA!S1013,"n/a")</f>
        <v>1.6819999999999999</v>
      </c>
      <c r="I2955" s="77">
        <f>+IF(ISNUMBER(DATA!AB1013),DATA!AB1013,"n/a")</f>
        <v>163018</v>
      </c>
      <c r="J2955" s="78">
        <f>+IF(ISNUMBER(DATA!AC1013),DATA!AC1013,"n/a")</f>
        <v>1.871</v>
      </c>
      <c r="K2955" s="77">
        <f>+IF(ISNUMBER(DATA!AL1013),DATA!AL1013,"n/a")</f>
        <v>303266</v>
      </c>
      <c r="L2955" s="78">
        <f>+IF(ISNUMBER(DATA!AM1013),DATA!AM1013,"n/a")</f>
        <v>2.1030000000000002</v>
      </c>
      <c r="M2955" s="67"/>
      <c r="N2955" s="67"/>
      <c r="O2955" s="67"/>
      <c r="P2955" s="67"/>
      <c r="Q2955" s="67"/>
      <c r="S2955" s="71"/>
      <c r="U2955" s="71"/>
      <c r="W2955" s="71"/>
      <c r="Y2955" s="71"/>
    </row>
    <row r="2956" spans="1:25" s="70" customFormat="1" x14ac:dyDescent="0.2">
      <c r="A2956" s="67" t="s">
        <v>28</v>
      </c>
      <c r="B2956" s="67" t="s">
        <v>23</v>
      </c>
      <c r="C2956" s="67" t="s">
        <v>0</v>
      </c>
      <c r="D2956" s="67" t="s">
        <v>316</v>
      </c>
      <c r="E2956" s="77">
        <f>+IF(ISNUMBER(DATA!H1014),DATA!H1014,"n/a")</f>
        <v>35156</v>
      </c>
      <c r="F2956" s="78">
        <f>+IF(ISNUMBER(DATA!I1014),DATA!I1014,"n/a")</f>
        <v>1.367</v>
      </c>
      <c r="G2956" s="77">
        <f>+IF(ISNUMBER(DATA!R1014),DATA!R1014,"n/a")</f>
        <v>106972</v>
      </c>
      <c r="H2956" s="78">
        <f>+IF(ISNUMBER(DATA!S1014),DATA!S1014,"n/a")</f>
        <v>0.98499999999999999</v>
      </c>
      <c r="I2956" s="77">
        <f>+IF(ISNUMBER(DATA!AB1014),DATA!AB1014,"n/a")</f>
        <v>206190</v>
      </c>
      <c r="J2956" s="78">
        <f>+IF(ISNUMBER(DATA!AC1014),DATA!AC1014,"n/a")</f>
        <v>0.83199999999999996</v>
      </c>
      <c r="K2956" s="77">
        <f>+IF(ISNUMBER(DATA!AL1014),DATA!AL1014,"n/a")</f>
        <v>326302</v>
      </c>
      <c r="L2956" s="78">
        <f>+IF(ISNUMBER(DATA!AM1014),DATA!AM1014,"n/a")</f>
        <v>0.59099999999999997</v>
      </c>
      <c r="M2956" s="67"/>
      <c r="N2956" s="67"/>
      <c r="O2956" s="67"/>
      <c r="P2956" s="67"/>
      <c r="Q2956" s="67"/>
      <c r="S2956" s="71"/>
      <c r="U2956" s="71"/>
      <c r="W2956" s="71"/>
      <c r="Y2956" s="71"/>
    </row>
    <row r="2957" spans="1:25" s="70" customFormat="1" x14ac:dyDescent="0.2">
      <c r="A2957" s="67" t="s">
        <v>28</v>
      </c>
      <c r="B2957" s="67" t="s">
        <v>23</v>
      </c>
      <c r="C2957" s="67" t="s">
        <v>0</v>
      </c>
      <c r="D2957" s="67" t="s">
        <v>317</v>
      </c>
      <c r="E2957" s="77">
        <f>+IF(ISNUMBER(DATA!H1015),DATA!H1015,"n/a")</f>
        <v>37763</v>
      </c>
      <c r="F2957" s="78">
        <f>+IF(ISNUMBER(DATA!I1015),DATA!I1015,"n/a")</f>
        <v>0.23100000000000001</v>
      </c>
      <c r="G2957" s="77">
        <f>+IF(ISNUMBER(DATA!R1015),DATA!R1015,"n/a")</f>
        <v>138016</v>
      </c>
      <c r="H2957" s="78">
        <f>+IF(ISNUMBER(DATA!S1015),DATA!S1015,"n/a")</f>
        <v>0.35399999999999998</v>
      </c>
      <c r="I2957" s="77">
        <f>+IF(ISNUMBER(DATA!AB1015),DATA!AB1015,"n/a")</f>
        <v>268009</v>
      </c>
      <c r="J2957" s="78">
        <f>+IF(ISNUMBER(DATA!AC1015),DATA!AC1015,"n/a")</f>
        <v>0.19400000000000001</v>
      </c>
      <c r="K2957" s="77">
        <f>+IF(ISNUMBER(DATA!AL1015),DATA!AL1015,"n/a")</f>
        <v>491016</v>
      </c>
      <c r="L2957" s="78">
        <f>+IF(ISNUMBER(DATA!AM1015),DATA!AM1015,"n/a")</f>
        <v>0.25</v>
      </c>
      <c r="M2957" s="67"/>
      <c r="N2957" s="67"/>
      <c r="O2957" s="67"/>
      <c r="P2957" s="67"/>
      <c r="Q2957" s="67"/>
      <c r="S2957" s="71"/>
      <c r="U2957" s="71"/>
      <c r="W2957" s="71"/>
      <c r="Y2957" s="71"/>
    </row>
    <row r="2958" spans="1:25" s="70" customFormat="1" x14ac:dyDescent="0.2">
      <c r="A2958" s="67" t="s">
        <v>28</v>
      </c>
      <c r="B2958" s="67" t="s">
        <v>23</v>
      </c>
      <c r="C2958" s="67" t="s">
        <v>0</v>
      </c>
      <c r="D2958" s="67" t="s">
        <v>318</v>
      </c>
      <c r="E2958" s="77">
        <f>+IF(ISNUMBER(DATA!H1016),DATA!H1016,"n/a")</f>
        <v>98680</v>
      </c>
      <c r="F2958" s="78">
        <f>+IF(ISNUMBER(DATA!I1016),DATA!I1016,"n/a")</f>
        <v>5.4909999999999997</v>
      </c>
      <c r="G2958" s="77">
        <f>+IF(ISNUMBER(DATA!R1016),DATA!R1016,"n/a")</f>
        <v>285654</v>
      </c>
      <c r="H2958" s="78">
        <f>+IF(ISNUMBER(DATA!S1016),DATA!S1016,"n/a")</f>
        <v>4.2690000000000001</v>
      </c>
      <c r="I2958" s="77">
        <f>+IF(ISNUMBER(DATA!AB1016),DATA!AB1016,"n/a")</f>
        <v>587525</v>
      </c>
      <c r="J2958" s="78">
        <f>+IF(ISNUMBER(DATA!AC1016),DATA!AC1016,"n/a")</f>
        <v>4.1319999999999997</v>
      </c>
      <c r="K2958" s="77">
        <f>+IF(ISNUMBER(DATA!AL1016),DATA!AL1016,"n/a")</f>
        <v>967416</v>
      </c>
      <c r="L2958" s="78">
        <f>+IF(ISNUMBER(DATA!AM1016),DATA!AM1016,"n/a")</f>
        <v>3.339</v>
      </c>
      <c r="M2958" s="67"/>
      <c r="N2958" s="67"/>
      <c r="O2958" s="67"/>
      <c r="P2958" s="67"/>
      <c r="Q2958" s="67"/>
      <c r="S2958" s="71"/>
      <c r="U2958" s="71"/>
      <c r="W2958" s="71"/>
      <c r="Y2958" s="71"/>
    </row>
    <row r="2959" spans="1:25" s="70" customFormat="1" x14ac:dyDescent="0.2">
      <c r="A2959" s="67" t="s">
        <v>28</v>
      </c>
      <c r="B2959" s="67" t="s">
        <v>23</v>
      </c>
      <c r="C2959" s="67" t="s">
        <v>0</v>
      </c>
      <c r="D2959" s="67" t="s">
        <v>319</v>
      </c>
      <c r="E2959" s="77">
        <f>+IF(ISNUMBER(DATA!H1017),DATA!H1017,"n/a")</f>
        <v>46143</v>
      </c>
      <c r="F2959" s="78">
        <f>+IF(ISNUMBER(DATA!I1017),DATA!I1017,"n/a")</f>
        <v>0.51700000000000002</v>
      </c>
      <c r="G2959" s="77">
        <f>+IF(ISNUMBER(DATA!R1017),DATA!R1017,"n/a")</f>
        <v>159734</v>
      </c>
      <c r="H2959" s="78">
        <f>+IF(ISNUMBER(DATA!S1017),DATA!S1017,"n/a")</f>
        <v>0.47399999999999998</v>
      </c>
      <c r="I2959" s="77">
        <f>+IF(ISNUMBER(DATA!AB1017),DATA!AB1017,"n/a")</f>
        <v>325536</v>
      </c>
      <c r="J2959" s="78">
        <f>+IF(ISNUMBER(DATA!AC1017),DATA!AC1017,"n/a")</f>
        <v>0.441</v>
      </c>
      <c r="K2959" s="77">
        <f>+IF(ISNUMBER(DATA!AL1017),DATA!AL1017,"n/a")</f>
        <v>625120</v>
      </c>
      <c r="L2959" s="78">
        <f>+IF(ISNUMBER(DATA!AM1017),DATA!AM1017,"n/a")</f>
        <v>0.59199999999999997</v>
      </c>
      <c r="M2959" s="67"/>
      <c r="N2959" s="67"/>
      <c r="O2959" s="67"/>
      <c r="P2959" s="67"/>
      <c r="Q2959" s="67"/>
      <c r="S2959" s="71"/>
      <c r="U2959" s="71"/>
      <c r="W2959" s="71"/>
      <c r="Y2959" s="71"/>
    </row>
    <row r="2960" spans="1:25" s="70" customFormat="1" x14ac:dyDescent="0.2">
      <c r="A2960" s="67" t="s">
        <v>28</v>
      </c>
      <c r="B2960" s="67" t="s">
        <v>23</v>
      </c>
      <c r="C2960" s="67" t="s">
        <v>0</v>
      </c>
      <c r="D2960" s="67" t="s">
        <v>320</v>
      </c>
      <c r="E2960" s="77">
        <f>+IF(ISNUMBER(DATA!H1018),DATA!H1018,"n/a")</f>
        <v>31079</v>
      </c>
      <c r="F2960" s="78">
        <f>+IF(ISNUMBER(DATA!I1018),DATA!I1018,"n/a")</f>
        <v>0.52700000000000002</v>
      </c>
      <c r="G2960" s="77">
        <f>+IF(ISNUMBER(DATA!R1018),DATA!R1018,"n/a")</f>
        <v>98467</v>
      </c>
      <c r="H2960" s="78">
        <f>+IF(ISNUMBER(DATA!S1018),DATA!S1018,"n/a")</f>
        <v>0.42299999999999999</v>
      </c>
      <c r="I2960" s="77">
        <f>+IF(ISNUMBER(DATA!AB1018),DATA!AB1018,"n/a")</f>
        <v>200346</v>
      </c>
      <c r="J2960" s="78">
        <f>+IF(ISNUMBER(DATA!AC1018),DATA!AC1018,"n/a")</f>
        <v>0.32100000000000001</v>
      </c>
      <c r="K2960" s="77">
        <f>+IF(ISNUMBER(DATA!AL1018),DATA!AL1018,"n/a")</f>
        <v>332685</v>
      </c>
      <c r="L2960" s="78">
        <f>+IF(ISNUMBER(DATA!AM1018),DATA!AM1018,"n/a")</f>
        <v>0.316</v>
      </c>
      <c r="M2960" s="67"/>
      <c r="N2960" s="67"/>
      <c r="O2960" s="67"/>
      <c r="P2960" s="67"/>
      <c r="Q2960" s="67"/>
      <c r="S2960" s="71"/>
      <c r="U2960" s="71"/>
      <c r="W2960" s="71"/>
      <c r="Y2960" s="71"/>
    </row>
    <row r="2961" spans="1:25" s="70" customFormat="1" x14ac:dyDescent="0.2">
      <c r="A2961" s="67" t="s">
        <v>28</v>
      </c>
      <c r="B2961" s="67" t="s">
        <v>23</v>
      </c>
      <c r="C2961" s="67" t="s">
        <v>0</v>
      </c>
      <c r="D2961" s="67" t="s">
        <v>321</v>
      </c>
      <c r="E2961" s="77">
        <f>+IF(ISNUMBER(DATA!H1019),DATA!H1019,"n/a")</f>
        <v>38019</v>
      </c>
      <c r="F2961" s="78">
        <f>+IF(ISNUMBER(DATA!I1019),DATA!I1019,"n/a")</f>
        <v>-0.11600000000000001</v>
      </c>
      <c r="G2961" s="77">
        <f>+IF(ISNUMBER(DATA!R1019),DATA!R1019,"n/a")</f>
        <v>130488</v>
      </c>
      <c r="H2961" s="78">
        <f>+IF(ISNUMBER(DATA!S1019),DATA!S1019,"n/a")</f>
        <v>-9.1999999999999998E-2</v>
      </c>
      <c r="I2961" s="77">
        <f>+IF(ISNUMBER(DATA!AB1019),DATA!AB1019,"n/a")</f>
        <v>267622</v>
      </c>
      <c r="J2961" s="78">
        <f>+IF(ISNUMBER(DATA!AC1019),DATA!AC1019,"n/a")</f>
        <v>-0.01</v>
      </c>
      <c r="K2961" s="77">
        <f>+IF(ISNUMBER(DATA!AL1019),DATA!AL1019,"n/a")</f>
        <v>531048</v>
      </c>
      <c r="L2961" s="78">
        <f>+IF(ISNUMBER(DATA!AM1019),DATA!AM1019,"n/a")</f>
        <v>0.122</v>
      </c>
      <c r="M2961" s="67"/>
      <c r="N2961" s="67"/>
      <c r="O2961" s="67"/>
      <c r="P2961" s="67"/>
      <c r="Q2961" s="67"/>
      <c r="S2961" s="71"/>
      <c r="U2961" s="71"/>
      <c r="W2961" s="71"/>
      <c r="Y2961" s="71"/>
    </row>
    <row r="2962" spans="1:25" s="70" customFormat="1" x14ac:dyDescent="0.2">
      <c r="A2962" s="67" t="s">
        <v>28</v>
      </c>
      <c r="B2962" s="67" t="s">
        <v>23</v>
      </c>
      <c r="C2962" s="67" t="s">
        <v>0</v>
      </c>
      <c r="D2962" s="67" t="s">
        <v>347</v>
      </c>
      <c r="E2962" s="77">
        <f>+IF(ISNUMBER(DATA!H1020),DATA!H1020,"n/a")</f>
        <v>24923</v>
      </c>
      <c r="F2962" s="78">
        <f>+IF(ISNUMBER(DATA!I1020),DATA!I1020,"n/a")</f>
        <v>3.0059999999999998</v>
      </c>
      <c r="G2962" s="77">
        <f>+IF(ISNUMBER(DATA!R1020),DATA!R1020,"n/a")</f>
        <v>79863</v>
      </c>
      <c r="H2962" s="78">
        <f>+IF(ISNUMBER(DATA!S1020),DATA!S1020,"n/a")</f>
        <v>2.508</v>
      </c>
      <c r="I2962" s="77">
        <f>+IF(ISNUMBER(DATA!AB1020),DATA!AB1020,"n/a")</f>
        <v>153716</v>
      </c>
      <c r="J2962" s="78">
        <f>+IF(ISNUMBER(DATA!AC1020),DATA!AC1020,"n/a")</f>
        <v>1.819</v>
      </c>
      <c r="K2962" s="77">
        <f>+IF(ISNUMBER(DATA!AL1020),DATA!AL1020,"n/a")</f>
        <v>190906</v>
      </c>
      <c r="L2962" s="78">
        <f>+IF(ISNUMBER(DATA!AM1020),DATA!AM1020,"n/a")</f>
        <v>0.93100000000000005</v>
      </c>
      <c r="M2962" s="67"/>
      <c r="N2962" s="67"/>
      <c r="O2962" s="67"/>
      <c r="P2962" s="67"/>
      <c r="Q2962" s="67"/>
      <c r="S2962" s="71"/>
      <c r="U2962" s="71"/>
      <c r="W2962" s="71"/>
      <c r="Y2962" s="71"/>
    </row>
    <row r="2963" spans="1:25" s="70" customFormat="1" x14ac:dyDescent="0.2">
      <c r="A2963" s="67" t="s">
        <v>28</v>
      </c>
      <c r="B2963" s="67" t="s">
        <v>23</v>
      </c>
      <c r="C2963" s="67" t="s">
        <v>0</v>
      </c>
      <c r="D2963" s="67" t="s">
        <v>348</v>
      </c>
      <c r="E2963" s="77">
        <f>+IF(ISNUMBER(DATA!H1021),DATA!H1021,"n/a")</f>
        <v>31722</v>
      </c>
      <c r="F2963" s="78">
        <f>+IF(ISNUMBER(DATA!I1021),DATA!I1021,"n/a")</f>
        <v>0.443</v>
      </c>
      <c r="G2963" s="77">
        <f>+IF(ISNUMBER(DATA!R1021),DATA!R1021,"n/a")</f>
        <v>77699</v>
      </c>
      <c r="H2963" s="78">
        <f>+IF(ISNUMBER(DATA!S1021),DATA!S1021,"n/a")</f>
        <v>0.24</v>
      </c>
      <c r="I2963" s="77">
        <f>+IF(ISNUMBER(DATA!AB1021),DATA!AB1021,"n/a")</f>
        <v>148275</v>
      </c>
      <c r="J2963" s="78">
        <f>+IF(ISNUMBER(DATA!AC1021),DATA!AC1021,"n/a")</f>
        <v>0.496</v>
      </c>
      <c r="K2963" s="77">
        <f>+IF(ISNUMBER(DATA!AL1021),DATA!AL1021,"n/a")</f>
        <v>295552</v>
      </c>
      <c r="L2963" s="78">
        <f>+IF(ISNUMBER(DATA!AM1021),DATA!AM1021,"n/a")</f>
        <v>0.77300000000000002</v>
      </c>
      <c r="M2963" s="67"/>
      <c r="N2963" s="67"/>
      <c r="O2963" s="67"/>
      <c r="P2963" s="67"/>
      <c r="Q2963" s="67"/>
      <c r="S2963" s="71"/>
      <c r="U2963" s="71"/>
      <c r="W2963" s="71"/>
      <c r="Y2963" s="71"/>
    </row>
    <row r="2964" spans="1:25" x14ac:dyDescent="0.2">
      <c r="E2964" s="101"/>
      <c r="F2964" s="103"/>
      <c r="G2964" s="101"/>
      <c r="H2964" s="103"/>
      <c r="I2964" s="101"/>
      <c r="J2964" s="103"/>
      <c r="K2964" s="101"/>
      <c r="L2964" s="103"/>
    </row>
    <row r="2965" spans="1:25" s="70" customFormat="1" x14ac:dyDescent="0.2">
      <c r="A2965" s="67" t="s">
        <v>28</v>
      </c>
      <c r="B2965" s="67" t="s">
        <v>23</v>
      </c>
      <c r="C2965" s="67" t="s">
        <v>9</v>
      </c>
      <c r="D2965" s="67" t="s">
        <v>274</v>
      </c>
      <c r="E2965" s="87">
        <f>+IF(ISNUMBER(DATA!J972),DATA!J972,"n/a")</f>
        <v>8617</v>
      </c>
      <c r="F2965" s="78">
        <f>+IF(ISNUMBER(DATA!K972),DATA!K972,"n/a")</f>
        <v>0.32600000000000001</v>
      </c>
      <c r="G2965" s="87">
        <f>+IF(ISNUMBER(DATA!T972),DATA!T972,"n/a")</f>
        <v>24443</v>
      </c>
      <c r="H2965" s="78">
        <f>+IF(ISNUMBER(DATA!U972),DATA!U972,"n/a")</f>
        <v>-9.0999999999999998E-2</v>
      </c>
      <c r="I2965" s="87">
        <f>+IF(ISNUMBER(DATA!AD972),DATA!AD972,"n/a")</f>
        <v>51974</v>
      </c>
      <c r="J2965" s="78">
        <f>+IF(ISNUMBER(DATA!AE972),DATA!AE972,"n/a")</f>
        <v>-0.17100000000000001</v>
      </c>
      <c r="K2965" s="87">
        <f>+IF(ISNUMBER(DATA!AN972),DATA!AN972,"n/a")</f>
        <v>97494</v>
      </c>
      <c r="L2965" s="78">
        <f>+IF(ISNUMBER(DATA!AO972),DATA!AO972,"n/a")</f>
        <v>-0.114</v>
      </c>
      <c r="M2965" s="67"/>
      <c r="N2965" s="67"/>
      <c r="O2965" s="67"/>
      <c r="P2965" s="67"/>
      <c r="Q2965" s="67"/>
      <c r="S2965" s="71"/>
      <c r="U2965" s="71"/>
      <c r="W2965" s="71"/>
      <c r="Y2965" s="71"/>
    </row>
    <row r="2966" spans="1:25" s="70" customFormat="1" x14ac:dyDescent="0.2">
      <c r="A2966" s="67" t="s">
        <v>28</v>
      </c>
      <c r="B2966" s="67" t="s">
        <v>23</v>
      </c>
      <c r="C2966" s="67" t="s">
        <v>9</v>
      </c>
      <c r="D2966" s="67" t="s">
        <v>275</v>
      </c>
      <c r="E2966" s="87">
        <f>+IF(ISNUMBER(DATA!J973),DATA!J973,"n/a")</f>
        <v>22021</v>
      </c>
      <c r="F2966" s="78">
        <f>+IF(ISNUMBER(DATA!K973),DATA!K973,"n/a")</f>
        <v>2.57</v>
      </c>
      <c r="G2966" s="87">
        <f>+IF(ISNUMBER(DATA!T973),DATA!T973,"n/a")</f>
        <v>73594</v>
      </c>
      <c r="H2966" s="78">
        <f>+IF(ISNUMBER(DATA!U973),DATA!U973,"n/a")</f>
        <v>2.5499999999999998</v>
      </c>
      <c r="I2966" s="87">
        <f>+IF(ISNUMBER(DATA!AD973),DATA!AD973,"n/a")</f>
        <v>140855</v>
      </c>
      <c r="J2966" s="78">
        <f>+IF(ISNUMBER(DATA!AE973),DATA!AE973,"n/a")</f>
        <v>2.714</v>
      </c>
      <c r="K2966" s="87">
        <f>+IF(ISNUMBER(DATA!AN973),DATA!AN973,"n/a")</f>
        <v>289913</v>
      </c>
      <c r="L2966" s="78">
        <f>+IF(ISNUMBER(DATA!AO973),DATA!AO973,"n/a")</f>
        <v>4.0289999999999999</v>
      </c>
      <c r="M2966" s="67"/>
      <c r="N2966" s="67"/>
      <c r="O2966" s="67"/>
      <c r="P2966" s="67"/>
      <c r="Q2966" s="67"/>
      <c r="S2966" s="71"/>
      <c r="U2966" s="71"/>
      <c r="W2966" s="71"/>
      <c r="Y2966" s="71"/>
    </row>
    <row r="2967" spans="1:25" s="70" customFormat="1" x14ac:dyDescent="0.2">
      <c r="A2967" s="67" t="s">
        <v>28</v>
      </c>
      <c r="B2967" s="67" t="s">
        <v>23</v>
      </c>
      <c r="C2967" s="67" t="s">
        <v>9</v>
      </c>
      <c r="D2967" s="67" t="s">
        <v>276</v>
      </c>
      <c r="E2967" s="87">
        <f>+IF(ISNUMBER(DATA!J974),DATA!J974,"n/a")</f>
        <v>17788</v>
      </c>
      <c r="F2967" s="78">
        <f>+IF(ISNUMBER(DATA!K974),DATA!K974,"n/a")</f>
        <v>1.004</v>
      </c>
      <c r="G2967" s="87">
        <f>+IF(ISNUMBER(DATA!T974),DATA!T974,"n/a")</f>
        <v>38088</v>
      </c>
      <c r="H2967" s="78">
        <f>+IF(ISNUMBER(DATA!U974),DATA!U974,"n/a")</f>
        <v>0.39900000000000002</v>
      </c>
      <c r="I2967" s="87">
        <f>+IF(ISNUMBER(DATA!AD974),DATA!AD974,"n/a")</f>
        <v>71158</v>
      </c>
      <c r="J2967" s="78">
        <f>+IF(ISNUMBER(DATA!AE974),DATA!AE974,"n/a")</f>
        <v>0.249</v>
      </c>
      <c r="K2967" s="87">
        <f>+IF(ISNUMBER(DATA!AN974),DATA!AN974,"n/a")</f>
        <v>124850</v>
      </c>
      <c r="L2967" s="78">
        <f>+IF(ISNUMBER(DATA!AO974),DATA!AO974,"n/a")</f>
        <v>0.21099999999999999</v>
      </c>
      <c r="M2967" s="67"/>
      <c r="N2967" s="67"/>
      <c r="O2967" s="67"/>
      <c r="P2967" s="67"/>
      <c r="Q2967" s="67"/>
      <c r="S2967" s="71"/>
      <c r="U2967" s="71"/>
      <c r="W2967" s="71"/>
      <c r="Y2967" s="71"/>
    </row>
    <row r="2968" spans="1:25" s="70" customFormat="1" x14ac:dyDescent="0.2">
      <c r="A2968" s="67" t="s">
        <v>28</v>
      </c>
      <c r="B2968" s="67" t="s">
        <v>23</v>
      </c>
      <c r="C2968" s="67" t="s">
        <v>9</v>
      </c>
      <c r="D2968" s="67" t="s">
        <v>277</v>
      </c>
      <c r="E2968" s="87">
        <f>+IF(ISNUMBER(DATA!J975),DATA!J975,"n/a")</f>
        <v>7591</v>
      </c>
      <c r="F2968" s="78">
        <f>+IF(ISNUMBER(DATA!K975),DATA!K975,"n/a")</f>
        <v>0.85299999999999998</v>
      </c>
      <c r="G2968" s="87">
        <f>+IF(ISNUMBER(DATA!T975),DATA!T975,"n/a")</f>
        <v>25879</v>
      </c>
      <c r="H2968" s="78">
        <f>+IF(ISNUMBER(DATA!U975),DATA!U975,"n/a")</f>
        <v>0.43</v>
      </c>
      <c r="I2968" s="87">
        <f>+IF(ISNUMBER(DATA!AD975),DATA!AD975,"n/a")</f>
        <v>52190</v>
      </c>
      <c r="J2968" s="78">
        <f>+IF(ISNUMBER(DATA!AE975),DATA!AE975,"n/a")</f>
        <v>0.56200000000000006</v>
      </c>
      <c r="K2968" s="87">
        <f>+IF(ISNUMBER(DATA!AN975),DATA!AN975,"n/a")</f>
        <v>104209</v>
      </c>
      <c r="L2968" s="78">
        <f>+IF(ISNUMBER(DATA!AO975),DATA!AO975,"n/a")</f>
        <v>1.1850000000000001</v>
      </c>
      <c r="M2968" s="67"/>
      <c r="N2968" s="67"/>
      <c r="O2968" s="67"/>
      <c r="P2968" s="67"/>
      <c r="Q2968" s="67"/>
      <c r="S2968" s="71"/>
      <c r="U2968" s="71"/>
      <c r="W2968" s="71"/>
      <c r="Y2968" s="71"/>
    </row>
    <row r="2969" spans="1:25" s="70" customFormat="1" x14ac:dyDescent="0.2">
      <c r="A2969" s="67" t="s">
        <v>28</v>
      </c>
      <c r="B2969" s="67" t="s">
        <v>23</v>
      </c>
      <c r="C2969" s="67" t="s">
        <v>9</v>
      </c>
      <c r="D2969" s="67" t="s">
        <v>278</v>
      </c>
      <c r="E2969" s="87">
        <f>+IF(ISNUMBER(DATA!J976),DATA!J976,"n/a")</f>
        <v>38013</v>
      </c>
      <c r="F2969" s="78">
        <f>+IF(ISNUMBER(DATA!K976),DATA!K976,"n/a")</f>
        <v>5.1619999999999999</v>
      </c>
      <c r="G2969" s="87">
        <f>+IF(ISNUMBER(DATA!T976),DATA!T976,"n/a")</f>
        <v>96871</v>
      </c>
      <c r="H2969" s="78">
        <f>+IF(ISNUMBER(DATA!U976),DATA!U976,"n/a")</f>
        <v>3.5379999999999998</v>
      </c>
      <c r="I2969" s="87">
        <f>+IF(ISNUMBER(DATA!AD976),DATA!AD976,"n/a")</f>
        <v>182797</v>
      </c>
      <c r="J2969" s="78">
        <f>+IF(ISNUMBER(DATA!AE976),DATA!AE976,"n/a")</f>
        <v>2.9420000000000002</v>
      </c>
      <c r="K2969" s="87">
        <f>+IF(ISNUMBER(DATA!AN976),DATA!AN976,"n/a")</f>
        <v>222631</v>
      </c>
      <c r="L2969" s="78">
        <f>+IF(ISNUMBER(DATA!AO976),DATA!AO976,"n/a")</f>
        <v>1.5860000000000001</v>
      </c>
      <c r="M2969" s="67"/>
      <c r="N2969" s="67"/>
      <c r="O2969" s="67"/>
      <c r="P2969" s="67"/>
      <c r="Q2969" s="67"/>
      <c r="S2969" s="71"/>
      <c r="U2969" s="71"/>
      <c r="W2969" s="71"/>
      <c r="Y2969" s="71"/>
    </row>
    <row r="2970" spans="1:25" s="70" customFormat="1" x14ac:dyDescent="0.2">
      <c r="A2970" s="67" t="s">
        <v>28</v>
      </c>
      <c r="B2970" s="67" t="s">
        <v>23</v>
      </c>
      <c r="C2970" s="67" t="s">
        <v>9</v>
      </c>
      <c r="D2970" s="67" t="s">
        <v>279</v>
      </c>
      <c r="E2970" s="87">
        <f>+IF(ISNUMBER(DATA!J977),DATA!J977,"n/a")</f>
        <v>1383</v>
      </c>
      <c r="F2970" s="78">
        <f>+IF(ISNUMBER(DATA!K977),DATA!K977,"n/a")</f>
        <v>-0.14599999999999999</v>
      </c>
      <c r="G2970" s="87">
        <f>+IF(ISNUMBER(DATA!T977),DATA!T977,"n/a")</f>
        <v>5943</v>
      </c>
      <c r="H2970" s="78">
        <f>+IF(ISNUMBER(DATA!U977),DATA!U977,"n/a")</f>
        <v>-0.09</v>
      </c>
      <c r="I2970" s="87">
        <f>+IF(ISNUMBER(DATA!AD977),DATA!AD977,"n/a")</f>
        <v>14907</v>
      </c>
      <c r="J2970" s="78">
        <f>+IF(ISNUMBER(DATA!AE977),DATA!AE977,"n/a")</f>
        <v>-0.114</v>
      </c>
      <c r="K2970" s="87">
        <f>+IF(ISNUMBER(DATA!AN977),DATA!AN977,"n/a")</f>
        <v>23371</v>
      </c>
      <c r="L2970" s="78">
        <f>+IF(ISNUMBER(DATA!AO977),DATA!AO977,"n/a")</f>
        <v>-8.1000000000000003E-2</v>
      </c>
      <c r="M2970" s="67"/>
      <c r="N2970" s="67"/>
      <c r="O2970" s="67"/>
      <c r="P2970" s="67"/>
      <c r="Q2970" s="67"/>
      <c r="S2970" s="71"/>
      <c r="U2970" s="71"/>
      <c r="W2970" s="71"/>
      <c r="Y2970" s="71"/>
    </row>
    <row r="2971" spans="1:25" s="70" customFormat="1" x14ac:dyDescent="0.2">
      <c r="A2971" s="67" t="s">
        <v>28</v>
      </c>
      <c r="B2971" s="67" t="s">
        <v>23</v>
      </c>
      <c r="C2971" s="67" t="s">
        <v>9</v>
      </c>
      <c r="D2971" s="67" t="s">
        <v>280</v>
      </c>
      <c r="E2971" s="87">
        <f>+IF(ISNUMBER(DATA!J978),DATA!J978,"n/a")</f>
        <v>1411</v>
      </c>
      <c r="F2971" s="78">
        <f>+IF(ISNUMBER(DATA!K978),DATA!K978,"n/a")</f>
        <v>7.5999999999999998E-2</v>
      </c>
      <c r="G2971" s="87">
        <f>+IF(ISNUMBER(DATA!T978),DATA!T978,"n/a")</f>
        <v>4343</v>
      </c>
      <c r="H2971" s="78">
        <f>+IF(ISNUMBER(DATA!U978),DATA!U978,"n/a")</f>
        <v>-2.1999999999999999E-2</v>
      </c>
      <c r="I2971" s="87">
        <f>+IF(ISNUMBER(DATA!AD978),DATA!AD978,"n/a")</f>
        <v>9139</v>
      </c>
      <c r="J2971" s="78">
        <f>+IF(ISNUMBER(DATA!AE978),DATA!AE978,"n/a")</f>
        <v>-3.5999999999999997E-2</v>
      </c>
      <c r="K2971" s="87">
        <f>+IF(ISNUMBER(DATA!AN978),DATA!AN978,"n/a")</f>
        <v>16331</v>
      </c>
      <c r="L2971" s="78">
        <f>+IF(ISNUMBER(DATA!AO978),DATA!AO978,"n/a")</f>
        <v>-1.4999999999999999E-2</v>
      </c>
      <c r="M2971" s="67"/>
      <c r="N2971" s="67"/>
      <c r="O2971" s="67"/>
      <c r="P2971" s="67"/>
      <c r="Q2971" s="67"/>
      <c r="S2971" s="71"/>
      <c r="U2971" s="71"/>
      <c r="W2971" s="71"/>
      <c r="Y2971" s="71"/>
    </row>
    <row r="2972" spans="1:25" s="70" customFormat="1" x14ac:dyDescent="0.2">
      <c r="A2972" s="67" t="s">
        <v>28</v>
      </c>
      <c r="B2972" s="67" t="s">
        <v>23</v>
      </c>
      <c r="C2972" s="67" t="s">
        <v>9</v>
      </c>
      <c r="D2972" s="67" t="s">
        <v>281</v>
      </c>
      <c r="E2972" s="87">
        <f>+IF(ISNUMBER(DATA!J979),DATA!J979,"n/a")</f>
        <v>6080</v>
      </c>
      <c r="F2972" s="78">
        <f>+IF(ISNUMBER(DATA!K979),DATA!K979,"n/a")</f>
        <v>-7.8E-2</v>
      </c>
      <c r="G2972" s="87">
        <f>+IF(ISNUMBER(DATA!T979),DATA!T979,"n/a")</f>
        <v>22060</v>
      </c>
      <c r="H2972" s="78">
        <f>+IF(ISNUMBER(DATA!U979),DATA!U979,"n/a")</f>
        <v>0.10299999999999999</v>
      </c>
      <c r="I2972" s="87">
        <f>+IF(ISNUMBER(DATA!AD979),DATA!AD979,"n/a")</f>
        <v>45292</v>
      </c>
      <c r="J2972" s="78">
        <f>+IF(ISNUMBER(DATA!AE979),DATA!AE979,"n/a")</f>
        <v>0.14099999999999999</v>
      </c>
      <c r="K2972" s="87">
        <f>+IF(ISNUMBER(DATA!AN979),DATA!AN979,"n/a")</f>
        <v>91812</v>
      </c>
      <c r="L2972" s="78">
        <f>+IF(ISNUMBER(DATA!AO979),DATA!AO979,"n/a")</f>
        <v>0.44700000000000001</v>
      </c>
      <c r="M2972" s="67"/>
      <c r="N2972" s="67"/>
      <c r="O2972" s="67"/>
      <c r="P2972" s="67"/>
      <c r="Q2972" s="67"/>
      <c r="S2972" s="71"/>
      <c r="U2972" s="71"/>
      <c r="W2972" s="71"/>
      <c r="Y2972" s="71"/>
    </row>
    <row r="2973" spans="1:25" s="70" customFormat="1" x14ac:dyDescent="0.2">
      <c r="A2973" s="67" t="s">
        <v>28</v>
      </c>
      <c r="B2973" s="67" t="s">
        <v>23</v>
      </c>
      <c r="C2973" s="67" t="s">
        <v>9</v>
      </c>
      <c r="D2973" s="67" t="s">
        <v>282</v>
      </c>
      <c r="E2973" s="87">
        <f>+IF(ISNUMBER(DATA!J980),DATA!J980,"n/a")</f>
        <v>15994</v>
      </c>
      <c r="F2973" s="78">
        <f>+IF(ISNUMBER(DATA!K980),DATA!K980,"n/a")</f>
        <v>5.069</v>
      </c>
      <c r="G2973" s="87">
        <f>+IF(ISNUMBER(DATA!T980),DATA!T980,"n/a")</f>
        <v>53887</v>
      </c>
      <c r="H2973" s="78">
        <f>+IF(ISNUMBER(DATA!U980),DATA!U980,"n/a")</f>
        <v>7.8879999999999999</v>
      </c>
      <c r="I2973" s="87">
        <f>+IF(ISNUMBER(DATA!AD980),DATA!AD980,"n/a")</f>
        <v>102228</v>
      </c>
      <c r="J2973" s="78">
        <f>+IF(ISNUMBER(DATA!AE980),DATA!AE980,"n/a")</f>
        <v>7.3860000000000001</v>
      </c>
      <c r="K2973" s="87">
        <f>+IF(ISNUMBER(DATA!AN980),DATA!AN980,"n/a")</f>
        <v>209180</v>
      </c>
      <c r="L2973" s="78">
        <f>+IF(ISNUMBER(DATA!AO980),DATA!AO980,"n/a")</f>
        <v>9.5549999999999997</v>
      </c>
      <c r="M2973" s="67"/>
      <c r="N2973" s="67"/>
      <c r="O2973" s="67"/>
      <c r="P2973" s="67"/>
      <c r="Q2973" s="67"/>
      <c r="S2973" s="71"/>
      <c r="U2973" s="71"/>
      <c r="W2973" s="71"/>
      <c r="Y2973" s="71"/>
    </row>
    <row r="2974" spans="1:25" s="70" customFormat="1" x14ac:dyDescent="0.2">
      <c r="A2974" s="67" t="s">
        <v>28</v>
      </c>
      <c r="B2974" s="67" t="s">
        <v>23</v>
      </c>
      <c r="C2974" s="67" t="s">
        <v>9</v>
      </c>
      <c r="D2974" s="67" t="s">
        <v>283</v>
      </c>
      <c r="E2974" s="87">
        <f>+IF(ISNUMBER(DATA!J981),DATA!J981,"n/a")</f>
        <v>1947</v>
      </c>
      <c r="F2974" s="78">
        <f>+IF(ISNUMBER(DATA!K981),DATA!K981,"n/a")</f>
        <v>0.31900000000000001</v>
      </c>
      <c r="G2974" s="87">
        <f>+IF(ISNUMBER(DATA!T981),DATA!T981,"n/a")</f>
        <v>6349</v>
      </c>
      <c r="H2974" s="78">
        <f>+IF(ISNUMBER(DATA!U981),DATA!U981,"n/a")</f>
        <v>0.24199999999999999</v>
      </c>
      <c r="I2974" s="87">
        <f>+IF(ISNUMBER(DATA!AD981),DATA!AD981,"n/a")</f>
        <v>14985</v>
      </c>
      <c r="J2974" s="78">
        <f>+IF(ISNUMBER(DATA!AE981),DATA!AE981,"n/a")</f>
        <v>0.30299999999999999</v>
      </c>
      <c r="K2974" s="87">
        <f>+IF(ISNUMBER(DATA!AN981),DATA!AN981,"n/a")</f>
        <v>23351</v>
      </c>
      <c r="L2974" s="78">
        <f>+IF(ISNUMBER(DATA!AO981),DATA!AO981,"n/a")</f>
        <v>0.22800000000000001</v>
      </c>
      <c r="M2974" s="67"/>
      <c r="N2974" s="67"/>
      <c r="O2974" s="67"/>
      <c r="P2974" s="67"/>
      <c r="Q2974" s="67"/>
      <c r="S2974" s="71"/>
      <c r="U2974" s="71"/>
      <c r="W2974" s="71"/>
      <c r="Y2974" s="71"/>
    </row>
    <row r="2975" spans="1:25" s="70" customFormat="1" x14ac:dyDescent="0.2">
      <c r="A2975" s="67" t="s">
        <v>28</v>
      </c>
      <c r="B2975" s="67" t="s">
        <v>23</v>
      </c>
      <c r="C2975" s="67" t="s">
        <v>9</v>
      </c>
      <c r="D2975" s="67" t="s">
        <v>284</v>
      </c>
      <c r="E2975" s="87">
        <f>+IF(ISNUMBER(DATA!J982),DATA!J982,"n/a")</f>
        <v>6528</v>
      </c>
      <c r="F2975" s="78">
        <f>+IF(ISNUMBER(DATA!K982),DATA!K982,"n/a")</f>
        <v>4.508</v>
      </c>
      <c r="G2975" s="87">
        <f>+IF(ISNUMBER(DATA!T982),DATA!T982,"n/a")</f>
        <v>21277</v>
      </c>
      <c r="H2975" s="78">
        <f>+IF(ISNUMBER(DATA!U982),DATA!U982,"n/a")</f>
        <v>4.0979999999999999</v>
      </c>
      <c r="I2975" s="87">
        <f>+IF(ISNUMBER(DATA!AD982),DATA!AD982,"n/a")</f>
        <v>43199</v>
      </c>
      <c r="J2975" s="78">
        <f>+IF(ISNUMBER(DATA!AE982),DATA!AE982,"n/a")</f>
        <v>3.4809999999999999</v>
      </c>
      <c r="K2975" s="87">
        <f>+IF(ISNUMBER(DATA!AN982),DATA!AN982,"n/a")</f>
        <v>49619</v>
      </c>
      <c r="L2975" s="78">
        <f>+IF(ISNUMBER(DATA!AO982),DATA!AO982,"n/a")</f>
        <v>1.9359999999999999</v>
      </c>
      <c r="M2975" s="67"/>
      <c r="N2975" s="67"/>
      <c r="O2975" s="67"/>
      <c r="P2975" s="67"/>
      <c r="Q2975" s="67"/>
      <c r="S2975" s="71"/>
      <c r="U2975" s="71"/>
      <c r="W2975" s="71"/>
      <c r="Y2975" s="71"/>
    </row>
    <row r="2976" spans="1:25" s="70" customFormat="1" x14ac:dyDescent="0.2">
      <c r="A2976" s="67" t="s">
        <v>28</v>
      </c>
      <c r="B2976" s="67" t="s">
        <v>23</v>
      </c>
      <c r="C2976" s="67" t="s">
        <v>9</v>
      </c>
      <c r="D2976" s="67" t="s">
        <v>285</v>
      </c>
      <c r="E2976" s="87">
        <f>+IF(ISNUMBER(DATA!J983),DATA!J983,"n/a")</f>
        <v>13337</v>
      </c>
      <c r="F2976" s="78">
        <f>+IF(ISNUMBER(DATA!K983),DATA!K983,"n/a")</f>
        <v>2.6629999999999998</v>
      </c>
      <c r="G2976" s="87">
        <f>+IF(ISNUMBER(DATA!T983),DATA!T983,"n/a")</f>
        <v>37715</v>
      </c>
      <c r="H2976" s="78">
        <f>+IF(ISNUMBER(DATA!U983),DATA!U983,"n/a")</f>
        <v>2.214</v>
      </c>
      <c r="I2976" s="87">
        <f>+IF(ISNUMBER(DATA!AD983),DATA!AD983,"n/a")</f>
        <v>73298</v>
      </c>
      <c r="J2976" s="78">
        <f>+IF(ISNUMBER(DATA!AE983),DATA!AE983,"n/a")</f>
        <v>2.0089999999999999</v>
      </c>
      <c r="K2976" s="87">
        <f>+IF(ISNUMBER(DATA!AN983),DATA!AN983,"n/a")</f>
        <v>146354</v>
      </c>
      <c r="L2976" s="78">
        <f>+IF(ISNUMBER(DATA!AO983),DATA!AO983,"n/a")</f>
        <v>2.4710000000000001</v>
      </c>
      <c r="M2976" s="67"/>
      <c r="N2976" s="67"/>
      <c r="O2976" s="67"/>
      <c r="P2976" s="67"/>
      <c r="Q2976" s="67"/>
      <c r="S2976" s="71"/>
      <c r="U2976" s="71"/>
      <c r="W2976" s="71"/>
      <c r="Y2976" s="71"/>
    </row>
    <row r="2977" spans="1:25" s="70" customFormat="1" x14ac:dyDescent="0.2">
      <c r="A2977" s="67" t="s">
        <v>28</v>
      </c>
      <c r="B2977" s="67" t="s">
        <v>23</v>
      </c>
      <c r="C2977" s="67" t="s">
        <v>9</v>
      </c>
      <c r="D2977" s="67" t="s">
        <v>286</v>
      </c>
      <c r="E2977" s="87">
        <f>+IF(ISNUMBER(DATA!J984),DATA!J984,"n/a")</f>
        <v>11390</v>
      </c>
      <c r="F2977" s="78">
        <f>+IF(ISNUMBER(DATA!K984),DATA!K984,"n/a")</f>
        <v>3.54</v>
      </c>
      <c r="G2977" s="87">
        <f>+IF(ISNUMBER(DATA!T984),DATA!T984,"n/a")</f>
        <v>31519</v>
      </c>
      <c r="H2977" s="78">
        <f>+IF(ISNUMBER(DATA!U984),DATA!U984,"n/a")</f>
        <v>2.6850000000000001</v>
      </c>
      <c r="I2977" s="87">
        <f>+IF(ISNUMBER(DATA!AD984),DATA!AD984,"n/a")</f>
        <v>59398</v>
      </c>
      <c r="J2977" s="78">
        <f>+IF(ISNUMBER(DATA!AE984),DATA!AE984,"n/a")</f>
        <v>2.2389999999999999</v>
      </c>
      <c r="K2977" s="87">
        <f>+IF(ISNUMBER(DATA!AN984),DATA!AN984,"n/a")</f>
        <v>99897</v>
      </c>
      <c r="L2977" s="78">
        <f>+IF(ISNUMBER(DATA!AO984),DATA!AO984,"n/a")</f>
        <v>1.9530000000000001</v>
      </c>
      <c r="M2977" s="67"/>
      <c r="N2977" s="67"/>
      <c r="O2977" s="67"/>
      <c r="P2977" s="67"/>
      <c r="Q2977" s="67"/>
      <c r="S2977" s="71"/>
      <c r="U2977" s="71"/>
      <c r="W2977" s="71"/>
      <c r="Y2977" s="71"/>
    </row>
    <row r="2978" spans="1:25" s="70" customFormat="1" x14ac:dyDescent="0.2">
      <c r="A2978" s="67" t="s">
        <v>28</v>
      </c>
      <c r="B2978" s="67" t="s">
        <v>23</v>
      </c>
      <c r="C2978" s="67" t="s">
        <v>9</v>
      </c>
      <c r="D2978" s="67" t="s">
        <v>287</v>
      </c>
      <c r="E2978" s="87">
        <f>+IF(ISNUMBER(DATA!J985),DATA!J985,"n/a")</f>
        <v>10653</v>
      </c>
      <c r="F2978" s="78">
        <f>+IF(ISNUMBER(DATA!K985),DATA!K985,"n/a")</f>
        <v>4.2229999999999999</v>
      </c>
      <c r="G2978" s="87">
        <f>+IF(ISNUMBER(DATA!T985),DATA!T985,"n/a")</f>
        <v>33058</v>
      </c>
      <c r="H2978" s="78">
        <f>+IF(ISNUMBER(DATA!U985),DATA!U985,"n/a")</f>
        <v>3.758</v>
      </c>
      <c r="I2978" s="87">
        <f>+IF(ISNUMBER(DATA!AD985),DATA!AD985,"n/a")</f>
        <v>61939</v>
      </c>
      <c r="J2978" s="78">
        <f>+IF(ISNUMBER(DATA!AE985),DATA!AE985,"n/a")</f>
        <v>2.8889999999999998</v>
      </c>
      <c r="K2978" s="87">
        <f>+IF(ISNUMBER(DATA!AN985),DATA!AN985,"n/a")</f>
        <v>73048</v>
      </c>
      <c r="L2978" s="78">
        <f>+IF(ISNUMBER(DATA!AO985),DATA!AO985,"n/a")</f>
        <v>1.389</v>
      </c>
      <c r="M2978" s="67"/>
      <c r="N2978" s="67"/>
      <c r="O2978" s="67"/>
      <c r="P2978" s="67"/>
      <c r="Q2978" s="67"/>
      <c r="S2978" s="71"/>
      <c r="U2978" s="71"/>
      <c r="W2978" s="71"/>
      <c r="Y2978" s="71"/>
    </row>
    <row r="2979" spans="1:25" s="70" customFormat="1" x14ac:dyDescent="0.2">
      <c r="A2979" s="67" t="s">
        <v>28</v>
      </c>
      <c r="B2979" s="67" t="s">
        <v>23</v>
      </c>
      <c r="C2979" s="67" t="s">
        <v>9</v>
      </c>
      <c r="D2979" s="67" t="s">
        <v>288</v>
      </c>
      <c r="E2979" s="87">
        <f>+IF(ISNUMBER(DATA!J986),DATA!J986,"n/a")</f>
        <v>80</v>
      </c>
      <c r="F2979" s="78">
        <f>+IF(ISNUMBER(DATA!K986),DATA!K986,"n/a")</f>
        <v>-0.22</v>
      </c>
      <c r="G2979" s="87">
        <f>+IF(ISNUMBER(DATA!T986),DATA!T986,"n/a")</f>
        <v>324</v>
      </c>
      <c r="H2979" s="78">
        <f>+IF(ISNUMBER(DATA!U986),DATA!U986,"n/a")</f>
        <v>-0.13300000000000001</v>
      </c>
      <c r="I2979" s="87">
        <f>+IF(ISNUMBER(DATA!AD986),DATA!AD986,"n/a")</f>
        <v>600</v>
      </c>
      <c r="J2979" s="78">
        <f>+IF(ISNUMBER(DATA!AE986),DATA!AE986,"n/a")</f>
        <v>-0.35399999999999998</v>
      </c>
      <c r="K2979" s="87">
        <f>+IF(ISNUMBER(DATA!AN986),DATA!AN986,"n/a")</f>
        <v>1161</v>
      </c>
      <c r="L2979" s="78">
        <f>+IF(ISNUMBER(DATA!AO986),DATA!AO986,"n/a")</f>
        <v>-0.30299999999999999</v>
      </c>
      <c r="M2979" s="67"/>
      <c r="N2979" s="67"/>
      <c r="O2979" s="67"/>
      <c r="P2979" s="67"/>
      <c r="Q2979" s="67"/>
      <c r="S2979" s="71"/>
      <c r="U2979" s="71"/>
      <c r="W2979" s="71"/>
      <c r="Y2979" s="71"/>
    </row>
    <row r="2980" spans="1:25" s="70" customFormat="1" x14ac:dyDescent="0.2">
      <c r="A2980" s="67" t="s">
        <v>28</v>
      </c>
      <c r="B2980" s="67" t="s">
        <v>23</v>
      </c>
      <c r="C2980" s="67" t="s">
        <v>9</v>
      </c>
      <c r="D2980" s="67" t="s">
        <v>289</v>
      </c>
      <c r="E2980" s="87">
        <f>+IF(ISNUMBER(DATA!J987),DATA!J987,"n/a")</f>
        <v>8166</v>
      </c>
      <c r="F2980" s="78">
        <f>+IF(ISNUMBER(DATA!K987),DATA!K987,"n/a")</f>
        <v>1.137</v>
      </c>
      <c r="G2980" s="87">
        <f>+IF(ISNUMBER(DATA!T987),DATA!T987,"n/a")</f>
        <v>16639</v>
      </c>
      <c r="H2980" s="78">
        <f>+IF(ISNUMBER(DATA!U987),DATA!U987,"n/a")</f>
        <v>0.123</v>
      </c>
      <c r="I2980" s="87">
        <f>+IF(ISNUMBER(DATA!AD987),DATA!AD987,"n/a")</f>
        <v>30504</v>
      </c>
      <c r="J2980" s="78">
        <f>+IF(ISNUMBER(DATA!AE987),DATA!AE987,"n/a")</f>
        <v>-9.2999999999999999E-2</v>
      </c>
      <c r="K2980" s="87">
        <f>+IF(ISNUMBER(DATA!AN987),DATA!AN987,"n/a")</f>
        <v>51223</v>
      </c>
      <c r="L2980" s="78">
        <f>+IF(ISNUMBER(DATA!AO987),DATA!AO987,"n/a")</f>
        <v>-9.8000000000000004E-2</v>
      </c>
      <c r="M2980" s="67"/>
      <c r="N2980" s="67"/>
      <c r="O2980" s="67"/>
      <c r="P2980" s="67"/>
      <c r="Q2980" s="67"/>
      <c r="S2980" s="71"/>
      <c r="U2980" s="71"/>
      <c r="W2980" s="71"/>
      <c r="Y2980" s="71"/>
    </row>
    <row r="2981" spans="1:25" s="70" customFormat="1" x14ac:dyDescent="0.2">
      <c r="A2981" s="67" t="s">
        <v>28</v>
      </c>
      <c r="B2981" s="67" t="s">
        <v>23</v>
      </c>
      <c r="C2981" s="67" t="s">
        <v>9</v>
      </c>
      <c r="D2981" s="67" t="s">
        <v>290</v>
      </c>
      <c r="E2981" s="87">
        <f>+IF(ISNUMBER(DATA!J988),DATA!J988,"n/a")</f>
        <v>13504</v>
      </c>
      <c r="F2981" s="78">
        <f>+IF(ISNUMBER(DATA!K988),DATA!K988,"n/a")</f>
        <v>2.0259999999999998</v>
      </c>
      <c r="G2981" s="87">
        <f>+IF(ISNUMBER(DATA!T988),DATA!T988,"n/a")</f>
        <v>22801</v>
      </c>
      <c r="H2981" s="78">
        <f>+IF(ISNUMBER(DATA!U988),DATA!U988,"n/a")</f>
        <v>0.40200000000000002</v>
      </c>
      <c r="I2981" s="87">
        <f>+IF(ISNUMBER(DATA!AD988),DATA!AD988,"n/a")</f>
        <v>39592</v>
      </c>
      <c r="J2981" s="78">
        <f>+IF(ISNUMBER(DATA!AE988),DATA!AE988,"n/a")</f>
        <v>3.5000000000000003E-2</v>
      </c>
      <c r="K2981" s="87">
        <f>+IF(ISNUMBER(DATA!AN988),DATA!AN988,"n/a")</f>
        <v>64908</v>
      </c>
      <c r="L2981" s="78">
        <f>+IF(ISNUMBER(DATA!AO988),DATA!AO988,"n/a")</f>
        <v>-4.1000000000000002E-2</v>
      </c>
      <c r="M2981" s="67"/>
      <c r="N2981" s="67"/>
      <c r="O2981" s="67"/>
      <c r="P2981" s="67"/>
      <c r="Q2981" s="67"/>
      <c r="S2981" s="71"/>
      <c r="U2981" s="71"/>
      <c r="W2981" s="71"/>
      <c r="Y2981" s="71"/>
    </row>
    <row r="2982" spans="1:25" s="70" customFormat="1" x14ac:dyDescent="0.2">
      <c r="A2982" s="67" t="s">
        <v>28</v>
      </c>
      <c r="B2982" s="67" t="s">
        <v>23</v>
      </c>
      <c r="C2982" s="67" t="s">
        <v>9</v>
      </c>
      <c r="D2982" s="67" t="s">
        <v>291</v>
      </c>
      <c r="E2982" s="87">
        <f>+IF(ISNUMBER(DATA!J989),DATA!J989,"n/a")</f>
        <v>15040</v>
      </c>
      <c r="F2982" s="78">
        <f>+IF(ISNUMBER(DATA!K989),DATA!K989,"n/a")</f>
        <v>3.3340000000000001</v>
      </c>
      <c r="G2982" s="87">
        <f>+IF(ISNUMBER(DATA!T989),DATA!T989,"n/a")</f>
        <v>39804</v>
      </c>
      <c r="H2982" s="78">
        <f>+IF(ISNUMBER(DATA!U989),DATA!U989,"n/a")</f>
        <v>2.5739999999999998</v>
      </c>
      <c r="I2982" s="87">
        <f>+IF(ISNUMBER(DATA!AD989),DATA!AD989,"n/a")</f>
        <v>75307</v>
      </c>
      <c r="J2982" s="78">
        <f>+IF(ISNUMBER(DATA!AE989),DATA!AE989,"n/a")</f>
        <v>2.4169999999999998</v>
      </c>
      <c r="K2982" s="87">
        <f>+IF(ISNUMBER(DATA!AN989),DATA!AN989,"n/a")</f>
        <v>160272</v>
      </c>
      <c r="L2982" s="78">
        <f>+IF(ISNUMBER(DATA!AO989),DATA!AO989,"n/a")</f>
        <v>3.734</v>
      </c>
      <c r="M2982" s="67"/>
      <c r="N2982" s="67"/>
      <c r="O2982" s="67"/>
      <c r="P2982" s="67"/>
      <c r="Q2982" s="67"/>
      <c r="S2982" s="71"/>
      <c r="U2982" s="71"/>
      <c r="W2982" s="71"/>
      <c r="Y2982" s="71"/>
    </row>
    <row r="2983" spans="1:25" s="70" customFormat="1" x14ac:dyDescent="0.2">
      <c r="A2983" s="67" t="s">
        <v>28</v>
      </c>
      <c r="B2983" s="67" t="s">
        <v>23</v>
      </c>
      <c r="C2983" s="67" t="s">
        <v>9</v>
      </c>
      <c r="D2983" s="67" t="s">
        <v>292</v>
      </c>
      <c r="E2983" s="87">
        <f>+IF(ISNUMBER(DATA!J990),DATA!J990,"n/a")</f>
        <v>5711</v>
      </c>
      <c r="F2983" s="78">
        <f>+IF(ISNUMBER(DATA!K990),DATA!K990,"n/a")</f>
        <v>2.1709999999999998</v>
      </c>
      <c r="G2983" s="87">
        <f>+IF(ISNUMBER(DATA!T990),DATA!T990,"n/a")</f>
        <v>19290</v>
      </c>
      <c r="H2983" s="78">
        <f>+IF(ISNUMBER(DATA!U990),DATA!U990,"n/a")</f>
        <v>2.5379999999999998</v>
      </c>
      <c r="I2983" s="87">
        <f>+IF(ISNUMBER(DATA!AD990),DATA!AD990,"n/a")</f>
        <v>36490</v>
      </c>
      <c r="J2983" s="78">
        <f>+IF(ISNUMBER(DATA!AE990),DATA!AE990,"n/a")</f>
        <v>1.6910000000000001</v>
      </c>
      <c r="K2983" s="87">
        <f>+IF(ISNUMBER(DATA!AN990),DATA!AN990,"n/a")</f>
        <v>68572</v>
      </c>
      <c r="L2983" s="78">
        <f>+IF(ISNUMBER(DATA!AO990),DATA!AO990,"n/a")</f>
        <v>1.845</v>
      </c>
      <c r="M2983" s="67"/>
      <c r="N2983" s="67"/>
      <c r="O2983" s="67"/>
      <c r="P2983" s="67"/>
      <c r="Q2983" s="67"/>
      <c r="S2983" s="71"/>
      <c r="U2983" s="71"/>
      <c r="W2983" s="71"/>
      <c r="Y2983" s="71"/>
    </row>
    <row r="2984" spans="1:25" s="70" customFormat="1" x14ac:dyDescent="0.2">
      <c r="A2984" s="67" t="s">
        <v>28</v>
      </c>
      <c r="B2984" s="67" t="s">
        <v>23</v>
      </c>
      <c r="C2984" s="67" t="s">
        <v>9</v>
      </c>
      <c r="D2984" s="67" t="s">
        <v>293</v>
      </c>
      <c r="E2984" s="87">
        <f>+IF(ISNUMBER(DATA!J991),DATA!J991,"n/a")</f>
        <v>2418</v>
      </c>
      <c r="F2984" s="78">
        <f>+IF(ISNUMBER(DATA!K991),DATA!K991,"n/a")</f>
        <v>-9.4E-2</v>
      </c>
      <c r="G2984" s="87">
        <f>+IF(ISNUMBER(DATA!T991),DATA!T991,"n/a")</f>
        <v>8401</v>
      </c>
      <c r="H2984" s="78">
        <f>+IF(ISNUMBER(DATA!U991),DATA!U991,"n/a")</f>
        <v>-1.4E-2</v>
      </c>
      <c r="I2984" s="87">
        <f>+IF(ISNUMBER(DATA!AD991),DATA!AD991,"n/a")</f>
        <v>17508</v>
      </c>
      <c r="J2984" s="78">
        <f>+IF(ISNUMBER(DATA!AE991),DATA!AE991,"n/a")</f>
        <v>0.12</v>
      </c>
      <c r="K2984" s="87">
        <f>+IF(ISNUMBER(DATA!AN991),DATA!AN991,"n/a")</f>
        <v>35021</v>
      </c>
      <c r="L2984" s="78">
        <f>+IF(ISNUMBER(DATA!AO991),DATA!AO991,"n/a")</f>
        <v>0.38600000000000001</v>
      </c>
      <c r="M2984" s="67"/>
      <c r="N2984" s="67"/>
      <c r="O2984" s="67"/>
      <c r="P2984" s="67"/>
      <c r="Q2984" s="67"/>
      <c r="S2984" s="71"/>
      <c r="U2984" s="71"/>
      <c r="W2984" s="71"/>
      <c r="Y2984" s="71"/>
    </row>
    <row r="2985" spans="1:25" s="70" customFormat="1" x14ac:dyDescent="0.2">
      <c r="A2985" s="67" t="s">
        <v>28</v>
      </c>
      <c r="B2985" s="67" t="s">
        <v>23</v>
      </c>
      <c r="C2985" s="67" t="s">
        <v>9</v>
      </c>
      <c r="D2985" s="67" t="s">
        <v>294</v>
      </c>
      <c r="E2985" s="87">
        <f>+IF(ISNUMBER(DATA!J992),DATA!J992,"n/a")</f>
        <v>907</v>
      </c>
      <c r="F2985" s="78">
        <f>+IF(ISNUMBER(DATA!K992),DATA!K992,"n/a")</f>
        <v>0.73499999999999999</v>
      </c>
      <c r="G2985" s="87">
        <f>+IF(ISNUMBER(DATA!T992),DATA!T992,"n/a")</f>
        <v>3095</v>
      </c>
      <c r="H2985" s="78">
        <f>+IF(ISNUMBER(DATA!U992),DATA!U992,"n/a")</f>
        <v>0.64600000000000002</v>
      </c>
      <c r="I2985" s="87">
        <f>+IF(ISNUMBER(DATA!AD992),DATA!AD992,"n/a")</f>
        <v>6379</v>
      </c>
      <c r="J2985" s="78">
        <f>+IF(ISNUMBER(DATA!AE992),DATA!AE992,"n/a")</f>
        <v>0.45900000000000002</v>
      </c>
      <c r="K2985" s="87">
        <f>+IF(ISNUMBER(DATA!AN992),DATA!AN992,"n/a")</f>
        <v>10881</v>
      </c>
      <c r="L2985" s="78">
        <f>+IF(ISNUMBER(DATA!AO992),DATA!AO992,"n/a")</f>
        <v>0.28699999999999998</v>
      </c>
      <c r="M2985" s="67"/>
      <c r="N2985" s="67"/>
      <c r="O2985" s="67"/>
      <c r="P2985" s="67"/>
      <c r="Q2985" s="67"/>
      <c r="S2985" s="71"/>
      <c r="U2985" s="71"/>
      <c r="W2985" s="71"/>
      <c r="Y2985" s="71"/>
    </row>
    <row r="2986" spans="1:25" s="70" customFormat="1" x14ac:dyDescent="0.2">
      <c r="A2986" s="67" t="s">
        <v>28</v>
      </c>
      <c r="B2986" s="67" t="s">
        <v>23</v>
      </c>
      <c r="C2986" s="67" t="s">
        <v>9</v>
      </c>
      <c r="D2986" s="67" t="s">
        <v>295</v>
      </c>
      <c r="E2986" s="87">
        <f>+IF(ISNUMBER(DATA!J993),DATA!J993,"n/a")</f>
        <v>30203</v>
      </c>
      <c r="F2986" s="78">
        <f>+IF(ISNUMBER(DATA!K993),DATA!K993,"n/a")</f>
        <v>4.2809999999999997</v>
      </c>
      <c r="G2986" s="87">
        <f>+IF(ISNUMBER(DATA!T993),DATA!T993,"n/a")</f>
        <v>90309</v>
      </c>
      <c r="H2986" s="78">
        <f>+IF(ISNUMBER(DATA!U993),DATA!U993,"n/a")</f>
        <v>3.6880000000000002</v>
      </c>
      <c r="I2986" s="87">
        <f>+IF(ISNUMBER(DATA!AD993),DATA!AD993,"n/a")</f>
        <v>182091</v>
      </c>
      <c r="J2986" s="78">
        <f>+IF(ISNUMBER(DATA!AE993),DATA!AE993,"n/a")</f>
        <v>3.2839999999999998</v>
      </c>
      <c r="K2986" s="87">
        <f>+IF(ISNUMBER(DATA!AN993),DATA!AN993,"n/a")</f>
        <v>255156</v>
      </c>
      <c r="L2986" s="78">
        <f>+IF(ISNUMBER(DATA!AO993),DATA!AO993,"n/a")</f>
        <v>2.2799999999999998</v>
      </c>
      <c r="M2986" s="67"/>
      <c r="N2986" s="67"/>
      <c r="O2986" s="67"/>
      <c r="P2986" s="67"/>
      <c r="Q2986" s="67"/>
      <c r="S2986" s="71"/>
      <c r="U2986" s="71"/>
      <c r="W2986" s="71"/>
      <c r="Y2986" s="71"/>
    </row>
    <row r="2987" spans="1:25" s="70" customFormat="1" x14ac:dyDescent="0.2">
      <c r="A2987" s="67" t="s">
        <v>28</v>
      </c>
      <c r="B2987" s="67" t="s">
        <v>23</v>
      </c>
      <c r="C2987" s="67" t="s">
        <v>9</v>
      </c>
      <c r="D2987" s="67" t="s">
        <v>296</v>
      </c>
      <c r="E2987" s="87">
        <f>+IF(ISNUMBER(DATA!J994),DATA!J994,"n/a")</f>
        <v>5843</v>
      </c>
      <c r="F2987" s="78">
        <f>+IF(ISNUMBER(DATA!K994),DATA!K994,"n/a")</f>
        <v>4.8659999999999997</v>
      </c>
      <c r="G2987" s="87">
        <f>+IF(ISNUMBER(DATA!T994),DATA!T994,"n/a")</f>
        <v>17661</v>
      </c>
      <c r="H2987" s="78">
        <f>+IF(ISNUMBER(DATA!U994),DATA!U994,"n/a")</f>
        <v>3.149</v>
      </c>
      <c r="I2987" s="87">
        <f>+IF(ISNUMBER(DATA!AD994),DATA!AD994,"n/a")</f>
        <v>32226</v>
      </c>
      <c r="J2987" s="78">
        <f>+IF(ISNUMBER(DATA!AE994),DATA!AE994,"n/a")</f>
        <v>2.7970000000000002</v>
      </c>
      <c r="K2987" s="87">
        <f>+IF(ISNUMBER(DATA!AN994),DATA!AN994,"n/a")</f>
        <v>60373</v>
      </c>
      <c r="L2987" s="78">
        <f>+IF(ISNUMBER(DATA!AO994),DATA!AO994,"n/a")</f>
        <v>4.0839999999999996</v>
      </c>
      <c r="M2987" s="67"/>
      <c r="N2987" s="67"/>
      <c r="O2987" s="67"/>
      <c r="P2987" s="67"/>
      <c r="Q2987" s="67"/>
      <c r="S2987" s="71"/>
      <c r="U2987" s="71"/>
      <c r="W2987" s="71"/>
      <c r="Y2987" s="71"/>
    </row>
    <row r="2988" spans="1:25" s="70" customFormat="1" x14ac:dyDescent="0.2">
      <c r="A2988" s="67" t="s">
        <v>28</v>
      </c>
      <c r="B2988" s="67" t="s">
        <v>23</v>
      </c>
      <c r="C2988" s="67" t="s">
        <v>9</v>
      </c>
      <c r="D2988" s="67" t="s">
        <v>297</v>
      </c>
      <c r="E2988" s="87">
        <f>+IF(ISNUMBER(DATA!J995),DATA!J995,"n/a")</f>
        <v>8299</v>
      </c>
      <c r="F2988" s="78">
        <f>+IF(ISNUMBER(DATA!K995),DATA!K995,"n/a")</f>
        <v>-0.124</v>
      </c>
      <c r="G2988" s="87">
        <f>+IF(ISNUMBER(DATA!T995),DATA!T995,"n/a")</f>
        <v>28301</v>
      </c>
      <c r="H2988" s="78">
        <f>+IF(ISNUMBER(DATA!U995),DATA!U995,"n/a")</f>
        <v>-2.5999999999999999E-2</v>
      </c>
      <c r="I2988" s="87">
        <f>+IF(ISNUMBER(DATA!AD995),DATA!AD995,"n/a")</f>
        <v>56875</v>
      </c>
      <c r="J2988" s="78">
        <f>+IF(ISNUMBER(DATA!AE995),DATA!AE995,"n/a")</f>
        <v>7.0000000000000007E-2</v>
      </c>
      <c r="K2988" s="87">
        <f>+IF(ISNUMBER(DATA!AN995),DATA!AN995,"n/a")</f>
        <v>115428</v>
      </c>
      <c r="L2988" s="78">
        <f>+IF(ISNUMBER(DATA!AO995),DATA!AO995,"n/a")</f>
        <v>0.23599999999999999</v>
      </c>
      <c r="M2988" s="67"/>
      <c r="N2988" s="67"/>
      <c r="O2988" s="67"/>
      <c r="P2988" s="67"/>
      <c r="Q2988" s="67"/>
      <c r="S2988" s="71"/>
      <c r="U2988" s="71"/>
      <c r="W2988" s="71"/>
      <c r="Y2988" s="71"/>
    </row>
    <row r="2989" spans="1:25" s="70" customFormat="1" x14ac:dyDescent="0.2">
      <c r="A2989" s="67" t="s">
        <v>28</v>
      </c>
      <c r="B2989" s="67" t="s">
        <v>23</v>
      </c>
      <c r="C2989" s="67" t="s">
        <v>9</v>
      </c>
      <c r="D2989" s="67" t="s">
        <v>298</v>
      </c>
      <c r="E2989" s="87">
        <f>+IF(ISNUMBER(DATA!J996),DATA!J996,"n/a")</f>
        <v>1666</v>
      </c>
      <c r="F2989" s="78">
        <f>+IF(ISNUMBER(DATA!K996),DATA!K996,"n/a")</f>
        <v>0.245</v>
      </c>
      <c r="G2989" s="87">
        <f>+IF(ISNUMBER(DATA!T996),DATA!T996,"n/a")</f>
        <v>5245</v>
      </c>
      <c r="H2989" s="78">
        <f>+IF(ISNUMBER(DATA!U996),DATA!U996,"n/a")</f>
        <v>0.25900000000000001</v>
      </c>
      <c r="I2989" s="87">
        <f>+IF(ISNUMBER(DATA!AD996),DATA!AD996,"n/a")</f>
        <v>10289</v>
      </c>
      <c r="J2989" s="78">
        <f>+IF(ISNUMBER(DATA!AE996),DATA!AE996,"n/a")</f>
        <v>-0.191</v>
      </c>
      <c r="K2989" s="87">
        <f>+IF(ISNUMBER(DATA!AN996),DATA!AN996,"n/a")</f>
        <v>22116</v>
      </c>
      <c r="L2989" s="78">
        <f>+IF(ISNUMBER(DATA!AO996),DATA!AO996,"n/a")</f>
        <v>-1.7000000000000001E-2</v>
      </c>
      <c r="M2989" s="67"/>
      <c r="N2989" s="67"/>
      <c r="O2989" s="67"/>
      <c r="P2989" s="67"/>
      <c r="Q2989" s="67"/>
      <c r="S2989" s="71"/>
      <c r="U2989" s="71"/>
      <c r="W2989" s="71"/>
      <c r="Y2989" s="71"/>
    </row>
    <row r="2990" spans="1:25" s="70" customFormat="1" x14ac:dyDescent="0.2">
      <c r="A2990" s="67" t="s">
        <v>28</v>
      </c>
      <c r="B2990" s="67" t="s">
        <v>23</v>
      </c>
      <c r="C2990" s="67" t="s">
        <v>9</v>
      </c>
      <c r="D2990" s="67" t="s">
        <v>299</v>
      </c>
      <c r="E2990" s="87">
        <f>+IF(ISNUMBER(DATA!J997),DATA!J997,"n/a")</f>
        <v>1579</v>
      </c>
      <c r="F2990" s="78">
        <f>+IF(ISNUMBER(DATA!K997),DATA!K997,"n/a")</f>
        <v>-3.6999999999999998E-2</v>
      </c>
      <c r="G2990" s="87">
        <f>+IF(ISNUMBER(DATA!T997),DATA!T997,"n/a")</f>
        <v>5545</v>
      </c>
      <c r="H2990" s="78">
        <f>+IF(ISNUMBER(DATA!U997),DATA!U997,"n/a")</f>
        <v>0.19700000000000001</v>
      </c>
      <c r="I2990" s="87">
        <f>+IF(ISNUMBER(DATA!AD997),DATA!AD997,"n/a")</f>
        <v>11294</v>
      </c>
      <c r="J2990" s="78">
        <f>+IF(ISNUMBER(DATA!AE997),DATA!AE997,"n/a")</f>
        <v>6.0999999999999999E-2</v>
      </c>
      <c r="K2990" s="87">
        <f>+IF(ISNUMBER(DATA!AN997),DATA!AN997,"n/a")</f>
        <v>23557</v>
      </c>
      <c r="L2990" s="78">
        <f>+IF(ISNUMBER(DATA!AO997),DATA!AO997,"n/a")</f>
        <v>0.35699999999999998</v>
      </c>
      <c r="M2990" s="67"/>
      <c r="N2990" s="67"/>
      <c r="O2990" s="67"/>
      <c r="P2990" s="67"/>
      <c r="Q2990" s="67"/>
      <c r="S2990" s="71"/>
      <c r="U2990" s="71"/>
      <c r="W2990" s="71"/>
      <c r="Y2990" s="71"/>
    </row>
    <row r="2991" spans="1:25" s="70" customFormat="1" x14ac:dyDescent="0.2">
      <c r="A2991" s="67" t="s">
        <v>28</v>
      </c>
      <c r="B2991" s="67" t="s">
        <v>23</v>
      </c>
      <c r="C2991" s="67" t="s">
        <v>9</v>
      </c>
      <c r="D2991" s="67" t="s">
        <v>300</v>
      </c>
      <c r="E2991" s="87">
        <f>+IF(ISNUMBER(DATA!J998),DATA!J998,"n/a")</f>
        <v>7552</v>
      </c>
      <c r="F2991" s="78">
        <f>+IF(ISNUMBER(DATA!K998),DATA!K998,"n/a")</f>
        <v>3.6720000000000002</v>
      </c>
      <c r="G2991" s="87">
        <f>+IF(ISNUMBER(DATA!T998),DATA!T998,"n/a")</f>
        <v>22655</v>
      </c>
      <c r="H2991" s="78">
        <f>+IF(ISNUMBER(DATA!U998),DATA!U998,"n/a")</f>
        <v>2.3319999999999999</v>
      </c>
      <c r="I2991" s="87">
        <f>+IF(ISNUMBER(DATA!AD998),DATA!AD998,"n/a")</f>
        <v>42037</v>
      </c>
      <c r="J2991" s="78">
        <f>+IF(ISNUMBER(DATA!AE998),DATA!AE998,"n/a")</f>
        <v>2.2280000000000002</v>
      </c>
      <c r="K2991" s="87">
        <f>+IF(ISNUMBER(DATA!AN998),DATA!AN998,"n/a")</f>
        <v>79340</v>
      </c>
      <c r="L2991" s="78">
        <f>+IF(ISNUMBER(DATA!AO998),DATA!AO998,"n/a")</f>
        <v>3.39</v>
      </c>
      <c r="M2991" s="67"/>
      <c r="N2991" s="67"/>
      <c r="O2991" s="67"/>
      <c r="P2991" s="67"/>
      <c r="Q2991" s="67"/>
      <c r="S2991" s="71"/>
      <c r="U2991" s="71"/>
      <c r="W2991" s="71"/>
      <c r="Y2991" s="71"/>
    </row>
    <row r="2992" spans="1:25" s="70" customFormat="1" x14ac:dyDescent="0.2">
      <c r="A2992" s="67" t="s">
        <v>28</v>
      </c>
      <c r="B2992" s="67" t="s">
        <v>23</v>
      </c>
      <c r="C2992" s="67" t="s">
        <v>9</v>
      </c>
      <c r="D2992" s="67" t="s">
        <v>301</v>
      </c>
      <c r="E2992" s="87">
        <f>+IF(ISNUMBER(DATA!J999),DATA!J999,"n/a")</f>
        <v>5233</v>
      </c>
      <c r="F2992" s="78">
        <f>+IF(ISNUMBER(DATA!K999),DATA!K999,"n/a")</f>
        <v>-9.8000000000000004E-2</v>
      </c>
      <c r="G2992" s="87">
        <f>+IF(ISNUMBER(DATA!T999),DATA!T999,"n/a")</f>
        <v>15578</v>
      </c>
      <c r="H2992" s="78">
        <f>+IF(ISNUMBER(DATA!U999),DATA!U999,"n/a")</f>
        <v>-0.14199999999999999</v>
      </c>
      <c r="I2992" s="87">
        <f>+IF(ISNUMBER(DATA!AD999),DATA!AD999,"n/a")</f>
        <v>34238</v>
      </c>
      <c r="J2992" s="78">
        <f>+IF(ISNUMBER(DATA!AE999),DATA!AE999,"n/a")</f>
        <v>4.9000000000000002E-2</v>
      </c>
      <c r="K2992" s="87">
        <f>+IF(ISNUMBER(DATA!AN999),DATA!AN999,"n/a")</f>
        <v>70832</v>
      </c>
      <c r="L2992" s="78">
        <f>+IF(ISNUMBER(DATA!AO999),DATA!AO999,"n/a")</f>
        <v>0.41299999999999998</v>
      </c>
      <c r="M2992" s="67"/>
      <c r="N2992" s="67"/>
      <c r="O2992" s="67"/>
      <c r="P2992" s="67"/>
      <c r="Q2992" s="67"/>
      <c r="S2992" s="71"/>
      <c r="U2992" s="71"/>
      <c r="W2992" s="71"/>
      <c r="Y2992" s="71"/>
    </row>
    <row r="2993" spans="1:25" s="70" customFormat="1" x14ac:dyDescent="0.2">
      <c r="A2993" s="67" t="s">
        <v>28</v>
      </c>
      <c r="B2993" s="67" t="s">
        <v>23</v>
      </c>
      <c r="C2993" s="67" t="s">
        <v>9</v>
      </c>
      <c r="D2993" s="67" t="s">
        <v>302</v>
      </c>
      <c r="E2993" s="87">
        <f>+IF(ISNUMBER(DATA!J1000),DATA!J1000,"n/a")</f>
        <v>33766</v>
      </c>
      <c r="F2993" s="78">
        <f>+IF(ISNUMBER(DATA!K1000),DATA!K1000,"n/a")</f>
        <v>0.80700000000000005</v>
      </c>
      <c r="G2993" s="87">
        <f>+IF(ISNUMBER(DATA!T1000),DATA!T1000,"n/a")</f>
        <v>80572</v>
      </c>
      <c r="H2993" s="78">
        <f>+IF(ISNUMBER(DATA!U1000),DATA!U1000,"n/a")</f>
        <v>0.245</v>
      </c>
      <c r="I2993" s="87">
        <f>+IF(ISNUMBER(DATA!AD1000),DATA!AD1000,"n/a")</f>
        <v>162307</v>
      </c>
      <c r="J2993" s="78">
        <f>+IF(ISNUMBER(DATA!AE1000),DATA!AE1000,"n/a")</f>
        <v>4.1000000000000002E-2</v>
      </c>
      <c r="K2993" s="87">
        <f>+IF(ISNUMBER(DATA!AN1000),DATA!AN1000,"n/a")</f>
        <v>255720</v>
      </c>
      <c r="L2993" s="78">
        <f>+IF(ISNUMBER(DATA!AO1000),DATA!AO1000,"n/a")</f>
        <v>-0.13600000000000001</v>
      </c>
      <c r="M2993" s="67"/>
      <c r="N2993" s="67"/>
      <c r="O2993" s="67"/>
      <c r="P2993" s="67"/>
      <c r="Q2993" s="67"/>
      <c r="S2993" s="71"/>
      <c r="U2993" s="71"/>
      <c r="W2993" s="71"/>
      <c r="Y2993" s="71"/>
    </row>
    <row r="2994" spans="1:25" s="70" customFormat="1" x14ac:dyDescent="0.2">
      <c r="A2994" s="67" t="s">
        <v>28</v>
      </c>
      <c r="B2994" s="67" t="s">
        <v>23</v>
      </c>
      <c r="C2994" s="67" t="s">
        <v>9</v>
      </c>
      <c r="D2994" s="67" t="s">
        <v>303</v>
      </c>
      <c r="E2994" s="87">
        <f>+IF(ISNUMBER(DATA!J1001),DATA!J1001,"n/a")</f>
        <v>19301</v>
      </c>
      <c r="F2994" s="78">
        <f>+IF(ISNUMBER(DATA!K1001),DATA!K1001,"n/a")</f>
        <v>3.5619999999999998</v>
      </c>
      <c r="G2994" s="87">
        <f>+IF(ISNUMBER(DATA!T1001),DATA!T1001,"n/a")</f>
        <v>58324</v>
      </c>
      <c r="H2994" s="78">
        <f>+IF(ISNUMBER(DATA!U1001),DATA!U1001,"n/a")</f>
        <v>2.1909999999999998</v>
      </c>
      <c r="I2994" s="87">
        <f>+IF(ISNUMBER(DATA!AD1001),DATA!AD1001,"n/a")</f>
        <v>116728</v>
      </c>
      <c r="J2994" s="78">
        <f>+IF(ISNUMBER(DATA!AE1001),DATA!AE1001,"n/a")</f>
        <v>1.901</v>
      </c>
      <c r="K2994" s="87">
        <f>+IF(ISNUMBER(DATA!AN1001),DATA!AN1001,"n/a")</f>
        <v>147887</v>
      </c>
      <c r="L2994" s="78">
        <f>+IF(ISNUMBER(DATA!AO1001),DATA!AO1001,"n/a")</f>
        <v>1.1040000000000001</v>
      </c>
      <c r="M2994" s="67"/>
      <c r="N2994" s="67"/>
      <c r="O2994" s="67"/>
      <c r="P2994" s="67"/>
      <c r="Q2994" s="67"/>
      <c r="S2994" s="71"/>
      <c r="U2994" s="71"/>
      <c r="W2994" s="71"/>
      <c r="Y2994" s="71"/>
    </row>
    <row r="2995" spans="1:25" s="70" customFormat="1" x14ac:dyDescent="0.2">
      <c r="A2995" s="67" t="s">
        <v>28</v>
      </c>
      <c r="B2995" s="67" t="s">
        <v>23</v>
      </c>
      <c r="C2995" s="67" t="s">
        <v>9</v>
      </c>
      <c r="D2995" s="67" t="s">
        <v>304</v>
      </c>
      <c r="E2995" s="87">
        <f>+IF(ISNUMBER(DATA!J1002),DATA!J1002,"n/a")</f>
        <v>5234</v>
      </c>
      <c r="F2995" s="78">
        <f>+IF(ISNUMBER(DATA!K1002),DATA!K1002,"n/a")</f>
        <v>5.94</v>
      </c>
      <c r="G2995" s="87">
        <f>+IF(ISNUMBER(DATA!T1002),DATA!T1002,"n/a")</f>
        <v>15844</v>
      </c>
      <c r="H2995" s="78">
        <f>+IF(ISNUMBER(DATA!U1002),DATA!U1002,"n/a")</f>
        <v>6.508</v>
      </c>
      <c r="I2995" s="87">
        <f>+IF(ISNUMBER(DATA!AD1002),DATA!AD1002,"n/a")</f>
        <v>30716</v>
      </c>
      <c r="J2995" s="78">
        <f>+IF(ISNUMBER(DATA!AE1002),DATA!AE1002,"n/a")</f>
        <v>6.2530000000000001</v>
      </c>
      <c r="K2995" s="87">
        <f>+IF(ISNUMBER(DATA!AN1002),DATA!AN1002,"n/a")</f>
        <v>59293</v>
      </c>
      <c r="L2995" s="78">
        <f>+IF(ISNUMBER(DATA!AO1002),DATA!AO1002,"n/a")</f>
        <v>8.7119999999999997</v>
      </c>
      <c r="M2995" s="67"/>
      <c r="N2995" s="67"/>
      <c r="O2995" s="67"/>
      <c r="P2995" s="67"/>
      <c r="Q2995" s="67"/>
      <c r="S2995" s="71"/>
      <c r="U2995" s="71"/>
      <c r="W2995" s="71"/>
      <c r="Y2995" s="71"/>
    </row>
    <row r="2996" spans="1:25" s="70" customFormat="1" x14ac:dyDescent="0.2">
      <c r="A2996" s="67" t="s">
        <v>28</v>
      </c>
      <c r="B2996" s="67" t="s">
        <v>23</v>
      </c>
      <c r="C2996" s="67" t="s">
        <v>9</v>
      </c>
      <c r="D2996" s="67" t="s">
        <v>305</v>
      </c>
      <c r="E2996" s="87">
        <f>+IF(ISNUMBER(DATA!J1003),DATA!J1003,"n/a")</f>
        <v>5531</v>
      </c>
      <c r="F2996" s="78">
        <f>+IF(ISNUMBER(DATA!K1003),DATA!K1003,"n/a")</f>
        <v>-0.1</v>
      </c>
      <c r="G2996" s="87">
        <f>+IF(ISNUMBER(DATA!T1003),DATA!T1003,"n/a")</f>
        <v>19424</v>
      </c>
      <c r="H2996" s="78">
        <f>+IF(ISNUMBER(DATA!U1003),DATA!U1003,"n/a")</f>
        <v>-1.9E-2</v>
      </c>
      <c r="I2996" s="87">
        <f>+IF(ISNUMBER(DATA!AD1003),DATA!AD1003,"n/a")</f>
        <v>38962</v>
      </c>
      <c r="J2996" s="78">
        <f>+IF(ISNUMBER(DATA!AE1003),DATA!AE1003,"n/a")</f>
        <v>0.108</v>
      </c>
      <c r="K2996" s="87">
        <f>+IF(ISNUMBER(DATA!AN1003),DATA!AN1003,"n/a")</f>
        <v>78145</v>
      </c>
      <c r="L2996" s="78">
        <f>+IF(ISNUMBER(DATA!AO1003),DATA!AO1003,"n/a")</f>
        <v>0.45700000000000002</v>
      </c>
      <c r="M2996" s="67"/>
      <c r="N2996" s="67"/>
      <c r="O2996" s="67"/>
      <c r="P2996" s="67"/>
      <c r="Q2996" s="67"/>
      <c r="S2996" s="71"/>
      <c r="U2996" s="71"/>
      <c r="W2996" s="71"/>
      <c r="Y2996" s="71"/>
    </row>
    <row r="2997" spans="1:25" s="70" customFormat="1" x14ac:dyDescent="0.2">
      <c r="A2997" s="67" t="s">
        <v>28</v>
      </c>
      <c r="B2997" s="67" t="s">
        <v>23</v>
      </c>
      <c r="C2997" s="67" t="s">
        <v>9</v>
      </c>
      <c r="D2997" s="67" t="s">
        <v>306</v>
      </c>
      <c r="E2997" s="87">
        <f>+IF(ISNUMBER(DATA!J1004),DATA!J1004,"n/a")</f>
        <v>4839</v>
      </c>
      <c r="F2997" s="78">
        <f>+IF(ISNUMBER(DATA!K1004),DATA!K1004,"n/a")</f>
        <v>1.4330000000000001</v>
      </c>
      <c r="G2997" s="87">
        <f>+IF(ISNUMBER(DATA!T1004),DATA!T1004,"n/a")</f>
        <v>15966</v>
      </c>
      <c r="H2997" s="78">
        <f>+IF(ISNUMBER(DATA!U1004),DATA!U1004,"n/a")</f>
        <v>1.4930000000000001</v>
      </c>
      <c r="I2997" s="87">
        <f>+IF(ISNUMBER(DATA!AD1004),DATA!AD1004,"n/a")</f>
        <v>31591</v>
      </c>
      <c r="J2997" s="78">
        <f>+IF(ISNUMBER(DATA!AE1004),DATA!AE1004,"n/a")</f>
        <v>1.1499999999999999</v>
      </c>
      <c r="K2997" s="87">
        <f>+IF(ISNUMBER(DATA!AN1004),DATA!AN1004,"n/a")</f>
        <v>60138</v>
      </c>
      <c r="L2997" s="78">
        <f>+IF(ISNUMBER(DATA!AO1004),DATA!AO1004,"n/a")</f>
        <v>1.7869999999999999</v>
      </c>
      <c r="M2997" s="67"/>
      <c r="N2997" s="67"/>
      <c r="O2997" s="67"/>
      <c r="P2997" s="67"/>
      <c r="Q2997" s="67"/>
      <c r="S2997" s="71"/>
      <c r="U2997" s="71"/>
      <c r="W2997" s="71"/>
      <c r="Y2997" s="71"/>
    </row>
    <row r="2998" spans="1:25" s="70" customFormat="1" x14ac:dyDescent="0.2">
      <c r="A2998" s="67" t="s">
        <v>28</v>
      </c>
      <c r="B2998" s="67" t="s">
        <v>23</v>
      </c>
      <c r="C2998" s="67" t="s">
        <v>9</v>
      </c>
      <c r="D2998" s="67" t="s">
        <v>307</v>
      </c>
      <c r="E2998" s="87">
        <f>+IF(ISNUMBER(DATA!J1005),DATA!J1005,"n/a")</f>
        <v>7989</v>
      </c>
      <c r="F2998" s="78">
        <f>+IF(ISNUMBER(DATA!K1005),DATA!K1005,"n/a")</f>
        <v>0.20499999999999999</v>
      </c>
      <c r="G2998" s="87">
        <f>+IF(ISNUMBER(DATA!T1005),DATA!T1005,"n/a")</f>
        <v>19058</v>
      </c>
      <c r="H2998" s="78">
        <f>+IF(ISNUMBER(DATA!U1005),DATA!U1005,"n/a")</f>
        <v>-0.17499999999999999</v>
      </c>
      <c r="I2998" s="87">
        <f>+IF(ISNUMBER(DATA!AD1005),DATA!AD1005,"n/a")</f>
        <v>37365</v>
      </c>
      <c r="J2998" s="78">
        <f>+IF(ISNUMBER(DATA!AE1005),DATA!AE1005,"n/a")</f>
        <v>-0.29299999999999998</v>
      </c>
      <c r="K2998" s="87">
        <f>+IF(ISNUMBER(DATA!AN1005),DATA!AN1005,"n/a")</f>
        <v>62504</v>
      </c>
      <c r="L2998" s="78">
        <f>+IF(ISNUMBER(DATA!AO1005),DATA!AO1005,"n/a")</f>
        <v>-0.35199999999999998</v>
      </c>
      <c r="M2998" s="67"/>
      <c r="N2998" s="67"/>
      <c r="O2998" s="67"/>
      <c r="P2998" s="67"/>
      <c r="Q2998" s="67"/>
      <c r="S2998" s="71"/>
      <c r="U2998" s="71"/>
      <c r="W2998" s="71"/>
      <c r="Y2998" s="71"/>
    </row>
    <row r="2999" spans="1:25" s="70" customFormat="1" x14ac:dyDescent="0.2">
      <c r="A2999" s="67" t="s">
        <v>28</v>
      </c>
      <c r="B2999" s="67" t="s">
        <v>23</v>
      </c>
      <c r="C2999" s="67" t="s">
        <v>9</v>
      </c>
      <c r="D2999" s="67" t="s">
        <v>308</v>
      </c>
      <c r="E2999" s="87">
        <f>+IF(ISNUMBER(DATA!J1006),DATA!J1006,"n/a")</f>
        <v>10510</v>
      </c>
      <c r="F2999" s="78">
        <f>+IF(ISNUMBER(DATA!K1006),DATA!K1006,"n/a")</f>
        <v>1.952</v>
      </c>
      <c r="G2999" s="87">
        <f>+IF(ISNUMBER(DATA!T1006),DATA!T1006,"n/a")</f>
        <v>26230</v>
      </c>
      <c r="H2999" s="78">
        <f>+IF(ISNUMBER(DATA!U1006),DATA!U1006,"n/a")</f>
        <v>0.87</v>
      </c>
      <c r="I2999" s="87">
        <f>+IF(ISNUMBER(DATA!AD1006),DATA!AD1006,"n/a")</f>
        <v>44870</v>
      </c>
      <c r="J2999" s="78">
        <f>+IF(ISNUMBER(DATA!AE1006),DATA!AE1006,"n/a")</f>
        <v>0.51200000000000001</v>
      </c>
      <c r="K2999" s="87">
        <f>+IF(ISNUMBER(DATA!AN1006),DATA!AN1006,"n/a")</f>
        <v>95087</v>
      </c>
      <c r="L2999" s="78">
        <f>+IF(ISNUMBER(DATA!AO1006),DATA!AO1006,"n/a")</f>
        <v>0.85699999999999998</v>
      </c>
      <c r="M2999" s="67"/>
      <c r="N2999" s="67"/>
      <c r="O2999" s="67"/>
      <c r="P2999" s="67"/>
      <c r="Q2999" s="67"/>
      <c r="S2999" s="71"/>
      <c r="U2999" s="71"/>
      <c r="W2999" s="71"/>
      <c r="Y2999" s="71"/>
    </row>
    <row r="3000" spans="1:25" s="70" customFormat="1" x14ac:dyDescent="0.2">
      <c r="A3000" s="67" t="s">
        <v>28</v>
      </c>
      <c r="B3000" s="67" t="s">
        <v>23</v>
      </c>
      <c r="C3000" s="67" t="s">
        <v>9</v>
      </c>
      <c r="D3000" s="67" t="s">
        <v>309</v>
      </c>
      <c r="E3000" s="87">
        <f>+IF(ISNUMBER(DATA!J1007),DATA!J1007,"n/a")</f>
        <v>3674</v>
      </c>
      <c r="F3000" s="78">
        <f>+IF(ISNUMBER(DATA!K1007),DATA!K1007,"n/a")</f>
        <v>0.56799999999999995</v>
      </c>
      <c r="G3000" s="87">
        <f>+IF(ISNUMBER(DATA!T1007),DATA!T1007,"n/a")</f>
        <v>11387</v>
      </c>
      <c r="H3000" s="78">
        <f>+IF(ISNUMBER(DATA!U1007),DATA!U1007,"n/a")</f>
        <v>0.47499999999999998</v>
      </c>
      <c r="I3000" s="87">
        <f>+IF(ISNUMBER(DATA!AD1007),DATA!AD1007,"n/a")</f>
        <v>26886</v>
      </c>
      <c r="J3000" s="78">
        <f>+IF(ISNUMBER(DATA!AE1007),DATA!AE1007,"n/a")</f>
        <v>0.4</v>
      </c>
      <c r="K3000" s="87">
        <f>+IF(ISNUMBER(DATA!AN1007),DATA!AN1007,"n/a")</f>
        <v>38623</v>
      </c>
      <c r="L3000" s="78">
        <f>+IF(ISNUMBER(DATA!AO1007),DATA!AO1007,"n/a")</f>
        <v>0.16400000000000001</v>
      </c>
      <c r="M3000" s="67"/>
      <c r="N3000" s="67"/>
      <c r="O3000" s="67"/>
      <c r="P3000" s="67"/>
      <c r="Q3000" s="67"/>
      <c r="S3000" s="71"/>
      <c r="U3000" s="71"/>
      <c r="W3000" s="71"/>
      <c r="Y3000" s="71"/>
    </row>
    <row r="3001" spans="1:25" s="70" customFormat="1" x14ac:dyDescent="0.2">
      <c r="A3001" s="67" t="s">
        <v>28</v>
      </c>
      <c r="B3001" s="67" t="s">
        <v>23</v>
      </c>
      <c r="C3001" s="67" t="s">
        <v>9</v>
      </c>
      <c r="D3001" s="67" t="s">
        <v>310</v>
      </c>
      <c r="E3001" s="87">
        <f>+IF(ISNUMBER(DATA!J1008),DATA!J1008,"n/a")</f>
        <v>15785</v>
      </c>
      <c r="F3001" s="78">
        <f>+IF(ISNUMBER(DATA!K1008),DATA!K1008,"n/a")</f>
        <v>12.718999999999999</v>
      </c>
      <c r="G3001" s="87">
        <f>+IF(ISNUMBER(DATA!T1008),DATA!T1008,"n/a")</f>
        <v>48116</v>
      </c>
      <c r="H3001" s="78">
        <f>+IF(ISNUMBER(DATA!U1008),DATA!U1008,"n/a")</f>
        <v>11.141</v>
      </c>
      <c r="I3001" s="87">
        <f>+IF(ISNUMBER(DATA!AD1008),DATA!AD1008,"n/a")</f>
        <v>100397</v>
      </c>
      <c r="J3001" s="78">
        <f>+IF(ISNUMBER(DATA!AE1008),DATA!AE1008,"n/a")</f>
        <v>11.583</v>
      </c>
      <c r="K3001" s="87">
        <f>+IF(ISNUMBER(DATA!AN1008),DATA!AN1008,"n/a")</f>
        <v>161817</v>
      </c>
      <c r="L3001" s="78">
        <f>+IF(ISNUMBER(DATA!AO1008),DATA!AO1008,"n/a")</f>
        <v>9.7919999999999998</v>
      </c>
      <c r="M3001" s="67"/>
      <c r="N3001" s="67"/>
      <c r="O3001" s="67"/>
      <c r="P3001" s="67"/>
      <c r="Q3001" s="67"/>
      <c r="S3001" s="71"/>
      <c r="U3001" s="71"/>
      <c r="W3001" s="71"/>
      <c r="Y3001" s="71"/>
    </row>
    <row r="3002" spans="1:25" s="70" customFormat="1" x14ac:dyDescent="0.2">
      <c r="A3002" s="67" t="s">
        <v>28</v>
      </c>
      <c r="B3002" s="67" t="s">
        <v>23</v>
      </c>
      <c r="C3002" s="67" t="s">
        <v>9</v>
      </c>
      <c r="D3002" s="67" t="s">
        <v>311</v>
      </c>
      <c r="E3002" s="87">
        <f>+IF(ISNUMBER(DATA!J1009),DATA!J1009,"n/a")</f>
        <v>3058</v>
      </c>
      <c r="F3002" s="78">
        <f>+IF(ISNUMBER(DATA!K1009),DATA!K1009,"n/a")</f>
        <v>1.474</v>
      </c>
      <c r="G3002" s="87">
        <f>+IF(ISNUMBER(DATA!T1009),DATA!T1009,"n/a")</f>
        <v>8799</v>
      </c>
      <c r="H3002" s="78">
        <f>+IF(ISNUMBER(DATA!U1009),DATA!U1009,"n/a")</f>
        <v>1.022</v>
      </c>
      <c r="I3002" s="87">
        <f>+IF(ISNUMBER(DATA!AD1009),DATA!AD1009,"n/a")</f>
        <v>16280</v>
      </c>
      <c r="J3002" s="78">
        <f>+IF(ISNUMBER(DATA!AE1009),DATA!AE1009,"n/a")</f>
        <v>0.69399999999999995</v>
      </c>
      <c r="K3002" s="87">
        <f>+IF(ISNUMBER(DATA!AN1009),DATA!AN1009,"n/a")</f>
        <v>24363</v>
      </c>
      <c r="L3002" s="78">
        <f>+IF(ISNUMBER(DATA!AO1009),DATA!AO1009,"n/a")</f>
        <v>0.27400000000000002</v>
      </c>
      <c r="M3002" s="67"/>
      <c r="N3002" s="67"/>
      <c r="O3002" s="67"/>
      <c r="P3002" s="67"/>
      <c r="Q3002" s="67"/>
      <c r="S3002" s="71"/>
      <c r="U3002" s="71"/>
      <c r="W3002" s="71"/>
      <c r="Y3002" s="71"/>
    </row>
    <row r="3003" spans="1:25" s="70" customFormat="1" x14ac:dyDescent="0.2">
      <c r="A3003" s="67" t="s">
        <v>28</v>
      </c>
      <c r="B3003" s="67" t="s">
        <v>23</v>
      </c>
      <c r="C3003" s="67" t="s">
        <v>9</v>
      </c>
      <c r="D3003" s="67" t="s">
        <v>312</v>
      </c>
      <c r="E3003" s="87">
        <f>+IF(ISNUMBER(DATA!J1010),DATA!J1010,"n/a")</f>
        <v>6284</v>
      </c>
      <c r="F3003" s="78">
        <f>+IF(ISNUMBER(DATA!K1010),DATA!K1010,"n/a")</f>
        <v>2.6560000000000001</v>
      </c>
      <c r="G3003" s="87">
        <f>+IF(ISNUMBER(DATA!T1010),DATA!T1010,"n/a")</f>
        <v>16366</v>
      </c>
      <c r="H3003" s="78">
        <f>+IF(ISNUMBER(DATA!U1010),DATA!U1010,"n/a")</f>
        <v>2.048</v>
      </c>
      <c r="I3003" s="87">
        <f>+IF(ISNUMBER(DATA!AD1010),DATA!AD1010,"n/a")</f>
        <v>27950</v>
      </c>
      <c r="J3003" s="78">
        <f>+IF(ISNUMBER(DATA!AE1010),DATA!AE1010,"n/a")</f>
        <v>1.4430000000000001</v>
      </c>
      <c r="K3003" s="87">
        <f>+IF(ISNUMBER(DATA!AN1010),DATA!AN1010,"n/a")</f>
        <v>38753</v>
      </c>
      <c r="L3003" s="78">
        <f>+IF(ISNUMBER(DATA!AO1010),DATA!AO1010,"n/a")</f>
        <v>0.64800000000000002</v>
      </c>
      <c r="M3003" s="67"/>
      <c r="N3003" s="67"/>
      <c r="O3003" s="67"/>
      <c r="P3003" s="67"/>
      <c r="Q3003" s="67"/>
      <c r="S3003" s="71"/>
      <c r="U3003" s="71"/>
      <c r="W3003" s="71"/>
      <c r="Y3003" s="71"/>
    </row>
    <row r="3004" spans="1:25" s="70" customFormat="1" x14ac:dyDescent="0.2">
      <c r="A3004" s="67" t="s">
        <v>28</v>
      </c>
      <c r="B3004" s="67" t="s">
        <v>23</v>
      </c>
      <c r="C3004" s="67" t="s">
        <v>9</v>
      </c>
      <c r="D3004" s="67" t="s">
        <v>313</v>
      </c>
      <c r="E3004" s="87">
        <f>+IF(ISNUMBER(DATA!J1011),DATA!J1011,"n/a")</f>
        <v>6529</v>
      </c>
      <c r="F3004" s="78">
        <f>+IF(ISNUMBER(DATA!K1011),DATA!K1011,"n/a")</f>
        <v>4.3319999999999999</v>
      </c>
      <c r="G3004" s="87">
        <f>+IF(ISNUMBER(DATA!T1011),DATA!T1011,"n/a")</f>
        <v>18168</v>
      </c>
      <c r="H3004" s="78">
        <f>+IF(ISNUMBER(DATA!U1011),DATA!U1011,"n/a")</f>
        <v>2.6280000000000001</v>
      </c>
      <c r="I3004" s="87">
        <f>+IF(ISNUMBER(DATA!AD1011),DATA!AD1011,"n/a")</f>
        <v>32513</v>
      </c>
      <c r="J3004" s="78">
        <f>+IF(ISNUMBER(DATA!AE1011),DATA!AE1011,"n/a")</f>
        <v>2.0009999999999999</v>
      </c>
      <c r="K3004" s="87">
        <f>+IF(ISNUMBER(DATA!AN1011),DATA!AN1011,"n/a")</f>
        <v>41343</v>
      </c>
      <c r="L3004" s="78">
        <f>+IF(ISNUMBER(DATA!AO1011),DATA!AO1011,"n/a")</f>
        <v>1.2030000000000001</v>
      </c>
      <c r="M3004" s="67"/>
      <c r="N3004" s="67"/>
      <c r="O3004" s="67"/>
      <c r="P3004" s="67"/>
      <c r="Q3004" s="67"/>
      <c r="S3004" s="71"/>
      <c r="U3004" s="71"/>
      <c r="W3004" s="71"/>
      <c r="Y3004" s="71"/>
    </row>
    <row r="3005" spans="1:25" s="70" customFormat="1" x14ac:dyDescent="0.2">
      <c r="A3005" s="67" t="s">
        <v>28</v>
      </c>
      <c r="B3005" s="67" t="s">
        <v>23</v>
      </c>
      <c r="C3005" s="67" t="s">
        <v>9</v>
      </c>
      <c r="D3005" s="67" t="s">
        <v>314</v>
      </c>
      <c r="E3005" s="87">
        <f>+IF(ISNUMBER(DATA!J1012),DATA!J1012,"n/a")</f>
        <v>2769</v>
      </c>
      <c r="F3005" s="78">
        <f>+IF(ISNUMBER(DATA!K1012),DATA!K1012,"n/a")</f>
        <v>0.52300000000000002</v>
      </c>
      <c r="G3005" s="87">
        <f>+IF(ISNUMBER(DATA!T1012),DATA!T1012,"n/a")</f>
        <v>10255</v>
      </c>
      <c r="H3005" s="78">
        <f>+IF(ISNUMBER(DATA!U1012),DATA!U1012,"n/a")</f>
        <v>0.46100000000000002</v>
      </c>
      <c r="I3005" s="87">
        <f>+IF(ISNUMBER(DATA!AD1012),DATA!AD1012,"n/a")</f>
        <v>15619</v>
      </c>
      <c r="J3005" s="78">
        <f>+IF(ISNUMBER(DATA!AE1012),DATA!AE1012,"n/a")</f>
        <v>7.0000000000000007E-2</v>
      </c>
      <c r="K3005" s="87">
        <f>+IF(ISNUMBER(DATA!AN1012),DATA!AN1012,"n/a")</f>
        <v>23753</v>
      </c>
      <c r="L3005" s="78">
        <f>+IF(ISNUMBER(DATA!AO1012),DATA!AO1012,"n/a")</f>
        <v>0.05</v>
      </c>
      <c r="M3005" s="67"/>
      <c r="N3005" s="67"/>
      <c r="O3005" s="67"/>
      <c r="P3005" s="67"/>
      <c r="Q3005" s="67"/>
      <c r="S3005" s="71"/>
      <c r="U3005" s="71"/>
      <c r="W3005" s="71"/>
      <c r="Y3005" s="71"/>
    </row>
    <row r="3006" spans="1:25" s="70" customFormat="1" x14ac:dyDescent="0.2">
      <c r="A3006" s="67" t="s">
        <v>28</v>
      </c>
      <c r="B3006" s="67" t="s">
        <v>23</v>
      </c>
      <c r="C3006" s="67" t="s">
        <v>9</v>
      </c>
      <c r="D3006" s="67" t="s">
        <v>315</v>
      </c>
      <c r="E3006" s="87">
        <f>+IF(ISNUMBER(DATA!J1013),DATA!J1013,"n/a")</f>
        <v>5298</v>
      </c>
      <c r="F3006" s="78">
        <f>+IF(ISNUMBER(DATA!K1013),DATA!K1013,"n/a")</f>
        <v>1.4239999999999999</v>
      </c>
      <c r="G3006" s="87">
        <f>+IF(ISNUMBER(DATA!T1013),DATA!T1013,"n/a")</f>
        <v>16986</v>
      </c>
      <c r="H3006" s="78">
        <f>+IF(ISNUMBER(DATA!U1013),DATA!U1013,"n/a")</f>
        <v>1.7350000000000001</v>
      </c>
      <c r="I3006" s="87">
        <f>+IF(ISNUMBER(DATA!AD1013),DATA!AD1013,"n/a")</f>
        <v>33597</v>
      </c>
      <c r="J3006" s="78">
        <f>+IF(ISNUMBER(DATA!AE1013),DATA!AE1013,"n/a")</f>
        <v>2.11</v>
      </c>
      <c r="K3006" s="87">
        <f>+IF(ISNUMBER(DATA!AN1013),DATA!AN1013,"n/a")</f>
        <v>63652</v>
      </c>
      <c r="L3006" s="78">
        <f>+IF(ISNUMBER(DATA!AO1013),DATA!AO1013,"n/a")</f>
        <v>3.04</v>
      </c>
      <c r="M3006" s="67"/>
      <c r="N3006" s="67"/>
      <c r="O3006" s="67"/>
      <c r="P3006" s="67"/>
      <c r="Q3006" s="67"/>
      <c r="S3006" s="71"/>
      <c r="U3006" s="71"/>
      <c r="W3006" s="71"/>
      <c r="Y3006" s="71"/>
    </row>
    <row r="3007" spans="1:25" s="70" customFormat="1" x14ac:dyDescent="0.2">
      <c r="A3007" s="67" t="s">
        <v>28</v>
      </c>
      <c r="B3007" s="67" t="s">
        <v>23</v>
      </c>
      <c r="C3007" s="67" t="s">
        <v>9</v>
      </c>
      <c r="D3007" s="67" t="s">
        <v>316</v>
      </c>
      <c r="E3007" s="87">
        <f>+IF(ISNUMBER(DATA!J1014),DATA!J1014,"n/a")</f>
        <v>6017</v>
      </c>
      <c r="F3007" s="78">
        <f>+IF(ISNUMBER(DATA!K1014),DATA!K1014,"n/a")</f>
        <v>2.4910000000000001</v>
      </c>
      <c r="G3007" s="87">
        <f>+IF(ISNUMBER(DATA!T1014),DATA!T1014,"n/a")</f>
        <v>17237</v>
      </c>
      <c r="H3007" s="78">
        <f>+IF(ISNUMBER(DATA!U1014),DATA!U1014,"n/a")</f>
        <v>1.738</v>
      </c>
      <c r="I3007" s="87">
        <f>+IF(ISNUMBER(DATA!AD1014),DATA!AD1014,"n/a")</f>
        <v>33458</v>
      </c>
      <c r="J3007" s="78">
        <f>+IF(ISNUMBER(DATA!AE1014),DATA!AE1014,"n/a")</f>
        <v>1.4139999999999999</v>
      </c>
      <c r="K3007" s="87">
        <f>+IF(ISNUMBER(DATA!AN1014),DATA!AN1014,"n/a")</f>
        <v>49842</v>
      </c>
      <c r="L3007" s="78">
        <f>+IF(ISNUMBER(DATA!AO1014),DATA!AO1014,"n/a")</f>
        <v>0.96899999999999997</v>
      </c>
      <c r="M3007" s="67"/>
      <c r="N3007" s="67"/>
      <c r="O3007" s="67"/>
      <c r="P3007" s="67"/>
      <c r="Q3007" s="67"/>
      <c r="S3007" s="71"/>
      <c r="U3007" s="71"/>
      <c r="W3007" s="71"/>
      <c r="Y3007" s="71"/>
    </row>
    <row r="3008" spans="1:25" s="70" customFormat="1" x14ac:dyDescent="0.2">
      <c r="A3008" s="67" t="s">
        <v>28</v>
      </c>
      <c r="B3008" s="67" t="s">
        <v>23</v>
      </c>
      <c r="C3008" s="67" t="s">
        <v>9</v>
      </c>
      <c r="D3008" s="67" t="s">
        <v>317</v>
      </c>
      <c r="E3008" s="87">
        <f>+IF(ISNUMBER(DATA!J1015),DATA!J1015,"n/a")</f>
        <v>4938</v>
      </c>
      <c r="F3008" s="78">
        <f>+IF(ISNUMBER(DATA!K1015),DATA!K1015,"n/a")</f>
        <v>0.24399999999999999</v>
      </c>
      <c r="G3008" s="87">
        <f>+IF(ISNUMBER(DATA!T1015),DATA!T1015,"n/a")</f>
        <v>18653</v>
      </c>
      <c r="H3008" s="78">
        <f>+IF(ISNUMBER(DATA!U1015),DATA!U1015,"n/a")</f>
        <v>0.40799999999999997</v>
      </c>
      <c r="I3008" s="87">
        <f>+IF(ISNUMBER(DATA!AD1015),DATA!AD1015,"n/a")</f>
        <v>35443</v>
      </c>
      <c r="J3008" s="78">
        <f>+IF(ISNUMBER(DATA!AE1015),DATA!AE1015,"n/a")</f>
        <v>0.189</v>
      </c>
      <c r="K3008" s="87">
        <f>+IF(ISNUMBER(DATA!AN1015),DATA!AN1015,"n/a")</f>
        <v>63492</v>
      </c>
      <c r="L3008" s="78">
        <f>+IF(ISNUMBER(DATA!AO1015),DATA!AO1015,"n/a")</f>
        <v>0.22600000000000001</v>
      </c>
      <c r="M3008" s="67"/>
      <c r="N3008" s="67"/>
      <c r="O3008" s="67"/>
      <c r="P3008" s="67"/>
      <c r="Q3008" s="67"/>
      <c r="S3008" s="71"/>
      <c r="U3008" s="71"/>
      <c r="W3008" s="71"/>
      <c r="Y3008" s="71"/>
    </row>
    <row r="3009" spans="1:25" s="70" customFormat="1" x14ac:dyDescent="0.2">
      <c r="A3009" s="67" t="s">
        <v>28</v>
      </c>
      <c r="B3009" s="67" t="s">
        <v>23</v>
      </c>
      <c r="C3009" s="67" t="s">
        <v>9</v>
      </c>
      <c r="D3009" s="67" t="s">
        <v>318</v>
      </c>
      <c r="E3009" s="87">
        <f>+IF(ISNUMBER(DATA!J1016),DATA!J1016,"n/a")</f>
        <v>20701</v>
      </c>
      <c r="F3009" s="78">
        <f>+IF(ISNUMBER(DATA!K1016),DATA!K1016,"n/a")</f>
        <v>10.846</v>
      </c>
      <c r="G3009" s="87">
        <f>+IF(ISNUMBER(DATA!T1016),DATA!T1016,"n/a")</f>
        <v>58886</v>
      </c>
      <c r="H3009" s="78">
        <f>+IF(ISNUMBER(DATA!U1016),DATA!U1016,"n/a")</f>
        <v>8.3979999999999997</v>
      </c>
      <c r="I3009" s="87">
        <f>+IF(ISNUMBER(DATA!AD1016),DATA!AD1016,"n/a")</f>
        <v>119615</v>
      </c>
      <c r="J3009" s="78">
        <f>+IF(ISNUMBER(DATA!AE1016),DATA!AE1016,"n/a")</f>
        <v>8.3719999999999999</v>
      </c>
      <c r="K3009" s="87">
        <f>+IF(ISNUMBER(DATA!AN1016),DATA!AN1016,"n/a")</f>
        <v>189832</v>
      </c>
      <c r="L3009" s="78">
        <f>+IF(ISNUMBER(DATA!AO1016),DATA!AO1016,"n/a")</f>
        <v>6.8970000000000002</v>
      </c>
      <c r="M3009" s="67"/>
      <c r="N3009" s="67"/>
      <c r="O3009" s="67"/>
      <c r="P3009" s="67"/>
      <c r="Q3009" s="67"/>
      <c r="S3009" s="71"/>
      <c r="U3009" s="71"/>
      <c r="W3009" s="71"/>
      <c r="Y3009" s="71"/>
    </row>
    <row r="3010" spans="1:25" s="70" customFormat="1" x14ac:dyDescent="0.2">
      <c r="A3010" s="67" t="s">
        <v>28</v>
      </c>
      <c r="B3010" s="67" t="s">
        <v>23</v>
      </c>
      <c r="C3010" s="67" t="s">
        <v>9</v>
      </c>
      <c r="D3010" s="67" t="s">
        <v>319</v>
      </c>
      <c r="E3010" s="87">
        <f>+IF(ISNUMBER(DATA!J1017),DATA!J1017,"n/a")</f>
        <v>8387</v>
      </c>
      <c r="F3010" s="78">
        <f>+IF(ISNUMBER(DATA!K1017),DATA!K1017,"n/a")</f>
        <v>0.78</v>
      </c>
      <c r="G3010" s="87">
        <f>+IF(ISNUMBER(DATA!T1017),DATA!T1017,"n/a")</f>
        <v>28921</v>
      </c>
      <c r="H3010" s="78">
        <f>+IF(ISNUMBER(DATA!U1017),DATA!U1017,"n/a")</f>
        <v>0.67400000000000004</v>
      </c>
      <c r="I3010" s="87">
        <f>+IF(ISNUMBER(DATA!AD1017),DATA!AD1017,"n/a")</f>
        <v>57637</v>
      </c>
      <c r="J3010" s="78">
        <f>+IF(ISNUMBER(DATA!AE1017),DATA!AE1017,"n/a")</f>
        <v>0.69399999999999995</v>
      </c>
      <c r="K3010" s="87">
        <f>+IF(ISNUMBER(DATA!AN1017),DATA!AN1017,"n/a")</f>
        <v>112543</v>
      </c>
      <c r="L3010" s="78">
        <f>+IF(ISNUMBER(DATA!AO1017),DATA!AO1017,"n/a")</f>
        <v>1.089</v>
      </c>
      <c r="M3010" s="67"/>
      <c r="N3010" s="67"/>
      <c r="O3010" s="67"/>
      <c r="P3010" s="67"/>
      <c r="Q3010" s="67"/>
      <c r="S3010" s="71"/>
      <c r="U3010" s="71"/>
      <c r="W3010" s="71"/>
      <c r="Y3010" s="71"/>
    </row>
    <row r="3011" spans="1:25" s="70" customFormat="1" x14ac:dyDescent="0.2">
      <c r="A3011" s="67" t="s">
        <v>28</v>
      </c>
      <c r="B3011" s="67" t="s">
        <v>23</v>
      </c>
      <c r="C3011" s="67" t="s">
        <v>9</v>
      </c>
      <c r="D3011" s="67" t="s">
        <v>320</v>
      </c>
      <c r="E3011" s="87">
        <f>+IF(ISNUMBER(DATA!J1018),DATA!J1018,"n/a")</f>
        <v>5657</v>
      </c>
      <c r="F3011" s="78">
        <f>+IF(ISNUMBER(DATA!K1018),DATA!K1018,"n/a")</f>
        <v>0.78900000000000003</v>
      </c>
      <c r="G3011" s="87">
        <f>+IF(ISNUMBER(DATA!T1018),DATA!T1018,"n/a")</f>
        <v>17897</v>
      </c>
      <c r="H3011" s="78">
        <f>+IF(ISNUMBER(DATA!U1018),DATA!U1018,"n/a")</f>
        <v>0.7</v>
      </c>
      <c r="I3011" s="87">
        <f>+IF(ISNUMBER(DATA!AD1018),DATA!AD1018,"n/a")</f>
        <v>35347</v>
      </c>
      <c r="J3011" s="78">
        <f>+IF(ISNUMBER(DATA!AE1018),DATA!AE1018,"n/a")</f>
        <v>0.51900000000000002</v>
      </c>
      <c r="K3011" s="87">
        <f>+IF(ISNUMBER(DATA!AN1018),DATA!AN1018,"n/a")</f>
        <v>58450</v>
      </c>
      <c r="L3011" s="78">
        <f>+IF(ISNUMBER(DATA!AO1018),DATA!AO1018,"n/a")</f>
        <v>0.57899999999999996</v>
      </c>
      <c r="M3011" s="67"/>
      <c r="N3011" s="67"/>
      <c r="O3011" s="67"/>
      <c r="P3011" s="67"/>
      <c r="Q3011" s="67"/>
      <c r="S3011" s="71"/>
      <c r="U3011" s="71"/>
      <c r="W3011" s="71"/>
      <c r="Y3011" s="71"/>
    </row>
    <row r="3012" spans="1:25" s="70" customFormat="1" x14ac:dyDescent="0.2">
      <c r="A3012" s="67" t="s">
        <v>28</v>
      </c>
      <c r="B3012" s="67" t="s">
        <v>23</v>
      </c>
      <c r="C3012" s="67" t="s">
        <v>9</v>
      </c>
      <c r="D3012" s="67" t="s">
        <v>321</v>
      </c>
      <c r="E3012" s="87">
        <f>+IF(ISNUMBER(DATA!J1019),DATA!J1019,"n/a")</f>
        <v>6293</v>
      </c>
      <c r="F3012" s="78">
        <f>+IF(ISNUMBER(DATA!K1019),DATA!K1019,"n/a")</f>
        <v>-8.2000000000000003E-2</v>
      </c>
      <c r="G3012" s="87">
        <f>+IF(ISNUMBER(DATA!T1019),DATA!T1019,"n/a")</f>
        <v>21268</v>
      </c>
      <c r="H3012" s="78">
        <f>+IF(ISNUMBER(DATA!U1019),DATA!U1019,"n/a")</f>
        <v>-4.2000000000000003E-2</v>
      </c>
      <c r="I3012" s="87">
        <f>+IF(ISNUMBER(DATA!AD1019),DATA!AD1019,"n/a")</f>
        <v>42790</v>
      </c>
      <c r="J3012" s="78">
        <f>+IF(ISNUMBER(DATA!AE1019),DATA!AE1019,"n/a")</f>
        <v>6.2E-2</v>
      </c>
      <c r="K3012" s="87">
        <f>+IF(ISNUMBER(DATA!AN1019),DATA!AN1019,"n/a")</f>
        <v>86858</v>
      </c>
      <c r="L3012" s="78">
        <f>+IF(ISNUMBER(DATA!AO1019),DATA!AO1019,"n/a")</f>
        <v>0.33700000000000002</v>
      </c>
      <c r="M3012" s="67"/>
      <c r="N3012" s="67"/>
      <c r="O3012" s="67"/>
      <c r="P3012" s="67"/>
      <c r="Q3012" s="67"/>
      <c r="S3012" s="71"/>
      <c r="U3012" s="71"/>
      <c r="W3012" s="71"/>
      <c r="Y3012" s="71"/>
    </row>
    <row r="3013" spans="1:25" s="70" customFormat="1" x14ac:dyDescent="0.2">
      <c r="A3013" s="67" t="s">
        <v>28</v>
      </c>
      <c r="B3013" s="67" t="s">
        <v>23</v>
      </c>
      <c r="C3013" s="67" t="s">
        <v>9</v>
      </c>
      <c r="D3013" s="67" t="s">
        <v>347</v>
      </c>
      <c r="E3013" s="87">
        <f>+IF(ISNUMBER(DATA!J1020),DATA!J1020,"n/a")</f>
        <v>4222</v>
      </c>
      <c r="F3013" s="78">
        <f>+IF(ISNUMBER(DATA!K1020),DATA!K1020,"n/a")</f>
        <v>4.4550000000000001</v>
      </c>
      <c r="G3013" s="87">
        <f>+IF(ISNUMBER(DATA!T1020),DATA!T1020,"n/a")</f>
        <v>13897</v>
      </c>
      <c r="H3013" s="78">
        <f>+IF(ISNUMBER(DATA!U1020),DATA!U1020,"n/a")</f>
        <v>3.9870000000000001</v>
      </c>
      <c r="I3013" s="87">
        <f>+IF(ISNUMBER(DATA!AD1020),DATA!AD1020,"n/a")</f>
        <v>27375</v>
      </c>
      <c r="J3013" s="78">
        <f>+IF(ISNUMBER(DATA!AE1020),DATA!AE1020,"n/a")</f>
        <v>3.0750000000000002</v>
      </c>
      <c r="K3013" s="87">
        <f>+IF(ISNUMBER(DATA!AN1020),DATA!AN1020,"n/a")</f>
        <v>32820</v>
      </c>
      <c r="L3013" s="78">
        <f>+IF(ISNUMBER(DATA!AO1020),DATA!AO1020,"n/a")</f>
        <v>1.712</v>
      </c>
      <c r="M3013" s="67"/>
      <c r="N3013" s="67"/>
      <c r="O3013" s="67"/>
      <c r="P3013" s="67"/>
      <c r="Q3013" s="67"/>
      <c r="S3013" s="71"/>
      <c r="U3013" s="71"/>
      <c r="W3013" s="71"/>
      <c r="Y3013" s="71"/>
    </row>
    <row r="3014" spans="1:25" s="70" customFormat="1" x14ac:dyDescent="0.2">
      <c r="A3014" s="67" t="s">
        <v>28</v>
      </c>
      <c r="B3014" s="67" t="s">
        <v>23</v>
      </c>
      <c r="C3014" s="67" t="s">
        <v>9</v>
      </c>
      <c r="D3014" s="67" t="s">
        <v>348</v>
      </c>
      <c r="E3014" s="87">
        <f>+IF(ISNUMBER(DATA!J1021),DATA!J1021,"n/a")</f>
        <v>6089</v>
      </c>
      <c r="F3014" s="78">
        <f>+IF(ISNUMBER(DATA!K1021),DATA!K1021,"n/a")</f>
        <v>0.313</v>
      </c>
      <c r="G3014" s="87">
        <f>+IF(ISNUMBER(DATA!T1021),DATA!T1021,"n/a")</f>
        <v>14329</v>
      </c>
      <c r="H3014" s="78">
        <f>+IF(ISNUMBER(DATA!U1021),DATA!U1021,"n/a")</f>
        <v>0.16400000000000001</v>
      </c>
      <c r="I3014" s="87">
        <f>+IF(ISNUMBER(DATA!AD1021),DATA!AD1021,"n/a")</f>
        <v>28153</v>
      </c>
      <c r="J3014" s="78">
        <f>+IF(ISNUMBER(DATA!AE1021),DATA!AE1021,"n/a")</f>
        <v>0.66900000000000004</v>
      </c>
      <c r="K3014" s="87">
        <f>+IF(ISNUMBER(DATA!AN1021),DATA!AN1021,"n/a")</f>
        <v>61118</v>
      </c>
      <c r="L3014" s="78">
        <f>+IF(ISNUMBER(DATA!AO1021),DATA!AO1021,"n/a")</f>
        <v>1.4430000000000001</v>
      </c>
      <c r="M3014" s="67"/>
      <c r="N3014" s="67"/>
      <c r="O3014" s="67"/>
      <c r="P3014" s="67"/>
      <c r="Q3014" s="67"/>
      <c r="S3014" s="71"/>
      <c r="U3014" s="71"/>
      <c r="W3014" s="71"/>
      <c r="Y3014" s="71"/>
    </row>
    <row r="3015" spans="1:25" x14ac:dyDescent="0.2">
      <c r="E3015" s="101"/>
      <c r="F3015" s="103"/>
      <c r="G3015" s="101"/>
      <c r="H3015" s="103"/>
      <c r="I3015" s="101"/>
      <c r="J3015" s="103"/>
      <c r="K3015" s="101"/>
      <c r="L3015" s="103"/>
    </row>
    <row r="3016" spans="1:25" s="70" customFormat="1" x14ac:dyDescent="0.2">
      <c r="A3016" s="67" t="s">
        <v>28</v>
      </c>
      <c r="B3016" s="67" t="s">
        <v>23</v>
      </c>
      <c r="C3016" s="67" t="s">
        <v>25</v>
      </c>
      <c r="D3016" s="67" t="s">
        <v>274</v>
      </c>
      <c r="E3016" s="87">
        <f>+IF(ISNUMBER(DATA!L972),DATA!L972,"n/a")</f>
        <v>16527</v>
      </c>
      <c r="F3016" s="78">
        <f>+IF(ISNUMBER(DATA!M972),DATA!M972,"n/a")</f>
        <v>0.33400000000000002</v>
      </c>
      <c r="G3016" s="87">
        <f>+IF(ISNUMBER(DATA!V972),DATA!V972,"n/a")</f>
        <v>44333</v>
      </c>
      <c r="H3016" s="78">
        <f>+IF(ISNUMBER(DATA!W972),DATA!W972,"n/a")</f>
        <v>-7.5999999999999998E-2</v>
      </c>
      <c r="I3016" s="87">
        <f>+IF(ISNUMBER(DATA!AF972),DATA!AF972,"n/a")</f>
        <v>89970</v>
      </c>
      <c r="J3016" s="78">
        <f>+IF(ISNUMBER(DATA!AG972),DATA!AG972,"n/a")</f>
        <v>-0.153</v>
      </c>
      <c r="K3016" s="87">
        <f>+IF(ISNUMBER(DATA!AP972),DATA!AP972,"n/a")</f>
        <v>176651</v>
      </c>
      <c r="L3016" s="78">
        <f>+IF(ISNUMBER(DATA!AQ972),DATA!AQ972,"n/a")</f>
        <v>-0.10199999999999999</v>
      </c>
      <c r="M3016" s="67"/>
      <c r="N3016" s="67"/>
      <c r="O3016" s="67"/>
      <c r="P3016" s="67"/>
      <c r="Q3016" s="67"/>
      <c r="S3016" s="71"/>
      <c r="U3016" s="71"/>
      <c r="W3016" s="71"/>
      <c r="Y3016" s="71"/>
    </row>
    <row r="3017" spans="1:25" s="70" customFormat="1" x14ac:dyDescent="0.2">
      <c r="A3017" s="67" t="s">
        <v>28</v>
      </c>
      <c r="B3017" s="67" t="s">
        <v>23</v>
      </c>
      <c r="C3017" s="67" t="s">
        <v>25</v>
      </c>
      <c r="D3017" s="67" t="s">
        <v>275</v>
      </c>
      <c r="E3017" s="87">
        <f>+IF(ISNUMBER(DATA!L973),DATA!L973,"n/a")</f>
        <v>42182</v>
      </c>
      <c r="F3017" s="78">
        <f>+IF(ISNUMBER(DATA!M973),DATA!M973,"n/a")</f>
        <v>2.319</v>
      </c>
      <c r="G3017" s="87">
        <f>+IF(ISNUMBER(DATA!V973),DATA!V973,"n/a")</f>
        <v>141317</v>
      </c>
      <c r="H3017" s="78">
        <f>+IF(ISNUMBER(DATA!W973),DATA!W973,"n/a")</f>
        <v>2.5539999999999998</v>
      </c>
      <c r="I3017" s="87">
        <f>+IF(ISNUMBER(DATA!AF973),DATA!AF973,"n/a")</f>
        <v>270298</v>
      </c>
      <c r="J3017" s="78">
        <f>+IF(ISNUMBER(DATA!AG973),DATA!AG973,"n/a")</f>
        <v>2.5249999999999999</v>
      </c>
      <c r="K3017" s="87">
        <f>+IF(ISNUMBER(DATA!AP973),DATA!AP973,"n/a")</f>
        <v>550892</v>
      </c>
      <c r="L3017" s="78">
        <f>+IF(ISNUMBER(DATA!AQ973),DATA!AQ973,"n/a")</f>
        <v>3.2610000000000001</v>
      </c>
      <c r="M3017" s="67"/>
      <c r="N3017" s="67"/>
      <c r="O3017" s="67"/>
      <c r="P3017" s="67"/>
      <c r="Q3017" s="67"/>
      <c r="S3017" s="71"/>
      <c r="U3017" s="71"/>
      <c r="W3017" s="71"/>
      <c r="Y3017" s="71"/>
    </row>
    <row r="3018" spans="1:25" s="70" customFormat="1" x14ac:dyDescent="0.2">
      <c r="A3018" s="67" t="s">
        <v>28</v>
      </c>
      <c r="B3018" s="67" t="s">
        <v>23</v>
      </c>
      <c r="C3018" s="67" t="s">
        <v>25</v>
      </c>
      <c r="D3018" s="67" t="s">
        <v>276</v>
      </c>
      <c r="E3018" s="87">
        <f>+IF(ISNUMBER(DATA!L974),DATA!L974,"n/a")</f>
        <v>28143</v>
      </c>
      <c r="F3018" s="78">
        <f>+IF(ISNUMBER(DATA!M974),DATA!M974,"n/a")</f>
        <v>0.35899999999999999</v>
      </c>
      <c r="G3018" s="87">
        <f>+IF(ISNUMBER(DATA!V974),DATA!V974,"n/a")</f>
        <v>73060</v>
      </c>
      <c r="H3018" s="78">
        <f>+IF(ISNUMBER(DATA!W974),DATA!W974,"n/a")</f>
        <v>0.151</v>
      </c>
      <c r="I3018" s="87">
        <f>+IF(ISNUMBER(DATA!AF974),DATA!AF974,"n/a")</f>
        <v>148035</v>
      </c>
      <c r="J3018" s="78">
        <f>+IF(ISNUMBER(DATA!AG974),DATA!AG974,"n/a")</f>
        <v>7.1999999999999995E-2</v>
      </c>
      <c r="K3018" s="87">
        <f>+IF(ISNUMBER(DATA!AP974),DATA!AP974,"n/a")</f>
        <v>272629</v>
      </c>
      <c r="L3018" s="78">
        <f>+IF(ISNUMBER(DATA!AQ974),DATA!AQ974,"n/a")</f>
        <v>0.05</v>
      </c>
      <c r="M3018" s="67"/>
      <c r="N3018" s="67"/>
      <c r="O3018" s="67"/>
      <c r="P3018" s="67"/>
      <c r="Q3018" s="67"/>
      <c r="S3018" s="71"/>
      <c r="U3018" s="71"/>
      <c r="W3018" s="71"/>
      <c r="Y3018" s="71"/>
    </row>
    <row r="3019" spans="1:25" s="70" customFormat="1" x14ac:dyDescent="0.2">
      <c r="A3019" s="67" t="s">
        <v>28</v>
      </c>
      <c r="B3019" s="67" t="s">
        <v>23</v>
      </c>
      <c r="C3019" s="67" t="s">
        <v>25</v>
      </c>
      <c r="D3019" s="67" t="s">
        <v>277</v>
      </c>
      <c r="E3019" s="87">
        <f>+IF(ISNUMBER(DATA!L975),DATA!L975,"n/a")</f>
        <v>12117</v>
      </c>
      <c r="F3019" s="78">
        <f>+IF(ISNUMBER(DATA!M975),DATA!M975,"n/a")</f>
        <v>0.69399999999999995</v>
      </c>
      <c r="G3019" s="87">
        <f>+IF(ISNUMBER(DATA!V975),DATA!V975,"n/a")</f>
        <v>41761</v>
      </c>
      <c r="H3019" s="78">
        <f>+IF(ISNUMBER(DATA!W975),DATA!W975,"n/a")</f>
        <v>0.44700000000000001</v>
      </c>
      <c r="I3019" s="87">
        <f>+IF(ISNUMBER(DATA!AF975),DATA!AF975,"n/a")</f>
        <v>83979</v>
      </c>
      <c r="J3019" s="78">
        <f>+IF(ISNUMBER(DATA!AG975),DATA!AG975,"n/a")</f>
        <v>0.495</v>
      </c>
      <c r="K3019" s="87">
        <f>+IF(ISNUMBER(DATA!AP975),DATA!AP975,"n/a")</f>
        <v>163399</v>
      </c>
      <c r="L3019" s="78">
        <f>+IF(ISNUMBER(DATA!AQ975),DATA!AQ975,"n/a")</f>
        <v>0.78200000000000003</v>
      </c>
      <c r="M3019" s="67"/>
      <c r="N3019" s="67"/>
      <c r="O3019" s="67"/>
      <c r="P3019" s="67"/>
      <c r="Q3019" s="67"/>
      <c r="S3019" s="71"/>
      <c r="U3019" s="71"/>
      <c r="W3019" s="71"/>
      <c r="Y3019" s="71"/>
    </row>
    <row r="3020" spans="1:25" s="70" customFormat="1" x14ac:dyDescent="0.2">
      <c r="A3020" s="67" t="s">
        <v>28</v>
      </c>
      <c r="B3020" s="67" t="s">
        <v>23</v>
      </c>
      <c r="C3020" s="67" t="s">
        <v>25</v>
      </c>
      <c r="D3020" s="67" t="s">
        <v>278</v>
      </c>
      <c r="E3020" s="87">
        <f>+IF(ISNUMBER(DATA!L976),DATA!L976,"n/a")</f>
        <v>46168</v>
      </c>
      <c r="F3020" s="78">
        <f>+IF(ISNUMBER(DATA!M976),DATA!M976,"n/a")</f>
        <v>2.1230000000000002</v>
      </c>
      <c r="G3020" s="87">
        <f>+IF(ISNUMBER(DATA!V976),DATA!V976,"n/a")</f>
        <v>124135</v>
      </c>
      <c r="H3020" s="78">
        <f>+IF(ISNUMBER(DATA!W976),DATA!W976,"n/a")</f>
        <v>1.466</v>
      </c>
      <c r="I3020" s="87">
        <f>+IF(ISNUMBER(DATA!AF976),DATA!AF976,"n/a")</f>
        <v>242220</v>
      </c>
      <c r="J3020" s="78">
        <f>+IF(ISNUMBER(DATA!AG976),DATA!AG976,"n/a")</f>
        <v>1.24</v>
      </c>
      <c r="K3020" s="87">
        <f>+IF(ISNUMBER(DATA!AP976),DATA!AP976,"n/a")</f>
        <v>336585</v>
      </c>
      <c r="L3020" s="78">
        <f>+IF(ISNUMBER(DATA!AQ976),DATA!AQ976,"n/a")</f>
        <v>0.64300000000000002</v>
      </c>
      <c r="M3020" s="67"/>
      <c r="N3020" s="67"/>
      <c r="O3020" s="67"/>
      <c r="P3020" s="67"/>
      <c r="Q3020" s="67"/>
      <c r="S3020" s="71"/>
      <c r="U3020" s="71"/>
      <c r="W3020" s="71"/>
      <c r="Y3020" s="71"/>
    </row>
    <row r="3021" spans="1:25" s="70" customFormat="1" x14ac:dyDescent="0.2">
      <c r="A3021" s="67" t="s">
        <v>28</v>
      </c>
      <c r="B3021" s="67" t="s">
        <v>23</v>
      </c>
      <c r="C3021" s="67" t="s">
        <v>25</v>
      </c>
      <c r="D3021" s="67" t="s">
        <v>279</v>
      </c>
      <c r="E3021" s="87">
        <f>+IF(ISNUMBER(DATA!L977),DATA!L977,"n/a")</f>
        <v>3468</v>
      </c>
      <c r="F3021" s="78">
        <f>+IF(ISNUMBER(DATA!M977),DATA!M977,"n/a")</f>
        <v>-0.13900000000000001</v>
      </c>
      <c r="G3021" s="87">
        <f>+IF(ISNUMBER(DATA!V977),DATA!V977,"n/a")</f>
        <v>14417</v>
      </c>
      <c r="H3021" s="78">
        <f>+IF(ISNUMBER(DATA!W977),DATA!W977,"n/a")</f>
        <v>-8.6999999999999994E-2</v>
      </c>
      <c r="I3021" s="87">
        <f>+IF(ISNUMBER(DATA!AF977),DATA!AF977,"n/a")</f>
        <v>35634</v>
      </c>
      <c r="J3021" s="78">
        <f>+IF(ISNUMBER(DATA!AG977),DATA!AG977,"n/a")</f>
        <v>-0.108</v>
      </c>
      <c r="K3021" s="87">
        <f>+IF(ISNUMBER(DATA!AP977),DATA!AP977,"n/a")</f>
        <v>56930</v>
      </c>
      <c r="L3021" s="78">
        <f>+IF(ISNUMBER(DATA!AQ977),DATA!AQ977,"n/a")</f>
        <v>-8.5999999999999993E-2</v>
      </c>
      <c r="M3021" s="67"/>
      <c r="N3021" s="67"/>
      <c r="O3021" s="67"/>
      <c r="P3021" s="67"/>
      <c r="Q3021" s="67"/>
      <c r="S3021" s="71"/>
      <c r="U3021" s="71"/>
      <c r="W3021" s="71"/>
      <c r="Y3021" s="71"/>
    </row>
    <row r="3022" spans="1:25" s="70" customFormat="1" x14ac:dyDescent="0.2">
      <c r="A3022" s="67" t="s">
        <v>28</v>
      </c>
      <c r="B3022" s="67" t="s">
        <v>23</v>
      </c>
      <c r="C3022" s="67" t="s">
        <v>25</v>
      </c>
      <c r="D3022" s="67" t="s">
        <v>280</v>
      </c>
      <c r="E3022" s="87">
        <f>+IF(ISNUMBER(DATA!L978),DATA!L978,"n/a")</f>
        <v>3166</v>
      </c>
      <c r="F3022" s="78">
        <f>+IF(ISNUMBER(DATA!M978),DATA!M978,"n/a")</f>
        <v>-7.9000000000000001E-2</v>
      </c>
      <c r="G3022" s="87">
        <f>+IF(ISNUMBER(DATA!V978),DATA!V978,"n/a")</f>
        <v>9948</v>
      </c>
      <c r="H3022" s="78">
        <f>+IF(ISNUMBER(DATA!W978),DATA!W978,"n/a")</f>
        <v>-0.14099999999999999</v>
      </c>
      <c r="I3022" s="87">
        <f>+IF(ISNUMBER(DATA!AF978),DATA!AF978,"n/a")</f>
        <v>22085</v>
      </c>
      <c r="J3022" s="78">
        <f>+IF(ISNUMBER(DATA!AG978),DATA!AG978,"n/a")</f>
        <v>-0.112</v>
      </c>
      <c r="K3022" s="87">
        <f>+IF(ISNUMBER(DATA!AP978),DATA!AP978,"n/a")</f>
        <v>40578</v>
      </c>
      <c r="L3022" s="78">
        <f>+IF(ISNUMBER(DATA!AQ978),DATA!AQ978,"n/a")</f>
        <v>-7.3999999999999996E-2</v>
      </c>
      <c r="M3022" s="67"/>
      <c r="N3022" s="67"/>
      <c r="O3022" s="67"/>
      <c r="P3022" s="67"/>
      <c r="Q3022" s="67"/>
      <c r="S3022" s="71"/>
      <c r="U3022" s="71"/>
      <c r="W3022" s="71"/>
      <c r="Y3022" s="71"/>
    </row>
    <row r="3023" spans="1:25" s="70" customFormat="1" x14ac:dyDescent="0.2">
      <c r="A3023" s="67" t="s">
        <v>28</v>
      </c>
      <c r="B3023" s="67" t="s">
        <v>23</v>
      </c>
      <c r="C3023" s="67" t="s">
        <v>25</v>
      </c>
      <c r="D3023" s="67" t="s">
        <v>281</v>
      </c>
      <c r="E3023" s="87">
        <f>+IF(ISNUMBER(DATA!L979),DATA!L979,"n/a")</f>
        <v>11878</v>
      </c>
      <c r="F3023" s="78">
        <f>+IF(ISNUMBER(DATA!M979),DATA!M979,"n/a")</f>
        <v>-0.157</v>
      </c>
      <c r="G3023" s="87">
        <f>+IF(ISNUMBER(DATA!V979),DATA!V979,"n/a")</f>
        <v>44458</v>
      </c>
      <c r="H3023" s="78">
        <f>+IF(ISNUMBER(DATA!W979),DATA!W979,"n/a")</f>
        <v>4.0000000000000001E-3</v>
      </c>
      <c r="I3023" s="87">
        <f>+IF(ISNUMBER(DATA!AF979),DATA!AF979,"n/a")</f>
        <v>92945</v>
      </c>
      <c r="J3023" s="78">
        <f>+IF(ISNUMBER(DATA!AG979),DATA!AG979,"n/a")</f>
        <v>3.3000000000000002E-2</v>
      </c>
      <c r="K3023" s="87">
        <f>+IF(ISNUMBER(DATA!AP979),DATA!AP979,"n/a")</f>
        <v>183525</v>
      </c>
      <c r="L3023" s="78">
        <f>+IF(ISNUMBER(DATA!AQ979),DATA!AQ979,"n/a")</f>
        <v>0.20599999999999999</v>
      </c>
      <c r="M3023" s="67"/>
      <c r="N3023" s="67"/>
      <c r="O3023" s="67"/>
      <c r="P3023" s="67"/>
      <c r="Q3023" s="67"/>
      <c r="S3023" s="71"/>
      <c r="U3023" s="71"/>
      <c r="W3023" s="71"/>
      <c r="Y3023" s="71"/>
    </row>
    <row r="3024" spans="1:25" s="70" customFormat="1" x14ac:dyDescent="0.2">
      <c r="A3024" s="67" t="s">
        <v>28</v>
      </c>
      <c r="B3024" s="67" t="s">
        <v>23</v>
      </c>
      <c r="C3024" s="67" t="s">
        <v>25</v>
      </c>
      <c r="D3024" s="67" t="s">
        <v>282</v>
      </c>
      <c r="E3024" s="87">
        <f>+IF(ISNUMBER(DATA!L980),DATA!L980,"n/a")</f>
        <v>31973</v>
      </c>
      <c r="F3024" s="78">
        <f>+IF(ISNUMBER(DATA!M980),DATA!M980,"n/a")</f>
        <v>4.3179999999999996</v>
      </c>
      <c r="G3024" s="87">
        <f>+IF(ISNUMBER(DATA!V980),DATA!V980,"n/a")</f>
        <v>107716</v>
      </c>
      <c r="H3024" s="78">
        <f>+IF(ISNUMBER(DATA!W980),DATA!W980,"n/a")</f>
        <v>6.2309999999999999</v>
      </c>
      <c r="I3024" s="87">
        <f>+IF(ISNUMBER(DATA!AF980),DATA!AF980,"n/a")</f>
        <v>204342</v>
      </c>
      <c r="J3024" s="78">
        <f>+IF(ISNUMBER(DATA!AG980),DATA!AG980,"n/a")</f>
        <v>5.5670000000000002</v>
      </c>
      <c r="K3024" s="87">
        <f>+IF(ISNUMBER(DATA!AP980),DATA!AP980,"n/a")</f>
        <v>418370</v>
      </c>
      <c r="L3024" s="78">
        <f>+IF(ISNUMBER(DATA!AQ980),DATA!AQ980,"n/a")</f>
        <v>7.13</v>
      </c>
      <c r="M3024" s="67"/>
      <c r="N3024" s="67"/>
      <c r="O3024" s="67"/>
      <c r="P3024" s="67"/>
      <c r="Q3024" s="67"/>
      <c r="S3024" s="71"/>
      <c r="U3024" s="71"/>
      <c r="W3024" s="71"/>
      <c r="Y3024" s="71"/>
    </row>
    <row r="3025" spans="1:25" s="70" customFormat="1" x14ac:dyDescent="0.2">
      <c r="A3025" s="67" t="s">
        <v>28</v>
      </c>
      <c r="B3025" s="67" t="s">
        <v>23</v>
      </c>
      <c r="C3025" s="67" t="s">
        <v>25</v>
      </c>
      <c r="D3025" s="67" t="s">
        <v>283</v>
      </c>
      <c r="E3025" s="87">
        <f>+IF(ISNUMBER(DATA!L981),DATA!L981,"n/a")</f>
        <v>4722</v>
      </c>
      <c r="F3025" s="78">
        <f>+IF(ISNUMBER(DATA!M981),DATA!M981,"n/a")</f>
        <v>0.251</v>
      </c>
      <c r="G3025" s="87">
        <f>+IF(ISNUMBER(DATA!V981),DATA!V981,"n/a")</f>
        <v>15189</v>
      </c>
      <c r="H3025" s="78">
        <f>+IF(ISNUMBER(DATA!W981),DATA!W981,"n/a")</f>
        <v>0.16700000000000001</v>
      </c>
      <c r="I3025" s="87">
        <f>+IF(ISNUMBER(DATA!AF981),DATA!AF981,"n/a")</f>
        <v>36326</v>
      </c>
      <c r="J3025" s="78">
        <f>+IF(ISNUMBER(DATA!AG981),DATA!AG981,"n/a")</f>
        <v>0.217</v>
      </c>
      <c r="K3025" s="87">
        <f>+IF(ISNUMBER(DATA!AP981),DATA!AP981,"n/a")</f>
        <v>57618</v>
      </c>
      <c r="L3025" s="78">
        <f>+IF(ISNUMBER(DATA!AQ981),DATA!AQ981,"n/a")</f>
        <v>0.17100000000000001</v>
      </c>
      <c r="M3025" s="67"/>
      <c r="N3025" s="67"/>
      <c r="O3025" s="67"/>
      <c r="P3025" s="67"/>
      <c r="Q3025" s="67"/>
      <c r="S3025" s="71"/>
      <c r="U3025" s="71"/>
      <c r="W3025" s="71"/>
      <c r="Y3025" s="71"/>
    </row>
    <row r="3026" spans="1:25" s="70" customFormat="1" x14ac:dyDescent="0.2">
      <c r="A3026" s="67" t="s">
        <v>28</v>
      </c>
      <c r="B3026" s="67" t="s">
        <v>23</v>
      </c>
      <c r="C3026" s="67" t="s">
        <v>25</v>
      </c>
      <c r="D3026" s="67" t="s">
        <v>284</v>
      </c>
      <c r="E3026" s="87">
        <f>+IF(ISNUMBER(DATA!L982),DATA!L982,"n/a")</f>
        <v>13415</v>
      </c>
      <c r="F3026" s="78">
        <f>+IF(ISNUMBER(DATA!M982),DATA!M982,"n/a")</f>
        <v>3.2829999999999999</v>
      </c>
      <c r="G3026" s="87">
        <f>+IF(ISNUMBER(DATA!V982),DATA!V982,"n/a")</f>
        <v>43690</v>
      </c>
      <c r="H3026" s="78">
        <f>+IF(ISNUMBER(DATA!W982),DATA!W982,"n/a")</f>
        <v>2.9660000000000002</v>
      </c>
      <c r="I3026" s="87">
        <f>+IF(ISNUMBER(DATA!AF982),DATA!AF982,"n/a")</f>
        <v>89249</v>
      </c>
      <c r="J3026" s="78">
        <f>+IF(ISNUMBER(DATA!AG982),DATA!AG982,"n/a")</f>
        <v>2.4969999999999999</v>
      </c>
      <c r="K3026" s="87">
        <f>+IF(ISNUMBER(DATA!AP982),DATA!AP982,"n/a")</f>
        <v>106157</v>
      </c>
      <c r="L3026" s="78">
        <f>+IF(ISNUMBER(DATA!AQ982),DATA!AQ982,"n/a")</f>
        <v>1.3720000000000001</v>
      </c>
      <c r="M3026" s="67"/>
      <c r="N3026" s="67"/>
      <c r="O3026" s="67"/>
      <c r="P3026" s="67"/>
      <c r="Q3026" s="67"/>
      <c r="S3026" s="71"/>
      <c r="U3026" s="71"/>
      <c r="W3026" s="71"/>
      <c r="Y3026" s="71"/>
    </row>
    <row r="3027" spans="1:25" s="70" customFormat="1" x14ac:dyDescent="0.2">
      <c r="A3027" s="67" t="s">
        <v>28</v>
      </c>
      <c r="B3027" s="67" t="s">
        <v>23</v>
      </c>
      <c r="C3027" s="67" t="s">
        <v>25</v>
      </c>
      <c r="D3027" s="67" t="s">
        <v>285</v>
      </c>
      <c r="E3027" s="87">
        <f>+IF(ISNUMBER(DATA!L983),DATA!L983,"n/a")</f>
        <v>26973</v>
      </c>
      <c r="F3027" s="78">
        <f>+IF(ISNUMBER(DATA!M983),DATA!M983,"n/a")</f>
        <v>2.25</v>
      </c>
      <c r="G3027" s="87">
        <f>+IF(ISNUMBER(DATA!V983),DATA!V983,"n/a")</f>
        <v>77026</v>
      </c>
      <c r="H3027" s="78">
        <f>+IF(ISNUMBER(DATA!W983),DATA!W983,"n/a")</f>
        <v>1.87</v>
      </c>
      <c r="I3027" s="87">
        <f>+IF(ISNUMBER(DATA!AF983),DATA!AF983,"n/a")</f>
        <v>149514</v>
      </c>
      <c r="J3027" s="78">
        <f>+IF(ISNUMBER(DATA!AG983),DATA!AG983,"n/a")</f>
        <v>1.665</v>
      </c>
      <c r="K3027" s="87">
        <f>+IF(ISNUMBER(DATA!AP983),DATA!AP983,"n/a")</f>
        <v>295332</v>
      </c>
      <c r="L3027" s="78">
        <f>+IF(ISNUMBER(DATA!AQ983),DATA!AQ983,"n/a")</f>
        <v>1.925</v>
      </c>
      <c r="M3027" s="67"/>
      <c r="N3027" s="67"/>
      <c r="O3027" s="67"/>
      <c r="P3027" s="67"/>
      <c r="Q3027" s="67"/>
      <c r="S3027" s="71"/>
      <c r="U3027" s="71"/>
      <c r="W3027" s="71"/>
      <c r="Y3027" s="71"/>
    </row>
    <row r="3028" spans="1:25" s="70" customFormat="1" x14ac:dyDescent="0.2">
      <c r="A3028" s="67" t="s">
        <v>28</v>
      </c>
      <c r="B3028" s="67" t="s">
        <v>23</v>
      </c>
      <c r="C3028" s="67" t="s">
        <v>25</v>
      </c>
      <c r="D3028" s="67" t="s">
        <v>286</v>
      </c>
      <c r="E3028" s="87">
        <f>+IF(ISNUMBER(DATA!L984),DATA!L984,"n/a")</f>
        <v>23075</v>
      </c>
      <c r="F3028" s="78">
        <f>+IF(ISNUMBER(DATA!M984),DATA!M984,"n/a")</f>
        <v>3.0049999999999999</v>
      </c>
      <c r="G3028" s="87">
        <f>+IF(ISNUMBER(DATA!V984),DATA!V984,"n/a")</f>
        <v>64030</v>
      </c>
      <c r="H3028" s="78">
        <f>+IF(ISNUMBER(DATA!W984),DATA!W984,"n/a")</f>
        <v>2.4870000000000001</v>
      </c>
      <c r="I3028" s="87">
        <f>+IF(ISNUMBER(DATA!AF984),DATA!AF984,"n/a")</f>
        <v>120694</v>
      </c>
      <c r="J3028" s="78">
        <f>+IF(ISNUMBER(DATA!AG984),DATA!AG984,"n/a")</f>
        <v>2.0830000000000002</v>
      </c>
      <c r="K3028" s="87">
        <f>+IF(ISNUMBER(DATA!AP984),DATA!AP984,"n/a")</f>
        <v>202441</v>
      </c>
      <c r="L3028" s="78">
        <f>+IF(ISNUMBER(DATA!AQ984),DATA!AQ984,"n/a")</f>
        <v>1.6080000000000001</v>
      </c>
      <c r="M3028" s="67"/>
      <c r="N3028" s="67"/>
      <c r="O3028" s="67"/>
      <c r="P3028" s="67"/>
      <c r="Q3028" s="67"/>
      <c r="S3028" s="71"/>
      <c r="U3028" s="71"/>
      <c r="W3028" s="71"/>
      <c r="Y3028" s="71"/>
    </row>
    <row r="3029" spans="1:25" s="70" customFormat="1" x14ac:dyDescent="0.2">
      <c r="A3029" s="67" t="s">
        <v>28</v>
      </c>
      <c r="B3029" s="67" t="s">
        <v>23</v>
      </c>
      <c r="C3029" s="67" t="s">
        <v>25</v>
      </c>
      <c r="D3029" s="67" t="s">
        <v>287</v>
      </c>
      <c r="E3029" s="87">
        <f>+IF(ISNUMBER(DATA!L985),DATA!L985,"n/a")</f>
        <v>21514</v>
      </c>
      <c r="F3029" s="78">
        <f>+IF(ISNUMBER(DATA!M985),DATA!M985,"n/a")</f>
        <v>2.9580000000000002</v>
      </c>
      <c r="G3029" s="87">
        <f>+IF(ISNUMBER(DATA!V985),DATA!V985,"n/a")</f>
        <v>66827</v>
      </c>
      <c r="H3029" s="78">
        <f>+IF(ISNUMBER(DATA!W985),DATA!W985,"n/a")</f>
        <v>2.6080000000000001</v>
      </c>
      <c r="I3029" s="87">
        <f>+IF(ISNUMBER(DATA!AF985),DATA!AF985,"n/a")</f>
        <v>125829</v>
      </c>
      <c r="J3029" s="78">
        <f>+IF(ISNUMBER(DATA!AG985),DATA!AG985,"n/a")</f>
        <v>1.966</v>
      </c>
      <c r="K3029" s="87">
        <f>+IF(ISNUMBER(DATA!AP985),DATA!AP985,"n/a")</f>
        <v>155453</v>
      </c>
      <c r="L3029" s="78">
        <f>+IF(ISNUMBER(DATA!AQ985),DATA!AQ985,"n/a")</f>
        <v>0.90900000000000003</v>
      </c>
      <c r="M3029" s="67"/>
      <c r="N3029" s="67"/>
      <c r="O3029" s="67"/>
      <c r="P3029" s="67"/>
      <c r="Q3029" s="67"/>
      <c r="S3029" s="71"/>
      <c r="U3029" s="71"/>
      <c r="W3029" s="71"/>
      <c r="Y3029" s="71"/>
    </row>
    <row r="3030" spans="1:25" s="70" customFormat="1" x14ac:dyDescent="0.2">
      <c r="A3030" s="67" t="s">
        <v>28</v>
      </c>
      <c r="B3030" s="67" t="s">
        <v>23</v>
      </c>
      <c r="C3030" s="67" t="s">
        <v>25</v>
      </c>
      <c r="D3030" s="67" t="s">
        <v>288</v>
      </c>
      <c r="E3030" s="87">
        <f>+IF(ISNUMBER(DATA!L986),DATA!L986,"n/a")</f>
        <v>160</v>
      </c>
      <c r="F3030" s="78">
        <f>+IF(ISNUMBER(DATA!M986),DATA!M986,"n/a")</f>
        <v>-0.40600000000000003</v>
      </c>
      <c r="G3030" s="87">
        <f>+IF(ISNUMBER(DATA!V986),DATA!V986,"n/a")</f>
        <v>656</v>
      </c>
      <c r="H3030" s="78">
        <f>+IF(ISNUMBER(DATA!W986),DATA!W986,"n/a")</f>
        <v>-0.34</v>
      </c>
      <c r="I3030" s="87">
        <f>+IF(ISNUMBER(DATA!AF986),DATA!AF986,"n/a")</f>
        <v>1215</v>
      </c>
      <c r="J3030" s="78">
        <f>+IF(ISNUMBER(DATA!AG986),DATA!AG986,"n/a")</f>
        <v>-0.50900000000000001</v>
      </c>
      <c r="K3030" s="87">
        <f>+IF(ISNUMBER(DATA!AP986),DATA!AP986,"n/a")</f>
        <v>2385</v>
      </c>
      <c r="L3030" s="78">
        <f>+IF(ISNUMBER(DATA!AQ986),DATA!AQ986,"n/a")</f>
        <v>-0.46300000000000002</v>
      </c>
      <c r="M3030" s="67"/>
      <c r="N3030" s="67"/>
      <c r="O3030" s="67"/>
      <c r="P3030" s="67"/>
      <c r="Q3030" s="67"/>
      <c r="S3030" s="71"/>
      <c r="U3030" s="71"/>
      <c r="W3030" s="71"/>
      <c r="Y3030" s="71"/>
    </row>
    <row r="3031" spans="1:25" s="70" customFormat="1" x14ac:dyDescent="0.2">
      <c r="A3031" s="67" t="s">
        <v>28</v>
      </c>
      <c r="B3031" s="67" t="s">
        <v>23</v>
      </c>
      <c r="C3031" s="67" t="s">
        <v>25</v>
      </c>
      <c r="D3031" s="67" t="s">
        <v>289</v>
      </c>
      <c r="E3031" s="87">
        <f>+IF(ISNUMBER(DATA!L987),DATA!L987,"n/a")</f>
        <v>11753</v>
      </c>
      <c r="F3031" s="78">
        <f>+IF(ISNUMBER(DATA!M987),DATA!M987,"n/a")</f>
        <v>0.38100000000000001</v>
      </c>
      <c r="G3031" s="87">
        <f>+IF(ISNUMBER(DATA!V987),DATA!V987,"n/a")</f>
        <v>29135</v>
      </c>
      <c r="H3031" s="78">
        <f>+IF(ISNUMBER(DATA!W987),DATA!W987,"n/a")</f>
        <v>-8.7999999999999995E-2</v>
      </c>
      <c r="I3031" s="87">
        <f>+IF(ISNUMBER(DATA!AF987),DATA!AF987,"n/a")</f>
        <v>57199</v>
      </c>
      <c r="J3031" s="78">
        <f>+IF(ISNUMBER(DATA!AG987),DATA!AG987,"n/a")</f>
        <v>-0.19700000000000001</v>
      </c>
      <c r="K3031" s="87">
        <f>+IF(ISNUMBER(DATA!AP987),DATA!AP987,"n/a")</f>
        <v>101682</v>
      </c>
      <c r="L3031" s="78">
        <f>+IF(ISNUMBER(DATA!AQ987),DATA!AQ987,"n/a")</f>
        <v>-0.17299999999999999</v>
      </c>
      <c r="M3031" s="67"/>
      <c r="N3031" s="67"/>
      <c r="O3031" s="67"/>
      <c r="P3031" s="67"/>
      <c r="Q3031" s="67"/>
      <c r="S3031" s="71"/>
      <c r="U3031" s="71"/>
      <c r="W3031" s="71"/>
      <c r="Y3031" s="71"/>
    </row>
    <row r="3032" spans="1:25" s="70" customFormat="1" x14ac:dyDescent="0.2">
      <c r="A3032" s="67" t="s">
        <v>28</v>
      </c>
      <c r="B3032" s="67" t="s">
        <v>23</v>
      </c>
      <c r="C3032" s="67" t="s">
        <v>25</v>
      </c>
      <c r="D3032" s="67" t="s">
        <v>290</v>
      </c>
      <c r="E3032" s="87">
        <f>+IF(ISNUMBER(DATA!L988),DATA!L988,"n/a")</f>
        <v>20125</v>
      </c>
      <c r="F3032" s="78">
        <f>+IF(ISNUMBER(DATA!M988),DATA!M988,"n/a")</f>
        <v>0.97199999999999998</v>
      </c>
      <c r="G3032" s="87">
        <f>+IF(ISNUMBER(DATA!V988),DATA!V988,"n/a")</f>
        <v>40755</v>
      </c>
      <c r="H3032" s="78">
        <f>+IF(ISNUMBER(DATA!W988),DATA!W988,"n/a")</f>
        <v>0.113</v>
      </c>
      <c r="I3032" s="87">
        <f>+IF(ISNUMBER(DATA!AF988),DATA!AF988,"n/a")</f>
        <v>78266</v>
      </c>
      <c r="J3032" s="78">
        <f>+IF(ISNUMBER(DATA!AG988),DATA!AG988,"n/a")</f>
        <v>-7.0999999999999994E-2</v>
      </c>
      <c r="K3032" s="87">
        <f>+IF(ISNUMBER(DATA!AP988),DATA!AP988,"n/a")</f>
        <v>136695</v>
      </c>
      <c r="L3032" s="78">
        <f>+IF(ISNUMBER(DATA!AQ988),DATA!AQ988,"n/a")</f>
        <v>-9.6000000000000002E-2</v>
      </c>
      <c r="M3032" s="67"/>
      <c r="N3032" s="67"/>
      <c r="O3032" s="67"/>
      <c r="P3032" s="67"/>
      <c r="Q3032" s="67"/>
      <c r="S3032" s="71"/>
      <c r="U3032" s="71"/>
      <c r="W3032" s="71"/>
      <c r="Y3032" s="71"/>
    </row>
    <row r="3033" spans="1:25" s="70" customFormat="1" x14ac:dyDescent="0.2">
      <c r="A3033" s="67" t="s">
        <v>28</v>
      </c>
      <c r="B3033" s="67" t="s">
        <v>23</v>
      </c>
      <c r="C3033" s="67" t="s">
        <v>25</v>
      </c>
      <c r="D3033" s="67" t="s">
        <v>291</v>
      </c>
      <c r="E3033" s="87">
        <f>+IF(ISNUMBER(DATA!L989),DATA!L989,"n/a")</f>
        <v>29572</v>
      </c>
      <c r="F3033" s="78">
        <f>+IF(ISNUMBER(DATA!M989),DATA!M989,"n/a")</f>
        <v>3.069</v>
      </c>
      <c r="G3033" s="87">
        <f>+IF(ISNUMBER(DATA!V989),DATA!V989,"n/a")</f>
        <v>79394</v>
      </c>
      <c r="H3033" s="78">
        <f>+IF(ISNUMBER(DATA!W989),DATA!W989,"n/a")</f>
        <v>2.4260000000000002</v>
      </c>
      <c r="I3033" s="87">
        <f>+IF(ISNUMBER(DATA!AF989),DATA!AF989,"n/a")</f>
        <v>149468</v>
      </c>
      <c r="J3033" s="78">
        <f>+IF(ISNUMBER(DATA!AG989),DATA!AG989,"n/a")</f>
        <v>2.2050000000000001</v>
      </c>
      <c r="K3033" s="87">
        <f>+IF(ISNUMBER(DATA!AP989),DATA!AP989,"n/a")</f>
        <v>314559</v>
      </c>
      <c r="L3033" s="78">
        <f>+IF(ISNUMBER(DATA!AQ989),DATA!AQ989,"n/a")</f>
        <v>3.0790000000000002</v>
      </c>
      <c r="M3033" s="67"/>
      <c r="N3033" s="67"/>
      <c r="O3033" s="67"/>
      <c r="P3033" s="67"/>
      <c r="Q3033" s="67"/>
      <c r="S3033" s="71"/>
      <c r="U3033" s="71"/>
      <c r="W3033" s="71"/>
      <c r="Y3033" s="71"/>
    </row>
    <row r="3034" spans="1:25" s="70" customFormat="1" x14ac:dyDescent="0.2">
      <c r="A3034" s="67" t="s">
        <v>28</v>
      </c>
      <c r="B3034" s="67" t="s">
        <v>23</v>
      </c>
      <c r="C3034" s="67" t="s">
        <v>25</v>
      </c>
      <c r="D3034" s="67" t="s">
        <v>292</v>
      </c>
      <c r="E3034" s="87">
        <f>+IF(ISNUMBER(DATA!L990),DATA!L990,"n/a")</f>
        <v>11475</v>
      </c>
      <c r="F3034" s="78">
        <f>+IF(ISNUMBER(DATA!M990),DATA!M990,"n/a")</f>
        <v>1.53</v>
      </c>
      <c r="G3034" s="87">
        <f>+IF(ISNUMBER(DATA!V990),DATA!V990,"n/a")</f>
        <v>38704</v>
      </c>
      <c r="H3034" s="78">
        <f>+IF(ISNUMBER(DATA!W990),DATA!W990,"n/a")</f>
        <v>1.7310000000000001</v>
      </c>
      <c r="I3034" s="87">
        <f>+IF(ISNUMBER(DATA!AF990),DATA!AF990,"n/a")</f>
        <v>73413</v>
      </c>
      <c r="J3034" s="78">
        <f>+IF(ISNUMBER(DATA!AG990),DATA!AG990,"n/a")</f>
        <v>1.0640000000000001</v>
      </c>
      <c r="K3034" s="87">
        <f>+IF(ISNUMBER(DATA!AP990),DATA!AP990,"n/a")</f>
        <v>139898</v>
      </c>
      <c r="L3034" s="78">
        <f>+IF(ISNUMBER(DATA!AQ990),DATA!AQ990,"n/a")</f>
        <v>1.1970000000000001</v>
      </c>
      <c r="M3034" s="67"/>
      <c r="N3034" s="67"/>
      <c r="O3034" s="67"/>
      <c r="P3034" s="67"/>
      <c r="Q3034" s="67"/>
      <c r="S3034" s="71"/>
      <c r="U3034" s="71"/>
      <c r="W3034" s="71"/>
      <c r="Y3034" s="71"/>
    </row>
    <row r="3035" spans="1:25" s="70" customFormat="1" x14ac:dyDescent="0.2">
      <c r="A3035" s="67" t="s">
        <v>28</v>
      </c>
      <c r="B3035" s="67" t="s">
        <v>23</v>
      </c>
      <c r="C3035" s="67" t="s">
        <v>25</v>
      </c>
      <c r="D3035" s="67" t="s">
        <v>293</v>
      </c>
      <c r="E3035" s="87">
        <f>+IF(ISNUMBER(DATA!L991),DATA!L991,"n/a")</f>
        <v>3998</v>
      </c>
      <c r="F3035" s="78">
        <f>+IF(ISNUMBER(DATA!M991),DATA!M991,"n/a")</f>
        <v>-0.16300000000000001</v>
      </c>
      <c r="G3035" s="87">
        <f>+IF(ISNUMBER(DATA!V991),DATA!V991,"n/a")</f>
        <v>14126</v>
      </c>
      <c r="H3035" s="78">
        <f>+IF(ISNUMBER(DATA!W991),DATA!W991,"n/a")</f>
        <v>-9.4E-2</v>
      </c>
      <c r="I3035" s="87">
        <f>+IF(ISNUMBER(DATA!AF991),DATA!AF991,"n/a")</f>
        <v>29993</v>
      </c>
      <c r="J3035" s="78">
        <f>+IF(ISNUMBER(DATA!AG991),DATA!AG991,"n/a")</f>
        <v>-7.0000000000000001E-3</v>
      </c>
      <c r="K3035" s="87">
        <f>+IF(ISNUMBER(DATA!AP991),DATA!AP991,"n/a")</f>
        <v>58482</v>
      </c>
      <c r="L3035" s="78">
        <f>+IF(ISNUMBER(DATA!AQ991),DATA!AQ991,"n/a")</f>
        <v>8.1000000000000003E-2</v>
      </c>
      <c r="M3035" s="67"/>
      <c r="N3035" s="67"/>
      <c r="O3035" s="67"/>
      <c r="P3035" s="67"/>
      <c r="Q3035" s="67"/>
      <c r="S3035" s="71"/>
      <c r="U3035" s="71"/>
      <c r="W3035" s="71"/>
      <c r="Y3035" s="71"/>
    </row>
    <row r="3036" spans="1:25" s="70" customFormat="1" x14ac:dyDescent="0.2">
      <c r="A3036" s="67" t="s">
        <v>28</v>
      </c>
      <c r="B3036" s="67" t="s">
        <v>23</v>
      </c>
      <c r="C3036" s="67" t="s">
        <v>25</v>
      </c>
      <c r="D3036" s="67" t="s">
        <v>294</v>
      </c>
      <c r="E3036" s="87">
        <f>+IF(ISNUMBER(DATA!L992),DATA!L992,"n/a")</f>
        <v>2174</v>
      </c>
      <c r="F3036" s="78">
        <f>+IF(ISNUMBER(DATA!M992),DATA!M992,"n/a")</f>
        <v>0.56000000000000005</v>
      </c>
      <c r="G3036" s="87">
        <f>+IF(ISNUMBER(DATA!V992),DATA!V992,"n/a")</f>
        <v>7453</v>
      </c>
      <c r="H3036" s="78">
        <f>+IF(ISNUMBER(DATA!W992),DATA!W992,"n/a")</f>
        <v>0.48699999999999999</v>
      </c>
      <c r="I3036" s="87">
        <f>+IF(ISNUMBER(DATA!AF992),DATA!AF992,"n/a")</f>
        <v>15458</v>
      </c>
      <c r="J3036" s="78">
        <f>+IF(ISNUMBER(DATA!AG992),DATA!AG992,"n/a")</f>
        <v>0.32600000000000001</v>
      </c>
      <c r="K3036" s="87">
        <f>+IF(ISNUMBER(DATA!AP992),DATA!AP992,"n/a")</f>
        <v>26241</v>
      </c>
      <c r="L3036" s="78">
        <f>+IF(ISNUMBER(DATA!AQ992),DATA!AQ992,"n/a")</f>
        <v>0.16400000000000001</v>
      </c>
      <c r="M3036" s="67"/>
      <c r="N3036" s="67"/>
      <c r="O3036" s="67"/>
      <c r="P3036" s="67"/>
      <c r="Q3036" s="67"/>
      <c r="S3036" s="71"/>
      <c r="U3036" s="71"/>
      <c r="W3036" s="71"/>
      <c r="Y3036" s="71"/>
    </row>
    <row r="3037" spans="1:25" s="70" customFormat="1" x14ac:dyDescent="0.2">
      <c r="A3037" s="67" t="s">
        <v>28</v>
      </c>
      <c r="B3037" s="67" t="s">
        <v>23</v>
      </c>
      <c r="C3037" s="67" t="s">
        <v>25</v>
      </c>
      <c r="D3037" s="67" t="s">
        <v>295</v>
      </c>
      <c r="E3037" s="87">
        <f>+IF(ISNUMBER(DATA!L993),DATA!L993,"n/a")</f>
        <v>58667</v>
      </c>
      <c r="F3037" s="78">
        <f>+IF(ISNUMBER(DATA!M993),DATA!M993,"n/a")</f>
        <v>3.3450000000000002</v>
      </c>
      <c r="G3037" s="87">
        <f>+IF(ISNUMBER(DATA!V993),DATA!V993,"n/a")</f>
        <v>183409</v>
      </c>
      <c r="H3037" s="78">
        <f>+IF(ISNUMBER(DATA!W993),DATA!W993,"n/a")</f>
        <v>3.0350000000000001</v>
      </c>
      <c r="I3037" s="87">
        <f>+IF(ISNUMBER(DATA!AF993),DATA!AF993,"n/a")</f>
        <v>373176</v>
      </c>
      <c r="J3037" s="78">
        <f>+IF(ISNUMBER(DATA!AG993),DATA!AG993,"n/a")</f>
        <v>2.7549999999999999</v>
      </c>
      <c r="K3037" s="87">
        <f>+IF(ISNUMBER(DATA!AP993),DATA!AP993,"n/a")</f>
        <v>532831</v>
      </c>
      <c r="L3037" s="78">
        <f>+IF(ISNUMBER(DATA!AQ993),DATA!AQ993,"n/a")</f>
        <v>1.9330000000000001</v>
      </c>
      <c r="M3037" s="67"/>
      <c r="N3037" s="67"/>
      <c r="O3037" s="67"/>
      <c r="P3037" s="67"/>
      <c r="Q3037" s="67"/>
      <c r="S3037" s="71"/>
      <c r="U3037" s="71"/>
      <c r="W3037" s="71"/>
      <c r="Y3037" s="71"/>
    </row>
    <row r="3038" spans="1:25" s="70" customFormat="1" x14ac:dyDescent="0.2">
      <c r="A3038" s="67" t="s">
        <v>28</v>
      </c>
      <c r="B3038" s="67" t="s">
        <v>23</v>
      </c>
      <c r="C3038" s="67" t="s">
        <v>25</v>
      </c>
      <c r="D3038" s="67" t="s">
        <v>296</v>
      </c>
      <c r="E3038" s="87">
        <f>+IF(ISNUMBER(DATA!L994),DATA!L994,"n/a")</f>
        <v>11057</v>
      </c>
      <c r="F3038" s="78">
        <f>+IF(ISNUMBER(DATA!M994),DATA!M994,"n/a")</f>
        <v>4.7859999999999996</v>
      </c>
      <c r="G3038" s="87">
        <f>+IF(ISNUMBER(DATA!V994),DATA!V994,"n/a")</f>
        <v>33079</v>
      </c>
      <c r="H3038" s="78">
        <f>+IF(ISNUMBER(DATA!W994),DATA!W994,"n/a")</f>
        <v>3.5179999999999998</v>
      </c>
      <c r="I3038" s="87">
        <f>+IF(ISNUMBER(DATA!AF994),DATA!AF994,"n/a")</f>
        <v>59595</v>
      </c>
      <c r="J3038" s="78">
        <f>+IF(ISNUMBER(DATA!AG994),DATA!AG994,"n/a")</f>
        <v>2.8</v>
      </c>
      <c r="K3038" s="87">
        <f>+IF(ISNUMBER(DATA!AP994),DATA!AP994,"n/a")</f>
        <v>110378</v>
      </c>
      <c r="L3038" s="78">
        <f>+IF(ISNUMBER(DATA!AQ994),DATA!AQ994,"n/a")</f>
        <v>3.4649999999999999</v>
      </c>
      <c r="M3038" s="67"/>
      <c r="N3038" s="67"/>
      <c r="O3038" s="67"/>
      <c r="P3038" s="67"/>
      <c r="Q3038" s="67"/>
      <c r="S3038" s="71"/>
      <c r="U3038" s="71"/>
      <c r="W3038" s="71"/>
      <c r="Y3038" s="71"/>
    </row>
    <row r="3039" spans="1:25" s="70" customFormat="1" x14ac:dyDescent="0.2">
      <c r="A3039" s="67" t="s">
        <v>28</v>
      </c>
      <c r="B3039" s="67" t="s">
        <v>23</v>
      </c>
      <c r="C3039" s="67" t="s">
        <v>25</v>
      </c>
      <c r="D3039" s="67" t="s">
        <v>297</v>
      </c>
      <c r="E3039" s="87">
        <f>+IF(ISNUMBER(DATA!L995),DATA!L995,"n/a")</f>
        <v>15774</v>
      </c>
      <c r="F3039" s="78">
        <f>+IF(ISNUMBER(DATA!M995),DATA!M995,"n/a")</f>
        <v>-0.17399999999999999</v>
      </c>
      <c r="G3039" s="87">
        <f>+IF(ISNUMBER(DATA!V995),DATA!V995,"n/a")</f>
        <v>55316</v>
      </c>
      <c r="H3039" s="78">
        <f>+IF(ISNUMBER(DATA!W995),DATA!W995,"n/a")</f>
        <v>-7.6999999999999999E-2</v>
      </c>
      <c r="I3039" s="87">
        <f>+IF(ISNUMBER(DATA!AF995),DATA!AF995,"n/a")</f>
        <v>112403</v>
      </c>
      <c r="J3039" s="78">
        <f>+IF(ISNUMBER(DATA!AG995),DATA!AG995,"n/a")</f>
        <v>-2.1000000000000001E-2</v>
      </c>
      <c r="K3039" s="87">
        <f>+IF(ISNUMBER(DATA!AP995),DATA!AP995,"n/a")</f>
        <v>226589</v>
      </c>
      <c r="L3039" s="78">
        <f>+IF(ISNUMBER(DATA!AQ995),DATA!AQ995,"n/a")</f>
        <v>3.9E-2</v>
      </c>
      <c r="M3039" s="67"/>
      <c r="N3039" s="67"/>
      <c r="O3039" s="67"/>
      <c r="P3039" s="67"/>
      <c r="Q3039" s="67"/>
      <c r="S3039" s="71"/>
      <c r="U3039" s="71"/>
      <c r="W3039" s="71"/>
      <c r="Y3039" s="71"/>
    </row>
    <row r="3040" spans="1:25" s="70" customFormat="1" x14ac:dyDescent="0.2">
      <c r="A3040" s="67" t="s">
        <v>28</v>
      </c>
      <c r="B3040" s="67" t="s">
        <v>23</v>
      </c>
      <c r="C3040" s="67" t="s">
        <v>25</v>
      </c>
      <c r="D3040" s="67" t="s">
        <v>298</v>
      </c>
      <c r="E3040" s="87">
        <f>+IF(ISNUMBER(DATA!L996),DATA!L996,"n/a")</f>
        <v>1861</v>
      </c>
      <c r="F3040" s="78">
        <f>+IF(ISNUMBER(DATA!M996),DATA!M996,"n/a")</f>
        <v>0.187</v>
      </c>
      <c r="G3040" s="87">
        <f>+IF(ISNUMBER(DATA!V996),DATA!V996,"n/a")</f>
        <v>5964</v>
      </c>
      <c r="H3040" s="78">
        <f>+IF(ISNUMBER(DATA!W996),DATA!W996,"n/a")</f>
        <v>-6.0000000000000001E-3</v>
      </c>
      <c r="I3040" s="87">
        <f>+IF(ISNUMBER(DATA!AF996),DATA!AF996,"n/a")</f>
        <v>11841</v>
      </c>
      <c r="J3040" s="78">
        <f>+IF(ISNUMBER(DATA!AG996),DATA!AG996,"n/a")</f>
        <v>-0.51900000000000002</v>
      </c>
      <c r="K3040" s="87">
        <f>+IF(ISNUMBER(DATA!AP996),DATA!AP996,"n/a")</f>
        <v>23967</v>
      </c>
      <c r="L3040" s="78">
        <f>+IF(ISNUMBER(DATA!AQ996),DATA!AQ996,"n/a")</f>
        <v>-0.52600000000000002</v>
      </c>
      <c r="M3040" s="67"/>
      <c r="N3040" s="67"/>
      <c r="O3040" s="67"/>
      <c r="P3040" s="67"/>
      <c r="Q3040" s="67"/>
      <c r="S3040" s="71"/>
      <c r="U3040" s="71"/>
      <c r="W3040" s="71"/>
      <c r="Y3040" s="71"/>
    </row>
    <row r="3041" spans="1:25" s="70" customFormat="1" x14ac:dyDescent="0.2">
      <c r="A3041" s="67" t="s">
        <v>28</v>
      </c>
      <c r="B3041" s="67" t="s">
        <v>23</v>
      </c>
      <c r="C3041" s="67" t="s">
        <v>25</v>
      </c>
      <c r="D3041" s="67" t="s">
        <v>299</v>
      </c>
      <c r="E3041" s="87">
        <f>+IF(ISNUMBER(DATA!L997),DATA!L997,"n/a")</f>
        <v>2456</v>
      </c>
      <c r="F3041" s="78">
        <f>+IF(ISNUMBER(DATA!M997),DATA!M997,"n/a")</f>
        <v>-9.8000000000000004E-2</v>
      </c>
      <c r="G3041" s="87">
        <f>+IF(ISNUMBER(DATA!V997),DATA!V997,"n/a")</f>
        <v>8687</v>
      </c>
      <c r="H3041" s="78">
        <f>+IF(ISNUMBER(DATA!W997),DATA!W997,"n/a")</f>
        <v>5.8000000000000003E-2</v>
      </c>
      <c r="I3041" s="87">
        <f>+IF(ISNUMBER(DATA!AF997),DATA!AF997,"n/a")</f>
        <v>18051</v>
      </c>
      <c r="J3041" s="78">
        <f>+IF(ISNUMBER(DATA!AG997),DATA!AG997,"n/a")</f>
        <v>-0.155</v>
      </c>
      <c r="K3041" s="87">
        <f>+IF(ISNUMBER(DATA!AP997),DATA!AP997,"n/a")</f>
        <v>35374</v>
      </c>
      <c r="L3041" s="78">
        <f>+IF(ISNUMBER(DATA!AQ997),DATA!AQ997,"n/a")</f>
        <v>-0.1</v>
      </c>
      <c r="M3041" s="67"/>
      <c r="N3041" s="67"/>
      <c r="O3041" s="67"/>
      <c r="P3041" s="67"/>
      <c r="Q3041" s="67"/>
      <c r="S3041" s="71"/>
      <c r="U3041" s="71"/>
      <c r="W3041" s="71"/>
      <c r="Y3041" s="71"/>
    </row>
    <row r="3042" spans="1:25" s="70" customFormat="1" x14ac:dyDescent="0.2">
      <c r="A3042" s="67" t="s">
        <v>28</v>
      </c>
      <c r="B3042" s="67" t="s">
        <v>23</v>
      </c>
      <c r="C3042" s="67" t="s">
        <v>25</v>
      </c>
      <c r="D3042" s="67" t="s">
        <v>300</v>
      </c>
      <c r="E3042" s="87">
        <f>+IF(ISNUMBER(DATA!L998),DATA!L998,"n/a")</f>
        <v>13956</v>
      </c>
      <c r="F3042" s="78">
        <f>+IF(ISNUMBER(DATA!M998),DATA!M998,"n/a")</f>
        <v>3.5070000000000001</v>
      </c>
      <c r="G3042" s="87">
        <f>+IF(ISNUMBER(DATA!V998),DATA!V998,"n/a")</f>
        <v>41535</v>
      </c>
      <c r="H3042" s="78">
        <f>+IF(ISNUMBER(DATA!W998),DATA!W998,"n/a")</f>
        <v>2.5939999999999999</v>
      </c>
      <c r="I3042" s="87">
        <f>+IF(ISNUMBER(DATA!AF998),DATA!AF998,"n/a")</f>
        <v>76266</v>
      </c>
      <c r="J3042" s="78">
        <f>+IF(ISNUMBER(DATA!AG998),DATA!AG998,"n/a")</f>
        <v>2.242</v>
      </c>
      <c r="K3042" s="87">
        <f>+IF(ISNUMBER(DATA!AP998),DATA!AP998,"n/a")</f>
        <v>141407</v>
      </c>
      <c r="L3042" s="78">
        <f>+IF(ISNUMBER(DATA!AQ998),DATA!AQ998,"n/a")</f>
        <v>2.823</v>
      </c>
      <c r="M3042" s="67"/>
      <c r="N3042" s="67"/>
      <c r="O3042" s="67"/>
      <c r="P3042" s="67"/>
      <c r="Q3042" s="67"/>
      <c r="S3042" s="71"/>
      <c r="U3042" s="71"/>
      <c r="W3042" s="71"/>
      <c r="Y3042" s="71"/>
    </row>
    <row r="3043" spans="1:25" s="70" customFormat="1" x14ac:dyDescent="0.2">
      <c r="A3043" s="67" t="s">
        <v>28</v>
      </c>
      <c r="B3043" s="67" t="s">
        <v>23</v>
      </c>
      <c r="C3043" s="67" t="s">
        <v>25</v>
      </c>
      <c r="D3043" s="67" t="s">
        <v>301</v>
      </c>
      <c r="E3043" s="87">
        <f>+IF(ISNUMBER(DATA!L999),DATA!L999,"n/a")</f>
        <v>7546</v>
      </c>
      <c r="F3043" s="78">
        <f>+IF(ISNUMBER(DATA!M999),DATA!M999,"n/a")</f>
        <v>-9.1999999999999998E-2</v>
      </c>
      <c r="G3043" s="87">
        <f>+IF(ISNUMBER(DATA!V999),DATA!V999,"n/a")</f>
        <v>23581</v>
      </c>
      <c r="H3043" s="78">
        <f>+IF(ISNUMBER(DATA!W999),DATA!W999,"n/a")</f>
        <v>-0.113</v>
      </c>
      <c r="I3043" s="87">
        <f>+IF(ISNUMBER(DATA!AF999),DATA!AF999,"n/a")</f>
        <v>52143</v>
      </c>
      <c r="J3043" s="78">
        <f>+IF(ISNUMBER(DATA!AG999),DATA!AG999,"n/a")</f>
        <v>8.0000000000000002E-3</v>
      </c>
      <c r="K3043" s="87">
        <f>+IF(ISNUMBER(DATA!AP999),DATA!AP999,"n/a")</f>
        <v>101800</v>
      </c>
      <c r="L3043" s="78">
        <f>+IF(ISNUMBER(DATA!AQ999),DATA!AQ999,"n/a")</f>
        <v>0.13</v>
      </c>
      <c r="M3043" s="67"/>
      <c r="N3043" s="67"/>
      <c r="O3043" s="67"/>
      <c r="P3043" s="67"/>
      <c r="Q3043" s="67"/>
      <c r="S3043" s="71"/>
      <c r="U3043" s="71"/>
      <c r="W3043" s="71"/>
      <c r="Y3043" s="71"/>
    </row>
    <row r="3044" spans="1:25" s="70" customFormat="1" x14ac:dyDescent="0.2">
      <c r="A3044" s="67" t="s">
        <v>28</v>
      </c>
      <c r="B3044" s="67" t="s">
        <v>23</v>
      </c>
      <c r="C3044" s="67" t="s">
        <v>25</v>
      </c>
      <c r="D3044" s="67" t="s">
        <v>302</v>
      </c>
      <c r="E3044" s="87">
        <f>+IF(ISNUMBER(DATA!L1000),DATA!L1000,"n/a")</f>
        <v>51347</v>
      </c>
      <c r="F3044" s="78">
        <f>+IF(ISNUMBER(DATA!M1000),DATA!M1000,"n/a")</f>
        <v>0.157</v>
      </c>
      <c r="G3044" s="87">
        <f>+IF(ISNUMBER(DATA!V1000),DATA!V1000,"n/a")</f>
        <v>129394</v>
      </c>
      <c r="H3044" s="78">
        <f>+IF(ISNUMBER(DATA!W1000),DATA!W1000,"n/a")</f>
        <v>-0.16600000000000001</v>
      </c>
      <c r="I3044" s="87">
        <f>+IF(ISNUMBER(DATA!AF1000),DATA!AF1000,"n/a")</f>
        <v>265104</v>
      </c>
      <c r="J3044" s="78">
        <f>+IF(ISNUMBER(DATA!AG1000),DATA!AG1000,"n/a")</f>
        <v>-0.22600000000000001</v>
      </c>
      <c r="K3044" s="87">
        <f>+IF(ISNUMBER(DATA!AP1000),DATA!AP1000,"n/a")</f>
        <v>463189</v>
      </c>
      <c r="L3044" s="78">
        <f>+IF(ISNUMBER(DATA!AQ1000),DATA!AQ1000,"n/a")</f>
        <v>-0.23300000000000001</v>
      </c>
      <c r="M3044" s="67"/>
      <c r="N3044" s="67"/>
      <c r="O3044" s="67"/>
      <c r="P3044" s="67"/>
      <c r="Q3044" s="67"/>
      <c r="S3044" s="71"/>
      <c r="U3044" s="71"/>
      <c r="W3044" s="71"/>
      <c r="Y3044" s="71"/>
    </row>
    <row r="3045" spans="1:25" s="70" customFormat="1" x14ac:dyDescent="0.2">
      <c r="A3045" s="67" t="s">
        <v>28</v>
      </c>
      <c r="B3045" s="67" t="s">
        <v>23</v>
      </c>
      <c r="C3045" s="67" t="s">
        <v>25</v>
      </c>
      <c r="D3045" s="67" t="s">
        <v>303</v>
      </c>
      <c r="E3045" s="87">
        <f>+IF(ISNUMBER(DATA!L1001),DATA!L1001,"n/a")</f>
        <v>24133</v>
      </c>
      <c r="F3045" s="78">
        <f>+IF(ISNUMBER(DATA!M1001),DATA!M1001,"n/a")</f>
        <v>1.736</v>
      </c>
      <c r="G3045" s="87">
        <f>+IF(ISNUMBER(DATA!V1001),DATA!V1001,"n/a")</f>
        <v>73613</v>
      </c>
      <c r="H3045" s="78">
        <f>+IF(ISNUMBER(DATA!W1001),DATA!W1001,"n/a")</f>
        <v>1.02</v>
      </c>
      <c r="I3045" s="87">
        <f>+IF(ISNUMBER(DATA!AF1001),DATA!AF1001,"n/a")</f>
        <v>149699</v>
      </c>
      <c r="J3045" s="78">
        <f>+IF(ISNUMBER(DATA!AG1001),DATA!AG1001,"n/a")</f>
        <v>0.93400000000000005</v>
      </c>
      <c r="K3045" s="87">
        <f>+IF(ISNUMBER(DATA!AP1001),DATA!AP1001,"n/a")</f>
        <v>213825</v>
      </c>
      <c r="L3045" s="78">
        <f>+IF(ISNUMBER(DATA!AQ1001),DATA!AQ1001,"n/a")</f>
        <v>0.52100000000000002</v>
      </c>
      <c r="M3045" s="67"/>
      <c r="N3045" s="67"/>
      <c r="O3045" s="67"/>
      <c r="P3045" s="67"/>
      <c r="Q3045" s="67"/>
      <c r="S3045" s="71"/>
      <c r="U3045" s="71"/>
      <c r="W3045" s="71"/>
      <c r="Y3045" s="71"/>
    </row>
    <row r="3046" spans="1:25" s="70" customFormat="1" x14ac:dyDescent="0.2">
      <c r="A3046" s="67" t="s">
        <v>28</v>
      </c>
      <c r="B3046" s="67" t="s">
        <v>23</v>
      </c>
      <c r="C3046" s="67" t="s">
        <v>25</v>
      </c>
      <c r="D3046" s="67" t="s">
        <v>304</v>
      </c>
      <c r="E3046" s="87">
        <f>+IF(ISNUMBER(DATA!L1002),DATA!L1002,"n/a")</f>
        <v>9749</v>
      </c>
      <c r="F3046" s="78">
        <f>+IF(ISNUMBER(DATA!M1002),DATA!M1002,"n/a")</f>
        <v>7.1050000000000004</v>
      </c>
      <c r="G3046" s="87">
        <f>+IF(ISNUMBER(DATA!V1002),DATA!V1002,"n/a")</f>
        <v>29443</v>
      </c>
      <c r="H3046" s="78">
        <f>+IF(ISNUMBER(DATA!W1002),DATA!W1002,"n/a")</f>
        <v>7.2149999999999999</v>
      </c>
      <c r="I3046" s="87">
        <f>+IF(ISNUMBER(DATA!AF1002),DATA!AF1002,"n/a")</f>
        <v>57290</v>
      </c>
      <c r="J3046" s="78">
        <f>+IF(ISNUMBER(DATA!AG1002),DATA!AG1002,"n/a")</f>
        <v>6.6740000000000004</v>
      </c>
      <c r="K3046" s="87">
        <f>+IF(ISNUMBER(DATA!AP1002),DATA!AP1002,"n/a")</f>
        <v>109593</v>
      </c>
      <c r="L3046" s="78">
        <f>+IF(ISNUMBER(DATA!AQ1002),DATA!AQ1002,"n/a")</f>
        <v>7.8010000000000002</v>
      </c>
      <c r="M3046" s="67"/>
      <c r="N3046" s="67"/>
      <c r="O3046" s="67"/>
      <c r="P3046" s="67"/>
      <c r="Q3046" s="67"/>
      <c r="S3046" s="71"/>
      <c r="U3046" s="71"/>
      <c r="W3046" s="71"/>
      <c r="Y3046" s="71"/>
    </row>
    <row r="3047" spans="1:25" s="70" customFormat="1" x14ac:dyDescent="0.2">
      <c r="A3047" s="67" t="s">
        <v>28</v>
      </c>
      <c r="B3047" s="67" t="s">
        <v>23</v>
      </c>
      <c r="C3047" s="67" t="s">
        <v>25</v>
      </c>
      <c r="D3047" s="67" t="s">
        <v>305</v>
      </c>
      <c r="E3047" s="87">
        <f>+IF(ISNUMBER(DATA!L1003),DATA!L1003,"n/a")</f>
        <v>8786</v>
      </c>
      <c r="F3047" s="78">
        <f>+IF(ISNUMBER(DATA!M1003),DATA!M1003,"n/a")</f>
        <v>-0.155</v>
      </c>
      <c r="G3047" s="87">
        <f>+IF(ISNUMBER(DATA!V1003),DATA!V1003,"n/a")</f>
        <v>31374</v>
      </c>
      <c r="H3047" s="78">
        <f>+IF(ISNUMBER(DATA!W1003),DATA!W1003,"n/a")</f>
        <v>-9.7000000000000003E-2</v>
      </c>
      <c r="I3047" s="87">
        <f>+IF(ISNUMBER(DATA!AF1003),DATA!AF1003,"n/a")</f>
        <v>64582</v>
      </c>
      <c r="J3047" s="78">
        <f>+IF(ISNUMBER(DATA!AG1003),DATA!AG1003,"n/a")</f>
        <v>-1.2999999999999999E-2</v>
      </c>
      <c r="K3047" s="87">
        <f>+IF(ISNUMBER(DATA!AP1003),DATA!AP1003,"n/a")</f>
        <v>125499</v>
      </c>
      <c r="L3047" s="78">
        <f>+IF(ISNUMBER(DATA!AQ1003),DATA!AQ1003,"n/a")</f>
        <v>0.114</v>
      </c>
      <c r="M3047" s="67"/>
      <c r="N3047" s="67"/>
      <c r="O3047" s="67"/>
      <c r="P3047" s="67"/>
      <c r="Q3047" s="67"/>
      <c r="S3047" s="71"/>
      <c r="U3047" s="71"/>
      <c r="W3047" s="71"/>
      <c r="Y3047" s="71"/>
    </row>
    <row r="3048" spans="1:25" s="70" customFormat="1" x14ac:dyDescent="0.2">
      <c r="A3048" s="67" t="s">
        <v>28</v>
      </c>
      <c r="B3048" s="67" t="s">
        <v>23</v>
      </c>
      <c r="C3048" s="67" t="s">
        <v>25</v>
      </c>
      <c r="D3048" s="67" t="s">
        <v>306</v>
      </c>
      <c r="E3048" s="87">
        <f>+IF(ISNUMBER(DATA!L1004),DATA!L1004,"n/a")</f>
        <v>8357</v>
      </c>
      <c r="F3048" s="78">
        <f>+IF(ISNUMBER(DATA!M1004),DATA!M1004,"n/a")</f>
        <v>1.32</v>
      </c>
      <c r="G3048" s="87">
        <f>+IF(ISNUMBER(DATA!V1004),DATA!V1004,"n/a")</f>
        <v>28261</v>
      </c>
      <c r="H3048" s="78">
        <f>+IF(ISNUMBER(DATA!W1004),DATA!W1004,"n/a")</f>
        <v>1.393</v>
      </c>
      <c r="I3048" s="87">
        <f>+IF(ISNUMBER(DATA!AF1004),DATA!AF1004,"n/a")</f>
        <v>56281</v>
      </c>
      <c r="J3048" s="78">
        <f>+IF(ISNUMBER(DATA!AG1004),DATA!AG1004,"n/a")</f>
        <v>0.99299999999999999</v>
      </c>
      <c r="K3048" s="87">
        <f>+IF(ISNUMBER(DATA!AP1004),DATA!AP1004,"n/a")</f>
        <v>106608</v>
      </c>
      <c r="L3048" s="78">
        <f>+IF(ISNUMBER(DATA!AQ1004),DATA!AQ1004,"n/a")</f>
        <v>1.359</v>
      </c>
      <c r="M3048" s="67"/>
      <c r="N3048" s="67"/>
      <c r="O3048" s="67"/>
      <c r="P3048" s="67"/>
      <c r="Q3048" s="67"/>
      <c r="S3048" s="71"/>
      <c r="U3048" s="71"/>
      <c r="W3048" s="71"/>
      <c r="Y3048" s="71"/>
    </row>
    <row r="3049" spans="1:25" s="70" customFormat="1" x14ac:dyDescent="0.2">
      <c r="A3049" s="67" t="s">
        <v>28</v>
      </c>
      <c r="B3049" s="67" t="s">
        <v>23</v>
      </c>
      <c r="C3049" s="67" t="s">
        <v>25</v>
      </c>
      <c r="D3049" s="67" t="s">
        <v>307</v>
      </c>
      <c r="E3049" s="87">
        <f>+IF(ISNUMBER(DATA!L1005),DATA!L1005,"n/a")</f>
        <v>12921</v>
      </c>
      <c r="F3049" s="78">
        <f>+IF(ISNUMBER(DATA!M1005),DATA!M1005,"n/a")</f>
        <v>-0.17699999999999999</v>
      </c>
      <c r="G3049" s="87">
        <f>+IF(ISNUMBER(DATA!V1005),DATA!V1005,"n/a")</f>
        <v>36026</v>
      </c>
      <c r="H3049" s="78">
        <f>+IF(ISNUMBER(DATA!W1005),DATA!W1005,"n/a")</f>
        <v>-0.34100000000000003</v>
      </c>
      <c r="I3049" s="87">
        <f>+IF(ISNUMBER(DATA!AF1005),DATA!AF1005,"n/a")</f>
        <v>75521</v>
      </c>
      <c r="J3049" s="78">
        <f>+IF(ISNUMBER(DATA!AG1005),DATA!AG1005,"n/a")</f>
        <v>-0.38100000000000001</v>
      </c>
      <c r="K3049" s="87">
        <f>+IF(ISNUMBER(DATA!AP1005),DATA!AP1005,"n/a")</f>
        <v>135743</v>
      </c>
      <c r="L3049" s="78">
        <f>+IF(ISNUMBER(DATA!AQ1005),DATA!AQ1005,"n/a")</f>
        <v>-0.375</v>
      </c>
      <c r="M3049" s="67"/>
      <c r="N3049" s="67"/>
      <c r="O3049" s="67"/>
      <c r="P3049" s="67"/>
      <c r="Q3049" s="67"/>
      <c r="S3049" s="71"/>
      <c r="U3049" s="71"/>
      <c r="W3049" s="71"/>
      <c r="Y3049" s="71"/>
    </row>
    <row r="3050" spans="1:25" s="70" customFormat="1" x14ac:dyDescent="0.2">
      <c r="A3050" s="67" t="s">
        <v>28</v>
      </c>
      <c r="B3050" s="67" t="s">
        <v>23</v>
      </c>
      <c r="C3050" s="67" t="s">
        <v>25</v>
      </c>
      <c r="D3050" s="67" t="s">
        <v>308</v>
      </c>
      <c r="E3050" s="87">
        <f>+IF(ISNUMBER(DATA!L1006),DATA!L1006,"n/a")</f>
        <v>18807</v>
      </c>
      <c r="F3050" s="78">
        <f>+IF(ISNUMBER(DATA!M1006),DATA!M1006,"n/a")</f>
        <v>1.216</v>
      </c>
      <c r="G3050" s="87">
        <f>+IF(ISNUMBER(DATA!V1006),DATA!V1006,"n/a")</f>
        <v>45745</v>
      </c>
      <c r="H3050" s="78">
        <f>+IF(ISNUMBER(DATA!W1006),DATA!W1006,"n/a")</f>
        <v>0.503</v>
      </c>
      <c r="I3050" s="87">
        <f>+IF(ISNUMBER(DATA!AF1006),DATA!AF1006,"n/a")</f>
        <v>76328</v>
      </c>
      <c r="J3050" s="78">
        <f>+IF(ISNUMBER(DATA!AG1006),DATA!AG1006,"n/a")</f>
        <v>0.224</v>
      </c>
      <c r="K3050" s="87">
        <f>+IF(ISNUMBER(DATA!AP1006),DATA!AP1006,"n/a")</f>
        <v>153861</v>
      </c>
      <c r="L3050" s="78">
        <f>+IF(ISNUMBER(DATA!AQ1006),DATA!AQ1006,"n/a")</f>
        <v>0.28599999999999998</v>
      </c>
      <c r="M3050" s="67"/>
      <c r="N3050" s="67"/>
      <c r="O3050" s="67"/>
      <c r="P3050" s="67"/>
      <c r="Q3050" s="67"/>
      <c r="S3050" s="71"/>
      <c r="U3050" s="71"/>
      <c r="W3050" s="71"/>
      <c r="Y3050" s="71"/>
    </row>
    <row r="3051" spans="1:25" s="70" customFormat="1" x14ac:dyDescent="0.2">
      <c r="A3051" s="67" t="s">
        <v>28</v>
      </c>
      <c r="B3051" s="67" t="s">
        <v>23</v>
      </c>
      <c r="C3051" s="67" t="s">
        <v>25</v>
      </c>
      <c r="D3051" s="67" t="s">
        <v>309</v>
      </c>
      <c r="E3051" s="87">
        <f>+IF(ISNUMBER(DATA!L1007),DATA!L1007,"n/a")</f>
        <v>8404</v>
      </c>
      <c r="F3051" s="78">
        <f>+IF(ISNUMBER(DATA!M1007),DATA!M1007,"n/a")</f>
        <v>0.376</v>
      </c>
      <c r="G3051" s="87">
        <f>+IF(ISNUMBER(DATA!V1007),DATA!V1007,"n/a")</f>
        <v>25629</v>
      </c>
      <c r="H3051" s="78">
        <f>+IF(ISNUMBER(DATA!W1007),DATA!W1007,"n/a")</f>
        <v>0.27800000000000002</v>
      </c>
      <c r="I3051" s="87">
        <f>+IF(ISNUMBER(DATA!AF1007),DATA!AF1007,"n/a")</f>
        <v>63010</v>
      </c>
      <c r="J3051" s="78">
        <f>+IF(ISNUMBER(DATA!AG1007),DATA!AG1007,"n/a")</f>
        <v>0.26100000000000001</v>
      </c>
      <c r="K3051" s="87">
        <f>+IF(ISNUMBER(DATA!AP1007),DATA!AP1007,"n/a")</f>
        <v>93449</v>
      </c>
      <c r="L3051" s="78">
        <f>+IF(ISNUMBER(DATA!AQ1007),DATA!AQ1007,"n/a")</f>
        <v>8.4000000000000005E-2</v>
      </c>
      <c r="M3051" s="67"/>
      <c r="N3051" s="67"/>
      <c r="O3051" s="67"/>
      <c r="P3051" s="67"/>
      <c r="Q3051" s="67"/>
      <c r="S3051" s="71"/>
      <c r="U3051" s="71"/>
      <c r="W3051" s="71"/>
      <c r="Y3051" s="71"/>
    </row>
    <row r="3052" spans="1:25" s="70" customFormat="1" x14ac:dyDescent="0.2">
      <c r="A3052" s="67" t="s">
        <v>28</v>
      </c>
      <c r="B3052" s="67" t="s">
        <v>23</v>
      </c>
      <c r="C3052" s="67" t="s">
        <v>25</v>
      </c>
      <c r="D3052" s="67" t="s">
        <v>310</v>
      </c>
      <c r="E3052" s="87">
        <f>+IF(ISNUMBER(DATA!L1008),DATA!L1008,"n/a")</f>
        <v>31577</v>
      </c>
      <c r="F3052" s="78">
        <f>+IF(ISNUMBER(DATA!M1008),DATA!M1008,"n/a")</f>
        <v>11.036</v>
      </c>
      <c r="G3052" s="87">
        <f>+IF(ISNUMBER(DATA!V1008),DATA!V1008,"n/a")</f>
        <v>96273</v>
      </c>
      <c r="H3052" s="78">
        <f>+IF(ISNUMBER(DATA!W1008),DATA!W1008,"n/a")</f>
        <v>9.5050000000000008</v>
      </c>
      <c r="I3052" s="87">
        <f>+IF(ISNUMBER(DATA!AF1008),DATA!AF1008,"n/a")</f>
        <v>200887</v>
      </c>
      <c r="J3052" s="78">
        <f>+IF(ISNUMBER(DATA!AG1008),DATA!AG1008,"n/a")</f>
        <v>9.19</v>
      </c>
      <c r="K3052" s="87">
        <f>+IF(ISNUMBER(DATA!AP1008),DATA!AP1008,"n/a")</f>
        <v>324819</v>
      </c>
      <c r="L3052" s="78">
        <f>+IF(ISNUMBER(DATA!AQ1008),DATA!AQ1008,"n/a")</f>
        <v>7.4589999999999996</v>
      </c>
      <c r="M3052" s="67"/>
      <c r="N3052" s="67"/>
      <c r="O3052" s="67"/>
      <c r="P3052" s="67"/>
      <c r="Q3052" s="67"/>
      <c r="S3052" s="71"/>
      <c r="U3052" s="71"/>
      <c r="W3052" s="71"/>
      <c r="Y3052" s="71"/>
    </row>
    <row r="3053" spans="1:25" s="70" customFormat="1" x14ac:dyDescent="0.2">
      <c r="A3053" s="67" t="s">
        <v>28</v>
      </c>
      <c r="B3053" s="67" t="s">
        <v>23</v>
      </c>
      <c r="C3053" s="67" t="s">
        <v>25</v>
      </c>
      <c r="D3053" s="67" t="s">
        <v>311</v>
      </c>
      <c r="E3053" s="87">
        <f>+IF(ISNUMBER(DATA!L1009),DATA!L1009,"n/a")</f>
        <v>6540</v>
      </c>
      <c r="F3053" s="78">
        <f>+IF(ISNUMBER(DATA!M1009),DATA!M1009,"n/a")</f>
        <v>0.98399999999999999</v>
      </c>
      <c r="G3053" s="87">
        <f>+IF(ISNUMBER(DATA!V1009),DATA!V1009,"n/a")</f>
        <v>19013</v>
      </c>
      <c r="H3053" s="78">
        <f>+IF(ISNUMBER(DATA!W1009),DATA!W1009,"n/a")</f>
        <v>0.63800000000000001</v>
      </c>
      <c r="I3053" s="87">
        <f>+IF(ISNUMBER(DATA!AF1009),DATA!AF1009,"n/a")</f>
        <v>37256</v>
      </c>
      <c r="J3053" s="78">
        <f>+IF(ISNUMBER(DATA!AG1009),DATA!AG1009,"n/a")</f>
        <v>0.45400000000000001</v>
      </c>
      <c r="K3053" s="87">
        <f>+IF(ISNUMBER(DATA!AP1009),DATA!AP1009,"n/a")</f>
        <v>58810</v>
      </c>
      <c r="L3053" s="78">
        <f>+IF(ISNUMBER(DATA!AQ1009),DATA!AQ1009,"n/a")</f>
        <v>0.153</v>
      </c>
      <c r="M3053" s="67"/>
      <c r="N3053" s="67"/>
      <c r="O3053" s="67"/>
      <c r="P3053" s="67"/>
      <c r="Q3053" s="67"/>
      <c r="S3053" s="71"/>
      <c r="U3053" s="71"/>
      <c r="W3053" s="71"/>
      <c r="Y3053" s="71"/>
    </row>
    <row r="3054" spans="1:25" s="70" customFormat="1" x14ac:dyDescent="0.2">
      <c r="A3054" s="67" t="s">
        <v>28</v>
      </c>
      <c r="B3054" s="67" t="s">
        <v>23</v>
      </c>
      <c r="C3054" s="67" t="s">
        <v>25</v>
      </c>
      <c r="D3054" s="67" t="s">
        <v>312</v>
      </c>
      <c r="E3054" s="87">
        <f>+IF(ISNUMBER(DATA!L1010),DATA!L1010,"n/a")</f>
        <v>12072</v>
      </c>
      <c r="F3054" s="78">
        <f>+IF(ISNUMBER(DATA!M1010),DATA!M1010,"n/a")</f>
        <v>1.64</v>
      </c>
      <c r="G3054" s="87">
        <f>+IF(ISNUMBER(DATA!V1010),DATA!V1010,"n/a")</f>
        <v>32888</v>
      </c>
      <c r="H3054" s="78">
        <f>+IF(ISNUMBER(DATA!W1010),DATA!W1010,"n/a")</f>
        <v>1.3029999999999999</v>
      </c>
      <c r="I3054" s="87">
        <f>+IF(ISNUMBER(DATA!AF1010),DATA!AF1010,"n/a")</f>
        <v>59341</v>
      </c>
      <c r="J3054" s="78">
        <f>+IF(ISNUMBER(DATA!AG1010),DATA!AG1010,"n/a")</f>
        <v>0.95099999999999996</v>
      </c>
      <c r="K3054" s="87">
        <f>+IF(ISNUMBER(DATA!AP1010),DATA!AP1010,"n/a")</f>
        <v>88149</v>
      </c>
      <c r="L3054" s="78">
        <f>+IF(ISNUMBER(DATA!AQ1010),DATA!AQ1010,"n/a")</f>
        <v>0.41</v>
      </c>
      <c r="M3054" s="67"/>
      <c r="N3054" s="67"/>
      <c r="O3054" s="67"/>
      <c r="P3054" s="67"/>
      <c r="Q3054" s="67"/>
      <c r="S3054" s="71"/>
      <c r="U3054" s="71"/>
      <c r="W3054" s="71"/>
      <c r="Y3054" s="71"/>
    </row>
    <row r="3055" spans="1:25" s="70" customFormat="1" x14ac:dyDescent="0.2">
      <c r="A3055" s="67" t="s">
        <v>28</v>
      </c>
      <c r="B3055" s="67" t="s">
        <v>23</v>
      </c>
      <c r="C3055" s="67" t="s">
        <v>25</v>
      </c>
      <c r="D3055" s="67" t="s">
        <v>313</v>
      </c>
      <c r="E3055" s="87">
        <f>+IF(ISNUMBER(DATA!L1011),DATA!L1011,"n/a")</f>
        <v>12543</v>
      </c>
      <c r="F3055" s="78">
        <f>+IF(ISNUMBER(DATA!M1011),DATA!M1011,"n/a")</f>
        <v>3.2959999999999998</v>
      </c>
      <c r="G3055" s="87">
        <f>+IF(ISNUMBER(DATA!V1011),DATA!V1011,"n/a")</f>
        <v>35351</v>
      </c>
      <c r="H3055" s="78">
        <f>+IF(ISNUMBER(DATA!W1011),DATA!W1011,"n/a")</f>
        <v>2.1059999999999999</v>
      </c>
      <c r="I3055" s="87">
        <f>+IF(ISNUMBER(DATA!AF1011),DATA!AF1011,"n/a")</f>
        <v>64235</v>
      </c>
      <c r="J3055" s="78">
        <f>+IF(ISNUMBER(DATA!AG1011),DATA!AG1011,"n/a")</f>
        <v>1.4930000000000001</v>
      </c>
      <c r="K3055" s="87">
        <f>+IF(ISNUMBER(DATA!AP1011),DATA!AP1011,"n/a")</f>
        <v>82357</v>
      </c>
      <c r="L3055" s="78">
        <f>+IF(ISNUMBER(DATA!AQ1011),DATA!AQ1011,"n/a")</f>
        <v>0.75600000000000001</v>
      </c>
      <c r="M3055" s="67"/>
      <c r="N3055" s="67"/>
      <c r="O3055" s="67"/>
      <c r="P3055" s="67"/>
      <c r="Q3055" s="67"/>
      <c r="S3055" s="71"/>
      <c r="U3055" s="71"/>
      <c r="W3055" s="71"/>
      <c r="Y3055" s="71"/>
    </row>
    <row r="3056" spans="1:25" s="70" customFormat="1" x14ac:dyDescent="0.2">
      <c r="A3056" s="67" t="s">
        <v>28</v>
      </c>
      <c r="B3056" s="67" t="s">
        <v>23</v>
      </c>
      <c r="C3056" s="67" t="s">
        <v>25</v>
      </c>
      <c r="D3056" s="67" t="s">
        <v>314</v>
      </c>
      <c r="E3056" s="87">
        <f>+IF(ISNUMBER(DATA!L1012),DATA!L1012,"n/a")</f>
        <v>4413</v>
      </c>
      <c r="F3056" s="78">
        <f>+IF(ISNUMBER(DATA!M1012),DATA!M1012,"n/a")</f>
        <v>0.34899999999999998</v>
      </c>
      <c r="G3056" s="87">
        <f>+IF(ISNUMBER(DATA!V1012),DATA!V1012,"n/a")</f>
        <v>16298</v>
      </c>
      <c r="H3056" s="78">
        <f>+IF(ISNUMBER(DATA!W1012),DATA!W1012,"n/a")</f>
        <v>0.35699999999999998</v>
      </c>
      <c r="I3056" s="87">
        <f>+IF(ISNUMBER(DATA!AF1012),DATA!AF1012,"n/a")</f>
        <v>27141</v>
      </c>
      <c r="J3056" s="78">
        <f>+IF(ISNUMBER(DATA!AG1012),DATA!AG1012,"n/a")</f>
        <v>3.5000000000000003E-2</v>
      </c>
      <c r="K3056" s="87">
        <f>+IF(ISNUMBER(DATA!AP1012),DATA!AP1012,"n/a")</f>
        <v>43611</v>
      </c>
      <c r="L3056" s="78">
        <f>+IF(ISNUMBER(DATA!AQ1012),DATA!AQ1012,"n/a")</f>
        <v>1.4E-2</v>
      </c>
      <c r="M3056" s="67"/>
      <c r="N3056" s="67"/>
      <c r="O3056" s="67"/>
      <c r="P3056" s="67"/>
      <c r="Q3056" s="67"/>
      <c r="S3056" s="71"/>
      <c r="U3056" s="71"/>
      <c r="W3056" s="71"/>
      <c r="Y3056" s="71"/>
    </row>
    <row r="3057" spans="1:25" s="70" customFormat="1" x14ac:dyDescent="0.2">
      <c r="A3057" s="67" t="s">
        <v>28</v>
      </c>
      <c r="B3057" s="67" t="s">
        <v>23</v>
      </c>
      <c r="C3057" s="67" t="s">
        <v>25</v>
      </c>
      <c r="D3057" s="67" t="s">
        <v>315</v>
      </c>
      <c r="E3057" s="87">
        <f>+IF(ISNUMBER(DATA!L1013),DATA!L1013,"n/a")</f>
        <v>8939</v>
      </c>
      <c r="F3057" s="78">
        <f>+IF(ISNUMBER(DATA!M1013),DATA!M1013,"n/a")</f>
        <v>1.8160000000000001</v>
      </c>
      <c r="G3057" s="87">
        <f>+IF(ISNUMBER(DATA!V1013),DATA!V1013,"n/a")</f>
        <v>28863</v>
      </c>
      <c r="H3057" s="78">
        <f>+IF(ISNUMBER(DATA!W1013),DATA!W1013,"n/a")</f>
        <v>2.258</v>
      </c>
      <c r="I3057" s="87">
        <f>+IF(ISNUMBER(DATA!AF1013),DATA!AF1013,"n/a")</f>
        <v>56972</v>
      </c>
      <c r="J3057" s="78">
        <f>+IF(ISNUMBER(DATA!AG1013),DATA!AG1013,"n/a")</f>
        <v>2.4660000000000002</v>
      </c>
      <c r="K3057" s="87">
        <f>+IF(ISNUMBER(DATA!AP1013),DATA!AP1013,"n/a")</f>
        <v>103210</v>
      </c>
      <c r="L3057" s="78">
        <f>+IF(ISNUMBER(DATA!AQ1013),DATA!AQ1013,"n/a")</f>
        <v>2.4809999999999999</v>
      </c>
      <c r="M3057" s="67"/>
      <c r="N3057" s="67"/>
      <c r="O3057" s="67"/>
      <c r="P3057" s="67"/>
      <c r="Q3057" s="67"/>
      <c r="S3057" s="71"/>
      <c r="U3057" s="71"/>
      <c r="W3057" s="71"/>
      <c r="Y3057" s="71"/>
    </row>
    <row r="3058" spans="1:25" s="70" customFormat="1" x14ac:dyDescent="0.2">
      <c r="A3058" s="67" t="s">
        <v>28</v>
      </c>
      <c r="B3058" s="67" t="s">
        <v>23</v>
      </c>
      <c r="C3058" s="67" t="s">
        <v>25</v>
      </c>
      <c r="D3058" s="67" t="s">
        <v>316</v>
      </c>
      <c r="E3058" s="87">
        <f>+IF(ISNUMBER(DATA!L1014),DATA!L1014,"n/a")</f>
        <v>11213</v>
      </c>
      <c r="F3058" s="78">
        <f>+IF(ISNUMBER(DATA!M1014),DATA!M1014,"n/a")</f>
        <v>1.984</v>
      </c>
      <c r="G3058" s="87">
        <f>+IF(ISNUMBER(DATA!V1014),DATA!V1014,"n/a")</f>
        <v>34457</v>
      </c>
      <c r="H3058" s="78">
        <f>+IF(ISNUMBER(DATA!W1014),DATA!W1014,"n/a")</f>
        <v>1.496</v>
      </c>
      <c r="I3058" s="87">
        <f>+IF(ISNUMBER(DATA!AF1014),DATA!AF1014,"n/a")</f>
        <v>67835</v>
      </c>
      <c r="J3058" s="78">
        <f>+IF(ISNUMBER(DATA!AG1014),DATA!AG1014,"n/a")</f>
        <v>1.2470000000000001</v>
      </c>
      <c r="K3058" s="87">
        <f>+IF(ISNUMBER(DATA!AP1014),DATA!AP1014,"n/a")</f>
        <v>102703</v>
      </c>
      <c r="L3058" s="78">
        <f>+IF(ISNUMBER(DATA!AQ1014),DATA!AQ1014,"n/a")</f>
        <v>0.86399999999999999</v>
      </c>
      <c r="M3058" s="67"/>
      <c r="N3058" s="67"/>
      <c r="O3058" s="67"/>
      <c r="P3058" s="67"/>
      <c r="Q3058" s="67"/>
      <c r="S3058" s="71"/>
      <c r="U3058" s="71"/>
      <c r="W3058" s="71"/>
      <c r="Y3058" s="71"/>
    </row>
    <row r="3059" spans="1:25" s="70" customFormat="1" x14ac:dyDescent="0.2">
      <c r="A3059" s="67" t="s">
        <v>28</v>
      </c>
      <c r="B3059" s="67" t="s">
        <v>23</v>
      </c>
      <c r="C3059" s="67" t="s">
        <v>25</v>
      </c>
      <c r="D3059" s="67" t="s">
        <v>317</v>
      </c>
      <c r="E3059" s="87">
        <f>+IF(ISNUMBER(DATA!L1015),DATA!L1015,"n/a")</f>
        <v>9520</v>
      </c>
      <c r="F3059" s="78">
        <f>+IF(ISNUMBER(DATA!M1015),DATA!M1015,"n/a")</f>
        <v>0.22</v>
      </c>
      <c r="G3059" s="87">
        <f>+IF(ISNUMBER(DATA!V1015),DATA!V1015,"n/a")</f>
        <v>36031</v>
      </c>
      <c r="H3059" s="78">
        <f>+IF(ISNUMBER(DATA!W1015),DATA!W1015,"n/a")</f>
        <v>0.39200000000000002</v>
      </c>
      <c r="I3059" s="87">
        <f>+IF(ISNUMBER(DATA!AF1015),DATA!AF1015,"n/a")</f>
        <v>69759</v>
      </c>
      <c r="J3059" s="78">
        <f>+IF(ISNUMBER(DATA!AG1015),DATA!AG1015,"n/a")</f>
        <v>0.184</v>
      </c>
      <c r="K3059" s="87">
        <f>+IF(ISNUMBER(DATA!AP1015),DATA!AP1015,"n/a")</f>
        <v>126048</v>
      </c>
      <c r="L3059" s="78">
        <f>+IF(ISNUMBER(DATA!AQ1015),DATA!AQ1015,"n/a")</f>
        <v>0.221</v>
      </c>
      <c r="M3059" s="67"/>
      <c r="N3059" s="67"/>
      <c r="O3059" s="67"/>
      <c r="P3059" s="67"/>
      <c r="Q3059" s="67"/>
      <c r="S3059" s="71"/>
      <c r="U3059" s="71"/>
      <c r="W3059" s="71"/>
      <c r="Y3059" s="71"/>
    </row>
    <row r="3060" spans="1:25" s="70" customFormat="1" x14ac:dyDescent="0.2">
      <c r="A3060" s="67" t="s">
        <v>28</v>
      </c>
      <c r="B3060" s="67" t="s">
        <v>23</v>
      </c>
      <c r="C3060" s="67" t="s">
        <v>25</v>
      </c>
      <c r="D3060" s="67" t="s">
        <v>318</v>
      </c>
      <c r="E3060" s="87">
        <f>+IF(ISNUMBER(DATA!L1016),DATA!L1016,"n/a")</f>
        <v>41402</v>
      </c>
      <c r="F3060" s="78">
        <f>+IF(ISNUMBER(DATA!M1016),DATA!M1016,"n/a")</f>
        <v>9.359</v>
      </c>
      <c r="G3060" s="87">
        <f>+IF(ISNUMBER(DATA!V1016),DATA!V1016,"n/a")</f>
        <v>117785</v>
      </c>
      <c r="H3060" s="78">
        <f>+IF(ISNUMBER(DATA!W1016),DATA!W1016,"n/a")</f>
        <v>7.2539999999999996</v>
      </c>
      <c r="I3060" s="87">
        <f>+IF(ISNUMBER(DATA!AF1016),DATA!AF1016,"n/a")</f>
        <v>239277</v>
      </c>
      <c r="J3060" s="78">
        <f>+IF(ISNUMBER(DATA!AG1016),DATA!AG1016,"n/a")</f>
        <v>6.7869999999999999</v>
      </c>
      <c r="K3060" s="87">
        <f>+IF(ISNUMBER(DATA!AP1016),DATA!AP1016,"n/a")</f>
        <v>381199</v>
      </c>
      <c r="L3060" s="78">
        <f>+IF(ISNUMBER(DATA!AQ1016),DATA!AQ1016,"n/a")</f>
        <v>5.3719999999999999</v>
      </c>
      <c r="M3060" s="67"/>
      <c r="N3060" s="67"/>
      <c r="O3060" s="67"/>
      <c r="P3060" s="67"/>
      <c r="Q3060" s="67"/>
      <c r="S3060" s="71"/>
      <c r="U3060" s="71"/>
      <c r="W3060" s="71"/>
      <c r="Y3060" s="71"/>
    </row>
    <row r="3061" spans="1:25" s="70" customFormat="1" x14ac:dyDescent="0.2">
      <c r="A3061" s="67" t="s">
        <v>28</v>
      </c>
      <c r="B3061" s="67" t="s">
        <v>23</v>
      </c>
      <c r="C3061" s="67" t="s">
        <v>25</v>
      </c>
      <c r="D3061" s="67" t="s">
        <v>319</v>
      </c>
      <c r="E3061" s="87">
        <f>+IF(ISNUMBER(DATA!L1017),DATA!L1017,"n/a")</f>
        <v>16079</v>
      </c>
      <c r="F3061" s="78">
        <f>+IF(ISNUMBER(DATA!M1017),DATA!M1017,"n/a")</f>
        <v>0.54800000000000004</v>
      </c>
      <c r="G3061" s="87">
        <f>+IF(ISNUMBER(DATA!V1017),DATA!V1017,"n/a")</f>
        <v>55880</v>
      </c>
      <c r="H3061" s="78">
        <f>+IF(ISNUMBER(DATA!W1017),DATA!W1017,"n/a")</f>
        <v>0.53700000000000003</v>
      </c>
      <c r="I3061" s="87">
        <f>+IF(ISNUMBER(DATA!AF1017),DATA!AF1017,"n/a")</f>
        <v>112760</v>
      </c>
      <c r="J3061" s="78">
        <f>+IF(ISNUMBER(DATA!AG1017),DATA!AG1017,"n/a")</f>
        <v>0.49</v>
      </c>
      <c r="K3061" s="87">
        <f>+IF(ISNUMBER(DATA!AP1017),DATA!AP1017,"n/a")</f>
        <v>218073</v>
      </c>
      <c r="L3061" s="78">
        <f>+IF(ISNUMBER(DATA!AQ1017),DATA!AQ1017,"n/a")</f>
        <v>0.69499999999999995</v>
      </c>
      <c r="M3061" s="67"/>
      <c r="N3061" s="67"/>
      <c r="O3061" s="67"/>
      <c r="P3061" s="67"/>
      <c r="Q3061" s="67"/>
      <c r="S3061" s="71"/>
      <c r="U3061" s="71"/>
      <c r="W3061" s="71"/>
      <c r="Y3061" s="71"/>
    </row>
    <row r="3062" spans="1:25" s="70" customFormat="1" x14ac:dyDescent="0.2">
      <c r="A3062" s="67" t="s">
        <v>28</v>
      </c>
      <c r="B3062" s="67" t="s">
        <v>23</v>
      </c>
      <c r="C3062" s="67" t="s">
        <v>25</v>
      </c>
      <c r="D3062" s="67" t="s">
        <v>320</v>
      </c>
      <c r="E3062" s="87">
        <f>+IF(ISNUMBER(DATA!L1018),DATA!L1018,"n/a")</f>
        <v>7721</v>
      </c>
      <c r="F3062" s="78">
        <f>+IF(ISNUMBER(DATA!M1018),DATA!M1018,"n/a")</f>
        <v>0.38300000000000001</v>
      </c>
      <c r="G3062" s="87">
        <f>+IF(ISNUMBER(DATA!V1018),DATA!V1018,"n/a")</f>
        <v>25377</v>
      </c>
      <c r="H3062" s="78">
        <f>+IF(ISNUMBER(DATA!W1018),DATA!W1018,"n/a")</f>
        <v>0.30499999999999999</v>
      </c>
      <c r="I3062" s="87">
        <f>+IF(ISNUMBER(DATA!AF1018),DATA!AF1018,"n/a")</f>
        <v>54005</v>
      </c>
      <c r="J3062" s="78">
        <f>+IF(ISNUMBER(DATA!AG1018),DATA!AG1018,"n/a")</f>
        <v>0.20899999999999999</v>
      </c>
      <c r="K3062" s="87">
        <f>+IF(ISNUMBER(DATA!AP1018),DATA!AP1018,"n/a")</f>
        <v>90179</v>
      </c>
      <c r="L3062" s="78">
        <f>+IF(ISNUMBER(DATA!AQ1018),DATA!AQ1018,"n/a")</f>
        <v>0.20399999999999999</v>
      </c>
      <c r="M3062" s="67"/>
      <c r="N3062" s="67"/>
      <c r="O3062" s="67"/>
      <c r="P3062" s="67"/>
      <c r="Q3062" s="67"/>
      <c r="S3062" s="71"/>
      <c r="U3062" s="71"/>
      <c r="W3062" s="71"/>
      <c r="Y3062" s="71"/>
    </row>
    <row r="3063" spans="1:25" s="70" customFormat="1" x14ac:dyDescent="0.2">
      <c r="A3063" s="67" t="s">
        <v>28</v>
      </c>
      <c r="B3063" s="67" t="s">
        <v>23</v>
      </c>
      <c r="C3063" s="67" t="s">
        <v>25</v>
      </c>
      <c r="D3063" s="67" t="s">
        <v>321</v>
      </c>
      <c r="E3063" s="87">
        <f>+IF(ISNUMBER(DATA!L1019),DATA!L1019,"n/a")</f>
        <v>10756</v>
      </c>
      <c r="F3063" s="78">
        <f>+IF(ISNUMBER(DATA!M1019),DATA!M1019,"n/a")</f>
        <v>-0.153</v>
      </c>
      <c r="G3063" s="87">
        <f>+IF(ISNUMBER(DATA!V1019),DATA!V1019,"n/a")</f>
        <v>37371</v>
      </c>
      <c r="H3063" s="78">
        <f>+IF(ISNUMBER(DATA!W1019),DATA!W1019,"n/a")</f>
        <v>-0.121</v>
      </c>
      <c r="I3063" s="87">
        <f>+IF(ISNUMBER(DATA!AF1019),DATA!AF1019,"n/a")</f>
        <v>76698</v>
      </c>
      <c r="J3063" s="78">
        <f>+IF(ISNUMBER(DATA!AG1019),DATA!AG1019,"n/a")</f>
        <v>-5.5E-2</v>
      </c>
      <c r="K3063" s="87">
        <f>+IF(ISNUMBER(DATA!AP1019),DATA!AP1019,"n/a")</f>
        <v>152259</v>
      </c>
      <c r="L3063" s="78">
        <f>+IF(ISNUMBER(DATA!AQ1019),DATA!AQ1019,"n/a")</f>
        <v>4.8000000000000001E-2</v>
      </c>
      <c r="M3063" s="67"/>
      <c r="N3063" s="67"/>
      <c r="O3063" s="67"/>
      <c r="P3063" s="67"/>
      <c r="Q3063" s="67"/>
      <c r="S3063" s="71"/>
      <c r="U3063" s="71"/>
      <c r="W3063" s="71"/>
      <c r="Y3063" s="71"/>
    </row>
    <row r="3064" spans="1:25" s="70" customFormat="1" x14ac:dyDescent="0.2">
      <c r="A3064" s="67" t="s">
        <v>28</v>
      </c>
      <c r="B3064" s="67" t="s">
        <v>23</v>
      </c>
      <c r="C3064" s="67" t="s">
        <v>25</v>
      </c>
      <c r="D3064" s="67" t="s">
        <v>347</v>
      </c>
      <c r="E3064" s="87">
        <f>+IF(ISNUMBER(DATA!L1020),DATA!L1020,"n/a")</f>
        <v>8364</v>
      </c>
      <c r="F3064" s="78">
        <f>+IF(ISNUMBER(DATA!M1020),DATA!M1020,"n/a")</f>
        <v>3.1059999999999999</v>
      </c>
      <c r="G3064" s="87">
        <f>+IF(ISNUMBER(DATA!V1020),DATA!V1020,"n/a")</f>
        <v>27518</v>
      </c>
      <c r="H3064" s="78">
        <f>+IF(ISNUMBER(DATA!W1020),DATA!W1020,"n/a")</f>
        <v>2.7160000000000002</v>
      </c>
      <c r="I3064" s="87">
        <f>+IF(ISNUMBER(DATA!AF1020),DATA!AF1020,"n/a")</f>
        <v>54337</v>
      </c>
      <c r="J3064" s="78">
        <f>+IF(ISNUMBER(DATA!AG1020),DATA!AG1020,"n/a")</f>
        <v>2.0379999999999998</v>
      </c>
      <c r="K3064" s="87">
        <f>+IF(ISNUMBER(DATA!AP1020),DATA!AP1020,"n/a")</f>
        <v>67225</v>
      </c>
      <c r="L3064" s="78">
        <f>+IF(ISNUMBER(DATA!AQ1020),DATA!AQ1020,"n/a")</f>
        <v>1.085</v>
      </c>
      <c r="M3064" s="67"/>
      <c r="N3064" s="67"/>
      <c r="O3064" s="67"/>
      <c r="P3064" s="67"/>
      <c r="Q3064" s="67"/>
      <c r="S3064" s="71"/>
      <c r="U3064" s="71"/>
      <c r="W3064" s="71"/>
      <c r="Y3064" s="71"/>
    </row>
    <row r="3065" spans="1:25" s="70" customFormat="1" x14ac:dyDescent="0.2">
      <c r="A3065" s="67" t="s">
        <v>28</v>
      </c>
      <c r="B3065" s="67" t="s">
        <v>23</v>
      </c>
      <c r="C3065" s="67" t="s">
        <v>25</v>
      </c>
      <c r="D3065" s="67" t="s">
        <v>348</v>
      </c>
      <c r="E3065" s="87">
        <f>+IF(ISNUMBER(DATA!L1021),DATA!L1021,"n/a")</f>
        <v>8653</v>
      </c>
      <c r="F3065" s="78">
        <f>+IF(ISNUMBER(DATA!M1021),DATA!M1021,"n/a")</f>
        <v>0.39500000000000002</v>
      </c>
      <c r="G3065" s="87">
        <f>+IF(ISNUMBER(DATA!V1021),DATA!V1021,"n/a")</f>
        <v>21346</v>
      </c>
      <c r="H3065" s="78">
        <f>+IF(ISNUMBER(DATA!W1021),DATA!W1021,"n/a")</f>
        <v>0.18</v>
      </c>
      <c r="I3065" s="87">
        <f>+IF(ISNUMBER(DATA!AF1021),DATA!AF1021,"n/a")</f>
        <v>40813</v>
      </c>
      <c r="J3065" s="78">
        <f>+IF(ISNUMBER(DATA!AG1021),DATA!AG1021,"n/a")</f>
        <v>0.378</v>
      </c>
      <c r="K3065" s="87">
        <f>+IF(ISNUMBER(DATA!AP1021),DATA!AP1021,"n/a")</f>
        <v>80053</v>
      </c>
      <c r="L3065" s="78">
        <f>+IF(ISNUMBER(DATA!AQ1021),DATA!AQ1021,"n/a")</f>
        <v>0.57299999999999995</v>
      </c>
      <c r="M3065" s="67"/>
      <c r="N3065" s="67"/>
      <c r="O3065" s="67"/>
      <c r="P3065" s="67"/>
      <c r="Q3065" s="67"/>
      <c r="S3065" s="71"/>
      <c r="U3065" s="71"/>
      <c r="W3065" s="71"/>
      <c r="Y3065" s="71"/>
    </row>
    <row r="3066" spans="1:25" x14ac:dyDescent="0.2">
      <c r="E3066" s="101"/>
      <c r="F3066" s="103"/>
      <c r="G3066" s="101"/>
      <c r="H3066" s="103"/>
      <c r="I3066" s="101"/>
      <c r="J3066" s="103"/>
      <c r="K3066" s="101"/>
      <c r="L3066" s="103"/>
    </row>
    <row r="3067" spans="1:25" s="70" customFormat="1" x14ac:dyDescent="0.2">
      <c r="A3067" s="67" t="s">
        <v>28</v>
      </c>
      <c r="B3067" s="67" t="s">
        <v>23</v>
      </c>
      <c r="C3067" s="67" t="s">
        <v>10</v>
      </c>
      <c r="D3067" s="67" t="s">
        <v>274</v>
      </c>
      <c r="E3067" s="88">
        <f>+IF(ISNUMBER(DATA!N972),DATA!N972,"n/a")</f>
        <v>4.33</v>
      </c>
      <c r="F3067" s="78">
        <f>+IF(ISNUMBER(DATA!O972),DATA!O972,"n/a")</f>
        <v>-0.17599999999999999</v>
      </c>
      <c r="G3067" s="88">
        <f>+IF(ISNUMBER(DATA!X972),DATA!X972,"n/a")</f>
        <v>4.8899999999999997</v>
      </c>
      <c r="H3067" s="78">
        <f>+IF(ISNUMBER(DATA!Y972),DATA!Y972,"n/a")</f>
        <v>-6.6000000000000003E-2</v>
      </c>
      <c r="I3067" s="88">
        <f>+IF(ISNUMBER(DATA!AH972),DATA!AH972,"n/a")</f>
        <v>4.95</v>
      </c>
      <c r="J3067" s="78">
        <f>+IF(ISNUMBER(DATA!AI972),DATA!AI972,"n/a")</f>
        <v>-4.5999999999999999E-2</v>
      </c>
      <c r="K3067" s="88">
        <f>+IF(ISNUMBER(DATA!AR972),DATA!AR972,"n/a")</f>
        <v>5.09</v>
      </c>
      <c r="L3067" s="78">
        <f>+IF(ISNUMBER(DATA!AS972),DATA!AS972,"n/a")</f>
        <v>-3.5999999999999997E-2</v>
      </c>
      <c r="M3067" s="67"/>
      <c r="N3067" s="67"/>
      <c r="O3067" s="67"/>
      <c r="P3067" s="67"/>
      <c r="Q3067" s="67"/>
      <c r="S3067" s="71"/>
      <c r="U3067" s="71"/>
      <c r="W3067" s="71"/>
      <c r="Y3067" s="71"/>
    </row>
    <row r="3068" spans="1:25" s="70" customFormat="1" x14ac:dyDescent="0.2">
      <c r="A3068" s="67" t="s">
        <v>28</v>
      </c>
      <c r="B3068" s="67" t="s">
        <v>23</v>
      </c>
      <c r="C3068" s="67" t="s">
        <v>10</v>
      </c>
      <c r="D3068" s="67" t="s">
        <v>275</v>
      </c>
      <c r="E3068" s="88">
        <f>+IF(ISNUMBER(DATA!N973),DATA!N973,"n/a")</f>
        <v>4.93</v>
      </c>
      <c r="F3068" s="78">
        <f>+IF(ISNUMBER(DATA!O973),DATA!O973,"n/a")</f>
        <v>-0.22</v>
      </c>
      <c r="G3068" s="88">
        <f>+IF(ISNUMBER(DATA!X973),DATA!X973,"n/a")</f>
        <v>4.95</v>
      </c>
      <c r="H3068" s="78">
        <f>+IF(ISNUMBER(DATA!Y973),DATA!Y973,"n/a")</f>
        <v>-0.22800000000000001</v>
      </c>
      <c r="I3068" s="88">
        <f>+IF(ISNUMBER(DATA!AH973),DATA!AH973,"n/a")</f>
        <v>5.0199999999999996</v>
      </c>
      <c r="J3068" s="78">
        <f>+IF(ISNUMBER(DATA!AI973),DATA!AI973,"n/a")</f>
        <v>-0.26</v>
      </c>
      <c r="K3068" s="88">
        <f>+IF(ISNUMBER(DATA!AR973),DATA!AR973,"n/a")</f>
        <v>4.96</v>
      </c>
      <c r="L3068" s="78">
        <f>+IF(ISNUMBER(DATA!AS973),DATA!AS973,"n/a")</f>
        <v>-0.33600000000000002</v>
      </c>
      <c r="M3068" s="67"/>
      <c r="N3068" s="67"/>
      <c r="O3068" s="67"/>
      <c r="P3068" s="67"/>
      <c r="Q3068" s="67"/>
      <c r="S3068" s="71"/>
      <c r="U3068" s="71"/>
      <c r="W3068" s="71"/>
      <c r="Y3068" s="71"/>
    </row>
    <row r="3069" spans="1:25" s="70" customFormat="1" x14ac:dyDescent="0.2">
      <c r="A3069" s="67" t="s">
        <v>28</v>
      </c>
      <c r="B3069" s="67" t="s">
        <v>23</v>
      </c>
      <c r="C3069" s="67" t="s">
        <v>10</v>
      </c>
      <c r="D3069" s="67" t="s">
        <v>276</v>
      </c>
      <c r="E3069" s="88">
        <f>+IF(ISNUMBER(DATA!N974),DATA!N974,"n/a")</f>
        <v>4.9400000000000004</v>
      </c>
      <c r="F3069" s="78">
        <f>+IF(ISNUMBER(DATA!O974),DATA!O974,"n/a")</f>
        <v>-0.33600000000000002</v>
      </c>
      <c r="G3069" s="88">
        <f>+IF(ISNUMBER(DATA!X974),DATA!X974,"n/a")</f>
        <v>6.18</v>
      </c>
      <c r="H3069" s="78">
        <f>+IF(ISNUMBER(DATA!Y974),DATA!Y974,"n/a")</f>
        <v>-0.18</v>
      </c>
      <c r="I3069" s="88">
        <f>+IF(ISNUMBER(DATA!AH974),DATA!AH974,"n/a")</f>
        <v>6.74</v>
      </c>
      <c r="J3069" s="78">
        <f>+IF(ISNUMBER(DATA!AI974),DATA!AI974,"n/a")</f>
        <v>-0.13700000000000001</v>
      </c>
      <c r="K3069" s="88">
        <f>+IF(ISNUMBER(DATA!AR974),DATA!AR974,"n/a")</f>
        <v>7.12</v>
      </c>
      <c r="L3069" s="78">
        <f>+IF(ISNUMBER(DATA!AS974),DATA!AS974,"n/a")</f>
        <v>-0.124</v>
      </c>
      <c r="M3069" s="67"/>
      <c r="N3069" s="67"/>
      <c r="O3069" s="67"/>
      <c r="P3069" s="67"/>
      <c r="Q3069" s="67"/>
      <c r="S3069" s="71"/>
      <c r="U3069" s="71"/>
      <c r="W3069" s="71"/>
      <c r="Y3069" s="71"/>
    </row>
    <row r="3070" spans="1:25" s="70" customFormat="1" x14ac:dyDescent="0.2">
      <c r="A3070" s="67" t="s">
        <v>28</v>
      </c>
      <c r="B3070" s="67" t="s">
        <v>23</v>
      </c>
      <c r="C3070" s="67" t="s">
        <v>10</v>
      </c>
      <c r="D3070" s="67" t="s">
        <v>277</v>
      </c>
      <c r="E3070" s="88">
        <f>+IF(ISNUMBER(DATA!N975),DATA!N975,"n/a")</f>
        <v>5.04</v>
      </c>
      <c r="F3070" s="78">
        <f>+IF(ISNUMBER(DATA!O975),DATA!O975,"n/a")</f>
        <v>-0.14699999999999999</v>
      </c>
      <c r="G3070" s="88">
        <f>+IF(ISNUMBER(DATA!X975),DATA!X975,"n/a")</f>
        <v>5.09</v>
      </c>
      <c r="H3070" s="78">
        <f>+IF(ISNUMBER(DATA!Y975),DATA!Y975,"n/a")</f>
        <v>-8.5000000000000006E-2</v>
      </c>
      <c r="I3070" s="88">
        <f>+IF(ISNUMBER(DATA!AH975),DATA!AH975,"n/a")</f>
        <v>5.14</v>
      </c>
      <c r="J3070" s="78">
        <f>+IF(ISNUMBER(DATA!AI975),DATA!AI975,"n/a")</f>
        <v>-0.112</v>
      </c>
      <c r="K3070" s="88">
        <f>+IF(ISNUMBER(DATA!AR975),DATA!AR975,"n/a")</f>
        <v>5.0199999999999996</v>
      </c>
      <c r="L3070" s="78">
        <f>+IF(ISNUMBER(DATA!AS975),DATA!AS975,"n/a")</f>
        <v>-0.222</v>
      </c>
      <c r="M3070" s="67"/>
      <c r="N3070" s="67"/>
      <c r="O3070" s="67"/>
      <c r="P3070" s="67"/>
      <c r="Q3070" s="67"/>
      <c r="S3070" s="71"/>
      <c r="U3070" s="71"/>
      <c r="W3070" s="71"/>
      <c r="Y3070" s="71"/>
    </row>
    <row r="3071" spans="1:25" s="70" customFormat="1" x14ac:dyDescent="0.2">
      <c r="A3071" s="67" t="s">
        <v>28</v>
      </c>
      <c r="B3071" s="67" t="s">
        <v>23</v>
      </c>
      <c r="C3071" s="67" t="s">
        <v>10</v>
      </c>
      <c r="D3071" s="67" t="s">
        <v>278</v>
      </c>
      <c r="E3071" s="88">
        <f>+IF(ISNUMBER(DATA!N976),DATA!N976,"n/a")</f>
        <v>3.59</v>
      </c>
      <c r="F3071" s="78">
        <f>+IF(ISNUMBER(DATA!O976),DATA!O976,"n/a")</f>
        <v>-0.53</v>
      </c>
      <c r="G3071" s="88">
        <f>+IF(ISNUMBER(DATA!X976),DATA!X976,"n/a")</f>
        <v>3.87</v>
      </c>
      <c r="H3071" s="78">
        <f>+IF(ISNUMBER(DATA!Y976),DATA!Y976,"n/a")</f>
        <v>-0.49099999999999999</v>
      </c>
      <c r="I3071" s="88">
        <f>+IF(ISNUMBER(DATA!AH976),DATA!AH976,"n/a")</f>
        <v>4.0199999999999996</v>
      </c>
      <c r="J3071" s="78">
        <f>+IF(ISNUMBER(DATA!AI976),DATA!AI976,"n/a")</f>
        <v>-0.47199999999999998</v>
      </c>
      <c r="K3071" s="88">
        <f>+IF(ISNUMBER(DATA!AR976),DATA!AR976,"n/a")</f>
        <v>4.66</v>
      </c>
      <c r="L3071" s="78">
        <f>+IF(ISNUMBER(DATA!AS976),DATA!AS976,"n/a")</f>
        <v>-0.39800000000000002</v>
      </c>
      <c r="M3071" s="67"/>
      <c r="N3071" s="67"/>
      <c r="O3071" s="67"/>
      <c r="P3071" s="67"/>
      <c r="Q3071" s="67"/>
      <c r="S3071" s="71"/>
      <c r="U3071" s="71"/>
      <c r="W3071" s="71"/>
      <c r="Y3071" s="71"/>
    </row>
    <row r="3072" spans="1:25" s="70" customFormat="1" x14ac:dyDescent="0.2">
      <c r="A3072" s="67" t="s">
        <v>28</v>
      </c>
      <c r="B3072" s="67" t="s">
        <v>23</v>
      </c>
      <c r="C3072" s="67" t="s">
        <v>10</v>
      </c>
      <c r="D3072" s="67" t="s">
        <v>279</v>
      </c>
      <c r="E3072" s="88">
        <f>+IF(ISNUMBER(DATA!N977),DATA!N977,"n/a")</f>
        <v>7.53</v>
      </c>
      <c r="F3072" s="78">
        <f>+IF(ISNUMBER(DATA!O977),DATA!O977,"n/a")</f>
        <v>3.3000000000000002E-2</v>
      </c>
      <c r="G3072" s="88">
        <f>+IF(ISNUMBER(DATA!X977),DATA!X977,"n/a")</f>
        <v>7.3</v>
      </c>
      <c r="H3072" s="78">
        <f>+IF(ISNUMBER(DATA!Y977),DATA!Y977,"n/a")</f>
        <v>6.0000000000000001E-3</v>
      </c>
      <c r="I3072" s="88">
        <f>+IF(ISNUMBER(DATA!AH977),DATA!AH977,"n/a")</f>
        <v>7.21</v>
      </c>
      <c r="J3072" s="78">
        <f>+IF(ISNUMBER(DATA!AI977),DATA!AI977,"n/a")</f>
        <v>2.5000000000000001E-2</v>
      </c>
      <c r="K3072" s="88">
        <f>+IF(ISNUMBER(DATA!AR977),DATA!AR977,"n/a")</f>
        <v>7.35</v>
      </c>
      <c r="L3072" s="78">
        <f>+IF(ISNUMBER(DATA!AS977),DATA!AS977,"n/a")</f>
        <v>5.0000000000000001E-3</v>
      </c>
      <c r="M3072" s="67"/>
      <c r="N3072" s="67"/>
      <c r="O3072" s="67"/>
      <c r="P3072" s="67"/>
      <c r="Q3072" s="67"/>
      <c r="S3072" s="71"/>
      <c r="U3072" s="71"/>
      <c r="W3072" s="71"/>
      <c r="Y3072" s="71"/>
    </row>
    <row r="3073" spans="1:25" s="70" customFormat="1" x14ac:dyDescent="0.2">
      <c r="A3073" s="67" t="s">
        <v>28</v>
      </c>
      <c r="B3073" s="67" t="s">
        <v>23</v>
      </c>
      <c r="C3073" s="67" t="s">
        <v>10</v>
      </c>
      <c r="D3073" s="67" t="s">
        <v>280</v>
      </c>
      <c r="E3073" s="88">
        <f>+IF(ISNUMBER(DATA!N978),DATA!N978,"n/a")</f>
        <v>6.92</v>
      </c>
      <c r="F3073" s="78">
        <f>+IF(ISNUMBER(DATA!O978),DATA!O978,"n/a")</f>
        <v>-6.8000000000000005E-2</v>
      </c>
      <c r="G3073" s="88">
        <f>+IF(ISNUMBER(DATA!X978),DATA!X978,"n/a")</f>
        <v>7.12</v>
      </c>
      <c r="H3073" s="78">
        <f>+IF(ISNUMBER(DATA!Y978),DATA!Y978,"n/a")</f>
        <v>-3.4000000000000002E-2</v>
      </c>
      <c r="I3073" s="88">
        <f>+IF(ISNUMBER(DATA!AH978),DATA!AH978,"n/a")</f>
        <v>7.4</v>
      </c>
      <c r="J3073" s="78">
        <f>+IF(ISNUMBER(DATA!AI978),DATA!AI978,"n/a")</f>
        <v>-2.4E-2</v>
      </c>
      <c r="K3073" s="88">
        <f>+IF(ISNUMBER(DATA!AR978),DATA!AR978,"n/a")</f>
        <v>7.56</v>
      </c>
      <c r="L3073" s="78">
        <f>+IF(ISNUMBER(DATA!AS978),DATA!AS978,"n/a")</f>
        <v>-5.2999999999999999E-2</v>
      </c>
      <c r="M3073" s="67"/>
      <c r="N3073" s="67"/>
      <c r="O3073" s="67"/>
      <c r="P3073" s="67"/>
      <c r="Q3073" s="67"/>
      <c r="S3073" s="71"/>
      <c r="U3073" s="71"/>
      <c r="W3073" s="71"/>
      <c r="Y3073" s="71"/>
    </row>
    <row r="3074" spans="1:25" s="70" customFormat="1" x14ac:dyDescent="0.2">
      <c r="A3074" s="67" t="s">
        <v>28</v>
      </c>
      <c r="B3074" s="67" t="s">
        <v>23</v>
      </c>
      <c r="C3074" s="67" t="s">
        <v>10</v>
      </c>
      <c r="D3074" s="67" t="s">
        <v>281</v>
      </c>
      <c r="E3074" s="88">
        <f>+IF(ISNUMBER(DATA!N979),DATA!N979,"n/a")</f>
        <v>6.78</v>
      </c>
      <c r="F3074" s="78">
        <f>+IF(ISNUMBER(DATA!O979),DATA!O979,"n/a")</f>
        <v>5.6000000000000001E-2</v>
      </c>
      <c r="G3074" s="88">
        <f>+IF(ISNUMBER(DATA!X979),DATA!X979,"n/a")</f>
        <v>6.75</v>
      </c>
      <c r="H3074" s="78">
        <f>+IF(ISNUMBER(DATA!Y979),DATA!Y979,"n/a")</f>
        <v>3.6999999999999998E-2</v>
      </c>
      <c r="I3074" s="88">
        <f>+IF(ISNUMBER(DATA!AH979),DATA!AH979,"n/a")</f>
        <v>6.98</v>
      </c>
      <c r="J3074" s="78">
        <f>+IF(ISNUMBER(DATA!AI979),DATA!AI979,"n/a")</f>
        <v>0.02</v>
      </c>
      <c r="K3074" s="88">
        <f>+IF(ISNUMBER(DATA!AR979),DATA!AR979,"n/a")</f>
        <v>6.78</v>
      </c>
      <c r="L3074" s="78">
        <f>+IF(ISNUMBER(DATA!AS979),DATA!AS979,"n/a")</f>
        <v>-0.08</v>
      </c>
      <c r="M3074" s="67"/>
      <c r="N3074" s="67"/>
      <c r="O3074" s="67"/>
      <c r="P3074" s="67"/>
      <c r="Q3074" s="67"/>
      <c r="S3074" s="71"/>
      <c r="U3074" s="71"/>
      <c r="W3074" s="71"/>
      <c r="Y3074" s="71"/>
    </row>
    <row r="3075" spans="1:25" s="70" customFormat="1" x14ac:dyDescent="0.2">
      <c r="A3075" s="67" t="s">
        <v>28</v>
      </c>
      <c r="B3075" s="67" t="s">
        <v>23</v>
      </c>
      <c r="C3075" s="67" t="s">
        <v>10</v>
      </c>
      <c r="D3075" s="67" t="s">
        <v>282</v>
      </c>
      <c r="E3075" s="88">
        <f>+IF(ISNUMBER(DATA!N980),DATA!N980,"n/a")</f>
        <v>4.75</v>
      </c>
      <c r="F3075" s="78">
        <f>+IF(ISNUMBER(DATA!O980),DATA!O980,"n/a")</f>
        <v>-0.30399999999999999</v>
      </c>
      <c r="G3075" s="88">
        <f>+IF(ISNUMBER(DATA!X980),DATA!X980,"n/a")</f>
        <v>4.6500000000000004</v>
      </c>
      <c r="H3075" s="78">
        <f>+IF(ISNUMBER(DATA!Y980),DATA!Y980,"n/a")</f>
        <v>-0.39400000000000002</v>
      </c>
      <c r="I3075" s="88">
        <f>+IF(ISNUMBER(DATA!AH980),DATA!AH980,"n/a")</f>
        <v>4.6900000000000004</v>
      </c>
      <c r="J3075" s="78">
        <f>+IF(ISNUMBER(DATA!AI980),DATA!AI980,"n/a")</f>
        <v>-0.41299999999999998</v>
      </c>
      <c r="K3075" s="88">
        <f>+IF(ISNUMBER(DATA!AR980),DATA!AR980,"n/a")</f>
        <v>4.5</v>
      </c>
      <c r="L3075" s="78">
        <f>+IF(ISNUMBER(DATA!AS980),DATA!AS980,"n/a")</f>
        <v>-0.45700000000000002</v>
      </c>
      <c r="M3075" s="67"/>
      <c r="N3075" s="67"/>
      <c r="O3075" s="67"/>
      <c r="P3075" s="67"/>
      <c r="Q3075" s="67"/>
      <c r="S3075" s="71"/>
      <c r="U3075" s="71"/>
      <c r="W3075" s="71"/>
      <c r="Y3075" s="71"/>
    </row>
    <row r="3076" spans="1:25" s="70" customFormat="1" x14ac:dyDescent="0.2">
      <c r="A3076" s="67" t="s">
        <v>28</v>
      </c>
      <c r="B3076" s="67" t="s">
        <v>23</v>
      </c>
      <c r="C3076" s="67" t="s">
        <v>10</v>
      </c>
      <c r="D3076" s="67" t="s">
        <v>283</v>
      </c>
      <c r="E3076" s="88">
        <f>+IF(ISNUMBER(DATA!N981),DATA!N981,"n/a")</f>
        <v>7.18</v>
      </c>
      <c r="F3076" s="78">
        <f>+IF(ISNUMBER(DATA!O981),DATA!O981,"n/a")</f>
        <v>-0.108</v>
      </c>
      <c r="G3076" s="88">
        <f>+IF(ISNUMBER(DATA!X981),DATA!X981,"n/a")</f>
        <v>7.39</v>
      </c>
      <c r="H3076" s="78">
        <f>+IF(ISNUMBER(DATA!Y981),DATA!Y981,"n/a")</f>
        <v>-0.107</v>
      </c>
      <c r="I3076" s="88">
        <f>+IF(ISNUMBER(DATA!AH981),DATA!AH981,"n/a")</f>
        <v>7.51</v>
      </c>
      <c r="J3076" s="78">
        <f>+IF(ISNUMBER(DATA!AI981),DATA!AI981,"n/a")</f>
        <v>-0.09</v>
      </c>
      <c r="K3076" s="88">
        <f>+IF(ISNUMBER(DATA!AR981),DATA!AR981,"n/a")</f>
        <v>7.82</v>
      </c>
      <c r="L3076" s="78">
        <f>+IF(ISNUMBER(DATA!AS981),DATA!AS981,"n/a")</f>
        <v>-7.3999999999999996E-2</v>
      </c>
      <c r="M3076" s="67"/>
      <c r="N3076" s="67"/>
      <c r="O3076" s="67"/>
      <c r="P3076" s="67"/>
      <c r="Q3076" s="67"/>
      <c r="S3076" s="71"/>
      <c r="U3076" s="71"/>
      <c r="W3076" s="71"/>
      <c r="Y3076" s="71"/>
    </row>
    <row r="3077" spans="1:25" s="70" customFormat="1" x14ac:dyDescent="0.2">
      <c r="A3077" s="67" t="s">
        <v>28</v>
      </c>
      <c r="B3077" s="67" t="s">
        <v>23</v>
      </c>
      <c r="C3077" s="67" t="s">
        <v>10</v>
      </c>
      <c r="D3077" s="67" t="s">
        <v>284</v>
      </c>
      <c r="E3077" s="88">
        <f>+IF(ISNUMBER(DATA!N982),DATA!N982,"n/a")</f>
        <v>6.22</v>
      </c>
      <c r="F3077" s="78">
        <f>+IF(ISNUMBER(DATA!O982),DATA!O982,"n/a")</f>
        <v>-0.23100000000000001</v>
      </c>
      <c r="G3077" s="88">
        <f>+IF(ISNUMBER(DATA!X982),DATA!X982,"n/a")</f>
        <v>6.08</v>
      </c>
      <c r="H3077" s="78">
        <f>+IF(ISNUMBER(DATA!Y982),DATA!Y982,"n/a")</f>
        <v>-0.248</v>
      </c>
      <c r="I3077" s="88">
        <f>+IF(ISNUMBER(DATA!AH982),DATA!AH982,"n/a")</f>
        <v>5.92</v>
      </c>
      <c r="J3077" s="78">
        <f>+IF(ISNUMBER(DATA!AI982),DATA!AI982,"n/a")</f>
        <v>-0.26300000000000001</v>
      </c>
      <c r="K3077" s="88">
        <f>+IF(ISNUMBER(DATA!AR982),DATA!AR982,"n/a")</f>
        <v>6.26</v>
      </c>
      <c r="L3077" s="78">
        <f>+IF(ISNUMBER(DATA!AS982),DATA!AS982,"n/a")</f>
        <v>-0.224</v>
      </c>
      <c r="M3077" s="67"/>
      <c r="N3077" s="67"/>
      <c r="O3077" s="67"/>
      <c r="P3077" s="67"/>
      <c r="Q3077" s="67"/>
      <c r="S3077" s="71"/>
      <c r="U3077" s="71"/>
      <c r="W3077" s="71"/>
      <c r="Y3077" s="71"/>
    </row>
    <row r="3078" spans="1:25" s="70" customFormat="1" x14ac:dyDescent="0.2">
      <c r="A3078" s="67" t="s">
        <v>28</v>
      </c>
      <c r="B3078" s="67" t="s">
        <v>23</v>
      </c>
      <c r="C3078" s="67" t="s">
        <v>10</v>
      </c>
      <c r="D3078" s="67" t="s">
        <v>285</v>
      </c>
      <c r="E3078" s="88">
        <f>+IF(ISNUMBER(DATA!N983),DATA!N983,"n/a")</f>
        <v>5.62</v>
      </c>
      <c r="F3078" s="78">
        <f>+IF(ISNUMBER(DATA!O983),DATA!O983,"n/a")</f>
        <v>-0.23300000000000001</v>
      </c>
      <c r="G3078" s="88">
        <f>+IF(ISNUMBER(DATA!X983),DATA!X983,"n/a")</f>
        <v>5.68</v>
      </c>
      <c r="H3078" s="78">
        <f>+IF(ISNUMBER(DATA!Y983),DATA!Y983,"n/a")</f>
        <v>-0.25900000000000001</v>
      </c>
      <c r="I3078" s="88">
        <f>+IF(ISNUMBER(DATA!AH983),DATA!AH983,"n/a")</f>
        <v>5.7</v>
      </c>
      <c r="J3078" s="78">
        <f>+IF(ISNUMBER(DATA!AI983),DATA!AI983,"n/a")</f>
        <v>-0.26400000000000001</v>
      </c>
      <c r="K3078" s="88">
        <f>+IF(ISNUMBER(DATA!AR983),DATA!AR983,"n/a")</f>
        <v>5.6</v>
      </c>
      <c r="L3078" s="78">
        <f>+IF(ISNUMBER(DATA!AS983),DATA!AS983,"n/a")</f>
        <v>-0.32100000000000001</v>
      </c>
      <c r="M3078" s="67"/>
      <c r="N3078" s="67"/>
      <c r="O3078" s="67"/>
      <c r="P3078" s="67"/>
      <c r="Q3078" s="67"/>
      <c r="S3078" s="71"/>
      <c r="U3078" s="71"/>
      <c r="W3078" s="71"/>
      <c r="Y3078" s="71"/>
    </row>
    <row r="3079" spans="1:25" s="70" customFormat="1" x14ac:dyDescent="0.2">
      <c r="A3079" s="67" t="s">
        <v>28</v>
      </c>
      <c r="B3079" s="67" t="s">
        <v>23</v>
      </c>
      <c r="C3079" s="67" t="s">
        <v>10</v>
      </c>
      <c r="D3079" s="67" t="s">
        <v>286</v>
      </c>
      <c r="E3079" s="88">
        <f>+IF(ISNUMBER(DATA!N984),DATA!N984,"n/a")</f>
        <v>5.46</v>
      </c>
      <c r="F3079" s="78">
        <f>+IF(ISNUMBER(DATA!O984),DATA!O984,"n/a")</f>
        <v>-0.371</v>
      </c>
      <c r="G3079" s="88">
        <f>+IF(ISNUMBER(DATA!X984),DATA!X984,"n/a")</f>
        <v>5.69</v>
      </c>
      <c r="H3079" s="78">
        <f>+IF(ISNUMBER(DATA!Y984),DATA!Y984,"n/a")</f>
        <v>-0.29499999999999998</v>
      </c>
      <c r="I3079" s="88">
        <f>+IF(ISNUMBER(DATA!AH984),DATA!AH984,"n/a")</f>
        <v>5.84</v>
      </c>
      <c r="J3079" s="78">
        <f>+IF(ISNUMBER(DATA!AI984),DATA!AI984,"n/a")</f>
        <v>-0.248</v>
      </c>
      <c r="K3079" s="88">
        <f>+IF(ISNUMBER(DATA!AR984),DATA!AR984,"n/a")</f>
        <v>6.01</v>
      </c>
      <c r="L3079" s="78">
        <f>+IF(ISNUMBER(DATA!AS984),DATA!AS984,"n/a")</f>
        <v>-0.247</v>
      </c>
      <c r="M3079" s="67"/>
      <c r="N3079" s="67"/>
      <c r="O3079" s="67"/>
      <c r="P3079" s="67"/>
      <c r="Q3079" s="67"/>
      <c r="S3079" s="71"/>
      <c r="U3079" s="71"/>
      <c r="W3079" s="71"/>
      <c r="Y3079" s="71"/>
    </row>
    <row r="3080" spans="1:25" s="70" customFormat="1" x14ac:dyDescent="0.2">
      <c r="A3080" s="67" t="s">
        <v>28</v>
      </c>
      <c r="B3080" s="67" t="s">
        <v>23</v>
      </c>
      <c r="C3080" s="67" t="s">
        <v>10</v>
      </c>
      <c r="D3080" s="67" t="s">
        <v>287</v>
      </c>
      <c r="E3080" s="88">
        <f>+IF(ISNUMBER(DATA!N985),DATA!N985,"n/a")</f>
        <v>6.19</v>
      </c>
      <c r="F3080" s="78">
        <f>+IF(ISNUMBER(DATA!O985),DATA!O985,"n/a")</f>
        <v>-0.26400000000000001</v>
      </c>
      <c r="G3080" s="88">
        <f>+IF(ISNUMBER(DATA!X985),DATA!X985,"n/a")</f>
        <v>6.02</v>
      </c>
      <c r="H3080" s="78">
        <f>+IF(ISNUMBER(DATA!Y985),DATA!Y985,"n/a")</f>
        <v>-0.27400000000000002</v>
      </c>
      <c r="I3080" s="88">
        <f>+IF(ISNUMBER(DATA!AH985),DATA!AH985,"n/a")</f>
        <v>6.01</v>
      </c>
      <c r="J3080" s="78">
        <f>+IF(ISNUMBER(DATA!AI985),DATA!AI985,"n/a")</f>
        <v>-0.26400000000000001</v>
      </c>
      <c r="K3080" s="88">
        <f>+IF(ISNUMBER(DATA!AR985),DATA!AR985,"n/a")</f>
        <v>6.45</v>
      </c>
      <c r="L3080" s="78">
        <f>+IF(ISNUMBER(DATA!AS985),DATA!AS985,"n/a")</f>
        <v>-0.214</v>
      </c>
      <c r="M3080" s="67"/>
      <c r="N3080" s="67"/>
      <c r="O3080" s="67"/>
      <c r="P3080" s="67"/>
      <c r="Q3080" s="67"/>
      <c r="S3080" s="71"/>
      <c r="U3080" s="71"/>
      <c r="W3080" s="71"/>
      <c r="Y3080" s="71"/>
    </row>
    <row r="3081" spans="1:25" s="70" customFormat="1" x14ac:dyDescent="0.2">
      <c r="A3081" s="67" t="s">
        <v>28</v>
      </c>
      <c r="B3081" s="67" t="s">
        <v>23</v>
      </c>
      <c r="C3081" s="67" t="s">
        <v>10</v>
      </c>
      <c r="D3081" s="67" t="s">
        <v>288</v>
      </c>
      <c r="E3081" s="88">
        <f>+IF(ISNUMBER(DATA!N986),DATA!N986,"n/a")</f>
        <v>5.52</v>
      </c>
      <c r="F3081" s="78">
        <f>+IF(ISNUMBER(DATA!O986),DATA!O986,"n/a")</f>
        <v>-0.30399999999999999</v>
      </c>
      <c r="G3081" s="88">
        <f>+IF(ISNUMBER(DATA!X986),DATA!X986,"n/a")</f>
        <v>5.57</v>
      </c>
      <c r="H3081" s="78">
        <f>+IF(ISNUMBER(DATA!Y986),DATA!Y986,"n/a")</f>
        <v>-0.30099999999999999</v>
      </c>
      <c r="I3081" s="88">
        <f>+IF(ISNUMBER(DATA!AH986),DATA!AH986,"n/a")</f>
        <v>5.65</v>
      </c>
      <c r="J3081" s="78">
        <f>+IF(ISNUMBER(DATA!AI986),DATA!AI986,"n/a")</f>
        <v>-0.27700000000000002</v>
      </c>
      <c r="K3081" s="88">
        <f>+IF(ISNUMBER(DATA!AR986),DATA!AR986,"n/a")</f>
        <v>5.73</v>
      </c>
      <c r="L3081" s="78">
        <f>+IF(ISNUMBER(DATA!AS986),DATA!AS986,"n/a")</f>
        <v>-0.26800000000000002</v>
      </c>
      <c r="M3081" s="67"/>
      <c r="N3081" s="67"/>
      <c r="O3081" s="67"/>
      <c r="P3081" s="67"/>
      <c r="Q3081" s="67"/>
      <c r="S3081" s="71"/>
      <c r="U3081" s="71"/>
      <c r="W3081" s="71"/>
      <c r="Y3081" s="71"/>
    </row>
    <row r="3082" spans="1:25" s="70" customFormat="1" x14ac:dyDescent="0.2">
      <c r="A3082" s="67" t="s">
        <v>28</v>
      </c>
      <c r="B3082" s="67" t="s">
        <v>23</v>
      </c>
      <c r="C3082" s="67" t="s">
        <v>10</v>
      </c>
      <c r="D3082" s="67" t="s">
        <v>289</v>
      </c>
      <c r="E3082" s="88">
        <f>+IF(ISNUMBER(DATA!N987),DATA!N987,"n/a")</f>
        <v>4.07</v>
      </c>
      <c r="F3082" s="78">
        <f>+IF(ISNUMBER(DATA!O987),DATA!O987,"n/a")</f>
        <v>-0.39600000000000002</v>
      </c>
      <c r="G3082" s="88">
        <f>+IF(ISNUMBER(DATA!X987),DATA!X987,"n/a")</f>
        <v>5.29</v>
      </c>
      <c r="H3082" s="78">
        <f>+IF(ISNUMBER(DATA!Y987),DATA!Y987,"n/a")</f>
        <v>-0.20499999999999999</v>
      </c>
      <c r="I3082" s="88">
        <f>+IF(ISNUMBER(DATA!AH987),DATA!AH987,"n/a")</f>
        <v>5.82</v>
      </c>
      <c r="J3082" s="78">
        <f>+IF(ISNUMBER(DATA!AI987),DATA!AI987,"n/a")</f>
        <v>-0.11700000000000001</v>
      </c>
      <c r="K3082" s="88">
        <f>+IF(ISNUMBER(DATA!AR987),DATA!AR987,"n/a")</f>
        <v>6.12</v>
      </c>
      <c r="L3082" s="78">
        <f>+IF(ISNUMBER(DATA!AS987),DATA!AS987,"n/a")</f>
        <v>-8.5000000000000006E-2</v>
      </c>
      <c r="M3082" s="67"/>
      <c r="N3082" s="67"/>
      <c r="O3082" s="67"/>
      <c r="P3082" s="67"/>
      <c r="Q3082" s="67"/>
      <c r="S3082" s="71"/>
      <c r="U3082" s="71"/>
      <c r="W3082" s="71"/>
      <c r="Y3082" s="71"/>
    </row>
    <row r="3083" spans="1:25" s="70" customFormat="1" x14ac:dyDescent="0.2">
      <c r="A3083" s="67" t="s">
        <v>28</v>
      </c>
      <c r="B3083" s="67" t="s">
        <v>23</v>
      </c>
      <c r="C3083" s="67" t="s">
        <v>10</v>
      </c>
      <c r="D3083" s="67" t="s">
        <v>290</v>
      </c>
      <c r="E3083" s="88">
        <f>+IF(ISNUMBER(DATA!N988),DATA!N988,"n/a")</f>
        <v>3.47</v>
      </c>
      <c r="F3083" s="78">
        <f>+IF(ISNUMBER(DATA!O988),DATA!O988,"n/a")</f>
        <v>-0.51800000000000002</v>
      </c>
      <c r="G3083" s="88">
        <f>+IF(ISNUMBER(DATA!X988),DATA!X988,"n/a")</f>
        <v>4.99</v>
      </c>
      <c r="H3083" s="78">
        <f>+IF(ISNUMBER(DATA!Y988),DATA!Y988,"n/a")</f>
        <v>-0.313</v>
      </c>
      <c r="I3083" s="88">
        <f>+IF(ISNUMBER(DATA!AH988),DATA!AH988,"n/a")</f>
        <v>5.98</v>
      </c>
      <c r="J3083" s="78">
        <f>+IF(ISNUMBER(DATA!AI988),DATA!AI988,"n/a")</f>
        <v>-0.158</v>
      </c>
      <c r="K3083" s="88">
        <f>+IF(ISNUMBER(DATA!AR988),DATA!AR988,"n/a")</f>
        <v>6.54</v>
      </c>
      <c r="L3083" s="78">
        <f>+IF(ISNUMBER(DATA!AS988),DATA!AS988,"n/a")</f>
        <v>-9.0999999999999998E-2</v>
      </c>
      <c r="M3083" s="67"/>
      <c r="N3083" s="67"/>
      <c r="O3083" s="67"/>
      <c r="P3083" s="67"/>
      <c r="Q3083" s="67"/>
      <c r="S3083" s="71"/>
      <c r="U3083" s="71"/>
      <c r="W3083" s="71"/>
      <c r="Y3083" s="71"/>
    </row>
    <row r="3084" spans="1:25" s="70" customFormat="1" x14ac:dyDescent="0.2">
      <c r="A3084" s="67" t="s">
        <v>28</v>
      </c>
      <c r="B3084" s="67" t="s">
        <v>23</v>
      </c>
      <c r="C3084" s="67" t="s">
        <v>10</v>
      </c>
      <c r="D3084" s="67" t="s">
        <v>291</v>
      </c>
      <c r="E3084" s="88">
        <f>+IF(ISNUMBER(DATA!N989),DATA!N989,"n/a")</f>
        <v>5.38</v>
      </c>
      <c r="F3084" s="78">
        <f>+IF(ISNUMBER(DATA!O989),DATA!O989,"n/a")</f>
        <v>-0.23899999999999999</v>
      </c>
      <c r="G3084" s="88">
        <f>+IF(ISNUMBER(DATA!X989),DATA!X989,"n/a")</f>
        <v>5.46</v>
      </c>
      <c r="H3084" s="78">
        <f>+IF(ISNUMBER(DATA!Y989),DATA!Y989,"n/a")</f>
        <v>-0.23499999999999999</v>
      </c>
      <c r="I3084" s="88">
        <f>+IF(ISNUMBER(DATA!AH989),DATA!AH989,"n/a")</f>
        <v>5.43</v>
      </c>
      <c r="J3084" s="78">
        <f>+IF(ISNUMBER(DATA!AI989),DATA!AI989,"n/a")</f>
        <v>-0.247</v>
      </c>
      <c r="K3084" s="88">
        <f>+IF(ISNUMBER(DATA!AR989),DATA!AR989,"n/a")</f>
        <v>5.34</v>
      </c>
      <c r="L3084" s="78">
        <f>+IF(ISNUMBER(DATA!AS989),DATA!AS989,"n/a")</f>
        <v>-0.33200000000000002</v>
      </c>
      <c r="M3084" s="67"/>
      <c r="N3084" s="67"/>
      <c r="O3084" s="67"/>
      <c r="P3084" s="67"/>
      <c r="Q3084" s="67"/>
      <c r="S3084" s="71"/>
      <c r="U3084" s="71"/>
      <c r="W3084" s="71"/>
      <c r="Y3084" s="71"/>
    </row>
    <row r="3085" spans="1:25" s="70" customFormat="1" x14ac:dyDescent="0.2">
      <c r="A3085" s="67" t="s">
        <v>28</v>
      </c>
      <c r="B3085" s="67" t="s">
        <v>23</v>
      </c>
      <c r="C3085" s="67" t="s">
        <v>10</v>
      </c>
      <c r="D3085" s="67" t="s">
        <v>292</v>
      </c>
      <c r="E3085" s="88">
        <f>+IF(ISNUMBER(DATA!N990),DATA!N990,"n/a")</f>
        <v>5.71</v>
      </c>
      <c r="F3085" s="78">
        <f>+IF(ISNUMBER(DATA!O990),DATA!O990,"n/a")</f>
        <v>-0.29499999999999998</v>
      </c>
      <c r="G3085" s="88">
        <f>+IF(ISNUMBER(DATA!X990),DATA!X990,"n/a")</f>
        <v>5.59</v>
      </c>
      <c r="H3085" s="78">
        <f>+IF(ISNUMBER(DATA!Y990),DATA!Y990,"n/a")</f>
        <v>-0.34399999999999997</v>
      </c>
      <c r="I3085" s="88">
        <f>+IF(ISNUMBER(DATA!AH990),DATA!AH990,"n/a")</f>
        <v>5.62</v>
      </c>
      <c r="J3085" s="78">
        <f>+IF(ISNUMBER(DATA!AI990),DATA!AI990,"n/a")</f>
        <v>-0.32700000000000001</v>
      </c>
      <c r="K3085" s="88">
        <f>+IF(ISNUMBER(DATA!AR990),DATA!AR990,"n/a")</f>
        <v>5.74</v>
      </c>
      <c r="L3085" s="78">
        <f>+IF(ISNUMBER(DATA!AS990),DATA!AS990,"n/a")</f>
        <v>-0.32200000000000001</v>
      </c>
      <c r="M3085" s="67"/>
      <c r="N3085" s="67"/>
      <c r="O3085" s="67"/>
      <c r="P3085" s="67"/>
      <c r="Q3085" s="67"/>
      <c r="S3085" s="71"/>
      <c r="U3085" s="71"/>
      <c r="W3085" s="71"/>
      <c r="Y3085" s="71"/>
    </row>
    <row r="3086" spans="1:25" s="70" customFormat="1" x14ac:dyDescent="0.2">
      <c r="A3086" s="67" t="s">
        <v>28</v>
      </c>
      <c r="B3086" s="67" t="s">
        <v>23</v>
      </c>
      <c r="C3086" s="67" t="s">
        <v>10</v>
      </c>
      <c r="D3086" s="67" t="s">
        <v>293</v>
      </c>
      <c r="E3086" s="88">
        <f>+IF(ISNUMBER(DATA!N991),DATA!N991,"n/a")</f>
        <v>5.89</v>
      </c>
      <c r="F3086" s="78">
        <f>+IF(ISNUMBER(DATA!O991),DATA!O991,"n/a")</f>
        <v>-0.04</v>
      </c>
      <c r="G3086" s="88">
        <f>+IF(ISNUMBER(DATA!X991),DATA!X991,"n/a")</f>
        <v>5.89</v>
      </c>
      <c r="H3086" s="78">
        <f>+IF(ISNUMBER(DATA!Y991),DATA!Y991,"n/a")</f>
        <v>-6.0999999999999999E-2</v>
      </c>
      <c r="I3086" s="88">
        <f>+IF(ISNUMBER(DATA!AH991),DATA!AH991,"n/a")</f>
        <v>5.96</v>
      </c>
      <c r="J3086" s="78">
        <f>+IF(ISNUMBER(DATA!AI991),DATA!AI991,"n/a")</f>
        <v>-8.5999999999999993E-2</v>
      </c>
      <c r="K3086" s="88">
        <f>+IF(ISNUMBER(DATA!AR991),DATA!AR991,"n/a")</f>
        <v>5.84</v>
      </c>
      <c r="L3086" s="78">
        <f>+IF(ISNUMBER(DATA!AS991),DATA!AS991,"n/a")</f>
        <v>-0.17399999999999999</v>
      </c>
      <c r="M3086" s="67"/>
      <c r="N3086" s="67"/>
      <c r="O3086" s="67"/>
      <c r="P3086" s="67"/>
      <c r="Q3086" s="67"/>
      <c r="S3086" s="71"/>
      <c r="U3086" s="71"/>
      <c r="W3086" s="71"/>
      <c r="Y3086" s="71"/>
    </row>
    <row r="3087" spans="1:25" s="70" customFormat="1" x14ac:dyDescent="0.2">
      <c r="A3087" s="67" t="s">
        <v>28</v>
      </c>
      <c r="B3087" s="67" t="s">
        <v>23</v>
      </c>
      <c r="C3087" s="67" t="s">
        <v>10</v>
      </c>
      <c r="D3087" s="67" t="s">
        <v>294</v>
      </c>
      <c r="E3087" s="88">
        <f>+IF(ISNUMBER(DATA!N992),DATA!N992,"n/a")</f>
        <v>7.96</v>
      </c>
      <c r="F3087" s="78">
        <f>+IF(ISNUMBER(DATA!O992),DATA!O992,"n/a")</f>
        <v>-0.158</v>
      </c>
      <c r="G3087" s="88">
        <f>+IF(ISNUMBER(DATA!X992),DATA!X992,"n/a")</f>
        <v>8.1300000000000008</v>
      </c>
      <c r="H3087" s="78">
        <f>+IF(ISNUMBER(DATA!Y992),DATA!Y992,"n/a")</f>
        <v>-0.14499999999999999</v>
      </c>
      <c r="I3087" s="88">
        <f>+IF(ISNUMBER(DATA!AH992),DATA!AH992,"n/a")</f>
        <v>8.17</v>
      </c>
      <c r="J3087" s="78">
        <f>+IF(ISNUMBER(DATA!AI992),DATA!AI992,"n/a")</f>
        <v>-0.13900000000000001</v>
      </c>
      <c r="K3087" s="88">
        <f>+IF(ISNUMBER(DATA!AR992),DATA!AR992,"n/a")</f>
        <v>8.31</v>
      </c>
      <c r="L3087" s="78">
        <f>+IF(ISNUMBER(DATA!AS992),DATA!AS992,"n/a")</f>
        <v>-0.11899999999999999</v>
      </c>
      <c r="M3087" s="67"/>
      <c r="N3087" s="67"/>
      <c r="O3087" s="67"/>
      <c r="P3087" s="67"/>
      <c r="Q3087" s="67"/>
      <c r="S3087" s="71"/>
      <c r="U3087" s="71"/>
      <c r="W3087" s="71"/>
      <c r="Y3087" s="71"/>
    </row>
    <row r="3088" spans="1:25" s="70" customFormat="1" x14ac:dyDescent="0.2">
      <c r="A3088" s="67" t="s">
        <v>28</v>
      </c>
      <c r="B3088" s="67" t="s">
        <v>23</v>
      </c>
      <c r="C3088" s="67" t="s">
        <v>10</v>
      </c>
      <c r="D3088" s="67" t="s">
        <v>295</v>
      </c>
      <c r="E3088" s="88">
        <f>+IF(ISNUMBER(DATA!N993),DATA!N993,"n/a")</f>
        <v>5.73</v>
      </c>
      <c r="F3088" s="78">
        <f>+IF(ISNUMBER(DATA!O993),DATA!O993,"n/a")</f>
        <v>-0.38700000000000001</v>
      </c>
      <c r="G3088" s="88">
        <f>+IF(ISNUMBER(DATA!X993),DATA!X993,"n/a")</f>
        <v>5.96</v>
      </c>
      <c r="H3088" s="78">
        <f>+IF(ISNUMBER(DATA!Y993),DATA!Y993,"n/a")</f>
        <v>-0.36</v>
      </c>
      <c r="I3088" s="88">
        <f>+IF(ISNUMBER(DATA!AH993),DATA!AH993,"n/a")</f>
        <v>5.85</v>
      </c>
      <c r="J3088" s="78">
        <f>+IF(ISNUMBER(DATA!AI993),DATA!AI993,"n/a")</f>
        <v>-0.34200000000000003</v>
      </c>
      <c r="K3088" s="88">
        <f>+IF(ISNUMBER(DATA!AR993),DATA!AR993,"n/a")</f>
        <v>6.17</v>
      </c>
      <c r="L3088" s="78">
        <f>+IF(ISNUMBER(DATA!AS993),DATA!AS993,"n/a")</f>
        <v>-0.307</v>
      </c>
      <c r="M3088" s="67"/>
      <c r="N3088" s="67"/>
      <c r="O3088" s="67"/>
      <c r="P3088" s="67"/>
      <c r="Q3088" s="67"/>
      <c r="S3088" s="71"/>
      <c r="U3088" s="71"/>
      <c r="W3088" s="71"/>
      <c r="Y3088" s="71"/>
    </row>
    <row r="3089" spans="1:25" s="70" customFormat="1" x14ac:dyDescent="0.2">
      <c r="A3089" s="67" t="s">
        <v>28</v>
      </c>
      <c r="B3089" s="67" t="s">
        <v>23</v>
      </c>
      <c r="C3089" s="67" t="s">
        <v>10</v>
      </c>
      <c r="D3089" s="67" t="s">
        <v>296</v>
      </c>
      <c r="E3089" s="88">
        <f>+IF(ISNUMBER(DATA!N994),DATA!N994,"n/a")</f>
        <v>4.84</v>
      </c>
      <c r="F3089" s="78">
        <f>+IF(ISNUMBER(DATA!O994),DATA!O994,"n/a")</f>
        <v>-0.308</v>
      </c>
      <c r="G3089" s="88">
        <f>+IF(ISNUMBER(DATA!X994),DATA!X994,"n/a")</f>
        <v>4.99</v>
      </c>
      <c r="H3089" s="78">
        <f>+IF(ISNUMBER(DATA!Y994),DATA!Y994,"n/a")</f>
        <v>-0.17899999999999999</v>
      </c>
      <c r="I3089" s="88">
        <f>+IF(ISNUMBER(DATA!AH994),DATA!AH994,"n/a")</f>
        <v>5.13</v>
      </c>
      <c r="J3089" s="78">
        <f>+IF(ISNUMBER(DATA!AI994),DATA!AI994,"n/a")</f>
        <v>-0.19</v>
      </c>
      <c r="K3089" s="88">
        <f>+IF(ISNUMBER(DATA!AR994),DATA!AR994,"n/a")</f>
        <v>6.06</v>
      </c>
      <c r="L3089" s="78">
        <f>+IF(ISNUMBER(DATA!AS994),DATA!AS994,"n/a")</f>
        <v>-0.14199999999999999</v>
      </c>
      <c r="M3089" s="67"/>
      <c r="N3089" s="67"/>
      <c r="O3089" s="67"/>
      <c r="P3089" s="67"/>
      <c r="Q3089" s="67"/>
      <c r="S3089" s="71"/>
      <c r="U3089" s="71"/>
      <c r="W3089" s="71"/>
      <c r="Y3089" s="71"/>
    </row>
    <row r="3090" spans="1:25" s="70" customFormat="1" x14ac:dyDescent="0.2">
      <c r="A3090" s="67" t="s">
        <v>28</v>
      </c>
      <c r="B3090" s="67" t="s">
        <v>23</v>
      </c>
      <c r="C3090" s="67" t="s">
        <v>10</v>
      </c>
      <c r="D3090" s="67" t="s">
        <v>297</v>
      </c>
      <c r="E3090" s="88">
        <f>+IF(ISNUMBER(DATA!N995),DATA!N995,"n/a")</f>
        <v>6.77</v>
      </c>
      <c r="F3090" s="78">
        <f>+IF(ISNUMBER(DATA!O995),DATA!O995,"n/a")</f>
        <v>-1.2E-2</v>
      </c>
      <c r="G3090" s="88">
        <f>+IF(ISNUMBER(DATA!X995),DATA!X995,"n/a")</f>
        <v>6.83</v>
      </c>
      <c r="H3090" s="78">
        <f>+IF(ISNUMBER(DATA!Y995),DATA!Y995,"n/a")</f>
        <v>-2.5999999999999999E-2</v>
      </c>
      <c r="I3090" s="88">
        <f>+IF(ISNUMBER(DATA!AH995),DATA!AH995,"n/a")</f>
        <v>6.9</v>
      </c>
      <c r="J3090" s="78">
        <f>+IF(ISNUMBER(DATA!AI995),DATA!AI995,"n/a")</f>
        <v>-5.2999999999999999E-2</v>
      </c>
      <c r="K3090" s="88">
        <f>+IF(ISNUMBER(DATA!AR995),DATA!AR995,"n/a")</f>
        <v>6.84</v>
      </c>
      <c r="L3090" s="78">
        <f>+IF(ISNUMBER(DATA!AS995),DATA!AS995,"n/a")</f>
        <v>-0.11700000000000001</v>
      </c>
      <c r="M3090" s="67"/>
      <c r="N3090" s="67"/>
      <c r="O3090" s="67"/>
      <c r="P3090" s="67"/>
      <c r="Q3090" s="67"/>
      <c r="S3090" s="71"/>
      <c r="U3090" s="71"/>
      <c r="W3090" s="71"/>
      <c r="Y3090" s="71"/>
    </row>
    <row r="3091" spans="1:25" s="70" customFormat="1" x14ac:dyDescent="0.2">
      <c r="A3091" s="67" t="s">
        <v>28</v>
      </c>
      <c r="B3091" s="67" t="s">
        <v>23</v>
      </c>
      <c r="C3091" s="67" t="s">
        <v>10</v>
      </c>
      <c r="D3091" s="67" t="s">
        <v>298</v>
      </c>
      <c r="E3091" s="88">
        <f>+IF(ISNUMBER(DATA!N996),DATA!N996,"n/a")</f>
        <v>4.18</v>
      </c>
      <c r="F3091" s="78">
        <f>+IF(ISNUMBER(DATA!O996),DATA!O996,"n/a")</f>
        <v>-2.9000000000000001E-2</v>
      </c>
      <c r="G3091" s="88">
        <f>+IF(ISNUMBER(DATA!X996),DATA!X996,"n/a")</f>
        <v>4.22</v>
      </c>
      <c r="H3091" s="78">
        <f>+IF(ISNUMBER(DATA!Y996),DATA!Y996,"n/a")</f>
        <v>-0.13</v>
      </c>
      <c r="I3091" s="88">
        <f>+IF(ISNUMBER(DATA!AH996),DATA!AH996,"n/a")</f>
        <v>4.26</v>
      </c>
      <c r="J3091" s="78">
        <f>+IF(ISNUMBER(DATA!AI996),DATA!AI996,"n/a")</f>
        <v>-0.29799999999999999</v>
      </c>
      <c r="K3091" s="88">
        <f>+IF(ISNUMBER(DATA!AR996),DATA!AR996,"n/a")</f>
        <v>4.09</v>
      </c>
      <c r="L3091" s="78">
        <f>+IF(ISNUMBER(DATA!AS996),DATA!AS996,"n/a")</f>
        <v>-0.40699999999999997</v>
      </c>
      <c r="M3091" s="67"/>
      <c r="N3091" s="67"/>
      <c r="O3091" s="67"/>
      <c r="P3091" s="67"/>
      <c r="Q3091" s="67"/>
      <c r="S3091" s="71"/>
      <c r="U3091" s="71"/>
      <c r="W3091" s="71"/>
      <c r="Y3091" s="71"/>
    </row>
    <row r="3092" spans="1:25" s="70" customFormat="1" x14ac:dyDescent="0.2">
      <c r="A3092" s="67" t="s">
        <v>28</v>
      </c>
      <c r="B3092" s="67" t="s">
        <v>23</v>
      </c>
      <c r="C3092" s="67" t="s">
        <v>10</v>
      </c>
      <c r="D3092" s="67" t="s">
        <v>299</v>
      </c>
      <c r="E3092" s="88">
        <f>+IF(ISNUMBER(DATA!N997),DATA!N997,"n/a")</f>
        <v>5.6</v>
      </c>
      <c r="F3092" s="78">
        <f>+IF(ISNUMBER(DATA!O997),DATA!O997,"n/a")</f>
        <v>-3.6999999999999998E-2</v>
      </c>
      <c r="G3092" s="88">
        <f>+IF(ISNUMBER(DATA!X997),DATA!X997,"n/a")</f>
        <v>5.64</v>
      </c>
      <c r="H3092" s="78">
        <f>+IF(ISNUMBER(DATA!Y997),DATA!Y997,"n/a")</f>
        <v>-9.0999999999999998E-2</v>
      </c>
      <c r="I3092" s="88">
        <f>+IF(ISNUMBER(DATA!AH997),DATA!AH997,"n/a")</f>
        <v>5.74</v>
      </c>
      <c r="J3092" s="78">
        <f>+IF(ISNUMBER(DATA!AI997),DATA!AI997,"n/a")</f>
        <v>-0.156</v>
      </c>
      <c r="K3092" s="88">
        <f>+IF(ISNUMBER(DATA!AR997),DATA!AR997,"n/a")</f>
        <v>5.46</v>
      </c>
      <c r="L3092" s="78">
        <f>+IF(ISNUMBER(DATA!AS997),DATA!AS997,"n/a")</f>
        <v>-0.27200000000000002</v>
      </c>
      <c r="M3092" s="67"/>
      <c r="N3092" s="67"/>
      <c r="O3092" s="67"/>
      <c r="P3092" s="67"/>
      <c r="Q3092" s="67"/>
      <c r="S3092" s="71"/>
      <c r="U3092" s="71"/>
      <c r="W3092" s="71"/>
      <c r="Y3092" s="71"/>
    </row>
    <row r="3093" spans="1:25" s="70" customFormat="1" x14ac:dyDescent="0.2">
      <c r="A3093" s="67" t="s">
        <v>28</v>
      </c>
      <c r="B3093" s="67" t="s">
        <v>23</v>
      </c>
      <c r="C3093" s="67" t="s">
        <v>10</v>
      </c>
      <c r="D3093" s="67" t="s">
        <v>300</v>
      </c>
      <c r="E3093" s="88">
        <f>+IF(ISNUMBER(DATA!N998),DATA!N998,"n/a")</f>
        <v>4.93</v>
      </c>
      <c r="F3093" s="78">
        <f>+IF(ISNUMBER(DATA!O998),DATA!O998,"n/a")</f>
        <v>-0.26800000000000002</v>
      </c>
      <c r="G3093" s="88">
        <f>+IF(ISNUMBER(DATA!X998),DATA!X998,"n/a")</f>
        <v>5.0599999999999996</v>
      </c>
      <c r="H3093" s="78">
        <f>+IF(ISNUMBER(DATA!Y998),DATA!Y998,"n/a")</f>
        <v>-0.14899999999999999</v>
      </c>
      <c r="I3093" s="88">
        <f>+IF(ISNUMBER(DATA!AH998),DATA!AH998,"n/a")</f>
        <v>5.18</v>
      </c>
      <c r="J3093" s="78">
        <f>+IF(ISNUMBER(DATA!AI998),DATA!AI998,"n/a")</f>
        <v>-0.16500000000000001</v>
      </c>
      <c r="K3093" s="88">
        <f>+IF(ISNUMBER(DATA!AR998),DATA!AR998,"n/a")</f>
        <v>5.94</v>
      </c>
      <c r="L3093" s="78">
        <f>+IF(ISNUMBER(DATA!AS998),DATA!AS998,"n/a")</f>
        <v>-0.13900000000000001</v>
      </c>
      <c r="M3093" s="67"/>
      <c r="N3093" s="67"/>
      <c r="O3093" s="67"/>
      <c r="P3093" s="67"/>
      <c r="Q3093" s="67"/>
      <c r="S3093" s="71"/>
      <c r="U3093" s="71"/>
      <c r="W3093" s="71"/>
      <c r="Y3093" s="71"/>
    </row>
    <row r="3094" spans="1:25" s="70" customFormat="1" x14ac:dyDescent="0.2">
      <c r="A3094" s="67" t="s">
        <v>28</v>
      </c>
      <c r="B3094" s="67" t="s">
        <v>23</v>
      </c>
      <c r="C3094" s="67" t="s">
        <v>10</v>
      </c>
      <c r="D3094" s="67" t="s">
        <v>301</v>
      </c>
      <c r="E3094" s="88">
        <f>+IF(ISNUMBER(DATA!N999),DATA!N999,"n/a")</f>
        <v>5.2</v>
      </c>
      <c r="F3094" s="78">
        <f>+IF(ISNUMBER(DATA!O999),DATA!O999,"n/a")</f>
        <v>7.0000000000000001E-3</v>
      </c>
      <c r="G3094" s="88">
        <f>+IF(ISNUMBER(DATA!X999),DATA!X999,"n/a")</f>
        <v>5.36</v>
      </c>
      <c r="H3094" s="78">
        <f>+IF(ISNUMBER(DATA!Y999),DATA!Y999,"n/a")</f>
        <v>2.5999999999999999E-2</v>
      </c>
      <c r="I3094" s="88">
        <f>+IF(ISNUMBER(DATA!AH999),DATA!AH999,"n/a")</f>
        <v>5.35</v>
      </c>
      <c r="J3094" s="78">
        <f>+IF(ISNUMBER(DATA!AI999),DATA!AI999,"n/a")</f>
        <v>-3.5000000000000003E-2</v>
      </c>
      <c r="K3094" s="88">
        <f>+IF(ISNUMBER(DATA!AR999),DATA!AR999,"n/a")</f>
        <v>5.15</v>
      </c>
      <c r="L3094" s="78">
        <f>+IF(ISNUMBER(DATA!AS999),DATA!AS999,"n/a")</f>
        <v>-0.16</v>
      </c>
      <c r="M3094" s="67"/>
      <c r="N3094" s="67"/>
      <c r="O3094" s="67"/>
      <c r="P3094" s="67"/>
      <c r="Q3094" s="67"/>
      <c r="S3094" s="71"/>
      <c r="U3094" s="71"/>
      <c r="W3094" s="71"/>
      <c r="Y3094" s="71"/>
    </row>
    <row r="3095" spans="1:25" s="70" customFormat="1" x14ac:dyDescent="0.2">
      <c r="A3095" s="67" t="s">
        <v>28</v>
      </c>
      <c r="B3095" s="67" t="s">
        <v>23</v>
      </c>
      <c r="C3095" s="67" t="s">
        <v>10</v>
      </c>
      <c r="D3095" s="67" t="s">
        <v>302</v>
      </c>
      <c r="E3095" s="88">
        <f>+IF(ISNUMBER(DATA!N1000),DATA!N1000,"n/a")</f>
        <v>4.12</v>
      </c>
      <c r="F3095" s="78">
        <f>+IF(ISNUMBER(DATA!O1000),DATA!O1000,"n/a")</f>
        <v>-0.48399999999999999</v>
      </c>
      <c r="G3095" s="88">
        <f>+IF(ISNUMBER(DATA!X1000),DATA!X1000,"n/a")</f>
        <v>5.17</v>
      </c>
      <c r="H3095" s="78">
        <f>+IF(ISNUMBER(DATA!Y1000),DATA!Y1000,"n/a")</f>
        <v>-0.35599999999999998</v>
      </c>
      <c r="I3095" s="88">
        <f>+IF(ISNUMBER(DATA!AH1000),DATA!AH1000,"n/a")</f>
        <v>5.5</v>
      </c>
      <c r="J3095" s="78">
        <f>+IF(ISNUMBER(DATA!AI1000),DATA!AI1000,"n/a")</f>
        <v>-0.249</v>
      </c>
      <c r="K3095" s="88">
        <f>+IF(ISNUMBER(DATA!AR1000),DATA!AR1000,"n/a")</f>
        <v>6.29</v>
      </c>
      <c r="L3095" s="78">
        <f>+IF(ISNUMBER(DATA!AS1000),DATA!AS1000,"n/a")</f>
        <v>-8.5999999999999993E-2</v>
      </c>
      <c r="M3095" s="67"/>
      <c r="N3095" s="67"/>
      <c r="O3095" s="67"/>
      <c r="P3095" s="67"/>
      <c r="Q3095" s="67"/>
      <c r="S3095" s="71"/>
      <c r="U3095" s="71"/>
      <c r="W3095" s="71"/>
      <c r="Y3095" s="71"/>
    </row>
    <row r="3096" spans="1:25" s="70" customFormat="1" x14ac:dyDescent="0.2">
      <c r="A3096" s="67" t="s">
        <v>28</v>
      </c>
      <c r="B3096" s="67" t="s">
        <v>23</v>
      </c>
      <c r="C3096" s="67" t="s">
        <v>10</v>
      </c>
      <c r="D3096" s="67" t="s">
        <v>303</v>
      </c>
      <c r="E3096" s="88">
        <f>+IF(ISNUMBER(DATA!N1001),DATA!N1001,"n/a")</f>
        <v>3.6</v>
      </c>
      <c r="F3096" s="78">
        <f>+IF(ISNUMBER(DATA!O1001),DATA!O1001,"n/a")</f>
        <v>-0.42699999999999999</v>
      </c>
      <c r="G3096" s="88">
        <f>+IF(ISNUMBER(DATA!X1001),DATA!X1001,"n/a")</f>
        <v>3.76</v>
      </c>
      <c r="H3096" s="78">
        <f>+IF(ISNUMBER(DATA!Y1001),DATA!Y1001,"n/a")</f>
        <v>-0.39200000000000002</v>
      </c>
      <c r="I3096" s="88">
        <f>+IF(ISNUMBER(DATA!AH1001),DATA!AH1001,"n/a")</f>
        <v>3.82</v>
      </c>
      <c r="J3096" s="78">
        <f>+IF(ISNUMBER(DATA!AI1001),DATA!AI1001,"n/a")</f>
        <v>-0.373</v>
      </c>
      <c r="K3096" s="88">
        <f>+IF(ISNUMBER(DATA!AR1001),DATA!AR1001,"n/a")</f>
        <v>4.29</v>
      </c>
      <c r="L3096" s="78">
        <f>+IF(ISNUMBER(DATA!AS1001),DATA!AS1001,"n/a")</f>
        <v>-0.308</v>
      </c>
      <c r="M3096" s="67"/>
      <c r="N3096" s="67"/>
      <c r="O3096" s="67"/>
      <c r="P3096" s="67"/>
      <c r="Q3096" s="67"/>
      <c r="S3096" s="71"/>
      <c r="U3096" s="71"/>
      <c r="W3096" s="71"/>
      <c r="Y3096" s="71"/>
    </row>
    <row r="3097" spans="1:25" s="70" customFormat="1" x14ac:dyDescent="0.2">
      <c r="A3097" s="67" t="s">
        <v>28</v>
      </c>
      <c r="B3097" s="67" t="s">
        <v>23</v>
      </c>
      <c r="C3097" s="67" t="s">
        <v>10</v>
      </c>
      <c r="D3097" s="67" t="s">
        <v>304</v>
      </c>
      <c r="E3097" s="88">
        <f>+IF(ISNUMBER(DATA!N1002),DATA!N1002,"n/a")</f>
        <v>5.4</v>
      </c>
      <c r="F3097" s="78">
        <f>+IF(ISNUMBER(DATA!O1002),DATA!O1002,"n/a")</f>
        <v>-0.105</v>
      </c>
      <c r="G3097" s="88">
        <f>+IF(ISNUMBER(DATA!X1002),DATA!X1002,"n/a")</f>
        <v>5.49</v>
      </c>
      <c r="H3097" s="78">
        <f>+IF(ISNUMBER(DATA!Y1002),DATA!Y1002,"n/a")</f>
        <v>-0.13300000000000001</v>
      </c>
      <c r="I3097" s="88">
        <f>+IF(ISNUMBER(DATA!AH1002),DATA!AH1002,"n/a")</f>
        <v>5.55</v>
      </c>
      <c r="J3097" s="78">
        <f>+IF(ISNUMBER(DATA!AI1002),DATA!AI1002,"n/a")</f>
        <v>-0.14599999999999999</v>
      </c>
      <c r="K3097" s="88">
        <f>+IF(ISNUMBER(DATA!AR1002),DATA!AR1002,"n/a")</f>
        <v>5.54</v>
      </c>
      <c r="L3097" s="78">
        <f>+IF(ISNUMBER(DATA!AS1002),DATA!AS1002,"n/a")</f>
        <v>-0.26600000000000001</v>
      </c>
      <c r="M3097" s="67"/>
      <c r="N3097" s="67"/>
      <c r="O3097" s="67"/>
      <c r="P3097" s="67"/>
      <c r="Q3097" s="67"/>
      <c r="S3097" s="71"/>
      <c r="U3097" s="71"/>
      <c r="W3097" s="71"/>
      <c r="Y3097" s="71"/>
    </row>
    <row r="3098" spans="1:25" s="70" customFormat="1" x14ac:dyDescent="0.2">
      <c r="A3098" s="67" t="s">
        <v>28</v>
      </c>
      <c r="B3098" s="67" t="s">
        <v>23</v>
      </c>
      <c r="C3098" s="67" t="s">
        <v>10</v>
      </c>
      <c r="D3098" s="67" t="s">
        <v>305</v>
      </c>
      <c r="E3098" s="88">
        <f>+IF(ISNUMBER(DATA!N1003),DATA!N1003,"n/a")</f>
        <v>5.68</v>
      </c>
      <c r="F3098" s="78">
        <f>+IF(ISNUMBER(DATA!O1003),DATA!O1003,"n/a")</f>
        <v>-2.8000000000000001E-2</v>
      </c>
      <c r="G3098" s="88">
        <f>+IF(ISNUMBER(DATA!X1003),DATA!X1003,"n/a")</f>
        <v>5.7</v>
      </c>
      <c r="H3098" s="78">
        <f>+IF(ISNUMBER(DATA!Y1003),DATA!Y1003,"n/a")</f>
        <v>-5.7000000000000002E-2</v>
      </c>
      <c r="I3098" s="88">
        <f>+IF(ISNUMBER(DATA!AH1003),DATA!AH1003,"n/a")</f>
        <v>5.82</v>
      </c>
      <c r="J3098" s="78">
        <f>+IF(ISNUMBER(DATA!AI1003),DATA!AI1003,"n/a")</f>
        <v>-7.8E-2</v>
      </c>
      <c r="K3098" s="88">
        <f>+IF(ISNUMBER(DATA!AR1003),DATA!AR1003,"n/a")</f>
        <v>5.67</v>
      </c>
      <c r="L3098" s="78">
        <f>+IF(ISNUMBER(DATA!AS1003),DATA!AS1003,"n/a")</f>
        <v>-0.185</v>
      </c>
      <c r="M3098" s="67"/>
      <c r="N3098" s="67"/>
      <c r="O3098" s="67"/>
      <c r="P3098" s="67"/>
      <c r="Q3098" s="67"/>
      <c r="S3098" s="71"/>
      <c r="U3098" s="71"/>
      <c r="W3098" s="71"/>
      <c r="Y3098" s="71"/>
    </row>
    <row r="3099" spans="1:25" s="70" customFormat="1" x14ac:dyDescent="0.2">
      <c r="A3099" s="67" t="s">
        <v>28</v>
      </c>
      <c r="B3099" s="67" t="s">
        <v>23</v>
      </c>
      <c r="C3099" s="67" t="s">
        <v>10</v>
      </c>
      <c r="D3099" s="67" t="s">
        <v>306</v>
      </c>
      <c r="E3099" s="88">
        <f>+IF(ISNUMBER(DATA!N1004),DATA!N1004,"n/a")</f>
        <v>5.32</v>
      </c>
      <c r="F3099" s="78">
        <f>+IF(ISNUMBER(DATA!O1004),DATA!O1004,"n/a")</f>
        <v>-0.104</v>
      </c>
      <c r="G3099" s="88">
        <f>+IF(ISNUMBER(DATA!X1004),DATA!X1004,"n/a")</f>
        <v>5.27</v>
      </c>
      <c r="H3099" s="78">
        <f>+IF(ISNUMBER(DATA!Y1004),DATA!Y1004,"n/a")</f>
        <v>-0.13700000000000001</v>
      </c>
      <c r="I3099" s="88">
        <f>+IF(ISNUMBER(DATA!AH1004),DATA!AH1004,"n/a")</f>
        <v>5.33</v>
      </c>
      <c r="J3099" s="78">
        <f>+IF(ISNUMBER(DATA!AI1004),DATA!AI1004,"n/a")</f>
        <v>-0.14599999999999999</v>
      </c>
      <c r="K3099" s="88">
        <f>+IF(ISNUMBER(DATA!AR1004),DATA!AR1004,"n/a")</f>
        <v>5.28</v>
      </c>
      <c r="L3099" s="78">
        <f>+IF(ISNUMBER(DATA!AS1004),DATA!AS1004,"n/a")</f>
        <v>-0.21299999999999999</v>
      </c>
      <c r="M3099" s="67"/>
      <c r="N3099" s="67"/>
      <c r="O3099" s="67"/>
      <c r="P3099" s="67"/>
      <c r="Q3099" s="67"/>
      <c r="S3099" s="71"/>
      <c r="U3099" s="71"/>
      <c r="W3099" s="71"/>
      <c r="Y3099" s="71"/>
    </row>
    <row r="3100" spans="1:25" s="70" customFormat="1" x14ac:dyDescent="0.2">
      <c r="A3100" s="67" t="s">
        <v>28</v>
      </c>
      <c r="B3100" s="67" t="s">
        <v>23</v>
      </c>
      <c r="C3100" s="67" t="s">
        <v>10</v>
      </c>
      <c r="D3100" s="67" t="s">
        <v>307</v>
      </c>
      <c r="E3100" s="88">
        <f>+IF(ISNUMBER(DATA!N1005),DATA!N1005,"n/a")</f>
        <v>5.19</v>
      </c>
      <c r="F3100" s="78">
        <f>+IF(ISNUMBER(DATA!O1005),DATA!O1005,"n/a")</f>
        <v>-0.33400000000000002</v>
      </c>
      <c r="G3100" s="88">
        <f>+IF(ISNUMBER(DATA!X1005),DATA!X1005,"n/a")</f>
        <v>6.31</v>
      </c>
      <c r="H3100" s="78">
        <f>+IF(ISNUMBER(DATA!Y1005),DATA!Y1005,"n/a")</f>
        <v>-0.188</v>
      </c>
      <c r="I3100" s="88">
        <f>+IF(ISNUMBER(DATA!AH1005),DATA!AH1005,"n/a")</f>
        <v>6.83</v>
      </c>
      <c r="J3100" s="78">
        <f>+IF(ISNUMBER(DATA!AI1005),DATA!AI1005,"n/a")</f>
        <v>-9.6000000000000002E-2</v>
      </c>
      <c r="K3100" s="88">
        <f>+IF(ISNUMBER(DATA!AR1005),DATA!AR1005,"n/a")</f>
        <v>7.43</v>
      </c>
      <c r="L3100" s="78">
        <f>+IF(ISNUMBER(DATA!AS1005),DATA!AS1005,"n/a")</f>
        <v>-2E-3</v>
      </c>
      <c r="M3100" s="67"/>
      <c r="N3100" s="67"/>
      <c r="O3100" s="67"/>
      <c r="P3100" s="67"/>
      <c r="Q3100" s="67"/>
      <c r="S3100" s="71"/>
      <c r="U3100" s="71"/>
      <c r="W3100" s="71"/>
      <c r="Y3100" s="71"/>
    </row>
    <row r="3101" spans="1:25" s="70" customFormat="1" x14ac:dyDescent="0.2">
      <c r="A3101" s="67" t="s">
        <v>28</v>
      </c>
      <c r="B3101" s="67" t="s">
        <v>23</v>
      </c>
      <c r="C3101" s="67" t="s">
        <v>10</v>
      </c>
      <c r="D3101" s="67" t="s">
        <v>308</v>
      </c>
      <c r="E3101" s="88">
        <f>+IF(ISNUMBER(DATA!N1006),DATA!N1006,"n/a")</f>
        <v>6.52</v>
      </c>
      <c r="F3101" s="78">
        <f>+IF(ISNUMBER(DATA!O1006),DATA!O1006,"n/a")</f>
        <v>-4.9000000000000002E-2</v>
      </c>
      <c r="G3101" s="88">
        <f>+IF(ISNUMBER(DATA!X1006),DATA!X1006,"n/a")</f>
        <v>6.21</v>
      </c>
      <c r="H3101" s="78">
        <f>+IF(ISNUMBER(DATA!Y1006),DATA!Y1006,"n/a")</f>
        <v>-2.7E-2</v>
      </c>
      <c r="I3101" s="88">
        <f>+IF(ISNUMBER(DATA!AH1006),DATA!AH1006,"n/a")</f>
        <v>5.95</v>
      </c>
      <c r="J3101" s="78">
        <f>+IF(ISNUMBER(DATA!AI1006),DATA!AI1006,"n/a")</f>
        <v>-6.8000000000000005E-2</v>
      </c>
      <c r="K3101" s="88">
        <f>+IF(ISNUMBER(DATA!AR1006),DATA!AR1006,"n/a")</f>
        <v>5.6</v>
      </c>
      <c r="L3101" s="78">
        <f>+IF(ISNUMBER(DATA!AS1006),DATA!AS1006,"n/a")</f>
        <v>-0.186</v>
      </c>
      <c r="M3101" s="67"/>
      <c r="N3101" s="67"/>
      <c r="O3101" s="67"/>
      <c r="P3101" s="67"/>
      <c r="Q3101" s="67"/>
      <c r="S3101" s="71"/>
      <c r="U3101" s="71"/>
      <c r="W3101" s="71"/>
      <c r="Y3101" s="71"/>
    </row>
    <row r="3102" spans="1:25" s="70" customFormat="1" x14ac:dyDescent="0.2">
      <c r="A3102" s="67" t="s">
        <v>28</v>
      </c>
      <c r="B3102" s="67" t="s">
        <v>23</v>
      </c>
      <c r="C3102" s="67" t="s">
        <v>10</v>
      </c>
      <c r="D3102" s="67" t="s">
        <v>309</v>
      </c>
      <c r="E3102" s="88">
        <f>+IF(ISNUMBER(DATA!N1007),DATA!N1007,"n/a")</f>
        <v>6.76</v>
      </c>
      <c r="F3102" s="78">
        <f>+IF(ISNUMBER(DATA!O1007),DATA!O1007,"n/a")</f>
        <v>-0.20499999999999999</v>
      </c>
      <c r="G3102" s="88">
        <f>+IF(ISNUMBER(DATA!X1007),DATA!X1007,"n/a")</f>
        <v>6.99</v>
      </c>
      <c r="H3102" s="78">
        <f>+IF(ISNUMBER(DATA!Y1007),DATA!Y1007,"n/a")</f>
        <v>-0.19500000000000001</v>
      </c>
      <c r="I3102" s="88">
        <f>+IF(ISNUMBER(DATA!AH1007),DATA!AH1007,"n/a")</f>
        <v>7.31</v>
      </c>
      <c r="J3102" s="78">
        <f>+IF(ISNUMBER(DATA!AI1007),DATA!AI1007,"n/a")</f>
        <v>-0.14399999999999999</v>
      </c>
      <c r="K3102" s="88">
        <f>+IF(ISNUMBER(DATA!AR1007),DATA!AR1007,"n/a")</f>
        <v>7.77</v>
      </c>
      <c r="L3102" s="78">
        <f>+IF(ISNUMBER(DATA!AS1007),DATA!AS1007,"n/a")</f>
        <v>-0.10100000000000001</v>
      </c>
      <c r="M3102" s="67"/>
      <c r="N3102" s="67"/>
      <c r="O3102" s="67"/>
      <c r="P3102" s="67"/>
      <c r="Q3102" s="67"/>
      <c r="S3102" s="71"/>
      <c r="U3102" s="71"/>
      <c r="W3102" s="71"/>
      <c r="Y3102" s="71"/>
    </row>
    <row r="3103" spans="1:25" s="70" customFormat="1" x14ac:dyDescent="0.2">
      <c r="A3103" s="67" t="s">
        <v>28</v>
      </c>
      <c r="B3103" s="67" t="s">
        <v>23</v>
      </c>
      <c r="C3103" s="67" t="s">
        <v>10</v>
      </c>
      <c r="D3103" s="67" t="s">
        <v>310</v>
      </c>
      <c r="E3103" s="88">
        <f>+IF(ISNUMBER(DATA!N1008),DATA!N1008,"n/a")</f>
        <v>4.0199999999999996</v>
      </c>
      <c r="F3103" s="78">
        <f>+IF(ISNUMBER(DATA!O1008),DATA!O1008,"n/a")</f>
        <v>-0.53200000000000003</v>
      </c>
      <c r="G3103" s="88">
        <f>+IF(ISNUMBER(DATA!X1008),DATA!X1008,"n/a")</f>
        <v>4.0599999999999996</v>
      </c>
      <c r="H3103" s="78">
        <f>+IF(ISNUMBER(DATA!Y1008),DATA!Y1008,"n/a")</f>
        <v>-0.53</v>
      </c>
      <c r="I3103" s="88">
        <f>+IF(ISNUMBER(DATA!AH1008),DATA!AH1008,"n/a")</f>
        <v>4.08</v>
      </c>
      <c r="J3103" s="78">
        <f>+IF(ISNUMBER(DATA!AI1008),DATA!AI1008,"n/a")</f>
        <v>-0.55300000000000005</v>
      </c>
      <c r="K3103" s="88">
        <f>+IF(ISNUMBER(DATA!AR1008),DATA!AR1008,"n/a")</f>
        <v>4.18</v>
      </c>
      <c r="L3103" s="78">
        <f>+IF(ISNUMBER(DATA!AS1008),DATA!AS1008,"n/a")</f>
        <v>-0.54900000000000004</v>
      </c>
      <c r="M3103" s="67"/>
      <c r="N3103" s="67"/>
      <c r="O3103" s="67"/>
      <c r="P3103" s="67"/>
      <c r="Q3103" s="67"/>
      <c r="S3103" s="71"/>
      <c r="U3103" s="71"/>
      <c r="W3103" s="71"/>
      <c r="Y3103" s="71"/>
    </row>
    <row r="3104" spans="1:25" s="70" customFormat="1" x14ac:dyDescent="0.2">
      <c r="A3104" s="67" t="s">
        <v>28</v>
      </c>
      <c r="B3104" s="67" t="s">
        <v>23</v>
      </c>
      <c r="C3104" s="67" t="s">
        <v>10</v>
      </c>
      <c r="D3104" s="67" t="s">
        <v>311</v>
      </c>
      <c r="E3104" s="88">
        <f>+IF(ISNUMBER(DATA!N1009),DATA!N1009,"n/a")</f>
        <v>6.39</v>
      </c>
      <c r="F3104" s="78">
        <f>+IF(ISNUMBER(DATA!O1009),DATA!O1009,"n/a")</f>
        <v>-0.24399999999999999</v>
      </c>
      <c r="G3104" s="88">
        <f>+IF(ISNUMBER(DATA!X1009),DATA!X1009,"n/a")</f>
        <v>6.7</v>
      </c>
      <c r="H3104" s="78">
        <f>+IF(ISNUMBER(DATA!Y1009),DATA!Y1009,"n/a")</f>
        <v>-0.21099999999999999</v>
      </c>
      <c r="I3104" s="88">
        <f>+IF(ISNUMBER(DATA!AH1009),DATA!AH1009,"n/a")</f>
        <v>7.11</v>
      </c>
      <c r="J3104" s="78">
        <f>+IF(ISNUMBER(DATA!AI1009),DATA!AI1009,"n/a")</f>
        <v>-0.16500000000000001</v>
      </c>
      <c r="K3104" s="88">
        <f>+IF(ISNUMBER(DATA!AR1009),DATA!AR1009,"n/a")</f>
        <v>7.44</v>
      </c>
      <c r="L3104" s="78">
        <f>+IF(ISNUMBER(DATA!AS1009),DATA!AS1009,"n/a")</f>
        <v>-0.13400000000000001</v>
      </c>
      <c r="M3104" s="67"/>
      <c r="N3104" s="67"/>
      <c r="O3104" s="67"/>
      <c r="P3104" s="67"/>
      <c r="Q3104" s="67"/>
      <c r="S3104" s="71"/>
      <c r="U3104" s="71"/>
      <c r="W3104" s="71"/>
      <c r="Y3104" s="71"/>
    </row>
    <row r="3105" spans="1:25" s="70" customFormat="1" x14ac:dyDescent="0.2">
      <c r="A3105" s="67" t="s">
        <v>28</v>
      </c>
      <c r="B3105" s="67" t="s">
        <v>23</v>
      </c>
      <c r="C3105" s="67" t="s">
        <v>10</v>
      </c>
      <c r="D3105" s="67" t="s">
        <v>312</v>
      </c>
      <c r="E3105" s="88">
        <f>+IF(ISNUMBER(DATA!N1010),DATA!N1010,"n/a")</f>
        <v>5.7</v>
      </c>
      <c r="F3105" s="78">
        <f>+IF(ISNUMBER(DATA!O1010),DATA!O1010,"n/a")</f>
        <v>-0.214</v>
      </c>
      <c r="G3105" s="88">
        <f>+IF(ISNUMBER(DATA!X1010),DATA!X1010,"n/a")</f>
        <v>6.29</v>
      </c>
      <c r="H3105" s="78">
        <f>+IF(ISNUMBER(DATA!Y1010),DATA!Y1010,"n/a")</f>
        <v>-0.18</v>
      </c>
      <c r="I3105" s="88">
        <f>+IF(ISNUMBER(DATA!AH1010),DATA!AH1010,"n/a")</f>
        <v>6.78</v>
      </c>
      <c r="J3105" s="78">
        <f>+IF(ISNUMBER(DATA!AI1010),DATA!AI1010,"n/a")</f>
        <v>-0.15</v>
      </c>
      <c r="K3105" s="88">
        <f>+IF(ISNUMBER(DATA!AR1010),DATA!AR1010,"n/a")</f>
        <v>6.99</v>
      </c>
      <c r="L3105" s="78">
        <f>+IF(ISNUMBER(DATA!AS1010),DATA!AS1010,"n/a")</f>
        <v>-0.158</v>
      </c>
      <c r="M3105" s="67"/>
      <c r="N3105" s="67"/>
      <c r="O3105" s="67"/>
      <c r="P3105" s="67"/>
      <c r="Q3105" s="67"/>
      <c r="S3105" s="71"/>
      <c r="U3105" s="71"/>
      <c r="W3105" s="71"/>
      <c r="Y3105" s="71"/>
    </row>
    <row r="3106" spans="1:25" s="70" customFormat="1" x14ac:dyDescent="0.2">
      <c r="A3106" s="67" t="s">
        <v>28</v>
      </c>
      <c r="B3106" s="67" t="s">
        <v>23</v>
      </c>
      <c r="C3106" s="67" t="s">
        <v>10</v>
      </c>
      <c r="D3106" s="67" t="s">
        <v>313</v>
      </c>
      <c r="E3106" s="88">
        <f>+IF(ISNUMBER(DATA!N1011),DATA!N1011,"n/a")</f>
        <v>5.78</v>
      </c>
      <c r="F3106" s="78">
        <f>+IF(ISNUMBER(DATA!O1011),DATA!O1011,"n/a")</f>
        <v>-0.27100000000000002</v>
      </c>
      <c r="G3106" s="88">
        <f>+IF(ISNUMBER(DATA!X1011),DATA!X1011,"n/a")</f>
        <v>6.21</v>
      </c>
      <c r="H3106" s="78">
        <f>+IF(ISNUMBER(DATA!Y1011),DATA!Y1011,"n/a")</f>
        <v>-0.16700000000000001</v>
      </c>
      <c r="I3106" s="88">
        <f>+IF(ISNUMBER(DATA!AH1011),DATA!AH1011,"n/a")</f>
        <v>6.45</v>
      </c>
      <c r="J3106" s="78">
        <f>+IF(ISNUMBER(DATA!AI1011),DATA!AI1011,"n/a")</f>
        <v>-0.16</v>
      </c>
      <c r="K3106" s="88">
        <f>+IF(ISNUMBER(DATA!AR1011),DATA!AR1011,"n/a")</f>
        <v>6.58</v>
      </c>
      <c r="L3106" s="78">
        <f>+IF(ISNUMBER(DATA!AS1011),DATA!AS1011,"n/a")</f>
        <v>-0.19500000000000001</v>
      </c>
      <c r="M3106" s="67"/>
      <c r="N3106" s="67"/>
      <c r="O3106" s="67"/>
      <c r="P3106" s="67"/>
      <c r="Q3106" s="67"/>
      <c r="S3106" s="71"/>
      <c r="U3106" s="71"/>
      <c r="W3106" s="71"/>
      <c r="Y3106" s="71"/>
    </row>
    <row r="3107" spans="1:25" s="70" customFormat="1" x14ac:dyDescent="0.2">
      <c r="A3107" s="67" t="s">
        <v>28</v>
      </c>
      <c r="B3107" s="67" t="s">
        <v>23</v>
      </c>
      <c r="C3107" s="67" t="s">
        <v>10</v>
      </c>
      <c r="D3107" s="67" t="s">
        <v>314</v>
      </c>
      <c r="E3107" s="88">
        <f>+IF(ISNUMBER(DATA!N1012),DATA!N1012,"n/a")</f>
        <v>6.25</v>
      </c>
      <c r="F3107" s="78">
        <f>+IF(ISNUMBER(DATA!O1012),DATA!O1012,"n/a")</f>
        <v>-6.6000000000000003E-2</v>
      </c>
      <c r="G3107" s="88">
        <f>+IF(ISNUMBER(DATA!X1012),DATA!X1012,"n/a")</f>
        <v>6.11</v>
      </c>
      <c r="H3107" s="78">
        <f>+IF(ISNUMBER(DATA!Y1012),DATA!Y1012,"n/a")</f>
        <v>-5.6000000000000001E-2</v>
      </c>
      <c r="I3107" s="88">
        <f>+IF(ISNUMBER(DATA!AH1012),DATA!AH1012,"n/a")</f>
        <v>6.62</v>
      </c>
      <c r="J3107" s="78">
        <f>+IF(ISNUMBER(DATA!AI1012),DATA!AI1012,"n/a")</f>
        <v>8.9999999999999993E-3</v>
      </c>
      <c r="K3107" s="88">
        <f>+IF(ISNUMBER(DATA!AR1012),DATA!AR1012,"n/a")</f>
        <v>7.06</v>
      </c>
      <c r="L3107" s="78">
        <f>+IF(ISNUMBER(DATA!AS1012),DATA!AS1012,"n/a")</f>
        <v>2.4E-2</v>
      </c>
      <c r="M3107" s="67"/>
      <c r="N3107" s="67"/>
      <c r="O3107" s="67"/>
      <c r="P3107" s="67"/>
      <c r="Q3107" s="67"/>
      <c r="S3107" s="71"/>
      <c r="U3107" s="71"/>
      <c r="W3107" s="71"/>
      <c r="Y3107" s="71"/>
    </row>
    <row r="3108" spans="1:25" s="70" customFormat="1" x14ac:dyDescent="0.2">
      <c r="A3108" s="67" t="s">
        <v>28</v>
      </c>
      <c r="B3108" s="67" t="s">
        <v>23</v>
      </c>
      <c r="C3108" s="67" t="s">
        <v>10</v>
      </c>
      <c r="D3108" s="67" t="s">
        <v>315</v>
      </c>
      <c r="E3108" s="88">
        <f>+IF(ISNUMBER(DATA!N1013),DATA!N1013,"n/a")</f>
        <v>4.78</v>
      </c>
      <c r="F3108" s="78">
        <f>+IF(ISNUMBER(DATA!O1013),DATA!O1013,"n/a")</f>
        <v>2.5999999999999999E-2</v>
      </c>
      <c r="G3108" s="88">
        <f>+IF(ISNUMBER(DATA!X1013),DATA!X1013,"n/a")</f>
        <v>4.8099999999999996</v>
      </c>
      <c r="H3108" s="78">
        <f>+IF(ISNUMBER(DATA!Y1013),DATA!Y1013,"n/a")</f>
        <v>-1.9E-2</v>
      </c>
      <c r="I3108" s="88">
        <f>+IF(ISNUMBER(DATA!AH1013),DATA!AH1013,"n/a")</f>
        <v>4.8499999999999996</v>
      </c>
      <c r="J3108" s="78">
        <f>+IF(ISNUMBER(DATA!AI1013),DATA!AI1013,"n/a")</f>
        <v>-7.6999999999999999E-2</v>
      </c>
      <c r="K3108" s="88">
        <f>+IF(ISNUMBER(DATA!AR1013),DATA!AR1013,"n/a")</f>
        <v>4.76</v>
      </c>
      <c r="L3108" s="78">
        <f>+IF(ISNUMBER(DATA!AS1013),DATA!AS1013,"n/a")</f>
        <v>-0.23200000000000001</v>
      </c>
      <c r="M3108" s="67"/>
      <c r="N3108" s="67"/>
      <c r="O3108" s="67"/>
      <c r="P3108" s="67"/>
      <c r="Q3108" s="67"/>
      <c r="S3108" s="71"/>
      <c r="U3108" s="71"/>
      <c r="W3108" s="71"/>
      <c r="Y3108" s="71"/>
    </row>
    <row r="3109" spans="1:25" s="70" customFormat="1" x14ac:dyDescent="0.2">
      <c r="A3109" s="67" t="s">
        <v>28</v>
      </c>
      <c r="B3109" s="67" t="s">
        <v>23</v>
      </c>
      <c r="C3109" s="67" t="s">
        <v>10</v>
      </c>
      <c r="D3109" s="67" t="s">
        <v>316</v>
      </c>
      <c r="E3109" s="88">
        <f>+IF(ISNUMBER(DATA!N1014),DATA!N1014,"n/a")</f>
        <v>5.84</v>
      </c>
      <c r="F3109" s="78">
        <f>+IF(ISNUMBER(DATA!O1014),DATA!O1014,"n/a")</f>
        <v>-0.32200000000000001</v>
      </c>
      <c r="G3109" s="88">
        <f>+IF(ISNUMBER(DATA!X1014),DATA!X1014,"n/a")</f>
        <v>6.21</v>
      </c>
      <c r="H3109" s="78">
        <f>+IF(ISNUMBER(DATA!Y1014),DATA!Y1014,"n/a")</f>
        <v>-0.27500000000000002</v>
      </c>
      <c r="I3109" s="88">
        <f>+IF(ISNUMBER(DATA!AH1014),DATA!AH1014,"n/a")</f>
        <v>6.16</v>
      </c>
      <c r="J3109" s="78">
        <f>+IF(ISNUMBER(DATA!AI1014),DATA!AI1014,"n/a")</f>
        <v>-0.24099999999999999</v>
      </c>
      <c r="K3109" s="88">
        <f>+IF(ISNUMBER(DATA!AR1014),DATA!AR1014,"n/a")</f>
        <v>6.55</v>
      </c>
      <c r="L3109" s="78">
        <f>+IF(ISNUMBER(DATA!AS1014),DATA!AS1014,"n/a")</f>
        <v>-0.192</v>
      </c>
      <c r="M3109" s="67"/>
      <c r="N3109" s="67"/>
      <c r="O3109" s="67"/>
      <c r="P3109" s="67"/>
      <c r="Q3109" s="67"/>
      <c r="S3109" s="71"/>
      <c r="U3109" s="71"/>
      <c r="W3109" s="71"/>
      <c r="Y3109" s="71"/>
    </row>
    <row r="3110" spans="1:25" s="70" customFormat="1" x14ac:dyDescent="0.2">
      <c r="A3110" s="67" t="s">
        <v>28</v>
      </c>
      <c r="B3110" s="67" t="s">
        <v>23</v>
      </c>
      <c r="C3110" s="67" t="s">
        <v>10</v>
      </c>
      <c r="D3110" s="67" t="s">
        <v>317</v>
      </c>
      <c r="E3110" s="88">
        <f>+IF(ISNUMBER(DATA!N1015),DATA!N1015,"n/a")</f>
        <v>7.65</v>
      </c>
      <c r="F3110" s="78">
        <f>+IF(ISNUMBER(DATA!O1015),DATA!O1015,"n/a")</f>
        <v>-0.01</v>
      </c>
      <c r="G3110" s="88">
        <f>+IF(ISNUMBER(DATA!X1015),DATA!X1015,"n/a")</f>
        <v>7.4</v>
      </c>
      <c r="H3110" s="78">
        <f>+IF(ISNUMBER(DATA!Y1015),DATA!Y1015,"n/a")</f>
        <v>-3.9E-2</v>
      </c>
      <c r="I3110" s="88">
        <f>+IF(ISNUMBER(DATA!AH1015),DATA!AH1015,"n/a")</f>
        <v>7.56</v>
      </c>
      <c r="J3110" s="78">
        <f>+IF(ISNUMBER(DATA!AI1015),DATA!AI1015,"n/a")</f>
        <v>4.0000000000000001E-3</v>
      </c>
      <c r="K3110" s="88">
        <f>+IF(ISNUMBER(DATA!AR1015),DATA!AR1015,"n/a")</f>
        <v>7.73</v>
      </c>
      <c r="L3110" s="78">
        <f>+IF(ISNUMBER(DATA!AS1015),DATA!AS1015,"n/a")</f>
        <v>0.02</v>
      </c>
      <c r="M3110" s="67"/>
      <c r="N3110" s="67"/>
      <c r="O3110" s="67"/>
      <c r="P3110" s="67"/>
      <c r="Q3110" s="67"/>
      <c r="S3110" s="71"/>
      <c r="U3110" s="71"/>
      <c r="W3110" s="71"/>
      <c r="Y3110" s="71"/>
    </row>
    <row r="3111" spans="1:25" s="70" customFormat="1" x14ac:dyDescent="0.2">
      <c r="A3111" s="67" t="s">
        <v>28</v>
      </c>
      <c r="B3111" s="67" t="s">
        <v>23</v>
      </c>
      <c r="C3111" s="67" t="s">
        <v>10</v>
      </c>
      <c r="D3111" s="67" t="s">
        <v>318</v>
      </c>
      <c r="E3111" s="88">
        <f>+IF(ISNUMBER(DATA!N1016),DATA!N1016,"n/a")</f>
        <v>4.7699999999999996</v>
      </c>
      <c r="F3111" s="78">
        <f>+IF(ISNUMBER(DATA!O1016),DATA!O1016,"n/a")</f>
        <v>-0.45200000000000001</v>
      </c>
      <c r="G3111" s="88">
        <f>+IF(ISNUMBER(DATA!X1016),DATA!X1016,"n/a")</f>
        <v>4.8499999999999996</v>
      </c>
      <c r="H3111" s="78">
        <f>+IF(ISNUMBER(DATA!Y1016),DATA!Y1016,"n/a")</f>
        <v>-0.439</v>
      </c>
      <c r="I3111" s="88">
        <f>+IF(ISNUMBER(DATA!AH1016),DATA!AH1016,"n/a")</f>
        <v>4.91</v>
      </c>
      <c r="J3111" s="78">
        <f>+IF(ISNUMBER(DATA!AI1016),DATA!AI1016,"n/a")</f>
        <v>-0.45200000000000001</v>
      </c>
      <c r="K3111" s="88">
        <f>+IF(ISNUMBER(DATA!AR1016),DATA!AR1016,"n/a")</f>
        <v>5.0999999999999996</v>
      </c>
      <c r="L3111" s="78">
        <f>+IF(ISNUMBER(DATA!AS1016),DATA!AS1016,"n/a")</f>
        <v>-0.45100000000000001</v>
      </c>
      <c r="M3111" s="67"/>
      <c r="N3111" s="67"/>
      <c r="O3111" s="67"/>
      <c r="P3111" s="67"/>
      <c r="Q3111" s="67"/>
      <c r="S3111" s="71"/>
      <c r="U3111" s="71"/>
      <c r="W3111" s="71"/>
      <c r="Y3111" s="71"/>
    </row>
    <row r="3112" spans="1:25" s="70" customFormat="1" x14ac:dyDescent="0.2">
      <c r="A3112" s="67" t="s">
        <v>28</v>
      </c>
      <c r="B3112" s="67" t="s">
        <v>23</v>
      </c>
      <c r="C3112" s="67" t="s">
        <v>10</v>
      </c>
      <c r="D3112" s="67" t="s">
        <v>319</v>
      </c>
      <c r="E3112" s="88">
        <f>+IF(ISNUMBER(DATA!N1017),DATA!N1017,"n/a")</f>
        <v>5.5</v>
      </c>
      <c r="F3112" s="78">
        <f>+IF(ISNUMBER(DATA!O1017),DATA!O1017,"n/a")</f>
        <v>-0.14799999999999999</v>
      </c>
      <c r="G3112" s="88">
        <f>+IF(ISNUMBER(DATA!X1017),DATA!X1017,"n/a")</f>
        <v>5.52</v>
      </c>
      <c r="H3112" s="78">
        <f>+IF(ISNUMBER(DATA!Y1017),DATA!Y1017,"n/a")</f>
        <v>-0.12</v>
      </c>
      <c r="I3112" s="88">
        <f>+IF(ISNUMBER(DATA!AH1017),DATA!AH1017,"n/a")</f>
        <v>5.65</v>
      </c>
      <c r="J3112" s="78">
        <f>+IF(ISNUMBER(DATA!AI1017),DATA!AI1017,"n/a")</f>
        <v>-0.14899999999999999</v>
      </c>
      <c r="K3112" s="88">
        <f>+IF(ISNUMBER(DATA!AR1017),DATA!AR1017,"n/a")</f>
        <v>5.55</v>
      </c>
      <c r="L3112" s="78">
        <f>+IF(ISNUMBER(DATA!AS1017),DATA!AS1017,"n/a")</f>
        <v>-0.23799999999999999</v>
      </c>
      <c r="M3112" s="67"/>
      <c r="N3112" s="67"/>
      <c r="O3112" s="67"/>
      <c r="P3112" s="67"/>
      <c r="Q3112" s="67"/>
      <c r="S3112" s="71"/>
      <c r="U3112" s="71"/>
      <c r="W3112" s="71"/>
      <c r="Y3112" s="71"/>
    </row>
    <row r="3113" spans="1:25" s="70" customFormat="1" x14ac:dyDescent="0.2">
      <c r="A3113" s="67" t="s">
        <v>28</v>
      </c>
      <c r="B3113" s="67" t="s">
        <v>23</v>
      </c>
      <c r="C3113" s="67" t="s">
        <v>10</v>
      </c>
      <c r="D3113" s="67" t="s">
        <v>320</v>
      </c>
      <c r="E3113" s="88">
        <f>+IF(ISNUMBER(DATA!N1018),DATA!N1018,"n/a")</f>
        <v>5.49</v>
      </c>
      <c r="F3113" s="78">
        <f>+IF(ISNUMBER(DATA!O1018),DATA!O1018,"n/a")</f>
        <v>-0.14699999999999999</v>
      </c>
      <c r="G3113" s="88">
        <f>+IF(ISNUMBER(DATA!X1018),DATA!X1018,"n/a")</f>
        <v>5.5</v>
      </c>
      <c r="H3113" s="78">
        <f>+IF(ISNUMBER(DATA!Y1018),DATA!Y1018,"n/a")</f>
        <v>-0.16300000000000001</v>
      </c>
      <c r="I3113" s="88">
        <f>+IF(ISNUMBER(DATA!AH1018),DATA!AH1018,"n/a")</f>
        <v>5.67</v>
      </c>
      <c r="J3113" s="78">
        <f>+IF(ISNUMBER(DATA!AI1018),DATA!AI1018,"n/a")</f>
        <v>-0.13100000000000001</v>
      </c>
      <c r="K3113" s="88">
        <f>+IF(ISNUMBER(DATA!AR1018),DATA!AR1018,"n/a")</f>
        <v>5.69</v>
      </c>
      <c r="L3113" s="78">
        <f>+IF(ISNUMBER(DATA!AS1018),DATA!AS1018,"n/a")</f>
        <v>-0.16700000000000001</v>
      </c>
      <c r="M3113" s="67"/>
      <c r="N3113" s="67"/>
      <c r="O3113" s="67"/>
      <c r="P3113" s="67"/>
      <c r="Q3113" s="67"/>
      <c r="S3113" s="71"/>
      <c r="U3113" s="71"/>
      <c r="W3113" s="71"/>
      <c r="Y3113" s="71"/>
    </row>
    <row r="3114" spans="1:25" s="70" customFormat="1" x14ac:dyDescent="0.2">
      <c r="A3114" s="67" t="s">
        <v>28</v>
      </c>
      <c r="B3114" s="67" t="s">
        <v>23</v>
      </c>
      <c r="C3114" s="67" t="s">
        <v>10</v>
      </c>
      <c r="D3114" s="67" t="s">
        <v>321</v>
      </c>
      <c r="E3114" s="88">
        <f>+IF(ISNUMBER(DATA!N1019),DATA!N1019,"n/a")</f>
        <v>6.04</v>
      </c>
      <c r="F3114" s="78">
        <f>+IF(ISNUMBER(DATA!O1019),DATA!O1019,"n/a")</f>
        <v>-3.6999999999999998E-2</v>
      </c>
      <c r="G3114" s="88">
        <f>+IF(ISNUMBER(DATA!X1019),DATA!X1019,"n/a")</f>
        <v>6.14</v>
      </c>
      <c r="H3114" s="78">
        <f>+IF(ISNUMBER(DATA!Y1019),DATA!Y1019,"n/a")</f>
        <v>-5.0999999999999997E-2</v>
      </c>
      <c r="I3114" s="88">
        <f>+IF(ISNUMBER(DATA!AH1019),DATA!AH1019,"n/a")</f>
        <v>6.25</v>
      </c>
      <c r="J3114" s="78">
        <f>+IF(ISNUMBER(DATA!AI1019),DATA!AI1019,"n/a")</f>
        <v>-6.8000000000000005E-2</v>
      </c>
      <c r="K3114" s="88">
        <f>+IF(ISNUMBER(DATA!AR1019),DATA!AR1019,"n/a")</f>
        <v>6.11</v>
      </c>
      <c r="L3114" s="78">
        <f>+IF(ISNUMBER(DATA!AS1019),DATA!AS1019,"n/a")</f>
        <v>-0.161</v>
      </c>
      <c r="M3114" s="67"/>
      <c r="N3114" s="67"/>
      <c r="O3114" s="67"/>
      <c r="P3114" s="67"/>
      <c r="Q3114" s="67"/>
      <c r="S3114" s="71"/>
      <c r="U3114" s="71"/>
      <c r="W3114" s="71"/>
      <c r="Y3114" s="71"/>
    </row>
    <row r="3115" spans="1:25" s="70" customFormat="1" x14ac:dyDescent="0.2">
      <c r="A3115" s="67" t="s">
        <v>28</v>
      </c>
      <c r="B3115" s="67" t="s">
        <v>23</v>
      </c>
      <c r="C3115" s="67" t="s">
        <v>10</v>
      </c>
      <c r="D3115" s="67" t="s">
        <v>347</v>
      </c>
      <c r="E3115" s="88">
        <f>+IF(ISNUMBER(DATA!N1020),DATA!N1020,"n/a")</f>
        <v>5.9</v>
      </c>
      <c r="F3115" s="78">
        <f>+IF(ISNUMBER(DATA!O1020),DATA!O1020,"n/a")</f>
        <v>-0.26600000000000001</v>
      </c>
      <c r="G3115" s="88">
        <f>+IF(ISNUMBER(DATA!X1020),DATA!X1020,"n/a")</f>
        <v>5.75</v>
      </c>
      <c r="H3115" s="78">
        <f>+IF(ISNUMBER(DATA!Y1020),DATA!Y1020,"n/a")</f>
        <v>-0.29699999999999999</v>
      </c>
      <c r="I3115" s="88">
        <f>+IF(ISNUMBER(DATA!AH1020),DATA!AH1020,"n/a")</f>
        <v>5.62</v>
      </c>
      <c r="J3115" s="78">
        <f>+IF(ISNUMBER(DATA!AI1020),DATA!AI1020,"n/a")</f>
        <v>-0.308</v>
      </c>
      <c r="K3115" s="88">
        <f>+IF(ISNUMBER(DATA!AR1020),DATA!AR1020,"n/a")</f>
        <v>5.82</v>
      </c>
      <c r="L3115" s="78">
        <f>+IF(ISNUMBER(DATA!AS1020),DATA!AS1020,"n/a")</f>
        <v>-0.28799999999999998</v>
      </c>
      <c r="M3115" s="67"/>
      <c r="N3115" s="67"/>
      <c r="O3115" s="67"/>
      <c r="P3115" s="67"/>
      <c r="Q3115" s="67"/>
      <c r="S3115" s="71"/>
      <c r="U3115" s="71"/>
      <c r="W3115" s="71"/>
      <c r="Y3115" s="71"/>
    </row>
    <row r="3116" spans="1:25" s="70" customFormat="1" x14ac:dyDescent="0.2">
      <c r="A3116" s="67" t="s">
        <v>28</v>
      </c>
      <c r="B3116" s="67" t="s">
        <v>23</v>
      </c>
      <c r="C3116" s="67" t="s">
        <v>10</v>
      </c>
      <c r="D3116" s="67" t="s">
        <v>348</v>
      </c>
      <c r="E3116" s="88">
        <f>+IF(ISNUMBER(DATA!N1021),DATA!N1021,"n/a")</f>
        <v>5.21</v>
      </c>
      <c r="F3116" s="78">
        <f>+IF(ISNUMBER(DATA!O1021),DATA!O1021,"n/a")</f>
        <v>9.9000000000000005E-2</v>
      </c>
      <c r="G3116" s="88">
        <f>+IF(ISNUMBER(DATA!X1021),DATA!X1021,"n/a")</f>
        <v>5.42</v>
      </c>
      <c r="H3116" s="78">
        <f>+IF(ISNUMBER(DATA!Y1021),DATA!Y1021,"n/a")</f>
        <v>6.5000000000000002E-2</v>
      </c>
      <c r="I3116" s="88">
        <f>+IF(ISNUMBER(DATA!AH1021),DATA!AH1021,"n/a")</f>
        <v>5.27</v>
      </c>
      <c r="J3116" s="78">
        <f>+IF(ISNUMBER(DATA!AI1021),DATA!AI1021,"n/a")</f>
        <v>-0.10299999999999999</v>
      </c>
      <c r="K3116" s="88">
        <f>+IF(ISNUMBER(DATA!AR1021),DATA!AR1021,"n/a")</f>
        <v>4.84</v>
      </c>
      <c r="L3116" s="78">
        <f>+IF(ISNUMBER(DATA!AS1021),DATA!AS1021,"n/a")</f>
        <v>-0.27400000000000002</v>
      </c>
      <c r="M3116" s="67"/>
      <c r="N3116" s="67"/>
      <c r="O3116" s="67"/>
      <c r="P3116" s="67"/>
      <c r="Q3116" s="67"/>
      <c r="S3116" s="71"/>
      <c r="U3116" s="71"/>
      <c r="W3116" s="71"/>
      <c r="Y3116" s="71"/>
    </row>
    <row r="3117" spans="1:25" x14ac:dyDescent="0.2">
      <c r="E3117" s="101"/>
      <c r="F3117" s="103"/>
      <c r="G3117" s="101"/>
      <c r="H3117" s="103"/>
      <c r="I3117" s="101"/>
      <c r="J3117" s="103"/>
      <c r="K3117" s="101"/>
      <c r="L3117" s="103"/>
    </row>
    <row r="3118" spans="1:25" s="70" customFormat="1" x14ac:dyDescent="0.2">
      <c r="A3118" s="67" t="s">
        <v>28</v>
      </c>
      <c r="B3118" s="67" t="s">
        <v>23</v>
      </c>
      <c r="C3118" s="67" t="s">
        <v>26</v>
      </c>
      <c r="D3118" s="67" t="s">
        <v>274</v>
      </c>
      <c r="E3118" s="88">
        <f>+IF(ISNUMBER(DATA!P972),DATA!P972,"n/a")</f>
        <v>2.2599999999999998</v>
      </c>
      <c r="F3118" s="78">
        <f>+IF(ISNUMBER(DATA!Q972),DATA!Q972,"n/a")</f>
        <v>-0.18099999999999999</v>
      </c>
      <c r="G3118" s="88">
        <f>+IF(ISNUMBER(DATA!Z972),DATA!Z972,"n/a")</f>
        <v>2.7</v>
      </c>
      <c r="H3118" s="78">
        <f>+IF(ISNUMBER(DATA!AA972),DATA!AA972,"n/a")</f>
        <v>-8.1000000000000003E-2</v>
      </c>
      <c r="I3118" s="88">
        <f>+IF(ISNUMBER(DATA!AJ972),DATA!AJ972,"n/a")</f>
        <v>2.86</v>
      </c>
      <c r="J3118" s="78">
        <f>+IF(ISNUMBER(DATA!AK972),DATA!AK972,"n/a")</f>
        <v>-6.6000000000000003E-2</v>
      </c>
      <c r="K3118" s="88">
        <f>+IF(ISNUMBER(DATA!AT972),DATA!AT972,"n/a")</f>
        <v>2.81</v>
      </c>
      <c r="L3118" s="78">
        <f>+IF(ISNUMBER(DATA!AU972),DATA!AU972,"n/a")</f>
        <v>-4.9000000000000002E-2</v>
      </c>
      <c r="M3118" s="67"/>
      <c r="N3118" s="67"/>
      <c r="O3118" s="67"/>
      <c r="P3118" s="67"/>
      <c r="Q3118" s="67"/>
      <c r="S3118" s="71"/>
      <c r="U3118" s="71"/>
      <c r="W3118" s="71"/>
      <c r="Y3118" s="71"/>
    </row>
    <row r="3119" spans="1:25" s="70" customFormat="1" x14ac:dyDescent="0.2">
      <c r="A3119" s="67" t="s">
        <v>28</v>
      </c>
      <c r="B3119" s="67" t="s">
        <v>23</v>
      </c>
      <c r="C3119" s="67" t="s">
        <v>26</v>
      </c>
      <c r="D3119" s="67" t="s">
        <v>275</v>
      </c>
      <c r="E3119" s="88">
        <f>+IF(ISNUMBER(DATA!P973),DATA!P973,"n/a")</f>
        <v>2.58</v>
      </c>
      <c r="F3119" s="78">
        <f>+IF(ISNUMBER(DATA!Q973),DATA!Q973,"n/a")</f>
        <v>-0.161</v>
      </c>
      <c r="G3119" s="88">
        <f>+IF(ISNUMBER(DATA!Z973),DATA!Z973,"n/a")</f>
        <v>2.58</v>
      </c>
      <c r="H3119" s="78">
        <f>+IF(ISNUMBER(DATA!AA973),DATA!AA973,"n/a")</f>
        <v>-0.22900000000000001</v>
      </c>
      <c r="I3119" s="88">
        <f>+IF(ISNUMBER(DATA!AJ973),DATA!AJ973,"n/a")</f>
        <v>2.62</v>
      </c>
      <c r="J3119" s="78">
        <f>+IF(ISNUMBER(DATA!AK973),DATA!AK973,"n/a")</f>
        <v>-0.221</v>
      </c>
      <c r="K3119" s="88">
        <f>+IF(ISNUMBER(DATA!AT973),DATA!AT973,"n/a")</f>
        <v>2.61</v>
      </c>
      <c r="L3119" s="78">
        <f>+IF(ISNUMBER(DATA!AU973),DATA!AU973,"n/a")</f>
        <v>-0.217</v>
      </c>
      <c r="M3119" s="67"/>
      <c r="N3119" s="67"/>
      <c r="O3119" s="67"/>
      <c r="P3119" s="67"/>
      <c r="Q3119" s="67"/>
      <c r="S3119" s="71"/>
      <c r="U3119" s="71"/>
      <c r="W3119" s="71"/>
      <c r="Y3119" s="71"/>
    </row>
    <row r="3120" spans="1:25" s="70" customFormat="1" x14ac:dyDescent="0.2">
      <c r="A3120" s="67" t="s">
        <v>28</v>
      </c>
      <c r="B3120" s="67" t="s">
        <v>23</v>
      </c>
      <c r="C3120" s="67" t="s">
        <v>26</v>
      </c>
      <c r="D3120" s="67" t="s">
        <v>276</v>
      </c>
      <c r="E3120" s="88">
        <f>+IF(ISNUMBER(DATA!P974),DATA!P974,"n/a")</f>
        <v>3.12</v>
      </c>
      <c r="F3120" s="78">
        <f>+IF(ISNUMBER(DATA!Q974),DATA!Q974,"n/a")</f>
        <v>-2.1999999999999999E-2</v>
      </c>
      <c r="G3120" s="88">
        <f>+IF(ISNUMBER(DATA!Z974),DATA!Z974,"n/a")</f>
        <v>3.22</v>
      </c>
      <c r="H3120" s="78">
        <f>+IF(ISNUMBER(DATA!AA974),DATA!AA974,"n/a")</f>
        <v>-3.0000000000000001E-3</v>
      </c>
      <c r="I3120" s="88">
        <f>+IF(ISNUMBER(DATA!AJ974),DATA!AJ974,"n/a")</f>
        <v>3.24</v>
      </c>
      <c r="J3120" s="78">
        <f>+IF(ISNUMBER(DATA!AK974),DATA!AK974,"n/a")</f>
        <v>5.0000000000000001E-3</v>
      </c>
      <c r="K3120" s="88">
        <f>+IF(ISNUMBER(DATA!AT974),DATA!AT974,"n/a")</f>
        <v>3.26</v>
      </c>
      <c r="L3120" s="78">
        <f>+IF(ISNUMBER(DATA!AU974),DATA!AU974,"n/a")</f>
        <v>1.0999999999999999E-2</v>
      </c>
      <c r="M3120" s="67"/>
      <c r="N3120" s="67"/>
      <c r="O3120" s="67"/>
      <c r="P3120" s="67"/>
      <c r="Q3120" s="67"/>
      <c r="S3120" s="71"/>
      <c r="U3120" s="71"/>
      <c r="W3120" s="71"/>
      <c r="Y3120" s="71"/>
    </row>
    <row r="3121" spans="1:25" s="70" customFormat="1" x14ac:dyDescent="0.2">
      <c r="A3121" s="67" t="s">
        <v>28</v>
      </c>
      <c r="B3121" s="67" t="s">
        <v>23</v>
      </c>
      <c r="C3121" s="67" t="s">
        <v>26</v>
      </c>
      <c r="D3121" s="67" t="s">
        <v>277</v>
      </c>
      <c r="E3121" s="88">
        <f>+IF(ISNUMBER(DATA!P975),DATA!P975,"n/a")</f>
        <v>3.16</v>
      </c>
      <c r="F3121" s="78">
        <f>+IF(ISNUMBER(DATA!Q975),DATA!Q975,"n/a")</f>
        <v>-6.8000000000000005E-2</v>
      </c>
      <c r="G3121" s="88">
        <f>+IF(ISNUMBER(DATA!Z975),DATA!Z975,"n/a")</f>
        <v>3.15</v>
      </c>
      <c r="H3121" s="78">
        <f>+IF(ISNUMBER(DATA!AA975),DATA!AA975,"n/a")</f>
        <v>-9.6000000000000002E-2</v>
      </c>
      <c r="I3121" s="88">
        <f>+IF(ISNUMBER(DATA!AJ975),DATA!AJ975,"n/a")</f>
        <v>3.19</v>
      </c>
      <c r="J3121" s="78">
        <f>+IF(ISNUMBER(DATA!AK975),DATA!AK975,"n/a")</f>
        <v>-7.2999999999999995E-2</v>
      </c>
      <c r="K3121" s="88">
        <f>+IF(ISNUMBER(DATA!AT975),DATA!AT975,"n/a")</f>
        <v>3.2</v>
      </c>
      <c r="L3121" s="78">
        <f>+IF(ISNUMBER(DATA!AU975),DATA!AU975,"n/a")</f>
        <v>-4.5999999999999999E-2</v>
      </c>
      <c r="M3121" s="67"/>
      <c r="N3121" s="67"/>
      <c r="O3121" s="67"/>
      <c r="P3121" s="67"/>
      <c r="Q3121" s="67"/>
      <c r="S3121" s="71"/>
      <c r="U3121" s="71"/>
      <c r="W3121" s="71"/>
      <c r="Y3121" s="71"/>
    </row>
    <row r="3122" spans="1:25" s="70" customFormat="1" x14ac:dyDescent="0.2">
      <c r="A3122" s="67" t="s">
        <v>28</v>
      </c>
      <c r="B3122" s="67" t="s">
        <v>23</v>
      </c>
      <c r="C3122" s="67" t="s">
        <v>26</v>
      </c>
      <c r="D3122" s="67" t="s">
        <v>278</v>
      </c>
      <c r="E3122" s="88">
        <f>+IF(ISNUMBER(DATA!P976),DATA!P976,"n/a")</f>
        <v>2.96</v>
      </c>
      <c r="F3122" s="78">
        <f>+IF(ISNUMBER(DATA!Q976),DATA!Q976,"n/a")</f>
        <v>-7.1999999999999995E-2</v>
      </c>
      <c r="G3122" s="88">
        <f>+IF(ISNUMBER(DATA!Z976),DATA!Z976,"n/a")</f>
        <v>3.02</v>
      </c>
      <c r="H3122" s="78">
        <f>+IF(ISNUMBER(DATA!AA976),DATA!AA976,"n/a")</f>
        <v>-6.3E-2</v>
      </c>
      <c r="I3122" s="88">
        <f>+IF(ISNUMBER(DATA!AJ976),DATA!AJ976,"n/a")</f>
        <v>3.04</v>
      </c>
      <c r="J3122" s="78">
        <f>+IF(ISNUMBER(DATA!AK976),DATA!AK976,"n/a")</f>
        <v>-7.0999999999999994E-2</v>
      </c>
      <c r="K3122" s="88">
        <f>+IF(ISNUMBER(DATA!AT976),DATA!AT976,"n/a")</f>
        <v>3.08</v>
      </c>
      <c r="L3122" s="78">
        <f>+IF(ISNUMBER(DATA!AU976),DATA!AU976,"n/a")</f>
        <v>-5.2999999999999999E-2</v>
      </c>
      <c r="M3122" s="67"/>
      <c r="N3122" s="67"/>
      <c r="O3122" s="67"/>
      <c r="P3122" s="67"/>
      <c r="Q3122" s="67"/>
      <c r="S3122" s="71"/>
      <c r="U3122" s="71"/>
      <c r="W3122" s="71"/>
      <c r="Y3122" s="71"/>
    </row>
    <row r="3123" spans="1:25" s="70" customFormat="1" x14ac:dyDescent="0.2">
      <c r="A3123" s="67" t="s">
        <v>28</v>
      </c>
      <c r="B3123" s="67" t="s">
        <v>23</v>
      </c>
      <c r="C3123" s="67" t="s">
        <v>26</v>
      </c>
      <c r="D3123" s="67" t="s">
        <v>279</v>
      </c>
      <c r="E3123" s="88">
        <f>+IF(ISNUMBER(DATA!P977),DATA!P977,"n/a")</f>
        <v>3</v>
      </c>
      <c r="F3123" s="78">
        <f>+IF(ISNUMBER(DATA!Q977),DATA!Q977,"n/a")</f>
        <v>2.4E-2</v>
      </c>
      <c r="G3123" s="88">
        <f>+IF(ISNUMBER(DATA!Z977),DATA!Z977,"n/a")</f>
        <v>3.01</v>
      </c>
      <c r="H3123" s="78">
        <f>+IF(ISNUMBER(DATA!AA977),DATA!AA977,"n/a")</f>
        <v>3.0000000000000001E-3</v>
      </c>
      <c r="I3123" s="88">
        <f>+IF(ISNUMBER(DATA!AJ977),DATA!AJ977,"n/a")</f>
        <v>3.02</v>
      </c>
      <c r="J3123" s="78">
        <f>+IF(ISNUMBER(DATA!AK977),DATA!AK977,"n/a")</f>
        <v>1.7000000000000001E-2</v>
      </c>
      <c r="K3123" s="88">
        <f>+IF(ISNUMBER(DATA!AT977),DATA!AT977,"n/a")</f>
        <v>3.02</v>
      </c>
      <c r="L3123" s="78">
        <f>+IF(ISNUMBER(DATA!AU977),DATA!AU977,"n/a")</f>
        <v>1.0999999999999999E-2</v>
      </c>
      <c r="M3123" s="67"/>
      <c r="N3123" s="67"/>
      <c r="O3123" s="67"/>
      <c r="P3123" s="67"/>
      <c r="Q3123" s="67"/>
      <c r="S3123" s="71"/>
      <c r="U3123" s="71"/>
      <c r="W3123" s="71"/>
      <c r="Y3123" s="71"/>
    </row>
    <row r="3124" spans="1:25" s="70" customFormat="1" x14ac:dyDescent="0.2">
      <c r="A3124" s="67" t="s">
        <v>28</v>
      </c>
      <c r="B3124" s="67" t="s">
        <v>23</v>
      </c>
      <c r="C3124" s="67" t="s">
        <v>26</v>
      </c>
      <c r="D3124" s="67" t="s">
        <v>280</v>
      </c>
      <c r="E3124" s="88">
        <f>+IF(ISNUMBER(DATA!P978),DATA!P978,"n/a")</f>
        <v>3.08</v>
      </c>
      <c r="F3124" s="78">
        <f>+IF(ISNUMBER(DATA!Q978),DATA!Q978,"n/a")</f>
        <v>8.8999999999999996E-2</v>
      </c>
      <c r="G3124" s="88">
        <f>+IF(ISNUMBER(DATA!Z978),DATA!Z978,"n/a")</f>
        <v>3.11</v>
      </c>
      <c r="H3124" s="78">
        <f>+IF(ISNUMBER(DATA!AA978),DATA!AA978,"n/a")</f>
        <v>0.10100000000000001</v>
      </c>
      <c r="I3124" s="88">
        <f>+IF(ISNUMBER(DATA!AJ978),DATA!AJ978,"n/a")</f>
        <v>3.06</v>
      </c>
      <c r="J3124" s="78">
        <f>+IF(ISNUMBER(DATA!AK978),DATA!AK978,"n/a")</f>
        <v>5.8999999999999997E-2</v>
      </c>
      <c r="K3124" s="88">
        <f>+IF(ISNUMBER(DATA!AT978),DATA!AT978,"n/a")</f>
        <v>3.04</v>
      </c>
      <c r="L3124" s="78">
        <f>+IF(ISNUMBER(DATA!AU978),DATA!AU978,"n/a")</f>
        <v>7.0000000000000001E-3</v>
      </c>
      <c r="M3124" s="67"/>
      <c r="N3124" s="67"/>
      <c r="O3124" s="67"/>
      <c r="P3124" s="67"/>
      <c r="Q3124" s="67"/>
      <c r="S3124" s="71"/>
      <c r="U3124" s="71"/>
      <c r="W3124" s="71"/>
      <c r="Y3124" s="71"/>
    </row>
    <row r="3125" spans="1:25" s="70" customFormat="1" x14ac:dyDescent="0.2">
      <c r="A3125" s="67" t="s">
        <v>28</v>
      </c>
      <c r="B3125" s="67" t="s">
        <v>23</v>
      </c>
      <c r="C3125" s="67" t="s">
        <v>26</v>
      </c>
      <c r="D3125" s="67" t="s">
        <v>281</v>
      </c>
      <c r="E3125" s="88">
        <f>+IF(ISNUMBER(DATA!P979),DATA!P979,"n/a")</f>
        <v>3.47</v>
      </c>
      <c r="F3125" s="78">
        <f>+IF(ISNUMBER(DATA!Q979),DATA!Q979,"n/a")</f>
        <v>0.154</v>
      </c>
      <c r="G3125" s="88">
        <f>+IF(ISNUMBER(DATA!Z979),DATA!Z979,"n/a")</f>
        <v>3.35</v>
      </c>
      <c r="H3125" s="78">
        <f>+IF(ISNUMBER(DATA!AA979),DATA!AA979,"n/a")</f>
        <v>0.14000000000000001</v>
      </c>
      <c r="I3125" s="88">
        <f>+IF(ISNUMBER(DATA!AJ979),DATA!AJ979,"n/a")</f>
        <v>3.4</v>
      </c>
      <c r="J3125" s="78">
        <f>+IF(ISNUMBER(DATA!AK979),DATA!AK979,"n/a")</f>
        <v>0.127</v>
      </c>
      <c r="K3125" s="88">
        <f>+IF(ISNUMBER(DATA!AT979),DATA!AT979,"n/a")</f>
        <v>3.39</v>
      </c>
      <c r="L3125" s="78">
        <f>+IF(ISNUMBER(DATA!AU979),DATA!AU979,"n/a")</f>
        <v>0.10299999999999999</v>
      </c>
      <c r="M3125" s="67"/>
      <c r="N3125" s="67"/>
      <c r="O3125" s="67"/>
      <c r="P3125" s="67"/>
      <c r="Q3125" s="67"/>
      <c r="S3125" s="71"/>
      <c r="U3125" s="71"/>
      <c r="W3125" s="71"/>
      <c r="Y3125" s="71"/>
    </row>
    <row r="3126" spans="1:25" s="70" customFormat="1" x14ac:dyDescent="0.2">
      <c r="A3126" s="67" t="s">
        <v>28</v>
      </c>
      <c r="B3126" s="67" t="s">
        <v>23</v>
      </c>
      <c r="C3126" s="67" t="s">
        <v>26</v>
      </c>
      <c r="D3126" s="67" t="s">
        <v>282</v>
      </c>
      <c r="E3126" s="88">
        <f>+IF(ISNUMBER(DATA!P980),DATA!P980,"n/a")</f>
        <v>2.37</v>
      </c>
      <c r="F3126" s="78">
        <f>+IF(ISNUMBER(DATA!Q980),DATA!Q980,"n/a")</f>
        <v>-0.20499999999999999</v>
      </c>
      <c r="G3126" s="88">
        <f>+IF(ISNUMBER(DATA!Z980),DATA!Z980,"n/a")</f>
        <v>2.3199999999999998</v>
      </c>
      <c r="H3126" s="78">
        <f>+IF(ISNUMBER(DATA!AA980),DATA!AA980,"n/a")</f>
        <v>-0.255</v>
      </c>
      <c r="I3126" s="88">
        <f>+IF(ISNUMBER(DATA!AJ980),DATA!AJ980,"n/a")</f>
        <v>2.35</v>
      </c>
      <c r="J3126" s="78">
        <f>+IF(ISNUMBER(DATA!AK980),DATA!AK980,"n/a")</f>
        <v>-0.251</v>
      </c>
      <c r="K3126" s="88">
        <f>+IF(ISNUMBER(DATA!AT980),DATA!AT980,"n/a")</f>
        <v>2.25</v>
      </c>
      <c r="L3126" s="78">
        <f>+IF(ISNUMBER(DATA!AU980),DATA!AU980,"n/a")</f>
        <v>-0.29499999999999998</v>
      </c>
      <c r="M3126" s="67"/>
      <c r="N3126" s="67"/>
      <c r="O3126" s="67"/>
      <c r="P3126" s="67"/>
      <c r="Q3126" s="67"/>
      <c r="S3126" s="71"/>
      <c r="U3126" s="71"/>
      <c r="W3126" s="71"/>
      <c r="Y3126" s="71"/>
    </row>
    <row r="3127" spans="1:25" s="70" customFormat="1" x14ac:dyDescent="0.2">
      <c r="A3127" s="67" t="s">
        <v>28</v>
      </c>
      <c r="B3127" s="67" t="s">
        <v>23</v>
      </c>
      <c r="C3127" s="67" t="s">
        <v>26</v>
      </c>
      <c r="D3127" s="67" t="s">
        <v>283</v>
      </c>
      <c r="E3127" s="88">
        <f>+IF(ISNUMBER(DATA!P981),DATA!P981,"n/a")</f>
        <v>2.96</v>
      </c>
      <c r="F3127" s="78">
        <f>+IF(ISNUMBER(DATA!Q981),DATA!Q981,"n/a")</f>
        <v>-0.06</v>
      </c>
      <c r="G3127" s="88">
        <f>+IF(ISNUMBER(DATA!Z981),DATA!Z981,"n/a")</f>
        <v>3.09</v>
      </c>
      <c r="H3127" s="78">
        <f>+IF(ISNUMBER(DATA!AA981),DATA!AA981,"n/a")</f>
        <v>-4.9000000000000002E-2</v>
      </c>
      <c r="I3127" s="88">
        <f>+IF(ISNUMBER(DATA!AJ981),DATA!AJ981,"n/a")</f>
        <v>3.1</v>
      </c>
      <c r="J3127" s="78">
        <f>+IF(ISNUMBER(DATA!AK981),DATA!AK981,"n/a")</f>
        <v>-2.5999999999999999E-2</v>
      </c>
      <c r="K3127" s="88">
        <f>+IF(ISNUMBER(DATA!AT981),DATA!AT981,"n/a")</f>
        <v>3.17</v>
      </c>
      <c r="L3127" s="78">
        <f>+IF(ISNUMBER(DATA!AU981),DATA!AU981,"n/a")</f>
        <v>-2.8000000000000001E-2</v>
      </c>
      <c r="M3127" s="67"/>
      <c r="N3127" s="67"/>
      <c r="O3127" s="67"/>
      <c r="P3127" s="67"/>
      <c r="Q3127" s="67"/>
      <c r="S3127" s="71"/>
      <c r="U3127" s="71"/>
      <c r="W3127" s="71"/>
      <c r="Y3127" s="71"/>
    </row>
    <row r="3128" spans="1:25" s="70" customFormat="1" x14ac:dyDescent="0.2">
      <c r="A3128" s="67" t="s">
        <v>28</v>
      </c>
      <c r="B3128" s="67" t="s">
        <v>23</v>
      </c>
      <c r="C3128" s="67" t="s">
        <v>26</v>
      </c>
      <c r="D3128" s="67" t="s">
        <v>284</v>
      </c>
      <c r="E3128" s="88">
        <f>+IF(ISNUMBER(DATA!P982),DATA!P982,"n/a")</f>
        <v>3.03</v>
      </c>
      <c r="F3128" s="78">
        <f>+IF(ISNUMBER(DATA!Q982),DATA!Q982,"n/a")</f>
        <v>-1.0999999999999999E-2</v>
      </c>
      <c r="G3128" s="88">
        <f>+IF(ISNUMBER(DATA!Z982),DATA!Z982,"n/a")</f>
        <v>2.96</v>
      </c>
      <c r="H3128" s="78">
        <f>+IF(ISNUMBER(DATA!AA982),DATA!AA982,"n/a")</f>
        <v>-3.4000000000000002E-2</v>
      </c>
      <c r="I3128" s="88">
        <f>+IF(ISNUMBER(DATA!AJ982),DATA!AJ982,"n/a")</f>
        <v>2.87</v>
      </c>
      <c r="J3128" s="78">
        <f>+IF(ISNUMBER(DATA!AK982),DATA!AK982,"n/a")</f>
        <v>-5.6000000000000001E-2</v>
      </c>
      <c r="K3128" s="88">
        <f>+IF(ISNUMBER(DATA!AT982),DATA!AT982,"n/a")</f>
        <v>2.92</v>
      </c>
      <c r="L3128" s="78">
        <f>+IF(ISNUMBER(DATA!AU982),DATA!AU982,"n/a")</f>
        <v>-3.9E-2</v>
      </c>
      <c r="M3128" s="67"/>
      <c r="N3128" s="67"/>
      <c r="O3128" s="67"/>
      <c r="P3128" s="67"/>
      <c r="Q3128" s="67"/>
      <c r="S3128" s="71"/>
      <c r="U3128" s="71"/>
      <c r="W3128" s="71"/>
      <c r="Y3128" s="71"/>
    </row>
    <row r="3129" spans="1:25" s="70" customFormat="1" x14ac:dyDescent="0.2">
      <c r="A3129" s="67" t="s">
        <v>28</v>
      </c>
      <c r="B3129" s="67" t="s">
        <v>23</v>
      </c>
      <c r="C3129" s="67" t="s">
        <v>26</v>
      </c>
      <c r="D3129" s="67" t="s">
        <v>285</v>
      </c>
      <c r="E3129" s="88">
        <f>+IF(ISNUMBER(DATA!P983),DATA!P983,"n/a")</f>
        <v>2.78</v>
      </c>
      <c r="F3129" s="78">
        <f>+IF(ISNUMBER(DATA!Q983),DATA!Q983,"n/a")</f>
        <v>-0.13600000000000001</v>
      </c>
      <c r="G3129" s="88">
        <f>+IF(ISNUMBER(DATA!Z983),DATA!Z983,"n/a")</f>
        <v>2.78</v>
      </c>
      <c r="H3129" s="78">
        <f>+IF(ISNUMBER(DATA!AA983),DATA!AA983,"n/a")</f>
        <v>-0.17</v>
      </c>
      <c r="I3129" s="88">
        <f>+IF(ISNUMBER(DATA!AJ983),DATA!AJ983,"n/a")</f>
        <v>2.8</v>
      </c>
      <c r="J3129" s="78">
        <f>+IF(ISNUMBER(DATA!AK983),DATA!AK983,"n/a")</f>
        <v>-0.16900000000000001</v>
      </c>
      <c r="K3129" s="88">
        <f>+IF(ISNUMBER(DATA!AT983),DATA!AT983,"n/a")</f>
        <v>2.78</v>
      </c>
      <c r="L3129" s="78">
        <f>+IF(ISNUMBER(DATA!AU983),DATA!AU983,"n/a")</f>
        <v>-0.19400000000000001</v>
      </c>
      <c r="M3129" s="67"/>
      <c r="N3129" s="67"/>
      <c r="O3129" s="67"/>
      <c r="P3129" s="67"/>
      <c r="Q3129" s="67"/>
      <c r="S3129" s="71"/>
      <c r="U3129" s="71"/>
      <c r="W3129" s="71"/>
      <c r="Y3129" s="71"/>
    </row>
    <row r="3130" spans="1:25" s="70" customFormat="1" x14ac:dyDescent="0.2">
      <c r="A3130" s="67" t="s">
        <v>28</v>
      </c>
      <c r="B3130" s="67" t="s">
        <v>23</v>
      </c>
      <c r="C3130" s="67" t="s">
        <v>26</v>
      </c>
      <c r="D3130" s="67" t="s">
        <v>286</v>
      </c>
      <c r="E3130" s="88">
        <f>+IF(ISNUMBER(DATA!P984),DATA!P984,"n/a")</f>
        <v>2.7</v>
      </c>
      <c r="F3130" s="78">
        <f>+IF(ISNUMBER(DATA!Q984),DATA!Q984,"n/a")</f>
        <v>-0.28699999999999998</v>
      </c>
      <c r="G3130" s="88">
        <f>+IF(ISNUMBER(DATA!Z984),DATA!Z984,"n/a")</f>
        <v>2.8</v>
      </c>
      <c r="H3130" s="78">
        <f>+IF(ISNUMBER(DATA!AA984),DATA!AA984,"n/a")</f>
        <v>-0.255</v>
      </c>
      <c r="I3130" s="88">
        <f>+IF(ISNUMBER(DATA!AJ984),DATA!AJ984,"n/a")</f>
        <v>2.88</v>
      </c>
      <c r="J3130" s="78">
        <f>+IF(ISNUMBER(DATA!AK984),DATA!AK984,"n/a")</f>
        <v>-0.21</v>
      </c>
      <c r="K3130" s="88">
        <f>+IF(ISNUMBER(DATA!AT984),DATA!AT984,"n/a")</f>
        <v>2.97</v>
      </c>
      <c r="L3130" s="78">
        <f>+IF(ISNUMBER(DATA!AU984),DATA!AU984,"n/a")</f>
        <v>-0.14799999999999999</v>
      </c>
      <c r="M3130" s="67"/>
      <c r="N3130" s="67"/>
      <c r="O3130" s="67"/>
      <c r="P3130" s="67"/>
      <c r="Q3130" s="67"/>
      <c r="S3130" s="71"/>
      <c r="U3130" s="71"/>
      <c r="W3130" s="71"/>
      <c r="Y3130" s="71"/>
    </row>
    <row r="3131" spans="1:25" s="70" customFormat="1" x14ac:dyDescent="0.2">
      <c r="A3131" s="67" t="s">
        <v>28</v>
      </c>
      <c r="B3131" s="67" t="s">
        <v>23</v>
      </c>
      <c r="C3131" s="67" t="s">
        <v>26</v>
      </c>
      <c r="D3131" s="67" t="s">
        <v>287</v>
      </c>
      <c r="E3131" s="88">
        <f>+IF(ISNUMBER(DATA!P985),DATA!P985,"n/a")</f>
        <v>3.06</v>
      </c>
      <c r="F3131" s="78">
        <f>+IF(ISNUMBER(DATA!Q985),DATA!Q985,"n/a")</f>
        <v>-2.8000000000000001E-2</v>
      </c>
      <c r="G3131" s="88">
        <f>+IF(ISNUMBER(DATA!Z985),DATA!Z985,"n/a")</f>
        <v>2.98</v>
      </c>
      <c r="H3131" s="78">
        <f>+IF(ISNUMBER(DATA!AA985),DATA!AA985,"n/a")</f>
        <v>-4.2999999999999997E-2</v>
      </c>
      <c r="I3131" s="88">
        <f>+IF(ISNUMBER(DATA!AJ985),DATA!AJ985,"n/a")</f>
        <v>2.96</v>
      </c>
      <c r="J3131" s="78">
        <f>+IF(ISNUMBER(DATA!AK985),DATA!AK985,"n/a")</f>
        <v>-3.5000000000000003E-2</v>
      </c>
      <c r="K3131" s="88">
        <f>+IF(ISNUMBER(DATA!AT985),DATA!AT985,"n/a")</f>
        <v>3.03</v>
      </c>
      <c r="L3131" s="78">
        <f>+IF(ISNUMBER(DATA!AU985),DATA!AU985,"n/a")</f>
        <v>-1.6E-2</v>
      </c>
      <c r="M3131" s="67"/>
      <c r="N3131" s="67"/>
      <c r="O3131" s="67"/>
      <c r="P3131" s="67"/>
      <c r="Q3131" s="67"/>
      <c r="S3131" s="71"/>
      <c r="U3131" s="71"/>
      <c r="W3131" s="71"/>
      <c r="Y3131" s="71"/>
    </row>
    <row r="3132" spans="1:25" s="70" customFormat="1" x14ac:dyDescent="0.2">
      <c r="A3132" s="67" t="s">
        <v>28</v>
      </c>
      <c r="B3132" s="67" t="s">
        <v>23</v>
      </c>
      <c r="C3132" s="67" t="s">
        <v>26</v>
      </c>
      <c r="D3132" s="67" t="s">
        <v>288</v>
      </c>
      <c r="E3132" s="88">
        <f>+IF(ISNUMBER(DATA!P986),DATA!P986,"n/a")</f>
        <v>2.75</v>
      </c>
      <c r="F3132" s="78">
        <f>+IF(ISNUMBER(DATA!Q986),DATA!Q986,"n/a")</f>
        <v>-8.5000000000000006E-2</v>
      </c>
      <c r="G3132" s="88">
        <f>+IF(ISNUMBER(DATA!Z986),DATA!Z986,"n/a")</f>
        <v>2.75</v>
      </c>
      <c r="H3132" s="78">
        <f>+IF(ISNUMBER(DATA!AA986),DATA!AA986,"n/a")</f>
        <v>-8.1000000000000003E-2</v>
      </c>
      <c r="I3132" s="88">
        <f>+IF(ISNUMBER(DATA!AJ986),DATA!AJ986,"n/a")</f>
        <v>2.79</v>
      </c>
      <c r="J3132" s="78">
        <f>+IF(ISNUMBER(DATA!AK986),DATA!AK986,"n/a")</f>
        <v>-0.05</v>
      </c>
      <c r="K3132" s="88">
        <f>+IF(ISNUMBER(DATA!AT986),DATA!AT986,"n/a")</f>
        <v>2.79</v>
      </c>
      <c r="L3132" s="78">
        <f>+IF(ISNUMBER(DATA!AU986),DATA!AU986,"n/a")</f>
        <v>-0.05</v>
      </c>
      <c r="M3132" s="67"/>
      <c r="N3132" s="67"/>
      <c r="O3132" s="67"/>
      <c r="P3132" s="67"/>
      <c r="Q3132" s="67"/>
      <c r="S3132" s="71"/>
      <c r="U3132" s="71"/>
      <c r="W3132" s="71"/>
      <c r="Y3132" s="71"/>
    </row>
    <row r="3133" spans="1:25" s="70" customFormat="1" x14ac:dyDescent="0.2">
      <c r="A3133" s="67" t="s">
        <v>28</v>
      </c>
      <c r="B3133" s="67" t="s">
        <v>23</v>
      </c>
      <c r="C3133" s="67" t="s">
        <v>26</v>
      </c>
      <c r="D3133" s="67" t="s">
        <v>289</v>
      </c>
      <c r="E3133" s="88">
        <f>+IF(ISNUMBER(DATA!P987),DATA!P987,"n/a")</f>
        <v>2.83</v>
      </c>
      <c r="F3133" s="78">
        <f>+IF(ISNUMBER(DATA!Q987),DATA!Q987,"n/a")</f>
        <v>-6.5000000000000002E-2</v>
      </c>
      <c r="G3133" s="88">
        <f>+IF(ISNUMBER(DATA!Z987),DATA!Z987,"n/a")</f>
        <v>3.02</v>
      </c>
      <c r="H3133" s="78">
        <f>+IF(ISNUMBER(DATA!AA987),DATA!AA987,"n/a")</f>
        <v>-2.1000000000000001E-2</v>
      </c>
      <c r="I3133" s="88">
        <f>+IF(ISNUMBER(DATA!AJ987),DATA!AJ987,"n/a")</f>
        <v>3.11</v>
      </c>
      <c r="J3133" s="78">
        <f>+IF(ISNUMBER(DATA!AK987),DATA!AK987,"n/a")</f>
        <v>-2E-3</v>
      </c>
      <c r="K3133" s="88">
        <f>+IF(ISNUMBER(DATA!AT987),DATA!AT987,"n/a")</f>
        <v>3.08</v>
      </c>
      <c r="L3133" s="78">
        <f>+IF(ISNUMBER(DATA!AU987),DATA!AU987,"n/a")</f>
        <v>-2E-3</v>
      </c>
      <c r="M3133" s="67"/>
      <c r="N3133" s="67"/>
      <c r="O3133" s="67"/>
      <c r="P3133" s="67"/>
      <c r="Q3133" s="67"/>
      <c r="S3133" s="71"/>
      <c r="U3133" s="71"/>
      <c r="W3133" s="71"/>
      <c r="Y3133" s="71"/>
    </row>
    <row r="3134" spans="1:25" s="70" customFormat="1" x14ac:dyDescent="0.2">
      <c r="A3134" s="67" t="s">
        <v>28</v>
      </c>
      <c r="B3134" s="67" t="s">
        <v>23</v>
      </c>
      <c r="C3134" s="67" t="s">
        <v>26</v>
      </c>
      <c r="D3134" s="67" t="s">
        <v>290</v>
      </c>
      <c r="E3134" s="88">
        <f>+IF(ISNUMBER(DATA!P988),DATA!P988,"n/a")</f>
        <v>2.33</v>
      </c>
      <c r="F3134" s="78">
        <f>+IF(ISNUMBER(DATA!Q988),DATA!Q988,"n/a")</f>
        <v>-0.26100000000000001</v>
      </c>
      <c r="G3134" s="88">
        <f>+IF(ISNUMBER(DATA!Z988),DATA!Z988,"n/a")</f>
        <v>2.79</v>
      </c>
      <c r="H3134" s="78">
        <f>+IF(ISNUMBER(DATA!AA988),DATA!AA988,"n/a")</f>
        <v>-0.13500000000000001</v>
      </c>
      <c r="I3134" s="88">
        <f>+IF(ISNUMBER(DATA!AJ988),DATA!AJ988,"n/a")</f>
        <v>3.03</v>
      </c>
      <c r="J3134" s="78">
        <f>+IF(ISNUMBER(DATA!AK988),DATA!AK988,"n/a")</f>
        <v>-6.0999999999999999E-2</v>
      </c>
      <c r="K3134" s="88">
        <f>+IF(ISNUMBER(DATA!AT988),DATA!AT988,"n/a")</f>
        <v>3.1</v>
      </c>
      <c r="L3134" s="78">
        <f>+IF(ISNUMBER(DATA!AU988),DATA!AU988,"n/a")</f>
        <v>-3.5000000000000003E-2</v>
      </c>
      <c r="M3134" s="67"/>
      <c r="N3134" s="67"/>
      <c r="O3134" s="67"/>
      <c r="P3134" s="67"/>
      <c r="Q3134" s="67"/>
      <c r="S3134" s="71"/>
      <c r="U3134" s="71"/>
      <c r="W3134" s="71"/>
      <c r="Y3134" s="71"/>
    </row>
    <row r="3135" spans="1:25" s="70" customFormat="1" x14ac:dyDescent="0.2">
      <c r="A3135" s="67" t="s">
        <v>28</v>
      </c>
      <c r="B3135" s="67" t="s">
        <v>23</v>
      </c>
      <c r="C3135" s="67" t="s">
        <v>26</v>
      </c>
      <c r="D3135" s="67" t="s">
        <v>291</v>
      </c>
      <c r="E3135" s="88">
        <f>+IF(ISNUMBER(DATA!P989),DATA!P989,"n/a")</f>
        <v>2.73</v>
      </c>
      <c r="F3135" s="78">
        <f>+IF(ISNUMBER(DATA!Q989),DATA!Q989,"n/a")</f>
        <v>-0.19</v>
      </c>
      <c r="G3135" s="88">
        <f>+IF(ISNUMBER(DATA!Z989),DATA!Z989,"n/a")</f>
        <v>2.74</v>
      </c>
      <c r="H3135" s="78">
        <f>+IF(ISNUMBER(DATA!AA989),DATA!AA989,"n/a")</f>
        <v>-0.20200000000000001</v>
      </c>
      <c r="I3135" s="88">
        <f>+IF(ISNUMBER(DATA!AJ989),DATA!AJ989,"n/a")</f>
        <v>2.74</v>
      </c>
      <c r="J3135" s="78">
        <f>+IF(ISNUMBER(DATA!AK989),DATA!AK989,"n/a")</f>
        <v>-0.19700000000000001</v>
      </c>
      <c r="K3135" s="88">
        <f>+IF(ISNUMBER(DATA!AT989),DATA!AT989,"n/a")</f>
        <v>2.72</v>
      </c>
      <c r="L3135" s="78">
        <f>+IF(ISNUMBER(DATA!AU989),DATA!AU989,"n/a")</f>
        <v>-0.224</v>
      </c>
      <c r="M3135" s="67"/>
      <c r="N3135" s="67"/>
      <c r="O3135" s="67"/>
      <c r="P3135" s="67"/>
      <c r="Q3135" s="67"/>
      <c r="S3135" s="71"/>
      <c r="U3135" s="71"/>
      <c r="W3135" s="71"/>
      <c r="Y3135" s="71"/>
    </row>
    <row r="3136" spans="1:25" s="70" customFormat="1" x14ac:dyDescent="0.2">
      <c r="A3136" s="67" t="s">
        <v>28</v>
      </c>
      <c r="B3136" s="67" t="s">
        <v>23</v>
      </c>
      <c r="C3136" s="67" t="s">
        <v>26</v>
      </c>
      <c r="D3136" s="67" t="s">
        <v>292</v>
      </c>
      <c r="E3136" s="88">
        <f>+IF(ISNUMBER(DATA!P990),DATA!P990,"n/a")</f>
        <v>2.84</v>
      </c>
      <c r="F3136" s="78">
        <f>+IF(ISNUMBER(DATA!Q990),DATA!Q990,"n/a")</f>
        <v>-0.11600000000000001</v>
      </c>
      <c r="G3136" s="88">
        <f>+IF(ISNUMBER(DATA!Z990),DATA!Z990,"n/a")</f>
        <v>2.79</v>
      </c>
      <c r="H3136" s="78">
        <f>+IF(ISNUMBER(DATA!AA990),DATA!AA990,"n/a")</f>
        <v>-0.151</v>
      </c>
      <c r="I3136" s="88">
        <f>+IF(ISNUMBER(DATA!AJ990),DATA!AJ990,"n/a")</f>
        <v>2.79</v>
      </c>
      <c r="J3136" s="78">
        <f>+IF(ISNUMBER(DATA!AK990),DATA!AK990,"n/a")</f>
        <v>-0.122</v>
      </c>
      <c r="K3136" s="88">
        <f>+IF(ISNUMBER(DATA!AT990),DATA!AT990,"n/a")</f>
        <v>2.81</v>
      </c>
      <c r="L3136" s="78">
        <f>+IF(ISNUMBER(DATA!AU990),DATA!AU990,"n/a")</f>
        <v>-0.122</v>
      </c>
      <c r="M3136" s="67"/>
      <c r="N3136" s="67"/>
      <c r="O3136" s="67"/>
      <c r="P3136" s="67"/>
      <c r="Q3136" s="67"/>
      <c r="S3136" s="71"/>
      <c r="U3136" s="71"/>
      <c r="W3136" s="71"/>
      <c r="Y3136" s="71"/>
    </row>
    <row r="3137" spans="1:25" s="70" customFormat="1" x14ac:dyDescent="0.2">
      <c r="A3137" s="67" t="s">
        <v>28</v>
      </c>
      <c r="B3137" s="67" t="s">
        <v>23</v>
      </c>
      <c r="C3137" s="67" t="s">
        <v>26</v>
      </c>
      <c r="D3137" s="67" t="s">
        <v>293</v>
      </c>
      <c r="E3137" s="88">
        <f>+IF(ISNUMBER(DATA!P991),DATA!P991,"n/a")</f>
        <v>3.56</v>
      </c>
      <c r="F3137" s="78">
        <f>+IF(ISNUMBER(DATA!Q991),DATA!Q991,"n/a")</f>
        <v>3.9E-2</v>
      </c>
      <c r="G3137" s="88">
        <f>+IF(ISNUMBER(DATA!Z991),DATA!Z991,"n/a")</f>
        <v>3.5</v>
      </c>
      <c r="H3137" s="78">
        <f>+IF(ISNUMBER(DATA!AA991),DATA!AA991,"n/a")</f>
        <v>2.1999999999999999E-2</v>
      </c>
      <c r="I3137" s="88">
        <f>+IF(ISNUMBER(DATA!AJ991),DATA!AJ991,"n/a")</f>
        <v>3.48</v>
      </c>
      <c r="J3137" s="78">
        <f>+IF(ISNUMBER(DATA!AK991),DATA!AK991,"n/a")</f>
        <v>3.1E-2</v>
      </c>
      <c r="K3137" s="88">
        <f>+IF(ISNUMBER(DATA!AT991),DATA!AT991,"n/a")</f>
        <v>3.5</v>
      </c>
      <c r="L3137" s="78">
        <f>+IF(ISNUMBER(DATA!AU991),DATA!AU991,"n/a")</f>
        <v>5.8000000000000003E-2</v>
      </c>
      <c r="M3137" s="67"/>
      <c r="N3137" s="67"/>
      <c r="O3137" s="67"/>
      <c r="P3137" s="67"/>
      <c r="Q3137" s="67"/>
      <c r="S3137" s="71"/>
      <c r="U3137" s="71"/>
      <c r="W3137" s="71"/>
      <c r="Y3137" s="71"/>
    </row>
    <row r="3138" spans="1:25" s="70" customFormat="1" x14ac:dyDescent="0.2">
      <c r="A3138" s="67" t="s">
        <v>28</v>
      </c>
      <c r="B3138" s="67" t="s">
        <v>23</v>
      </c>
      <c r="C3138" s="67" t="s">
        <v>26</v>
      </c>
      <c r="D3138" s="67" t="s">
        <v>294</v>
      </c>
      <c r="E3138" s="88">
        <f>+IF(ISNUMBER(DATA!P992),DATA!P992,"n/a")</f>
        <v>3.32</v>
      </c>
      <c r="F3138" s="78">
        <f>+IF(ISNUMBER(DATA!Q992),DATA!Q992,"n/a")</f>
        <v>-6.4000000000000001E-2</v>
      </c>
      <c r="G3138" s="88">
        <f>+IF(ISNUMBER(DATA!Z992),DATA!Z992,"n/a")</f>
        <v>3.37</v>
      </c>
      <c r="H3138" s="78">
        <f>+IF(ISNUMBER(DATA!AA992),DATA!AA992,"n/a")</f>
        <v>-5.2999999999999999E-2</v>
      </c>
      <c r="I3138" s="88">
        <f>+IF(ISNUMBER(DATA!AJ992),DATA!AJ992,"n/a")</f>
        <v>3.37</v>
      </c>
      <c r="J3138" s="78">
        <f>+IF(ISNUMBER(DATA!AK992),DATA!AK992,"n/a")</f>
        <v>-5.2999999999999999E-2</v>
      </c>
      <c r="K3138" s="88">
        <f>+IF(ISNUMBER(DATA!AT992),DATA!AT992,"n/a")</f>
        <v>3.45</v>
      </c>
      <c r="L3138" s="78">
        <f>+IF(ISNUMBER(DATA!AU992),DATA!AU992,"n/a")</f>
        <v>-2.5999999999999999E-2</v>
      </c>
      <c r="M3138" s="67"/>
      <c r="N3138" s="67"/>
      <c r="O3138" s="67"/>
      <c r="P3138" s="67"/>
      <c r="Q3138" s="67"/>
      <c r="S3138" s="71"/>
      <c r="U3138" s="71"/>
      <c r="W3138" s="71"/>
      <c r="Y3138" s="71"/>
    </row>
    <row r="3139" spans="1:25" s="70" customFormat="1" x14ac:dyDescent="0.2">
      <c r="A3139" s="67" t="s">
        <v>28</v>
      </c>
      <c r="B3139" s="67" t="s">
        <v>23</v>
      </c>
      <c r="C3139" s="67" t="s">
        <v>26</v>
      </c>
      <c r="D3139" s="67" t="s">
        <v>295</v>
      </c>
      <c r="E3139" s="88">
        <f>+IF(ISNUMBER(DATA!P993),DATA!P993,"n/a")</f>
        <v>2.95</v>
      </c>
      <c r="F3139" s="78">
        <f>+IF(ISNUMBER(DATA!Q993),DATA!Q993,"n/a")</f>
        <v>-0.255</v>
      </c>
      <c r="G3139" s="88">
        <f>+IF(ISNUMBER(DATA!Z993),DATA!Z993,"n/a")</f>
        <v>2.94</v>
      </c>
      <c r="H3139" s="78">
        <f>+IF(ISNUMBER(DATA!AA993),DATA!AA993,"n/a")</f>
        <v>-0.25600000000000001</v>
      </c>
      <c r="I3139" s="88">
        <f>+IF(ISNUMBER(DATA!AJ993),DATA!AJ993,"n/a")</f>
        <v>2.85</v>
      </c>
      <c r="J3139" s="78">
        <f>+IF(ISNUMBER(DATA!AK993),DATA!AK993,"n/a")</f>
        <v>-0.249</v>
      </c>
      <c r="K3139" s="88">
        <f>+IF(ISNUMBER(DATA!AT993),DATA!AT993,"n/a")</f>
        <v>2.96</v>
      </c>
      <c r="L3139" s="78">
        <f>+IF(ISNUMBER(DATA!AU993),DATA!AU993,"n/a")</f>
        <v>-0.22500000000000001</v>
      </c>
      <c r="M3139" s="67"/>
      <c r="N3139" s="67"/>
      <c r="O3139" s="67"/>
      <c r="P3139" s="67"/>
      <c r="Q3139" s="67"/>
      <c r="S3139" s="71"/>
      <c r="U3139" s="71"/>
      <c r="W3139" s="71"/>
      <c r="Y3139" s="71"/>
    </row>
    <row r="3140" spans="1:25" s="70" customFormat="1" x14ac:dyDescent="0.2">
      <c r="A3140" s="67" t="s">
        <v>28</v>
      </c>
      <c r="B3140" s="67" t="s">
        <v>23</v>
      </c>
      <c r="C3140" s="67" t="s">
        <v>26</v>
      </c>
      <c r="D3140" s="67" t="s">
        <v>296</v>
      </c>
      <c r="E3140" s="88">
        <f>+IF(ISNUMBER(DATA!P994),DATA!P994,"n/a")</f>
        <v>2.56</v>
      </c>
      <c r="F3140" s="78">
        <f>+IF(ISNUMBER(DATA!Q994),DATA!Q994,"n/a")</f>
        <v>-0.29799999999999999</v>
      </c>
      <c r="G3140" s="88">
        <f>+IF(ISNUMBER(DATA!Z994),DATA!Z994,"n/a")</f>
        <v>2.67</v>
      </c>
      <c r="H3140" s="78">
        <f>+IF(ISNUMBER(DATA!AA994),DATA!AA994,"n/a")</f>
        <v>-0.246</v>
      </c>
      <c r="I3140" s="88">
        <f>+IF(ISNUMBER(DATA!AJ994),DATA!AJ994,"n/a")</f>
        <v>2.77</v>
      </c>
      <c r="J3140" s="78">
        <f>+IF(ISNUMBER(DATA!AK994),DATA!AK994,"n/a")</f>
        <v>-0.191</v>
      </c>
      <c r="K3140" s="88">
        <f>+IF(ISNUMBER(DATA!AT994),DATA!AT994,"n/a")</f>
        <v>3.31</v>
      </c>
      <c r="L3140" s="78">
        <f>+IF(ISNUMBER(DATA!AU994),DATA!AU994,"n/a")</f>
        <v>-2.3E-2</v>
      </c>
      <c r="M3140" s="67"/>
      <c r="N3140" s="67"/>
      <c r="O3140" s="67"/>
      <c r="P3140" s="67"/>
      <c r="Q3140" s="67"/>
      <c r="S3140" s="71"/>
      <c r="U3140" s="71"/>
      <c r="W3140" s="71"/>
      <c r="Y3140" s="71"/>
    </row>
    <row r="3141" spans="1:25" s="70" customFormat="1" x14ac:dyDescent="0.2">
      <c r="A3141" s="67" t="s">
        <v>28</v>
      </c>
      <c r="B3141" s="67" t="s">
        <v>23</v>
      </c>
      <c r="C3141" s="67" t="s">
        <v>26</v>
      </c>
      <c r="D3141" s="67" t="s">
        <v>297</v>
      </c>
      <c r="E3141" s="88">
        <f>+IF(ISNUMBER(DATA!P995),DATA!P995,"n/a")</f>
        <v>3.56</v>
      </c>
      <c r="F3141" s="78">
        <f>+IF(ISNUMBER(DATA!Q995),DATA!Q995,"n/a")</f>
        <v>4.7E-2</v>
      </c>
      <c r="G3141" s="88">
        <f>+IF(ISNUMBER(DATA!Z995),DATA!Z995,"n/a")</f>
        <v>3.49</v>
      </c>
      <c r="H3141" s="78">
        <f>+IF(ISNUMBER(DATA!AA995),DATA!AA995,"n/a")</f>
        <v>2.7E-2</v>
      </c>
      <c r="I3141" s="88">
        <f>+IF(ISNUMBER(DATA!AJ995),DATA!AJ995,"n/a")</f>
        <v>3.49</v>
      </c>
      <c r="J3141" s="78">
        <f>+IF(ISNUMBER(DATA!AK995),DATA!AK995,"n/a")</f>
        <v>3.5000000000000003E-2</v>
      </c>
      <c r="K3141" s="88">
        <f>+IF(ISNUMBER(DATA!AT995),DATA!AT995,"n/a")</f>
        <v>3.49</v>
      </c>
      <c r="L3141" s="78">
        <f>+IF(ISNUMBER(DATA!AU995),DATA!AU995,"n/a")</f>
        <v>5.0999999999999997E-2</v>
      </c>
      <c r="M3141" s="67"/>
      <c r="N3141" s="67"/>
      <c r="O3141" s="67"/>
      <c r="P3141" s="67"/>
      <c r="Q3141" s="67"/>
      <c r="S3141" s="71"/>
      <c r="U3141" s="71"/>
      <c r="W3141" s="71"/>
      <c r="Y3141" s="71"/>
    </row>
    <row r="3142" spans="1:25" s="70" customFormat="1" x14ac:dyDescent="0.2">
      <c r="A3142" s="67" t="s">
        <v>28</v>
      </c>
      <c r="B3142" s="67" t="s">
        <v>23</v>
      </c>
      <c r="C3142" s="67" t="s">
        <v>26</v>
      </c>
      <c r="D3142" s="67" t="s">
        <v>298</v>
      </c>
      <c r="E3142" s="88">
        <f>+IF(ISNUMBER(DATA!P996),DATA!P996,"n/a")</f>
        <v>3.75</v>
      </c>
      <c r="F3142" s="78">
        <f>+IF(ISNUMBER(DATA!Q996),DATA!Q996,"n/a")</f>
        <v>1.7999999999999999E-2</v>
      </c>
      <c r="G3142" s="88">
        <f>+IF(ISNUMBER(DATA!Z996),DATA!Z996,"n/a")</f>
        <v>3.71</v>
      </c>
      <c r="H3142" s="78">
        <f>+IF(ISNUMBER(DATA!AA996),DATA!AA996,"n/a")</f>
        <v>0.10100000000000001</v>
      </c>
      <c r="I3142" s="88">
        <f>+IF(ISNUMBER(DATA!AJ996),DATA!AJ996,"n/a")</f>
        <v>3.7</v>
      </c>
      <c r="J3142" s="78">
        <f>+IF(ISNUMBER(DATA!AK996),DATA!AK996,"n/a")</f>
        <v>0.17899999999999999</v>
      </c>
      <c r="K3142" s="88">
        <f>+IF(ISNUMBER(DATA!AT996),DATA!AT996,"n/a")</f>
        <v>3.78</v>
      </c>
      <c r="L3142" s="78">
        <f>+IF(ISNUMBER(DATA!AU996),DATA!AU996,"n/a")</f>
        <v>0.23</v>
      </c>
      <c r="M3142" s="67"/>
      <c r="N3142" s="67"/>
      <c r="O3142" s="67"/>
      <c r="P3142" s="67"/>
      <c r="Q3142" s="67"/>
      <c r="S3142" s="71"/>
      <c r="U3142" s="71"/>
      <c r="W3142" s="71"/>
      <c r="Y3142" s="71"/>
    </row>
    <row r="3143" spans="1:25" s="70" customFormat="1" x14ac:dyDescent="0.2">
      <c r="A3143" s="67" t="s">
        <v>28</v>
      </c>
      <c r="B3143" s="67" t="s">
        <v>23</v>
      </c>
      <c r="C3143" s="67" t="s">
        <v>26</v>
      </c>
      <c r="D3143" s="67" t="s">
        <v>299</v>
      </c>
      <c r="E3143" s="88">
        <f>+IF(ISNUMBER(DATA!P997),DATA!P997,"n/a")</f>
        <v>3.6</v>
      </c>
      <c r="F3143" s="78">
        <f>+IF(ISNUMBER(DATA!Q997),DATA!Q997,"n/a")</f>
        <v>2.7E-2</v>
      </c>
      <c r="G3143" s="88">
        <f>+IF(ISNUMBER(DATA!Z997),DATA!Z997,"n/a")</f>
        <v>3.6</v>
      </c>
      <c r="H3143" s="78">
        <f>+IF(ISNUMBER(DATA!AA997),DATA!AA997,"n/a")</f>
        <v>2.8000000000000001E-2</v>
      </c>
      <c r="I3143" s="88">
        <f>+IF(ISNUMBER(DATA!AJ997),DATA!AJ997,"n/a")</f>
        <v>3.59</v>
      </c>
      <c r="J3143" s="78">
        <f>+IF(ISNUMBER(DATA!AK997),DATA!AK997,"n/a")</f>
        <v>0.06</v>
      </c>
      <c r="K3143" s="88">
        <f>+IF(ISNUMBER(DATA!AT997),DATA!AT997,"n/a")</f>
        <v>3.64</v>
      </c>
      <c r="L3143" s="78">
        <f>+IF(ISNUMBER(DATA!AU997),DATA!AU997,"n/a")</f>
        <v>9.6000000000000002E-2</v>
      </c>
      <c r="M3143" s="67"/>
      <c r="N3143" s="67"/>
      <c r="O3143" s="67"/>
      <c r="P3143" s="67"/>
      <c r="Q3143" s="67"/>
      <c r="S3143" s="71"/>
      <c r="U3143" s="71"/>
      <c r="W3143" s="71"/>
      <c r="Y3143" s="71"/>
    </row>
    <row r="3144" spans="1:25" s="70" customFormat="1" x14ac:dyDescent="0.2">
      <c r="A3144" s="67" t="s">
        <v>28</v>
      </c>
      <c r="B3144" s="67" t="s">
        <v>23</v>
      </c>
      <c r="C3144" s="67" t="s">
        <v>26</v>
      </c>
      <c r="D3144" s="67" t="s">
        <v>300</v>
      </c>
      <c r="E3144" s="88">
        <f>+IF(ISNUMBER(DATA!P998),DATA!P998,"n/a")</f>
        <v>2.67</v>
      </c>
      <c r="F3144" s="78">
        <f>+IF(ISNUMBER(DATA!Q998),DATA!Q998,"n/a")</f>
        <v>-0.24099999999999999</v>
      </c>
      <c r="G3144" s="88">
        <f>+IF(ISNUMBER(DATA!Z998),DATA!Z998,"n/a")</f>
        <v>2.76</v>
      </c>
      <c r="H3144" s="78">
        <f>+IF(ISNUMBER(DATA!AA998),DATA!AA998,"n/a")</f>
        <v>-0.21099999999999999</v>
      </c>
      <c r="I3144" s="88">
        <f>+IF(ISNUMBER(DATA!AJ998),DATA!AJ998,"n/a")</f>
        <v>2.85</v>
      </c>
      <c r="J3144" s="78">
        <f>+IF(ISNUMBER(DATA!AK998),DATA!AK998,"n/a")</f>
        <v>-0.16900000000000001</v>
      </c>
      <c r="K3144" s="88">
        <f>+IF(ISNUMBER(DATA!AT998),DATA!AT998,"n/a")</f>
        <v>3.33</v>
      </c>
      <c r="L3144" s="78">
        <f>+IF(ISNUMBER(DATA!AU998),DATA!AU998,"n/a")</f>
        <v>-1.2E-2</v>
      </c>
      <c r="M3144" s="67"/>
      <c r="N3144" s="67"/>
      <c r="O3144" s="67"/>
      <c r="P3144" s="67"/>
      <c r="Q3144" s="67"/>
      <c r="S3144" s="71"/>
      <c r="U3144" s="71"/>
      <c r="W3144" s="71"/>
      <c r="Y3144" s="71"/>
    </row>
    <row r="3145" spans="1:25" s="70" customFormat="1" x14ac:dyDescent="0.2">
      <c r="A3145" s="67" t="s">
        <v>28</v>
      </c>
      <c r="B3145" s="67" t="s">
        <v>23</v>
      </c>
      <c r="C3145" s="67" t="s">
        <v>26</v>
      </c>
      <c r="D3145" s="67" t="s">
        <v>301</v>
      </c>
      <c r="E3145" s="88">
        <f>+IF(ISNUMBER(DATA!P999),DATA!P999,"n/a")</f>
        <v>3.6</v>
      </c>
      <c r="F3145" s="78">
        <f>+IF(ISNUMBER(DATA!Q999),DATA!Q999,"n/a")</f>
        <v>1E-3</v>
      </c>
      <c r="G3145" s="88">
        <f>+IF(ISNUMBER(DATA!Z999),DATA!Z999,"n/a")</f>
        <v>3.54</v>
      </c>
      <c r="H3145" s="78">
        <f>+IF(ISNUMBER(DATA!AA999),DATA!AA999,"n/a")</f>
        <v>-8.0000000000000002E-3</v>
      </c>
      <c r="I3145" s="88">
        <f>+IF(ISNUMBER(DATA!AJ999),DATA!AJ999,"n/a")</f>
        <v>3.51</v>
      </c>
      <c r="J3145" s="78">
        <f>+IF(ISNUMBER(DATA!AK999),DATA!AK999,"n/a")</f>
        <v>4.0000000000000001E-3</v>
      </c>
      <c r="K3145" s="88">
        <f>+IF(ISNUMBER(DATA!AT999),DATA!AT999,"n/a")</f>
        <v>3.58</v>
      </c>
      <c r="L3145" s="78">
        <f>+IF(ISNUMBER(DATA!AU999),DATA!AU999,"n/a")</f>
        <v>4.9000000000000002E-2</v>
      </c>
      <c r="M3145" s="67"/>
      <c r="N3145" s="67"/>
      <c r="O3145" s="67"/>
      <c r="P3145" s="67"/>
      <c r="Q3145" s="67"/>
      <c r="S3145" s="71"/>
      <c r="U3145" s="71"/>
      <c r="W3145" s="71"/>
      <c r="Y3145" s="71"/>
    </row>
    <row r="3146" spans="1:25" s="70" customFormat="1" x14ac:dyDescent="0.2">
      <c r="A3146" s="67" t="s">
        <v>28</v>
      </c>
      <c r="B3146" s="67" t="s">
        <v>23</v>
      </c>
      <c r="C3146" s="67" t="s">
        <v>26</v>
      </c>
      <c r="D3146" s="67" t="s">
        <v>302</v>
      </c>
      <c r="E3146" s="88">
        <f>+IF(ISNUMBER(DATA!P1000),DATA!P1000,"n/a")</f>
        <v>2.71</v>
      </c>
      <c r="F3146" s="78">
        <f>+IF(ISNUMBER(DATA!Q1000),DATA!Q1000,"n/a")</f>
        <v>-0.19400000000000001</v>
      </c>
      <c r="G3146" s="88">
        <f>+IF(ISNUMBER(DATA!Z1000),DATA!Z1000,"n/a")</f>
        <v>3.22</v>
      </c>
      <c r="H3146" s="78">
        <f>+IF(ISNUMBER(DATA!AA1000),DATA!AA1000,"n/a")</f>
        <v>-3.9E-2</v>
      </c>
      <c r="I3146" s="88">
        <f>+IF(ISNUMBER(DATA!AJ1000),DATA!AJ1000,"n/a")</f>
        <v>3.37</v>
      </c>
      <c r="J3146" s="78">
        <f>+IF(ISNUMBER(DATA!AK1000),DATA!AK1000,"n/a")</f>
        <v>0.01</v>
      </c>
      <c r="K3146" s="88">
        <f>+IF(ISNUMBER(DATA!AT1000),DATA!AT1000,"n/a")</f>
        <v>3.48</v>
      </c>
      <c r="L3146" s="78">
        <f>+IF(ISNUMBER(DATA!AU1000),DATA!AU1000,"n/a")</f>
        <v>2.9000000000000001E-2</v>
      </c>
      <c r="M3146" s="67"/>
      <c r="N3146" s="67"/>
      <c r="O3146" s="67"/>
      <c r="P3146" s="67"/>
      <c r="Q3146" s="67"/>
      <c r="S3146" s="71"/>
      <c r="U3146" s="71"/>
      <c r="W3146" s="71"/>
      <c r="Y3146" s="71"/>
    </row>
    <row r="3147" spans="1:25" s="70" customFormat="1" x14ac:dyDescent="0.2">
      <c r="A3147" s="67" t="s">
        <v>28</v>
      </c>
      <c r="B3147" s="67" t="s">
        <v>23</v>
      </c>
      <c r="C3147" s="67" t="s">
        <v>26</v>
      </c>
      <c r="D3147" s="67" t="s">
        <v>303</v>
      </c>
      <c r="E3147" s="88">
        <f>+IF(ISNUMBER(DATA!P1001),DATA!P1001,"n/a")</f>
        <v>2.88</v>
      </c>
      <c r="F3147" s="78">
        <f>+IF(ISNUMBER(DATA!Q1001),DATA!Q1001,"n/a")</f>
        <v>-4.4999999999999998E-2</v>
      </c>
      <c r="G3147" s="88">
        <f>+IF(ISNUMBER(DATA!Z1001),DATA!Z1001,"n/a")</f>
        <v>2.98</v>
      </c>
      <c r="H3147" s="78">
        <f>+IF(ISNUMBER(DATA!AA1001),DATA!AA1001,"n/a")</f>
        <v>-0.04</v>
      </c>
      <c r="I3147" s="88">
        <f>+IF(ISNUMBER(DATA!AJ1001),DATA!AJ1001,"n/a")</f>
        <v>2.98</v>
      </c>
      <c r="J3147" s="78">
        <f>+IF(ISNUMBER(DATA!AK1001),DATA!AK1001,"n/a")</f>
        <v>-5.8999999999999997E-2</v>
      </c>
      <c r="K3147" s="88">
        <f>+IF(ISNUMBER(DATA!AT1001),DATA!AT1001,"n/a")</f>
        <v>2.97</v>
      </c>
      <c r="L3147" s="78">
        <f>+IF(ISNUMBER(DATA!AU1001),DATA!AU1001,"n/a")</f>
        <v>-4.2999999999999997E-2</v>
      </c>
      <c r="M3147" s="67"/>
      <c r="N3147" s="67"/>
      <c r="O3147" s="67"/>
      <c r="P3147" s="67"/>
      <c r="Q3147" s="67"/>
      <c r="S3147" s="71"/>
      <c r="U3147" s="71"/>
      <c r="W3147" s="71"/>
      <c r="Y3147" s="71"/>
    </row>
    <row r="3148" spans="1:25" s="70" customFormat="1" x14ac:dyDescent="0.2">
      <c r="A3148" s="67" t="s">
        <v>28</v>
      </c>
      <c r="B3148" s="67" t="s">
        <v>23</v>
      </c>
      <c r="C3148" s="67" t="s">
        <v>26</v>
      </c>
      <c r="D3148" s="67" t="s">
        <v>304</v>
      </c>
      <c r="E3148" s="88">
        <f>+IF(ISNUMBER(DATA!P1002),DATA!P1002,"n/a")</f>
        <v>2.9</v>
      </c>
      <c r="F3148" s="78">
        <f>+IF(ISNUMBER(DATA!Q1002),DATA!Q1002,"n/a")</f>
        <v>-0.23300000000000001</v>
      </c>
      <c r="G3148" s="88">
        <f>+IF(ISNUMBER(DATA!Z1002),DATA!Z1002,"n/a")</f>
        <v>2.95</v>
      </c>
      <c r="H3148" s="78">
        <f>+IF(ISNUMBER(DATA!AA1002),DATA!AA1002,"n/a")</f>
        <v>-0.20799999999999999</v>
      </c>
      <c r="I3148" s="88">
        <f>+IF(ISNUMBER(DATA!AJ1002),DATA!AJ1002,"n/a")</f>
        <v>2.98</v>
      </c>
      <c r="J3148" s="78">
        <f>+IF(ISNUMBER(DATA!AK1002),DATA!AK1002,"n/a")</f>
        <v>-0.193</v>
      </c>
      <c r="K3148" s="88">
        <f>+IF(ISNUMBER(DATA!AT1002),DATA!AT1002,"n/a")</f>
        <v>3</v>
      </c>
      <c r="L3148" s="78">
        <f>+IF(ISNUMBER(DATA!AU1002),DATA!AU1002,"n/a")</f>
        <v>-0.19</v>
      </c>
      <c r="M3148" s="67"/>
      <c r="N3148" s="67"/>
      <c r="O3148" s="67"/>
      <c r="P3148" s="67"/>
      <c r="Q3148" s="67"/>
      <c r="S3148" s="71"/>
      <c r="U3148" s="71"/>
      <c r="W3148" s="71"/>
      <c r="Y3148" s="71"/>
    </row>
    <row r="3149" spans="1:25" s="70" customFormat="1" x14ac:dyDescent="0.2">
      <c r="A3149" s="67" t="s">
        <v>28</v>
      </c>
      <c r="B3149" s="67" t="s">
        <v>23</v>
      </c>
      <c r="C3149" s="67" t="s">
        <v>26</v>
      </c>
      <c r="D3149" s="67" t="s">
        <v>305</v>
      </c>
      <c r="E3149" s="88">
        <f>+IF(ISNUMBER(DATA!P1003),DATA!P1003,"n/a")</f>
        <v>3.57</v>
      </c>
      <c r="F3149" s="78">
        <f>+IF(ISNUMBER(DATA!Q1003),DATA!Q1003,"n/a")</f>
        <v>3.4000000000000002E-2</v>
      </c>
      <c r="G3149" s="88">
        <f>+IF(ISNUMBER(DATA!Z1003),DATA!Z1003,"n/a")</f>
        <v>3.53</v>
      </c>
      <c r="H3149" s="78">
        <f>+IF(ISNUMBER(DATA!AA1003),DATA!AA1003,"n/a")</f>
        <v>2.4E-2</v>
      </c>
      <c r="I3149" s="88">
        <f>+IF(ISNUMBER(DATA!AJ1003),DATA!AJ1003,"n/a")</f>
        <v>3.51</v>
      </c>
      <c r="J3149" s="78">
        <f>+IF(ISNUMBER(DATA!AK1003),DATA!AK1003,"n/a")</f>
        <v>3.5000000000000003E-2</v>
      </c>
      <c r="K3149" s="88">
        <f>+IF(ISNUMBER(DATA!AT1003),DATA!AT1003,"n/a")</f>
        <v>3.53</v>
      </c>
      <c r="L3149" s="78">
        <f>+IF(ISNUMBER(DATA!AU1003),DATA!AU1003,"n/a")</f>
        <v>6.7000000000000004E-2</v>
      </c>
      <c r="M3149" s="67"/>
      <c r="N3149" s="67"/>
      <c r="O3149" s="67"/>
      <c r="P3149" s="67"/>
      <c r="Q3149" s="67"/>
      <c r="S3149" s="71"/>
      <c r="U3149" s="71"/>
      <c r="W3149" s="71"/>
      <c r="Y3149" s="71"/>
    </row>
    <row r="3150" spans="1:25" s="70" customFormat="1" x14ac:dyDescent="0.2">
      <c r="A3150" s="67" t="s">
        <v>28</v>
      </c>
      <c r="B3150" s="67" t="s">
        <v>23</v>
      </c>
      <c r="C3150" s="67" t="s">
        <v>26</v>
      </c>
      <c r="D3150" s="67" t="s">
        <v>306</v>
      </c>
      <c r="E3150" s="88">
        <f>+IF(ISNUMBER(DATA!P1004),DATA!P1004,"n/a")</f>
        <v>3.08</v>
      </c>
      <c r="F3150" s="78">
        <f>+IF(ISNUMBER(DATA!Q1004),DATA!Q1004,"n/a")</f>
        <v>-6.0999999999999999E-2</v>
      </c>
      <c r="G3150" s="88">
        <f>+IF(ISNUMBER(DATA!Z1004),DATA!Z1004,"n/a")</f>
        <v>2.98</v>
      </c>
      <c r="H3150" s="78">
        <f>+IF(ISNUMBER(DATA!AA1004),DATA!AA1004,"n/a")</f>
        <v>-0.10100000000000001</v>
      </c>
      <c r="I3150" s="88">
        <f>+IF(ISNUMBER(DATA!AJ1004),DATA!AJ1004,"n/a")</f>
        <v>2.99</v>
      </c>
      <c r="J3150" s="78">
        <f>+IF(ISNUMBER(DATA!AK1004),DATA!AK1004,"n/a")</f>
        <v>-7.8E-2</v>
      </c>
      <c r="K3150" s="88">
        <f>+IF(ISNUMBER(DATA!AT1004),DATA!AT1004,"n/a")</f>
        <v>2.98</v>
      </c>
      <c r="L3150" s="78">
        <f>+IF(ISNUMBER(DATA!AU1004),DATA!AU1004,"n/a")</f>
        <v>-7.0000000000000007E-2</v>
      </c>
      <c r="M3150" s="67"/>
      <c r="N3150" s="67"/>
      <c r="O3150" s="67"/>
      <c r="P3150" s="67"/>
      <c r="Q3150" s="67"/>
      <c r="S3150" s="71"/>
      <c r="U3150" s="71"/>
      <c r="W3150" s="71"/>
      <c r="Y3150" s="71"/>
    </row>
    <row r="3151" spans="1:25" s="70" customFormat="1" x14ac:dyDescent="0.2">
      <c r="A3151" s="67" t="s">
        <v>28</v>
      </c>
      <c r="B3151" s="67" t="s">
        <v>23</v>
      </c>
      <c r="C3151" s="67" t="s">
        <v>26</v>
      </c>
      <c r="D3151" s="67" t="s">
        <v>307</v>
      </c>
      <c r="E3151" s="88">
        <f>+IF(ISNUMBER(DATA!P1005),DATA!P1005,"n/a")</f>
        <v>3.21</v>
      </c>
      <c r="F3151" s="78">
        <f>+IF(ISNUMBER(DATA!Q1005),DATA!Q1005,"n/a")</f>
        <v>-2.5000000000000001E-2</v>
      </c>
      <c r="G3151" s="88">
        <f>+IF(ISNUMBER(DATA!Z1005),DATA!Z1005,"n/a")</f>
        <v>3.34</v>
      </c>
      <c r="H3151" s="78">
        <f>+IF(ISNUMBER(DATA!AA1005),DATA!AA1005,"n/a")</f>
        <v>1.6E-2</v>
      </c>
      <c r="I3151" s="88">
        <f>+IF(ISNUMBER(DATA!AJ1005),DATA!AJ1005,"n/a")</f>
        <v>3.38</v>
      </c>
      <c r="J3151" s="78">
        <f>+IF(ISNUMBER(DATA!AK1005),DATA!AK1005,"n/a")</f>
        <v>3.2000000000000001E-2</v>
      </c>
      <c r="K3151" s="88">
        <f>+IF(ISNUMBER(DATA!AT1005),DATA!AT1005,"n/a")</f>
        <v>3.42</v>
      </c>
      <c r="L3151" s="78">
        <f>+IF(ISNUMBER(DATA!AU1005),DATA!AU1005,"n/a")</f>
        <v>3.5999999999999997E-2</v>
      </c>
      <c r="M3151" s="67"/>
      <c r="N3151" s="67"/>
      <c r="O3151" s="67"/>
      <c r="P3151" s="67"/>
      <c r="Q3151" s="67"/>
      <c r="S3151" s="71"/>
      <c r="U3151" s="71"/>
      <c r="W3151" s="71"/>
      <c r="Y3151" s="71"/>
    </row>
    <row r="3152" spans="1:25" s="70" customFormat="1" x14ac:dyDescent="0.2">
      <c r="A3152" s="67" t="s">
        <v>28</v>
      </c>
      <c r="B3152" s="67" t="s">
        <v>23</v>
      </c>
      <c r="C3152" s="67" t="s">
        <v>26</v>
      </c>
      <c r="D3152" s="67" t="s">
        <v>308</v>
      </c>
      <c r="E3152" s="88">
        <f>+IF(ISNUMBER(DATA!P1006),DATA!P1006,"n/a")</f>
        <v>3.64</v>
      </c>
      <c r="F3152" s="78">
        <f>+IF(ISNUMBER(DATA!Q1006),DATA!Q1006,"n/a")</f>
        <v>0.26700000000000002</v>
      </c>
      <c r="G3152" s="88">
        <f>+IF(ISNUMBER(DATA!Z1006),DATA!Z1006,"n/a")</f>
        <v>3.56</v>
      </c>
      <c r="H3152" s="78">
        <f>+IF(ISNUMBER(DATA!AA1006),DATA!AA1006,"n/a")</f>
        <v>0.21099999999999999</v>
      </c>
      <c r="I3152" s="88">
        <f>+IF(ISNUMBER(DATA!AJ1006),DATA!AJ1006,"n/a")</f>
        <v>3.5</v>
      </c>
      <c r="J3152" s="78">
        <f>+IF(ISNUMBER(DATA!AK1006),DATA!AK1006,"n/a")</f>
        <v>0.152</v>
      </c>
      <c r="K3152" s="88">
        <f>+IF(ISNUMBER(DATA!AT1006),DATA!AT1006,"n/a")</f>
        <v>3.46</v>
      </c>
      <c r="L3152" s="78">
        <f>+IF(ISNUMBER(DATA!AU1006),DATA!AU1006,"n/a")</f>
        <v>0.17499999999999999</v>
      </c>
      <c r="M3152" s="67"/>
      <c r="N3152" s="67"/>
      <c r="O3152" s="67"/>
      <c r="P3152" s="67"/>
      <c r="Q3152" s="67"/>
      <c r="S3152" s="71"/>
      <c r="U3152" s="71"/>
      <c r="W3152" s="71"/>
      <c r="Y3152" s="71"/>
    </row>
    <row r="3153" spans="1:25" s="70" customFormat="1" x14ac:dyDescent="0.2">
      <c r="A3153" s="67" t="s">
        <v>28</v>
      </c>
      <c r="B3153" s="67" t="s">
        <v>23</v>
      </c>
      <c r="C3153" s="67" t="s">
        <v>26</v>
      </c>
      <c r="D3153" s="67" t="s">
        <v>309</v>
      </c>
      <c r="E3153" s="88">
        <f>+IF(ISNUMBER(DATA!P1007),DATA!P1007,"n/a")</f>
        <v>2.96</v>
      </c>
      <c r="F3153" s="78">
        <f>+IF(ISNUMBER(DATA!Q1007),DATA!Q1007,"n/a")</f>
        <v>-9.5000000000000001E-2</v>
      </c>
      <c r="G3153" s="88">
        <f>+IF(ISNUMBER(DATA!Z1007),DATA!Z1007,"n/a")</f>
        <v>3.11</v>
      </c>
      <c r="H3153" s="78">
        <f>+IF(ISNUMBER(DATA!AA1007),DATA!AA1007,"n/a")</f>
        <v>-7.0999999999999994E-2</v>
      </c>
      <c r="I3153" s="88">
        <f>+IF(ISNUMBER(DATA!AJ1007),DATA!AJ1007,"n/a")</f>
        <v>3.12</v>
      </c>
      <c r="J3153" s="78">
        <f>+IF(ISNUMBER(DATA!AK1007),DATA!AK1007,"n/a")</f>
        <v>-4.9000000000000002E-2</v>
      </c>
      <c r="K3153" s="88">
        <f>+IF(ISNUMBER(DATA!AT1007),DATA!AT1007,"n/a")</f>
        <v>3.21</v>
      </c>
      <c r="L3153" s="78">
        <f>+IF(ISNUMBER(DATA!AU1007),DATA!AU1007,"n/a")</f>
        <v>-3.5000000000000003E-2</v>
      </c>
      <c r="M3153" s="67"/>
      <c r="N3153" s="67"/>
      <c r="O3153" s="67"/>
      <c r="P3153" s="67"/>
      <c r="Q3153" s="67"/>
      <c r="S3153" s="71"/>
      <c r="U3153" s="71"/>
      <c r="W3153" s="71"/>
      <c r="Y3153" s="71"/>
    </row>
    <row r="3154" spans="1:25" s="70" customFormat="1" x14ac:dyDescent="0.2">
      <c r="A3154" s="67" t="s">
        <v>28</v>
      </c>
      <c r="B3154" s="67" t="s">
        <v>23</v>
      </c>
      <c r="C3154" s="67" t="s">
        <v>26</v>
      </c>
      <c r="D3154" s="67" t="s">
        <v>310</v>
      </c>
      <c r="E3154" s="88">
        <f>+IF(ISNUMBER(DATA!P1008),DATA!P1008,"n/a")</f>
        <v>2.0099999999999998</v>
      </c>
      <c r="F3154" s="78">
        <f>+IF(ISNUMBER(DATA!Q1008),DATA!Q1008,"n/a")</f>
        <v>-0.46700000000000003</v>
      </c>
      <c r="G3154" s="88">
        <f>+IF(ISNUMBER(DATA!Z1008),DATA!Z1008,"n/a")</f>
        <v>2.0299999999999998</v>
      </c>
      <c r="H3154" s="78">
        <f>+IF(ISNUMBER(DATA!AA1008),DATA!AA1008,"n/a")</f>
        <v>-0.45700000000000002</v>
      </c>
      <c r="I3154" s="88">
        <f>+IF(ISNUMBER(DATA!AJ1008),DATA!AJ1008,"n/a")</f>
        <v>2.04</v>
      </c>
      <c r="J3154" s="78">
        <f>+IF(ISNUMBER(DATA!AK1008),DATA!AK1008,"n/a")</f>
        <v>-0.44900000000000001</v>
      </c>
      <c r="K3154" s="88">
        <f>+IF(ISNUMBER(DATA!AT1008),DATA!AT1008,"n/a")</f>
        <v>2.08</v>
      </c>
      <c r="L3154" s="78">
        <f>+IF(ISNUMBER(DATA!AU1008),DATA!AU1008,"n/a")</f>
        <v>-0.42499999999999999</v>
      </c>
      <c r="M3154" s="67"/>
      <c r="N3154" s="67"/>
      <c r="O3154" s="67"/>
      <c r="P3154" s="67"/>
      <c r="Q3154" s="67"/>
      <c r="S3154" s="71"/>
      <c r="U3154" s="71"/>
      <c r="W3154" s="71"/>
      <c r="Y3154" s="71"/>
    </row>
    <row r="3155" spans="1:25" s="70" customFormat="1" x14ac:dyDescent="0.2">
      <c r="A3155" s="67" t="s">
        <v>28</v>
      </c>
      <c r="B3155" s="67" t="s">
        <v>23</v>
      </c>
      <c r="C3155" s="67" t="s">
        <v>26</v>
      </c>
      <c r="D3155" s="67" t="s">
        <v>311</v>
      </c>
      <c r="E3155" s="88">
        <f>+IF(ISNUMBER(DATA!P1009),DATA!P1009,"n/a")</f>
        <v>2.99</v>
      </c>
      <c r="F3155" s="78">
        <f>+IF(ISNUMBER(DATA!Q1009),DATA!Q1009,"n/a")</f>
        <v>-5.7000000000000002E-2</v>
      </c>
      <c r="G3155" s="88">
        <f>+IF(ISNUMBER(DATA!Z1009),DATA!Z1009,"n/a")</f>
        <v>3.1</v>
      </c>
      <c r="H3155" s="78">
        <f>+IF(ISNUMBER(DATA!AA1009),DATA!AA1009,"n/a")</f>
        <v>-2.5999999999999999E-2</v>
      </c>
      <c r="I3155" s="88">
        <f>+IF(ISNUMBER(DATA!AJ1009),DATA!AJ1009,"n/a")</f>
        <v>3.11</v>
      </c>
      <c r="J3155" s="78">
        <f>+IF(ISNUMBER(DATA!AK1009),DATA!AK1009,"n/a")</f>
        <v>-2.7E-2</v>
      </c>
      <c r="K3155" s="88">
        <f>+IF(ISNUMBER(DATA!AT1009),DATA!AT1009,"n/a")</f>
        <v>3.08</v>
      </c>
      <c r="L3155" s="78">
        <f>+IF(ISNUMBER(DATA!AU1009),DATA!AU1009,"n/a")</f>
        <v>-4.2999999999999997E-2</v>
      </c>
      <c r="M3155" s="67"/>
      <c r="N3155" s="67"/>
      <c r="O3155" s="67"/>
      <c r="P3155" s="67"/>
      <c r="Q3155" s="67"/>
      <c r="S3155" s="71"/>
      <c r="U3155" s="71"/>
      <c r="W3155" s="71"/>
      <c r="Y3155" s="71"/>
    </row>
    <row r="3156" spans="1:25" s="70" customFormat="1" x14ac:dyDescent="0.2">
      <c r="A3156" s="67" t="s">
        <v>28</v>
      </c>
      <c r="B3156" s="67" t="s">
        <v>23</v>
      </c>
      <c r="C3156" s="67" t="s">
        <v>26</v>
      </c>
      <c r="D3156" s="67" t="s">
        <v>312</v>
      </c>
      <c r="E3156" s="88">
        <f>+IF(ISNUMBER(DATA!P1010),DATA!P1010,"n/a")</f>
        <v>2.97</v>
      </c>
      <c r="F3156" s="78">
        <f>+IF(ISNUMBER(DATA!Q1010),DATA!Q1010,"n/a")</f>
        <v>8.8999999999999996E-2</v>
      </c>
      <c r="G3156" s="88">
        <f>+IF(ISNUMBER(DATA!Z1010),DATA!Z1010,"n/a")</f>
        <v>3.13</v>
      </c>
      <c r="H3156" s="78">
        <f>+IF(ISNUMBER(DATA!AA1010),DATA!AA1010,"n/a")</f>
        <v>8.5999999999999993E-2</v>
      </c>
      <c r="I3156" s="88">
        <f>+IF(ISNUMBER(DATA!AJ1010),DATA!AJ1010,"n/a")</f>
        <v>3.19</v>
      </c>
      <c r="J3156" s="78">
        <f>+IF(ISNUMBER(DATA!AK1010),DATA!AK1010,"n/a")</f>
        <v>6.4000000000000001E-2</v>
      </c>
      <c r="K3156" s="88">
        <f>+IF(ISNUMBER(DATA!AT1010),DATA!AT1010,"n/a")</f>
        <v>3.07</v>
      </c>
      <c r="L3156" s="78">
        <f>+IF(ISNUMBER(DATA!AU1010),DATA!AU1010,"n/a")</f>
        <v>-1.6E-2</v>
      </c>
      <c r="M3156" s="67"/>
      <c r="N3156" s="67"/>
      <c r="O3156" s="67"/>
      <c r="P3156" s="67"/>
      <c r="Q3156" s="67"/>
      <c r="S3156" s="71"/>
      <c r="U3156" s="71"/>
      <c r="W3156" s="71"/>
      <c r="Y3156" s="71"/>
    </row>
    <row r="3157" spans="1:25" s="70" customFormat="1" x14ac:dyDescent="0.2">
      <c r="A3157" s="67" t="s">
        <v>28</v>
      </c>
      <c r="B3157" s="67" t="s">
        <v>23</v>
      </c>
      <c r="C3157" s="67" t="s">
        <v>26</v>
      </c>
      <c r="D3157" s="67" t="s">
        <v>313</v>
      </c>
      <c r="E3157" s="88">
        <f>+IF(ISNUMBER(DATA!P1011),DATA!P1011,"n/a")</f>
        <v>3.01</v>
      </c>
      <c r="F3157" s="78">
        <f>+IF(ISNUMBER(DATA!Q1011),DATA!Q1011,"n/a")</f>
        <v>-9.5000000000000001E-2</v>
      </c>
      <c r="G3157" s="88">
        <f>+IF(ISNUMBER(DATA!Z1011),DATA!Z1011,"n/a")</f>
        <v>3.19</v>
      </c>
      <c r="H3157" s="78">
        <f>+IF(ISNUMBER(DATA!AA1011),DATA!AA1011,"n/a")</f>
        <v>-2.7E-2</v>
      </c>
      <c r="I3157" s="88">
        <f>+IF(ISNUMBER(DATA!AJ1011),DATA!AJ1011,"n/a")</f>
        <v>3.26</v>
      </c>
      <c r="J3157" s="78">
        <f>+IF(ISNUMBER(DATA!AK1011),DATA!AK1011,"n/a")</f>
        <v>1.2E-2</v>
      </c>
      <c r="K3157" s="88">
        <f>+IF(ISNUMBER(DATA!AT1011),DATA!AT1011,"n/a")</f>
        <v>3.3</v>
      </c>
      <c r="L3157" s="78">
        <f>+IF(ISNUMBER(DATA!AU1011),DATA!AU1011,"n/a")</f>
        <v>0.01</v>
      </c>
      <c r="M3157" s="67"/>
      <c r="N3157" s="67"/>
      <c r="O3157" s="67"/>
      <c r="P3157" s="67"/>
      <c r="Q3157" s="67"/>
      <c r="S3157" s="71"/>
      <c r="U3157" s="71"/>
      <c r="W3157" s="71"/>
      <c r="Y3157" s="71"/>
    </row>
    <row r="3158" spans="1:25" s="70" customFormat="1" x14ac:dyDescent="0.2">
      <c r="A3158" s="67" t="s">
        <v>28</v>
      </c>
      <c r="B3158" s="67" t="s">
        <v>23</v>
      </c>
      <c r="C3158" s="67" t="s">
        <v>26</v>
      </c>
      <c r="D3158" s="67" t="s">
        <v>314</v>
      </c>
      <c r="E3158" s="88">
        <f>+IF(ISNUMBER(DATA!P1012),DATA!P1012,"n/a")</f>
        <v>3.92</v>
      </c>
      <c r="F3158" s="78">
        <f>+IF(ISNUMBER(DATA!Q1012),DATA!Q1012,"n/a")</f>
        <v>5.5E-2</v>
      </c>
      <c r="G3158" s="88">
        <f>+IF(ISNUMBER(DATA!Z1012),DATA!Z1012,"n/a")</f>
        <v>3.84</v>
      </c>
      <c r="H3158" s="78">
        <f>+IF(ISNUMBER(DATA!AA1012),DATA!AA1012,"n/a")</f>
        <v>1.6E-2</v>
      </c>
      <c r="I3158" s="88">
        <f>+IF(ISNUMBER(DATA!AJ1012),DATA!AJ1012,"n/a")</f>
        <v>3.81</v>
      </c>
      <c r="J3158" s="78">
        <f>+IF(ISNUMBER(DATA!AK1012),DATA!AK1012,"n/a")</f>
        <v>4.3999999999999997E-2</v>
      </c>
      <c r="K3158" s="88">
        <f>+IF(ISNUMBER(DATA!AT1012),DATA!AT1012,"n/a")</f>
        <v>3.85</v>
      </c>
      <c r="L3158" s="78">
        <f>+IF(ISNUMBER(DATA!AU1012),DATA!AU1012,"n/a")</f>
        <v>6.0999999999999999E-2</v>
      </c>
      <c r="M3158" s="67"/>
      <c r="N3158" s="67"/>
      <c r="O3158" s="67"/>
      <c r="P3158" s="67"/>
      <c r="Q3158" s="67"/>
      <c r="S3158" s="71"/>
      <c r="U3158" s="71"/>
      <c r="W3158" s="71"/>
      <c r="Y3158" s="71"/>
    </row>
    <row r="3159" spans="1:25" s="70" customFormat="1" x14ac:dyDescent="0.2">
      <c r="A3159" s="67" t="s">
        <v>28</v>
      </c>
      <c r="B3159" s="67" t="s">
        <v>23</v>
      </c>
      <c r="C3159" s="67" t="s">
        <v>26</v>
      </c>
      <c r="D3159" s="67" t="s">
        <v>315</v>
      </c>
      <c r="E3159" s="88">
        <f>+IF(ISNUMBER(DATA!P1013),DATA!P1013,"n/a")</f>
        <v>2.83</v>
      </c>
      <c r="F3159" s="78">
        <f>+IF(ISNUMBER(DATA!Q1013),DATA!Q1013,"n/a")</f>
        <v>-0.11600000000000001</v>
      </c>
      <c r="G3159" s="88">
        <f>+IF(ISNUMBER(DATA!Z1013),DATA!Z1013,"n/a")</f>
        <v>2.83</v>
      </c>
      <c r="H3159" s="78">
        <f>+IF(ISNUMBER(DATA!AA1013),DATA!AA1013,"n/a")</f>
        <v>-0.17699999999999999</v>
      </c>
      <c r="I3159" s="88">
        <f>+IF(ISNUMBER(DATA!AJ1013),DATA!AJ1013,"n/a")</f>
        <v>2.86</v>
      </c>
      <c r="J3159" s="78">
        <f>+IF(ISNUMBER(DATA!AK1013),DATA!AK1013,"n/a")</f>
        <v>-0.17199999999999999</v>
      </c>
      <c r="K3159" s="88">
        <f>+IF(ISNUMBER(DATA!AT1013),DATA!AT1013,"n/a")</f>
        <v>2.94</v>
      </c>
      <c r="L3159" s="78">
        <f>+IF(ISNUMBER(DATA!AU1013),DATA!AU1013,"n/a")</f>
        <v>-0.109</v>
      </c>
      <c r="M3159" s="67"/>
      <c r="N3159" s="67"/>
      <c r="O3159" s="67"/>
      <c r="P3159" s="67"/>
      <c r="Q3159" s="67"/>
      <c r="S3159" s="71"/>
      <c r="U3159" s="71"/>
      <c r="W3159" s="71"/>
      <c r="Y3159" s="71"/>
    </row>
    <row r="3160" spans="1:25" s="70" customFormat="1" x14ac:dyDescent="0.2">
      <c r="A3160" s="67" t="s">
        <v>28</v>
      </c>
      <c r="B3160" s="67" t="s">
        <v>23</v>
      </c>
      <c r="C3160" s="67" t="s">
        <v>26</v>
      </c>
      <c r="D3160" s="67" t="s">
        <v>316</v>
      </c>
      <c r="E3160" s="88">
        <f>+IF(ISNUMBER(DATA!P1014),DATA!P1014,"n/a")</f>
        <v>3.14</v>
      </c>
      <c r="F3160" s="78">
        <f>+IF(ISNUMBER(DATA!Q1014),DATA!Q1014,"n/a")</f>
        <v>-0.20699999999999999</v>
      </c>
      <c r="G3160" s="88">
        <f>+IF(ISNUMBER(DATA!Z1014),DATA!Z1014,"n/a")</f>
        <v>3.1</v>
      </c>
      <c r="H3160" s="78">
        <f>+IF(ISNUMBER(DATA!AA1014),DATA!AA1014,"n/a")</f>
        <v>-0.20499999999999999</v>
      </c>
      <c r="I3160" s="88">
        <f>+IF(ISNUMBER(DATA!AJ1014),DATA!AJ1014,"n/a")</f>
        <v>3.04</v>
      </c>
      <c r="J3160" s="78">
        <f>+IF(ISNUMBER(DATA!AK1014),DATA!AK1014,"n/a")</f>
        <v>-0.185</v>
      </c>
      <c r="K3160" s="88">
        <f>+IF(ISNUMBER(DATA!AT1014),DATA!AT1014,"n/a")</f>
        <v>3.18</v>
      </c>
      <c r="L3160" s="78">
        <f>+IF(ISNUMBER(DATA!AU1014),DATA!AU1014,"n/a")</f>
        <v>-0.14599999999999999</v>
      </c>
      <c r="M3160" s="67"/>
      <c r="N3160" s="67"/>
      <c r="O3160" s="67"/>
      <c r="P3160" s="67"/>
      <c r="Q3160" s="67"/>
      <c r="S3160" s="71"/>
      <c r="U3160" s="71"/>
      <c r="W3160" s="71"/>
      <c r="Y3160" s="71"/>
    </row>
    <row r="3161" spans="1:25" s="70" customFormat="1" x14ac:dyDescent="0.2">
      <c r="A3161" s="67" t="s">
        <v>28</v>
      </c>
      <c r="B3161" s="67" t="s">
        <v>23</v>
      </c>
      <c r="C3161" s="67" t="s">
        <v>26</v>
      </c>
      <c r="D3161" s="67" t="s">
        <v>317</v>
      </c>
      <c r="E3161" s="88">
        <f>+IF(ISNUMBER(DATA!P1015),DATA!P1015,"n/a")</f>
        <v>3.97</v>
      </c>
      <c r="F3161" s="78">
        <f>+IF(ISNUMBER(DATA!Q1015),DATA!Q1015,"n/a")</f>
        <v>8.9999999999999993E-3</v>
      </c>
      <c r="G3161" s="88">
        <f>+IF(ISNUMBER(DATA!Z1015),DATA!Z1015,"n/a")</f>
        <v>3.83</v>
      </c>
      <c r="H3161" s="78">
        <f>+IF(ISNUMBER(DATA!AA1015),DATA!AA1015,"n/a")</f>
        <v>-2.7E-2</v>
      </c>
      <c r="I3161" s="88">
        <f>+IF(ISNUMBER(DATA!AJ1015),DATA!AJ1015,"n/a")</f>
        <v>3.84</v>
      </c>
      <c r="J3161" s="78">
        <f>+IF(ISNUMBER(DATA!AK1015),DATA!AK1015,"n/a")</f>
        <v>8.0000000000000002E-3</v>
      </c>
      <c r="K3161" s="88">
        <f>+IF(ISNUMBER(DATA!AT1015),DATA!AT1015,"n/a")</f>
        <v>3.9</v>
      </c>
      <c r="L3161" s="78">
        <f>+IF(ISNUMBER(DATA!AU1015),DATA!AU1015,"n/a")</f>
        <v>2.4E-2</v>
      </c>
      <c r="M3161" s="67"/>
      <c r="N3161" s="67"/>
      <c r="O3161" s="67"/>
      <c r="P3161" s="67"/>
      <c r="Q3161" s="67"/>
      <c r="S3161" s="71"/>
      <c r="U3161" s="71"/>
      <c r="W3161" s="71"/>
      <c r="Y3161" s="71"/>
    </row>
    <row r="3162" spans="1:25" s="70" customFormat="1" x14ac:dyDescent="0.2">
      <c r="A3162" s="67" t="s">
        <v>28</v>
      </c>
      <c r="B3162" s="67" t="s">
        <v>23</v>
      </c>
      <c r="C3162" s="67" t="s">
        <v>26</v>
      </c>
      <c r="D3162" s="67" t="s">
        <v>318</v>
      </c>
      <c r="E3162" s="88">
        <f>+IF(ISNUMBER(DATA!P1016),DATA!P1016,"n/a")</f>
        <v>2.38</v>
      </c>
      <c r="F3162" s="78">
        <f>+IF(ISNUMBER(DATA!Q1016),DATA!Q1016,"n/a")</f>
        <v>-0.373</v>
      </c>
      <c r="G3162" s="88">
        <f>+IF(ISNUMBER(DATA!Z1016),DATA!Z1016,"n/a")</f>
        <v>2.4300000000000002</v>
      </c>
      <c r="H3162" s="78">
        <f>+IF(ISNUMBER(DATA!AA1016),DATA!AA1016,"n/a")</f>
        <v>-0.36199999999999999</v>
      </c>
      <c r="I3162" s="88">
        <f>+IF(ISNUMBER(DATA!AJ1016),DATA!AJ1016,"n/a")</f>
        <v>2.46</v>
      </c>
      <c r="J3162" s="78">
        <f>+IF(ISNUMBER(DATA!AK1016),DATA!AK1016,"n/a")</f>
        <v>-0.34100000000000003</v>
      </c>
      <c r="K3162" s="88">
        <f>+IF(ISNUMBER(DATA!AT1016),DATA!AT1016,"n/a")</f>
        <v>2.54</v>
      </c>
      <c r="L3162" s="78">
        <f>+IF(ISNUMBER(DATA!AU1016),DATA!AU1016,"n/a")</f>
        <v>-0.31900000000000001</v>
      </c>
      <c r="M3162" s="67"/>
      <c r="N3162" s="67"/>
      <c r="O3162" s="67"/>
      <c r="P3162" s="67"/>
      <c r="Q3162" s="67"/>
      <c r="S3162" s="71"/>
      <c r="U3162" s="71"/>
      <c r="W3162" s="71"/>
      <c r="Y3162" s="71"/>
    </row>
    <row r="3163" spans="1:25" s="70" customFormat="1" x14ac:dyDescent="0.2">
      <c r="A3163" s="67" t="s">
        <v>28</v>
      </c>
      <c r="B3163" s="67" t="s">
        <v>23</v>
      </c>
      <c r="C3163" s="67" t="s">
        <v>26</v>
      </c>
      <c r="D3163" s="67" t="s">
        <v>319</v>
      </c>
      <c r="E3163" s="88">
        <f>+IF(ISNUMBER(DATA!P1017),DATA!P1017,"n/a")</f>
        <v>2.87</v>
      </c>
      <c r="F3163" s="78">
        <f>+IF(ISNUMBER(DATA!Q1017),DATA!Q1017,"n/a")</f>
        <v>-0.02</v>
      </c>
      <c r="G3163" s="88">
        <f>+IF(ISNUMBER(DATA!Z1017),DATA!Z1017,"n/a")</f>
        <v>2.86</v>
      </c>
      <c r="H3163" s="78">
        <f>+IF(ISNUMBER(DATA!AA1017),DATA!AA1017,"n/a")</f>
        <v>-4.1000000000000002E-2</v>
      </c>
      <c r="I3163" s="88">
        <f>+IF(ISNUMBER(DATA!AJ1017),DATA!AJ1017,"n/a")</f>
        <v>2.89</v>
      </c>
      <c r="J3163" s="78">
        <f>+IF(ISNUMBER(DATA!AK1017),DATA!AK1017,"n/a")</f>
        <v>-3.3000000000000002E-2</v>
      </c>
      <c r="K3163" s="88">
        <f>+IF(ISNUMBER(DATA!AT1017),DATA!AT1017,"n/a")</f>
        <v>2.87</v>
      </c>
      <c r="L3163" s="78">
        <f>+IF(ISNUMBER(DATA!AU1017),DATA!AU1017,"n/a")</f>
        <v>-6.0999999999999999E-2</v>
      </c>
      <c r="M3163" s="67"/>
      <c r="N3163" s="67"/>
      <c r="O3163" s="67"/>
      <c r="P3163" s="67"/>
      <c r="Q3163" s="67"/>
      <c r="S3163" s="71"/>
      <c r="U3163" s="71"/>
      <c r="W3163" s="71"/>
      <c r="Y3163" s="71"/>
    </row>
    <row r="3164" spans="1:25" s="70" customFormat="1" x14ac:dyDescent="0.2">
      <c r="A3164" s="67" t="s">
        <v>28</v>
      </c>
      <c r="B3164" s="67" t="s">
        <v>23</v>
      </c>
      <c r="C3164" s="67" t="s">
        <v>26</v>
      </c>
      <c r="D3164" s="67" t="s">
        <v>320</v>
      </c>
      <c r="E3164" s="88">
        <f>+IF(ISNUMBER(DATA!P1018),DATA!P1018,"n/a")</f>
        <v>4.03</v>
      </c>
      <c r="F3164" s="78">
        <f>+IF(ISNUMBER(DATA!Q1018),DATA!Q1018,"n/a")</f>
        <v>0.104</v>
      </c>
      <c r="G3164" s="88">
        <f>+IF(ISNUMBER(DATA!Z1018),DATA!Z1018,"n/a")</f>
        <v>3.88</v>
      </c>
      <c r="H3164" s="78">
        <f>+IF(ISNUMBER(DATA!AA1018),DATA!AA1018,"n/a")</f>
        <v>9.0999999999999998E-2</v>
      </c>
      <c r="I3164" s="88">
        <f>+IF(ISNUMBER(DATA!AJ1018),DATA!AJ1018,"n/a")</f>
        <v>3.71</v>
      </c>
      <c r="J3164" s="78">
        <f>+IF(ISNUMBER(DATA!AK1018),DATA!AK1018,"n/a")</f>
        <v>9.2999999999999999E-2</v>
      </c>
      <c r="K3164" s="88">
        <f>+IF(ISNUMBER(DATA!AT1018),DATA!AT1018,"n/a")</f>
        <v>3.69</v>
      </c>
      <c r="L3164" s="78">
        <f>+IF(ISNUMBER(DATA!AU1018),DATA!AU1018,"n/a")</f>
        <v>9.2999999999999999E-2</v>
      </c>
      <c r="M3164" s="67"/>
      <c r="N3164" s="67"/>
      <c r="O3164" s="67"/>
      <c r="P3164" s="67"/>
      <c r="Q3164" s="67"/>
      <c r="S3164" s="71"/>
      <c r="U3164" s="71"/>
      <c r="W3164" s="71"/>
      <c r="Y3164" s="71"/>
    </row>
    <row r="3165" spans="1:25" s="70" customFormat="1" x14ac:dyDescent="0.2">
      <c r="A3165" s="67" t="s">
        <v>28</v>
      </c>
      <c r="B3165" s="67" t="s">
        <v>23</v>
      </c>
      <c r="C3165" s="67" t="s">
        <v>26</v>
      </c>
      <c r="D3165" s="67" t="s">
        <v>321</v>
      </c>
      <c r="E3165" s="88">
        <f>+IF(ISNUMBER(DATA!P1019),DATA!P1019,"n/a")</f>
        <v>3.53</v>
      </c>
      <c r="F3165" s="78">
        <f>+IF(ISNUMBER(DATA!Q1019),DATA!Q1019,"n/a")</f>
        <v>4.3999999999999997E-2</v>
      </c>
      <c r="G3165" s="88">
        <f>+IF(ISNUMBER(DATA!Z1019),DATA!Z1019,"n/a")</f>
        <v>3.49</v>
      </c>
      <c r="H3165" s="78">
        <f>+IF(ISNUMBER(DATA!AA1019),DATA!AA1019,"n/a")</f>
        <v>3.4000000000000002E-2</v>
      </c>
      <c r="I3165" s="88">
        <f>+IF(ISNUMBER(DATA!AJ1019),DATA!AJ1019,"n/a")</f>
        <v>3.49</v>
      </c>
      <c r="J3165" s="78">
        <f>+IF(ISNUMBER(DATA!AK1019),DATA!AK1019,"n/a")</f>
        <v>4.7E-2</v>
      </c>
      <c r="K3165" s="88">
        <f>+IF(ISNUMBER(DATA!AT1019),DATA!AT1019,"n/a")</f>
        <v>3.49</v>
      </c>
      <c r="L3165" s="78">
        <f>+IF(ISNUMBER(DATA!AU1019),DATA!AU1019,"n/a")</f>
        <v>7.0999999999999994E-2</v>
      </c>
      <c r="M3165" s="67"/>
      <c r="N3165" s="67"/>
      <c r="O3165" s="67"/>
      <c r="P3165" s="67"/>
      <c r="Q3165" s="67"/>
      <c r="S3165" s="71"/>
      <c r="U3165" s="71"/>
      <c r="W3165" s="71"/>
      <c r="Y3165" s="71"/>
    </row>
    <row r="3166" spans="1:25" s="70" customFormat="1" x14ac:dyDescent="0.2">
      <c r="A3166" s="67" t="s">
        <v>28</v>
      </c>
      <c r="B3166" s="67" t="s">
        <v>23</v>
      </c>
      <c r="C3166" s="67" t="s">
        <v>26</v>
      </c>
      <c r="D3166" s="67" t="s">
        <v>347</v>
      </c>
      <c r="E3166" s="88">
        <f>+IF(ISNUMBER(DATA!P1020),DATA!P1020,"n/a")</f>
        <v>2.98</v>
      </c>
      <c r="F3166" s="78">
        <f>+IF(ISNUMBER(DATA!Q1020),DATA!Q1020,"n/a")</f>
        <v>-2.4E-2</v>
      </c>
      <c r="G3166" s="88">
        <f>+IF(ISNUMBER(DATA!Z1020),DATA!Z1020,"n/a")</f>
        <v>2.9</v>
      </c>
      <c r="H3166" s="78">
        <f>+IF(ISNUMBER(DATA!AA1020),DATA!AA1020,"n/a")</f>
        <v>-5.6000000000000001E-2</v>
      </c>
      <c r="I3166" s="88">
        <f>+IF(ISNUMBER(DATA!AJ1020),DATA!AJ1020,"n/a")</f>
        <v>2.83</v>
      </c>
      <c r="J3166" s="78">
        <f>+IF(ISNUMBER(DATA!AK1020),DATA!AK1020,"n/a")</f>
        <v>-7.1999999999999995E-2</v>
      </c>
      <c r="K3166" s="88">
        <f>+IF(ISNUMBER(DATA!AT1020),DATA!AT1020,"n/a")</f>
        <v>2.84</v>
      </c>
      <c r="L3166" s="78">
        <f>+IF(ISNUMBER(DATA!AU1020),DATA!AU1020,"n/a")</f>
        <v>-7.3999999999999996E-2</v>
      </c>
      <c r="M3166" s="67"/>
      <c r="N3166" s="67"/>
      <c r="O3166" s="67"/>
      <c r="P3166" s="67"/>
      <c r="Q3166" s="67"/>
      <c r="S3166" s="71"/>
      <c r="U3166" s="71"/>
      <c r="W3166" s="71"/>
      <c r="Y3166" s="71"/>
    </row>
    <row r="3167" spans="1:25" s="70" customFormat="1" x14ac:dyDescent="0.2">
      <c r="A3167" s="67" t="s">
        <v>28</v>
      </c>
      <c r="B3167" s="67" t="s">
        <v>23</v>
      </c>
      <c r="C3167" s="67" t="s">
        <v>26</v>
      </c>
      <c r="D3167" s="67" t="s">
        <v>348</v>
      </c>
      <c r="E3167" s="88">
        <f>+IF(ISNUMBER(DATA!P1021),DATA!P1021,"n/a")</f>
        <v>3.67</v>
      </c>
      <c r="F3167" s="78">
        <f>+IF(ISNUMBER(DATA!Q1021),DATA!Q1021,"n/a")</f>
        <v>3.5000000000000003E-2</v>
      </c>
      <c r="G3167" s="88">
        <f>+IF(ISNUMBER(DATA!Z1021),DATA!Z1021,"n/a")</f>
        <v>3.64</v>
      </c>
      <c r="H3167" s="78">
        <f>+IF(ISNUMBER(DATA!AA1021),DATA!AA1021,"n/a")</f>
        <v>5.0999999999999997E-2</v>
      </c>
      <c r="I3167" s="88">
        <f>+IF(ISNUMBER(DATA!AJ1021),DATA!AJ1021,"n/a")</f>
        <v>3.63</v>
      </c>
      <c r="J3167" s="78">
        <f>+IF(ISNUMBER(DATA!AK1021),DATA!AK1021,"n/a")</f>
        <v>8.5000000000000006E-2</v>
      </c>
      <c r="K3167" s="88">
        <f>+IF(ISNUMBER(DATA!AT1021),DATA!AT1021,"n/a")</f>
        <v>3.69</v>
      </c>
      <c r="L3167" s="78">
        <f>+IF(ISNUMBER(DATA!AU1021),DATA!AU1021,"n/a")</f>
        <v>0.127</v>
      </c>
      <c r="M3167" s="67"/>
      <c r="N3167" s="67"/>
      <c r="O3167" s="67"/>
      <c r="P3167" s="67"/>
      <c r="Q3167" s="67"/>
      <c r="S3167" s="71"/>
      <c r="U3167" s="71"/>
      <c r="W3167" s="71"/>
      <c r="Y3167" s="71"/>
    </row>
    <row r="3168" spans="1:25" x14ac:dyDescent="0.2">
      <c r="E3168" s="101"/>
      <c r="F3168" s="103"/>
      <c r="G3168" s="101"/>
      <c r="H3168" s="103"/>
      <c r="I3168" s="101"/>
      <c r="J3168" s="103"/>
      <c r="K3168" s="101"/>
      <c r="L3168" s="103"/>
    </row>
    <row r="3169" spans="1:25" s="70" customFormat="1" x14ac:dyDescent="0.2">
      <c r="A3169" s="67" t="s">
        <v>11</v>
      </c>
      <c r="B3169" s="67" t="s">
        <v>24</v>
      </c>
      <c r="C3169" s="67" t="s">
        <v>0</v>
      </c>
      <c r="D3169" s="67" t="s">
        <v>274</v>
      </c>
      <c r="E3169" s="77">
        <f>+IF(ISNUMBER(DATA!H432),DATA!H432,"n/a")</f>
        <v>72291</v>
      </c>
      <c r="F3169" s="78">
        <f>+IF(ISNUMBER(DATA!I432),DATA!I432,"n/a")</f>
        <v>0.17100000000000001</v>
      </c>
      <c r="G3169" s="77">
        <f>+IF(ISNUMBER(DATA!R432),DATA!R432,"n/a")</f>
        <v>229443</v>
      </c>
      <c r="H3169" s="78">
        <f>+IF(ISNUMBER(DATA!S432),DATA!S432,"n/a")</f>
        <v>0.14499999999999999</v>
      </c>
      <c r="I3169" s="77">
        <f>+IF(ISNUMBER(DATA!AB432),DATA!AB432,"n/a")</f>
        <v>494855</v>
      </c>
      <c r="J3169" s="78">
        <f>+IF(ISNUMBER(DATA!AC432),DATA!AC432,"n/a")</f>
        <v>0.193</v>
      </c>
      <c r="K3169" s="77">
        <f>+IF(ISNUMBER(DATA!AL432),DATA!AL432,"n/a")</f>
        <v>968698</v>
      </c>
      <c r="L3169" s="78">
        <f>+IF(ISNUMBER(DATA!AM432),DATA!AM432,"n/a")</f>
        <v>0.17899999999999999</v>
      </c>
      <c r="M3169" s="67"/>
      <c r="N3169" s="67"/>
      <c r="O3169" s="67"/>
      <c r="P3169" s="67"/>
      <c r="Q3169" s="67"/>
      <c r="S3169" s="71"/>
      <c r="U3169" s="71"/>
      <c r="W3169" s="71"/>
      <c r="Y3169" s="71"/>
    </row>
    <row r="3170" spans="1:25" s="70" customFormat="1" x14ac:dyDescent="0.2">
      <c r="A3170" s="67" t="s">
        <v>11</v>
      </c>
      <c r="B3170" s="67" t="s">
        <v>24</v>
      </c>
      <c r="C3170" s="67" t="s">
        <v>0</v>
      </c>
      <c r="D3170" s="67" t="s">
        <v>275</v>
      </c>
      <c r="E3170" s="77">
        <f>+IF(ISNUMBER(DATA!H433),DATA!H433,"n/a")</f>
        <v>175754</v>
      </c>
      <c r="F3170" s="78">
        <f>+IF(ISNUMBER(DATA!I433),DATA!I433,"n/a")</f>
        <v>0.245</v>
      </c>
      <c r="G3170" s="77">
        <f>+IF(ISNUMBER(DATA!R433),DATA!R433,"n/a")</f>
        <v>581602</v>
      </c>
      <c r="H3170" s="78">
        <f>+IF(ISNUMBER(DATA!S433),DATA!S433,"n/a")</f>
        <v>0.221</v>
      </c>
      <c r="I3170" s="77">
        <f>+IF(ISNUMBER(DATA!AB433),DATA!AB433,"n/a")</f>
        <v>1177669</v>
      </c>
      <c r="J3170" s="78">
        <f>+IF(ISNUMBER(DATA!AC433),DATA!AC433,"n/a")</f>
        <v>0.214</v>
      </c>
      <c r="K3170" s="77">
        <f>+IF(ISNUMBER(DATA!AL433),DATA!AL433,"n/a")</f>
        <v>2222259</v>
      </c>
      <c r="L3170" s="78">
        <f>+IF(ISNUMBER(DATA!AM433),DATA!AM433,"n/a")</f>
        <v>0.19400000000000001</v>
      </c>
      <c r="M3170" s="67"/>
      <c r="N3170" s="67"/>
      <c r="O3170" s="67"/>
      <c r="P3170" s="67"/>
      <c r="Q3170" s="67"/>
      <c r="S3170" s="71"/>
      <c r="U3170" s="71"/>
      <c r="W3170" s="71"/>
      <c r="Y3170" s="71"/>
    </row>
    <row r="3171" spans="1:25" s="70" customFormat="1" x14ac:dyDescent="0.2">
      <c r="A3171" s="67" t="s">
        <v>11</v>
      </c>
      <c r="B3171" s="67" t="s">
        <v>24</v>
      </c>
      <c r="C3171" s="67" t="s">
        <v>0</v>
      </c>
      <c r="D3171" s="67" t="s">
        <v>276</v>
      </c>
      <c r="E3171" s="77">
        <f>+IF(ISNUMBER(DATA!H434),DATA!H434,"n/a")</f>
        <v>330236</v>
      </c>
      <c r="F3171" s="78">
        <f>+IF(ISNUMBER(DATA!I434),DATA!I434,"n/a")</f>
        <v>-1.2E-2</v>
      </c>
      <c r="G3171" s="77">
        <f>+IF(ISNUMBER(DATA!R434),DATA!R434,"n/a")</f>
        <v>1056882</v>
      </c>
      <c r="H3171" s="78">
        <f>+IF(ISNUMBER(DATA!S434),DATA!S434,"n/a")</f>
        <v>4.0000000000000001E-3</v>
      </c>
      <c r="I3171" s="77">
        <f>+IF(ISNUMBER(DATA!AB434),DATA!AB434,"n/a")</f>
        <v>2124678</v>
      </c>
      <c r="J3171" s="78">
        <f>+IF(ISNUMBER(DATA!AC434),DATA!AC434,"n/a")</f>
        <v>-3.4000000000000002E-2</v>
      </c>
      <c r="K3171" s="77">
        <f>+IF(ISNUMBER(DATA!AL434),DATA!AL434,"n/a")</f>
        <v>4393956</v>
      </c>
      <c r="L3171" s="78">
        <f>+IF(ISNUMBER(DATA!AM434),DATA!AM434,"n/a")</f>
        <v>2.3E-2</v>
      </c>
      <c r="M3171" s="67"/>
      <c r="N3171" s="67"/>
      <c r="O3171" s="67"/>
      <c r="P3171" s="67"/>
      <c r="Q3171" s="67"/>
      <c r="S3171" s="71"/>
      <c r="U3171" s="71"/>
      <c r="W3171" s="71"/>
      <c r="Y3171" s="71"/>
    </row>
    <row r="3172" spans="1:25" s="70" customFormat="1" x14ac:dyDescent="0.2">
      <c r="A3172" s="67" t="s">
        <v>11</v>
      </c>
      <c r="B3172" s="67" t="s">
        <v>24</v>
      </c>
      <c r="C3172" s="67" t="s">
        <v>0</v>
      </c>
      <c r="D3172" s="67" t="s">
        <v>277</v>
      </c>
      <c r="E3172" s="77">
        <f>+IF(ISNUMBER(DATA!H435),DATA!H435,"n/a")</f>
        <v>116399</v>
      </c>
      <c r="F3172" s="78">
        <f>+IF(ISNUMBER(DATA!I435),DATA!I435,"n/a")</f>
        <v>0.20200000000000001</v>
      </c>
      <c r="G3172" s="77">
        <f>+IF(ISNUMBER(DATA!R435),DATA!R435,"n/a")</f>
        <v>393657</v>
      </c>
      <c r="H3172" s="78">
        <f>+IF(ISNUMBER(DATA!S435),DATA!S435,"n/a")</f>
        <v>0.18099999999999999</v>
      </c>
      <c r="I3172" s="77">
        <f>+IF(ISNUMBER(DATA!AB435),DATA!AB435,"n/a")</f>
        <v>820274</v>
      </c>
      <c r="J3172" s="78">
        <f>+IF(ISNUMBER(DATA!AC435),DATA!AC435,"n/a")</f>
        <v>0.19500000000000001</v>
      </c>
      <c r="K3172" s="77">
        <f>+IF(ISNUMBER(DATA!AL435),DATA!AL435,"n/a")</f>
        <v>1578432</v>
      </c>
      <c r="L3172" s="78">
        <f>+IF(ISNUMBER(DATA!AM435),DATA!AM435,"n/a")</f>
        <v>0.19900000000000001</v>
      </c>
      <c r="M3172" s="67"/>
      <c r="N3172" s="67"/>
      <c r="O3172" s="67"/>
      <c r="P3172" s="67"/>
      <c r="Q3172" s="67"/>
      <c r="S3172" s="71"/>
      <c r="U3172" s="71"/>
      <c r="W3172" s="71"/>
      <c r="Y3172" s="71"/>
    </row>
    <row r="3173" spans="1:25" s="70" customFormat="1" x14ac:dyDescent="0.2">
      <c r="A3173" s="67" t="s">
        <v>11</v>
      </c>
      <c r="B3173" s="67" t="s">
        <v>24</v>
      </c>
      <c r="C3173" s="67" t="s">
        <v>0</v>
      </c>
      <c r="D3173" s="67" t="s">
        <v>278</v>
      </c>
      <c r="E3173" s="77">
        <f>+IF(ISNUMBER(DATA!H436),DATA!H436,"n/a")</f>
        <v>286741</v>
      </c>
      <c r="F3173" s="78">
        <f>+IF(ISNUMBER(DATA!I436),DATA!I436,"n/a")</f>
        <v>-0.126</v>
      </c>
      <c r="G3173" s="77">
        <f>+IF(ISNUMBER(DATA!R436),DATA!R436,"n/a")</f>
        <v>972047</v>
      </c>
      <c r="H3173" s="78">
        <f>+IF(ISNUMBER(DATA!S436),DATA!S436,"n/a")</f>
        <v>-0.108</v>
      </c>
      <c r="I3173" s="77">
        <f>+IF(ISNUMBER(DATA!AB436),DATA!AB436,"n/a")</f>
        <v>2033665</v>
      </c>
      <c r="J3173" s="78">
        <f>+IF(ISNUMBER(DATA!AC436),DATA!AC436,"n/a")</f>
        <v>-8.5999999999999993E-2</v>
      </c>
      <c r="K3173" s="77">
        <f>+IF(ISNUMBER(DATA!AL436),DATA!AL436,"n/a")</f>
        <v>4168919</v>
      </c>
      <c r="L3173" s="78">
        <f>+IF(ISNUMBER(DATA!AM436),DATA!AM436,"n/a")</f>
        <v>8.9999999999999993E-3</v>
      </c>
      <c r="M3173" s="67"/>
      <c r="N3173" s="67"/>
      <c r="O3173" s="67"/>
      <c r="P3173" s="67"/>
      <c r="Q3173" s="67"/>
      <c r="S3173" s="71"/>
      <c r="U3173" s="71"/>
      <c r="W3173" s="71"/>
      <c r="Y3173" s="71"/>
    </row>
    <row r="3174" spans="1:25" s="70" customFormat="1" x14ac:dyDescent="0.2">
      <c r="A3174" s="67" t="s">
        <v>11</v>
      </c>
      <c r="B3174" s="67" t="s">
        <v>24</v>
      </c>
      <c r="C3174" s="67" t="s">
        <v>0</v>
      </c>
      <c r="D3174" s="67" t="s">
        <v>279</v>
      </c>
      <c r="E3174" s="77">
        <f>+IF(ISNUMBER(DATA!H437),DATA!H437,"n/a")</f>
        <v>139903</v>
      </c>
      <c r="F3174" s="78">
        <f>+IF(ISNUMBER(DATA!I437),DATA!I437,"n/a")</f>
        <v>-3.7999999999999999E-2</v>
      </c>
      <c r="G3174" s="77">
        <f>+IF(ISNUMBER(DATA!R437),DATA!R437,"n/a")</f>
        <v>495328</v>
      </c>
      <c r="H3174" s="78">
        <f>+IF(ISNUMBER(DATA!S437),DATA!S437,"n/a")</f>
        <v>-6.4000000000000001E-2</v>
      </c>
      <c r="I3174" s="77">
        <f>+IF(ISNUMBER(DATA!AB437),DATA!AB437,"n/a")</f>
        <v>1105009</v>
      </c>
      <c r="J3174" s="78">
        <f>+IF(ISNUMBER(DATA!AC437),DATA!AC437,"n/a")</f>
        <v>-1.9E-2</v>
      </c>
      <c r="K3174" s="77">
        <f>+IF(ISNUMBER(DATA!AL437),DATA!AL437,"n/a")</f>
        <v>2101815</v>
      </c>
      <c r="L3174" s="78">
        <f>+IF(ISNUMBER(DATA!AM437),DATA!AM437,"n/a")</f>
        <v>6.2E-2</v>
      </c>
      <c r="M3174" s="67"/>
      <c r="N3174" s="67"/>
      <c r="O3174" s="67"/>
      <c r="P3174" s="67"/>
      <c r="Q3174" s="67"/>
      <c r="S3174" s="71"/>
      <c r="U3174" s="71"/>
      <c r="W3174" s="71"/>
      <c r="Y3174" s="71"/>
    </row>
    <row r="3175" spans="1:25" s="70" customFormat="1" x14ac:dyDescent="0.2">
      <c r="A3175" s="67" t="s">
        <v>11</v>
      </c>
      <c r="B3175" s="67" t="s">
        <v>24</v>
      </c>
      <c r="C3175" s="67" t="s">
        <v>0</v>
      </c>
      <c r="D3175" s="67" t="s">
        <v>280</v>
      </c>
      <c r="E3175" s="77">
        <f>+IF(ISNUMBER(DATA!H438),DATA!H438,"n/a")</f>
        <v>79217</v>
      </c>
      <c r="F3175" s="78">
        <f>+IF(ISNUMBER(DATA!I438),DATA!I438,"n/a")</f>
        <v>0.109</v>
      </c>
      <c r="G3175" s="77">
        <f>+IF(ISNUMBER(DATA!R438),DATA!R438,"n/a")</f>
        <v>259689</v>
      </c>
      <c r="H3175" s="78">
        <f>+IF(ISNUMBER(DATA!S438),DATA!S438,"n/a")</f>
        <v>0.10100000000000001</v>
      </c>
      <c r="I3175" s="77">
        <f>+IF(ISNUMBER(DATA!AB438),DATA!AB438,"n/a")</f>
        <v>523212</v>
      </c>
      <c r="J3175" s="78">
        <f>+IF(ISNUMBER(DATA!AC438),DATA!AC438,"n/a")</f>
        <v>0.107</v>
      </c>
      <c r="K3175" s="77">
        <f>+IF(ISNUMBER(DATA!AL438),DATA!AL438,"n/a")</f>
        <v>1033750</v>
      </c>
      <c r="L3175" s="78">
        <f>+IF(ISNUMBER(DATA!AM438),DATA!AM438,"n/a")</f>
        <v>0.23100000000000001</v>
      </c>
      <c r="M3175" s="67"/>
      <c r="N3175" s="67"/>
      <c r="O3175" s="67"/>
      <c r="P3175" s="67"/>
      <c r="Q3175" s="67"/>
      <c r="S3175" s="71"/>
      <c r="U3175" s="71"/>
      <c r="W3175" s="71"/>
      <c r="Y3175" s="71"/>
    </row>
    <row r="3176" spans="1:25" s="70" customFormat="1" x14ac:dyDescent="0.2">
      <c r="A3176" s="67" t="s">
        <v>11</v>
      </c>
      <c r="B3176" s="67" t="s">
        <v>24</v>
      </c>
      <c r="C3176" s="67" t="s">
        <v>0</v>
      </c>
      <c r="D3176" s="67" t="s">
        <v>281</v>
      </c>
      <c r="E3176" s="77">
        <f>+IF(ISNUMBER(DATA!H439),DATA!H439,"n/a")</f>
        <v>239819</v>
      </c>
      <c r="F3176" s="78">
        <f>+IF(ISNUMBER(DATA!I439),DATA!I439,"n/a")</f>
        <v>4.3999999999999997E-2</v>
      </c>
      <c r="G3176" s="77">
        <f>+IF(ISNUMBER(DATA!R439),DATA!R439,"n/a")</f>
        <v>773941</v>
      </c>
      <c r="H3176" s="78">
        <f>+IF(ISNUMBER(DATA!S439),DATA!S439,"n/a")</f>
        <v>7.0999999999999994E-2</v>
      </c>
      <c r="I3176" s="77">
        <f>+IF(ISNUMBER(DATA!AB439),DATA!AB439,"n/a")</f>
        <v>1664139</v>
      </c>
      <c r="J3176" s="78">
        <f>+IF(ISNUMBER(DATA!AC439),DATA!AC439,"n/a")</f>
        <v>8.8999999999999996E-2</v>
      </c>
      <c r="K3176" s="77">
        <f>+IF(ISNUMBER(DATA!AL439),DATA!AL439,"n/a")</f>
        <v>3361204</v>
      </c>
      <c r="L3176" s="78">
        <f>+IF(ISNUMBER(DATA!AM439),DATA!AM439,"n/a")</f>
        <v>0.14499999999999999</v>
      </c>
      <c r="M3176" s="67"/>
      <c r="N3176" s="67"/>
      <c r="O3176" s="67"/>
      <c r="P3176" s="67"/>
      <c r="Q3176" s="67"/>
      <c r="S3176" s="71"/>
      <c r="U3176" s="71"/>
      <c r="W3176" s="71"/>
      <c r="Y3176" s="71"/>
    </row>
    <row r="3177" spans="1:25" s="70" customFormat="1" x14ac:dyDescent="0.2">
      <c r="A3177" s="67" t="s">
        <v>11</v>
      </c>
      <c r="B3177" s="67" t="s">
        <v>24</v>
      </c>
      <c r="C3177" s="67" t="s">
        <v>0</v>
      </c>
      <c r="D3177" s="67" t="s">
        <v>282</v>
      </c>
      <c r="E3177" s="77">
        <f>+IF(ISNUMBER(DATA!H440),DATA!H440,"n/a")</f>
        <v>151971</v>
      </c>
      <c r="F3177" s="78">
        <f>+IF(ISNUMBER(DATA!I440),DATA!I440,"n/a")</f>
        <v>0.67</v>
      </c>
      <c r="G3177" s="77">
        <f>+IF(ISNUMBER(DATA!R440),DATA!R440,"n/a")</f>
        <v>494403</v>
      </c>
      <c r="H3177" s="78">
        <f>+IF(ISNUMBER(DATA!S440),DATA!S440,"n/a")</f>
        <v>0.64700000000000002</v>
      </c>
      <c r="I3177" s="77">
        <f>+IF(ISNUMBER(DATA!AB440),DATA!AB440,"n/a")</f>
        <v>1031183</v>
      </c>
      <c r="J3177" s="78">
        <f>+IF(ISNUMBER(DATA!AC440),DATA!AC440,"n/a")</f>
        <v>0.63100000000000001</v>
      </c>
      <c r="K3177" s="77">
        <f>+IF(ISNUMBER(DATA!AL440),DATA!AL440,"n/a")</f>
        <v>1871737</v>
      </c>
      <c r="L3177" s="78">
        <f>+IF(ISNUMBER(DATA!AM440),DATA!AM440,"n/a")</f>
        <v>0.55300000000000005</v>
      </c>
      <c r="M3177" s="67"/>
      <c r="N3177" s="67"/>
      <c r="O3177" s="67"/>
      <c r="P3177" s="67"/>
      <c r="Q3177" s="67"/>
      <c r="S3177" s="71"/>
      <c r="U3177" s="71"/>
      <c r="W3177" s="71"/>
      <c r="Y3177" s="71"/>
    </row>
    <row r="3178" spans="1:25" s="70" customFormat="1" x14ac:dyDescent="0.2">
      <c r="A3178" s="67" t="s">
        <v>11</v>
      </c>
      <c r="B3178" s="67" t="s">
        <v>24</v>
      </c>
      <c r="C3178" s="67" t="s">
        <v>0</v>
      </c>
      <c r="D3178" s="67" t="s">
        <v>283</v>
      </c>
      <c r="E3178" s="77">
        <f>+IF(ISNUMBER(DATA!H441),DATA!H441,"n/a")</f>
        <v>64156</v>
      </c>
      <c r="F3178" s="78">
        <f>+IF(ISNUMBER(DATA!I441),DATA!I441,"n/a")</f>
        <v>0.191</v>
      </c>
      <c r="G3178" s="77">
        <f>+IF(ISNUMBER(DATA!R441),DATA!R441,"n/a")</f>
        <v>239102</v>
      </c>
      <c r="H3178" s="78">
        <f>+IF(ISNUMBER(DATA!S441),DATA!S441,"n/a")</f>
        <v>0.19400000000000001</v>
      </c>
      <c r="I3178" s="77">
        <f>+IF(ISNUMBER(DATA!AB441),DATA!AB441,"n/a")</f>
        <v>543873</v>
      </c>
      <c r="J3178" s="78">
        <f>+IF(ISNUMBER(DATA!AC441),DATA!AC441,"n/a")</f>
        <v>0.22600000000000001</v>
      </c>
      <c r="K3178" s="77">
        <f>+IF(ISNUMBER(DATA!AL441),DATA!AL441,"n/a")</f>
        <v>1000545</v>
      </c>
      <c r="L3178" s="78">
        <f>+IF(ISNUMBER(DATA!AM441),DATA!AM441,"n/a")</f>
        <v>0.26500000000000001</v>
      </c>
      <c r="M3178" s="67"/>
      <c r="N3178" s="67"/>
      <c r="O3178" s="67"/>
      <c r="P3178" s="67"/>
      <c r="Q3178" s="67"/>
      <c r="S3178" s="71"/>
      <c r="U3178" s="71"/>
      <c r="W3178" s="71"/>
      <c r="Y3178" s="71"/>
    </row>
    <row r="3179" spans="1:25" s="70" customFormat="1" x14ac:dyDescent="0.2">
      <c r="A3179" s="67" t="s">
        <v>11</v>
      </c>
      <c r="B3179" s="67" t="s">
        <v>24</v>
      </c>
      <c r="C3179" s="67" t="s">
        <v>0</v>
      </c>
      <c r="D3179" s="67" t="s">
        <v>284</v>
      </c>
      <c r="E3179" s="77">
        <f>+IF(ISNUMBER(DATA!H442),DATA!H442,"n/a")</f>
        <v>89309</v>
      </c>
      <c r="F3179" s="78">
        <f>+IF(ISNUMBER(DATA!I442),DATA!I442,"n/a")</f>
        <v>0.30399999999999999</v>
      </c>
      <c r="G3179" s="77">
        <f>+IF(ISNUMBER(DATA!R442),DATA!R442,"n/a")</f>
        <v>304267</v>
      </c>
      <c r="H3179" s="78">
        <f>+IF(ISNUMBER(DATA!S442),DATA!S442,"n/a")</f>
        <v>0.308</v>
      </c>
      <c r="I3179" s="77">
        <f>+IF(ISNUMBER(DATA!AB442),DATA!AB442,"n/a")</f>
        <v>670574</v>
      </c>
      <c r="J3179" s="78">
        <f>+IF(ISNUMBER(DATA!AC442),DATA!AC442,"n/a")</f>
        <v>0.34599999999999997</v>
      </c>
      <c r="K3179" s="77">
        <f>+IF(ISNUMBER(DATA!AL442),DATA!AL442,"n/a")</f>
        <v>1253777</v>
      </c>
      <c r="L3179" s="78">
        <f>+IF(ISNUMBER(DATA!AM442),DATA!AM442,"n/a")</f>
        <v>0.34699999999999998</v>
      </c>
      <c r="M3179" s="67"/>
      <c r="N3179" s="67"/>
      <c r="O3179" s="67"/>
      <c r="P3179" s="67"/>
      <c r="Q3179" s="67"/>
      <c r="S3179" s="71"/>
      <c r="U3179" s="71"/>
      <c r="W3179" s="71"/>
      <c r="Y3179" s="71"/>
    </row>
    <row r="3180" spans="1:25" s="70" customFormat="1" x14ac:dyDescent="0.2">
      <c r="A3180" s="67" t="s">
        <v>11</v>
      </c>
      <c r="B3180" s="67" t="s">
        <v>24</v>
      </c>
      <c r="C3180" s="67" t="s">
        <v>0</v>
      </c>
      <c r="D3180" s="67" t="s">
        <v>285</v>
      </c>
      <c r="E3180" s="77">
        <f>+IF(ISNUMBER(DATA!H443),DATA!H443,"n/a")</f>
        <v>220236</v>
      </c>
      <c r="F3180" s="78">
        <f>+IF(ISNUMBER(DATA!I443),DATA!I443,"n/a")</f>
        <v>0.29099999999999998</v>
      </c>
      <c r="G3180" s="77">
        <f>+IF(ISNUMBER(DATA!R443),DATA!R443,"n/a")</f>
        <v>721908</v>
      </c>
      <c r="H3180" s="78">
        <f>+IF(ISNUMBER(DATA!S443),DATA!S443,"n/a")</f>
        <v>0.33200000000000002</v>
      </c>
      <c r="I3180" s="77">
        <f>+IF(ISNUMBER(DATA!AB443),DATA!AB443,"n/a")</f>
        <v>1497528</v>
      </c>
      <c r="J3180" s="78">
        <f>+IF(ISNUMBER(DATA!AC443),DATA!AC443,"n/a")</f>
        <v>0.36299999999999999</v>
      </c>
      <c r="K3180" s="77">
        <f>+IF(ISNUMBER(DATA!AL443),DATA!AL443,"n/a")</f>
        <v>2881527</v>
      </c>
      <c r="L3180" s="78">
        <f>+IF(ISNUMBER(DATA!AM443),DATA!AM443,"n/a")</f>
        <v>0.374</v>
      </c>
      <c r="M3180" s="67"/>
      <c r="N3180" s="67"/>
      <c r="O3180" s="67"/>
      <c r="P3180" s="67"/>
      <c r="Q3180" s="67"/>
      <c r="S3180" s="71"/>
      <c r="U3180" s="71"/>
      <c r="W3180" s="71"/>
      <c r="Y3180" s="71"/>
    </row>
    <row r="3181" spans="1:25" s="70" customFormat="1" x14ac:dyDescent="0.2">
      <c r="A3181" s="67" t="s">
        <v>11</v>
      </c>
      <c r="B3181" s="67" t="s">
        <v>24</v>
      </c>
      <c r="C3181" s="67" t="s">
        <v>0</v>
      </c>
      <c r="D3181" s="67" t="s">
        <v>286</v>
      </c>
      <c r="E3181" s="77">
        <f>+IF(ISNUMBER(DATA!H444),DATA!H444,"n/a")</f>
        <v>245785</v>
      </c>
      <c r="F3181" s="78">
        <f>+IF(ISNUMBER(DATA!I444),DATA!I444,"n/a")</f>
        <v>0.35499999999999998</v>
      </c>
      <c r="G3181" s="77">
        <f>+IF(ISNUMBER(DATA!R444),DATA!R444,"n/a")</f>
        <v>789310</v>
      </c>
      <c r="H3181" s="78">
        <f>+IF(ISNUMBER(DATA!S444),DATA!S444,"n/a")</f>
        <v>0.35699999999999998</v>
      </c>
      <c r="I3181" s="77">
        <f>+IF(ISNUMBER(DATA!AB444),DATA!AB444,"n/a")</f>
        <v>1595011</v>
      </c>
      <c r="J3181" s="78">
        <f>+IF(ISNUMBER(DATA!AC444),DATA!AC444,"n/a")</f>
        <v>0.314</v>
      </c>
      <c r="K3181" s="77">
        <f>+IF(ISNUMBER(DATA!AL444),DATA!AL444,"n/a")</f>
        <v>2981626</v>
      </c>
      <c r="L3181" s="78">
        <f>+IF(ISNUMBER(DATA!AM444),DATA!AM444,"n/a")</f>
        <v>0.252</v>
      </c>
      <c r="M3181" s="67"/>
      <c r="N3181" s="67"/>
      <c r="O3181" s="67"/>
      <c r="P3181" s="67"/>
      <c r="Q3181" s="67"/>
      <c r="S3181" s="71"/>
      <c r="U3181" s="71"/>
      <c r="W3181" s="71"/>
      <c r="Y3181" s="71"/>
    </row>
    <row r="3182" spans="1:25" s="70" customFormat="1" x14ac:dyDescent="0.2">
      <c r="A3182" s="67" t="s">
        <v>11</v>
      </c>
      <c r="B3182" s="67" t="s">
        <v>24</v>
      </c>
      <c r="C3182" s="67" t="s">
        <v>0</v>
      </c>
      <c r="D3182" s="67" t="s">
        <v>287</v>
      </c>
      <c r="E3182" s="77">
        <f>+IF(ISNUMBER(DATA!H445),DATA!H445,"n/a")</f>
        <v>173197</v>
      </c>
      <c r="F3182" s="78">
        <f>+IF(ISNUMBER(DATA!I445),DATA!I445,"n/a")</f>
        <v>0.29899999999999999</v>
      </c>
      <c r="G3182" s="77">
        <f>+IF(ISNUMBER(DATA!R445),DATA!R445,"n/a")</f>
        <v>574570</v>
      </c>
      <c r="H3182" s="78">
        <f>+IF(ISNUMBER(DATA!S445),DATA!S445,"n/a")</f>
        <v>0.309</v>
      </c>
      <c r="I3182" s="77">
        <f>+IF(ISNUMBER(DATA!AB445),DATA!AB445,"n/a")</f>
        <v>1236842</v>
      </c>
      <c r="J3182" s="78">
        <f>+IF(ISNUMBER(DATA!AC445),DATA!AC445,"n/a")</f>
        <v>0.32700000000000001</v>
      </c>
      <c r="K3182" s="77">
        <f>+IF(ISNUMBER(DATA!AL445),DATA!AL445,"n/a")</f>
        <v>2374148</v>
      </c>
      <c r="L3182" s="78">
        <f>+IF(ISNUMBER(DATA!AM445),DATA!AM445,"n/a")</f>
        <v>0.30099999999999999</v>
      </c>
      <c r="M3182" s="67"/>
      <c r="N3182" s="67"/>
      <c r="O3182" s="67"/>
      <c r="P3182" s="67"/>
      <c r="Q3182" s="67"/>
      <c r="S3182" s="71"/>
      <c r="U3182" s="71"/>
      <c r="W3182" s="71"/>
      <c r="Y3182" s="71"/>
    </row>
    <row r="3183" spans="1:25" s="70" customFormat="1" x14ac:dyDescent="0.2">
      <c r="A3183" s="67" t="s">
        <v>11</v>
      </c>
      <c r="B3183" s="67" t="s">
        <v>24</v>
      </c>
      <c r="C3183" s="67" t="s">
        <v>0</v>
      </c>
      <c r="D3183" s="67" t="s">
        <v>288</v>
      </c>
      <c r="E3183" s="77">
        <f>+IF(ISNUMBER(DATA!H446),DATA!H446,"n/a")</f>
        <v>94413</v>
      </c>
      <c r="F3183" s="78">
        <f>+IF(ISNUMBER(DATA!I446),DATA!I446,"n/a")</f>
        <v>0.26800000000000002</v>
      </c>
      <c r="G3183" s="77">
        <f>+IF(ISNUMBER(DATA!R446),DATA!R446,"n/a")</f>
        <v>303789</v>
      </c>
      <c r="H3183" s="78">
        <f>+IF(ISNUMBER(DATA!S446),DATA!S446,"n/a")</f>
        <v>0.122</v>
      </c>
      <c r="I3183" s="77">
        <f>+IF(ISNUMBER(DATA!AB446),DATA!AB446,"n/a")</f>
        <v>662802</v>
      </c>
      <c r="J3183" s="78">
        <f>+IF(ISNUMBER(DATA!AC446),DATA!AC446,"n/a")</f>
        <v>0.14299999999999999</v>
      </c>
      <c r="K3183" s="77">
        <f>+IF(ISNUMBER(DATA!AL446),DATA!AL446,"n/a")</f>
        <v>1232295</v>
      </c>
      <c r="L3183" s="78">
        <f>+IF(ISNUMBER(DATA!AM446),DATA!AM446,"n/a")</f>
        <v>0.124</v>
      </c>
      <c r="M3183" s="67"/>
      <c r="N3183" s="67"/>
      <c r="O3183" s="67"/>
      <c r="P3183" s="67"/>
      <c r="Q3183" s="67"/>
      <c r="S3183" s="71"/>
      <c r="U3183" s="71"/>
      <c r="W3183" s="71"/>
      <c r="Y3183" s="71"/>
    </row>
    <row r="3184" spans="1:25" s="70" customFormat="1" x14ac:dyDescent="0.2">
      <c r="A3184" s="67" t="s">
        <v>11</v>
      </c>
      <c r="B3184" s="67" t="s">
        <v>24</v>
      </c>
      <c r="C3184" s="67" t="s">
        <v>0</v>
      </c>
      <c r="D3184" s="67" t="s">
        <v>289</v>
      </c>
      <c r="E3184" s="77">
        <f>+IF(ISNUMBER(DATA!H447),DATA!H447,"n/a")</f>
        <v>154414</v>
      </c>
      <c r="F3184" s="78">
        <f>+IF(ISNUMBER(DATA!I447),DATA!I447,"n/a")</f>
        <v>-0.224</v>
      </c>
      <c r="G3184" s="77">
        <f>+IF(ISNUMBER(DATA!R447),DATA!R447,"n/a")</f>
        <v>546404</v>
      </c>
      <c r="H3184" s="78">
        <f>+IF(ISNUMBER(DATA!S447),DATA!S447,"n/a")</f>
        <v>-0.19500000000000001</v>
      </c>
      <c r="I3184" s="77">
        <f>+IF(ISNUMBER(DATA!AB447),DATA!AB447,"n/a")</f>
        <v>1163552</v>
      </c>
      <c r="J3184" s="78">
        <f>+IF(ISNUMBER(DATA!AC447),DATA!AC447,"n/a")</f>
        <v>-0.16900000000000001</v>
      </c>
      <c r="K3184" s="77">
        <f>+IF(ISNUMBER(DATA!AL447),DATA!AL447,"n/a")</f>
        <v>2396645</v>
      </c>
      <c r="L3184" s="78">
        <f>+IF(ISNUMBER(DATA!AM447),DATA!AM447,"n/a")</f>
        <v>-6.6000000000000003E-2</v>
      </c>
      <c r="M3184" s="67"/>
      <c r="N3184" s="67"/>
      <c r="O3184" s="67"/>
      <c r="P3184" s="67"/>
      <c r="Q3184" s="67"/>
      <c r="S3184" s="71"/>
      <c r="U3184" s="71"/>
      <c r="W3184" s="71"/>
      <c r="Y3184" s="71"/>
    </row>
    <row r="3185" spans="1:25" s="70" customFormat="1" x14ac:dyDescent="0.2">
      <c r="A3185" s="67" t="s">
        <v>11</v>
      </c>
      <c r="B3185" s="67" t="s">
        <v>24</v>
      </c>
      <c r="C3185" s="67" t="s">
        <v>0</v>
      </c>
      <c r="D3185" s="67" t="s">
        <v>290</v>
      </c>
      <c r="E3185" s="77">
        <f>+IF(ISNUMBER(DATA!H448),DATA!H448,"n/a")</f>
        <v>203874</v>
      </c>
      <c r="F3185" s="78">
        <f>+IF(ISNUMBER(DATA!I448),DATA!I448,"n/a")</f>
        <v>-0.113</v>
      </c>
      <c r="G3185" s="77">
        <f>+IF(ISNUMBER(DATA!R448),DATA!R448,"n/a")</f>
        <v>614667</v>
      </c>
      <c r="H3185" s="78">
        <f>+IF(ISNUMBER(DATA!S448),DATA!S448,"n/a")</f>
        <v>-0.192</v>
      </c>
      <c r="I3185" s="77">
        <f>+IF(ISNUMBER(DATA!AB448),DATA!AB448,"n/a")</f>
        <v>1302276</v>
      </c>
      <c r="J3185" s="78">
        <f>+IF(ISNUMBER(DATA!AC448),DATA!AC448,"n/a")</f>
        <v>-0.19900000000000001</v>
      </c>
      <c r="K3185" s="77">
        <f>+IF(ISNUMBER(DATA!AL448),DATA!AL448,"n/a")</f>
        <v>2631570</v>
      </c>
      <c r="L3185" s="78">
        <f>+IF(ISNUMBER(DATA!AM448),DATA!AM448,"n/a")</f>
        <v>-0.112</v>
      </c>
      <c r="M3185" s="67"/>
      <c r="N3185" s="67"/>
      <c r="O3185" s="67"/>
      <c r="P3185" s="67"/>
      <c r="Q3185" s="67"/>
      <c r="S3185" s="71"/>
      <c r="U3185" s="71"/>
      <c r="W3185" s="71"/>
      <c r="Y3185" s="71"/>
    </row>
    <row r="3186" spans="1:25" s="70" customFormat="1" x14ac:dyDescent="0.2">
      <c r="A3186" s="67" t="s">
        <v>11</v>
      </c>
      <c r="B3186" s="67" t="s">
        <v>24</v>
      </c>
      <c r="C3186" s="67" t="s">
        <v>0</v>
      </c>
      <c r="D3186" s="67" t="s">
        <v>291</v>
      </c>
      <c r="E3186" s="77">
        <f>+IF(ISNUMBER(DATA!H449),DATA!H449,"n/a")</f>
        <v>191740</v>
      </c>
      <c r="F3186" s="78">
        <f>+IF(ISNUMBER(DATA!I449),DATA!I449,"n/a")</f>
        <v>0.443</v>
      </c>
      <c r="G3186" s="77">
        <f>+IF(ISNUMBER(DATA!R449),DATA!R449,"n/a")</f>
        <v>617070</v>
      </c>
      <c r="H3186" s="78">
        <f>+IF(ISNUMBER(DATA!S449),DATA!S449,"n/a")</f>
        <v>0.52</v>
      </c>
      <c r="I3186" s="77">
        <f>+IF(ISNUMBER(DATA!AB449),DATA!AB449,"n/a")</f>
        <v>1261026</v>
      </c>
      <c r="J3186" s="78">
        <f>+IF(ISNUMBER(DATA!AC449),DATA!AC449,"n/a")</f>
        <v>0.53400000000000003</v>
      </c>
      <c r="K3186" s="77">
        <f>+IF(ISNUMBER(DATA!AL449),DATA!AL449,"n/a")</f>
        <v>2362289</v>
      </c>
      <c r="L3186" s="78">
        <f>+IF(ISNUMBER(DATA!AM449),DATA!AM449,"n/a")</f>
        <v>0.42699999999999999</v>
      </c>
      <c r="M3186" s="67"/>
      <c r="N3186" s="67"/>
      <c r="O3186" s="67"/>
      <c r="P3186" s="67"/>
      <c r="Q3186" s="67"/>
      <c r="S3186" s="71"/>
      <c r="U3186" s="71"/>
      <c r="W3186" s="71"/>
      <c r="Y3186" s="71"/>
    </row>
    <row r="3187" spans="1:25" s="70" customFormat="1" x14ac:dyDescent="0.2">
      <c r="A3187" s="67" t="s">
        <v>11</v>
      </c>
      <c r="B3187" s="67" t="s">
        <v>24</v>
      </c>
      <c r="C3187" s="67" t="s">
        <v>0</v>
      </c>
      <c r="D3187" s="67" t="s">
        <v>292</v>
      </c>
      <c r="E3187" s="77">
        <f>+IF(ISNUMBER(DATA!H450),DATA!H450,"n/a")</f>
        <v>99428</v>
      </c>
      <c r="F3187" s="78">
        <f>+IF(ISNUMBER(DATA!I450),DATA!I450,"n/a")</f>
        <v>0.47899999999999998</v>
      </c>
      <c r="G3187" s="77">
        <f>+IF(ISNUMBER(DATA!R450),DATA!R450,"n/a")</f>
        <v>316676</v>
      </c>
      <c r="H3187" s="78">
        <f>+IF(ISNUMBER(DATA!S450),DATA!S450,"n/a")</f>
        <v>0.40699999999999997</v>
      </c>
      <c r="I3187" s="77">
        <f>+IF(ISNUMBER(DATA!AB450),DATA!AB450,"n/a")</f>
        <v>674376</v>
      </c>
      <c r="J3187" s="78">
        <f>+IF(ISNUMBER(DATA!AC450),DATA!AC450,"n/a")</f>
        <v>0.433</v>
      </c>
      <c r="K3187" s="77">
        <f>+IF(ISNUMBER(DATA!AL450),DATA!AL450,"n/a")</f>
        <v>1262481</v>
      </c>
      <c r="L3187" s="78">
        <f>+IF(ISNUMBER(DATA!AM450),DATA!AM450,"n/a")</f>
        <v>0.42799999999999999</v>
      </c>
      <c r="M3187" s="67"/>
      <c r="N3187" s="67"/>
      <c r="O3187" s="67"/>
      <c r="P3187" s="67"/>
      <c r="Q3187" s="67"/>
      <c r="S3187" s="71"/>
      <c r="U3187" s="71"/>
      <c r="W3187" s="71"/>
      <c r="Y3187" s="71"/>
    </row>
    <row r="3188" spans="1:25" s="70" customFormat="1" x14ac:dyDescent="0.2">
      <c r="A3188" s="67" t="s">
        <v>11</v>
      </c>
      <c r="B3188" s="67" t="s">
        <v>24</v>
      </c>
      <c r="C3188" s="67" t="s">
        <v>0</v>
      </c>
      <c r="D3188" s="67" t="s">
        <v>293</v>
      </c>
      <c r="E3188" s="77">
        <f>+IF(ISNUMBER(DATA!H451),DATA!H451,"n/a")</f>
        <v>79865</v>
      </c>
      <c r="F3188" s="78">
        <f>+IF(ISNUMBER(DATA!I451),DATA!I451,"n/a")</f>
        <v>0.14299999999999999</v>
      </c>
      <c r="G3188" s="77">
        <f>+IF(ISNUMBER(DATA!R451),DATA!R451,"n/a")</f>
        <v>268973</v>
      </c>
      <c r="H3188" s="78">
        <f>+IF(ISNUMBER(DATA!S451),DATA!S451,"n/a")</f>
        <v>0.11</v>
      </c>
      <c r="I3188" s="77">
        <f>+IF(ISNUMBER(DATA!AB451),DATA!AB451,"n/a")</f>
        <v>551857</v>
      </c>
      <c r="J3188" s="78">
        <f>+IF(ISNUMBER(DATA!AC451),DATA!AC451,"n/a")</f>
        <v>0.14199999999999999</v>
      </c>
      <c r="K3188" s="77">
        <f>+IF(ISNUMBER(DATA!AL451),DATA!AL451,"n/a")</f>
        <v>1111488</v>
      </c>
      <c r="L3188" s="78">
        <f>+IF(ISNUMBER(DATA!AM451),DATA!AM451,"n/a")</f>
        <v>0.16800000000000001</v>
      </c>
      <c r="M3188" s="67"/>
      <c r="N3188" s="67"/>
      <c r="O3188" s="67"/>
      <c r="P3188" s="67"/>
      <c r="Q3188" s="67"/>
      <c r="S3188" s="71"/>
      <c r="U3188" s="71"/>
      <c r="W3188" s="71"/>
      <c r="Y3188" s="71"/>
    </row>
    <row r="3189" spans="1:25" s="70" customFormat="1" x14ac:dyDescent="0.2">
      <c r="A3189" s="67" t="s">
        <v>11</v>
      </c>
      <c r="B3189" s="67" t="s">
        <v>24</v>
      </c>
      <c r="C3189" s="67" t="s">
        <v>0</v>
      </c>
      <c r="D3189" s="67" t="s">
        <v>294</v>
      </c>
      <c r="E3189" s="77">
        <f>+IF(ISNUMBER(DATA!H452),DATA!H452,"n/a")</f>
        <v>138946</v>
      </c>
      <c r="F3189" s="78">
        <f>+IF(ISNUMBER(DATA!I452),DATA!I452,"n/a")</f>
        <v>0.13100000000000001</v>
      </c>
      <c r="G3189" s="77">
        <f>+IF(ISNUMBER(DATA!R452),DATA!R452,"n/a")</f>
        <v>489982</v>
      </c>
      <c r="H3189" s="78">
        <f>+IF(ISNUMBER(DATA!S452),DATA!S452,"n/a")</f>
        <v>0.79400000000000004</v>
      </c>
      <c r="I3189" s="77">
        <f>+IF(ISNUMBER(DATA!AB452),DATA!AB452,"n/a")</f>
        <v>979101</v>
      </c>
      <c r="J3189" s="78">
        <f>+IF(ISNUMBER(DATA!AC452),DATA!AC452,"n/a")</f>
        <v>0.95</v>
      </c>
      <c r="K3189" s="77">
        <f>+IF(ISNUMBER(DATA!AL452),DATA!AL452,"n/a")</f>
        <v>1833832</v>
      </c>
      <c r="L3189" s="78">
        <f>+IF(ISNUMBER(DATA!AM452),DATA!AM452,"n/a")</f>
        <v>0.90500000000000003</v>
      </c>
      <c r="M3189" s="67"/>
      <c r="N3189" s="67"/>
      <c r="O3189" s="67"/>
      <c r="P3189" s="67"/>
      <c r="Q3189" s="67"/>
      <c r="S3189" s="71"/>
      <c r="U3189" s="71"/>
      <c r="W3189" s="71"/>
      <c r="Y3189" s="71"/>
    </row>
    <row r="3190" spans="1:25" s="70" customFormat="1" x14ac:dyDescent="0.2">
      <c r="A3190" s="67" t="s">
        <v>11</v>
      </c>
      <c r="B3190" s="67" t="s">
        <v>24</v>
      </c>
      <c r="C3190" s="67" t="s">
        <v>0</v>
      </c>
      <c r="D3190" s="67" t="s">
        <v>295</v>
      </c>
      <c r="E3190" s="77">
        <f>+IF(ISNUMBER(DATA!H453),DATA!H453,"n/a")</f>
        <v>475567</v>
      </c>
      <c r="F3190" s="78">
        <f>+IF(ISNUMBER(DATA!I453),DATA!I453,"n/a")</f>
        <v>7.5999999999999998E-2</v>
      </c>
      <c r="G3190" s="77">
        <f>+IF(ISNUMBER(DATA!R453),DATA!R453,"n/a")</f>
        <v>1554833</v>
      </c>
      <c r="H3190" s="78">
        <f>+IF(ISNUMBER(DATA!S453),DATA!S453,"n/a")</f>
        <v>0.113</v>
      </c>
      <c r="I3190" s="77">
        <f>+IF(ISNUMBER(DATA!AB453),DATA!AB453,"n/a")</f>
        <v>3216423</v>
      </c>
      <c r="J3190" s="78">
        <f>+IF(ISNUMBER(DATA!AC453),DATA!AC453,"n/a")</f>
        <v>0.125</v>
      </c>
      <c r="K3190" s="77">
        <f>+IF(ISNUMBER(DATA!AL453),DATA!AL453,"n/a")</f>
        <v>6667899</v>
      </c>
      <c r="L3190" s="78">
        <f>+IF(ISNUMBER(DATA!AM453),DATA!AM453,"n/a")</f>
        <v>0.15</v>
      </c>
      <c r="M3190" s="67"/>
      <c r="N3190" s="67"/>
      <c r="O3190" s="67"/>
      <c r="P3190" s="67"/>
      <c r="Q3190" s="67"/>
      <c r="S3190" s="71"/>
      <c r="U3190" s="71"/>
      <c r="W3190" s="71"/>
      <c r="Y3190" s="71"/>
    </row>
    <row r="3191" spans="1:25" s="70" customFormat="1" x14ac:dyDescent="0.2">
      <c r="A3191" s="67" t="s">
        <v>11</v>
      </c>
      <c r="B3191" s="67" t="s">
        <v>24</v>
      </c>
      <c r="C3191" s="67" t="s">
        <v>0</v>
      </c>
      <c r="D3191" s="67" t="s">
        <v>296</v>
      </c>
      <c r="E3191" s="77">
        <f>+IF(ISNUMBER(DATA!H454),DATA!H454,"n/a")</f>
        <v>48387</v>
      </c>
      <c r="F3191" s="78">
        <f>+IF(ISNUMBER(DATA!I454),DATA!I454,"n/a")</f>
        <v>0.47799999999999998</v>
      </c>
      <c r="G3191" s="77">
        <f>+IF(ISNUMBER(DATA!R454),DATA!R454,"n/a")</f>
        <v>151851</v>
      </c>
      <c r="H3191" s="78">
        <f>+IF(ISNUMBER(DATA!S454),DATA!S454,"n/a")</f>
        <v>0.49299999999999999</v>
      </c>
      <c r="I3191" s="77">
        <f>+IF(ISNUMBER(DATA!AB454),DATA!AB454,"n/a")</f>
        <v>316411</v>
      </c>
      <c r="J3191" s="78">
        <f>+IF(ISNUMBER(DATA!AC454),DATA!AC454,"n/a")</f>
        <v>0.46200000000000002</v>
      </c>
      <c r="K3191" s="77">
        <f>+IF(ISNUMBER(DATA!AL454),DATA!AL454,"n/a")</f>
        <v>581861</v>
      </c>
      <c r="L3191" s="78">
        <f>+IF(ISNUMBER(DATA!AM454),DATA!AM454,"n/a")</f>
        <v>0.36099999999999999</v>
      </c>
      <c r="M3191" s="67"/>
      <c r="N3191" s="67"/>
      <c r="O3191" s="67"/>
      <c r="P3191" s="67"/>
      <c r="Q3191" s="67"/>
      <c r="S3191" s="71"/>
      <c r="U3191" s="71"/>
      <c r="W3191" s="71"/>
      <c r="Y3191" s="71"/>
    </row>
    <row r="3192" spans="1:25" s="70" customFormat="1" x14ac:dyDescent="0.2">
      <c r="A3192" s="67" t="s">
        <v>11</v>
      </c>
      <c r="B3192" s="67" t="s">
        <v>24</v>
      </c>
      <c r="C3192" s="67" t="s">
        <v>0</v>
      </c>
      <c r="D3192" s="67" t="s">
        <v>297</v>
      </c>
      <c r="E3192" s="77">
        <f>+IF(ISNUMBER(DATA!H455),DATA!H455,"n/a")</f>
        <v>262207</v>
      </c>
      <c r="F3192" s="78">
        <f>+IF(ISNUMBER(DATA!I455),DATA!I455,"n/a")</f>
        <v>0.13500000000000001</v>
      </c>
      <c r="G3192" s="77">
        <f>+IF(ISNUMBER(DATA!R455),DATA!R455,"n/a")</f>
        <v>873581</v>
      </c>
      <c r="H3192" s="78">
        <f>+IF(ISNUMBER(DATA!S455),DATA!S455,"n/a")</f>
        <v>0.114</v>
      </c>
      <c r="I3192" s="77">
        <f>+IF(ISNUMBER(DATA!AB455),DATA!AB455,"n/a")</f>
        <v>1747573</v>
      </c>
      <c r="J3192" s="78">
        <f>+IF(ISNUMBER(DATA!AC455),DATA!AC455,"n/a")</f>
        <v>0.14299999999999999</v>
      </c>
      <c r="K3192" s="77">
        <f>+IF(ISNUMBER(DATA!AL455),DATA!AL455,"n/a")</f>
        <v>3583455</v>
      </c>
      <c r="L3192" s="78">
        <f>+IF(ISNUMBER(DATA!AM455),DATA!AM455,"n/a")</f>
        <v>0.16</v>
      </c>
      <c r="M3192" s="67"/>
      <c r="N3192" s="67"/>
      <c r="O3192" s="67"/>
      <c r="P3192" s="67"/>
      <c r="Q3192" s="67"/>
      <c r="S3192" s="71"/>
      <c r="U3192" s="71"/>
      <c r="W3192" s="71"/>
      <c r="Y3192" s="71"/>
    </row>
    <row r="3193" spans="1:25" s="70" customFormat="1" x14ac:dyDescent="0.2">
      <c r="A3193" s="67" t="s">
        <v>11</v>
      </c>
      <c r="B3193" s="67" t="s">
        <v>24</v>
      </c>
      <c r="C3193" s="67" t="s">
        <v>0</v>
      </c>
      <c r="D3193" s="67" t="s">
        <v>298</v>
      </c>
      <c r="E3193" s="77">
        <f>+IF(ISNUMBER(DATA!H456),DATA!H456,"n/a")</f>
        <v>244164</v>
      </c>
      <c r="F3193" s="78">
        <f>+IF(ISNUMBER(DATA!I456),DATA!I456,"n/a")</f>
        <v>0.47299999999999998</v>
      </c>
      <c r="G3193" s="77">
        <f>+IF(ISNUMBER(DATA!R456),DATA!R456,"n/a")</f>
        <v>672803</v>
      </c>
      <c r="H3193" s="78">
        <f>+IF(ISNUMBER(DATA!S456),DATA!S456,"n/a")</f>
        <v>0.36699999999999999</v>
      </c>
      <c r="I3193" s="77">
        <f>+IF(ISNUMBER(DATA!AB456),DATA!AB456,"n/a")</f>
        <v>1322768</v>
      </c>
      <c r="J3193" s="78">
        <f>+IF(ISNUMBER(DATA!AC456),DATA!AC456,"n/a")</f>
        <v>0.61499999999999999</v>
      </c>
      <c r="K3193" s="77">
        <f>+IF(ISNUMBER(DATA!AL456),DATA!AL456,"n/a")</f>
        <v>2648685</v>
      </c>
      <c r="L3193" s="78">
        <f>+IF(ISNUMBER(DATA!AM456),DATA!AM456,"n/a")</f>
        <v>0.85</v>
      </c>
      <c r="M3193" s="67"/>
      <c r="N3193" s="67"/>
      <c r="O3193" s="67"/>
      <c r="P3193" s="67"/>
      <c r="Q3193" s="67"/>
      <c r="S3193" s="71"/>
      <c r="U3193" s="71"/>
      <c r="W3193" s="71"/>
      <c r="Y3193" s="71"/>
    </row>
    <row r="3194" spans="1:25" s="70" customFormat="1" x14ac:dyDescent="0.2">
      <c r="A3194" s="67" t="s">
        <v>11</v>
      </c>
      <c r="B3194" s="67" t="s">
        <v>24</v>
      </c>
      <c r="C3194" s="67" t="s">
        <v>0</v>
      </c>
      <c r="D3194" s="67" t="s">
        <v>299</v>
      </c>
      <c r="E3194" s="77">
        <f>+IF(ISNUMBER(DATA!H457),DATA!H457,"n/a")</f>
        <v>260837</v>
      </c>
      <c r="F3194" s="78">
        <f>+IF(ISNUMBER(DATA!I457),DATA!I457,"n/a")</f>
        <v>0.27500000000000002</v>
      </c>
      <c r="G3194" s="77">
        <f>+IF(ISNUMBER(DATA!R457),DATA!R457,"n/a")</f>
        <v>730629</v>
      </c>
      <c r="H3194" s="78">
        <f>+IF(ISNUMBER(DATA!S457),DATA!S457,"n/a")</f>
        <v>0.38400000000000001</v>
      </c>
      <c r="I3194" s="77">
        <f>+IF(ISNUMBER(DATA!AB457),DATA!AB457,"n/a")</f>
        <v>1474332</v>
      </c>
      <c r="J3194" s="78">
        <f>+IF(ISNUMBER(DATA!AC457),DATA!AC457,"n/a")</f>
        <v>0.57099999999999995</v>
      </c>
      <c r="K3194" s="77">
        <f>+IF(ISNUMBER(DATA!AL457),DATA!AL457,"n/a")</f>
        <v>2678975</v>
      </c>
      <c r="L3194" s="78">
        <f>+IF(ISNUMBER(DATA!AM457),DATA!AM457,"n/a")</f>
        <v>0.53200000000000003</v>
      </c>
      <c r="M3194" s="67"/>
      <c r="N3194" s="67"/>
      <c r="O3194" s="67"/>
      <c r="P3194" s="67"/>
      <c r="Q3194" s="67"/>
      <c r="S3194" s="71"/>
      <c r="U3194" s="71"/>
      <c r="W3194" s="71"/>
      <c r="Y3194" s="71"/>
    </row>
    <row r="3195" spans="1:25" s="70" customFormat="1" x14ac:dyDescent="0.2">
      <c r="A3195" s="67" t="s">
        <v>11</v>
      </c>
      <c r="B3195" s="67" t="s">
        <v>24</v>
      </c>
      <c r="C3195" s="67" t="s">
        <v>0</v>
      </c>
      <c r="D3195" s="67" t="s">
        <v>300</v>
      </c>
      <c r="E3195" s="77">
        <f>+IF(ISNUMBER(DATA!H458),DATA!H458,"n/a")</f>
        <v>67331</v>
      </c>
      <c r="F3195" s="78">
        <f>+IF(ISNUMBER(DATA!I458),DATA!I458,"n/a")</f>
        <v>0.37</v>
      </c>
      <c r="G3195" s="77">
        <f>+IF(ISNUMBER(DATA!R458),DATA!R458,"n/a")</f>
        <v>221058</v>
      </c>
      <c r="H3195" s="78">
        <f>+IF(ISNUMBER(DATA!S458),DATA!S458,"n/a")</f>
        <v>0.38400000000000001</v>
      </c>
      <c r="I3195" s="77">
        <f>+IF(ISNUMBER(DATA!AB458),DATA!AB458,"n/a")</f>
        <v>450849</v>
      </c>
      <c r="J3195" s="78">
        <f>+IF(ISNUMBER(DATA!AC458),DATA!AC458,"n/a")</f>
        <v>0.35799999999999998</v>
      </c>
      <c r="K3195" s="77">
        <f>+IF(ISNUMBER(DATA!AL458),DATA!AL458,"n/a")</f>
        <v>827257</v>
      </c>
      <c r="L3195" s="78">
        <f>+IF(ISNUMBER(DATA!AM458),DATA!AM458,"n/a")</f>
        <v>0.28399999999999997</v>
      </c>
      <c r="M3195" s="67"/>
      <c r="N3195" s="67"/>
      <c r="O3195" s="67"/>
      <c r="P3195" s="67"/>
      <c r="Q3195" s="67"/>
      <c r="S3195" s="71"/>
      <c r="U3195" s="71"/>
      <c r="W3195" s="71"/>
      <c r="Y3195" s="71"/>
    </row>
    <row r="3196" spans="1:25" s="70" customFormat="1" x14ac:dyDescent="0.2">
      <c r="A3196" s="67" t="s">
        <v>11</v>
      </c>
      <c r="B3196" s="67" t="s">
        <v>24</v>
      </c>
      <c r="C3196" s="67" t="s">
        <v>0</v>
      </c>
      <c r="D3196" s="67" t="s">
        <v>301</v>
      </c>
      <c r="E3196" s="77">
        <f>+IF(ISNUMBER(DATA!H459),DATA!H459,"n/a")</f>
        <v>109520</v>
      </c>
      <c r="F3196" s="78">
        <f>+IF(ISNUMBER(DATA!I459),DATA!I459,"n/a")</f>
        <v>5.8999999999999997E-2</v>
      </c>
      <c r="G3196" s="77">
        <f>+IF(ISNUMBER(DATA!R459),DATA!R459,"n/a")</f>
        <v>342488</v>
      </c>
      <c r="H3196" s="78">
        <f>+IF(ISNUMBER(DATA!S459),DATA!S459,"n/a")</f>
        <v>0.10299999999999999</v>
      </c>
      <c r="I3196" s="77">
        <f>+IF(ISNUMBER(DATA!AB459),DATA!AB459,"n/a")</f>
        <v>739045</v>
      </c>
      <c r="J3196" s="78">
        <f>+IF(ISNUMBER(DATA!AC459),DATA!AC459,"n/a")</f>
        <v>0.16500000000000001</v>
      </c>
      <c r="K3196" s="77">
        <f>+IF(ISNUMBER(DATA!AL459),DATA!AL459,"n/a")</f>
        <v>1503989</v>
      </c>
      <c r="L3196" s="78">
        <f>+IF(ISNUMBER(DATA!AM459),DATA!AM459,"n/a")</f>
        <v>0.23499999999999999</v>
      </c>
      <c r="M3196" s="67"/>
      <c r="N3196" s="67"/>
      <c r="O3196" s="67"/>
      <c r="P3196" s="67"/>
      <c r="Q3196" s="67"/>
      <c r="S3196" s="71"/>
      <c r="U3196" s="71"/>
      <c r="W3196" s="71"/>
      <c r="Y3196" s="71"/>
    </row>
    <row r="3197" spans="1:25" s="70" customFormat="1" x14ac:dyDescent="0.2">
      <c r="A3197" s="67" t="s">
        <v>11</v>
      </c>
      <c r="B3197" s="67" t="s">
        <v>24</v>
      </c>
      <c r="C3197" s="67" t="s">
        <v>0</v>
      </c>
      <c r="D3197" s="67" t="s">
        <v>302</v>
      </c>
      <c r="E3197" s="77">
        <f>+IF(ISNUMBER(DATA!H460),DATA!H460,"n/a")</f>
        <v>711755</v>
      </c>
      <c r="F3197" s="78">
        <f>+IF(ISNUMBER(DATA!I460),DATA!I460,"n/a")</f>
        <v>-0.191</v>
      </c>
      <c r="G3197" s="77">
        <f>+IF(ISNUMBER(DATA!R460),DATA!R460,"n/a")</f>
        <v>2544091</v>
      </c>
      <c r="H3197" s="78">
        <f>+IF(ISNUMBER(DATA!S460),DATA!S460,"n/a")</f>
        <v>-0.11799999999999999</v>
      </c>
      <c r="I3197" s="77">
        <f>+IF(ISNUMBER(DATA!AB460),DATA!AB460,"n/a")</f>
        <v>5364238</v>
      </c>
      <c r="J3197" s="78">
        <f>+IF(ISNUMBER(DATA!AC460),DATA!AC460,"n/a")</f>
        <v>-6.0999999999999999E-2</v>
      </c>
      <c r="K3197" s="77">
        <f>+IF(ISNUMBER(DATA!AL460),DATA!AL460,"n/a")</f>
        <v>10748853</v>
      </c>
      <c r="L3197" s="78">
        <f>+IF(ISNUMBER(DATA!AM460),DATA!AM460,"n/a")</f>
        <v>3.3000000000000002E-2</v>
      </c>
      <c r="M3197" s="67"/>
      <c r="N3197" s="67"/>
      <c r="O3197" s="67"/>
      <c r="P3197" s="67"/>
      <c r="Q3197" s="67"/>
      <c r="S3197" s="71"/>
      <c r="U3197" s="71"/>
      <c r="W3197" s="71"/>
      <c r="Y3197" s="71"/>
    </row>
    <row r="3198" spans="1:25" s="70" customFormat="1" x14ac:dyDescent="0.2">
      <c r="A3198" s="67" t="s">
        <v>11</v>
      </c>
      <c r="B3198" s="67" t="s">
        <v>24</v>
      </c>
      <c r="C3198" s="67" t="s">
        <v>0</v>
      </c>
      <c r="D3198" s="67" t="s">
        <v>303</v>
      </c>
      <c r="E3198" s="77">
        <f>+IF(ISNUMBER(DATA!H461),DATA!H461,"n/a")</f>
        <v>213422</v>
      </c>
      <c r="F3198" s="78">
        <f>+IF(ISNUMBER(DATA!I461),DATA!I461,"n/a")</f>
        <v>0.108</v>
      </c>
      <c r="G3198" s="77">
        <f>+IF(ISNUMBER(DATA!R461),DATA!R461,"n/a")</f>
        <v>763482</v>
      </c>
      <c r="H3198" s="78">
        <f>+IF(ISNUMBER(DATA!S461),DATA!S461,"n/a")</f>
        <v>7.5999999999999998E-2</v>
      </c>
      <c r="I3198" s="77">
        <f>+IF(ISNUMBER(DATA!AB461),DATA!AB461,"n/a")</f>
        <v>1634004</v>
      </c>
      <c r="J3198" s="78">
        <f>+IF(ISNUMBER(DATA!AC461),DATA!AC461,"n/a")</f>
        <v>0.105</v>
      </c>
      <c r="K3198" s="77">
        <f>+IF(ISNUMBER(DATA!AL461),DATA!AL461,"n/a")</f>
        <v>3106586</v>
      </c>
      <c r="L3198" s="78">
        <f>+IF(ISNUMBER(DATA!AM461),DATA!AM461,"n/a")</f>
        <v>0.153</v>
      </c>
      <c r="M3198" s="67"/>
      <c r="N3198" s="67"/>
      <c r="O3198" s="67"/>
      <c r="P3198" s="67"/>
      <c r="Q3198" s="67"/>
      <c r="S3198" s="71"/>
      <c r="U3198" s="71"/>
      <c r="W3198" s="71"/>
      <c r="Y3198" s="71"/>
    </row>
    <row r="3199" spans="1:25" s="70" customFormat="1" x14ac:dyDescent="0.2">
      <c r="A3199" s="67" t="s">
        <v>11</v>
      </c>
      <c r="B3199" s="67" t="s">
        <v>24</v>
      </c>
      <c r="C3199" s="67" t="s">
        <v>0</v>
      </c>
      <c r="D3199" s="67" t="s">
        <v>304</v>
      </c>
      <c r="E3199" s="77">
        <f>+IF(ISNUMBER(DATA!H462),DATA!H462,"n/a")</f>
        <v>41246</v>
      </c>
      <c r="F3199" s="78">
        <f>+IF(ISNUMBER(DATA!I462),DATA!I462,"n/a")</f>
        <v>0.55000000000000004</v>
      </c>
      <c r="G3199" s="77">
        <f>+IF(ISNUMBER(DATA!R462),DATA!R462,"n/a")</f>
        <v>134245</v>
      </c>
      <c r="H3199" s="78">
        <f>+IF(ISNUMBER(DATA!S462),DATA!S462,"n/a")</f>
        <v>0.54</v>
      </c>
      <c r="I3199" s="77">
        <f>+IF(ISNUMBER(DATA!AB462),DATA!AB462,"n/a")</f>
        <v>282796</v>
      </c>
      <c r="J3199" s="78">
        <f>+IF(ISNUMBER(DATA!AC462),DATA!AC462,"n/a")</f>
        <v>0.45500000000000002</v>
      </c>
      <c r="K3199" s="77">
        <f>+IF(ISNUMBER(DATA!AL462),DATA!AL462,"n/a")</f>
        <v>509681</v>
      </c>
      <c r="L3199" s="78">
        <f>+IF(ISNUMBER(DATA!AM462),DATA!AM462,"n/a")</f>
        <v>0.35799999999999998</v>
      </c>
      <c r="M3199" s="67"/>
      <c r="N3199" s="67"/>
      <c r="O3199" s="67"/>
      <c r="P3199" s="67"/>
      <c r="Q3199" s="67"/>
      <c r="S3199" s="71"/>
      <c r="U3199" s="71"/>
      <c r="W3199" s="71"/>
      <c r="Y3199" s="71"/>
    </row>
    <row r="3200" spans="1:25" s="70" customFormat="1" x14ac:dyDescent="0.2">
      <c r="A3200" s="67" t="s">
        <v>11</v>
      </c>
      <c r="B3200" s="67" t="s">
        <v>24</v>
      </c>
      <c r="C3200" s="67" t="s">
        <v>0</v>
      </c>
      <c r="D3200" s="67" t="s">
        <v>305</v>
      </c>
      <c r="E3200" s="77">
        <f>+IF(ISNUMBER(DATA!H463),DATA!H463,"n/a")</f>
        <v>162002</v>
      </c>
      <c r="F3200" s="78">
        <f>+IF(ISNUMBER(DATA!I463),DATA!I463,"n/a")</f>
        <v>0.191</v>
      </c>
      <c r="G3200" s="77">
        <f>+IF(ISNUMBER(DATA!R463),DATA!R463,"n/a")</f>
        <v>540303</v>
      </c>
      <c r="H3200" s="78">
        <f>+IF(ISNUMBER(DATA!S463),DATA!S463,"n/a")</f>
        <v>0.14699999999999999</v>
      </c>
      <c r="I3200" s="77">
        <f>+IF(ISNUMBER(DATA!AB463),DATA!AB463,"n/a")</f>
        <v>1089111</v>
      </c>
      <c r="J3200" s="78">
        <f>+IF(ISNUMBER(DATA!AC463),DATA!AC463,"n/a")</f>
        <v>0.154</v>
      </c>
      <c r="K3200" s="77">
        <f>+IF(ISNUMBER(DATA!AL463),DATA!AL463,"n/a")</f>
        <v>2184043</v>
      </c>
      <c r="L3200" s="78">
        <f>+IF(ISNUMBER(DATA!AM463),DATA!AM463,"n/a")</f>
        <v>0.16200000000000001</v>
      </c>
      <c r="M3200" s="67"/>
      <c r="N3200" s="67"/>
      <c r="O3200" s="67"/>
      <c r="P3200" s="67"/>
      <c r="Q3200" s="67"/>
      <c r="S3200" s="71"/>
      <c r="U3200" s="71"/>
      <c r="W3200" s="71"/>
      <c r="Y3200" s="71"/>
    </row>
    <row r="3201" spans="1:25" s="70" customFormat="1" x14ac:dyDescent="0.2">
      <c r="A3201" s="67" t="s">
        <v>11</v>
      </c>
      <c r="B3201" s="67" t="s">
        <v>24</v>
      </c>
      <c r="C3201" s="67" t="s">
        <v>0</v>
      </c>
      <c r="D3201" s="67" t="s">
        <v>306</v>
      </c>
      <c r="E3201" s="77">
        <f>+IF(ISNUMBER(DATA!H464),DATA!H464,"n/a")</f>
        <v>85132</v>
      </c>
      <c r="F3201" s="78">
        <f>+IF(ISNUMBER(DATA!I464),DATA!I464,"n/a")</f>
        <v>0.31900000000000001</v>
      </c>
      <c r="G3201" s="77">
        <f>+IF(ISNUMBER(DATA!R464),DATA!R464,"n/a")</f>
        <v>272183</v>
      </c>
      <c r="H3201" s="78">
        <f>+IF(ISNUMBER(DATA!S464),DATA!S464,"n/a")</f>
        <v>0.30599999999999999</v>
      </c>
      <c r="I3201" s="77">
        <f>+IF(ISNUMBER(DATA!AB464),DATA!AB464,"n/a")</f>
        <v>591739</v>
      </c>
      <c r="J3201" s="78">
        <f>+IF(ISNUMBER(DATA!AC464),DATA!AC464,"n/a")</f>
        <v>0.33500000000000002</v>
      </c>
      <c r="K3201" s="77">
        <f>+IF(ISNUMBER(DATA!AL464),DATA!AL464,"n/a")</f>
        <v>1137118</v>
      </c>
      <c r="L3201" s="78">
        <f>+IF(ISNUMBER(DATA!AM464),DATA!AM464,"n/a")</f>
        <v>0.34699999999999998</v>
      </c>
      <c r="M3201" s="67"/>
      <c r="N3201" s="67"/>
      <c r="O3201" s="67"/>
      <c r="P3201" s="67"/>
      <c r="Q3201" s="67"/>
      <c r="S3201" s="71"/>
      <c r="U3201" s="71"/>
      <c r="W3201" s="71"/>
      <c r="Y3201" s="71"/>
    </row>
    <row r="3202" spans="1:25" s="70" customFormat="1" x14ac:dyDescent="0.2">
      <c r="A3202" s="67" t="s">
        <v>11</v>
      </c>
      <c r="B3202" s="67" t="s">
        <v>24</v>
      </c>
      <c r="C3202" s="67" t="s">
        <v>0</v>
      </c>
      <c r="D3202" s="67" t="s">
        <v>307</v>
      </c>
      <c r="E3202" s="77">
        <f>+IF(ISNUMBER(DATA!H465),DATA!H465,"n/a")</f>
        <v>247324</v>
      </c>
      <c r="F3202" s="78">
        <f>+IF(ISNUMBER(DATA!I465),DATA!I465,"n/a")</f>
        <v>-0.159</v>
      </c>
      <c r="G3202" s="77">
        <f>+IF(ISNUMBER(DATA!R465),DATA!R465,"n/a")</f>
        <v>816291</v>
      </c>
      <c r="H3202" s="78">
        <f>+IF(ISNUMBER(DATA!S465),DATA!S465,"n/a")</f>
        <v>-0.13900000000000001</v>
      </c>
      <c r="I3202" s="77">
        <f>+IF(ISNUMBER(DATA!AB465),DATA!AB465,"n/a")</f>
        <v>1707017</v>
      </c>
      <c r="J3202" s="78">
        <f>+IF(ISNUMBER(DATA!AC465),DATA!AC465,"n/a")</f>
        <v>-9.9000000000000005E-2</v>
      </c>
      <c r="K3202" s="77">
        <f>+IF(ISNUMBER(DATA!AL465),DATA!AL465,"n/a")</f>
        <v>3527087</v>
      </c>
      <c r="L3202" s="78">
        <f>+IF(ISNUMBER(DATA!AM465),DATA!AM465,"n/a")</f>
        <v>2.5000000000000001E-2</v>
      </c>
      <c r="M3202" s="67"/>
      <c r="N3202" s="67"/>
      <c r="O3202" s="67"/>
      <c r="P3202" s="67"/>
      <c r="Q3202" s="67"/>
      <c r="S3202" s="71"/>
      <c r="U3202" s="71"/>
      <c r="W3202" s="71"/>
      <c r="Y3202" s="71"/>
    </row>
    <row r="3203" spans="1:25" s="70" customFormat="1" x14ac:dyDescent="0.2">
      <c r="A3203" s="67" t="s">
        <v>11</v>
      </c>
      <c r="B3203" s="67" t="s">
        <v>24</v>
      </c>
      <c r="C3203" s="67" t="s">
        <v>0</v>
      </c>
      <c r="D3203" s="67" t="s">
        <v>308</v>
      </c>
      <c r="E3203" s="77">
        <f>+IF(ISNUMBER(DATA!H466),DATA!H466,"n/a")</f>
        <v>178357</v>
      </c>
      <c r="F3203" s="78">
        <f>+IF(ISNUMBER(DATA!I466),DATA!I466,"n/a")</f>
        <v>0.1</v>
      </c>
      <c r="G3203" s="77">
        <f>+IF(ISNUMBER(DATA!R466),DATA!R466,"n/a")</f>
        <v>518251</v>
      </c>
      <c r="H3203" s="78">
        <f>+IF(ISNUMBER(DATA!S466),DATA!S466,"n/a")</f>
        <v>7.9000000000000001E-2</v>
      </c>
      <c r="I3203" s="77">
        <f>+IF(ISNUMBER(DATA!AB466),DATA!AB466,"n/a")</f>
        <v>1028848</v>
      </c>
      <c r="J3203" s="78">
        <f>+IF(ISNUMBER(DATA!AC466),DATA!AC466,"n/a")</f>
        <v>0.11799999999999999</v>
      </c>
      <c r="K3203" s="77">
        <f>+IF(ISNUMBER(DATA!AL466),DATA!AL466,"n/a")</f>
        <v>2198292</v>
      </c>
      <c r="L3203" s="78">
        <f>+IF(ISNUMBER(DATA!AM466),DATA!AM466,"n/a")</f>
        <v>0.186</v>
      </c>
      <c r="M3203" s="67"/>
      <c r="N3203" s="67"/>
      <c r="O3203" s="67"/>
      <c r="P3203" s="67"/>
      <c r="Q3203" s="67"/>
      <c r="S3203" s="71"/>
      <c r="U3203" s="71"/>
      <c r="W3203" s="71"/>
      <c r="Y3203" s="71"/>
    </row>
    <row r="3204" spans="1:25" s="70" customFormat="1" x14ac:dyDescent="0.2">
      <c r="A3204" s="67" t="s">
        <v>11</v>
      </c>
      <c r="B3204" s="67" t="s">
        <v>24</v>
      </c>
      <c r="C3204" s="67" t="s">
        <v>0</v>
      </c>
      <c r="D3204" s="67" t="s">
        <v>309</v>
      </c>
      <c r="E3204" s="77">
        <f>+IF(ISNUMBER(DATA!H467),DATA!H467,"n/a")</f>
        <v>125726</v>
      </c>
      <c r="F3204" s="78">
        <f>+IF(ISNUMBER(DATA!I467),DATA!I467,"n/a")</f>
        <v>0.16500000000000001</v>
      </c>
      <c r="G3204" s="77">
        <f>+IF(ISNUMBER(DATA!R467),DATA!R467,"n/a")</f>
        <v>447261</v>
      </c>
      <c r="H3204" s="78">
        <f>+IF(ISNUMBER(DATA!S467),DATA!S467,"n/a")</f>
        <v>0.13800000000000001</v>
      </c>
      <c r="I3204" s="77">
        <f>+IF(ISNUMBER(DATA!AB467),DATA!AB467,"n/a")</f>
        <v>1018258</v>
      </c>
      <c r="J3204" s="78">
        <f>+IF(ISNUMBER(DATA!AC467),DATA!AC467,"n/a")</f>
        <v>0.17299999999999999</v>
      </c>
      <c r="K3204" s="77">
        <f>+IF(ISNUMBER(DATA!AL467),DATA!AL467,"n/a")</f>
        <v>1904164</v>
      </c>
      <c r="L3204" s="78">
        <f>+IF(ISNUMBER(DATA!AM467),DATA!AM467,"n/a")</f>
        <v>0.189</v>
      </c>
      <c r="M3204" s="67"/>
      <c r="N3204" s="67"/>
      <c r="O3204" s="67"/>
      <c r="P3204" s="67"/>
      <c r="Q3204" s="67"/>
      <c r="S3204" s="71"/>
      <c r="U3204" s="71"/>
      <c r="W3204" s="71"/>
      <c r="Y3204" s="71"/>
    </row>
    <row r="3205" spans="1:25" s="70" customFormat="1" x14ac:dyDescent="0.2">
      <c r="A3205" s="67" t="s">
        <v>11</v>
      </c>
      <c r="B3205" s="67" t="s">
        <v>24</v>
      </c>
      <c r="C3205" s="67" t="s">
        <v>0</v>
      </c>
      <c r="D3205" s="67" t="s">
        <v>310</v>
      </c>
      <c r="E3205" s="77">
        <f>+IF(ISNUMBER(DATA!H468),DATA!H468,"n/a")</f>
        <v>248130</v>
      </c>
      <c r="F3205" s="78">
        <f>+IF(ISNUMBER(DATA!I468),DATA!I468,"n/a")</f>
        <v>0.245</v>
      </c>
      <c r="G3205" s="77">
        <f>+IF(ISNUMBER(DATA!R468),DATA!R468,"n/a")</f>
        <v>799470</v>
      </c>
      <c r="H3205" s="78">
        <f>+IF(ISNUMBER(DATA!S468),DATA!S468,"n/a")</f>
        <v>0.23599999999999999</v>
      </c>
      <c r="I3205" s="77">
        <f>+IF(ISNUMBER(DATA!AB468),DATA!AB468,"n/a")</f>
        <v>1659732</v>
      </c>
      <c r="J3205" s="78">
        <f>+IF(ISNUMBER(DATA!AC468),DATA!AC468,"n/a")</f>
        <v>0.19600000000000001</v>
      </c>
      <c r="K3205" s="77">
        <f>+IF(ISNUMBER(DATA!AL468),DATA!AL468,"n/a")</f>
        <v>3170285</v>
      </c>
      <c r="L3205" s="78">
        <f>+IF(ISNUMBER(DATA!AM468),DATA!AM468,"n/a")</f>
        <v>0.13900000000000001</v>
      </c>
      <c r="M3205" s="67"/>
      <c r="N3205" s="67"/>
      <c r="O3205" s="67"/>
      <c r="P3205" s="67"/>
      <c r="Q3205" s="67"/>
      <c r="S3205" s="71"/>
      <c r="U3205" s="71"/>
      <c r="W3205" s="71"/>
      <c r="Y3205" s="71"/>
    </row>
    <row r="3206" spans="1:25" s="70" customFormat="1" x14ac:dyDescent="0.2">
      <c r="A3206" s="67" t="s">
        <v>11</v>
      </c>
      <c r="B3206" s="67" t="s">
        <v>24</v>
      </c>
      <c r="C3206" s="67" t="s">
        <v>0</v>
      </c>
      <c r="D3206" s="67" t="s">
        <v>311</v>
      </c>
      <c r="E3206" s="77">
        <f>+IF(ISNUMBER(DATA!H469),DATA!H469,"n/a")</f>
        <v>105252</v>
      </c>
      <c r="F3206" s="78">
        <f>+IF(ISNUMBER(DATA!I469),DATA!I469,"n/a")</f>
        <v>1.6E-2</v>
      </c>
      <c r="G3206" s="77">
        <f>+IF(ISNUMBER(DATA!R469),DATA!R469,"n/a")</f>
        <v>349783</v>
      </c>
      <c r="H3206" s="78">
        <f>+IF(ISNUMBER(DATA!S469),DATA!S469,"n/a")</f>
        <v>5.1999999999999998E-2</v>
      </c>
      <c r="I3206" s="77">
        <f>+IF(ISNUMBER(DATA!AB469),DATA!AB469,"n/a")</f>
        <v>726370</v>
      </c>
      <c r="J3206" s="78">
        <f>+IF(ISNUMBER(DATA!AC469),DATA!AC469,"n/a")</f>
        <v>9.6000000000000002E-2</v>
      </c>
      <c r="K3206" s="77">
        <f>+IF(ISNUMBER(DATA!AL469),DATA!AL469,"n/a")</f>
        <v>1457273</v>
      </c>
      <c r="L3206" s="78">
        <f>+IF(ISNUMBER(DATA!AM469),DATA!AM469,"n/a")</f>
        <v>0.19900000000000001</v>
      </c>
      <c r="M3206" s="67"/>
      <c r="N3206" s="67"/>
      <c r="O3206" s="67"/>
      <c r="P3206" s="67"/>
      <c r="Q3206" s="67"/>
      <c r="S3206" s="71"/>
      <c r="U3206" s="71"/>
      <c r="W3206" s="71"/>
      <c r="Y3206" s="71"/>
    </row>
    <row r="3207" spans="1:25" s="70" customFormat="1" x14ac:dyDescent="0.2">
      <c r="A3207" s="67" t="s">
        <v>11</v>
      </c>
      <c r="B3207" s="67" t="s">
        <v>24</v>
      </c>
      <c r="C3207" s="67" t="s">
        <v>0</v>
      </c>
      <c r="D3207" s="67" t="s">
        <v>312</v>
      </c>
      <c r="E3207" s="77">
        <f>+IF(ISNUMBER(DATA!H470),DATA!H470,"n/a")</f>
        <v>124706</v>
      </c>
      <c r="F3207" s="78">
        <f>+IF(ISNUMBER(DATA!I470),DATA!I470,"n/a")</f>
        <v>0.18099999999999999</v>
      </c>
      <c r="G3207" s="77">
        <f>+IF(ISNUMBER(DATA!R470),DATA!R470,"n/a")</f>
        <v>410092</v>
      </c>
      <c r="H3207" s="78">
        <f>+IF(ISNUMBER(DATA!S470),DATA!S470,"n/a")</f>
        <v>0.22900000000000001</v>
      </c>
      <c r="I3207" s="77">
        <f>+IF(ISNUMBER(DATA!AB470),DATA!AB470,"n/a")</f>
        <v>841901</v>
      </c>
      <c r="J3207" s="78">
        <f>+IF(ISNUMBER(DATA!AC470),DATA!AC470,"n/a")</f>
        <v>0.24399999999999999</v>
      </c>
      <c r="K3207" s="77">
        <f>+IF(ISNUMBER(DATA!AL470),DATA!AL470,"n/a")</f>
        <v>1675177</v>
      </c>
      <c r="L3207" s="78">
        <f>+IF(ISNUMBER(DATA!AM470),DATA!AM470,"n/a")</f>
        <v>0.32600000000000001</v>
      </c>
      <c r="M3207" s="67"/>
      <c r="N3207" s="67"/>
      <c r="O3207" s="67"/>
      <c r="P3207" s="67"/>
      <c r="Q3207" s="67"/>
      <c r="S3207" s="71"/>
      <c r="U3207" s="71"/>
      <c r="W3207" s="71"/>
      <c r="Y3207" s="71"/>
    </row>
    <row r="3208" spans="1:25" s="70" customFormat="1" x14ac:dyDescent="0.2">
      <c r="A3208" s="67" t="s">
        <v>11</v>
      </c>
      <c r="B3208" s="67" t="s">
        <v>24</v>
      </c>
      <c r="C3208" s="67" t="s">
        <v>0</v>
      </c>
      <c r="D3208" s="67" t="s">
        <v>313</v>
      </c>
      <c r="E3208" s="77">
        <f>+IF(ISNUMBER(DATA!H471),DATA!H471,"n/a")</f>
        <v>68131</v>
      </c>
      <c r="F3208" s="78">
        <f>+IF(ISNUMBER(DATA!I471),DATA!I471,"n/a")</f>
        <v>5.0000000000000001E-3</v>
      </c>
      <c r="G3208" s="77">
        <f>+IF(ISNUMBER(DATA!R471),DATA!R471,"n/a")</f>
        <v>233757</v>
      </c>
      <c r="H3208" s="78">
        <f>+IF(ISNUMBER(DATA!S471),DATA!S471,"n/a")</f>
        <v>7.3999999999999996E-2</v>
      </c>
      <c r="I3208" s="77">
        <f>+IF(ISNUMBER(DATA!AB471),DATA!AB471,"n/a")</f>
        <v>505797</v>
      </c>
      <c r="J3208" s="78">
        <f>+IF(ISNUMBER(DATA!AC471),DATA!AC471,"n/a")</f>
        <v>0.129</v>
      </c>
      <c r="K3208" s="77">
        <f>+IF(ISNUMBER(DATA!AL471),DATA!AL471,"n/a")</f>
        <v>996925</v>
      </c>
      <c r="L3208" s="78">
        <f>+IF(ISNUMBER(DATA!AM471),DATA!AM471,"n/a")</f>
        <v>0.191</v>
      </c>
      <c r="M3208" s="67"/>
      <c r="N3208" s="67"/>
      <c r="O3208" s="67"/>
      <c r="P3208" s="67"/>
      <c r="Q3208" s="67"/>
      <c r="S3208" s="71"/>
      <c r="U3208" s="71"/>
      <c r="W3208" s="71"/>
      <c r="Y3208" s="71"/>
    </row>
    <row r="3209" spans="1:25" s="70" customFormat="1" x14ac:dyDescent="0.2">
      <c r="A3209" s="67" t="s">
        <v>11</v>
      </c>
      <c r="B3209" s="67" t="s">
        <v>24</v>
      </c>
      <c r="C3209" s="67" t="s">
        <v>0</v>
      </c>
      <c r="D3209" s="67" t="s">
        <v>314</v>
      </c>
      <c r="E3209" s="77">
        <f>+IF(ISNUMBER(DATA!H472),DATA!H472,"n/a")</f>
        <v>128796</v>
      </c>
      <c r="F3209" s="78">
        <f>+IF(ISNUMBER(DATA!I472),DATA!I472,"n/a")</f>
        <v>-7.6999999999999999E-2</v>
      </c>
      <c r="G3209" s="77">
        <f>+IF(ISNUMBER(DATA!R472),DATA!R472,"n/a")</f>
        <v>421408</v>
      </c>
      <c r="H3209" s="78">
        <f>+IF(ISNUMBER(DATA!S472),DATA!S472,"n/a")</f>
        <v>-8.8999999999999996E-2</v>
      </c>
      <c r="I3209" s="77">
        <f>+IF(ISNUMBER(DATA!AB472),DATA!AB472,"n/a")</f>
        <v>867344</v>
      </c>
      <c r="J3209" s="78">
        <f>+IF(ISNUMBER(DATA!AC472),DATA!AC472,"n/a")</f>
        <v>-0.11</v>
      </c>
      <c r="K3209" s="77">
        <f>+IF(ISNUMBER(DATA!AL472),DATA!AL472,"n/a")</f>
        <v>1841780</v>
      </c>
      <c r="L3209" s="78">
        <f>+IF(ISNUMBER(DATA!AM472),DATA!AM472,"n/a")</f>
        <v>-4.3999999999999997E-2</v>
      </c>
      <c r="M3209" s="67"/>
      <c r="N3209" s="67"/>
      <c r="O3209" s="67"/>
      <c r="P3209" s="67"/>
      <c r="Q3209" s="67"/>
      <c r="S3209" s="71"/>
      <c r="U3209" s="71"/>
      <c r="W3209" s="71"/>
      <c r="Y3209" s="71"/>
    </row>
    <row r="3210" spans="1:25" s="70" customFormat="1" x14ac:dyDescent="0.2">
      <c r="A3210" s="67" t="s">
        <v>11</v>
      </c>
      <c r="B3210" s="67" t="s">
        <v>24</v>
      </c>
      <c r="C3210" s="67" t="s">
        <v>0</v>
      </c>
      <c r="D3210" s="67" t="s">
        <v>315</v>
      </c>
      <c r="E3210" s="77">
        <f>+IF(ISNUMBER(DATA!H473),DATA!H473,"n/a")</f>
        <v>59854</v>
      </c>
      <c r="F3210" s="78">
        <f>+IF(ISNUMBER(DATA!I473),DATA!I473,"n/a")</f>
        <v>0.17499999999999999</v>
      </c>
      <c r="G3210" s="77">
        <f>+IF(ISNUMBER(DATA!R473),DATA!R473,"n/a")</f>
        <v>192539</v>
      </c>
      <c r="H3210" s="78">
        <f>+IF(ISNUMBER(DATA!S473),DATA!S473,"n/a")</f>
        <v>0.24399999999999999</v>
      </c>
      <c r="I3210" s="77">
        <f>+IF(ISNUMBER(DATA!AB473),DATA!AB473,"n/a")</f>
        <v>419863</v>
      </c>
      <c r="J3210" s="78">
        <f>+IF(ISNUMBER(DATA!AC473),DATA!AC473,"n/a")</f>
        <v>0.27400000000000002</v>
      </c>
      <c r="K3210" s="77">
        <f>+IF(ISNUMBER(DATA!AL473),DATA!AL473,"n/a")</f>
        <v>817589</v>
      </c>
      <c r="L3210" s="78">
        <f>+IF(ISNUMBER(DATA!AM473),DATA!AM473,"n/a")</f>
        <v>0.30299999999999999</v>
      </c>
      <c r="M3210" s="67"/>
      <c r="N3210" s="67"/>
      <c r="O3210" s="67"/>
      <c r="P3210" s="67"/>
      <c r="Q3210" s="67"/>
      <c r="S3210" s="71"/>
      <c r="U3210" s="71"/>
      <c r="W3210" s="71"/>
      <c r="Y3210" s="71"/>
    </row>
    <row r="3211" spans="1:25" s="70" customFormat="1" x14ac:dyDescent="0.2">
      <c r="A3211" s="67" t="s">
        <v>11</v>
      </c>
      <c r="B3211" s="67" t="s">
        <v>24</v>
      </c>
      <c r="C3211" s="67" t="s">
        <v>0</v>
      </c>
      <c r="D3211" s="67" t="s">
        <v>316</v>
      </c>
      <c r="E3211" s="77">
        <f>+IF(ISNUMBER(DATA!H474),DATA!H474,"n/a")</f>
        <v>128493</v>
      </c>
      <c r="F3211" s="78">
        <f>+IF(ISNUMBER(DATA!I474),DATA!I474,"n/a")</f>
        <v>1.6E-2</v>
      </c>
      <c r="G3211" s="77">
        <f>+IF(ISNUMBER(DATA!R474),DATA!R474,"n/a")</f>
        <v>433192</v>
      </c>
      <c r="H3211" s="78">
        <f>+IF(ISNUMBER(DATA!S474),DATA!S474,"n/a")</f>
        <v>3.7999999999999999E-2</v>
      </c>
      <c r="I3211" s="77">
        <f>+IF(ISNUMBER(DATA!AB474),DATA!AB474,"n/a")</f>
        <v>900433</v>
      </c>
      <c r="J3211" s="78">
        <f>+IF(ISNUMBER(DATA!AC474),DATA!AC474,"n/a")</f>
        <v>0.04</v>
      </c>
      <c r="K3211" s="77">
        <f>+IF(ISNUMBER(DATA!AL474),DATA!AL474,"n/a")</f>
        <v>1850059</v>
      </c>
      <c r="L3211" s="78">
        <f>+IF(ISNUMBER(DATA!AM474),DATA!AM474,"n/a")</f>
        <v>7.5999999999999998E-2</v>
      </c>
      <c r="M3211" s="67"/>
      <c r="N3211" s="67"/>
      <c r="O3211" s="67"/>
      <c r="P3211" s="67"/>
      <c r="Q3211" s="67"/>
      <c r="S3211" s="71"/>
      <c r="U3211" s="71"/>
      <c r="W3211" s="71"/>
      <c r="Y3211" s="71"/>
    </row>
    <row r="3212" spans="1:25" s="70" customFormat="1" x14ac:dyDescent="0.2">
      <c r="A3212" s="67" t="s">
        <v>11</v>
      </c>
      <c r="B3212" s="67" t="s">
        <v>24</v>
      </c>
      <c r="C3212" s="67" t="s">
        <v>0</v>
      </c>
      <c r="D3212" s="67" t="s">
        <v>317</v>
      </c>
      <c r="E3212" s="77">
        <f>+IF(ISNUMBER(DATA!H475),DATA!H475,"n/a")</f>
        <v>267416</v>
      </c>
      <c r="F3212" s="78">
        <f>+IF(ISNUMBER(DATA!I475),DATA!I475,"n/a")</f>
        <v>-0.214</v>
      </c>
      <c r="G3212" s="77">
        <f>+IF(ISNUMBER(DATA!R475),DATA!R475,"n/a")</f>
        <v>875030</v>
      </c>
      <c r="H3212" s="78">
        <f>+IF(ISNUMBER(DATA!S475),DATA!S475,"n/a")</f>
        <v>-0.218</v>
      </c>
      <c r="I3212" s="77">
        <f>+IF(ISNUMBER(DATA!AB475),DATA!AB475,"n/a")</f>
        <v>1826929</v>
      </c>
      <c r="J3212" s="78">
        <f>+IF(ISNUMBER(DATA!AC475),DATA!AC475,"n/a")</f>
        <v>-0.218</v>
      </c>
      <c r="K3212" s="77">
        <f>+IF(ISNUMBER(DATA!AL475),DATA!AL475,"n/a")</f>
        <v>3857578</v>
      </c>
      <c r="L3212" s="78">
        <f>+IF(ISNUMBER(DATA!AM475),DATA!AM475,"n/a")</f>
        <v>-0.17599999999999999</v>
      </c>
      <c r="M3212" s="67"/>
      <c r="N3212" s="67"/>
      <c r="O3212" s="67"/>
      <c r="P3212" s="67"/>
      <c r="Q3212" s="67"/>
      <c r="S3212" s="71"/>
      <c r="U3212" s="71"/>
      <c r="W3212" s="71"/>
      <c r="Y3212" s="71"/>
    </row>
    <row r="3213" spans="1:25" s="70" customFormat="1" x14ac:dyDescent="0.2">
      <c r="A3213" s="67" t="s">
        <v>11</v>
      </c>
      <c r="B3213" s="67" t="s">
        <v>24</v>
      </c>
      <c r="C3213" s="67" t="s">
        <v>0</v>
      </c>
      <c r="D3213" s="67" t="s">
        <v>318</v>
      </c>
      <c r="E3213" s="77">
        <f>+IF(ISNUMBER(DATA!H476),DATA!H476,"n/a")</f>
        <v>299380</v>
      </c>
      <c r="F3213" s="78">
        <f>+IF(ISNUMBER(DATA!I476),DATA!I476,"n/a")</f>
        <v>0.25700000000000001</v>
      </c>
      <c r="G3213" s="77">
        <f>+IF(ISNUMBER(DATA!R476),DATA!R476,"n/a")</f>
        <v>944579</v>
      </c>
      <c r="H3213" s="78">
        <f>+IF(ISNUMBER(DATA!S476),DATA!S476,"n/a")</f>
        <v>0.23599999999999999</v>
      </c>
      <c r="I3213" s="77">
        <f>+IF(ISNUMBER(DATA!AB476),DATA!AB476,"n/a")</f>
        <v>1921488</v>
      </c>
      <c r="J3213" s="78">
        <f>+IF(ISNUMBER(DATA!AC476),DATA!AC476,"n/a")</f>
        <v>0.187</v>
      </c>
      <c r="K3213" s="77">
        <f>+IF(ISNUMBER(DATA!AL476),DATA!AL476,"n/a")</f>
        <v>3802713</v>
      </c>
      <c r="L3213" s="78">
        <f>+IF(ISNUMBER(DATA!AM476),DATA!AM476,"n/a")</f>
        <v>0.156</v>
      </c>
      <c r="M3213" s="67"/>
      <c r="N3213" s="67"/>
      <c r="O3213" s="67"/>
      <c r="P3213" s="67"/>
      <c r="Q3213" s="67"/>
      <c r="S3213" s="71"/>
      <c r="U3213" s="71"/>
      <c r="W3213" s="71"/>
      <c r="Y3213" s="71"/>
    </row>
    <row r="3214" spans="1:25" s="70" customFormat="1" x14ac:dyDescent="0.2">
      <c r="A3214" s="67" t="s">
        <v>11</v>
      </c>
      <c r="B3214" s="67" t="s">
        <v>24</v>
      </c>
      <c r="C3214" s="67" t="s">
        <v>0</v>
      </c>
      <c r="D3214" s="67" t="s">
        <v>319</v>
      </c>
      <c r="E3214" s="77">
        <f>+IF(ISNUMBER(DATA!H477),DATA!H477,"n/a")</f>
        <v>168331</v>
      </c>
      <c r="F3214" s="78">
        <f>+IF(ISNUMBER(DATA!I477),DATA!I477,"n/a")</f>
        <v>0.12</v>
      </c>
      <c r="G3214" s="77">
        <f>+IF(ISNUMBER(DATA!R477),DATA!R477,"n/a")</f>
        <v>569746</v>
      </c>
      <c r="H3214" s="78">
        <f>+IF(ISNUMBER(DATA!S477),DATA!S477,"n/a")</f>
        <v>0.107</v>
      </c>
      <c r="I3214" s="77">
        <f>+IF(ISNUMBER(DATA!AB477),DATA!AB477,"n/a")</f>
        <v>1183485</v>
      </c>
      <c r="J3214" s="78">
        <f>+IF(ISNUMBER(DATA!AC477),DATA!AC477,"n/a")</f>
        <v>0.14899999999999999</v>
      </c>
      <c r="K3214" s="77">
        <f>+IF(ISNUMBER(DATA!AL477),DATA!AL477,"n/a")</f>
        <v>2321481</v>
      </c>
      <c r="L3214" s="78">
        <f>+IF(ISNUMBER(DATA!AM477),DATA!AM477,"n/a")</f>
        <v>0.19600000000000001</v>
      </c>
      <c r="M3214" s="67"/>
      <c r="N3214" s="67"/>
      <c r="O3214" s="67"/>
      <c r="P3214" s="67"/>
      <c r="Q3214" s="67"/>
      <c r="S3214" s="71"/>
      <c r="U3214" s="71"/>
      <c r="W3214" s="71"/>
      <c r="Y3214" s="71"/>
    </row>
    <row r="3215" spans="1:25" s="70" customFormat="1" x14ac:dyDescent="0.2">
      <c r="A3215" s="67" t="s">
        <v>11</v>
      </c>
      <c r="B3215" s="67" t="s">
        <v>24</v>
      </c>
      <c r="C3215" s="67" t="s">
        <v>0</v>
      </c>
      <c r="D3215" s="67" t="s">
        <v>320</v>
      </c>
      <c r="E3215" s="77">
        <f>+IF(ISNUMBER(DATA!H478),DATA!H478,"n/a")</f>
        <v>114813</v>
      </c>
      <c r="F3215" s="78">
        <f>+IF(ISNUMBER(DATA!I478),DATA!I478,"n/a")</f>
        <v>0.20799999999999999</v>
      </c>
      <c r="G3215" s="77">
        <f>+IF(ISNUMBER(DATA!R478),DATA!R478,"n/a")</f>
        <v>350643</v>
      </c>
      <c r="H3215" s="78">
        <f>+IF(ISNUMBER(DATA!S478),DATA!S478,"n/a")</f>
        <v>0.126</v>
      </c>
      <c r="I3215" s="77">
        <f>+IF(ISNUMBER(DATA!AB478),DATA!AB478,"n/a")</f>
        <v>734613</v>
      </c>
      <c r="J3215" s="78">
        <f>+IF(ISNUMBER(DATA!AC478),DATA!AC478,"n/a")</f>
        <v>6.7000000000000004E-2</v>
      </c>
      <c r="K3215" s="77">
        <f>+IF(ISNUMBER(DATA!AL478),DATA!AL478,"n/a")</f>
        <v>1426414</v>
      </c>
      <c r="L3215" s="78">
        <f>+IF(ISNUMBER(DATA!AM478),DATA!AM478,"n/a")</f>
        <v>0.104</v>
      </c>
      <c r="M3215" s="67"/>
      <c r="N3215" s="67"/>
      <c r="O3215" s="67"/>
      <c r="P3215" s="67"/>
      <c r="Q3215" s="67"/>
      <c r="S3215" s="71"/>
      <c r="U3215" s="71"/>
      <c r="W3215" s="71"/>
      <c r="Y3215" s="71"/>
    </row>
    <row r="3216" spans="1:25" s="70" customFormat="1" x14ac:dyDescent="0.2">
      <c r="A3216" s="67" t="s">
        <v>11</v>
      </c>
      <c r="B3216" s="67" t="s">
        <v>24</v>
      </c>
      <c r="C3216" s="67" t="s">
        <v>0</v>
      </c>
      <c r="D3216" s="67" t="s">
        <v>321</v>
      </c>
      <c r="E3216" s="77">
        <f>+IF(ISNUMBER(DATA!H479),DATA!H479,"n/a")</f>
        <v>197634</v>
      </c>
      <c r="F3216" s="78">
        <f>+IF(ISNUMBER(DATA!I479),DATA!I479,"n/a")</f>
        <v>0.17599999999999999</v>
      </c>
      <c r="G3216" s="77">
        <f>+IF(ISNUMBER(DATA!R479),DATA!R479,"n/a")</f>
        <v>658386</v>
      </c>
      <c r="H3216" s="78">
        <f>+IF(ISNUMBER(DATA!S479),DATA!S479,"n/a")</f>
        <v>0.104</v>
      </c>
      <c r="I3216" s="77">
        <f>+IF(ISNUMBER(DATA!AB479),DATA!AB479,"n/a")</f>
        <v>1320638</v>
      </c>
      <c r="J3216" s="78">
        <f>+IF(ISNUMBER(DATA!AC479),DATA!AC479,"n/a")</f>
        <v>0.124</v>
      </c>
      <c r="K3216" s="77">
        <f>+IF(ISNUMBER(DATA!AL479),DATA!AL479,"n/a")</f>
        <v>2722655</v>
      </c>
      <c r="L3216" s="78">
        <f>+IF(ISNUMBER(DATA!AM479),DATA!AM479,"n/a")</f>
        <v>0.13800000000000001</v>
      </c>
      <c r="M3216" s="67"/>
      <c r="N3216" s="67"/>
      <c r="O3216" s="67"/>
      <c r="P3216" s="67"/>
      <c r="Q3216" s="67"/>
      <c r="S3216" s="71"/>
      <c r="U3216" s="71"/>
      <c r="W3216" s="71"/>
      <c r="Y3216" s="71"/>
    </row>
    <row r="3217" spans="1:25" s="70" customFormat="1" x14ac:dyDescent="0.2">
      <c r="A3217" s="67" t="s">
        <v>11</v>
      </c>
      <c r="B3217" s="67" t="s">
        <v>24</v>
      </c>
      <c r="C3217" s="67" t="s">
        <v>0</v>
      </c>
      <c r="D3217" s="67" t="s">
        <v>347</v>
      </c>
      <c r="E3217" s="77">
        <f>+IF(ISNUMBER(DATA!H480),DATA!H480,"n/a")</f>
        <v>70491</v>
      </c>
      <c r="F3217" s="78">
        <f>+IF(ISNUMBER(DATA!I480),DATA!I480,"n/a")</f>
        <v>0.42299999999999999</v>
      </c>
      <c r="G3217" s="77">
        <f>+IF(ISNUMBER(DATA!R480),DATA!R480,"n/a")</f>
        <v>232131</v>
      </c>
      <c r="H3217" s="78">
        <f>+IF(ISNUMBER(DATA!S480),DATA!S480,"n/a")</f>
        <v>0.32700000000000001</v>
      </c>
      <c r="I3217" s="77">
        <f>+IF(ISNUMBER(DATA!AB480),DATA!AB480,"n/a")</f>
        <v>512132</v>
      </c>
      <c r="J3217" s="78">
        <f>+IF(ISNUMBER(DATA!AC480),DATA!AC480,"n/a")</f>
        <v>0.377</v>
      </c>
      <c r="K3217" s="77">
        <f>+IF(ISNUMBER(DATA!AL480),DATA!AL480,"n/a")</f>
        <v>945171</v>
      </c>
      <c r="L3217" s="78">
        <f>+IF(ISNUMBER(DATA!AM480),DATA!AM480,"n/a")</f>
        <v>0.40300000000000002</v>
      </c>
      <c r="M3217" s="67"/>
      <c r="N3217" s="67"/>
      <c r="O3217" s="67"/>
      <c r="P3217" s="67"/>
      <c r="Q3217" s="67"/>
      <c r="S3217" s="71"/>
      <c r="U3217" s="71"/>
      <c r="W3217" s="71"/>
      <c r="Y3217" s="71"/>
    </row>
    <row r="3218" spans="1:25" s="70" customFormat="1" x14ac:dyDescent="0.2">
      <c r="A3218" s="67" t="s">
        <v>11</v>
      </c>
      <c r="B3218" s="67" t="s">
        <v>24</v>
      </c>
      <c r="C3218" s="67" t="s">
        <v>0</v>
      </c>
      <c r="D3218" s="67" t="s">
        <v>348</v>
      </c>
      <c r="E3218" s="77">
        <f>+IF(ISNUMBER(DATA!H481),DATA!H481,"n/a")</f>
        <v>168248</v>
      </c>
      <c r="F3218" s="78">
        <f>+IF(ISNUMBER(DATA!I481),DATA!I481,"n/a")</f>
        <v>0.18</v>
      </c>
      <c r="G3218" s="77">
        <f>+IF(ISNUMBER(DATA!R481),DATA!R481,"n/a")</f>
        <v>539930</v>
      </c>
      <c r="H3218" s="78">
        <f>+IF(ISNUMBER(DATA!S481),DATA!S481,"n/a")</f>
        <v>0.25700000000000001</v>
      </c>
      <c r="I3218" s="77">
        <f>+IF(ISNUMBER(DATA!AB481),DATA!AB481,"n/a")</f>
        <v>1108991</v>
      </c>
      <c r="J3218" s="78">
        <f>+IF(ISNUMBER(DATA!AC481),DATA!AC481,"n/a")</f>
        <v>0.31</v>
      </c>
      <c r="K3218" s="77">
        <f>+IF(ISNUMBER(DATA!AL481),DATA!AL481,"n/a")</f>
        <v>2198773</v>
      </c>
      <c r="L3218" s="78">
        <f>+IF(ISNUMBER(DATA!AM481),DATA!AM481,"n/a")</f>
        <v>0.35099999999999998</v>
      </c>
      <c r="M3218" s="67"/>
      <c r="N3218" s="67"/>
      <c r="O3218" s="67"/>
      <c r="P3218" s="67"/>
      <c r="Q3218" s="67"/>
      <c r="S3218" s="71"/>
      <c r="U3218" s="71"/>
      <c r="W3218" s="71"/>
      <c r="Y3218" s="71"/>
    </row>
    <row r="3219" spans="1:25" x14ac:dyDescent="0.2">
      <c r="E3219" s="101"/>
      <c r="F3219" s="103"/>
      <c r="G3219" s="101"/>
      <c r="H3219" s="103"/>
      <c r="I3219" s="101"/>
      <c r="J3219" s="103"/>
      <c r="K3219" s="101"/>
      <c r="L3219" s="103"/>
    </row>
    <row r="3220" spans="1:25" s="70" customFormat="1" x14ac:dyDescent="0.2">
      <c r="A3220" s="67" t="s">
        <v>11</v>
      </c>
      <c r="B3220" s="67" t="s">
        <v>24</v>
      </c>
      <c r="C3220" s="67" t="s">
        <v>9</v>
      </c>
      <c r="D3220" s="67" t="s">
        <v>274</v>
      </c>
      <c r="E3220" s="87">
        <f>+IF(ISNUMBER(DATA!J432),DATA!J432,"n/a")</f>
        <v>16028</v>
      </c>
      <c r="F3220" s="78">
        <f>+IF(ISNUMBER(DATA!K432),DATA!K432,"n/a")</f>
        <v>0.152</v>
      </c>
      <c r="G3220" s="87">
        <f>+IF(ISNUMBER(DATA!T432),DATA!T432,"n/a")</f>
        <v>52290</v>
      </c>
      <c r="H3220" s="78">
        <f>+IF(ISNUMBER(DATA!U432),DATA!U432,"n/a")</f>
        <v>0.16700000000000001</v>
      </c>
      <c r="I3220" s="87">
        <f>+IF(ISNUMBER(DATA!AD432),DATA!AD432,"n/a")</f>
        <v>115062</v>
      </c>
      <c r="J3220" s="78">
        <f>+IF(ISNUMBER(DATA!AE432),DATA!AE432,"n/a")</f>
        <v>0.248</v>
      </c>
      <c r="K3220" s="87">
        <f>+IF(ISNUMBER(DATA!AN432),DATA!AN432,"n/a")</f>
        <v>221041</v>
      </c>
      <c r="L3220" s="78">
        <f>+IF(ISNUMBER(DATA!AO432),DATA!AO432,"n/a")</f>
        <v>0.24099999999999999</v>
      </c>
      <c r="M3220" s="67"/>
      <c r="N3220" s="67"/>
      <c r="O3220" s="67"/>
      <c r="P3220" s="67"/>
      <c r="Q3220" s="67"/>
      <c r="S3220" s="71"/>
      <c r="U3220" s="71"/>
      <c r="W3220" s="71"/>
      <c r="Y3220" s="71"/>
    </row>
    <row r="3221" spans="1:25" s="70" customFormat="1" x14ac:dyDescent="0.2">
      <c r="A3221" s="67" t="s">
        <v>11</v>
      </c>
      <c r="B3221" s="67" t="s">
        <v>24</v>
      </c>
      <c r="C3221" s="67" t="s">
        <v>9</v>
      </c>
      <c r="D3221" s="67" t="s">
        <v>275</v>
      </c>
      <c r="E3221" s="87">
        <f>+IF(ISNUMBER(DATA!J433),DATA!J433,"n/a")</f>
        <v>34665</v>
      </c>
      <c r="F3221" s="78">
        <f>+IF(ISNUMBER(DATA!K433),DATA!K433,"n/a")</f>
        <v>0.34899999999999998</v>
      </c>
      <c r="G3221" s="87">
        <f>+IF(ISNUMBER(DATA!T433),DATA!T433,"n/a")</f>
        <v>111716</v>
      </c>
      <c r="H3221" s="78">
        <f>+IF(ISNUMBER(DATA!U433),DATA!U433,"n/a")</f>
        <v>0.214</v>
      </c>
      <c r="I3221" s="87">
        <f>+IF(ISNUMBER(DATA!AD433),DATA!AD433,"n/a")</f>
        <v>224441</v>
      </c>
      <c r="J3221" s="78">
        <f>+IF(ISNUMBER(DATA!AE433),DATA!AE433,"n/a")</f>
        <v>0.214</v>
      </c>
      <c r="K3221" s="87">
        <f>+IF(ISNUMBER(DATA!AN433),DATA!AN433,"n/a")</f>
        <v>426388</v>
      </c>
      <c r="L3221" s="78">
        <f>+IF(ISNUMBER(DATA!AO433),DATA!AO433,"n/a")</f>
        <v>0.189</v>
      </c>
      <c r="M3221" s="67"/>
      <c r="N3221" s="67"/>
      <c r="O3221" s="67"/>
      <c r="P3221" s="67"/>
      <c r="Q3221" s="67"/>
      <c r="S3221" s="71"/>
      <c r="U3221" s="71"/>
      <c r="W3221" s="71"/>
      <c r="Y3221" s="71"/>
    </row>
    <row r="3222" spans="1:25" s="70" customFormat="1" x14ac:dyDescent="0.2">
      <c r="A3222" s="67" t="s">
        <v>11</v>
      </c>
      <c r="B3222" s="67" t="s">
        <v>24</v>
      </c>
      <c r="C3222" s="67" t="s">
        <v>9</v>
      </c>
      <c r="D3222" s="67" t="s">
        <v>276</v>
      </c>
      <c r="E3222" s="87">
        <f>+IF(ISNUMBER(DATA!J434),DATA!J434,"n/a")</f>
        <v>70881</v>
      </c>
      <c r="F3222" s="78">
        <f>+IF(ISNUMBER(DATA!K434),DATA!K434,"n/a")</f>
        <v>-7.0000000000000007E-2</v>
      </c>
      <c r="G3222" s="87">
        <f>+IF(ISNUMBER(DATA!T434),DATA!T434,"n/a")</f>
        <v>225709</v>
      </c>
      <c r="H3222" s="78">
        <f>+IF(ISNUMBER(DATA!U434),DATA!U434,"n/a")</f>
        <v>-5.8000000000000003E-2</v>
      </c>
      <c r="I3222" s="87">
        <f>+IF(ISNUMBER(DATA!AD434),DATA!AD434,"n/a")</f>
        <v>454865</v>
      </c>
      <c r="J3222" s="78">
        <f>+IF(ISNUMBER(DATA!AE434),DATA!AE434,"n/a")</f>
        <v>-8.5999999999999993E-2</v>
      </c>
      <c r="K3222" s="87">
        <f>+IF(ISNUMBER(DATA!AN434),DATA!AN434,"n/a")</f>
        <v>980582</v>
      </c>
      <c r="L3222" s="78">
        <f>+IF(ISNUMBER(DATA!AO434),DATA!AO434,"n/a")</f>
        <v>0.02</v>
      </c>
      <c r="M3222" s="67"/>
      <c r="N3222" s="67"/>
      <c r="O3222" s="67"/>
      <c r="P3222" s="67"/>
      <c r="Q3222" s="67"/>
      <c r="S3222" s="71"/>
      <c r="U3222" s="71"/>
      <c r="W3222" s="71"/>
      <c r="Y3222" s="71"/>
    </row>
    <row r="3223" spans="1:25" s="70" customFormat="1" x14ac:dyDescent="0.2">
      <c r="A3223" s="67" t="s">
        <v>11</v>
      </c>
      <c r="B3223" s="67" t="s">
        <v>24</v>
      </c>
      <c r="C3223" s="67" t="s">
        <v>9</v>
      </c>
      <c r="D3223" s="67" t="s">
        <v>277</v>
      </c>
      <c r="E3223" s="87">
        <f>+IF(ISNUMBER(DATA!J435),DATA!J435,"n/a")</f>
        <v>25999</v>
      </c>
      <c r="F3223" s="78">
        <f>+IF(ISNUMBER(DATA!K435),DATA!K435,"n/a")</f>
        <v>0.42099999999999999</v>
      </c>
      <c r="G3223" s="87">
        <f>+IF(ISNUMBER(DATA!T435),DATA!T435,"n/a")</f>
        <v>87098</v>
      </c>
      <c r="H3223" s="78">
        <f>+IF(ISNUMBER(DATA!U435),DATA!U435,"n/a")</f>
        <v>0.32100000000000001</v>
      </c>
      <c r="I3223" s="87">
        <f>+IF(ISNUMBER(DATA!AD435),DATA!AD435,"n/a")</f>
        <v>180614</v>
      </c>
      <c r="J3223" s="78">
        <f>+IF(ISNUMBER(DATA!AE435),DATA!AE435,"n/a")</f>
        <v>0.36</v>
      </c>
      <c r="K3223" s="87">
        <f>+IF(ISNUMBER(DATA!AN435),DATA!AN435,"n/a")</f>
        <v>342754</v>
      </c>
      <c r="L3223" s="78">
        <f>+IF(ISNUMBER(DATA!AO435),DATA!AO435,"n/a")</f>
        <v>0.35099999999999998</v>
      </c>
      <c r="M3223" s="67"/>
      <c r="N3223" s="67"/>
      <c r="O3223" s="67"/>
      <c r="P3223" s="67"/>
      <c r="Q3223" s="67"/>
      <c r="S3223" s="71"/>
      <c r="U3223" s="71"/>
      <c r="W3223" s="71"/>
      <c r="Y3223" s="71"/>
    </row>
    <row r="3224" spans="1:25" s="70" customFormat="1" x14ac:dyDescent="0.2">
      <c r="A3224" s="67" t="s">
        <v>11</v>
      </c>
      <c r="B3224" s="67" t="s">
        <v>24</v>
      </c>
      <c r="C3224" s="67" t="s">
        <v>9</v>
      </c>
      <c r="D3224" s="67" t="s">
        <v>278</v>
      </c>
      <c r="E3224" s="87">
        <f>+IF(ISNUMBER(DATA!J436),DATA!J436,"n/a")</f>
        <v>67267</v>
      </c>
      <c r="F3224" s="78">
        <f>+IF(ISNUMBER(DATA!K436),DATA!K436,"n/a")</f>
        <v>-0.13900000000000001</v>
      </c>
      <c r="G3224" s="87">
        <f>+IF(ISNUMBER(DATA!T436),DATA!T436,"n/a")</f>
        <v>225007</v>
      </c>
      <c r="H3224" s="78">
        <f>+IF(ISNUMBER(DATA!U436),DATA!U436,"n/a")</f>
        <v>-0.112</v>
      </c>
      <c r="I3224" s="87">
        <f>+IF(ISNUMBER(DATA!AD436),DATA!AD436,"n/a")</f>
        <v>472043</v>
      </c>
      <c r="J3224" s="78">
        <f>+IF(ISNUMBER(DATA!AE436),DATA!AE436,"n/a")</f>
        <v>-8.4000000000000005E-2</v>
      </c>
      <c r="K3224" s="87">
        <f>+IF(ISNUMBER(DATA!AN436),DATA!AN436,"n/a")</f>
        <v>1003126</v>
      </c>
      <c r="L3224" s="78">
        <f>+IF(ISNUMBER(DATA!AO436),DATA!AO436,"n/a")</f>
        <v>5.3999999999999999E-2</v>
      </c>
      <c r="M3224" s="67"/>
      <c r="N3224" s="67"/>
      <c r="O3224" s="67"/>
      <c r="P3224" s="67"/>
      <c r="Q3224" s="67"/>
      <c r="S3224" s="71"/>
      <c r="U3224" s="71"/>
      <c r="W3224" s="71"/>
      <c r="Y3224" s="71"/>
    </row>
    <row r="3225" spans="1:25" s="70" customFormat="1" x14ac:dyDescent="0.2">
      <c r="A3225" s="67" t="s">
        <v>11</v>
      </c>
      <c r="B3225" s="67" t="s">
        <v>24</v>
      </c>
      <c r="C3225" s="67" t="s">
        <v>9</v>
      </c>
      <c r="D3225" s="67" t="s">
        <v>279</v>
      </c>
      <c r="E3225" s="87">
        <f>+IF(ISNUMBER(DATA!J437),DATA!J437,"n/a")</f>
        <v>31406</v>
      </c>
      <c r="F3225" s="78">
        <f>+IF(ISNUMBER(DATA!K437),DATA!K437,"n/a")</f>
        <v>-2.7E-2</v>
      </c>
      <c r="G3225" s="87">
        <f>+IF(ISNUMBER(DATA!T437),DATA!T437,"n/a")</f>
        <v>106707</v>
      </c>
      <c r="H3225" s="78">
        <f>+IF(ISNUMBER(DATA!U437),DATA!U437,"n/a")</f>
        <v>-6.0999999999999999E-2</v>
      </c>
      <c r="I3225" s="87">
        <f>+IF(ISNUMBER(DATA!AD437),DATA!AD437,"n/a")</f>
        <v>236800</v>
      </c>
      <c r="J3225" s="78">
        <f>+IF(ISNUMBER(DATA!AE437),DATA!AE437,"n/a")</f>
        <v>-3.5000000000000003E-2</v>
      </c>
      <c r="K3225" s="87">
        <f>+IF(ISNUMBER(DATA!AN437),DATA!AN437,"n/a")</f>
        <v>462409</v>
      </c>
      <c r="L3225" s="78">
        <f>+IF(ISNUMBER(DATA!AO437),DATA!AO437,"n/a")</f>
        <v>5.5E-2</v>
      </c>
      <c r="M3225" s="67"/>
      <c r="N3225" s="67"/>
      <c r="O3225" s="67"/>
      <c r="P3225" s="67"/>
      <c r="Q3225" s="67"/>
      <c r="S3225" s="71"/>
      <c r="U3225" s="71"/>
      <c r="W3225" s="71"/>
      <c r="Y3225" s="71"/>
    </row>
    <row r="3226" spans="1:25" s="70" customFormat="1" x14ac:dyDescent="0.2">
      <c r="A3226" s="67" t="s">
        <v>11</v>
      </c>
      <c r="B3226" s="67" t="s">
        <v>24</v>
      </c>
      <c r="C3226" s="67" t="s">
        <v>9</v>
      </c>
      <c r="D3226" s="67" t="s">
        <v>280</v>
      </c>
      <c r="E3226" s="87">
        <f>+IF(ISNUMBER(DATA!J438),DATA!J438,"n/a")</f>
        <v>16170</v>
      </c>
      <c r="F3226" s="78">
        <f>+IF(ISNUMBER(DATA!K438),DATA!K438,"n/a")</f>
        <v>0.14499999999999999</v>
      </c>
      <c r="G3226" s="87">
        <f>+IF(ISNUMBER(DATA!T438),DATA!T438,"n/a")</f>
        <v>53157</v>
      </c>
      <c r="H3226" s="78">
        <f>+IF(ISNUMBER(DATA!U438),DATA!U438,"n/a")</f>
        <v>0.16200000000000001</v>
      </c>
      <c r="I3226" s="87">
        <f>+IF(ISNUMBER(DATA!AD438),DATA!AD438,"n/a")</f>
        <v>105979</v>
      </c>
      <c r="J3226" s="78">
        <f>+IF(ISNUMBER(DATA!AE438),DATA!AE438,"n/a")</f>
        <v>0.158</v>
      </c>
      <c r="K3226" s="87">
        <f>+IF(ISNUMBER(DATA!AN438),DATA!AN438,"n/a")</f>
        <v>211690</v>
      </c>
      <c r="L3226" s="78">
        <f>+IF(ISNUMBER(DATA!AO438),DATA!AO438,"n/a")</f>
        <v>0.307</v>
      </c>
      <c r="M3226" s="67"/>
      <c r="N3226" s="67"/>
      <c r="O3226" s="67"/>
      <c r="P3226" s="67"/>
      <c r="Q3226" s="67"/>
      <c r="S3226" s="71"/>
      <c r="U3226" s="71"/>
      <c r="W3226" s="71"/>
      <c r="Y3226" s="71"/>
    </row>
    <row r="3227" spans="1:25" s="70" customFormat="1" x14ac:dyDescent="0.2">
      <c r="A3227" s="67" t="s">
        <v>11</v>
      </c>
      <c r="B3227" s="67" t="s">
        <v>24</v>
      </c>
      <c r="C3227" s="67" t="s">
        <v>9</v>
      </c>
      <c r="D3227" s="67" t="s">
        <v>281</v>
      </c>
      <c r="E3227" s="87">
        <f>+IF(ISNUMBER(DATA!J439),DATA!J439,"n/a")</f>
        <v>54618</v>
      </c>
      <c r="F3227" s="78">
        <f>+IF(ISNUMBER(DATA!K439),DATA!K439,"n/a")</f>
        <v>0.11799999999999999</v>
      </c>
      <c r="G3227" s="87">
        <f>+IF(ISNUMBER(DATA!T439),DATA!T439,"n/a")</f>
        <v>161240</v>
      </c>
      <c r="H3227" s="78">
        <f>+IF(ISNUMBER(DATA!U439),DATA!U439,"n/a")</f>
        <v>0.03</v>
      </c>
      <c r="I3227" s="87">
        <f>+IF(ISNUMBER(DATA!AD439),DATA!AD439,"n/a")</f>
        <v>343978</v>
      </c>
      <c r="J3227" s="78">
        <f>+IF(ISNUMBER(DATA!AE439),DATA!AE439,"n/a")</f>
        <v>4.4999999999999998E-2</v>
      </c>
      <c r="K3227" s="87">
        <f>+IF(ISNUMBER(DATA!AN439),DATA!AN439,"n/a")</f>
        <v>717233</v>
      </c>
      <c r="L3227" s="78">
        <f>+IF(ISNUMBER(DATA!AO439),DATA!AO439,"n/a")</f>
        <v>0.106</v>
      </c>
      <c r="M3227" s="67"/>
      <c r="N3227" s="67"/>
      <c r="O3227" s="67"/>
      <c r="P3227" s="67"/>
      <c r="Q3227" s="67"/>
      <c r="S3227" s="71"/>
      <c r="U3227" s="71"/>
      <c r="W3227" s="71"/>
      <c r="Y3227" s="71"/>
    </row>
    <row r="3228" spans="1:25" s="70" customFormat="1" x14ac:dyDescent="0.2">
      <c r="A3228" s="67" t="s">
        <v>11</v>
      </c>
      <c r="B3228" s="67" t="s">
        <v>24</v>
      </c>
      <c r="C3228" s="67" t="s">
        <v>9</v>
      </c>
      <c r="D3228" s="67" t="s">
        <v>282</v>
      </c>
      <c r="E3228" s="87">
        <f>+IF(ISNUMBER(DATA!J440),DATA!J440,"n/a")</f>
        <v>38657</v>
      </c>
      <c r="F3228" s="78">
        <f>+IF(ISNUMBER(DATA!K440),DATA!K440,"n/a")</f>
        <v>0.54600000000000004</v>
      </c>
      <c r="G3228" s="87">
        <f>+IF(ISNUMBER(DATA!T440),DATA!T440,"n/a")</f>
        <v>111940</v>
      </c>
      <c r="H3228" s="78">
        <f>+IF(ISNUMBER(DATA!U440),DATA!U440,"n/a")</f>
        <v>0.27200000000000002</v>
      </c>
      <c r="I3228" s="87">
        <f>+IF(ISNUMBER(DATA!AD440),DATA!AD440,"n/a")</f>
        <v>233062</v>
      </c>
      <c r="J3228" s="78">
        <f>+IF(ISNUMBER(DATA!AE440),DATA!AE440,"n/a")</f>
        <v>0.26100000000000001</v>
      </c>
      <c r="K3228" s="87">
        <f>+IF(ISNUMBER(DATA!AN440),DATA!AN440,"n/a")</f>
        <v>454261</v>
      </c>
      <c r="L3228" s="78">
        <f>+IF(ISNUMBER(DATA!AO440),DATA!AO440,"n/a")</f>
        <v>0.27900000000000003</v>
      </c>
      <c r="M3228" s="67"/>
      <c r="N3228" s="67"/>
      <c r="O3228" s="67"/>
      <c r="P3228" s="67"/>
      <c r="Q3228" s="67"/>
      <c r="S3228" s="71"/>
      <c r="U3228" s="71"/>
      <c r="W3228" s="71"/>
      <c r="Y3228" s="71"/>
    </row>
    <row r="3229" spans="1:25" s="70" customFormat="1" x14ac:dyDescent="0.2">
      <c r="A3229" s="67" t="s">
        <v>11</v>
      </c>
      <c r="B3229" s="67" t="s">
        <v>24</v>
      </c>
      <c r="C3229" s="67" t="s">
        <v>9</v>
      </c>
      <c r="D3229" s="67" t="s">
        <v>283</v>
      </c>
      <c r="E3229" s="87">
        <f>+IF(ISNUMBER(DATA!J441),DATA!J441,"n/a")</f>
        <v>12402</v>
      </c>
      <c r="F3229" s="78">
        <f>+IF(ISNUMBER(DATA!K441),DATA!K441,"n/a")</f>
        <v>0.20100000000000001</v>
      </c>
      <c r="G3229" s="87">
        <f>+IF(ISNUMBER(DATA!T441),DATA!T441,"n/a")</f>
        <v>45393</v>
      </c>
      <c r="H3229" s="78">
        <f>+IF(ISNUMBER(DATA!U441),DATA!U441,"n/a")</f>
        <v>0.21299999999999999</v>
      </c>
      <c r="I3229" s="87">
        <f>+IF(ISNUMBER(DATA!AD441),DATA!AD441,"n/a")</f>
        <v>103872</v>
      </c>
      <c r="J3229" s="78">
        <f>+IF(ISNUMBER(DATA!AE441),DATA!AE441,"n/a")</f>
        <v>0.29699999999999999</v>
      </c>
      <c r="K3229" s="87">
        <f>+IF(ISNUMBER(DATA!AN441),DATA!AN441,"n/a")</f>
        <v>196847</v>
      </c>
      <c r="L3229" s="78">
        <f>+IF(ISNUMBER(DATA!AO441),DATA!AO441,"n/a")</f>
        <v>0.33</v>
      </c>
      <c r="M3229" s="67"/>
      <c r="N3229" s="67"/>
      <c r="O3229" s="67"/>
      <c r="P3229" s="67"/>
      <c r="Q3229" s="67"/>
      <c r="S3229" s="71"/>
      <c r="U3229" s="71"/>
      <c r="W3229" s="71"/>
      <c r="Y3229" s="71"/>
    </row>
    <row r="3230" spans="1:25" s="70" customFormat="1" x14ac:dyDescent="0.2">
      <c r="A3230" s="67" t="s">
        <v>11</v>
      </c>
      <c r="B3230" s="67" t="s">
        <v>24</v>
      </c>
      <c r="C3230" s="67" t="s">
        <v>9</v>
      </c>
      <c r="D3230" s="67" t="s">
        <v>284</v>
      </c>
      <c r="E3230" s="87">
        <f>+IF(ISNUMBER(DATA!J442),DATA!J442,"n/a")</f>
        <v>22713</v>
      </c>
      <c r="F3230" s="78">
        <f>+IF(ISNUMBER(DATA!K442),DATA!K442,"n/a")</f>
        <v>0.373</v>
      </c>
      <c r="G3230" s="87">
        <f>+IF(ISNUMBER(DATA!T442),DATA!T442,"n/a")</f>
        <v>69102</v>
      </c>
      <c r="H3230" s="78">
        <f>+IF(ISNUMBER(DATA!U442),DATA!U442,"n/a")</f>
        <v>0.14099999999999999</v>
      </c>
      <c r="I3230" s="87">
        <f>+IF(ISNUMBER(DATA!AD442),DATA!AD442,"n/a")</f>
        <v>155394</v>
      </c>
      <c r="J3230" s="78">
        <f>+IF(ISNUMBER(DATA!AE442),DATA!AE442,"n/a")</f>
        <v>0.21</v>
      </c>
      <c r="K3230" s="87">
        <f>+IF(ISNUMBER(DATA!AN442),DATA!AN442,"n/a")</f>
        <v>307264</v>
      </c>
      <c r="L3230" s="78">
        <f>+IF(ISNUMBER(DATA!AO442),DATA!AO442,"n/a")</f>
        <v>0.26</v>
      </c>
      <c r="M3230" s="67"/>
      <c r="N3230" s="67"/>
      <c r="O3230" s="67"/>
      <c r="P3230" s="67"/>
      <c r="Q3230" s="67"/>
      <c r="S3230" s="71"/>
      <c r="U3230" s="71"/>
      <c r="W3230" s="71"/>
      <c r="Y3230" s="71"/>
    </row>
    <row r="3231" spans="1:25" s="70" customFormat="1" x14ac:dyDescent="0.2">
      <c r="A3231" s="67" t="s">
        <v>11</v>
      </c>
      <c r="B3231" s="67" t="s">
        <v>24</v>
      </c>
      <c r="C3231" s="67" t="s">
        <v>9</v>
      </c>
      <c r="D3231" s="67" t="s">
        <v>285</v>
      </c>
      <c r="E3231" s="87">
        <f>+IF(ISNUMBER(DATA!J443),DATA!J443,"n/a")</f>
        <v>46066</v>
      </c>
      <c r="F3231" s="78">
        <f>+IF(ISNUMBER(DATA!K443),DATA!K443,"n/a")</f>
        <v>0.42599999999999999</v>
      </c>
      <c r="G3231" s="87">
        <f>+IF(ISNUMBER(DATA!T443),DATA!T443,"n/a")</f>
        <v>151941</v>
      </c>
      <c r="H3231" s="78">
        <f>+IF(ISNUMBER(DATA!U443),DATA!U443,"n/a")</f>
        <v>0.49299999999999999</v>
      </c>
      <c r="I3231" s="87">
        <f>+IF(ISNUMBER(DATA!AD443),DATA!AD443,"n/a")</f>
        <v>312455</v>
      </c>
      <c r="J3231" s="78">
        <f>+IF(ISNUMBER(DATA!AE443),DATA!AE443,"n/a")</f>
        <v>0.505</v>
      </c>
      <c r="K3231" s="87">
        <f>+IF(ISNUMBER(DATA!AN443),DATA!AN443,"n/a")</f>
        <v>604873</v>
      </c>
      <c r="L3231" s="78">
        <f>+IF(ISNUMBER(DATA!AO443),DATA!AO443,"n/a")</f>
        <v>0.52200000000000002</v>
      </c>
      <c r="M3231" s="67"/>
      <c r="N3231" s="67"/>
      <c r="O3231" s="67"/>
      <c r="P3231" s="67"/>
      <c r="Q3231" s="67"/>
      <c r="S3231" s="71"/>
      <c r="U3231" s="71"/>
      <c r="W3231" s="71"/>
      <c r="Y3231" s="71"/>
    </row>
    <row r="3232" spans="1:25" s="70" customFormat="1" x14ac:dyDescent="0.2">
      <c r="A3232" s="67" t="s">
        <v>11</v>
      </c>
      <c r="B3232" s="67" t="s">
        <v>24</v>
      </c>
      <c r="C3232" s="67" t="s">
        <v>9</v>
      </c>
      <c r="D3232" s="67" t="s">
        <v>286</v>
      </c>
      <c r="E3232" s="87">
        <f>+IF(ISNUMBER(DATA!J444),DATA!J444,"n/a")</f>
        <v>48838</v>
      </c>
      <c r="F3232" s="78">
        <f>+IF(ISNUMBER(DATA!K444),DATA!K444,"n/a")</f>
        <v>0.122</v>
      </c>
      <c r="G3232" s="87">
        <f>+IF(ISNUMBER(DATA!T444),DATA!T444,"n/a")</f>
        <v>170699</v>
      </c>
      <c r="H3232" s="78">
        <f>+IF(ISNUMBER(DATA!U444),DATA!U444,"n/a")</f>
        <v>0.23899999999999999</v>
      </c>
      <c r="I3232" s="87">
        <f>+IF(ISNUMBER(DATA!AD444),DATA!AD444,"n/a")</f>
        <v>354819</v>
      </c>
      <c r="J3232" s="78">
        <f>+IF(ISNUMBER(DATA!AE444),DATA!AE444,"n/a")</f>
        <v>0.193</v>
      </c>
      <c r="K3232" s="87">
        <f>+IF(ISNUMBER(DATA!AN444),DATA!AN444,"n/a")</f>
        <v>682815</v>
      </c>
      <c r="L3232" s="78">
        <f>+IF(ISNUMBER(DATA!AO444),DATA!AO444,"n/a")</f>
        <v>0.23100000000000001</v>
      </c>
      <c r="M3232" s="67"/>
      <c r="N3232" s="67"/>
      <c r="O3232" s="67"/>
      <c r="P3232" s="67"/>
      <c r="Q3232" s="67"/>
      <c r="S3232" s="71"/>
      <c r="U3232" s="71"/>
      <c r="W3232" s="71"/>
      <c r="Y3232" s="71"/>
    </row>
    <row r="3233" spans="1:25" s="70" customFormat="1" x14ac:dyDescent="0.2">
      <c r="A3233" s="67" t="s">
        <v>11</v>
      </c>
      <c r="B3233" s="67" t="s">
        <v>24</v>
      </c>
      <c r="C3233" s="67" t="s">
        <v>9</v>
      </c>
      <c r="D3233" s="67" t="s">
        <v>287</v>
      </c>
      <c r="E3233" s="87">
        <f>+IF(ISNUMBER(DATA!J445),DATA!J445,"n/a")</f>
        <v>55442</v>
      </c>
      <c r="F3233" s="78">
        <f>+IF(ISNUMBER(DATA!K445),DATA!K445,"n/a")</f>
        <v>0.47799999999999998</v>
      </c>
      <c r="G3233" s="87">
        <f>+IF(ISNUMBER(DATA!T445),DATA!T445,"n/a")</f>
        <v>151210</v>
      </c>
      <c r="H3233" s="78">
        <f>+IF(ISNUMBER(DATA!U445),DATA!U445,"n/a")</f>
        <v>6.0999999999999999E-2</v>
      </c>
      <c r="I3233" s="87">
        <f>+IF(ISNUMBER(DATA!AD445),DATA!AD445,"n/a")</f>
        <v>331929</v>
      </c>
      <c r="J3233" s="78">
        <f>+IF(ISNUMBER(DATA!AE445),DATA!AE445,"n/a")</f>
        <v>0.09</v>
      </c>
      <c r="K3233" s="87">
        <f>+IF(ISNUMBER(DATA!AN445),DATA!AN445,"n/a")</f>
        <v>669874</v>
      </c>
      <c r="L3233" s="78">
        <f>+IF(ISNUMBER(DATA!AO445),DATA!AO445,"n/a")</f>
        <v>0.11899999999999999</v>
      </c>
      <c r="M3233" s="67"/>
      <c r="N3233" s="67"/>
      <c r="O3233" s="67"/>
      <c r="P3233" s="67"/>
      <c r="Q3233" s="67"/>
      <c r="S3233" s="71"/>
      <c r="U3233" s="71"/>
      <c r="W3233" s="71"/>
      <c r="Y3233" s="71"/>
    </row>
    <row r="3234" spans="1:25" s="70" customFormat="1" x14ac:dyDescent="0.2">
      <c r="A3234" s="67" t="s">
        <v>11</v>
      </c>
      <c r="B3234" s="67" t="s">
        <v>24</v>
      </c>
      <c r="C3234" s="67" t="s">
        <v>9</v>
      </c>
      <c r="D3234" s="67" t="s">
        <v>288</v>
      </c>
      <c r="E3234" s="87">
        <f>+IF(ISNUMBER(DATA!J446),DATA!J446,"n/a")</f>
        <v>38878</v>
      </c>
      <c r="F3234" s="78">
        <f>+IF(ISNUMBER(DATA!K446),DATA!K446,"n/a")</f>
        <v>0.621</v>
      </c>
      <c r="G3234" s="87">
        <f>+IF(ISNUMBER(DATA!T446),DATA!T446,"n/a")</f>
        <v>111880</v>
      </c>
      <c r="H3234" s="78">
        <f>+IF(ISNUMBER(DATA!U446),DATA!U446,"n/a")</f>
        <v>7.4999999999999997E-2</v>
      </c>
      <c r="I3234" s="87">
        <f>+IF(ISNUMBER(DATA!AD446),DATA!AD446,"n/a")</f>
        <v>231247</v>
      </c>
      <c r="J3234" s="78">
        <f>+IF(ISNUMBER(DATA!AE446),DATA!AE446,"n/a")</f>
        <v>4.1000000000000002E-2</v>
      </c>
      <c r="K3234" s="87">
        <f>+IF(ISNUMBER(DATA!AN446),DATA!AN446,"n/a")</f>
        <v>431459</v>
      </c>
      <c r="L3234" s="78">
        <f>+IF(ISNUMBER(DATA!AO446),DATA!AO446,"n/a")</f>
        <v>3.1E-2</v>
      </c>
      <c r="M3234" s="67"/>
      <c r="N3234" s="67"/>
      <c r="O3234" s="67"/>
      <c r="P3234" s="67"/>
      <c r="Q3234" s="67"/>
      <c r="S3234" s="71"/>
      <c r="U3234" s="71"/>
      <c r="W3234" s="71"/>
      <c r="Y3234" s="71"/>
    </row>
    <row r="3235" spans="1:25" s="70" customFormat="1" x14ac:dyDescent="0.2">
      <c r="A3235" s="67" t="s">
        <v>11</v>
      </c>
      <c r="B3235" s="67" t="s">
        <v>24</v>
      </c>
      <c r="C3235" s="67" t="s">
        <v>9</v>
      </c>
      <c r="D3235" s="67" t="s">
        <v>289</v>
      </c>
      <c r="E3235" s="87">
        <f>+IF(ISNUMBER(DATA!J447),DATA!J447,"n/a")</f>
        <v>36041</v>
      </c>
      <c r="F3235" s="78">
        <f>+IF(ISNUMBER(DATA!K447),DATA!K447,"n/a")</f>
        <v>-0.23499999999999999</v>
      </c>
      <c r="G3235" s="87">
        <f>+IF(ISNUMBER(DATA!T447),DATA!T447,"n/a")</f>
        <v>125070</v>
      </c>
      <c r="H3235" s="78">
        <f>+IF(ISNUMBER(DATA!U447),DATA!U447,"n/a")</f>
        <v>-0.19500000000000001</v>
      </c>
      <c r="I3235" s="87">
        <f>+IF(ISNUMBER(DATA!AD447),DATA!AD447,"n/a")</f>
        <v>264680</v>
      </c>
      <c r="J3235" s="78">
        <f>+IF(ISNUMBER(DATA!AE447),DATA!AE447,"n/a")</f>
        <v>-0.186</v>
      </c>
      <c r="K3235" s="87">
        <f>+IF(ISNUMBER(DATA!AN447),DATA!AN447,"n/a")</f>
        <v>566793</v>
      </c>
      <c r="L3235" s="78">
        <f>+IF(ISNUMBER(DATA!AO447),DATA!AO447,"n/a")</f>
        <v>-5.8999999999999997E-2</v>
      </c>
      <c r="M3235" s="67"/>
      <c r="N3235" s="67"/>
      <c r="O3235" s="67"/>
      <c r="P3235" s="67"/>
      <c r="Q3235" s="67"/>
      <c r="S3235" s="71"/>
      <c r="U3235" s="71"/>
      <c r="W3235" s="71"/>
      <c r="Y3235" s="71"/>
    </row>
    <row r="3236" spans="1:25" s="70" customFormat="1" x14ac:dyDescent="0.2">
      <c r="A3236" s="67" t="s">
        <v>11</v>
      </c>
      <c r="B3236" s="67" t="s">
        <v>24</v>
      </c>
      <c r="C3236" s="67" t="s">
        <v>9</v>
      </c>
      <c r="D3236" s="67" t="s">
        <v>290</v>
      </c>
      <c r="E3236" s="87">
        <f>+IF(ISNUMBER(DATA!J448),DATA!J448,"n/a")</f>
        <v>48313</v>
      </c>
      <c r="F3236" s="78">
        <f>+IF(ISNUMBER(DATA!K448),DATA!K448,"n/a")</f>
        <v>-0.17100000000000001</v>
      </c>
      <c r="G3236" s="87">
        <f>+IF(ISNUMBER(DATA!T448),DATA!T448,"n/a")</f>
        <v>146131</v>
      </c>
      <c r="H3236" s="78">
        <f>+IF(ISNUMBER(DATA!U448),DATA!U448,"n/a")</f>
        <v>-0.221</v>
      </c>
      <c r="I3236" s="87">
        <f>+IF(ISNUMBER(DATA!AD448),DATA!AD448,"n/a")</f>
        <v>312845</v>
      </c>
      <c r="J3236" s="78">
        <f>+IF(ISNUMBER(DATA!AE448),DATA!AE448,"n/a")</f>
        <v>-0.23400000000000001</v>
      </c>
      <c r="K3236" s="87">
        <f>+IF(ISNUMBER(DATA!AN448),DATA!AN448,"n/a")</f>
        <v>649734</v>
      </c>
      <c r="L3236" s="78">
        <f>+IF(ISNUMBER(DATA!AO448),DATA!AO448,"n/a")</f>
        <v>-0.11700000000000001</v>
      </c>
      <c r="M3236" s="67"/>
      <c r="N3236" s="67"/>
      <c r="O3236" s="67"/>
      <c r="P3236" s="67"/>
      <c r="Q3236" s="67"/>
      <c r="S3236" s="71"/>
      <c r="U3236" s="71"/>
      <c r="W3236" s="71"/>
      <c r="Y3236" s="71"/>
    </row>
    <row r="3237" spans="1:25" s="70" customFormat="1" x14ac:dyDescent="0.2">
      <c r="A3237" s="67" t="s">
        <v>11</v>
      </c>
      <c r="B3237" s="67" t="s">
        <v>24</v>
      </c>
      <c r="C3237" s="67" t="s">
        <v>9</v>
      </c>
      <c r="D3237" s="67" t="s">
        <v>291</v>
      </c>
      <c r="E3237" s="87">
        <f>+IF(ISNUMBER(DATA!J449),DATA!J449,"n/a")</f>
        <v>38237</v>
      </c>
      <c r="F3237" s="78">
        <f>+IF(ISNUMBER(DATA!K449),DATA!K449,"n/a")</f>
        <v>0.51900000000000002</v>
      </c>
      <c r="G3237" s="87">
        <f>+IF(ISNUMBER(DATA!T449),DATA!T449,"n/a")</f>
        <v>122348</v>
      </c>
      <c r="H3237" s="78">
        <f>+IF(ISNUMBER(DATA!U449),DATA!U449,"n/a")</f>
        <v>0.61399999999999999</v>
      </c>
      <c r="I3237" s="87">
        <f>+IF(ISNUMBER(DATA!AD449),DATA!AD449,"n/a")</f>
        <v>247930</v>
      </c>
      <c r="J3237" s="78">
        <f>+IF(ISNUMBER(DATA!AE449),DATA!AE449,"n/a")</f>
        <v>0.57699999999999996</v>
      </c>
      <c r="K3237" s="87">
        <f>+IF(ISNUMBER(DATA!AN449),DATA!AN449,"n/a")</f>
        <v>467704</v>
      </c>
      <c r="L3237" s="78">
        <f>+IF(ISNUMBER(DATA!AO449),DATA!AO449,"n/a")</f>
        <v>0.41299999999999998</v>
      </c>
      <c r="M3237" s="67"/>
      <c r="N3237" s="67"/>
      <c r="O3237" s="67"/>
      <c r="P3237" s="67"/>
      <c r="Q3237" s="67"/>
      <c r="S3237" s="71"/>
      <c r="U3237" s="71"/>
      <c r="W3237" s="71"/>
      <c r="Y3237" s="71"/>
    </row>
    <row r="3238" spans="1:25" s="70" customFormat="1" x14ac:dyDescent="0.2">
      <c r="A3238" s="67" t="s">
        <v>11</v>
      </c>
      <c r="B3238" s="67" t="s">
        <v>24</v>
      </c>
      <c r="C3238" s="67" t="s">
        <v>9</v>
      </c>
      <c r="D3238" s="67" t="s">
        <v>292</v>
      </c>
      <c r="E3238" s="87">
        <f>+IF(ISNUMBER(DATA!J450),DATA!J450,"n/a")</f>
        <v>27020</v>
      </c>
      <c r="F3238" s="78">
        <f>+IF(ISNUMBER(DATA!K450),DATA!K450,"n/a")</f>
        <v>0.48699999999999999</v>
      </c>
      <c r="G3238" s="87">
        <f>+IF(ISNUMBER(DATA!T450),DATA!T450,"n/a")</f>
        <v>77999</v>
      </c>
      <c r="H3238" s="78">
        <f>+IF(ISNUMBER(DATA!U450),DATA!U450,"n/a")</f>
        <v>0.214</v>
      </c>
      <c r="I3238" s="87">
        <f>+IF(ISNUMBER(DATA!AD450),DATA!AD450,"n/a")</f>
        <v>165789</v>
      </c>
      <c r="J3238" s="78">
        <f>+IF(ISNUMBER(DATA!AE450),DATA!AE450,"n/a")</f>
        <v>0.23499999999999999</v>
      </c>
      <c r="K3238" s="87">
        <f>+IF(ISNUMBER(DATA!AN450),DATA!AN450,"n/a")</f>
        <v>324216</v>
      </c>
      <c r="L3238" s="78">
        <f>+IF(ISNUMBER(DATA!AO450),DATA!AO450,"n/a")</f>
        <v>0.28599999999999998</v>
      </c>
      <c r="M3238" s="67"/>
      <c r="N3238" s="67"/>
      <c r="O3238" s="67"/>
      <c r="P3238" s="67"/>
      <c r="Q3238" s="67"/>
      <c r="S3238" s="71"/>
      <c r="U3238" s="71"/>
      <c r="W3238" s="71"/>
      <c r="Y3238" s="71"/>
    </row>
    <row r="3239" spans="1:25" s="70" customFormat="1" x14ac:dyDescent="0.2">
      <c r="A3239" s="67" t="s">
        <v>11</v>
      </c>
      <c r="B3239" s="67" t="s">
        <v>24</v>
      </c>
      <c r="C3239" s="67" t="s">
        <v>9</v>
      </c>
      <c r="D3239" s="67" t="s">
        <v>293</v>
      </c>
      <c r="E3239" s="87">
        <f>+IF(ISNUMBER(DATA!J451),DATA!J451,"n/a")</f>
        <v>17304</v>
      </c>
      <c r="F3239" s="78">
        <f>+IF(ISNUMBER(DATA!K451),DATA!K451,"n/a")</f>
        <v>0.33</v>
      </c>
      <c r="G3239" s="87">
        <f>+IF(ISNUMBER(DATA!T451),DATA!T451,"n/a")</f>
        <v>57840</v>
      </c>
      <c r="H3239" s="78">
        <f>+IF(ISNUMBER(DATA!U451),DATA!U451,"n/a")</f>
        <v>0.20100000000000001</v>
      </c>
      <c r="I3239" s="87">
        <f>+IF(ISNUMBER(DATA!AD451),DATA!AD451,"n/a")</f>
        <v>120567</v>
      </c>
      <c r="J3239" s="78">
        <f>+IF(ISNUMBER(DATA!AE451),DATA!AE451,"n/a")</f>
        <v>0.27800000000000002</v>
      </c>
      <c r="K3239" s="87">
        <f>+IF(ISNUMBER(DATA!AN451),DATA!AN451,"n/a")</f>
        <v>244708</v>
      </c>
      <c r="L3239" s="78">
        <f>+IF(ISNUMBER(DATA!AO451),DATA!AO451,"n/a")</f>
        <v>0.30199999999999999</v>
      </c>
      <c r="M3239" s="67"/>
      <c r="N3239" s="67"/>
      <c r="O3239" s="67"/>
      <c r="P3239" s="67"/>
      <c r="Q3239" s="67"/>
      <c r="S3239" s="71"/>
      <c r="U3239" s="71"/>
      <c r="W3239" s="71"/>
      <c r="Y3239" s="71"/>
    </row>
    <row r="3240" spans="1:25" s="70" customFormat="1" x14ac:dyDescent="0.2">
      <c r="A3240" s="67" t="s">
        <v>11</v>
      </c>
      <c r="B3240" s="67" t="s">
        <v>24</v>
      </c>
      <c r="C3240" s="67" t="s">
        <v>9</v>
      </c>
      <c r="D3240" s="67" t="s">
        <v>294</v>
      </c>
      <c r="E3240" s="87">
        <f>+IF(ISNUMBER(DATA!J452),DATA!J452,"n/a")</f>
        <v>24037</v>
      </c>
      <c r="F3240" s="78">
        <f>+IF(ISNUMBER(DATA!K452),DATA!K452,"n/a")</f>
        <v>0.156</v>
      </c>
      <c r="G3240" s="87">
        <f>+IF(ISNUMBER(DATA!T452),DATA!T452,"n/a")</f>
        <v>88471</v>
      </c>
      <c r="H3240" s="78">
        <f>+IF(ISNUMBER(DATA!U452),DATA!U452,"n/a")</f>
        <v>0.85699999999999998</v>
      </c>
      <c r="I3240" s="87">
        <f>+IF(ISNUMBER(DATA!AD452),DATA!AD452,"n/a")</f>
        <v>182145</v>
      </c>
      <c r="J3240" s="78">
        <f>+IF(ISNUMBER(DATA!AE452),DATA!AE452,"n/a")</f>
        <v>0.999</v>
      </c>
      <c r="K3240" s="87">
        <f>+IF(ISNUMBER(DATA!AN452),DATA!AN452,"n/a")</f>
        <v>335742</v>
      </c>
      <c r="L3240" s="78">
        <f>+IF(ISNUMBER(DATA!AO452),DATA!AO452,"n/a")</f>
        <v>0.82</v>
      </c>
      <c r="M3240" s="67"/>
      <c r="N3240" s="67"/>
      <c r="O3240" s="67"/>
      <c r="P3240" s="67"/>
      <c r="Q3240" s="67"/>
      <c r="S3240" s="71"/>
      <c r="U3240" s="71"/>
      <c r="W3240" s="71"/>
      <c r="Y3240" s="71"/>
    </row>
    <row r="3241" spans="1:25" s="70" customFormat="1" x14ac:dyDescent="0.2">
      <c r="A3241" s="67" t="s">
        <v>11</v>
      </c>
      <c r="B3241" s="67" t="s">
        <v>24</v>
      </c>
      <c r="C3241" s="67" t="s">
        <v>9</v>
      </c>
      <c r="D3241" s="67" t="s">
        <v>295</v>
      </c>
      <c r="E3241" s="87">
        <f>+IF(ISNUMBER(DATA!J453),DATA!J453,"n/a")</f>
        <v>93332</v>
      </c>
      <c r="F3241" s="78">
        <f>+IF(ISNUMBER(DATA!K453),DATA!K453,"n/a")</f>
        <v>7.2999999999999995E-2</v>
      </c>
      <c r="G3241" s="87">
        <f>+IF(ISNUMBER(DATA!T453),DATA!T453,"n/a")</f>
        <v>303742</v>
      </c>
      <c r="H3241" s="78">
        <f>+IF(ISNUMBER(DATA!U453),DATA!U453,"n/a")</f>
        <v>0.113</v>
      </c>
      <c r="I3241" s="87">
        <f>+IF(ISNUMBER(DATA!AD453),DATA!AD453,"n/a")</f>
        <v>625407</v>
      </c>
      <c r="J3241" s="78">
        <f>+IF(ISNUMBER(DATA!AE453),DATA!AE453,"n/a")</f>
        <v>0.125</v>
      </c>
      <c r="K3241" s="87">
        <f>+IF(ISNUMBER(DATA!AN453),DATA!AN453,"n/a")</f>
        <v>1298376</v>
      </c>
      <c r="L3241" s="78">
        <f>+IF(ISNUMBER(DATA!AO453),DATA!AO453,"n/a")</f>
        <v>0.156</v>
      </c>
      <c r="M3241" s="67"/>
      <c r="N3241" s="67"/>
      <c r="O3241" s="67"/>
      <c r="P3241" s="67"/>
      <c r="Q3241" s="67"/>
      <c r="S3241" s="71"/>
      <c r="U3241" s="71"/>
      <c r="W3241" s="71"/>
      <c r="Y3241" s="71"/>
    </row>
    <row r="3242" spans="1:25" s="70" customFormat="1" x14ac:dyDescent="0.2">
      <c r="A3242" s="67" t="s">
        <v>11</v>
      </c>
      <c r="B3242" s="67" t="s">
        <v>24</v>
      </c>
      <c r="C3242" s="67" t="s">
        <v>9</v>
      </c>
      <c r="D3242" s="67" t="s">
        <v>296</v>
      </c>
      <c r="E3242" s="87">
        <f>+IF(ISNUMBER(DATA!J454),DATA!J454,"n/a")</f>
        <v>12215</v>
      </c>
      <c r="F3242" s="78">
        <f>+IF(ISNUMBER(DATA!K454),DATA!K454,"n/a")</f>
        <v>0.66400000000000003</v>
      </c>
      <c r="G3242" s="87">
        <f>+IF(ISNUMBER(DATA!T454),DATA!T454,"n/a")</f>
        <v>34170</v>
      </c>
      <c r="H3242" s="78">
        <f>+IF(ISNUMBER(DATA!U454),DATA!U454,"n/a")</f>
        <v>0.33200000000000002</v>
      </c>
      <c r="I3242" s="87">
        <f>+IF(ISNUMBER(DATA!AD454),DATA!AD454,"n/a")</f>
        <v>70907</v>
      </c>
      <c r="J3242" s="78">
        <f>+IF(ISNUMBER(DATA!AE454),DATA!AE454,"n/a")</f>
        <v>0.28100000000000003</v>
      </c>
      <c r="K3242" s="87">
        <f>+IF(ISNUMBER(DATA!AN454),DATA!AN454,"n/a")</f>
        <v>130362</v>
      </c>
      <c r="L3242" s="78">
        <f>+IF(ISNUMBER(DATA!AO454),DATA!AO454,"n/a")</f>
        <v>0.186</v>
      </c>
      <c r="M3242" s="67"/>
      <c r="N3242" s="67"/>
      <c r="O3242" s="67"/>
      <c r="P3242" s="67"/>
      <c r="Q3242" s="67"/>
      <c r="S3242" s="71"/>
      <c r="U3242" s="71"/>
      <c r="W3242" s="71"/>
      <c r="Y3242" s="71"/>
    </row>
    <row r="3243" spans="1:25" s="70" customFormat="1" x14ac:dyDescent="0.2">
      <c r="A3243" s="67" t="s">
        <v>11</v>
      </c>
      <c r="B3243" s="67" t="s">
        <v>24</v>
      </c>
      <c r="C3243" s="67" t="s">
        <v>9</v>
      </c>
      <c r="D3243" s="67" t="s">
        <v>297</v>
      </c>
      <c r="E3243" s="87">
        <f>+IF(ISNUMBER(DATA!J455),DATA!J455,"n/a")</f>
        <v>54847</v>
      </c>
      <c r="F3243" s="78">
        <f>+IF(ISNUMBER(DATA!K455),DATA!K455,"n/a")</f>
        <v>0.28399999999999997</v>
      </c>
      <c r="G3243" s="87">
        <f>+IF(ISNUMBER(DATA!T455),DATA!T455,"n/a")</f>
        <v>179589</v>
      </c>
      <c r="H3243" s="78">
        <f>+IF(ISNUMBER(DATA!U455),DATA!U455,"n/a")</f>
        <v>0.158</v>
      </c>
      <c r="I3243" s="87">
        <f>+IF(ISNUMBER(DATA!AD455),DATA!AD455,"n/a")</f>
        <v>361323</v>
      </c>
      <c r="J3243" s="78">
        <f>+IF(ISNUMBER(DATA!AE455),DATA!AE455,"n/a")</f>
        <v>0.21299999999999999</v>
      </c>
      <c r="K3243" s="87">
        <f>+IF(ISNUMBER(DATA!AN455),DATA!AN455,"n/a")</f>
        <v>740955</v>
      </c>
      <c r="L3243" s="78">
        <f>+IF(ISNUMBER(DATA!AO455),DATA!AO455,"n/a")</f>
        <v>0.218</v>
      </c>
      <c r="M3243" s="67"/>
      <c r="N3243" s="67"/>
      <c r="O3243" s="67"/>
      <c r="P3243" s="67"/>
      <c r="Q3243" s="67"/>
      <c r="S3243" s="71"/>
      <c r="U3243" s="71"/>
      <c r="W3243" s="71"/>
      <c r="Y3243" s="71"/>
    </row>
    <row r="3244" spans="1:25" s="70" customFormat="1" x14ac:dyDescent="0.2">
      <c r="A3244" s="67" t="s">
        <v>11</v>
      </c>
      <c r="B3244" s="67" t="s">
        <v>24</v>
      </c>
      <c r="C3244" s="67" t="s">
        <v>9</v>
      </c>
      <c r="D3244" s="67" t="s">
        <v>298</v>
      </c>
      <c r="E3244" s="87">
        <f>+IF(ISNUMBER(DATA!J456),DATA!J456,"n/a")</f>
        <v>65220</v>
      </c>
      <c r="F3244" s="78">
        <f>+IF(ISNUMBER(DATA!K456),DATA!K456,"n/a")</f>
        <v>0.67500000000000004</v>
      </c>
      <c r="G3244" s="87">
        <f>+IF(ISNUMBER(DATA!T456),DATA!T456,"n/a")</f>
        <v>168947</v>
      </c>
      <c r="H3244" s="78">
        <f>+IF(ISNUMBER(DATA!U456),DATA!U456,"n/a")</f>
        <v>0.41499999999999998</v>
      </c>
      <c r="I3244" s="87">
        <f>+IF(ISNUMBER(DATA!AD456),DATA!AD456,"n/a")</f>
        <v>322228</v>
      </c>
      <c r="J3244" s="78">
        <f>+IF(ISNUMBER(DATA!AE456),DATA!AE456,"n/a")</f>
        <v>0.624</v>
      </c>
      <c r="K3244" s="87">
        <f>+IF(ISNUMBER(DATA!AN456),DATA!AN456,"n/a")</f>
        <v>656583</v>
      </c>
      <c r="L3244" s="78">
        <f>+IF(ISNUMBER(DATA!AO456),DATA!AO456,"n/a")</f>
        <v>0.92</v>
      </c>
      <c r="M3244" s="67"/>
      <c r="N3244" s="67"/>
      <c r="O3244" s="67"/>
      <c r="P3244" s="67"/>
      <c r="Q3244" s="67"/>
      <c r="S3244" s="71"/>
      <c r="U3244" s="71"/>
      <c r="W3244" s="71"/>
      <c r="Y3244" s="71"/>
    </row>
    <row r="3245" spans="1:25" s="70" customFormat="1" x14ac:dyDescent="0.2">
      <c r="A3245" s="67" t="s">
        <v>11</v>
      </c>
      <c r="B3245" s="67" t="s">
        <v>24</v>
      </c>
      <c r="C3245" s="67" t="s">
        <v>9</v>
      </c>
      <c r="D3245" s="67" t="s">
        <v>299</v>
      </c>
      <c r="E3245" s="87">
        <f>+IF(ISNUMBER(DATA!J457),DATA!J457,"n/a")</f>
        <v>65719</v>
      </c>
      <c r="F3245" s="78">
        <f>+IF(ISNUMBER(DATA!K457),DATA!K457,"n/a")</f>
        <v>0.11700000000000001</v>
      </c>
      <c r="G3245" s="87">
        <f>+IF(ISNUMBER(DATA!T457),DATA!T457,"n/a")</f>
        <v>174095</v>
      </c>
      <c r="H3245" s="78">
        <f>+IF(ISNUMBER(DATA!U457),DATA!U457,"n/a")</f>
        <v>0.27300000000000002</v>
      </c>
      <c r="I3245" s="87">
        <f>+IF(ISNUMBER(DATA!AD457),DATA!AD457,"n/a")</f>
        <v>347488</v>
      </c>
      <c r="J3245" s="78">
        <f>+IF(ISNUMBER(DATA!AE457),DATA!AE457,"n/a")</f>
        <v>0.498</v>
      </c>
      <c r="K3245" s="87">
        <f>+IF(ISNUMBER(DATA!AN457),DATA!AN457,"n/a")</f>
        <v>654097</v>
      </c>
      <c r="L3245" s="78">
        <f>+IF(ISNUMBER(DATA!AO457),DATA!AO457,"n/a")</f>
        <v>0.56000000000000005</v>
      </c>
      <c r="M3245" s="67"/>
      <c r="N3245" s="67"/>
      <c r="O3245" s="67"/>
      <c r="P3245" s="67"/>
      <c r="Q3245" s="67"/>
      <c r="S3245" s="71"/>
      <c r="U3245" s="71"/>
      <c r="W3245" s="71"/>
      <c r="Y3245" s="71"/>
    </row>
    <row r="3246" spans="1:25" s="70" customFormat="1" x14ac:dyDescent="0.2">
      <c r="A3246" s="67" t="s">
        <v>11</v>
      </c>
      <c r="B3246" s="67" t="s">
        <v>24</v>
      </c>
      <c r="C3246" s="67" t="s">
        <v>9</v>
      </c>
      <c r="D3246" s="67" t="s">
        <v>300</v>
      </c>
      <c r="E3246" s="87">
        <f>+IF(ISNUMBER(DATA!J458),DATA!J458,"n/a")</f>
        <v>13754</v>
      </c>
      <c r="F3246" s="78">
        <f>+IF(ISNUMBER(DATA!K458),DATA!K458,"n/a")</f>
        <v>0.46300000000000002</v>
      </c>
      <c r="G3246" s="87">
        <f>+IF(ISNUMBER(DATA!T458),DATA!T458,"n/a")</f>
        <v>43944</v>
      </c>
      <c r="H3246" s="78">
        <f>+IF(ISNUMBER(DATA!U458),DATA!U458,"n/a")</f>
        <v>0.38800000000000001</v>
      </c>
      <c r="I3246" s="87">
        <f>+IF(ISNUMBER(DATA!AD458),DATA!AD458,"n/a")</f>
        <v>88961</v>
      </c>
      <c r="J3246" s="78">
        <f>+IF(ISNUMBER(DATA!AE458),DATA!AE458,"n/a")</f>
        <v>0.33600000000000002</v>
      </c>
      <c r="K3246" s="87">
        <f>+IF(ISNUMBER(DATA!AN458),DATA!AN458,"n/a")</f>
        <v>161283</v>
      </c>
      <c r="L3246" s="78">
        <f>+IF(ISNUMBER(DATA!AO458),DATA!AO458,"n/a")</f>
        <v>0.22800000000000001</v>
      </c>
      <c r="M3246" s="67"/>
      <c r="N3246" s="67"/>
      <c r="O3246" s="67"/>
      <c r="P3246" s="67"/>
      <c r="Q3246" s="67"/>
      <c r="S3246" s="71"/>
      <c r="U3246" s="71"/>
      <c r="W3246" s="71"/>
      <c r="Y3246" s="71"/>
    </row>
    <row r="3247" spans="1:25" s="70" customFormat="1" x14ac:dyDescent="0.2">
      <c r="A3247" s="67" t="s">
        <v>11</v>
      </c>
      <c r="B3247" s="67" t="s">
        <v>24</v>
      </c>
      <c r="C3247" s="67" t="s">
        <v>9</v>
      </c>
      <c r="D3247" s="67" t="s">
        <v>301</v>
      </c>
      <c r="E3247" s="87">
        <f>+IF(ISNUMBER(DATA!J459),DATA!J459,"n/a")</f>
        <v>26323</v>
      </c>
      <c r="F3247" s="78">
        <f>+IF(ISNUMBER(DATA!K459),DATA!K459,"n/a")</f>
        <v>0.28799999999999998</v>
      </c>
      <c r="G3247" s="87">
        <f>+IF(ISNUMBER(DATA!T459),DATA!T459,"n/a")</f>
        <v>80066</v>
      </c>
      <c r="H3247" s="78">
        <f>+IF(ISNUMBER(DATA!U459),DATA!U459,"n/a")</f>
        <v>0.34499999999999997</v>
      </c>
      <c r="I3247" s="87">
        <f>+IF(ISNUMBER(DATA!AD459),DATA!AD459,"n/a")</f>
        <v>172259</v>
      </c>
      <c r="J3247" s="78">
        <f>+IF(ISNUMBER(DATA!AE459),DATA!AE459,"n/a")</f>
        <v>0.45500000000000002</v>
      </c>
      <c r="K3247" s="87">
        <f>+IF(ISNUMBER(DATA!AN459),DATA!AN459,"n/a")</f>
        <v>346790</v>
      </c>
      <c r="L3247" s="78">
        <f>+IF(ISNUMBER(DATA!AO459),DATA!AO459,"n/a")</f>
        <v>0.48199999999999998</v>
      </c>
      <c r="M3247" s="67"/>
      <c r="N3247" s="67"/>
      <c r="O3247" s="67"/>
      <c r="P3247" s="67"/>
      <c r="Q3247" s="67"/>
      <c r="S3247" s="71"/>
      <c r="U3247" s="71"/>
      <c r="W3247" s="71"/>
      <c r="Y3247" s="71"/>
    </row>
    <row r="3248" spans="1:25" s="70" customFormat="1" x14ac:dyDescent="0.2">
      <c r="A3248" s="67" t="s">
        <v>11</v>
      </c>
      <c r="B3248" s="67" t="s">
        <v>24</v>
      </c>
      <c r="C3248" s="67" t="s">
        <v>9</v>
      </c>
      <c r="D3248" s="67" t="s">
        <v>302</v>
      </c>
      <c r="E3248" s="87">
        <f>+IF(ISNUMBER(DATA!J460),DATA!J460,"n/a")</f>
        <v>215008</v>
      </c>
      <c r="F3248" s="78">
        <f>+IF(ISNUMBER(DATA!K460),DATA!K460,"n/a")</f>
        <v>-9.8000000000000004E-2</v>
      </c>
      <c r="G3248" s="87">
        <f>+IF(ISNUMBER(DATA!T460),DATA!T460,"n/a")</f>
        <v>808217</v>
      </c>
      <c r="H3248" s="78">
        <f>+IF(ISNUMBER(DATA!U460),DATA!U460,"n/a")</f>
        <v>1.7000000000000001E-2</v>
      </c>
      <c r="I3248" s="87">
        <f>+IF(ISNUMBER(DATA!AD460),DATA!AD460,"n/a")</f>
        <v>1736346</v>
      </c>
      <c r="J3248" s="78">
        <f>+IF(ISNUMBER(DATA!AE460),DATA!AE460,"n/a")</f>
        <v>0.09</v>
      </c>
      <c r="K3248" s="87">
        <f>+IF(ISNUMBER(DATA!AN460),DATA!AN460,"n/a")</f>
        <v>3222301</v>
      </c>
      <c r="L3248" s="78">
        <f>+IF(ISNUMBER(DATA!AO460),DATA!AO460,"n/a")</f>
        <v>0.11700000000000001</v>
      </c>
      <c r="M3248" s="67"/>
      <c r="N3248" s="67"/>
      <c r="O3248" s="67"/>
      <c r="P3248" s="67"/>
      <c r="Q3248" s="67"/>
      <c r="S3248" s="71"/>
      <c r="U3248" s="71"/>
      <c r="W3248" s="71"/>
      <c r="Y3248" s="71"/>
    </row>
    <row r="3249" spans="1:25" s="70" customFormat="1" x14ac:dyDescent="0.2">
      <c r="A3249" s="67" t="s">
        <v>11</v>
      </c>
      <c r="B3249" s="67" t="s">
        <v>24</v>
      </c>
      <c r="C3249" s="67" t="s">
        <v>9</v>
      </c>
      <c r="D3249" s="67" t="s">
        <v>303</v>
      </c>
      <c r="E3249" s="87">
        <f>+IF(ISNUMBER(DATA!J461),DATA!J461,"n/a")</f>
        <v>48167</v>
      </c>
      <c r="F3249" s="78">
        <f>+IF(ISNUMBER(DATA!K461),DATA!K461,"n/a")</f>
        <v>0.123</v>
      </c>
      <c r="G3249" s="87">
        <f>+IF(ISNUMBER(DATA!T461),DATA!T461,"n/a")</f>
        <v>169386</v>
      </c>
      <c r="H3249" s="78">
        <f>+IF(ISNUMBER(DATA!U461),DATA!U461,"n/a")</f>
        <v>0.105</v>
      </c>
      <c r="I3249" s="87">
        <f>+IF(ISNUMBER(DATA!AD461),DATA!AD461,"n/a")</f>
        <v>365937</v>
      </c>
      <c r="J3249" s="78">
        <f>+IF(ISNUMBER(DATA!AE461),DATA!AE461,"n/a")</f>
        <v>0.153</v>
      </c>
      <c r="K3249" s="87">
        <f>+IF(ISNUMBER(DATA!AN461),DATA!AN461,"n/a")</f>
        <v>706587</v>
      </c>
      <c r="L3249" s="78">
        <f>+IF(ISNUMBER(DATA!AO461),DATA!AO461,"n/a")</f>
        <v>0.23300000000000001</v>
      </c>
      <c r="M3249" s="67"/>
      <c r="N3249" s="67"/>
      <c r="O3249" s="67"/>
      <c r="P3249" s="67"/>
      <c r="Q3249" s="67"/>
      <c r="S3249" s="71"/>
      <c r="U3249" s="71"/>
      <c r="W3249" s="71"/>
      <c r="Y3249" s="71"/>
    </row>
    <row r="3250" spans="1:25" s="70" customFormat="1" x14ac:dyDescent="0.2">
      <c r="A3250" s="67" t="s">
        <v>11</v>
      </c>
      <c r="B3250" s="67" t="s">
        <v>24</v>
      </c>
      <c r="C3250" s="67" t="s">
        <v>9</v>
      </c>
      <c r="D3250" s="67" t="s">
        <v>304</v>
      </c>
      <c r="E3250" s="87">
        <f>+IF(ISNUMBER(DATA!J462),DATA!J462,"n/a")</f>
        <v>7829</v>
      </c>
      <c r="F3250" s="78">
        <f>+IF(ISNUMBER(DATA!K462),DATA!K462,"n/a")</f>
        <v>0.48399999999999999</v>
      </c>
      <c r="G3250" s="87">
        <f>+IF(ISNUMBER(DATA!T462),DATA!T462,"n/a")</f>
        <v>24457</v>
      </c>
      <c r="H3250" s="78">
        <f>+IF(ISNUMBER(DATA!U462),DATA!U462,"n/a")</f>
        <v>0.46200000000000002</v>
      </c>
      <c r="I3250" s="87">
        <f>+IF(ISNUMBER(DATA!AD462),DATA!AD462,"n/a")</f>
        <v>51822</v>
      </c>
      <c r="J3250" s="78">
        <f>+IF(ISNUMBER(DATA!AE462),DATA!AE462,"n/a")</f>
        <v>0.34499999999999997</v>
      </c>
      <c r="K3250" s="87">
        <f>+IF(ISNUMBER(DATA!AN462),DATA!AN462,"n/a")</f>
        <v>100310</v>
      </c>
      <c r="L3250" s="78">
        <f>+IF(ISNUMBER(DATA!AO462),DATA!AO462,"n/a")</f>
        <v>0.33</v>
      </c>
      <c r="M3250" s="67"/>
      <c r="N3250" s="67"/>
      <c r="O3250" s="67"/>
      <c r="P3250" s="67"/>
      <c r="Q3250" s="67"/>
      <c r="S3250" s="71"/>
      <c r="U3250" s="71"/>
      <c r="W3250" s="71"/>
      <c r="Y3250" s="71"/>
    </row>
    <row r="3251" spans="1:25" s="70" customFormat="1" x14ac:dyDescent="0.2">
      <c r="A3251" s="67" t="s">
        <v>11</v>
      </c>
      <c r="B3251" s="67" t="s">
        <v>24</v>
      </c>
      <c r="C3251" s="67" t="s">
        <v>9</v>
      </c>
      <c r="D3251" s="67" t="s">
        <v>305</v>
      </c>
      <c r="E3251" s="87">
        <f>+IF(ISNUMBER(DATA!J463),DATA!J463,"n/a")</f>
        <v>34179</v>
      </c>
      <c r="F3251" s="78">
        <f>+IF(ISNUMBER(DATA!K463),DATA!K463,"n/a")</f>
        <v>0.33600000000000002</v>
      </c>
      <c r="G3251" s="87">
        <f>+IF(ISNUMBER(DATA!T463),DATA!T463,"n/a")</f>
        <v>113964</v>
      </c>
      <c r="H3251" s="78">
        <f>+IF(ISNUMBER(DATA!U463),DATA!U463,"n/a")</f>
        <v>0.23400000000000001</v>
      </c>
      <c r="I3251" s="87">
        <f>+IF(ISNUMBER(DATA!AD463),DATA!AD463,"n/a")</f>
        <v>231527</v>
      </c>
      <c r="J3251" s="78">
        <f>+IF(ISNUMBER(DATA!AE463),DATA!AE463,"n/a")</f>
        <v>0.27500000000000002</v>
      </c>
      <c r="K3251" s="87">
        <f>+IF(ISNUMBER(DATA!AN463),DATA!AN463,"n/a")</f>
        <v>465679</v>
      </c>
      <c r="L3251" s="78">
        <f>+IF(ISNUMBER(DATA!AO463),DATA!AO463,"n/a")</f>
        <v>0.26500000000000001</v>
      </c>
      <c r="M3251" s="67"/>
      <c r="N3251" s="67"/>
      <c r="O3251" s="67"/>
      <c r="P3251" s="67"/>
      <c r="Q3251" s="67"/>
      <c r="S3251" s="71"/>
      <c r="U3251" s="71"/>
      <c r="W3251" s="71"/>
      <c r="Y3251" s="71"/>
    </row>
    <row r="3252" spans="1:25" s="70" customFormat="1" x14ac:dyDescent="0.2">
      <c r="A3252" s="67" t="s">
        <v>11</v>
      </c>
      <c r="B3252" s="67" t="s">
        <v>24</v>
      </c>
      <c r="C3252" s="67" t="s">
        <v>9</v>
      </c>
      <c r="D3252" s="67" t="s">
        <v>306</v>
      </c>
      <c r="E3252" s="87">
        <f>+IF(ISNUMBER(DATA!J464),DATA!J464,"n/a")</f>
        <v>22090</v>
      </c>
      <c r="F3252" s="78">
        <f>+IF(ISNUMBER(DATA!K464),DATA!K464,"n/a")</f>
        <v>0.36</v>
      </c>
      <c r="G3252" s="87">
        <f>+IF(ISNUMBER(DATA!T464),DATA!T464,"n/a")</f>
        <v>64616</v>
      </c>
      <c r="H3252" s="78">
        <f>+IF(ISNUMBER(DATA!U464),DATA!U464,"n/a")</f>
        <v>0.158</v>
      </c>
      <c r="I3252" s="87">
        <f>+IF(ISNUMBER(DATA!AD464),DATA!AD464,"n/a")</f>
        <v>141236</v>
      </c>
      <c r="J3252" s="78">
        <f>+IF(ISNUMBER(DATA!AE464),DATA!AE464,"n/a")</f>
        <v>0.188</v>
      </c>
      <c r="K3252" s="87">
        <f>+IF(ISNUMBER(DATA!AN464),DATA!AN464,"n/a")</f>
        <v>282911</v>
      </c>
      <c r="L3252" s="78">
        <f>+IF(ISNUMBER(DATA!AO464),DATA!AO464,"n/a")</f>
        <v>0.22800000000000001</v>
      </c>
      <c r="M3252" s="67"/>
      <c r="N3252" s="67"/>
      <c r="O3252" s="67"/>
      <c r="P3252" s="67"/>
      <c r="Q3252" s="67"/>
      <c r="S3252" s="71"/>
      <c r="U3252" s="71"/>
      <c r="W3252" s="71"/>
      <c r="Y3252" s="71"/>
    </row>
    <row r="3253" spans="1:25" s="70" customFormat="1" x14ac:dyDescent="0.2">
      <c r="A3253" s="67" t="s">
        <v>11</v>
      </c>
      <c r="B3253" s="67" t="s">
        <v>24</v>
      </c>
      <c r="C3253" s="67" t="s">
        <v>9</v>
      </c>
      <c r="D3253" s="67" t="s">
        <v>307</v>
      </c>
      <c r="E3253" s="87">
        <f>+IF(ISNUMBER(DATA!J465),DATA!J465,"n/a")</f>
        <v>66608</v>
      </c>
      <c r="F3253" s="78">
        <f>+IF(ISNUMBER(DATA!K465),DATA!K465,"n/a")</f>
        <v>-0.13100000000000001</v>
      </c>
      <c r="G3253" s="87">
        <f>+IF(ISNUMBER(DATA!T465),DATA!T465,"n/a")</f>
        <v>218981</v>
      </c>
      <c r="H3253" s="78">
        <f>+IF(ISNUMBER(DATA!U465),DATA!U465,"n/a")</f>
        <v>-9.4E-2</v>
      </c>
      <c r="I3253" s="87">
        <f>+IF(ISNUMBER(DATA!AD465),DATA!AD465,"n/a")</f>
        <v>462629</v>
      </c>
      <c r="J3253" s="78">
        <f>+IF(ISNUMBER(DATA!AE465),DATA!AE465,"n/a")</f>
        <v>-0.05</v>
      </c>
      <c r="K3253" s="87">
        <f>+IF(ISNUMBER(DATA!AN465),DATA!AN465,"n/a")</f>
        <v>946011</v>
      </c>
      <c r="L3253" s="78">
        <f>+IF(ISNUMBER(DATA!AO465),DATA!AO465,"n/a")</f>
        <v>6.7000000000000004E-2</v>
      </c>
      <c r="M3253" s="67"/>
      <c r="N3253" s="67"/>
      <c r="O3253" s="67"/>
      <c r="P3253" s="67"/>
      <c r="Q3253" s="67"/>
      <c r="S3253" s="71"/>
      <c r="U3253" s="71"/>
      <c r="W3253" s="71"/>
      <c r="Y3253" s="71"/>
    </row>
    <row r="3254" spans="1:25" s="70" customFormat="1" x14ac:dyDescent="0.2">
      <c r="A3254" s="67" t="s">
        <v>11</v>
      </c>
      <c r="B3254" s="67" t="s">
        <v>24</v>
      </c>
      <c r="C3254" s="67" t="s">
        <v>9</v>
      </c>
      <c r="D3254" s="67" t="s">
        <v>308</v>
      </c>
      <c r="E3254" s="87">
        <f>+IF(ISNUMBER(DATA!J466),DATA!J466,"n/a")</f>
        <v>44071</v>
      </c>
      <c r="F3254" s="78">
        <f>+IF(ISNUMBER(DATA!K466),DATA!K466,"n/a")</f>
        <v>3.7999999999999999E-2</v>
      </c>
      <c r="G3254" s="87">
        <f>+IF(ISNUMBER(DATA!T466),DATA!T466,"n/a")</f>
        <v>139040</v>
      </c>
      <c r="H3254" s="78">
        <f>+IF(ISNUMBER(DATA!U466),DATA!U466,"n/a")</f>
        <v>8.1000000000000003E-2</v>
      </c>
      <c r="I3254" s="87">
        <f>+IF(ISNUMBER(DATA!AD466),DATA!AD466,"n/a")</f>
        <v>288002</v>
      </c>
      <c r="J3254" s="78">
        <f>+IF(ISNUMBER(DATA!AE466),DATA!AE466,"n/a")</f>
        <v>0.121</v>
      </c>
      <c r="K3254" s="87">
        <f>+IF(ISNUMBER(DATA!AN466),DATA!AN466,"n/a")</f>
        <v>612155</v>
      </c>
      <c r="L3254" s="78">
        <f>+IF(ISNUMBER(DATA!AO466),DATA!AO466,"n/a")</f>
        <v>0.34599999999999997</v>
      </c>
      <c r="M3254" s="67"/>
      <c r="N3254" s="67"/>
      <c r="O3254" s="67"/>
      <c r="P3254" s="67"/>
      <c r="Q3254" s="67"/>
      <c r="S3254" s="71"/>
      <c r="U3254" s="71"/>
      <c r="W3254" s="71"/>
      <c r="Y3254" s="71"/>
    </row>
    <row r="3255" spans="1:25" s="70" customFormat="1" x14ac:dyDescent="0.2">
      <c r="A3255" s="67" t="s">
        <v>11</v>
      </c>
      <c r="B3255" s="67" t="s">
        <v>24</v>
      </c>
      <c r="C3255" s="67" t="s">
        <v>9</v>
      </c>
      <c r="D3255" s="67" t="s">
        <v>309</v>
      </c>
      <c r="E3255" s="87">
        <f>+IF(ISNUMBER(DATA!J467),DATA!J467,"n/a")</f>
        <v>24454</v>
      </c>
      <c r="F3255" s="78">
        <f>+IF(ISNUMBER(DATA!K467),DATA!K467,"n/a")</f>
        <v>0.19700000000000001</v>
      </c>
      <c r="G3255" s="87">
        <f>+IF(ISNUMBER(DATA!T467),DATA!T467,"n/a")</f>
        <v>87156</v>
      </c>
      <c r="H3255" s="78">
        <f>+IF(ISNUMBER(DATA!U467),DATA!U467,"n/a")</f>
        <v>0.16900000000000001</v>
      </c>
      <c r="I3255" s="87">
        <f>+IF(ISNUMBER(DATA!AD467),DATA!AD467,"n/a")</f>
        <v>198523</v>
      </c>
      <c r="J3255" s="78">
        <f>+IF(ISNUMBER(DATA!AE467),DATA!AE467,"n/a")</f>
        <v>0.214</v>
      </c>
      <c r="K3255" s="87">
        <f>+IF(ISNUMBER(DATA!AN467),DATA!AN467,"n/a")</f>
        <v>378364</v>
      </c>
      <c r="L3255" s="78">
        <f>+IF(ISNUMBER(DATA!AO467),DATA!AO467,"n/a")</f>
        <v>0.23799999999999999</v>
      </c>
      <c r="M3255" s="67"/>
      <c r="N3255" s="67"/>
      <c r="O3255" s="67"/>
      <c r="P3255" s="67"/>
      <c r="Q3255" s="67"/>
      <c r="S3255" s="71"/>
      <c r="U3255" s="71"/>
      <c r="W3255" s="71"/>
      <c r="Y3255" s="71"/>
    </row>
    <row r="3256" spans="1:25" s="70" customFormat="1" x14ac:dyDescent="0.2">
      <c r="A3256" s="67" t="s">
        <v>11</v>
      </c>
      <c r="B3256" s="67" t="s">
        <v>24</v>
      </c>
      <c r="C3256" s="67" t="s">
        <v>9</v>
      </c>
      <c r="D3256" s="67" t="s">
        <v>310</v>
      </c>
      <c r="E3256" s="87">
        <f>+IF(ISNUMBER(DATA!J468),DATA!J468,"n/a")</f>
        <v>65298</v>
      </c>
      <c r="F3256" s="78">
        <f>+IF(ISNUMBER(DATA!K468),DATA!K468,"n/a")</f>
        <v>0.192</v>
      </c>
      <c r="G3256" s="87">
        <f>+IF(ISNUMBER(DATA!T468),DATA!T468,"n/a")</f>
        <v>209259</v>
      </c>
      <c r="H3256" s="78">
        <f>+IF(ISNUMBER(DATA!U468),DATA!U468,"n/a")</f>
        <v>0.249</v>
      </c>
      <c r="I3256" s="87">
        <f>+IF(ISNUMBER(DATA!AD468),DATA!AD468,"n/a")</f>
        <v>434320</v>
      </c>
      <c r="J3256" s="78">
        <f>+IF(ISNUMBER(DATA!AE468),DATA!AE468,"n/a")</f>
        <v>0.34799999999999998</v>
      </c>
      <c r="K3256" s="87">
        <f>+IF(ISNUMBER(DATA!AN468),DATA!AN468,"n/a")</f>
        <v>838879</v>
      </c>
      <c r="L3256" s="78">
        <f>+IF(ISNUMBER(DATA!AO468),DATA!AO468,"n/a")</f>
        <v>0.36599999999999999</v>
      </c>
      <c r="M3256" s="67"/>
      <c r="N3256" s="67"/>
      <c r="O3256" s="67"/>
      <c r="P3256" s="67"/>
      <c r="Q3256" s="67"/>
      <c r="S3256" s="71"/>
      <c r="U3256" s="71"/>
      <c r="W3256" s="71"/>
      <c r="Y3256" s="71"/>
    </row>
    <row r="3257" spans="1:25" s="70" customFormat="1" x14ac:dyDescent="0.2">
      <c r="A3257" s="67" t="s">
        <v>11</v>
      </c>
      <c r="B3257" s="67" t="s">
        <v>24</v>
      </c>
      <c r="C3257" s="67" t="s">
        <v>9</v>
      </c>
      <c r="D3257" s="67" t="s">
        <v>311</v>
      </c>
      <c r="E3257" s="87">
        <f>+IF(ISNUMBER(DATA!J469),DATA!J469,"n/a")</f>
        <v>21407</v>
      </c>
      <c r="F3257" s="78">
        <f>+IF(ISNUMBER(DATA!K469),DATA!K469,"n/a")</f>
        <v>-2.1999999999999999E-2</v>
      </c>
      <c r="G3257" s="87">
        <f>+IF(ISNUMBER(DATA!T469),DATA!T469,"n/a")</f>
        <v>70449</v>
      </c>
      <c r="H3257" s="78">
        <f>+IF(ISNUMBER(DATA!U469),DATA!U469,"n/a")</f>
        <v>3.7999999999999999E-2</v>
      </c>
      <c r="I3257" s="87">
        <f>+IF(ISNUMBER(DATA!AD469),DATA!AD469,"n/a")</f>
        <v>145562</v>
      </c>
      <c r="J3257" s="78">
        <f>+IF(ISNUMBER(DATA!AE469),DATA!AE469,"n/a")</f>
        <v>8.7999999999999995E-2</v>
      </c>
      <c r="K3257" s="87">
        <f>+IF(ISNUMBER(DATA!AN469),DATA!AN469,"n/a")</f>
        <v>303202</v>
      </c>
      <c r="L3257" s="78">
        <f>+IF(ISNUMBER(DATA!AO469),DATA!AO469,"n/a")</f>
        <v>0.254</v>
      </c>
      <c r="M3257" s="67"/>
      <c r="N3257" s="67"/>
      <c r="O3257" s="67"/>
      <c r="P3257" s="67"/>
      <c r="Q3257" s="67"/>
      <c r="S3257" s="71"/>
      <c r="U3257" s="71"/>
      <c r="W3257" s="71"/>
      <c r="Y3257" s="71"/>
    </row>
    <row r="3258" spans="1:25" s="70" customFormat="1" x14ac:dyDescent="0.2">
      <c r="A3258" s="67" t="s">
        <v>11</v>
      </c>
      <c r="B3258" s="67" t="s">
        <v>24</v>
      </c>
      <c r="C3258" s="67" t="s">
        <v>9</v>
      </c>
      <c r="D3258" s="67" t="s">
        <v>312</v>
      </c>
      <c r="E3258" s="87">
        <f>+IF(ISNUMBER(DATA!J470),DATA!J470,"n/a")</f>
        <v>25460</v>
      </c>
      <c r="F3258" s="78">
        <f>+IF(ISNUMBER(DATA!K470),DATA!K470,"n/a")</f>
        <v>0.106</v>
      </c>
      <c r="G3258" s="87">
        <f>+IF(ISNUMBER(DATA!T470),DATA!T470,"n/a")</f>
        <v>82958</v>
      </c>
      <c r="H3258" s="78">
        <f>+IF(ISNUMBER(DATA!U470),DATA!U470,"n/a")</f>
        <v>0.18099999999999999</v>
      </c>
      <c r="I3258" s="87">
        <f>+IF(ISNUMBER(DATA!AD470),DATA!AD470,"n/a")</f>
        <v>169889</v>
      </c>
      <c r="J3258" s="78">
        <f>+IF(ISNUMBER(DATA!AE470),DATA!AE470,"n/a")</f>
        <v>0.21299999999999999</v>
      </c>
      <c r="K3258" s="87">
        <f>+IF(ISNUMBER(DATA!AN470),DATA!AN470,"n/a")</f>
        <v>356259</v>
      </c>
      <c r="L3258" s="78">
        <f>+IF(ISNUMBER(DATA!AO470),DATA!AO470,"n/a")</f>
        <v>0.39700000000000002</v>
      </c>
      <c r="M3258" s="67"/>
      <c r="N3258" s="67"/>
      <c r="O3258" s="67"/>
      <c r="P3258" s="67"/>
      <c r="Q3258" s="67"/>
      <c r="S3258" s="71"/>
      <c r="U3258" s="71"/>
      <c r="W3258" s="71"/>
      <c r="Y3258" s="71"/>
    </row>
    <row r="3259" spans="1:25" s="70" customFormat="1" x14ac:dyDescent="0.2">
      <c r="A3259" s="67" t="s">
        <v>11</v>
      </c>
      <c r="B3259" s="67" t="s">
        <v>24</v>
      </c>
      <c r="C3259" s="67" t="s">
        <v>9</v>
      </c>
      <c r="D3259" s="67" t="s">
        <v>313</v>
      </c>
      <c r="E3259" s="87">
        <f>+IF(ISNUMBER(DATA!J471),DATA!J471,"n/a")</f>
        <v>12991</v>
      </c>
      <c r="F3259" s="78">
        <f>+IF(ISNUMBER(DATA!K471),DATA!K471,"n/a")</f>
        <v>-7.2999999999999995E-2</v>
      </c>
      <c r="G3259" s="87">
        <f>+IF(ISNUMBER(DATA!T471),DATA!T471,"n/a")</f>
        <v>43139</v>
      </c>
      <c r="H3259" s="78">
        <f>+IF(ISNUMBER(DATA!U471),DATA!U471,"n/a")</f>
        <v>-7.0000000000000001E-3</v>
      </c>
      <c r="I3259" s="87">
        <f>+IF(ISNUMBER(DATA!AD471),DATA!AD471,"n/a")</f>
        <v>93627</v>
      </c>
      <c r="J3259" s="78">
        <f>+IF(ISNUMBER(DATA!AE471),DATA!AE471,"n/a")</f>
        <v>5.2999999999999999E-2</v>
      </c>
      <c r="K3259" s="87">
        <f>+IF(ISNUMBER(DATA!AN471),DATA!AN471,"n/a")</f>
        <v>195948</v>
      </c>
      <c r="L3259" s="78">
        <f>+IF(ISNUMBER(DATA!AO471),DATA!AO471,"n/a")</f>
        <v>0.21199999999999999</v>
      </c>
      <c r="M3259" s="67"/>
      <c r="N3259" s="67"/>
      <c r="O3259" s="67"/>
      <c r="P3259" s="67"/>
      <c r="Q3259" s="67"/>
      <c r="S3259" s="71"/>
      <c r="U3259" s="71"/>
      <c r="W3259" s="71"/>
      <c r="Y3259" s="71"/>
    </row>
    <row r="3260" spans="1:25" s="70" customFormat="1" x14ac:dyDescent="0.2">
      <c r="A3260" s="67" t="s">
        <v>11</v>
      </c>
      <c r="B3260" s="67" t="s">
        <v>24</v>
      </c>
      <c r="C3260" s="67" t="s">
        <v>9</v>
      </c>
      <c r="D3260" s="67" t="s">
        <v>314</v>
      </c>
      <c r="E3260" s="87">
        <f>+IF(ISNUMBER(DATA!J472),DATA!J472,"n/a")</f>
        <v>24834</v>
      </c>
      <c r="F3260" s="78">
        <f>+IF(ISNUMBER(DATA!K472),DATA!K472,"n/a")</f>
        <v>-0.157</v>
      </c>
      <c r="G3260" s="87">
        <f>+IF(ISNUMBER(DATA!T472),DATA!T472,"n/a")</f>
        <v>80109</v>
      </c>
      <c r="H3260" s="78">
        <f>+IF(ISNUMBER(DATA!U472),DATA!U472,"n/a")</f>
        <v>-0.16400000000000001</v>
      </c>
      <c r="I3260" s="87">
        <f>+IF(ISNUMBER(DATA!AD472),DATA!AD472,"n/a")</f>
        <v>163881</v>
      </c>
      <c r="J3260" s="78">
        <f>+IF(ISNUMBER(DATA!AE472),DATA!AE472,"n/a")</f>
        <v>-0.20699999999999999</v>
      </c>
      <c r="K3260" s="87">
        <f>+IF(ISNUMBER(DATA!AN472),DATA!AN472,"n/a")</f>
        <v>360957</v>
      </c>
      <c r="L3260" s="78">
        <f>+IF(ISNUMBER(DATA!AO472),DATA!AO472,"n/a")</f>
        <v>-0.124</v>
      </c>
      <c r="M3260" s="67"/>
      <c r="N3260" s="67"/>
      <c r="O3260" s="67"/>
      <c r="P3260" s="67"/>
      <c r="Q3260" s="67"/>
      <c r="S3260" s="71"/>
      <c r="U3260" s="71"/>
      <c r="W3260" s="71"/>
      <c r="Y3260" s="71"/>
    </row>
    <row r="3261" spans="1:25" s="70" customFormat="1" x14ac:dyDescent="0.2">
      <c r="A3261" s="67" t="s">
        <v>11</v>
      </c>
      <c r="B3261" s="67" t="s">
        <v>24</v>
      </c>
      <c r="C3261" s="67" t="s">
        <v>9</v>
      </c>
      <c r="D3261" s="67" t="s">
        <v>315</v>
      </c>
      <c r="E3261" s="87">
        <f>+IF(ISNUMBER(DATA!J473),DATA!J473,"n/a")</f>
        <v>12868</v>
      </c>
      <c r="F3261" s="78">
        <f>+IF(ISNUMBER(DATA!K473),DATA!K473,"n/a")</f>
        <v>0.182</v>
      </c>
      <c r="G3261" s="87">
        <f>+IF(ISNUMBER(DATA!T473),DATA!T473,"n/a")</f>
        <v>39189</v>
      </c>
      <c r="H3261" s="78">
        <f>+IF(ISNUMBER(DATA!U473),DATA!U473,"n/a")</f>
        <v>0.20399999999999999</v>
      </c>
      <c r="I3261" s="87">
        <f>+IF(ISNUMBER(DATA!AD473),DATA!AD473,"n/a")</f>
        <v>84887</v>
      </c>
      <c r="J3261" s="78">
        <f>+IF(ISNUMBER(DATA!AE473),DATA!AE473,"n/a")</f>
        <v>0.23100000000000001</v>
      </c>
      <c r="K3261" s="87">
        <f>+IF(ISNUMBER(DATA!AN473),DATA!AN473,"n/a")</f>
        <v>169254</v>
      </c>
      <c r="L3261" s="78">
        <f>+IF(ISNUMBER(DATA!AO473),DATA!AO473,"n/a")</f>
        <v>0.27500000000000002</v>
      </c>
      <c r="M3261" s="67"/>
      <c r="N3261" s="67"/>
      <c r="O3261" s="67"/>
      <c r="P3261" s="67"/>
      <c r="Q3261" s="67"/>
      <c r="S3261" s="71"/>
      <c r="U3261" s="71"/>
      <c r="W3261" s="71"/>
      <c r="Y3261" s="71"/>
    </row>
    <row r="3262" spans="1:25" s="70" customFormat="1" x14ac:dyDescent="0.2">
      <c r="A3262" s="67" t="s">
        <v>11</v>
      </c>
      <c r="B3262" s="67" t="s">
        <v>24</v>
      </c>
      <c r="C3262" s="67" t="s">
        <v>9</v>
      </c>
      <c r="D3262" s="67" t="s">
        <v>316</v>
      </c>
      <c r="E3262" s="87">
        <f>+IF(ISNUMBER(DATA!J474),DATA!J474,"n/a")</f>
        <v>27031</v>
      </c>
      <c r="F3262" s="78">
        <f>+IF(ISNUMBER(DATA!K474),DATA!K474,"n/a")</f>
        <v>3.1E-2</v>
      </c>
      <c r="G3262" s="87">
        <f>+IF(ISNUMBER(DATA!T474),DATA!T474,"n/a")</f>
        <v>91864</v>
      </c>
      <c r="H3262" s="78">
        <f>+IF(ISNUMBER(DATA!U474),DATA!U474,"n/a")</f>
        <v>6.6000000000000003E-2</v>
      </c>
      <c r="I3262" s="87">
        <f>+IF(ISNUMBER(DATA!AD474),DATA!AD474,"n/a")</f>
        <v>188093</v>
      </c>
      <c r="J3262" s="78">
        <f>+IF(ISNUMBER(DATA!AE474),DATA!AE474,"n/a")</f>
        <v>6.5000000000000002E-2</v>
      </c>
      <c r="K3262" s="87">
        <f>+IF(ISNUMBER(DATA!AN474),DATA!AN474,"n/a")</f>
        <v>379792</v>
      </c>
      <c r="L3262" s="78">
        <f>+IF(ISNUMBER(DATA!AO474),DATA!AO474,"n/a")</f>
        <v>9.9000000000000005E-2</v>
      </c>
      <c r="M3262" s="67"/>
      <c r="N3262" s="67"/>
      <c r="O3262" s="67"/>
      <c r="P3262" s="67"/>
      <c r="Q3262" s="67"/>
      <c r="S3262" s="71"/>
      <c r="U3262" s="71"/>
      <c r="W3262" s="71"/>
      <c r="Y3262" s="71"/>
    </row>
    <row r="3263" spans="1:25" s="70" customFormat="1" x14ac:dyDescent="0.2">
      <c r="A3263" s="67" t="s">
        <v>11</v>
      </c>
      <c r="B3263" s="67" t="s">
        <v>24</v>
      </c>
      <c r="C3263" s="67" t="s">
        <v>9</v>
      </c>
      <c r="D3263" s="67" t="s">
        <v>317</v>
      </c>
      <c r="E3263" s="87">
        <f>+IF(ISNUMBER(DATA!J475),DATA!J475,"n/a")</f>
        <v>44480</v>
      </c>
      <c r="F3263" s="78">
        <f>+IF(ISNUMBER(DATA!K475),DATA!K475,"n/a")</f>
        <v>-0.34100000000000003</v>
      </c>
      <c r="G3263" s="87">
        <f>+IF(ISNUMBER(DATA!T475),DATA!T475,"n/a")</f>
        <v>146099</v>
      </c>
      <c r="H3263" s="78">
        <f>+IF(ISNUMBER(DATA!U475),DATA!U475,"n/a")</f>
        <v>-0.34100000000000003</v>
      </c>
      <c r="I3263" s="87">
        <f>+IF(ISNUMBER(DATA!AD475),DATA!AD475,"n/a")</f>
        <v>294118</v>
      </c>
      <c r="J3263" s="78">
        <f>+IF(ISNUMBER(DATA!AE475),DATA!AE475,"n/a")</f>
        <v>-0.36099999999999999</v>
      </c>
      <c r="K3263" s="87">
        <f>+IF(ISNUMBER(DATA!AN475),DATA!AN475,"n/a")</f>
        <v>641244</v>
      </c>
      <c r="L3263" s="78">
        <f>+IF(ISNUMBER(DATA!AO475),DATA!AO475,"n/a")</f>
        <v>-0.29799999999999999</v>
      </c>
      <c r="M3263" s="67"/>
      <c r="N3263" s="67"/>
      <c r="O3263" s="67"/>
      <c r="P3263" s="67"/>
      <c r="Q3263" s="67"/>
      <c r="S3263" s="71"/>
      <c r="U3263" s="71"/>
      <c r="W3263" s="71"/>
      <c r="Y3263" s="71"/>
    </row>
    <row r="3264" spans="1:25" s="70" customFormat="1" x14ac:dyDescent="0.2">
      <c r="A3264" s="67" t="s">
        <v>11</v>
      </c>
      <c r="B3264" s="67" t="s">
        <v>24</v>
      </c>
      <c r="C3264" s="67" t="s">
        <v>9</v>
      </c>
      <c r="D3264" s="67" t="s">
        <v>318</v>
      </c>
      <c r="E3264" s="87">
        <f>+IF(ISNUMBER(DATA!J476),DATA!J476,"n/a")</f>
        <v>71020</v>
      </c>
      <c r="F3264" s="78">
        <f>+IF(ISNUMBER(DATA!K476),DATA!K476,"n/a")</f>
        <v>0.21199999999999999</v>
      </c>
      <c r="G3264" s="87">
        <f>+IF(ISNUMBER(DATA!T476),DATA!T476,"n/a")</f>
        <v>221805</v>
      </c>
      <c r="H3264" s="78">
        <f>+IF(ISNUMBER(DATA!U476),DATA!U476,"n/a")</f>
        <v>0.21099999999999999</v>
      </c>
      <c r="I3264" s="87">
        <f>+IF(ISNUMBER(DATA!AD476),DATA!AD476,"n/a")</f>
        <v>452254</v>
      </c>
      <c r="J3264" s="78">
        <f>+IF(ISNUMBER(DATA!AE476),DATA!AE476,"n/a")</f>
        <v>0.2</v>
      </c>
      <c r="K3264" s="87">
        <f>+IF(ISNUMBER(DATA!AN476),DATA!AN476,"n/a")</f>
        <v>910092</v>
      </c>
      <c r="L3264" s="78">
        <f>+IF(ISNUMBER(DATA!AO476),DATA!AO476,"n/a")</f>
        <v>0.192</v>
      </c>
      <c r="M3264" s="67"/>
      <c r="N3264" s="67"/>
      <c r="O3264" s="67"/>
      <c r="P3264" s="67"/>
      <c r="Q3264" s="67"/>
      <c r="S3264" s="71"/>
      <c r="U3264" s="71"/>
      <c r="W3264" s="71"/>
      <c r="Y3264" s="71"/>
    </row>
    <row r="3265" spans="1:25" s="70" customFormat="1" x14ac:dyDescent="0.2">
      <c r="A3265" s="67" t="s">
        <v>11</v>
      </c>
      <c r="B3265" s="67" t="s">
        <v>24</v>
      </c>
      <c r="C3265" s="67" t="s">
        <v>9</v>
      </c>
      <c r="D3265" s="67" t="s">
        <v>319</v>
      </c>
      <c r="E3265" s="87">
        <f>+IF(ISNUMBER(DATA!J477),DATA!J477,"n/a")</f>
        <v>33600</v>
      </c>
      <c r="F3265" s="78">
        <f>+IF(ISNUMBER(DATA!K477),DATA!K477,"n/a")</f>
        <v>0.20399999999999999</v>
      </c>
      <c r="G3265" s="87">
        <f>+IF(ISNUMBER(DATA!T477),DATA!T477,"n/a")</f>
        <v>112603</v>
      </c>
      <c r="H3265" s="78">
        <f>+IF(ISNUMBER(DATA!U477),DATA!U477,"n/a")</f>
        <v>0.14099999999999999</v>
      </c>
      <c r="I3265" s="87">
        <f>+IF(ISNUMBER(DATA!AD477),DATA!AD477,"n/a")</f>
        <v>235314</v>
      </c>
      <c r="J3265" s="78">
        <f>+IF(ISNUMBER(DATA!AE477),DATA!AE477,"n/a")</f>
        <v>0.21199999999999999</v>
      </c>
      <c r="K3265" s="87">
        <f>+IF(ISNUMBER(DATA!AN477),DATA!AN477,"n/a")</f>
        <v>466257</v>
      </c>
      <c r="L3265" s="78">
        <f>+IF(ISNUMBER(DATA!AO477),DATA!AO477,"n/a")</f>
        <v>0.27500000000000002</v>
      </c>
      <c r="M3265" s="67"/>
      <c r="N3265" s="67"/>
      <c r="O3265" s="67"/>
      <c r="P3265" s="67"/>
      <c r="Q3265" s="67"/>
      <c r="S3265" s="71"/>
      <c r="U3265" s="71"/>
      <c r="W3265" s="71"/>
      <c r="Y3265" s="71"/>
    </row>
    <row r="3266" spans="1:25" s="70" customFormat="1" x14ac:dyDescent="0.2">
      <c r="A3266" s="67" t="s">
        <v>11</v>
      </c>
      <c r="B3266" s="67" t="s">
        <v>24</v>
      </c>
      <c r="C3266" s="67" t="s">
        <v>9</v>
      </c>
      <c r="D3266" s="67" t="s">
        <v>320</v>
      </c>
      <c r="E3266" s="87">
        <f>+IF(ISNUMBER(DATA!J478),DATA!J478,"n/a")</f>
        <v>24502</v>
      </c>
      <c r="F3266" s="78">
        <f>+IF(ISNUMBER(DATA!K478),DATA!K478,"n/a")</f>
        <v>0.26900000000000002</v>
      </c>
      <c r="G3266" s="87">
        <f>+IF(ISNUMBER(DATA!T478),DATA!T478,"n/a")</f>
        <v>72573</v>
      </c>
      <c r="H3266" s="78">
        <f>+IF(ISNUMBER(DATA!U478),DATA!U478,"n/a")</f>
        <v>0.22</v>
      </c>
      <c r="I3266" s="87">
        <f>+IF(ISNUMBER(DATA!AD478),DATA!AD478,"n/a")</f>
        <v>149665</v>
      </c>
      <c r="J3266" s="78">
        <f>+IF(ISNUMBER(DATA!AE478),DATA!AE478,"n/a")</f>
        <v>0.1</v>
      </c>
      <c r="K3266" s="87">
        <f>+IF(ISNUMBER(DATA!AN478),DATA!AN478,"n/a")</f>
        <v>297018</v>
      </c>
      <c r="L3266" s="78">
        <f>+IF(ISNUMBER(DATA!AO478),DATA!AO478,"n/a")</f>
        <v>0.13300000000000001</v>
      </c>
      <c r="M3266" s="67"/>
      <c r="N3266" s="67"/>
      <c r="O3266" s="67"/>
      <c r="P3266" s="67"/>
      <c r="Q3266" s="67"/>
      <c r="S3266" s="71"/>
      <c r="U3266" s="71"/>
      <c r="W3266" s="71"/>
      <c r="Y3266" s="71"/>
    </row>
    <row r="3267" spans="1:25" s="70" customFormat="1" x14ac:dyDescent="0.2">
      <c r="A3267" s="67" t="s">
        <v>11</v>
      </c>
      <c r="B3267" s="67" t="s">
        <v>24</v>
      </c>
      <c r="C3267" s="67" t="s">
        <v>9</v>
      </c>
      <c r="D3267" s="67" t="s">
        <v>321</v>
      </c>
      <c r="E3267" s="87">
        <f>+IF(ISNUMBER(DATA!J479),DATA!J479,"n/a")</f>
        <v>40731</v>
      </c>
      <c r="F3267" s="78">
        <f>+IF(ISNUMBER(DATA!K479),DATA!K479,"n/a")</f>
        <v>0.29799999999999999</v>
      </c>
      <c r="G3267" s="87">
        <f>+IF(ISNUMBER(DATA!T479),DATA!T479,"n/a")</f>
        <v>134074</v>
      </c>
      <c r="H3267" s="78">
        <f>+IF(ISNUMBER(DATA!U479),DATA!U479,"n/a")</f>
        <v>0.151</v>
      </c>
      <c r="I3267" s="87">
        <f>+IF(ISNUMBER(DATA!AD479),DATA!AD479,"n/a")</f>
        <v>273929</v>
      </c>
      <c r="J3267" s="78">
        <f>+IF(ISNUMBER(DATA!AE479),DATA!AE479,"n/a")</f>
        <v>0.215</v>
      </c>
      <c r="K3267" s="87">
        <f>+IF(ISNUMBER(DATA!AN479),DATA!AN479,"n/a")</f>
        <v>576528</v>
      </c>
      <c r="L3267" s="78">
        <f>+IF(ISNUMBER(DATA!AO479),DATA!AO479,"n/a")</f>
        <v>0.23400000000000001</v>
      </c>
      <c r="M3267" s="67"/>
      <c r="N3267" s="67"/>
      <c r="O3267" s="67"/>
      <c r="P3267" s="67"/>
      <c r="Q3267" s="67"/>
      <c r="S3267" s="71"/>
      <c r="U3267" s="71"/>
      <c r="W3267" s="71"/>
      <c r="Y3267" s="71"/>
    </row>
    <row r="3268" spans="1:25" s="70" customFormat="1" x14ac:dyDescent="0.2">
      <c r="A3268" s="67" t="s">
        <v>11</v>
      </c>
      <c r="B3268" s="67" t="s">
        <v>24</v>
      </c>
      <c r="C3268" s="67" t="s">
        <v>9</v>
      </c>
      <c r="D3268" s="67" t="s">
        <v>347</v>
      </c>
      <c r="E3268" s="87">
        <f>+IF(ISNUMBER(DATA!J480),DATA!J480,"n/a")</f>
        <v>21814</v>
      </c>
      <c r="F3268" s="78">
        <f>+IF(ISNUMBER(DATA!K480),DATA!K480,"n/a")</f>
        <v>0.59599999999999997</v>
      </c>
      <c r="G3268" s="87">
        <f>+IF(ISNUMBER(DATA!T480),DATA!T480,"n/a")</f>
        <v>60888</v>
      </c>
      <c r="H3268" s="78">
        <f>+IF(ISNUMBER(DATA!U480),DATA!U480,"n/a")</f>
        <v>0.125</v>
      </c>
      <c r="I3268" s="87">
        <f>+IF(ISNUMBER(DATA!AD480),DATA!AD480,"n/a")</f>
        <v>136150</v>
      </c>
      <c r="J3268" s="78">
        <f>+IF(ISNUMBER(DATA!AE480),DATA!AE480,"n/a")</f>
        <v>0.187</v>
      </c>
      <c r="K3268" s="87">
        <f>+IF(ISNUMBER(DATA!AN480),DATA!AN480,"n/a")</f>
        <v>263440</v>
      </c>
      <c r="L3268" s="78">
        <f>+IF(ISNUMBER(DATA!AO480),DATA!AO480,"n/a")</f>
        <v>0.252</v>
      </c>
      <c r="M3268" s="67"/>
      <c r="N3268" s="67"/>
      <c r="O3268" s="67"/>
      <c r="P3268" s="67"/>
      <c r="Q3268" s="67"/>
      <c r="S3268" s="71"/>
      <c r="U3268" s="71"/>
      <c r="W3268" s="71"/>
      <c r="Y3268" s="71"/>
    </row>
    <row r="3269" spans="1:25" s="70" customFormat="1" x14ac:dyDescent="0.2">
      <c r="A3269" s="67" t="s">
        <v>11</v>
      </c>
      <c r="B3269" s="67" t="s">
        <v>24</v>
      </c>
      <c r="C3269" s="67" t="s">
        <v>9</v>
      </c>
      <c r="D3269" s="67" t="s">
        <v>348</v>
      </c>
      <c r="E3269" s="87">
        <f>+IF(ISNUMBER(DATA!J481),DATA!J481,"n/a")</f>
        <v>90882</v>
      </c>
      <c r="F3269" s="78">
        <f>+IF(ISNUMBER(DATA!K481),DATA!K481,"n/a")</f>
        <v>0.113</v>
      </c>
      <c r="G3269" s="87">
        <f>+IF(ISNUMBER(DATA!T481),DATA!T481,"n/a")</f>
        <v>294382</v>
      </c>
      <c r="H3269" s="78">
        <f>+IF(ISNUMBER(DATA!U481),DATA!U481,"n/a")</f>
        <v>0.191</v>
      </c>
      <c r="I3269" s="87">
        <f>+IF(ISNUMBER(DATA!AD481),DATA!AD481,"n/a")</f>
        <v>630224</v>
      </c>
      <c r="J3269" s="78">
        <f>+IF(ISNUMBER(DATA!AE481),DATA!AE481,"n/a")</f>
        <v>0.218</v>
      </c>
      <c r="K3269" s="87">
        <f>+IF(ISNUMBER(DATA!AN481),DATA!AN481,"n/a")</f>
        <v>1259031</v>
      </c>
      <c r="L3269" s="78">
        <f>+IF(ISNUMBER(DATA!AO481),DATA!AO481,"n/a")</f>
        <v>0.66900000000000004</v>
      </c>
      <c r="M3269" s="67"/>
      <c r="N3269" s="67"/>
      <c r="O3269" s="67"/>
      <c r="P3269" s="67"/>
      <c r="Q3269" s="67"/>
      <c r="S3269" s="71"/>
      <c r="U3269" s="71"/>
      <c r="W3269" s="71"/>
      <c r="Y3269" s="71"/>
    </row>
    <row r="3270" spans="1:25" x14ac:dyDescent="0.2">
      <c r="E3270" s="101"/>
      <c r="F3270" s="103"/>
      <c r="G3270" s="101"/>
      <c r="H3270" s="103"/>
      <c r="I3270" s="101"/>
      <c r="J3270" s="103"/>
      <c r="K3270" s="101"/>
      <c r="L3270" s="103"/>
    </row>
    <row r="3271" spans="1:25" s="70" customFormat="1" x14ac:dyDescent="0.2">
      <c r="A3271" s="67" t="s">
        <v>11</v>
      </c>
      <c r="B3271" s="67" t="s">
        <v>24</v>
      </c>
      <c r="C3271" s="67" t="s">
        <v>25</v>
      </c>
      <c r="D3271" s="67" t="s">
        <v>274</v>
      </c>
      <c r="E3271" s="87">
        <f>+IF(ISNUMBER(DATA!L432),DATA!L432,"n/a")</f>
        <v>23292</v>
      </c>
      <c r="F3271" s="78">
        <f>+IF(ISNUMBER(DATA!M432),DATA!M432,"n/a")</f>
        <v>0.112</v>
      </c>
      <c r="G3271" s="87">
        <f>+IF(ISNUMBER(DATA!V432),DATA!V432,"n/a")</f>
        <v>76062</v>
      </c>
      <c r="H3271" s="78">
        <f>+IF(ISNUMBER(DATA!W432),DATA!W432,"n/a")</f>
        <v>0.111</v>
      </c>
      <c r="I3271" s="87">
        <f>+IF(ISNUMBER(DATA!AF432),DATA!AF432,"n/a")</f>
        <v>168961</v>
      </c>
      <c r="J3271" s="78">
        <f>+IF(ISNUMBER(DATA!AG432),DATA!AG432,"n/a")</f>
        <v>0.184</v>
      </c>
      <c r="K3271" s="87">
        <f>+IF(ISNUMBER(DATA!AP432),DATA!AP432,"n/a")</f>
        <v>326593</v>
      </c>
      <c r="L3271" s="78">
        <f>+IF(ISNUMBER(DATA!AQ432),DATA!AQ432,"n/a")</f>
        <v>0.13800000000000001</v>
      </c>
      <c r="M3271" s="67"/>
      <c r="N3271" s="67"/>
      <c r="O3271" s="67"/>
      <c r="P3271" s="67"/>
      <c r="Q3271" s="67"/>
      <c r="S3271" s="71"/>
      <c r="U3271" s="71"/>
      <c r="W3271" s="71"/>
      <c r="Y3271" s="71"/>
    </row>
    <row r="3272" spans="1:25" s="70" customFormat="1" x14ac:dyDescent="0.2">
      <c r="A3272" s="67" t="s">
        <v>11</v>
      </c>
      <c r="B3272" s="67" t="s">
        <v>24</v>
      </c>
      <c r="C3272" s="67" t="s">
        <v>25</v>
      </c>
      <c r="D3272" s="67" t="s">
        <v>275</v>
      </c>
      <c r="E3272" s="87">
        <f>+IF(ISNUMBER(DATA!L433),DATA!L433,"n/a")</f>
        <v>66678</v>
      </c>
      <c r="F3272" s="78">
        <f>+IF(ISNUMBER(DATA!M433),DATA!M433,"n/a")</f>
        <v>0.30099999999999999</v>
      </c>
      <c r="G3272" s="87">
        <f>+IF(ISNUMBER(DATA!V433),DATA!V433,"n/a")</f>
        <v>220156</v>
      </c>
      <c r="H3272" s="78">
        <f>+IF(ISNUMBER(DATA!W433),DATA!W433,"n/a")</f>
        <v>0.19</v>
      </c>
      <c r="I3272" s="87">
        <f>+IF(ISNUMBER(DATA!AF433),DATA!AF433,"n/a")</f>
        <v>444642</v>
      </c>
      <c r="J3272" s="78">
        <f>+IF(ISNUMBER(DATA!AG433),DATA!AG433,"n/a")</f>
        <v>0.186</v>
      </c>
      <c r="K3272" s="87">
        <f>+IF(ISNUMBER(DATA!AP433),DATA!AP433,"n/a")</f>
        <v>845396</v>
      </c>
      <c r="L3272" s="78">
        <f>+IF(ISNUMBER(DATA!AQ433),DATA!AQ433,"n/a")</f>
        <v>0.152</v>
      </c>
      <c r="M3272" s="67"/>
      <c r="N3272" s="67"/>
      <c r="O3272" s="67"/>
      <c r="P3272" s="67"/>
      <c r="Q3272" s="67"/>
      <c r="S3272" s="71"/>
      <c r="U3272" s="71"/>
      <c r="W3272" s="71"/>
      <c r="Y3272" s="71"/>
    </row>
    <row r="3273" spans="1:25" s="70" customFormat="1" x14ac:dyDescent="0.2">
      <c r="A3273" s="67" t="s">
        <v>11</v>
      </c>
      <c r="B3273" s="67" t="s">
        <v>24</v>
      </c>
      <c r="C3273" s="67" t="s">
        <v>25</v>
      </c>
      <c r="D3273" s="67" t="s">
        <v>276</v>
      </c>
      <c r="E3273" s="87">
        <f>+IF(ISNUMBER(DATA!L434),DATA!L434,"n/a")</f>
        <v>125825</v>
      </c>
      <c r="F3273" s="78">
        <f>+IF(ISNUMBER(DATA!M434),DATA!M434,"n/a")</f>
        <v>-9.5000000000000001E-2</v>
      </c>
      <c r="G3273" s="87">
        <f>+IF(ISNUMBER(DATA!V434),DATA!V434,"n/a")</f>
        <v>399949</v>
      </c>
      <c r="H3273" s="78">
        <f>+IF(ISNUMBER(DATA!W434),DATA!W434,"n/a")</f>
        <v>-8.2000000000000003E-2</v>
      </c>
      <c r="I3273" s="87">
        <f>+IF(ISNUMBER(DATA!AF434),DATA!AF434,"n/a")</f>
        <v>803491</v>
      </c>
      <c r="J3273" s="78">
        <f>+IF(ISNUMBER(DATA!AG434),DATA!AG434,"n/a")</f>
        <v>-0.129</v>
      </c>
      <c r="K3273" s="87">
        <f>+IF(ISNUMBER(DATA!AP434),DATA!AP434,"n/a")</f>
        <v>1751649</v>
      </c>
      <c r="L3273" s="78">
        <f>+IF(ISNUMBER(DATA!AQ434),DATA!AQ434,"n/a")</f>
        <v>-3.9E-2</v>
      </c>
      <c r="M3273" s="67"/>
      <c r="N3273" s="67"/>
      <c r="O3273" s="67"/>
      <c r="P3273" s="67"/>
      <c r="Q3273" s="67"/>
      <c r="S3273" s="71"/>
      <c r="U3273" s="71"/>
      <c r="W3273" s="71"/>
      <c r="Y3273" s="71"/>
    </row>
    <row r="3274" spans="1:25" s="70" customFormat="1" x14ac:dyDescent="0.2">
      <c r="A3274" s="67" t="s">
        <v>11</v>
      </c>
      <c r="B3274" s="67" t="s">
        <v>24</v>
      </c>
      <c r="C3274" s="67" t="s">
        <v>25</v>
      </c>
      <c r="D3274" s="67" t="s">
        <v>277</v>
      </c>
      <c r="E3274" s="87">
        <f>+IF(ISNUMBER(DATA!L435),DATA!L435,"n/a")</f>
        <v>43319</v>
      </c>
      <c r="F3274" s="78">
        <f>+IF(ISNUMBER(DATA!M435),DATA!M435,"n/a")</f>
        <v>0.25</v>
      </c>
      <c r="G3274" s="87">
        <f>+IF(ISNUMBER(DATA!V435),DATA!V435,"n/a")</f>
        <v>147255</v>
      </c>
      <c r="H3274" s="78">
        <f>+IF(ISNUMBER(DATA!W435),DATA!W435,"n/a")</f>
        <v>0.155</v>
      </c>
      <c r="I3274" s="87">
        <f>+IF(ISNUMBER(DATA!AF435),DATA!AF435,"n/a")</f>
        <v>306697</v>
      </c>
      <c r="J3274" s="78">
        <f>+IF(ISNUMBER(DATA!AG435),DATA!AG435,"n/a")</f>
        <v>0.16900000000000001</v>
      </c>
      <c r="K3274" s="87">
        <f>+IF(ISNUMBER(DATA!AP435),DATA!AP435,"n/a")</f>
        <v>596881</v>
      </c>
      <c r="L3274" s="78">
        <f>+IF(ISNUMBER(DATA!AQ435),DATA!AQ435,"n/a")</f>
        <v>0.16300000000000001</v>
      </c>
      <c r="M3274" s="67"/>
      <c r="N3274" s="67"/>
      <c r="O3274" s="67"/>
      <c r="P3274" s="67"/>
      <c r="Q3274" s="67"/>
      <c r="S3274" s="71"/>
      <c r="U3274" s="71"/>
      <c r="W3274" s="71"/>
      <c r="Y3274" s="71"/>
    </row>
    <row r="3275" spans="1:25" s="70" customFormat="1" x14ac:dyDescent="0.2">
      <c r="A3275" s="67" t="s">
        <v>11</v>
      </c>
      <c r="B3275" s="67" t="s">
        <v>24</v>
      </c>
      <c r="C3275" s="67" t="s">
        <v>25</v>
      </c>
      <c r="D3275" s="67" t="s">
        <v>278</v>
      </c>
      <c r="E3275" s="87">
        <f>+IF(ISNUMBER(DATA!L436),DATA!L436,"n/a")</f>
        <v>100706</v>
      </c>
      <c r="F3275" s="78">
        <f>+IF(ISNUMBER(DATA!M436),DATA!M436,"n/a")</f>
        <v>-0.19</v>
      </c>
      <c r="G3275" s="87">
        <f>+IF(ISNUMBER(DATA!V436),DATA!V436,"n/a")</f>
        <v>335475</v>
      </c>
      <c r="H3275" s="78">
        <f>+IF(ISNUMBER(DATA!W436),DATA!W436,"n/a")</f>
        <v>-0.16700000000000001</v>
      </c>
      <c r="I3275" s="87">
        <f>+IF(ISNUMBER(DATA!AF436),DATA!AF436,"n/a")</f>
        <v>699109</v>
      </c>
      <c r="J3275" s="78">
        <f>+IF(ISNUMBER(DATA!AG436),DATA!AG436,"n/a")</f>
        <v>-0.16500000000000001</v>
      </c>
      <c r="K3275" s="87">
        <f>+IF(ISNUMBER(DATA!AP436),DATA!AP436,"n/a")</f>
        <v>1512258</v>
      </c>
      <c r="L3275" s="78">
        <f>+IF(ISNUMBER(DATA!AQ436),DATA!AQ436,"n/a")</f>
        <v>-3.9E-2</v>
      </c>
      <c r="M3275" s="67"/>
      <c r="N3275" s="67"/>
      <c r="O3275" s="67"/>
      <c r="P3275" s="67"/>
      <c r="Q3275" s="67"/>
      <c r="S3275" s="71"/>
      <c r="U3275" s="71"/>
      <c r="W3275" s="71"/>
      <c r="Y3275" s="71"/>
    </row>
    <row r="3276" spans="1:25" s="70" customFormat="1" x14ac:dyDescent="0.2">
      <c r="A3276" s="67" t="s">
        <v>11</v>
      </c>
      <c r="B3276" s="67" t="s">
        <v>24</v>
      </c>
      <c r="C3276" s="67" t="s">
        <v>25</v>
      </c>
      <c r="D3276" s="67" t="s">
        <v>279</v>
      </c>
      <c r="E3276" s="87">
        <f>+IF(ISNUMBER(DATA!L437),DATA!L437,"n/a")</f>
        <v>55692</v>
      </c>
      <c r="F3276" s="78">
        <f>+IF(ISNUMBER(DATA!M437),DATA!M437,"n/a")</f>
        <v>-2.8000000000000001E-2</v>
      </c>
      <c r="G3276" s="87">
        <f>+IF(ISNUMBER(DATA!V437),DATA!V437,"n/a")</f>
        <v>190017</v>
      </c>
      <c r="H3276" s="78">
        <f>+IF(ISNUMBER(DATA!W437),DATA!W437,"n/a")</f>
        <v>-6.2E-2</v>
      </c>
      <c r="I3276" s="87">
        <f>+IF(ISNUMBER(DATA!AF437),DATA!AF437,"n/a")</f>
        <v>416931</v>
      </c>
      <c r="J3276" s="78">
        <f>+IF(ISNUMBER(DATA!AG437),DATA!AG437,"n/a")</f>
        <v>-4.5999999999999999E-2</v>
      </c>
      <c r="K3276" s="87">
        <f>+IF(ISNUMBER(DATA!AP437),DATA!AP437,"n/a")</f>
        <v>811579</v>
      </c>
      <c r="L3276" s="78">
        <f>+IF(ISNUMBER(DATA!AQ437),DATA!AQ437,"n/a")</f>
        <v>1.7999999999999999E-2</v>
      </c>
      <c r="M3276" s="67"/>
      <c r="N3276" s="67"/>
      <c r="O3276" s="67"/>
      <c r="P3276" s="67"/>
      <c r="Q3276" s="67"/>
      <c r="S3276" s="71"/>
      <c r="U3276" s="71"/>
      <c r="W3276" s="71"/>
      <c r="Y3276" s="71"/>
    </row>
    <row r="3277" spans="1:25" s="70" customFormat="1" x14ac:dyDescent="0.2">
      <c r="A3277" s="67" t="s">
        <v>11</v>
      </c>
      <c r="B3277" s="67" t="s">
        <v>24</v>
      </c>
      <c r="C3277" s="67" t="s">
        <v>25</v>
      </c>
      <c r="D3277" s="67" t="s">
        <v>280</v>
      </c>
      <c r="E3277" s="87">
        <f>+IF(ISNUMBER(DATA!L438),DATA!L438,"n/a")</f>
        <v>28682</v>
      </c>
      <c r="F3277" s="78">
        <f>+IF(ISNUMBER(DATA!M438),DATA!M438,"n/a")</f>
        <v>0.161</v>
      </c>
      <c r="G3277" s="87">
        <f>+IF(ISNUMBER(DATA!V438),DATA!V438,"n/a")</f>
        <v>95171</v>
      </c>
      <c r="H3277" s="78">
        <f>+IF(ISNUMBER(DATA!W438),DATA!W438,"n/a")</f>
        <v>0.17899999999999999</v>
      </c>
      <c r="I3277" s="87">
        <f>+IF(ISNUMBER(DATA!AF438),DATA!AF438,"n/a")</f>
        <v>185370</v>
      </c>
      <c r="J3277" s="78">
        <f>+IF(ISNUMBER(DATA!AG438),DATA!AG438,"n/a")</f>
        <v>0.17599999999999999</v>
      </c>
      <c r="K3277" s="87">
        <f>+IF(ISNUMBER(DATA!AP438),DATA!AP438,"n/a")</f>
        <v>360477</v>
      </c>
      <c r="L3277" s="78">
        <f>+IF(ISNUMBER(DATA!AQ438),DATA!AQ438,"n/a")</f>
        <v>0.26900000000000002</v>
      </c>
      <c r="M3277" s="67"/>
      <c r="N3277" s="67"/>
      <c r="O3277" s="67"/>
      <c r="P3277" s="67"/>
      <c r="Q3277" s="67"/>
      <c r="S3277" s="71"/>
      <c r="U3277" s="71"/>
      <c r="W3277" s="71"/>
      <c r="Y3277" s="71"/>
    </row>
    <row r="3278" spans="1:25" s="70" customFormat="1" x14ac:dyDescent="0.2">
      <c r="A3278" s="67" t="s">
        <v>11</v>
      </c>
      <c r="B3278" s="67" t="s">
        <v>24</v>
      </c>
      <c r="C3278" s="67" t="s">
        <v>25</v>
      </c>
      <c r="D3278" s="67" t="s">
        <v>281</v>
      </c>
      <c r="E3278" s="87">
        <f>+IF(ISNUMBER(DATA!L439),DATA!L439,"n/a")</f>
        <v>98444</v>
      </c>
      <c r="F3278" s="78">
        <f>+IF(ISNUMBER(DATA!M439),DATA!M439,"n/a")</f>
        <v>9.9000000000000005E-2</v>
      </c>
      <c r="G3278" s="87">
        <f>+IF(ISNUMBER(DATA!V439),DATA!V439,"n/a")</f>
        <v>301426</v>
      </c>
      <c r="H3278" s="78">
        <f>+IF(ISNUMBER(DATA!W439),DATA!W439,"n/a")</f>
        <v>1.4999999999999999E-2</v>
      </c>
      <c r="I3278" s="87">
        <f>+IF(ISNUMBER(DATA!AF439),DATA!AF439,"n/a")</f>
        <v>636051</v>
      </c>
      <c r="J3278" s="78">
        <f>+IF(ISNUMBER(DATA!AG439),DATA!AG439,"n/a")</f>
        <v>3.7999999999999999E-2</v>
      </c>
      <c r="K3278" s="87">
        <f>+IF(ISNUMBER(DATA!AP439),DATA!AP439,"n/a")</f>
        <v>1281442</v>
      </c>
      <c r="L3278" s="78">
        <f>+IF(ISNUMBER(DATA!AQ439),DATA!AQ439,"n/a")</f>
        <v>7.3999999999999996E-2</v>
      </c>
      <c r="M3278" s="67"/>
      <c r="N3278" s="67"/>
      <c r="O3278" s="67"/>
      <c r="P3278" s="67"/>
      <c r="Q3278" s="67"/>
      <c r="S3278" s="71"/>
      <c r="U3278" s="71"/>
      <c r="W3278" s="71"/>
      <c r="Y3278" s="71"/>
    </row>
    <row r="3279" spans="1:25" s="70" customFormat="1" x14ac:dyDescent="0.2">
      <c r="A3279" s="67" t="s">
        <v>11</v>
      </c>
      <c r="B3279" s="67" t="s">
        <v>24</v>
      </c>
      <c r="C3279" s="67" t="s">
        <v>25</v>
      </c>
      <c r="D3279" s="67" t="s">
        <v>282</v>
      </c>
      <c r="E3279" s="87">
        <f>+IF(ISNUMBER(DATA!L440),DATA!L440,"n/a")</f>
        <v>60956</v>
      </c>
      <c r="F3279" s="78">
        <f>+IF(ISNUMBER(DATA!M440),DATA!M440,"n/a")</f>
        <v>0.48499999999999999</v>
      </c>
      <c r="G3279" s="87">
        <f>+IF(ISNUMBER(DATA!V440),DATA!V440,"n/a")</f>
        <v>185439</v>
      </c>
      <c r="H3279" s="78">
        <f>+IF(ISNUMBER(DATA!W440),DATA!W440,"n/a")</f>
        <v>0.25900000000000001</v>
      </c>
      <c r="I3279" s="87">
        <f>+IF(ISNUMBER(DATA!AF440),DATA!AF440,"n/a")</f>
        <v>383710</v>
      </c>
      <c r="J3279" s="78">
        <f>+IF(ISNUMBER(DATA!AG440),DATA!AG440,"n/a")</f>
        <v>0.248</v>
      </c>
      <c r="K3279" s="87">
        <f>+IF(ISNUMBER(DATA!AP440),DATA!AP440,"n/a")</f>
        <v>730895</v>
      </c>
      <c r="L3279" s="78">
        <f>+IF(ISNUMBER(DATA!AQ440),DATA!AQ440,"n/a")</f>
        <v>0.23699999999999999</v>
      </c>
      <c r="M3279" s="67"/>
      <c r="N3279" s="67"/>
      <c r="O3279" s="67"/>
      <c r="P3279" s="67"/>
      <c r="Q3279" s="67"/>
      <c r="S3279" s="71"/>
      <c r="U3279" s="71"/>
      <c r="W3279" s="71"/>
      <c r="Y3279" s="71"/>
    </row>
    <row r="3280" spans="1:25" s="70" customFormat="1" x14ac:dyDescent="0.2">
      <c r="A3280" s="67" t="s">
        <v>11</v>
      </c>
      <c r="B3280" s="67" t="s">
        <v>24</v>
      </c>
      <c r="C3280" s="67" t="s">
        <v>25</v>
      </c>
      <c r="D3280" s="67" t="s">
        <v>283</v>
      </c>
      <c r="E3280" s="87">
        <f>+IF(ISNUMBER(DATA!L441),DATA!L441,"n/a")</f>
        <v>21669</v>
      </c>
      <c r="F3280" s="78">
        <f>+IF(ISNUMBER(DATA!M441),DATA!M441,"n/a")</f>
        <v>0.20399999999999999</v>
      </c>
      <c r="G3280" s="87">
        <f>+IF(ISNUMBER(DATA!V441),DATA!V441,"n/a")</f>
        <v>80160</v>
      </c>
      <c r="H3280" s="78">
        <f>+IF(ISNUMBER(DATA!W441),DATA!W441,"n/a")</f>
        <v>0.182</v>
      </c>
      <c r="I3280" s="87">
        <f>+IF(ISNUMBER(DATA!AF441),DATA!AF441,"n/a")</f>
        <v>181874</v>
      </c>
      <c r="J3280" s="78">
        <f>+IF(ISNUMBER(DATA!AG441),DATA!AG441,"n/a")</f>
        <v>0.20100000000000001</v>
      </c>
      <c r="K3280" s="87">
        <f>+IF(ISNUMBER(DATA!AP441),DATA!AP441,"n/a")</f>
        <v>337876</v>
      </c>
      <c r="L3280" s="78">
        <f>+IF(ISNUMBER(DATA!AQ441),DATA!AQ441,"n/a")</f>
        <v>0.214</v>
      </c>
      <c r="M3280" s="67"/>
      <c r="N3280" s="67"/>
      <c r="O3280" s="67"/>
      <c r="P3280" s="67"/>
      <c r="Q3280" s="67"/>
      <c r="S3280" s="71"/>
      <c r="U3280" s="71"/>
      <c r="W3280" s="71"/>
      <c r="Y3280" s="71"/>
    </row>
    <row r="3281" spans="1:25" s="70" customFormat="1" x14ac:dyDescent="0.2">
      <c r="A3281" s="67" t="s">
        <v>11</v>
      </c>
      <c r="B3281" s="67" t="s">
        <v>24</v>
      </c>
      <c r="C3281" s="67" t="s">
        <v>25</v>
      </c>
      <c r="D3281" s="67" t="s">
        <v>284</v>
      </c>
      <c r="E3281" s="87">
        <f>+IF(ISNUMBER(DATA!L442),DATA!L442,"n/a")</f>
        <v>39921</v>
      </c>
      <c r="F3281" s="78">
        <f>+IF(ISNUMBER(DATA!M442),DATA!M442,"n/a")</f>
        <v>0.39700000000000002</v>
      </c>
      <c r="G3281" s="87">
        <f>+IF(ISNUMBER(DATA!V442),DATA!V442,"n/a")</f>
        <v>125336</v>
      </c>
      <c r="H3281" s="78">
        <f>+IF(ISNUMBER(DATA!W442),DATA!W442,"n/a")</f>
        <v>0.17799999999999999</v>
      </c>
      <c r="I3281" s="87">
        <f>+IF(ISNUMBER(DATA!AF442),DATA!AF442,"n/a")</f>
        <v>278866</v>
      </c>
      <c r="J3281" s="78">
        <f>+IF(ISNUMBER(DATA!AG442),DATA!AG442,"n/a")</f>
        <v>0.23200000000000001</v>
      </c>
      <c r="K3281" s="87">
        <f>+IF(ISNUMBER(DATA!AP442),DATA!AP442,"n/a")</f>
        <v>534469</v>
      </c>
      <c r="L3281" s="78">
        <f>+IF(ISNUMBER(DATA!AQ442),DATA!AQ442,"n/a")</f>
        <v>0.24</v>
      </c>
      <c r="M3281" s="67"/>
      <c r="N3281" s="67"/>
      <c r="O3281" s="67"/>
      <c r="P3281" s="67"/>
      <c r="Q3281" s="67"/>
      <c r="S3281" s="71"/>
      <c r="U3281" s="71"/>
      <c r="W3281" s="71"/>
      <c r="Y3281" s="71"/>
    </row>
    <row r="3282" spans="1:25" s="70" customFormat="1" x14ac:dyDescent="0.2">
      <c r="A3282" s="67" t="s">
        <v>11</v>
      </c>
      <c r="B3282" s="67" t="s">
        <v>24</v>
      </c>
      <c r="C3282" s="67" t="s">
        <v>25</v>
      </c>
      <c r="D3282" s="67" t="s">
        <v>285</v>
      </c>
      <c r="E3282" s="87">
        <f>+IF(ISNUMBER(DATA!L443),DATA!L443,"n/a")</f>
        <v>71457</v>
      </c>
      <c r="F3282" s="78">
        <f>+IF(ISNUMBER(DATA!M443),DATA!M443,"n/a")</f>
        <v>0.192</v>
      </c>
      <c r="G3282" s="87">
        <f>+IF(ISNUMBER(DATA!V443),DATA!V443,"n/a")</f>
        <v>235547</v>
      </c>
      <c r="H3282" s="78">
        <f>+IF(ISNUMBER(DATA!W443),DATA!W443,"n/a")</f>
        <v>0.20799999999999999</v>
      </c>
      <c r="I3282" s="87">
        <f>+IF(ISNUMBER(DATA!AF443),DATA!AF443,"n/a")</f>
        <v>485238</v>
      </c>
      <c r="J3282" s="78">
        <f>+IF(ISNUMBER(DATA!AG443),DATA!AG443,"n/a")</f>
        <v>0.22600000000000001</v>
      </c>
      <c r="K3282" s="87">
        <f>+IF(ISNUMBER(DATA!AP443),DATA!AP443,"n/a")</f>
        <v>952187</v>
      </c>
      <c r="L3282" s="78">
        <f>+IF(ISNUMBER(DATA!AQ443),DATA!AQ443,"n/a")</f>
        <v>0.252</v>
      </c>
      <c r="M3282" s="67"/>
      <c r="N3282" s="67"/>
      <c r="O3282" s="67"/>
      <c r="P3282" s="67"/>
      <c r="Q3282" s="67"/>
      <c r="S3282" s="71"/>
      <c r="U3282" s="71"/>
      <c r="W3282" s="71"/>
      <c r="Y3282" s="71"/>
    </row>
    <row r="3283" spans="1:25" s="70" customFormat="1" x14ac:dyDescent="0.2">
      <c r="A3283" s="67" t="s">
        <v>11</v>
      </c>
      <c r="B3283" s="67" t="s">
        <v>24</v>
      </c>
      <c r="C3283" s="67" t="s">
        <v>25</v>
      </c>
      <c r="D3283" s="67" t="s">
        <v>286</v>
      </c>
      <c r="E3283" s="87">
        <f>+IF(ISNUMBER(DATA!L444),DATA!L444,"n/a")</f>
        <v>87906</v>
      </c>
      <c r="F3283" s="78">
        <f>+IF(ISNUMBER(DATA!M444),DATA!M444,"n/a")</f>
        <v>0.28299999999999997</v>
      </c>
      <c r="G3283" s="87">
        <f>+IF(ISNUMBER(DATA!V444),DATA!V444,"n/a")</f>
        <v>278784</v>
      </c>
      <c r="H3283" s="78">
        <f>+IF(ISNUMBER(DATA!W444),DATA!W444,"n/a")</f>
        <v>0.27800000000000002</v>
      </c>
      <c r="I3283" s="87">
        <f>+IF(ISNUMBER(DATA!AF444),DATA!AF444,"n/a")</f>
        <v>567772</v>
      </c>
      <c r="J3283" s="78">
        <f>+IF(ISNUMBER(DATA!AG444),DATA!AG444,"n/a")</f>
        <v>0.245</v>
      </c>
      <c r="K3283" s="87">
        <f>+IF(ISNUMBER(DATA!AP444),DATA!AP444,"n/a")</f>
        <v>1092006</v>
      </c>
      <c r="L3283" s="78">
        <f>+IF(ISNUMBER(DATA!AQ444),DATA!AQ444,"n/a")</f>
        <v>0.20899999999999999</v>
      </c>
      <c r="M3283" s="67"/>
      <c r="N3283" s="67"/>
      <c r="O3283" s="67"/>
      <c r="P3283" s="67"/>
      <c r="Q3283" s="67"/>
      <c r="S3283" s="71"/>
      <c r="U3283" s="71"/>
      <c r="W3283" s="71"/>
      <c r="Y3283" s="71"/>
    </row>
    <row r="3284" spans="1:25" s="70" customFormat="1" x14ac:dyDescent="0.2">
      <c r="A3284" s="67" t="s">
        <v>11</v>
      </c>
      <c r="B3284" s="67" t="s">
        <v>24</v>
      </c>
      <c r="C3284" s="67" t="s">
        <v>25</v>
      </c>
      <c r="D3284" s="67" t="s">
        <v>287</v>
      </c>
      <c r="E3284" s="87">
        <f>+IF(ISNUMBER(DATA!L445),DATA!L445,"n/a")</f>
        <v>92208</v>
      </c>
      <c r="F3284" s="78">
        <f>+IF(ISNUMBER(DATA!M445),DATA!M445,"n/a")</f>
        <v>0.501</v>
      </c>
      <c r="G3284" s="87">
        <f>+IF(ISNUMBER(DATA!V445),DATA!V445,"n/a")</f>
        <v>260241</v>
      </c>
      <c r="H3284" s="78">
        <f>+IF(ISNUMBER(DATA!W445),DATA!W445,"n/a")</f>
        <v>9.2999999999999999E-2</v>
      </c>
      <c r="I3284" s="87">
        <f>+IF(ISNUMBER(DATA!AF445),DATA!AF445,"n/a")</f>
        <v>562190</v>
      </c>
      <c r="J3284" s="78">
        <f>+IF(ISNUMBER(DATA!AG445),DATA!AG445,"n/a")</f>
        <v>0.12</v>
      </c>
      <c r="K3284" s="87">
        <f>+IF(ISNUMBER(DATA!AP445),DATA!AP445,"n/a")</f>
        <v>1103564</v>
      </c>
      <c r="L3284" s="78">
        <f>+IF(ISNUMBER(DATA!AQ445),DATA!AQ445,"n/a")</f>
        <v>0.125</v>
      </c>
      <c r="M3284" s="67"/>
      <c r="N3284" s="67"/>
      <c r="O3284" s="67"/>
      <c r="P3284" s="67"/>
      <c r="Q3284" s="67"/>
      <c r="S3284" s="71"/>
      <c r="U3284" s="71"/>
      <c r="W3284" s="71"/>
      <c r="Y3284" s="71"/>
    </row>
    <row r="3285" spans="1:25" s="70" customFormat="1" x14ac:dyDescent="0.2">
      <c r="A3285" s="67" t="s">
        <v>11</v>
      </c>
      <c r="B3285" s="67" t="s">
        <v>24</v>
      </c>
      <c r="C3285" s="67" t="s">
        <v>25</v>
      </c>
      <c r="D3285" s="67" t="s">
        <v>288</v>
      </c>
      <c r="E3285" s="87">
        <f>+IF(ISNUMBER(DATA!L446),DATA!L446,"n/a")</f>
        <v>63466</v>
      </c>
      <c r="F3285" s="78">
        <f>+IF(ISNUMBER(DATA!M446),DATA!M446,"n/a")</f>
        <v>0.61199999999999999</v>
      </c>
      <c r="G3285" s="87">
        <f>+IF(ISNUMBER(DATA!V446),DATA!V446,"n/a")</f>
        <v>184506</v>
      </c>
      <c r="H3285" s="78">
        <f>+IF(ISNUMBER(DATA!W446),DATA!W446,"n/a")</f>
        <v>6.9000000000000006E-2</v>
      </c>
      <c r="I3285" s="87">
        <f>+IF(ISNUMBER(DATA!AF446),DATA!AF446,"n/a")</f>
        <v>376540</v>
      </c>
      <c r="J3285" s="78">
        <f>+IF(ISNUMBER(DATA!AG446),DATA!AG446,"n/a")</f>
        <v>3.2000000000000001E-2</v>
      </c>
      <c r="K3285" s="87">
        <f>+IF(ISNUMBER(DATA!AP446),DATA!AP446,"n/a")</f>
        <v>697814</v>
      </c>
      <c r="L3285" s="78">
        <f>+IF(ISNUMBER(DATA!AQ446),DATA!AQ446,"n/a")</f>
        <v>1.4E-2</v>
      </c>
      <c r="M3285" s="67"/>
      <c r="N3285" s="67"/>
      <c r="O3285" s="67"/>
      <c r="P3285" s="67"/>
      <c r="Q3285" s="67"/>
      <c r="S3285" s="71"/>
      <c r="U3285" s="71"/>
      <c r="W3285" s="71"/>
      <c r="Y3285" s="71"/>
    </row>
    <row r="3286" spans="1:25" s="70" customFormat="1" x14ac:dyDescent="0.2">
      <c r="A3286" s="67" t="s">
        <v>11</v>
      </c>
      <c r="B3286" s="67" t="s">
        <v>24</v>
      </c>
      <c r="C3286" s="67" t="s">
        <v>25</v>
      </c>
      <c r="D3286" s="67" t="s">
        <v>289</v>
      </c>
      <c r="E3286" s="87">
        <f>+IF(ISNUMBER(DATA!L447),DATA!L447,"n/a")</f>
        <v>55218</v>
      </c>
      <c r="F3286" s="78">
        <f>+IF(ISNUMBER(DATA!M447),DATA!M447,"n/a")</f>
        <v>-0.29699999999999999</v>
      </c>
      <c r="G3286" s="87">
        <f>+IF(ISNUMBER(DATA!V447),DATA!V447,"n/a")</f>
        <v>192508</v>
      </c>
      <c r="H3286" s="78">
        <f>+IF(ISNUMBER(DATA!W447),DATA!W447,"n/a")</f>
        <v>-0.26500000000000001</v>
      </c>
      <c r="I3286" s="87">
        <f>+IF(ISNUMBER(DATA!AF447),DATA!AF447,"n/a")</f>
        <v>405216</v>
      </c>
      <c r="J3286" s="78">
        <f>+IF(ISNUMBER(DATA!AG447),DATA!AG447,"n/a")</f>
        <v>-0.26300000000000001</v>
      </c>
      <c r="K3286" s="87">
        <f>+IF(ISNUMBER(DATA!AP447),DATA!AP447,"n/a")</f>
        <v>893194</v>
      </c>
      <c r="L3286" s="78">
        <f>+IF(ISNUMBER(DATA!AQ447),DATA!AQ447,"n/a")</f>
        <v>-0.14199999999999999</v>
      </c>
      <c r="M3286" s="67"/>
      <c r="N3286" s="67"/>
      <c r="O3286" s="67"/>
      <c r="P3286" s="67"/>
      <c r="Q3286" s="67"/>
      <c r="S3286" s="71"/>
      <c r="U3286" s="71"/>
      <c r="W3286" s="71"/>
      <c r="Y3286" s="71"/>
    </row>
    <row r="3287" spans="1:25" s="70" customFormat="1" x14ac:dyDescent="0.2">
      <c r="A3287" s="67" t="s">
        <v>11</v>
      </c>
      <c r="B3287" s="67" t="s">
        <v>24</v>
      </c>
      <c r="C3287" s="67" t="s">
        <v>25</v>
      </c>
      <c r="D3287" s="67" t="s">
        <v>290</v>
      </c>
      <c r="E3287" s="87">
        <f>+IF(ISNUMBER(DATA!L448),DATA!L448,"n/a")</f>
        <v>68603</v>
      </c>
      <c r="F3287" s="78">
        <f>+IF(ISNUMBER(DATA!M448),DATA!M448,"n/a")</f>
        <v>-0.27800000000000002</v>
      </c>
      <c r="G3287" s="87">
        <f>+IF(ISNUMBER(DATA!V448),DATA!V448,"n/a")</f>
        <v>206210</v>
      </c>
      <c r="H3287" s="78">
        <f>+IF(ISNUMBER(DATA!W448),DATA!W448,"n/a")</f>
        <v>-0.32900000000000001</v>
      </c>
      <c r="I3287" s="87">
        <f>+IF(ISNUMBER(DATA!AF448),DATA!AF448,"n/a")</f>
        <v>447101</v>
      </c>
      <c r="J3287" s="78">
        <f>+IF(ISNUMBER(DATA!AG448),DATA!AG448,"n/a")</f>
        <v>-0.33200000000000002</v>
      </c>
      <c r="K3287" s="87">
        <f>+IF(ISNUMBER(DATA!AP448),DATA!AP448,"n/a")</f>
        <v>986161</v>
      </c>
      <c r="L3287" s="78">
        <f>+IF(ISNUMBER(DATA!AQ448),DATA!AQ448,"n/a")</f>
        <v>-0.191</v>
      </c>
      <c r="M3287" s="67"/>
      <c r="N3287" s="67"/>
      <c r="O3287" s="67"/>
      <c r="P3287" s="67"/>
      <c r="Q3287" s="67"/>
      <c r="S3287" s="71"/>
      <c r="U3287" s="71"/>
      <c r="W3287" s="71"/>
      <c r="Y3287" s="71"/>
    </row>
    <row r="3288" spans="1:25" s="70" customFormat="1" x14ac:dyDescent="0.2">
      <c r="A3288" s="67" t="s">
        <v>11</v>
      </c>
      <c r="B3288" s="67" t="s">
        <v>24</v>
      </c>
      <c r="C3288" s="67" t="s">
        <v>25</v>
      </c>
      <c r="D3288" s="67" t="s">
        <v>291</v>
      </c>
      <c r="E3288" s="87">
        <f>+IF(ISNUMBER(DATA!L449),DATA!L449,"n/a")</f>
        <v>62390</v>
      </c>
      <c r="F3288" s="78">
        <f>+IF(ISNUMBER(DATA!M449),DATA!M449,"n/a")</f>
        <v>0.31900000000000001</v>
      </c>
      <c r="G3288" s="87">
        <f>+IF(ISNUMBER(DATA!V449),DATA!V449,"n/a")</f>
        <v>200659</v>
      </c>
      <c r="H3288" s="78">
        <f>+IF(ISNUMBER(DATA!W449),DATA!W449,"n/a")</f>
        <v>0.36299999999999999</v>
      </c>
      <c r="I3288" s="87">
        <f>+IF(ISNUMBER(DATA!AF449),DATA!AF449,"n/a")</f>
        <v>406705</v>
      </c>
      <c r="J3288" s="78">
        <f>+IF(ISNUMBER(DATA!AG449),DATA!AG449,"n/a")</f>
        <v>0.38200000000000001</v>
      </c>
      <c r="K3288" s="87">
        <f>+IF(ISNUMBER(DATA!AP449),DATA!AP449,"n/a")</f>
        <v>777574</v>
      </c>
      <c r="L3288" s="78">
        <f>+IF(ISNUMBER(DATA!AQ449),DATA!AQ449,"n/a")</f>
        <v>0.313</v>
      </c>
      <c r="M3288" s="67"/>
      <c r="N3288" s="67"/>
      <c r="O3288" s="67"/>
      <c r="P3288" s="67"/>
      <c r="Q3288" s="67"/>
      <c r="S3288" s="71"/>
      <c r="U3288" s="71"/>
      <c r="W3288" s="71"/>
      <c r="Y3288" s="71"/>
    </row>
    <row r="3289" spans="1:25" s="70" customFormat="1" x14ac:dyDescent="0.2">
      <c r="A3289" s="67" t="s">
        <v>11</v>
      </c>
      <c r="B3289" s="67" t="s">
        <v>24</v>
      </c>
      <c r="C3289" s="67" t="s">
        <v>25</v>
      </c>
      <c r="D3289" s="67" t="s">
        <v>292</v>
      </c>
      <c r="E3289" s="87">
        <f>+IF(ISNUMBER(DATA!L450),DATA!L450,"n/a")</f>
        <v>42243</v>
      </c>
      <c r="F3289" s="78">
        <f>+IF(ISNUMBER(DATA!M450),DATA!M450,"n/a")</f>
        <v>0.53300000000000003</v>
      </c>
      <c r="G3289" s="87">
        <f>+IF(ISNUMBER(DATA!V450),DATA!V450,"n/a")</f>
        <v>124207</v>
      </c>
      <c r="H3289" s="78">
        <f>+IF(ISNUMBER(DATA!W450),DATA!W450,"n/a")</f>
        <v>0.224</v>
      </c>
      <c r="I3289" s="87">
        <f>+IF(ISNUMBER(DATA!AF450),DATA!AF450,"n/a")</f>
        <v>263461</v>
      </c>
      <c r="J3289" s="78">
        <f>+IF(ISNUMBER(DATA!AG450),DATA!AG450,"n/a")</f>
        <v>0.23300000000000001</v>
      </c>
      <c r="K3289" s="87">
        <f>+IF(ISNUMBER(DATA!AP450),DATA!AP450,"n/a")</f>
        <v>500727</v>
      </c>
      <c r="L3289" s="78">
        <f>+IF(ISNUMBER(DATA!AQ450),DATA!AQ450,"n/a")</f>
        <v>0.24099999999999999</v>
      </c>
      <c r="M3289" s="67"/>
      <c r="N3289" s="67"/>
      <c r="O3289" s="67"/>
      <c r="P3289" s="67"/>
      <c r="Q3289" s="67"/>
      <c r="S3289" s="71"/>
      <c r="U3289" s="71"/>
      <c r="W3289" s="71"/>
      <c r="Y3289" s="71"/>
    </row>
    <row r="3290" spans="1:25" s="70" customFormat="1" x14ac:dyDescent="0.2">
      <c r="A3290" s="67" t="s">
        <v>11</v>
      </c>
      <c r="B3290" s="67" t="s">
        <v>24</v>
      </c>
      <c r="C3290" s="67" t="s">
        <v>25</v>
      </c>
      <c r="D3290" s="67" t="s">
        <v>293</v>
      </c>
      <c r="E3290" s="87">
        <f>+IF(ISNUMBER(DATA!L451),DATA!L451,"n/a")</f>
        <v>30692</v>
      </c>
      <c r="F3290" s="78">
        <f>+IF(ISNUMBER(DATA!M451),DATA!M451,"n/a")</f>
        <v>0.23599999999999999</v>
      </c>
      <c r="G3290" s="87">
        <f>+IF(ISNUMBER(DATA!V451),DATA!V451,"n/a")</f>
        <v>103232</v>
      </c>
      <c r="H3290" s="78">
        <f>+IF(ISNUMBER(DATA!W451),DATA!W451,"n/a")</f>
        <v>0.09</v>
      </c>
      <c r="I3290" s="87">
        <f>+IF(ISNUMBER(DATA!AF451),DATA!AF451,"n/a")</f>
        <v>213154</v>
      </c>
      <c r="J3290" s="78">
        <f>+IF(ISNUMBER(DATA!AG451),DATA!AG451,"n/a")</f>
        <v>0.13300000000000001</v>
      </c>
      <c r="K3290" s="87">
        <f>+IF(ISNUMBER(DATA!AP451),DATA!AP451,"n/a")</f>
        <v>434356</v>
      </c>
      <c r="L3290" s="78">
        <f>+IF(ISNUMBER(DATA!AQ451),DATA!AQ451,"n/a")</f>
        <v>0.14899999999999999</v>
      </c>
      <c r="M3290" s="67"/>
      <c r="N3290" s="67"/>
      <c r="O3290" s="67"/>
      <c r="P3290" s="67"/>
      <c r="Q3290" s="67"/>
      <c r="S3290" s="71"/>
      <c r="U3290" s="71"/>
      <c r="W3290" s="71"/>
      <c r="Y3290" s="71"/>
    </row>
    <row r="3291" spans="1:25" s="70" customFormat="1" x14ac:dyDescent="0.2">
      <c r="A3291" s="67" t="s">
        <v>11</v>
      </c>
      <c r="B3291" s="67" t="s">
        <v>24</v>
      </c>
      <c r="C3291" s="67" t="s">
        <v>25</v>
      </c>
      <c r="D3291" s="67" t="s">
        <v>294</v>
      </c>
      <c r="E3291" s="87">
        <f>+IF(ISNUMBER(DATA!L452),DATA!L452,"n/a")</f>
        <v>47166</v>
      </c>
      <c r="F3291" s="78">
        <f>+IF(ISNUMBER(DATA!M452),DATA!M452,"n/a")</f>
        <v>0.14699999999999999</v>
      </c>
      <c r="G3291" s="87">
        <f>+IF(ISNUMBER(DATA!V452),DATA!V452,"n/a")</f>
        <v>178549</v>
      </c>
      <c r="H3291" s="78">
        <f>+IF(ISNUMBER(DATA!W452),DATA!W452,"n/a")</f>
        <v>0.876</v>
      </c>
      <c r="I3291" s="87">
        <f>+IF(ISNUMBER(DATA!AF452),DATA!AF452,"n/a")</f>
        <v>364505</v>
      </c>
      <c r="J3291" s="78">
        <f>+IF(ISNUMBER(DATA!AG452),DATA!AG452,"n/a")</f>
        <v>1.083</v>
      </c>
      <c r="K3291" s="87">
        <f>+IF(ISNUMBER(DATA!AP452),DATA!AP452,"n/a")</f>
        <v>653521</v>
      </c>
      <c r="L3291" s="78">
        <f>+IF(ISNUMBER(DATA!AQ452),DATA!AQ452,"n/a")</f>
        <v>0.92</v>
      </c>
      <c r="M3291" s="67"/>
      <c r="N3291" s="67"/>
      <c r="O3291" s="67"/>
      <c r="P3291" s="67"/>
      <c r="Q3291" s="67"/>
      <c r="S3291" s="71"/>
      <c r="U3291" s="71"/>
      <c r="W3291" s="71"/>
      <c r="Y3291" s="71"/>
    </row>
    <row r="3292" spans="1:25" s="70" customFormat="1" x14ac:dyDescent="0.2">
      <c r="A3292" s="67" t="s">
        <v>11</v>
      </c>
      <c r="B3292" s="67" t="s">
        <v>24</v>
      </c>
      <c r="C3292" s="67" t="s">
        <v>25</v>
      </c>
      <c r="D3292" s="67" t="s">
        <v>295</v>
      </c>
      <c r="E3292" s="87">
        <f>+IF(ISNUMBER(DATA!L453),DATA!L453,"n/a")</f>
        <v>190942</v>
      </c>
      <c r="F3292" s="78">
        <f>+IF(ISNUMBER(DATA!M453),DATA!M453,"n/a")</f>
        <v>7.9000000000000001E-2</v>
      </c>
      <c r="G3292" s="87">
        <f>+IF(ISNUMBER(DATA!V453),DATA!V453,"n/a")</f>
        <v>632090</v>
      </c>
      <c r="H3292" s="78">
        <f>+IF(ISNUMBER(DATA!W453),DATA!W453,"n/a")</f>
        <v>0.115</v>
      </c>
      <c r="I3292" s="87">
        <f>+IF(ISNUMBER(DATA!AF453),DATA!AF453,"n/a")</f>
        <v>1295001</v>
      </c>
      <c r="J3292" s="78">
        <f>+IF(ISNUMBER(DATA!AG453),DATA!AG453,"n/a")</f>
        <v>0.13100000000000001</v>
      </c>
      <c r="K3292" s="87">
        <f>+IF(ISNUMBER(DATA!AP453),DATA!AP453,"n/a")</f>
        <v>2642588</v>
      </c>
      <c r="L3292" s="78">
        <f>+IF(ISNUMBER(DATA!AQ453),DATA!AQ453,"n/a")</f>
        <v>0.14599999999999999</v>
      </c>
      <c r="M3292" s="67"/>
      <c r="N3292" s="67"/>
      <c r="O3292" s="67"/>
      <c r="P3292" s="67"/>
      <c r="Q3292" s="67"/>
      <c r="S3292" s="71"/>
      <c r="U3292" s="71"/>
      <c r="W3292" s="71"/>
      <c r="Y3292" s="71"/>
    </row>
    <row r="3293" spans="1:25" s="70" customFormat="1" x14ac:dyDescent="0.2">
      <c r="A3293" s="67" t="s">
        <v>11</v>
      </c>
      <c r="B3293" s="67" t="s">
        <v>24</v>
      </c>
      <c r="C3293" s="67" t="s">
        <v>25</v>
      </c>
      <c r="D3293" s="67" t="s">
        <v>296</v>
      </c>
      <c r="E3293" s="87">
        <f>+IF(ISNUMBER(DATA!L454),DATA!L454,"n/a")</f>
        <v>20350</v>
      </c>
      <c r="F3293" s="78">
        <f>+IF(ISNUMBER(DATA!M454),DATA!M454,"n/a")</f>
        <v>0.621</v>
      </c>
      <c r="G3293" s="87">
        <f>+IF(ISNUMBER(DATA!V454),DATA!V454,"n/a")</f>
        <v>58225</v>
      </c>
      <c r="H3293" s="78">
        <f>+IF(ISNUMBER(DATA!W454),DATA!W454,"n/a")</f>
        <v>0.27600000000000002</v>
      </c>
      <c r="I3293" s="87">
        <f>+IF(ISNUMBER(DATA!AF454),DATA!AF454,"n/a")</f>
        <v>118940</v>
      </c>
      <c r="J3293" s="78">
        <f>+IF(ISNUMBER(DATA!AG454),DATA!AG454,"n/a")</f>
        <v>0.224</v>
      </c>
      <c r="K3293" s="87">
        <f>+IF(ISNUMBER(DATA!AP454),DATA!AP454,"n/a")</f>
        <v>212851</v>
      </c>
      <c r="L3293" s="78">
        <f>+IF(ISNUMBER(DATA!AQ454),DATA!AQ454,"n/a")</f>
        <v>0.108</v>
      </c>
      <c r="M3293" s="67"/>
      <c r="N3293" s="67"/>
      <c r="O3293" s="67"/>
      <c r="P3293" s="67"/>
      <c r="Q3293" s="67"/>
      <c r="S3293" s="71"/>
      <c r="U3293" s="71"/>
      <c r="W3293" s="71"/>
      <c r="Y3293" s="71"/>
    </row>
    <row r="3294" spans="1:25" s="70" customFormat="1" x14ac:dyDescent="0.2">
      <c r="A3294" s="67" t="s">
        <v>11</v>
      </c>
      <c r="B3294" s="67" t="s">
        <v>24</v>
      </c>
      <c r="C3294" s="67" t="s">
        <v>25</v>
      </c>
      <c r="D3294" s="67" t="s">
        <v>297</v>
      </c>
      <c r="E3294" s="87">
        <f>+IF(ISNUMBER(DATA!L455),DATA!L455,"n/a")</f>
        <v>102041</v>
      </c>
      <c r="F3294" s="78">
        <f>+IF(ISNUMBER(DATA!M455),DATA!M455,"n/a")</f>
        <v>0.246</v>
      </c>
      <c r="G3294" s="87">
        <f>+IF(ISNUMBER(DATA!V455),DATA!V455,"n/a")</f>
        <v>337613</v>
      </c>
      <c r="H3294" s="78">
        <f>+IF(ISNUMBER(DATA!W455),DATA!W455,"n/a")</f>
        <v>0.112</v>
      </c>
      <c r="I3294" s="87">
        <f>+IF(ISNUMBER(DATA!AF455),DATA!AF455,"n/a")</f>
        <v>678611</v>
      </c>
      <c r="J3294" s="78">
        <f>+IF(ISNUMBER(DATA!AG455),DATA!AG455,"n/a")</f>
        <v>0.154</v>
      </c>
      <c r="K3294" s="87">
        <f>+IF(ISNUMBER(DATA!AP455),DATA!AP455,"n/a")</f>
        <v>1397287</v>
      </c>
      <c r="L3294" s="78">
        <f>+IF(ISNUMBER(DATA!AQ455),DATA!AQ455,"n/a")</f>
        <v>0.151</v>
      </c>
      <c r="M3294" s="67"/>
      <c r="N3294" s="67"/>
      <c r="O3294" s="67"/>
      <c r="P3294" s="67"/>
      <c r="Q3294" s="67"/>
      <c r="S3294" s="71"/>
      <c r="U3294" s="71"/>
      <c r="W3294" s="71"/>
      <c r="Y3294" s="71"/>
    </row>
    <row r="3295" spans="1:25" s="70" customFormat="1" x14ac:dyDescent="0.2">
      <c r="A3295" s="67" t="s">
        <v>11</v>
      </c>
      <c r="B3295" s="67" t="s">
        <v>24</v>
      </c>
      <c r="C3295" s="67" t="s">
        <v>25</v>
      </c>
      <c r="D3295" s="67" t="s">
        <v>298</v>
      </c>
      <c r="E3295" s="87">
        <f>+IF(ISNUMBER(DATA!L456),DATA!L456,"n/a")</f>
        <v>130435</v>
      </c>
      <c r="F3295" s="78">
        <f>+IF(ISNUMBER(DATA!M456),DATA!M456,"n/a")</f>
        <v>0.68700000000000006</v>
      </c>
      <c r="G3295" s="87">
        <f>+IF(ISNUMBER(DATA!V456),DATA!V456,"n/a")</f>
        <v>338847</v>
      </c>
      <c r="H3295" s="78">
        <f>+IF(ISNUMBER(DATA!W456),DATA!W456,"n/a")</f>
        <v>0.41299999999999998</v>
      </c>
      <c r="I3295" s="87">
        <f>+IF(ISNUMBER(DATA!AF456),DATA!AF456,"n/a")</f>
        <v>643533</v>
      </c>
      <c r="J3295" s="78">
        <f>+IF(ISNUMBER(DATA!AG456),DATA!AG456,"n/a")</f>
        <v>0.63</v>
      </c>
      <c r="K3295" s="87">
        <f>+IF(ISNUMBER(DATA!AP456),DATA!AP456,"n/a")</f>
        <v>1295775</v>
      </c>
      <c r="L3295" s="78">
        <f>+IF(ISNUMBER(DATA!AQ456),DATA!AQ456,"n/a")</f>
        <v>0.91700000000000004</v>
      </c>
      <c r="M3295" s="67"/>
      <c r="N3295" s="67"/>
      <c r="O3295" s="67"/>
      <c r="P3295" s="67"/>
      <c r="Q3295" s="67"/>
      <c r="S3295" s="71"/>
      <c r="U3295" s="71"/>
      <c r="W3295" s="71"/>
      <c r="Y3295" s="71"/>
    </row>
    <row r="3296" spans="1:25" s="70" customFormat="1" x14ac:dyDescent="0.2">
      <c r="A3296" s="67" t="s">
        <v>11</v>
      </c>
      <c r="B3296" s="67" t="s">
        <v>24</v>
      </c>
      <c r="C3296" s="67" t="s">
        <v>25</v>
      </c>
      <c r="D3296" s="67" t="s">
        <v>299</v>
      </c>
      <c r="E3296" s="87">
        <f>+IF(ISNUMBER(DATA!L457),DATA!L457,"n/a")</f>
        <v>126258</v>
      </c>
      <c r="F3296" s="78">
        <f>+IF(ISNUMBER(DATA!M457),DATA!M457,"n/a")</f>
        <v>0.111</v>
      </c>
      <c r="G3296" s="87">
        <f>+IF(ISNUMBER(DATA!V457),DATA!V457,"n/a")</f>
        <v>336593</v>
      </c>
      <c r="H3296" s="78">
        <f>+IF(ISNUMBER(DATA!W457),DATA!W457,"n/a")</f>
        <v>0.247</v>
      </c>
      <c r="I3296" s="87">
        <f>+IF(ISNUMBER(DATA!AF457),DATA!AF457,"n/a")</f>
        <v>665016</v>
      </c>
      <c r="J3296" s="78">
        <f>+IF(ISNUMBER(DATA!AG457),DATA!AG457,"n/a")</f>
        <v>0.49099999999999999</v>
      </c>
      <c r="K3296" s="87">
        <f>+IF(ISNUMBER(DATA!AP457),DATA!AP457,"n/a")</f>
        <v>1214572</v>
      </c>
      <c r="L3296" s="78">
        <f>+IF(ISNUMBER(DATA!AQ457),DATA!AQ457,"n/a")</f>
        <v>0.54400000000000004</v>
      </c>
      <c r="M3296" s="67"/>
      <c r="N3296" s="67"/>
      <c r="O3296" s="67"/>
      <c r="P3296" s="67"/>
      <c r="Q3296" s="67"/>
      <c r="S3296" s="71"/>
      <c r="U3296" s="71"/>
      <c r="W3296" s="71"/>
      <c r="Y3296" s="71"/>
    </row>
    <row r="3297" spans="1:25" s="70" customFormat="1" x14ac:dyDescent="0.2">
      <c r="A3297" s="67" t="s">
        <v>11</v>
      </c>
      <c r="B3297" s="67" t="s">
        <v>24</v>
      </c>
      <c r="C3297" s="67" t="s">
        <v>25</v>
      </c>
      <c r="D3297" s="67" t="s">
        <v>300</v>
      </c>
      <c r="E3297" s="87">
        <f>+IF(ISNUMBER(DATA!L458),DATA!L458,"n/a")</f>
        <v>24184</v>
      </c>
      <c r="F3297" s="78">
        <f>+IF(ISNUMBER(DATA!M458),DATA!M458,"n/a")</f>
        <v>0.38400000000000001</v>
      </c>
      <c r="G3297" s="87">
        <f>+IF(ISNUMBER(DATA!V458),DATA!V458,"n/a")</f>
        <v>79751</v>
      </c>
      <c r="H3297" s="78">
        <f>+IF(ISNUMBER(DATA!W458),DATA!W458,"n/a")</f>
        <v>0.29899999999999999</v>
      </c>
      <c r="I3297" s="87">
        <f>+IF(ISNUMBER(DATA!AF458),DATA!AF458,"n/a")</f>
        <v>160248</v>
      </c>
      <c r="J3297" s="78">
        <f>+IF(ISNUMBER(DATA!AG458),DATA!AG458,"n/a")</f>
        <v>0.26100000000000001</v>
      </c>
      <c r="K3297" s="87">
        <f>+IF(ISNUMBER(DATA!AP458),DATA!AP458,"n/a")</f>
        <v>284502</v>
      </c>
      <c r="L3297" s="78">
        <f>+IF(ISNUMBER(DATA!AQ458),DATA!AQ458,"n/a")</f>
        <v>0.14599999999999999</v>
      </c>
      <c r="M3297" s="67"/>
      <c r="N3297" s="67"/>
      <c r="O3297" s="67"/>
      <c r="P3297" s="67"/>
      <c r="Q3297" s="67"/>
      <c r="S3297" s="71"/>
      <c r="U3297" s="71"/>
      <c r="W3297" s="71"/>
      <c r="Y3297" s="71"/>
    </row>
    <row r="3298" spans="1:25" s="70" customFormat="1" x14ac:dyDescent="0.2">
      <c r="A3298" s="67" t="s">
        <v>11</v>
      </c>
      <c r="B3298" s="67" t="s">
        <v>24</v>
      </c>
      <c r="C3298" s="67" t="s">
        <v>25</v>
      </c>
      <c r="D3298" s="67" t="s">
        <v>301</v>
      </c>
      <c r="E3298" s="87">
        <f>+IF(ISNUMBER(DATA!L459),DATA!L459,"n/a")</f>
        <v>36455</v>
      </c>
      <c r="F3298" s="78">
        <f>+IF(ISNUMBER(DATA!M459),DATA!M459,"n/a")</f>
        <v>7.1999999999999995E-2</v>
      </c>
      <c r="G3298" s="87">
        <f>+IF(ISNUMBER(DATA!V459),DATA!V459,"n/a")</f>
        <v>118360</v>
      </c>
      <c r="H3298" s="78">
        <f>+IF(ISNUMBER(DATA!W459),DATA!W459,"n/a")</f>
        <v>0.105</v>
      </c>
      <c r="I3298" s="87">
        <f>+IF(ISNUMBER(DATA!AF459),DATA!AF459,"n/a")</f>
        <v>255403</v>
      </c>
      <c r="J3298" s="78">
        <f>+IF(ISNUMBER(DATA!AG459),DATA!AG459,"n/a")</f>
        <v>0.14899999999999999</v>
      </c>
      <c r="K3298" s="87">
        <f>+IF(ISNUMBER(DATA!AP459),DATA!AP459,"n/a")</f>
        <v>516046</v>
      </c>
      <c r="L3298" s="78">
        <f>+IF(ISNUMBER(DATA!AQ459),DATA!AQ459,"n/a")</f>
        <v>0.19900000000000001</v>
      </c>
      <c r="M3298" s="67"/>
      <c r="N3298" s="67"/>
      <c r="O3298" s="67"/>
      <c r="P3298" s="67"/>
      <c r="Q3298" s="67"/>
      <c r="S3298" s="71"/>
      <c r="U3298" s="71"/>
      <c r="W3298" s="71"/>
      <c r="Y3298" s="71"/>
    </row>
    <row r="3299" spans="1:25" s="70" customFormat="1" x14ac:dyDescent="0.2">
      <c r="A3299" s="67" t="s">
        <v>11</v>
      </c>
      <c r="B3299" s="67" t="s">
        <v>24</v>
      </c>
      <c r="C3299" s="67" t="s">
        <v>25</v>
      </c>
      <c r="D3299" s="67" t="s">
        <v>302</v>
      </c>
      <c r="E3299" s="87">
        <f>+IF(ISNUMBER(DATA!L460),DATA!L460,"n/a")</f>
        <v>224234</v>
      </c>
      <c r="F3299" s="78">
        <f>+IF(ISNUMBER(DATA!M460),DATA!M460,"n/a")</f>
        <v>-0.30199999999999999</v>
      </c>
      <c r="G3299" s="87">
        <f>+IF(ISNUMBER(DATA!V460),DATA!V460,"n/a")</f>
        <v>817439</v>
      </c>
      <c r="H3299" s="78">
        <f>+IF(ISNUMBER(DATA!W460),DATA!W460,"n/a")</f>
        <v>-0.218</v>
      </c>
      <c r="I3299" s="87">
        <f>+IF(ISNUMBER(DATA!AF460),DATA!AF460,"n/a")</f>
        <v>1752696</v>
      </c>
      <c r="J3299" s="78">
        <f>+IF(ISNUMBER(DATA!AG460),DATA!AG460,"n/a")</f>
        <v>-0.152</v>
      </c>
      <c r="K3299" s="87">
        <f>+IF(ISNUMBER(DATA!AP460),DATA!AP460,"n/a")</f>
        <v>3655879</v>
      </c>
      <c r="L3299" s="78">
        <f>+IF(ISNUMBER(DATA!AQ460),DATA!AQ460,"n/a")</f>
        <v>-4.2000000000000003E-2</v>
      </c>
      <c r="M3299" s="67"/>
      <c r="N3299" s="67"/>
      <c r="O3299" s="67"/>
      <c r="P3299" s="67"/>
      <c r="Q3299" s="67"/>
      <c r="S3299" s="71"/>
      <c r="U3299" s="71"/>
      <c r="W3299" s="71"/>
      <c r="Y3299" s="71"/>
    </row>
    <row r="3300" spans="1:25" s="70" customFormat="1" x14ac:dyDescent="0.2">
      <c r="A3300" s="67" t="s">
        <v>11</v>
      </c>
      <c r="B3300" s="67" t="s">
        <v>24</v>
      </c>
      <c r="C3300" s="67" t="s">
        <v>25</v>
      </c>
      <c r="D3300" s="67" t="s">
        <v>303</v>
      </c>
      <c r="E3300" s="87">
        <f>+IF(ISNUMBER(DATA!L461),DATA!L461,"n/a")</f>
        <v>75689</v>
      </c>
      <c r="F3300" s="78">
        <f>+IF(ISNUMBER(DATA!M461),DATA!M461,"n/a")</f>
        <v>0.14399999999999999</v>
      </c>
      <c r="G3300" s="87">
        <f>+IF(ISNUMBER(DATA!V461),DATA!V461,"n/a")</f>
        <v>266279</v>
      </c>
      <c r="H3300" s="78">
        <f>+IF(ISNUMBER(DATA!W461),DATA!W461,"n/a")</f>
        <v>0.11799999999999999</v>
      </c>
      <c r="I3300" s="87">
        <f>+IF(ISNUMBER(DATA!AF461),DATA!AF461,"n/a")</f>
        <v>570579</v>
      </c>
      <c r="J3300" s="78">
        <f>+IF(ISNUMBER(DATA!AG461),DATA!AG461,"n/a")</f>
        <v>0.13900000000000001</v>
      </c>
      <c r="K3300" s="87">
        <f>+IF(ISNUMBER(DATA!AP461),DATA!AP461,"n/a")</f>
        <v>1081174</v>
      </c>
      <c r="L3300" s="78">
        <f>+IF(ISNUMBER(DATA!AQ461),DATA!AQ461,"n/a")</f>
        <v>0.17100000000000001</v>
      </c>
      <c r="M3300" s="67"/>
      <c r="N3300" s="67"/>
      <c r="O3300" s="67"/>
      <c r="P3300" s="67"/>
      <c r="Q3300" s="67"/>
      <c r="S3300" s="71"/>
      <c r="U3300" s="71"/>
      <c r="W3300" s="71"/>
      <c r="Y3300" s="71"/>
    </row>
    <row r="3301" spans="1:25" s="70" customFormat="1" x14ac:dyDescent="0.2">
      <c r="A3301" s="67" t="s">
        <v>11</v>
      </c>
      <c r="B3301" s="67" t="s">
        <v>24</v>
      </c>
      <c r="C3301" s="67" t="s">
        <v>25</v>
      </c>
      <c r="D3301" s="67" t="s">
        <v>304</v>
      </c>
      <c r="E3301" s="87">
        <f>+IF(ISNUMBER(DATA!L462),DATA!L462,"n/a")</f>
        <v>14314</v>
      </c>
      <c r="F3301" s="78">
        <f>+IF(ISNUMBER(DATA!M462),DATA!M462,"n/a")</f>
        <v>0.63700000000000001</v>
      </c>
      <c r="G3301" s="87">
        <f>+IF(ISNUMBER(DATA!V462),DATA!V462,"n/a")</f>
        <v>46576</v>
      </c>
      <c r="H3301" s="78">
        <f>+IF(ISNUMBER(DATA!W462),DATA!W462,"n/a")</f>
        <v>0.57399999999999995</v>
      </c>
      <c r="I3301" s="87">
        <f>+IF(ISNUMBER(DATA!AF462),DATA!AF462,"n/a")</f>
        <v>96009</v>
      </c>
      <c r="J3301" s="78">
        <f>+IF(ISNUMBER(DATA!AG462),DATA!AG462,"n/a")</f>
        <v>0.45700000000000002</v>
      </c>
      <c r="K3301" s="87">
        <f>+IF(ISNUMBER(DATA!AP462),DATA!AP462,"n/a")</f>
        <v>174057</v>
      </c>
      <c r="L3301" s="78">
        <f>+IF(ISNUMBER(DATA!AQ462),DATA!AQ462,"n/a")</f>
        <v>0.39900000000000002</v>
      </c>
      <c r="M3301" s="67"/>
      <c r="N3301" s="67"/>
      <c r="O3301" s="67"/>
      <c r="P3301" s="67"/>
      <c r="Q3301" s="67"/>
      <c r="S3301" s="71"/>
      <c r="U3301" s="71"/>
      <c r="W3301" s="71"/>
      <c r="Y3301" s="71"/>
    </row>
    <row r="3302" spans="1:25" s="70" customFormat="1" x14ac:dyDescent="0.2">
      <c r="A3302" s="67" t="s">
        <v>11</v>
      </c>
      <c r="B3302" s="67" t="s">
        <v>24</v>
      </c>
      <c r="C3302" s="67" t="s">
        <v>25</v>
      </c>
      <c r="D3302" s="67" t="s">
        <v>305</v>
      </c>
      <c r="E3302" s="87">
        <f>+IF(ISNUMBER(DATA!L463),DATA!L463,"n/a")</f>
        <v>60722</v>
      </c>
      <c r="F3302" s="78">
        <f>+IF(ISNUMBER(DATA!M463),DATA!M463,"n/a")</f>
        <v>0.29599999999999999</v>
      </c>
      <c r="G3302" s="87">
        <f>+IF(ISNUMBER(DATA!V463),DATA!V463,"n/a")</f>
        <v>202802</v>
      </c>
      <c r="H3302" s="78">
        <f>+IF(ISNUMBER(DATA!W463),DATA!W463,"n/a")</f>
        <v>0.14000000000000001</v>
      </c>
      <c r="I3302" s="87">
        <f>+IF(ISNUMBER(DATA!AF463),DATA!AF463,"n/a")</f>
        <v>409735</v>
      </c>
      <c r="J3302" s="78">
        <f>+IF(ISNUMBER(DATA!AG463),DATA!AG463,"n/a")</f>
        <v>0.153</v>
      </c>
      <c r="K3302" s="87">
        <f>+IF(ISNUMBER(DATA!AP463),DATA!AP463,"n/a")</f>
        <v>830919</v>
      </c>
      <c r="L3302" s="78">
        <f>+IF(ISNUMBER(DATA!AQ463),DATA!AQ463,"n/a")</f>
        <v>0.14000000000000001</v>
      </c>
      <c r="M3302" s="67"/>
      <c r="N3302" s="67"/>
      <c r="O3302" s="67"/>
      <c r="P3302" s="67"/>
      <c r="Q3302" s="67"/>
      <c r="S3302" s="71"/>
      <c r="U3302" s="71"/>
      <c r="W3302" s="71"/>
      <c r="Y3302" s="71"/>
    </row>
    <row r="3303" spans="1:25" s="70" customFormat="1" x14ac:dyDescent="0.2">
      <c r="A3303" s="67" t="s">
        <v>11</v>
      </c>
      <c r="B3303" s="67" t="s">
        <v>24</v>
      </c>
      <c r="C3303" s="67" t="s">
        <v>25</v>
      </c>
      <c r="D3303" s="67" t="s">
        <v>306</v>
      </c>
      <c r="E3303" s="87">
        <f>+IF(ISNUMBER(DATA!L464),DATA!L464,"n/a")</f>
        <v>34638</v>
      </c>
      <c r="F3303" s="78">
        <f>+IF(ISNUMBER(DATA!M464),DATA!M464,"n/a")</f>
        <v>0.35799999999999998</v>
      </c>
      <c r="G3303" s="87">
        <f>+IF(ISNUMBER(DATA!V464),DATA!V464,"n/a")</f>
        <v>104179</v>
      </c>
      <c r="H3303" s="78">
        <f>+IF(ISNUMBER(DATA!W464),DATA!W464,"n/a")</f>
        <v>0.14099999999999999</v>
      </c>
      <c r="I3303" s="87">
        <f>+IF(ISNUMBER(DATA!AF464),DATA!AF464,"n/a")</f>
        <v>226727</v>
      </c>
      <c r="J3303" s="78">
        <f>+IF(ISNUMBER(DATA!AG464),DATA!AG464,"n/a")</f>
        <v>0.16600000000000001</v>
      </c>
      <c r="K3303" s="87">
        <f>+IF(ISNUMBER(DATA!AP464),DATA!AP464,"n/a")</f>
        <v>442881</v>
      </c>
      <c r="L3303" s="78">
        <f>+IF(ISNUMBER(DATA!AQ464),DATA!AQ464,"n/a")</f>
        <v>0.17599999999999999</v>
      </c>
      <c r="M3303" s="67"/>
      <c r="N3303" s="67"/>
      <c r="O3303" s="67"/>
      <c r="P3303" s="67"/>
      <c r="Q3303" s="67"/>
      <c r="S3303" s="71"/>
      <c r="U3303" s="71"/>
      <c r="W3303" s="71"/>
      <c r="Y3303" s="71"/>
    </row>
    <row r="3304" spans="1:25" s="70" customFormat="1" x14ac:dyDescent="0.2">
      <c r="A3304" s="67" t="s">
        <v>11</v>
      </c>
      <c r="B3304" s="67" t="s">
        <v>24</v>
      </c>
      <c r="C3304" s="67" t="s">
        <v>25</v>
      </c>
      <c r="D3304" s="67" t="s">
        <v>307</v>
      </c>
      <c r="E3304" s="87">
        <f>+IF(ISNUMBER(DATA!L465),DATA!L465,"n/a")</f>
        <v>81423</v>
      </c>
      <c r="F3304" s="78">
        <f>+IF(ISNUMBER(DATA!M465),DATA!M465,"n/a")</f>
        <v>-0.26200000000000001</v>
      </c>
      <c r="G3304" s="87">
        <f>+IF(ISNUMBER(DATA!V465),DATA!V465,"n/a")</f>
        <v>273054</v>
      </c>
      <c r="H3304" s="78">
        <f>+IF(ISNUMBER(DATA!W465),DATA!W465,"n/a")</f>
        <v>-0.22900000000000001</v>
      </c>
      <c r="I3304" s="87">
        <f>+IF(ISNUMBER(DATA!AF465),DATA!AF465,"n/a")</f>
        <v>573473</v>
      </c>
      <c r="J3304" s="78">
        <f>+IF(ISNUMBER(DATA!AG465),DATA!AG465,"n/a")</f>
        <v>-0.185</v>
      </c>
      <c r="K3304" s="87">
        <f>+IF(ISNUMBER(DATA!AP465),DATA!AP465,"n/a")</f>
        <v>1251907</v>
      </c>
      <c r="L3304" s="78">
        <f>+IF(ISNUMBER(DATA!AQ465),DATA!AQ465,"n/a")</f>
        <v>-3.6999999999999998E-2</v>
      </c>
      <c r="M3304" s="67"/>
      <c r="N3304" s="67"/>
      <c r="O3304" s="67"/>
      <c r="P3304" s="67"/>
      <c r="Q3304" s="67"/>
      <c r="S3304" s="71"/>
      <c r="U3304" s="71"/>
      <c r="W3304" s="71"/>
      <c r="Y3304" s="71"/>
    </row>
    <row r="3305" spans="1:25" s="70" customFormat="1" x14ac:dyDescent="0.2">
      <c r="A3305" s="67" t="s">
        <v>11</v>
      </c>
      <c r="B3305" s="67" t="s">
        <v>24</v>
      </c>
      <c r="C3305" s="67" t="s">
        <v>25</v>
      </c>
      <c r="D3305" s="67" t="s">
        <v>308</v>
      </c>
      <c r="E3305" s="87">
        <f>+IF(ISNUMBER(DATA!L466),DATA!L466,"n/a")</f>
        <v>53881</v>
      </c>
      <c r="F3305" s="78">
        <f>+IF(ISNUMBER(DATA!M466),DATA!M466,"n/a")</f>
        <v>-5.3999999999999999E-2</v>
      </c>
      <c r="G3305" s="87">
        <f>+IF(ISNUMBER(DATA!V466),DATA!V466,"n/a")</f>
        <v>168735</v>
      </c>
      <c r="H3305" s="78">
        <f>+IF(ISNUMBER(DATA!W466),DATA!W466,"n/a")</f>
        <v>-0.03</v>
      </c>
      <c r="I3305" s="87">
        <f>+IF(ISNUMBER(DATA!AF466),DATA!AF466,"n/a")</f>
        <v>345870</v>
      </c>
      <c r="J3305" s="78">
        <f>+IF(ISNUMBER(DATA!AG466),DATA!AG466,"n/a")</f>
        <v>2.8000000000000001E-2</v>
      </c>
      <c r="K3305" s="87">
        <f>+IF(ISNUMBER(DATA!AP466),DATA!AP466,"n/a")</f>
        <v>744195</v>
      </c>
      <c r="L3305" s="78">
        <f>+IF(ISNUMBER(DATA!AQ466),DATA!AQ466,"n/a")</f>
        <v>6.7000000000000004E-2</v>
      </c>
      <c r="M3305" s="67"/>
      <c r="N3305" s="67"/>
      <c r="O3305" s="67"/>
      <c r="P3305" s="67"/>
      <c r="Q3305" s="67"/>
      <c r="S3305" s="71"/>
      <c r="U3305" s="71"/>
      <c r="W3305" s="71"/>
      <c r="Y3305" s="71"/>
    </row>
    <row r="3306" spans="1:25" s="70" customFormat="1" x14ac:dyDescent="0.2">
      <c r="A3306" s="67" t="s">
        <v>11</v>
      </c>
      <c r="B3306" s="67" t="s">
        <v>24</v>
      </c>
      <c r="C3306" s="67" t="s">
        <v>25</v>
      </c>
      <c r="D3306" s="67" t="s">
        <v>309</v>
      </c>
      <c r="E3306" s="87">
        <f>+IF(ISNUMBER(DATA!L467),DATA!L467,"n/a")</f>
        <v>41405</v>
      </c>
      <c r="F3306" s="78">
        <f>+IF(ISNUMBER(DATA!M467),DATA!M467,"n/a")</f>
        <v>0.186</v>
      </c>
      <c r="G3306" s="87">
        <f>+IF(ISNUMBER(DATA!V467),DATA!V467,"n/a")</f>
        <v>146211</v>
      </c>
      <c r="H3306" s="78">
        <f>+IF(ISNUMBER(DATA!W467),DATA!W467,"n/a")</f>
        <v>0.13800000000000001</v>
      </c>
      <c r="I3306" s="87">
        <f>+IF(ISNUMBER(DATA!AF467),DATA!AF467,"n/a")</f>
        <v>336413</v>
      </c>
      <c r="J3306" s="78">
        <f>+IF(ISNUMBER(DATA!AG467),DATA!AG467,"n/a")</f>
        <v>0.16500000000000001</v>
      </c>
      <c r="K3306" s="87">
        <f>+IF(ISNUMBER(DATA!AP467),DATA!AP467,"n/a")</f>
        <v>639013</v>
      </c>
      <c r="L3306" s="78">
        <f>+IF(ISNUMBER(DATA!AQ467),DATA!AQ467,"n/a")</f>
        <v>0.16200000000000001</v>
      </c>
      <c r="M3306" s="67"/>
      <c r="N3306" s="67"/>
      <c r="O3306" s="67"/>
      <c r="P3306" s="67"/>
      <c r="Q3306" s="67"/>
      <c r="S3306" s="71"/>
      <c r="U3306" s="71"/>
      <c r="W3306" s="71"/>
      <c r="Y3306" s="71"/>
    </row>
    <row r="3307" spans="1:25" s="70" customFormat="1" x14ac:dyDescent="0.2">
      <c r="A3307" s="67" t="s">
        <v>11</v>
      </c>
      <c r="B3307" s="67" t="s">
        <v>24</v>
      </c>
      <c r="C3307" s="67" t="s">
        <v>25</v>
      </c>
      <c r="D3307" s="67" t="s">
        <v>310</v>
      </c>
      <c r="E3307" s="87">
        <f>+IF(ISNUMBER(DATA!L468),DATA!L468,"n/a")</f>
        <v>139767</v>
      </c>
      <c r="F3307" s="78">
        <f>+IF(ISNUMBER(DATA!M468),DATA!M468,"n/a")</f>
        <v>0.17199999999999999</v>
      </c>
      <c r="G3307" s="87">
        <f>+IF(ISNUMBER(DATA!V468),DATA!V468,"n/a")</f>
        <v>444029</v>
      </c>
      <c r="H3307" s="78">
        <f>+IF(ISNUMBER(DATA!W468),DATA!W468,"n/a")</f>
        <v>0.247</v>
      </c>
      <c r="I3307" s="87">
        <f>+IF(ISNUMBER(DATA!AF468),DATA!AF468,"n/a")</f>
        <v>919824</v>
      </c>
      <c r="J3307" s="78">
        <f>+IF(ISNUMBER(DATA!AG468),DATA!AG468,"n/a")</f>
        <v>0.39600000000000002</v>
      </c>
      <c r="K3307" s="87">
        <f>+IF(ISNUMBER(DATA!AP468),DATA!AP468,"n/a")</f>
        <v>1789618</v>
      </c>
      <c r="L3307" s="78">
        <f>+IF(ISNUMBER(DATA!AQ468),DATA!AQ468,"n/a")</f>
        <v>0.45200000000000001</v>
      </c>
      <c r="M3307" s="67"/>
      <c r="N3307" s="67"/>
      <c r="O3307" s="67"/>
      <c r="P3307" s="67"/>
      <c r="Q3307" s="67"/>
      <c r="S3307" s="71"/>
      <c r="U3307" s="71"/>
      <c r="W3307" s="71"/>
      <c r="Y3307" s="71"/>
    </row>
    <row r="3308" spans="1:25" s="70" customFormat="1" x14ac:dyDescent="0.2">
      <c r="A3308" s="67" t="s">
        <v>11</v>
      </c>
      <c r="B3308" s="67" t="s">
        <v>24</v>
      </c>
      <c r="C3308" s="67" t="s">
        <v>25</v>
      </c>
      <c r="D3308" s="67" t="s">
        <v>311</v>
      </c>
      <c r="E3308" s="87">
        <f>+IF(ISNUMBER(DATA!L469),DATA!L469,"n/a")</f>
        <v>34444</v>
      </c>
      <c r="F3308" s="78">
        <f>+IF(ISNUMBER(DATA!M469),DATA!M469,"n/a")</f>
        <v>-4.0000000000000001E-3</v>
      </c>
      <c r="G3308" s="87">
        <f>+IF(ISNUMBER(DATA!V469),DATA!V469,"n/a")</f>
        <v>114222</v>
      </c>
      <c r="H3308" s="78">
        <f>+IF(ISNUMBER(DATA!W469),DATA!W469,"n/a")</f>
        <v>2.8000000000000001E-2</v>
      </c>
      <c r="I3308" s="87">
        <f>+IF(ISNUMBER(DATA!AF469),DATA!AF469,"n/a")</f>
        <v>236733</v>
      </c>
      <c r="J3308" s="78">
        <f>+IF(ISNUMBER(DATA!AG469),DATA!AG469,"n/a")</f>
        <v>6.7000000000000004E-2</v>
      </c>
      <c r="K3308" s="87">
        <f>+IF(ISNUMBER(DATA!AP469),DATA!AP469,"n/a")</f>
        <v>480913</v>
      </c>
      <c r="L3308" s="78">
        <f>+IF(ISNUMBER(DATA!AQ469),DATA!AQ469,"n/a")</f>
        <v>0.155</v>
      </c>
      <c r="M3308" s="67"/>
      <c r="N3308" s="67"/>
      <c r="O3308" s="67"/>
      <c r="P3308" s="67"/>
      <c r="Q3308" s="67"/>
      <c r="S3308" s="71"/>
      <c r="U3308" s="71"/>
      <c r="W3308" s="71"/>
      <c r="Y3308" s="71"/>
    </row>
    <row r="3309" spans="1:25" s="70" customFormat="1" x14ac:dyDescent="0.2">
      <c r="A3309" s="67" t="s">
        <v>11</v>
      </c>
      <c r="B3309" s="67" t="s">
        <v>24</v>
      </c>
      <c r="C3309" s="67" t="s">
        <v>25</v>
      </c>
      <c r="D3309" s="67" t="s">
        <v>312</v>
      </c>
      <c r="E3309" s="87">
        <f>+IF(ISNUMBER(DATA!L470),DATA!L470,"n/a")</f>
        <v>44954</v>
      </c>
      <c r="F3309" s="78">
        <f>+IF(ISNUMBER(DATA!M470),DATA!M470,"n/a")</f>
        <v>0.151</v>
      </c>
      <c r="G3309" s="87">
        <f>+IF(ISNUMBER(DATA!V470),DATA!V470,"n/a")</f>
        <v>146692</v>
      </c>
      <c r="H3309" s="78">
        <f>+IF(ISNUMBER(DATA!W470),DATA!W470,"n/a")</f>
        <v>0.2</v>
      </c>
      <c r="I3309" s="87">
        <f>+IF(ISNUMBER(DATA!AF470),DATA!AF470,"n/a")</f>
        <v>300857</v>
      </c>
      <c r="J3309" s="78">
        <f>+IF(ISNUMBER(DATA!AG470),DATA!AG470,"n/a")</f>
        <v>0.219</v>
      </c>
      <c r="K3309" s="87">
        <f>+IF(ISNUMBER(DATA!AP470),DATA!AP470,"n/a")</f>
        <v>613431</v>
      </c>
      <c r="L3309" s="78">
        <f>+IF(ISNUMBER(DATA!AQ470),DATA!AQ470,"n/a")</f>
        <v>0.318</v>
      </c>
      <c r="M3309" s="67"/>
      <c r="N3309" s="67"/>
      <c r="O3309" s="67"/>
      <c r="P3309" s="67"/>
      <c r="Q3309" s="67"/>
      <c r="S3309" s="71"/>
      <c r="U3309" s="71"/>
      <c r="W3309" s="71"/>
      <c r="Y3309" s="71"/>
    </row>
    <row r="3310" spans="1:25" s="70" customFormat="1" x14ac:dyDescent="0.2">
      <c r="A3310" s="67" t="s">
        <v>11</v>
      </c>
      <c r="B3310" s="67" t="s">
        <v>24</v>
      </c>
      <c r="C3310" s="67" t="s">
        <v>25</v>
      </c>
      <c r="D3310" s="67" t="s">
        <v>313</v>
      </c>
      <c r="E3310" s="87">
        <f>+IF(ISNUMBER(DATA!L471),DATA!L471,"n/a")</f>
        <v>21259</v>
      </c>
      <c r="F3310" s="78">
        <f>+IF(ISNUMBER(DATA!M471),DATA!M471,"n/a")</f>
        <v>-3.6999999999999998E-2</v>
      </c>
      <c r="G3310" s="87">
        <f>+IF(ISNUMBER(DATA!V471),DATA!V471,"n/a")</f>
        <v>72338</v>
      </c>
      <c r="H3310" s="78">
        <f>+IF(ISNUMBER(DATA!W471),DATA!W471,"n/a")</f>
        <v>1.0999999999999999E-2</v>
      </c>
      <c r="I3310" s="87">
        <f>+IF(ISNUMBER(DATA!AF471),DATA!AF471,"n/a")</f>
        <v>156598</v>
      </c>
      <c r="J3310" s="78">
        <f>+IF(ISNUMBER(DATA!AG471),DATA!AG471,"n/a")</f>
        <v>0.05</v>
      </c>
      <c r="K3310" s="87">
        <f>+IF(ISNUMBER(DATA!AP471),DATA!AP471,"n/a")</f>
        <v>314554</v>
      </c>
      <c r="L3310" s="78">
        <f>+IF(ISNUMBER(DATA!AQ471),DATA!AQ471,"n/a")</f>
        <v>0.113</v>
      </c>
      <c r="M3310" s="67"/>
      <c r="N3310" s="67"/>
      <c r="O3310" s="67"/>
      <c r="P3310" s="67"/>
      <c r="Q3310" s="67"/>
      <c r="S3310" s="71"/>
      <c r="U3310" s="71"/>
      <c r="W3310" s="71"/>
      <c r="Y3310" s="71"/>
    </row>
    <row r="3311" spans="1:25" s="70" customFormat="1" x14ac:dyDescent="0.2">
      <c r="A3311" s="67" t="s">
        <v>11</v>
      </c>
      <c r="B3311" s="67" t="s">
        <v>24</v>
      </c>
      <c r="C3311" s="67" t="s">
        <v>25</v>
      </c>
      <c r="D3311" s="67" t="s">
        <v>314</v>
      </c>
      <c r="E3311" s="87">
        <f>+IF(ISNUMBER(DATA!L472),DATA!L472,"n/a")</f>
        <v>49524</v>
      </c>
      <c r="F3311" s="78">
        <f>+IF(ISNUMBER(DATA!M472),DATA!M472,"n/a")</f>
        <v>-0.14000000000000001</v>
      </c>
      <c r="G3311" s="87">
        <f>+IF(ISNUMBER(DATA!V472),DATA!V472,"n/a")</f>
        <v>162035</v>
      </c>
      <c r="H3311" s="78">
        <f>+IF(ISNUMBER(DATA!W472),DATA!W472,"n/a")</f>
        <v>-0.14499999999999999</v>
      </c>
      <c r="I3311" s="87">
        <f>+IF(ISNUMBER(DATA!AF472),DATA!AF472,"n/a")</f>
        <v>331243</v>
      </c>
      <c r="J3311" s="78">
        <f>+IF(ISNUMBER(DATA!AG472),DATA!AG472,"n/a")</f>
        <v>-0.185</v>
      </c>
      <c r="K3311" s="87">
        <f>+IF(ISNUMBER(DATA!AP472),DATA!AP472,"n/a")</f>
        <v>715514</v>
      </c>
      <c r="L3311" s="78">
        <f>+IF(ISNUMBER(DATA!AQ472),DATA!AQ472,"n/a")</f>
        <v>-0.11700000000000001</v>
      </c>
      <c r="M3311" s="67"/>
      <c r="N3311" s="67"/>
      <c r="O3311" s="67"/>
      <c r="P3311" s="67"/>
      <c r="Q3311" s="67"/>
      <c r="S3311" s="71"/>
      <c r="U3311" s="71"/>
      <c r="W3311" s="71"/>
      <c r="Y3311" s="71"/>
    </row>
    <row r="3312" spans="1:25" s="70" customFormat="1" x14ac:dyDescent="0.2">
      <c r="A3312" s="67" t="s">
        <v>11</v>
      </c>
      <c r="B3312" s="67" t="s">
        <v>24</v>
      </c>
      <c r="C3312" s="67" t="s">
        <v>25</v>
      </c>
      <c r="D3312" s="67" t="s">
        <v>315</v>
      </c>
      <c r="E3312" s="87">
        <f>+IF(ISNUMBER(DATA!L473),DATA!L473,"n/a")</f>
        <v>22498</v>
      </c>
      <c r="F3312" s="78">
        <f>+IF(ISNUMBER(DATA!M473),DATA!M473,"n/a")</f>
        <v>0.14199999999999999</v>
      </c>
      <c r="G3312" s="87">
        <f>+IF(ISNUMBER(DATA!V473),DATA!V473,"n/a")</f>
        <v>70307</v>
      </c>
      <c r="H3312" s="78">
        <f>+IF(ISNUMBER(DATA!W473),DATA!W473,"n/a")</f>
        <v>0.17100000000000001</v>
      </c>
      <c r="I3312" s="87">
        <f>+IF(ISNUMBER(DATA!AF473),DATA!AF473,"n/a")</f>
        <v>149882</v>
      </c>
      <c r="J3312" s="78">
        <f>+IF(ISNUMBER(DATA!AG473),DATA!AG473,"n/a")</f>
        <v>0.193</v>
      </c>
      <c r="K3312" s="87">
        <f>+IF(ISNUMBER(DATA!AP473),DATA!AP473,"n/a")</f>
        <v>294393</v>
      </c>
      <c r="L3312" s="78">
        <f>+IF(ISNUMBER(DATA!AQ473),DATA!AQ473,"n/a")</f>
        <v>0.20799999999999999</v>
      </c>
      <c r="M3312" s="67"/>
      <c r="N3312" s="67"/>
      <c r="O3312" s="67"/>
      <c r="P3312" s="67"/>
      <c r="Q3312" s="67"/>
      <c r="S3312" s="71"/>
      <c r="U3312" s="71"/>
      <c r="W3312" s="71"/>
      <c r="Y3312" s="71"/>
    </row>
    <row r="3313" spans="1:25" s="70" customFormat="1" x14ac:dyDescent="0.2">
      <c r="A3313" s="67" t="s">
        <v>11</v>
      </c>
      <c r="B3313" s="67" t="s">
        <v>24</v>
      </c>
      <c r="C3313" s="67" t="s">
        <v>25</v>
      </c>
      <c r="D3313" s="67" t="s">
        <v>316</v>
      </c>
      <c r="E3313" s="87">
        <f>+IF(ISNUMBER(DATA!L474),DATA!L474,"n/a")</f>
        <v>54957</v>
      </c>
      <c r="F3313" s="78">
        <f>+IF(ISNUMBER(DATA!M474),DATA!M474,"n/a")</f>
        <v>3.3000000000000002E-2</v>
      </c>
      <c r="G3313" s="87">
        <f>+IF(ISNUMBER(DATA!V474),DATA!V474,"n/a")</f>
        <v>187257</v>
      </c>
      <c r="H3313" s="78">
        <f>+IF(ISNUMBER(DATA!W474),DATA!W474,"n/a")</f>
        <v>6.3E-2</v>
      </c>
      <c r="I3313" s="87">
        <f>+IF(ISNUMBER(DATA!AF474),DATA!AF474,"n/a")</f>
        <v>384482</v>
      </c>
      <c r="J3313" s="78">
        <f>+IF(ISNUMBER(DATA!AG474),DATA!AG474,"n/a")</f>
        <v>6.2E-2</v>
      </c>
      <c r="K3313" s="87">
        <f>+IF(ISNUMBER(DATA!AP474),DATA!AP474,"n/a")</f>
        <v>774187</v>
      </c>
      <c r="L3313" s="78">
        <f>+IF(ISNUMBER(DATA!AQ474),DATA!AQ474,"n/a")</f>
        <v>8.7999999999999995E-2</v>
      </c>
      <c r="M3313" s="67"/>
      <c r="N3313" s="67"/>
      <c r="O3313" s="67"/>
      <c r="P3313" s="67"/>
      <c r="Q3313" s="67"/>
      <c r="S3313" s="71"/>
      <c r="U3313" s="71"/>
      <c r="W3313" s="71"/>
      <c r="Y3313" s="71"/>
    </row>
    <row r="3314" spans="1:25" s="70" customFormat="1" x14ac:dyDescent="0.2">
      <c r="A3314" s="67" t="s">
        <v>11</v>
      </c>
      <c r="B3314" s="67" t="s">
        <v>24</v>
      </c>
      <c r="C3314" s="67" t="s">
        <v>25</v>
      </c>
      <c r="D3314" s="67" t="s">
        <v>317</v>
      </c>
      <c r="E3314" s="87">
        <f>+IF(ISNUMBER(DATA!L475),DATA!L475,"n/a")</f>
        <v>89544</v>
      </c>
      <c r="F3314" s="78">
        <f>+IF(ISNUMBER(DATA!M475),DATA!M475,"n/a")</f>
        <v>-0.30499999999999999</v>
      </c>
      <c r="G3314" s="87">
        <f>+IF(ISNUMBER(DATA!V475),DATA!V475,"n/a")</f>
        <v>295104</v>
      </c>
      <c r="H3314" s="78">
        <f>+IF(ISNUMBER(DATA!W475),DATA!W475,"n/a")</f>
        <v>-0.30499999999999999</v>
      </c>
      <c r="I3314" s="87">
        <f>+IF(ISNUMBER(DATA!AF475),DATA!AF475,"n/a")</f>
        <v>598943</v>
      </c>
      <c r="J3314" s="78">
        <f>+IF(ISNUMBER(DATA!AG475),DATA!AG475,"n/a")</f>
        <v>-0.32500000000000001</v>
      </c>
      <c r="K3314" s="87">
        <f>+IF(ISNUMBER(DATA!AP475),DATA!AP475,"n/a")</f>
        <v>1290091</v>
      </c>
      <c r="L3314" s="78">
        <f>+IF(ISNUMBER(DATA!AQ475),DATA!AQ475,"n/a")</f>
        <v>-0.26500000000000001</v>
      </c>
      <c r="M3314" s="67"/>
      <c r="N3314" s="67"/>
      <c r="O3314" s="67"/>
      <c r="P3314" s="67"/>
      <c r="Q3314" s="67"/>
      <c r="S3314" s="71"/>
      <c r="U3314" s="71"/>
      <c r="W3314" s="71"/>
      <c r="Y3314" s="71"/>
    </row>
    <row r="3315" spans="1:25" s="70" customFormat="1" x14ac:dyDescent="0.2">
      <c r="A3315" s="67" t="s">
        <v>11</v>
      </c>
      <c r="B3315" s="67" t="s">
        <v>24</v>
      </c>
      <c r="C3315" s="67" t="s">
        <v>25</v>
      </c>
      <c r="D3315" s="67" t="s">
        <v>318</v>
      </c>
      <c r="E3315" s="87">
        <f>+IF(ISNUMBER(DATA!L476),DATA!L476,"n/a")</f>
        <v>146010</v>
      </c>
      <c r="F3315" s="78">
        <f>+IF(ISNUMBER(DATA!M476),DATA!M476,"n/a")</f>
        <v>0.19400000000000001</v>
      </c>
      <c r="G3315" s="87">
        <f>+IF(ISNUMBER(DATA!V476),DATA!V476,"n/a")</f>
        <v>458587</v>
      </c>
      <c r="H3315" s="78">
        <f>+IF(ISNUMBER(DATA!W476),DATA!W476,"n/a")</f>
        <v>0.20100000000000001</v>
      </c>
      <c r="I3315" s="87">
        <f>+IF(ISNUMBER(DATA!AF476),DATA!AF476,"n/a")</f>
        <v>934196</v>
      </c>
      <c r="J3315" s="78">
        <f>+IF(ISNUMBER(DATA!AG476),DATA!AG476,"n/a")</f>
        <v>0.184</v>
      </c>
      <c r="K3315" s="87">
        <f>+IF(ISNUMBER(DATA!AP476),DATA!AP476,"n/a")</f>
        <v>1873688</v>
      </c>
      <c r="L3315" s="78">
        <f>+IF(ISNUMBER(DATA!AQ476),DATA!AQ476,"n/a")</f>
        <v>0.17399999999999999</v>
      </c>
      <c r="M3315" s="67"/>
      <c r="N3315" s="67"/>
      <c r="O3315" s="67"/>
      <c r="P3315" s="67"/>
      <c r="Q3315" s="67"/>
      <c r="S3315" s="71"/>
      <c r="U3315" s="71"/>
      <c r="W3315" s="71"/>
      <c r="Y3315" s="71"/>
    </row>
    <row r="3316" spans="1:25" s="70" customFormat="1" x14ac:dyDescent="0.2">
      <c r="A3316" s="67" t="s">
        <v>11</v>
      </c>
      <c r="B3316" s="67" t="s">
        <v>24</v>
      </c>
      <c r="C3316" s="67" t="s">
        <v>25</v>
      </c>
      <c r="D3316" s="67" t="s">
        <v>319</v>
      </c>
      <c r="E3316" s="87">
        <f>+IF(ISNUMBER(DATA!L477),DATA!L477,"n/a")</f>
        <v>62848</v>
      </c>
      <c r="F3316" s="78">
        <f>+IF(ISNUMBER(DATA!M477),DATA!M477,"n/a")</f>
        <v>0.17199999999999999</v>
      </c>
      <c r="G3316" s="87">
        <f>+IF(ISNUMBER(DATA!V477),DATA!V477,"n/a")</f>
        <v>213251</v>
      </c>
      <c r="H3316" s="78">
        <f>+IF(ISNUMBER(DATA!W477),DATA!W477,"n/a")</f>
        <v>0.109</v>
      </c>
      <c r="I3316" s="87">
        <f>+IF(ISNUMBER(DATA!AF477),DATA!AF477,"n/a")</f>
        <v>442045</v>
      </c>
      <c r="J3316" s="78">
        <f>+IF(ISNUMBER(DATA!AG477),DATA!AG477,"n/a")</f>
        <v>0.153</v>
      </c>
      <c r="K3316" s="87">
        <f>+IF(ISNUMBER(DATA!AP477),DATA!AP477,"n/a")</f>
        <v>876991</v>
      </c>
      <c r="L3316" s="78">
        <f>+IF(ISNUMBER(DATA!AQ477),DATA!AQ477,"n/a")</f>
        <v>0.189</v>
      </c>
      <c r="M3316" s="67"/>
      <c r="N3316" s="67"/>
      <c r="O3316" s="67"/>
      <c r="P3316" s="67"/>
      <c r="Q3316" s="67"/>
      <c r="S3316" s="71"/>
      <c r="U3316" s="71"/>
      <c r="W3316" s="71"/>
      <c r="Y3316" s="71"/>
    </row>
    <row r="3317" spans="1:25" s="70" customFormat="1" x14ac:dyDescent="0.2">
      <c r="A3317" s="67" t="s">
        <v>11</v>
      </c>
      <c r="B3317" s="67" t="s">
        <v>24</v>
      </c>
      <c r="C3317" s="67" t="s">
        <v>25</v>
      </c>
      <c r="D3317" s="67" t="s">
        <v>320</v>
      </c>
      <c r="E3317" s="87">
        <f>+IF(ISNUMBER(DATA!L478),DATA!L478,"n/a")</f>
        <v>39005</v>
      </c>
      <c r="F3317" s="78">
        <f>+IF(ISNUMBER(DATA!M478),DATA!M478,"n/a")</f>
        <v>0.223</v>
      </c>
      <c r="G3317" s="87">
        <f>+IF(ISNUMBER(DATA!V478),DATA!V478,"n/a")</f>
        <v>119720</v>
      </c>
      <c r="H3317" s="78">
        <f>+IF(ISNUMBER(DATA!W478),DATA!W478,"n/a")</f>
        <v>0.16600000000000001</v>
      </c>
      <c r="I3317" s="87">
        <f>+IF(ISNUMBER(DATA!AF478),DATA!AF478,"n/a")</f>
        <v>246848</v>
      </c>
      <c r="J3317" s="78">
        <f>+IF(ISNUMBER(DATA!AG478),DATA!AG478,"n/a")</f>
        <v>6.4000000000000001E-2</v>
      </c>
      <c r="K3317" s="87">
        <f>+IF(ISNUMBER(DATA!AP478),DATA!AP478,"n/a")</f>
        <v>475988</v>
      </c>
      <c r="L3317" s="78">
        <f>+IF(ISNUMBER(DATA!AQ478),DATA!AQ478,"n/a")</f>
        <v>7.9000000000000001E-2</v>
      </c>
      <c r="M3317" s="67"/>
      <c r="N3317" s="67"/>
      <c r="O3317" s="67"/>
      <c r="P3317" s="67"/>
      <c r="Q3317" s="67"/>
      <c r="S3317" s="71"/>
      <c r="U3317" s="71"/>
      <c r="W3317" s="71"/>
      <c r="Y3317" s="71"/>
    </row>
    <row r="3318" spans="1:25" s="70" customFormat="1" x14ac:dyDescent="0.2">
      <c r="A3318" s="67" t="s">
        <v>11</v>
      </c>
      <c r="B3318" s="67" t="s">
        <v>24</v>
      </c>
      <c r="C3318" s="67" t="s">
        <v>25</v>
      </c>
      <c r="D3318" s="67" t="s">
        <v>321</v>
      </c>
      <c r="E3318" s="87">
        <f>+IF(ISNUMBER(DATA!L479),DATA!L479,"n/a")</f>
        <v>75447</v>
      </c>
      <c r="F3318" s="78">
        <f>+IF(ISNUMBER(DATA!M479),DATA!M479,"n/a")</f>
        <v>0.254</v>
      </c>
      <c r="G3318" s="87">
        <f>+IF(ISNUMBER(DATA!V479),DATA!V479,"n/a")</f>
        <v>251612</v>
      </c>
      <c r="H3318" s="78">
        <f>+IF(ISNUMBER(DATA!W479),DATA!W479,"n/a")</f>
        <v>8.5999999999999993E-2</v>
      </c>
      <c r="I3318" s="87">
        <f>+IF(ISNUMBER(DATA!AF479),DATA!AF479,"n/a")</f>
        <v>505948</v>
      </c>
      <c r="J3318" s="78">
        <f>+IF(ISNUMBER(DATA!AG479),DATA!AG479,"n/a")</f>
        <v>0.113</v>
      </c>
      <c r="K3318" s="87">
        <f>+IF(ISNUMBER(DATA!AP479),DATA!AP479,"n/a")</f>
        <v>1060540</v>
      </c>
      <c r="L3318" s="78">
        <f>+IF(ISNUMBER(DATA!AQ479),DATA!AQ479,"n/a")</f>
        <v>0.11899999999999999</v>
      </c>
      <c r="M3318" s="67"/>
      <c r="N3318" s="67"/>
      <c r="O3318" s="67"/>
      <c r="P3318" s="67"/>
      <c r="Q3318" s="67"/>
      <c r="S3318" s="71"/>
      <c r="U3318" s="71"/>
      <c r="W3318" s="71"/>
      <c r="Y3318" s="71"/>
    </row>
    <row r="3319" spans="1:25" s="70" customFormat="1" x14ac:dyDescent="0.2">
      <c r="A3319" s="67" t="s">
        <v>11</v>
      </c>
      <c r="B3319" s="67" t="s">
        <v>24</v>
      </c>
      <c r="C3319" s="67" t="s">
        <v>25</v>
      </c>
      <c r="D3319" s="67" t="s">
        <v>347</v>
      </c>
      <c r="E3319" s="87">
        <f>+IF(ISNUMBER(DATA!L480),DATA!L480,"n/a")</f>
        <v>34827</v>
      </c>
      <c r="F3319" s="78">
        <f>+IF(ISNUMBER(DATA!M480),DATA!M480,"n/a")</f>
        <v>0.61699999999999999</v>
      </c>
      <c r="G3319" s="87">
        <f>+IF(ISNUMBER(DATA!V480),DATA!V480,"n/a")</f>
        <v>99118</v>
      </c>
      <c r="H3319" s="78">
        <f>+IF(ISNUMBER(DATA!W480),DATA!W480,"n/a")</f>
        <v>0.13100000000000001</v>
      </c>
      <c r="I3319" s="87">
        <f>+IF(ISNUMBER(DATA!AF480),DATA!AF480,"n/a")</f>
        <v>220690</v>
      </c>
      <c r="J3319" s="78">
        <f>+IF(ISNUMBER(DATA!AG480),DATA!AG480,"n/a")</f>
        <v>0.17899999999999999</v>
      </c>
      <c r="K3319" s="87">
        <f>+IF(ISNUMBER(DATA!AP480),DATA!AP480,"n/a")</f>
        <v>420173</v>
      </c>
      <c r="L3319" s="78">
        <f>+IF(ISNUMBER(DATA!AQ480),DATA!AQ480,"n/a")</f>
        <v>0.20699999999999999</v>
      </c>
      <c r="M3319" s="67"/>
      <c r="N3319" s="67"/>
      <c r="O3319" s="67"/>
      <c r="P3319" s="67"/>
      <c r="Q3319" s="67"/>
      <c r="S3319" s="71"/>
      <c r="U3319" s="71"/>
      <c r="W3319" s="71"/>
      <c r="Y3319" s="71"/>
    </row>
    <row r="3320" spans="1:25" s="70" customFormat="1" x14ac:dyDescent="0.2">
      <c r="A3320" s="67" t="s">
        <v>11</v>
      </c>
      <c r="B3320" s="67" t="s">
        <v>24</v>
      </c>
      <c r="C3320" s="67" t="s">
        <v>25</v>
      </c>
      <c r="D3320" s="67" t="s">
        <v>348</v>
      </c>
      <c r="E3320" s="87">
        <f>+IF(ISNUMBER(DATA!L481),DATA!L481,"n/a")</f>
        <v>59391</v>
      </c>
      <c r="F3320" s="78">
        <f>+IF(ISNUMBER(DATA!M481),DATA!M481,"n/a")</f>
        <v>1.0999999999999999E-2</v>
      </c>
      <c r="G3320" s="87">
        <f>+IF(ISNUMBER(DATA!V481),DATA!V481,"n/a")</f>
        <v>192486</v>
      </c>
      <c r="H3320" s="78">
        <f>+IF(ISNUMBER(DATA!W481),DATA!W481,"n/a")</f>
        <v>8.5999999999999993E-2</v>
      </c>
      <c r="I3320" s="87">
        <f>+IF(ISNUMBER(DATA!AF481),DATA!AF481,"n/a")</f>
        <v>401631</v>
      </c>
      <c r="J3320" s="78">
        <f>+IF(ISNUMBER(DATA!AG481),DATA!AG481,"n/a")</f>
        <v>0.128</v>
      </c>
      <c r="K3320" s="87">
        <f>+IF(ISNUMBER(DATA!AP481),DATA!AP481,"n/a")</f>
        <v>797808</v>
      </c>
      <c r="L3320" s="78">
        <f>+IF(ISNUMBER(DATA!AQ481),DATA!AQ481,"n/a")</f>
        <v>0.13300000000000001</v>
      </c>
      <c r="M3320" s="67"/>
      <c r="N3320" s="67"/>
      <c r="O3320" s="67"/>
      <c r="P3320" s="67"/>
      <c r="Q3320" s="67"/>
      <c r="S3320" s="71"/>
      <c r="U3320" s="71"/>
      <c r="W3320" s="71"/>
      <c r="Y3320" s="71"/>
    </row>
    <row r="3321" spans="1:25" x14ac:dyDescent="0.2">
      <c r="E3321" s="101"/>
      <c r="F3321" s="103"/>
      <c r="G3321" s="101"/>
      <c r="H3321" s="103"/>
      <c r="I3321" s="101"/>
      <c r="J3321" s="103"/>
      <c r="K3321" s="101"/>
      <c r="L3321" s="103"/>
    </row>
    <row r="3322" spans="1:25" s="70" customFormat="1" x14ac:dyDescent="0.2">
      <c r="A3322" s="67" t="s">
        <v>11</v>
      </c>
      <c r="B3322" s="67" t="s">
        <v>24</v>
      </c>
      <c r="C3322" s="67" t="s">
        <v>10</v>
      </c>
      <c r="D3322" s="67" t="s">
        <v>274</v>
      </c>
      <c r="E3322" s="88">
        <f>+IF(ISNUMBER(DATA!N432),DATA!N432,"n/a")</f>
        <v>4.51</v>
      </c>
      <c r="F3322" s="78">
        <f>+IF(ISNUMBER(DATA!O432),DATA!O432,"n/a")</f>
        <v>1.7000000000000001E-2</v>
      </c>
      <c r="G3322" s="88">
        <f>+IF(ISNUMBER(DATA!X432),DATA!X432,"n/a")</f>
        <v>4.3899999999999997</v>
      </c>
      <c r="H3322" s="78">
        <f>+IF(ISNUMBER(DATA!Y432),DATA!Y432,"n/a")</f>
        <v>-1.9E-2</v>
      </c>
      <c r="I3322" s="88">
        <f>+IF(ISNUMBER(DATA!AH432),DATA!AH432,"n/a")</f>
        <v>4.3</v>
      </c>
      <c r="J3322" s="78">
        <f>+IF(ISNUMBER(DATA!AI432),DATA!AI432,"n/a")</f>
        <v>-4.4999999999999998E-2</v>
      </c>
      <c r="K3322" s="88">
        <f>+IF(ISNUMBER(DATA!AR432),DATA!AR432,"n/a")</f>
        <v>4.38</v>
      </c>
      <c r="L3322" s="78">
        <f>+IF(ISNUMBER(DATA!AS432),DATA!AS432,"n/a")</f>
        <v>-5.0999999999999997E-2</v>
      </c>
      <c r="M3322" s="67"/>
      <c r="N3322" s="67"/>
      <c r="O3322" s="67"/>
      <c r="P3322" s="67"/>
      <c r="Q3322" s="67"/>
      <c r="S3322" s="71"/>
      <c r="U3322" s="71"/>
      <c r="W3322" s="71"/>
      <c r="Y3322" s="71"/>
    </row>
    <row r="3323" spans="1:25" s="70" customFormat="1" x14ac:dyDescent="0.2">
      <c r="A3323" s="67" t="s">
        <v>11</v>
      </c>
      <c r="B3323" s="67" t="s">
        <v>24</v>
      </c>
      <c r="C3323" s="67" t="s">
        <v>10</v>
      </c>
      <c r="D3323" s="67" t="s">
        <v>275</v>
      </c>
      <c r="E3323" s="88">
        <f>+IF(ISNUMBER(DATA!N433),DATA!N433,"n/a")</f>
        <v>5.07</v>
      </c>
      <c r="F3323" s="78">
        <f>+IF(ISNUMBER(DATA!O433),DATA!O433,"n/a")</f>
        <v>-7.6999999999999999E-2</v>
      </c>
      <c r="G3323" s="88">
        <f>+IF(ISNUMBER(DATA!X433),DATA!X433,"n/a")</f>
        <v>5.21</v>
      </c>
      <c r="H3323" s="78">
        <f>+IF(ISNUMBER(DATA!Y433),DATA!Y433,"n/a")</f>
        <v>6.0000000000000001E-3</v>
      </c>
      <c r="I3323" s="88">
        <f>+IF(ISNUMBER(DATA!AH433),DATA!AH433,"n/a")</f>
        <v>5.25</v>
      </c>
      <c r="J3323" s="78">
        <f>+IF(ISNUMBER(DATA!AI433),DATA!AI433,"n/a")</f>
        <v>1E-3</v>
      </c>
      <c r="K3323" s="88">
        <f>+IF(ISNUMBER(DATA!AR433),DATA!AR433,"n/a")</f>
        <v>5.21</v>
      </c>
      <c r="L3323" s="78">
        <f>+IF(ISNUMBER(DATA!AS433),DATA!AS433,"n/a")</f>
        <v>4.0000000000000001E-3</v>
      </c>
      <c r="M3323" s="67"/>
      <c r="N3323" s="67"/>
      <c r="O3323" s="67"/>
      <c r="P3323" s="67"/>
      <c r="Q3323" s="67"/>
      <c r="S3323" s="71"/>
      <c r="U3323" s="71"/>
      <c r="W3323" s="71"/>
      <c r="Y3323" s="71"/>
    </row>
    <row r="3324" spans="1:25" s="70" customFormat="1" x14ac:dyDescent="0.2">
      <c r="A3324" s="67" t="s">
        <v>11</v>
      </c>
      <c r="B3324" s="67" t="s">
        <v>24</v>
      </c>
      <c r="C3324" s="67" t="s">
        <v>10</v>
      </c>
      <c r="D3324" s="67" t="s">
        <v>276</v>
      </c>
      <c r="E3324" s="88">
        <f>+IF(ISNUMBER(DATA!N434),DATA!N434,"n/a")</f>
        <v>4.66</v>
      </c>
      <c r="F3324" s="78">
        <f>+IF(ISNUMBER(DATA!O434),DATA!O434,"n/a")</f>
        <v>6.2E-2</v>
      </c>
      <c r="G3324" s="88">
        <f>+IF(ISNUMBER(DATA!X434),DATA!X434,"n/a")</f>
        <v>4.68</v>
      </c>
      <c r="H3324" s="78">
        <f>+IF(ISNUMBER(DATA!Y434),DATA!Y434,"n/a")</f>
        <v>6.5000000000000002E-2</v>
      </c>
      <c r="I3324" s="88">
        <f>+IF(ISNUMBER(DATA!AH434),DATA!AH434,"n/a")</f>
        <v>4.67</v>
      </c>
      <c r="J3324" s="78">
        <f>+IF(ISNUMBER(DATA!AI434),DATA!AI434,"n/a")</f>
        <v>5.7000000000000002E-2</v>
      </c>
      <c r="K3324" s="88">
        <f>+IF(ISNUMBER(DATA!AR434),DATA!AR434,"n/a")</f>
        <v>4.4800000000000004</v>
      </c>
      <c r="L3324" s="78">
        <f>+IF(ISNUMBER(DATA!AS434),DATA!AS434,"n/a")</f>
        <v>3.0000000000000001E-3</v>
      </c>
      <c r="M3324" s="67"/>
      <c r="N3324" s="67"/>
      <c r="O3324" s="67"/>
      <c r="P3324" s="67"/>
      <c r="Q3324" s="67"/>
      <c r="S3324" s="71"/>
      <c r="U3324" s="71"/>
      <c r="W3324" s="71"/>
      <c r="Y3324" s="71"/>
    </row>
    <row r="3325" spans="1:25" s="70" customFormat="1" x14ac:dyDescent="0.2">
      <c r="A3325" s="67" t="s">
        <v>11</v>
      </c>
      <c r="B3325" s="67" t="s">
        <v>24</v>
      </c>
      <c r="C3325" s="67" t="s">
        <v>10</v>
      </c>
      <c r="D3325" s="67" t="s">
        <v>277</v>
      </c>
      <c r="E3325" s="88">
        <f>+IF(ISNUMBER(DATA!N435),DATA!N435,"n/a")</f>
        <v>4.4800000000000004</v>
      </c>
      <c r="F3325" s="78">
        <f>+IF(ISNUMBER(DATA!O435),DATA!O435,"n/a")</f>
        <v>-0.154</v>
      </c>
      <c r="G3325" s="88">
        <f>+IF(ISNUMBER(DATA!X435),DATA!X435,"n/a")</f>
        <v>4.5199999999999996</v>
      </c>
      <c r="H3325" s="78">
        <f>+IF(ISNUMBER(DATA!Y435),DATA!Y435,"n/a")</f>
        <v>-0.106</v>
      </c>
      <c r="I3325" s="88">
        <f>+IF(ISNUMBER(DATA!AH435),DATA!AH435,"n/a")</f>
        <v>4.54</v>
      </c>
      <c r="J3325" s="78">
        <f>+IF(ISNUMBER(DATA!AI435),DATA!AI435,"n/a")</f>
        <v>-0.121</v>
      </c>
      <c r="K3325" s="88">
        <f>+IF(ISNUMBER(DATA!AR435),DATA!AR435,"n/a")</f>
        <v>4.6100000000000003</v>
      </c>
      <c r="L3325" s="78">
        <f>+IF(ISNUMBER(DATA!AS435),DATA!AS435,"n/a")</f>
        <v>-0.112</v>
      </c>
      <c r="M3325" s="67"/>
      <c r="N3325" s="67"/>
      <c r="O3325" s="67"/>
      <c r="P3325" s="67"/>
      <c r="Q3325" s="67"/>
      <c r="S3325" s="71"/>
      <c r="U3325" s="71"/>
      <c r="W3325" s="71"/>
      <c r="Y3325" s="71"/>
    </row>
    <row r="3326" spans="1:25" s="70" customFormat="1" x14ac:dyDescent="0.2">
      <c r="A3326" s="67" t="s">
        <v>11</v>
      </c>
      <c r="B3326" s="67" t="s">
        <v>24</v>
      </c>
      <c r="C3326" s="67" t="s">
        <v>10</v>
      </c>
      <c r="D3326" s="67" t="s">
        <v>278</v>
      </c>
      <c r="E3326" s="88">
        <f>+IF(ISNUMBER(DATA!N436),DATA!N436,"n/a")</f>
        <v>4.26</v>
      </c>
      <c r="F3326" s="78">
        <f>+IF(ISNUMBER(DATA!O436),DATA!O436,"n/a")</f>
        <v>1.4999999999999999E-2</v>
      </c>
      <c r="G3326" s="88">
        <f>+IF(ISNUMBER(DATA!X436),DATA!X436,"n/a")</f>
        <v>4.32</v>
      </c>
      <c r="H3326" s="78">
        <f>+IF(ISNUMBER(DATA!Y436),DATA!Y436,"n/a")</f>
        <v>4.0000000000000001E-3</v>
      </c>
      <c r="I3326" s="88">
        <f>+IF(ISNUMBER(DATA!AH436),DATA!AH436,"n/a")</f>
        <v>4.3099999999999996</v>
      </c>
      <c r="J3326" s="78">
        <f>+IF(ISNUMBER(DATA!AI436),DATA!AI436,"n/a")</f>
        <v>-3.0000000000000001E-3</v>
      </c>
      <c r="K3326" s="88">
        <f>+IF(ISNUMBER(DATA!AR436),DATA!AR436,"n/a")</f>
        <v>4.16</v>
      </c>
      <c r="L3326" s="78">
        <f>+IF(ISNUMBER(DATA!AS436),DATA!AS436,"n/a")</f>
        <v>-4.2000000000000003E-2</v>
      </c>
      <c r="M3326" s="67"/>
      <c r="N3326" s="67"/>
      <c r="O3326" s="67"/>
      <c r="P3326" s="67"/>
      <c r="Q3326" s="67"/>
      <c r="S3326" s="71"/>
      <c r="U3326" s="71"/>
      <c r="W3326" s="71"/>
      <c r="Y3326" s="71"/>
    </row>
    <row r="3327" spans="1:25" s="70" customFormat="1" x14ac:dyDescent="0.2">
      <c r="A3327" s="67" t="s">
        <v>11</v>
      </c>
      <c r="B3327" s="67" t="s">
        <v>24</v>
      </c>
      <c r="C3327" s="67" t="s">
        <v>10</v>
      </c>
      <c r="D3327" s="67" t="s">
        <v>279</v>
      </c>
      <c r="E3327" s="88">
        <f>+IF(ISNUMBER(DATA!N437),DATA!N437,"n/a")</f>
        <v>4.45</v>
      </c>
      <c r="F3327" s="78">
        <f>+IF(ISNUMBER(DATA!O437),DATA!O437,"n/a")</f>
        <v>-1.0999999999999999E-2</v>
      </c>
      <c r="G3327" s="88">
        <f>+IF(ISNUMBER(DATA!X437),DATA!X437,"n/a")</f>
        <v>4.6399999999999997</v>
      </c>
      <c r="H3327" s="78">
        <f>+IF(ISNUMBER(DATA!Y437),DATA!Y437,"n/a")</f>
        <v>-3.0000000000000001E-3</v>
      </c>
      <c r="I3327" s="88">
        <f>+IF(ISNUMBER(DATA!AH437),DATA!AH437,"n/a")</f>
        <v>4.67</v>
      </c>
      <c r="J3327" s="78">
        <f>+IF(ISNUMBER(DATA!AI437),DATA!AI437,"n/a")</f>
        <v>1.7000000000000001E-2</v>
      </c>
      <c r="K3327" s="88">
        <f>+IF(ISNUMBER(DATA!AR437),DATA!AR437,"n/a")</f>
        <v>4.55</v>
      </c>
      <c r="L3327" s="78">
        <f>+IF(ISNUMBER(DATA!AS437),DATA!AS437,"n/a")</f>
        <v>6.0000000000000001E-3</v>
      </c>
      <c r="M3327" s="67"/>
      <c r="N3327" s="67"/>
      <c r="O3327" s="67"/>
      <c r="P3327" s="67"/>
      <c r="Q3327" s="67"/>
      <c r="S3327" s="71"/>
      <c r="U3327" s="71"/>
      <c r="W3327" s="71"/>
      <c r="Y3327" s="71"/>
    </row>
    <row r="3328" spans="1:25" s="70" customFormat="1" x14ac:dyDescent="0.2">
      <c r="A3328" s="67" t="s">
        <v>11</v>
      </c>
      <c r="B3328" s="67" t="s">
        <v>24</v>
      </c>
      <c r="C3328" s="67" t="s">
        <v>10</v>
      </c>
      <c r="D3328" s="67" t="s">
        <v>280</v>
      </c>
      <c r="E3328" s="88">
        <f>+IF(ISNUMBER(DATA!N438),DATA!N438,"n/a")</f>
        <v>4.9000000000000004</v>
      </c>
      <c r="F3328" s="78">
        <f>+IF(ISNUMBER(DATA!O438),DATA!O438,"n/a")</f>
        <v>-3.1E-2</v>
      </c>
      <c r="G3328" s="88">
        <f>+IF(ISNUMBER(DATA!X438),DATA!X438,"n/a")</f>
        <v>4.8899999999999997</v>
      </c>
      <c r="H3328" s="78">
        <f>+IF(ISNUMBER(DATA!Y438),DATA!Y438,"n/a")</f>
        <v>-5.1999999999999998E-2</v>
      </c>
      <c r="I3328" s="88">
        <f>+IF(ISNUMBER(DATA!AH438),DATA!AH438,"n/a")</f>
        <v>4.9400000000000004</v>
      </c>
      <c r="J3328" s="78">
        <f>+IF(ISNUMBER(DATA!AI438),DATA!AI438,"n/a")</f>
        <v>-4.3999999999999997E-2</v>
      </c>
      <c r="K3328" s="88">
        <f>+IF(ISNUMBER(DATA!AR438),DATA!AR438,"n/a")</f>
        <v>4.88</v>
      </c>
      <c r="L3328" s="78">
        <f>+IF(ISNUMBER(DATA!AS438),DATA!AS438,"n/a")</f>
        <v>-5.8000000000000003E-2</v>
      </c>
      <c r="M3328" s="67"/>
      <c r="N3328" s="67"/>
      <c r="O3328" s="67"/>
      <c r="P3328" s="67"/>
      <c r="Q3328" s="67"/>
      <c r="S3328" s="71"/>
      <c r="U3328" s="71"/>
      <c r="W3328" s="71"/>
      <c r="Y3328" s="71"/>
    </row>
    <row r="3329" spans="1:25" s="70" customFormat="1" x14ac:dyDescent="0.2">
      <c r="A3329" s="67" t="s">
        <v>11</v>
      </c>
      <c r="B3329" s="67" t="s">
        <v>24</v>
      </c>
      <c r="C3329" s="67" t="s">
        <v>10</v>
      </c>
      <c r="D3329" s="67" t="s">
        <v>281</v>
      </c>
      <c r="E3329" s="88">
        <f>+IF(ISNUMBER(DATA!N439),DATA!N439,"n/a")</f>
        <v>4.3899999999999997</v>
      </c>
      <c r="F3329" s="78">
        <f>+IF(ISNUMBER(DATA!O439),DATA!O439,"n/a")</f>
        <v>-6.6000000000000003E-2</v>
      </c>
      <c r="G3329" s="88">
        <f>+IF(ISNUMBER(DATA!X439),DATA!X439,"n/a")</f>
        <v>4.8</v>
      </c>
      <c r="H3329" s="78">
        <f>+IF(ISNUMBER(DATA!Y439),DATA!Y439,"n/a")</f>
        <v>0.04</v>
      </c>
      <c r="I3329" s="88">
        <f>+IF(ISNUMBER(DATA!AH439),DATA!AH439,"n/a")</f>
        <v>4.84</v>
      </c>
      <c r="J3329" s="78">
        <f>+IF(ISNUMBER(DATA!AI439),DATA!AI439,"n/a")</f>
        <v>4.2000000000000003E-2</v>
      </c>
      <c r="K3329" s="88">
        <f>+IF(ISNUMBER(DATA!AR439),DATA!AR439,"n/a")</f>
        <v>4.6900000000000004</v>
      </c>
      <c r="L3329" s="78">
        <f>+IF(ISNUMBER(DATA!AS439),DATA!AS439,"n/a")</f>
        <v>3.5000000000000003E-2</v>
      </c>
      <c r="M3329" s="67"/>
      <c r="N3329" s="67"/>
      <c r="O3329" s="67"/>
      <c r="P3329" s="67"/>
      <c r="Q3329" s="67"/>
      <c r="S3329" s="71"/>
      <c r="U3329" s="71"/>
      <c r="W3329" s="71"/>
      <c r="Y3329" s="71"/>
    </row>
    <row r="3330" spans="1:25" s="70" customFormat="1" x14ac:dyDescent="0.2">
      <c r="A3330" s="67" t="s">
        <v>11</v>
      </c>
      <c r="B3330" s="67" t="s">
        <v>24</v>
      </c>
      <c r="C3330" s="67" t="s">
        <v>10</v>
      </c>
      <c r="D3330" s="67" t="s">
        <v>282</v>
      </c>
      <c r="E3330" s="88">
        <f>+IF(ISNUMBER(DATA!N440),DATA!N440,"n/a")</f>
        <v>3.93</v>
      </c>
      <c r="F3330" s="78">
        <f>+IF(ISNUMBER(DATA!O440),DATA!O440,"n/a")</f>
        <v>0.08</v>
      </c>
      <c r="G3330" s="88">
        <f>+IF(ISNUMBER(DATA!X440),DATA!X440,"n/a")</f>
        <v>4.42</v>
      </c>
      <c r="H3330" s="78">
        <f>+IF(ISNUMBER(DATA!Y440),DATA!Y440,"n/a")</f>
        <v>0.29499999999999998</v>
      </c>
      <c r="I3330" s="88">
        <f>+IF(ISNUMBER(DATA!AH440),DATA!AH440,"n/a")</f>
        <v>4.42</v>
      </c>
      <c r="J3330" s="78">
        <f>+IF(ISNUMBER(DATA!AI440),DATA!AI440,"n/a")</f>
        <v>0.29399999999999998</v>
      </c>
      <c r="K3330" s="88">
        <f>+IF(ISNUMBER(DATA!AR440),DATA!AR440,"n/a")</f>
        <v>4.12</v>
      </c>
      <c r="L3330" s="78">
        <f>+IF(ISNUMBER(DATA!AS440),DATA!AS440,"n/a")</f>
        <v>0.214</v>
      </c>
      <c r="M3330" s="67"/>
      <c r="N3330" s="67"/>
      <c r="O3330" s="67"/>
      <c r="P3330" s="67"/>
      <c r="Q3330" s="67"/>
      <c r="S3330" s="71"/>
      <c r="U3330" s="71"/>
      <c r="W3330" s="71"/>
      <c r="Y3330" s="71"/>
    </row>
    <row r="3331" spans="1:25" s="70" customFormat="1" x14ac:dyDescent="0.2">
      <c r="A3331" s="67" t="s">
        <v>11</v>
      </c>
      <c r="B3331" s="67" t="s">
        <v>24</v>
      </c>
      <c r="C3331" s="67" t="s">
        <v>10</v>
      </c>
      <c r="D3331" s="67" t="s">
        <v>283</v>
      </c>
      <c r="E3331" s="88">
        <f>+IF(ISNUMBER(DATA!N441),DATA!N441,"n/a")</f>
        <v>5.17</v>
      </c>
      <c r="F3331" s="78">
        <f>+IF(ISNUMBER(DATA!O441),DATA!O441,"n/a")</f>
        <v>-8.9999999999999993E-3</v>
      </c>
      <c r="G3331" s="88">
        <f>+IF(ISNUMBER(DATA!X441),DATA!X441,"n/a")</f>
        <v>5.27</v>
      </c>
      <c r="H3331" s="78">
        <f>+IF(ISNUMBER(DATA!Y441),DATA!Y441,"n/a")</f>
        <v>-1.4999999999999999E-2</v>
      </c>
      <c r="I3331" s="88">
        <f>+IF(ISNUMBER(DATA!AH441),DATA!AH441,"n/a")</f>
        <v>5.24</v>
      </c>
      <c r="J3331" s="78">
        <f>+IF(ISNUMBER(DATA!AI441),DATA!AI441,"n/a")</f>
        <v>-5.5E-2</v>
      </c>
      <c r="K3331" s="88">
        <f>+IF(ISNUMBER(DATA!AR441),DATA!AR441,"n/a")</f>
        <v>5.08</v>
      </c>
      <c r="L3331" s="78">
        <f>+IF(ISNUMBER(DATA!AS441),DATA!AS441,"n/a")</f>
        <v>-4.8000000000000001E-2</v>
      </c>
      <c r="M3331" s="67"/>
      <c r="N3331" s="67"/>
      <c r="O3331" s="67"/>
      <c r="P3331" s="67"/>
      <c r="Q3331" s="67"/>
      <c r="S3331" s="71"/>
      <c r="U3331" s="71"/>
      <c r="W3331" s="71"/>
      <c r="Y3331" s="71"/>
    </row>
    <row r="3332" spans="1:25" s="70" customFormat="1" x14ac:dyDescent="0.2">
      <c r="A3332" s="67" t="s">
        <v>11</v>
      </c>
      <c r="B3332" s="67" t="s">
        <v>24</v>
      </c>
      <c r="C3332" s="67" t="s">
        <v>10</v>
      </c>
      <c r="D3332" s="67" t="s">
        <v>284</v>
      </c>
      <c r="E3332" s="88">
        <f>+IF(ISNUMBER(DATA!N442),DATA!N442,"n/a")</f>
        <v>3.93</v>
      </c>
      <c r="F3332" s="78">
        <f>+IF(ISNUMBER(DATA!O442),DATA!O442,"n/a")</f>
        <v>-0.05</v>
      </c>
      <c r="G3332" s="88">
        <f>+IF(ISNUMBER(DATA!X442),DATA!X442,"n/a")</f>
        <v>4.4000000000000004</v>
      </c>
      <c r="H3332" s="78">
        <f>+IF(ISNUMBER(DATA!Y442),DATA!Y442,"n/a")</f>
        <v>0.14699999999999999</v>
      </c>
      <c r="I3332" s="88">
        <f>+IF(ISNUMBER(DATA!AH442),DATA!AH442,"n/a")</f>
        <v>4.32</v>
      </c>
      <c r="J3332" s="78">
        <f>+IF(ISNUMBER(DATA!AI442),DATA!AI442,"n/a")</f>
        <v>0.112</v>
      </c>
      <c r="K3332" s="88">
        <f>+IF(ISNUMBER(DATA!AR442),DATA!AR442,"n/a")</f>
        <v>4.08</v>
      </c>
      <c r="L3332" s="78">
        <f>+IF(ISNUMBER(DATA!AS442),DATA!AS442,"n/a")</f>
        <v>6.9000000000000006E-2</v>
      </c>
      <c r="M3332" s="67"/>
      <c r="N3332" s="67"/>
      <c r="O3332" s="67"/>
      <c r="P3332" s="67"/>
      <c r="Q3332" s="67"/>
      <c r="S3332" s="71"/>
      <c r="U3332" s="71"/>
      <c r="W3332" s="71"/>
      <c r="Y3332" s="71"/>
    </row>
    <row r="3333" spans="1:25" s="70" customFormat="1" x14ac:dyDescent="0.2">
      <c r="A3333" s="67" t="s">
        <v>11</v>
      </c>
      <c r="B3333" s="67" t="s">
        <v>24</v>
      </c>
      <c r="C3333" s="67" t="s">
        <v>10</v>
      </c>
      <c r="D3333" s="67" t="s">
        <v>285</v>
      </c>
      <c r="E3333" s="88">
        <f>+IF(ISNUMBER(DATA!N443),DATA!N443,"n/a")</f>
        <v>4.78</v>
      </c>
      <c r="F3333" s="78">
        <f>+IF(ISNUMBER(DATA!O443),DATA!O443,"n/a")</f>
        <v>-9.5000000000000001E-2</v>
      </c>
      <c r="G3333" s="88">
        <f>+IF(ISNUMBER(DATA!X443),DATA!X443,"n/a")</f>
        <v>4.75</v>
      </c>
      <c r="H3333" s="78">
        <f>+IF(ISNUMBER(DATA!Y443),DATA!Y443,"n/a")</f>
        <v>-0.107</v>
      </c>
      <c r="I3333" s="88">
        <f>+IF(ISNUMBER(DATA!AH443),DATA!AH443,"n/a")</f>
        <v>4.79</v>
      </c>
      <c r="J3333" s="78">
        <f>+IF(ISNUMBER(DATA!AI443),DATA!AI443,"n/a")</f>
        <v>-9.4E-2</v>
      </c>
      <c r="K3333" s="88">
        <f>+IF(ISNUMBER(DATA!AR443),DATA!AR443,"n/a")</f>
        <v>4.76</v>
      </c>
      <c r="L3333" s="78">
        <f>+IF(ISNUMBER(DATA!AS443),DATA!AS443,"n/a")</f>
        <v>-9.7000000000000003E-2</v>
      </c>
      <c r="M3333" s="67"/>
      <c r="N3333" s="67"/>
      <c r="O3333" s="67"/>
      <c r="P3333" s="67"/>
      <c r="Q3333" s="67"/>
      <c r="S3333" s="71"/>
      <c r="U3333" s="71"/>
      <c r="W3333" s="71"/>
      <c r="Y3333" s="71"/>
    </row>
    <row r="3334" spans="1:25" s="70" customFormat="1" x14ac:dyDescent="0.2">
      <c r="A3334" s="67" t="s">
        <v>11</v>
      </c>
      <c r="B3334" s="67" t="s">
        <v>24</v>
      </c>
      <c r="C3334" s="67" t="s">
        <v>10</v>
      </c>
      <c r="D3334" s="67" t="s">
        <v>286</v>
      </c>
      <c r="E3334" s="88">
        <f>+IF(ISNUMBER(DATA!N444),DATA!N444,"n/a")</f>
        <v>5.03</v>
      </c>
      <c r="F3334" s="78">
        <f>+IF(ISNUMBER(DATA!O444),DATA!O444,"n/a")</f>
        <v>0.20699999999999999</v>
      </c>
      <c r="G3334" s="88">
        <f>+IF(ISNUMBER(DATA!X444),DATA!X444,"n/a")</f>
        <v>4.62</v>
      </c>
      <c r="H3334" s="78">
        <f>+IF(ISNUMBER(DATA!Y444),DATA!Y444,"n/a")</f>
        <v>9.5000000000000001E-2</v>
      </c>
      <c r="I3334" s="88">
        <f>+IF(ISNUMBER(DATA!AH444),DATA!AH444,"n/a")</f>
        <v>4.5</v>
      </c>
      <c r="J3334" s="78">
        <f>+IF(ISNUMBER(DATA!AI444),DATA!AI444,"n/a")</f>
        <v>0.10199999999999999</v>
      </c>
      <c r="K3334" s="88">
        <f>+IF(ISNUMBER(DATA!AR444),DATA!AR444,"n/a")</f>
        <v>4.37</v>
      </c>
      <c r="L3334" s="78">
        <f>+IF(ISNUMBER(DATA!AS444),DATA!AS444,"n/a")</f>
        <v>1.7000000000000001E-2</v>
      </c>
      <c r="M3334" s="67"/>
      <c r="N3334" s="67"/>
      <c r="O3334" s="67"/>
      <c r="P3334" s="67"/>
      <c r="Q3334" s="67"/>
      <c r="S3334" s="71"/>
      <c r="U3334" s="71"/>
      <c r="W3334" s="71"/>
      <c r="Y3334" s="71"/>
    </row>
    <row r="3335" spans="1:25" s="70" customFormat="1" x14ac:dyDescent="0.2">
      <c r="A3335" s="67" t="s">
        <v>11</v>
      </c>
      <c r="B3335" s="67" t="s">
        <v>24</v>
      </c>
      <c r="C3335" s="67" t="s">
        <v>10</v>
      </c>
      <c r="D3335" s="67" t="s">
        <v>287</v>
      </c>
      <c r="E3335" s="88">
        <f>+IF(ISNUMBER(DATA!N445),DATA!N445,"n/a")</f>
        <v>3.12</v>
      </c>
      <c r="F3335" s="78">
        <f>+IF(ISNUMBER(DATA!O445),DATA!O445,"n/a")</f>
        <v>-0.121</v>
      </c>
      <c r="G3335" s="88">
        <f>+IF(ISNUMBER(DATA!X445),DATA!X445,"n/a")</f>
        <v>3.8</v>
      </c>
      <c r="H3335" s="78">
        <f>+IF(ISNUMBER(DATA!Y445),DATA!Y445,"n/a")</f>
        <v>0.23400000000000001</v>
      </c>
      <c r="I3335" s="88">
        <f>+IF(ISNUMBER(DATA!AH445),DATA!AH445,"n/a")</f>
        <v>3.73</v>
      </c>
      <c r="J3335" s="78">
        <f>+IF(ISNUMBER(DATA!AI445),DATA!AI445,"n/a")</f>
        <v>0.217</v>
      </c>
      <c r="K3335" s="88">
        <f>+IF(ISNUMBER(DATA!AR445),DATA!AR445,"n/a")</f>
        <v>3.54</v>
      </c>
      <c r="L3335" s="78">
        <f>+IF(ISNUMBER(DATA!AS445),DATA!AS445,"n/a")</f>
        <v>0.16300000000000001</v>
      </c>
      <c r="M3335" s="67"/>
      <c r="N3335" s="67"/>
      <c r="O3335" s="67"/>
      <c r="P3335" s="67"/>
      <c r="Q3335" s="67"/>
      <c r="S3335" s="71"/>
      <c r="U3335" s="71"/>
      <c r="W3335" s="71"/>
      <c r="Y3335" s="71"/>
    </row>
    <row r="3336" spans="1:25" s="70" customFormat="1" x14ac:dyDescent="0.2">
      <c r="A3336" s="67" t="s">
        <v>11</v>
      </c>
      <c r="B3336" s="67" t="s">
        <v>24</v>
      </c>
      <c r="C3336" s="67" t="s">
        <v>10</v>
      </c>
      <c r="D3336" s="67" t="s">
        <v>288</v>
      </c>
      <c r="E3336" s="88">
        <f>+IF(ISNUMBER(DATA!N446),DATA!N446,"n/a")</f>
        <v>2.4300000000000002</v>
      </c>
      <c r="F3336" s="78">
        <f>+IF(ISNUMBER(DATA!O446),DATA!O446,"n/a")</f>
        <v>-0.218</v>
      </c>
      <c r="G3336" s="88">
        <f>+IF(ISNUMBER(DATA!X446),DATA!X446,"n/a")</f>
        <v>2.72</v>
      </c>
      <c r="H3336" s="78">
        <f>+IF(ISNUMBER(DATA!Y446),DATA!Y446,"n/a")</f>
        <v>4.3999999999999997E-2</v>
      </c>
      <c r="I3336" s="88">
        <f>+IF(ISNUMBER(DATA!AH446),DATA!AH446,"n/a")</f>
        <v>2.87</v>
      </c>
      <c r="J3336" s="78">
        <f>+IF(ISNUMBER(DATA!AI446),DATA!AI446,"n/a")</f>
        <v>9.9000000000000005E-2</v>
      </c>
      <c r="K3336" s="88">
        <f>+IF(ISNUMBER(DATA!AR446),DATA!AR446,"n/a")</f>
        <v>2.86</v>
      </c>
      <c r="L3336" s="78">
        <f>+IF(ISNUMBER(DATA!AS446),DATA!AS446,"n/a")</f>
        <v>0.09</v>
      </c>
      <c r="M3336" s="67"/>
      <c r="N3336" s="67"/>
      <c r="O3336" s="67"/>
      <c r="P3336" s="67"/>
      <c r="Q3336" s="67"/>
      <c r="S3336" s="71"/>
      <c r="U3336" s="71"/>
      <c r="W3336" s="71"/>
      <c r="Y3336" s="71"/>
    </row>
    <row r="3337" spans="1:25" s="70" customFormat="1" x14ac:dyDescent="0.2">
      <c r="A3337" s="67" t="s">
        <v>11</v>
      </c>
      <c r="B3337" s="67" t="s">
        <v>24</v>
      </c>
      <c r="C3337" s="67" t="s">
        <v>10</v>
      </c>
      <c r="D3337" s="67" t="s">
        <v>289</v>
      </c>
      <c r="E3337" s="88">
        <f>+IF(ISNUMBER(DATA!N447),DATA!N447,"n/a")</f>
        <v>4.28</v>
      </c>
      <c r="F3337" s="78">
        <f>+IF(ISNUMBER(DATA!O447),DATA!O447,"n/a")</f>
        <v>1.4999999999999999E-2</v>
      </c>
      <c r="G3337" s="88">
        <f>+IF(ISNUMBER(DATA!X447),DATA!X447,"n/a")</f>
        <v>4.37</v>
      </c>
      <c r="H3337" s="78">
        <f>+IF(ISNUMBER(DATA!Y447),DATA!Y447,"n/a")</f>
        <v>0</v>
      </c>
      <c r="I3337" s="88">
        <f>+IF(ISNUMBER(DATA!AH447),DATA!AH447,"n/a")</f>
        <v>4.4000000000000004</v>
      </c>
      <c r="J3337" s="78">
        <f>+IF(ISNUMBER(DATA!AI447),DATA!AI447,"n/a")</f>
        <v>0.02</v>
      </c>
      <c r="K3337" s="88">
        <f>+IF(ISNUMBER(DATA!AR447),DATA!AR447,"n/a")</f>
        <v>4.2300000000000004</v>
      </c>
      <c r="L3337" s="78">
        <f>+IF(ISNUMBER(DATA!AS447),DATA!AS447,"n/a")</f>
        <v>-8.0000000000000002E-3</v>
      </c>
      <c r="M3337" s="67"/>
      <c r="N3337" s="67"/>
      <c r="O3337" s="67"/>
      <c r="P3337" s="67"/>
      <c r="Q3337" s="67"/>
      <c r="S3337" s="71"/>
      <c r="U3337" s="71"/>
      <c r="W3337" s="71"/>
      <c r="Y3337" s="71"/>
    </row>
    <row r="3338" spans="1:25" s="70" customFormat="1" x14ac:dyDescent="0.2">
      <c r="A3338" s="67" t="s">
        <v>11</v>
      </c>
      <c r="B3338" s="67" t="s">
        <v>24</v>
      </c>
      <c r="C3338" s="67" t="s">
        <v>10</v>
      </c>
      <c r="D3338" s="67" t="s">
        <v>290</v>
      </c>
      <c r="E3338" s="88">
        <f>+IF(ISNUMBER(DATA!N448),DATA!N448,"n/a")</f>
        <v>4.22</v>
      </c>
      <c r="F3338" s="78">
        <f>+IF(ISNUMBER(DATA!O448),DATA!O448,"n/a")</f>
        <v>6.9000000000000006E-2</v>
      </c>
      <c r="G3338" s="88">
        <f>+IF(ISNUMBER(DATA!X448),DATA!X448,"n/a")</f>
        <v>4.21</v>
      </c>
      <c r="H3338" s="78">
        <f>+IF(ISNUMBER(DATA!Y448),DATA!Y448,"n/a")</f>
        <v>3.7999999999999999E-2</v>
      </c>
      <c r="I3338" s="88">
        <f>+IF(ISNUMBER(DATA!AH448),DATA!AH448,"n/a")</f>
        <v>4.16</v>
      </c>
      <c r="J3338" s="78">
        <f>+IF(ISNUMBER(DATA!AI448),DATA!AI448,"n/a")</f>
        <v>4.5999999999999999E-2</v>
      </c>
      <c r="K3338" s="88">
        <f>+IF(ISNUMBER(DATA!AR448),DATA!AR448,"n/a")</f>
        <v>4.05</v>
      </c>
      <c r="L3338" s="78">
        <f>+IF(ISNUMBER(DATA!AS448),DATA!AS448,"n/a")</f>
        <v>5.0000000000000001E-3</v>
      </c>
      <c r="M3338" s="67"/>
      <c r="N3338" s="67"/>
      <c r="O3338" s="67"/>
      <c r="P3338" s="67"/>
      <c r="Q3338" s="67"/>
      <c r="S3338" s="71"/>
      <c r="U3338" s="71"/>
      <c r="W3338" s="71"/>
      <c r="Y3338" s="71"/>
    </row>
    <row r="3339" spans="1:25" s="70" customFormat="1" x14ac:dyDescent="0.2">
      <c r="A3339" s="67" t="s">
        <v>11</v>
      </c>
      <c r="B3339" s="67" t="s">
        <v>24</v>
      </c>
      <c r="C3339" s="67" t="s">
        <v>10</v>
      </c>
      <c r="D3339" s="67" t="s">
        <v>291</v>
      </c>
      <c r="E3339" s="88">
        <f>+IF(ISNUMBER(DATA!N449),DATA!N449,"n/a")</f>
        <v>5.01</v>
      </c>
      <c r="F3339" s="78">
        <f>+IF(ISNUMBER(DATA!O449),DATA!O449,"n/a")</f>
        <v>-0.05</v>
      </c>
      <c r="G3339" s="88">
        <f>+IF(ISNUMBER(DATA!X449),DATA!X449,"n/a")</f>
        <v>5.04</v>
      </c>
      <c r="H3339" s="78">
        <f>+IF(ISNUMBER(DATA!Y449),DATA!Y449,"n/a")</f>
        <v>-5.8000000000000003E-2</v>
      </c>
      <c r="I3339" s="88">
        <f>+IF(ISNUMBER(DATA!AH449),DATA!AH449,"n/a")</f>
        <v>5.09</v>
      </c>
      <c r="J3339" s="78">
        <f>+IF(ISNUMBER(DATA!AI449),DATA!AI449,"n/a")</f>
        <v>-2.8000000000000001E-2</v>
      </c>
      <c r="K3339" s="88">
        <f>+IF(ISNUMBER(DATA!AR449),DATA!AR449,"n/a")</f>
        <v>5.05</v>
      </c>
      <c r="L3339" s="78">
        <f>+IF(ISNUMBER(DATA!AS449),DATA!AS449,"n/a")</f>
        <v>0.01</v>
      </c>
      <c r="M3339" s="67"/>
      <c r="N3339" s="67"/>
      <c r="O3339" s="67"/>
      <c r="P3339" s="67"/>
      <c r="Q3339" s="67"/>
      <c r="S3339" s="71"/>
      <c r="U3339" s="71"/>
      <c r="W3339" s="71"/>
      <c r="Y3339" s="71"/>
    </row>
    <row r="3340" spans="1:25" s="70" customFormat="1" x14ac:dyDescent="0.2">
      <c r="A3340" s="67" t="s">
        <v>11</v>
      </c>
      <c r="B3340" s="67" t="s">
        <v>24</v>
      </c>
      <c r="C3340" s="67" t="s">
        <v>10</v>
      </c>
      <c r="D3340" s="67" t="s">
        <v>292</v>
      </c>
      <c r="E3340" s="88">
        <f>+IF(ISNUMBER(DATA!N450),DATA!N450,"n/a")</f>
        <v>3.68</v>
      </c>
      <c r="F3340" s="78">
        <f>+IF(ISNUMBER(DATA!O450),DATA!O450,"n/a")</f>
        <v>-6.0000000000000001E-3</v>
      </c>
      <c r="G3340" s="88">
        <f>+IF(ISNUMBER(DATA!X450),DATA!X450,"n/a")</f>
        <v>4.0599999999999996</v>
      </c>
      <c r="H3340" s="78">
        <f>+IF(ISNUMBER(DATA!Y450),DATA!Y450,"n/a")</f>
        <v>0.159</v>
      </c>
      <c r="I3340" s="88">
        <f>+IF(ISNUMBER(DATA!AH450),DATA!AH450,"n/a")</f>
        <v>4.07</v>
      </c>
      <c r="J3340" s="78">
        <f>+IF(ISNUMBER(DATA!AI450),DATA!AI450,"n/a")</f>
        <v>0.161</v>
      </c>
      <c r="K3340" s="88">
        <f>+IF(ISNUMBER(DATA!AR450),DATA!AR450,"n/a")</f>
        <v>3.89</v>
      </c>
      <c r="L3340" s="78">
        <f>+IF(ISNUMBER(DATA!AS450),DATA!AS450,"n/a")</f>
        <v>0.11</v>
      </c>
      <c r="M3340" s="67"/>
      <c r="N3340" s="67"/>
      <c r="O3340" s="67"/>
      <c r="P3340" s="67"/>
      <c r="Q3340" s="67"/>
      <c r="S3340" s="71"/>
      <c r="U3340" s="71"/>
      <c r="W3340" s="71"/>
      <c r="Y3340" s="71"/>
    </row>
    <row r="3341" spans="1:25" s="70" customFormat="1" x14ac:dyDescent="0.2">
      <c r="A3341" s="67" t="s">
        <v>11</v>
      </c>
      <c r="B3341" s="67" t="s">
        <v>24</v>
      </c>
      <c r="C3341" s="67" t="s">
        <v>10</v>
      </c>
      <c r="D3341" s="67" t="s">
        <v>293</v>
      </c>
      <c r="E3341" s="88">
        <f>+IF(ISNUMBER(DATA!N451),DATA!N451,"n/a")</f>
        <v>4.62</v>
      </c>
      <c r="F3341" s="78">
        <f>+IF(ISNUMBER(DATA!O451),DATA!O451,"n/a")</f>
        <v>-0.14000000000000001</v>
      </c>
      <c r="G3341" s="88">
        <f>+IF(ISNUMBER(DATA!X451),DATA!X451,"n/a")</f>
        <v>4.6500000000000004</v>
      </c>
      <c r="H3341" s="78">
        <f>+IF(ISNUMBER(DATA!Y451),DATA!Y451,"n/a")</f>
        <v>-7.5999999999999998E-2</v>
      </c>
      <c r="I3341" s="88">
        <f>+IF(ISNUMBER(DATA!AH451),DATA!AH451,"n/a")</f>
        <v>4.58</v>
      </c>
      <c r="J3341" s="78">
        <f>+IF(ISNUMBER(DATA!AI451),DATA!AI451,"n/a")</f>
        <v>-0.107</v>
      </c>
      <c r="K3341" s="88">
        <f>+IF(ISNUMBER(DATA!AR451),DATA!AR451,"n/a")</f>
        <v>4.54</v>
      </c>
      <c r="L3341" s="78">
        <f>+IF(ISNUMBER(DATA!AS451),DATA!AS451,"n/a")</f>
        <v>-0.10299999999999999</v>
      </c>
      <c r="M3341" s="67"/>
      <c r="N3341" s="67"/>
      <c r="O3341" s="67"/>
      <c r="P3341" s="67"/>
      <c r="Q3341" s="67"/>
      <c r="S3341" s="71"/>
      <c r="U3341" s="71"/>
      <c r="W3341" s="71"/>
      <c r="Y3341" s="71"/>
    </row>
    <row r="3342" spans="1:25" s="70" customFormat="1" x14ac:dyDescent="0.2">
      <c r="A3342" s="67" t="s">
        <v>11</v>
      </c>
      <c r="B3342" s="67" t="s">
        <v>24</v>
      </c>
      <c r="C3342" s="67" t="s">
        <v>10</v>
      </c>
      <c r="D3342" s="67" t="s">
        <v>294</v>
      </c>
      <c r="E3342" s="88">
        <f>+IF(ISNUMBER(DATA!N452),DATA!N452,"n/a")</f>
        <v>5.78</v>
      </c>
      <c r="F3342" s="78">
        <f>+IF(ISNUMBER(DATA!O452),DATA!O452,"n/a")</f>
        <v>-2.1000000000000001E-2</v>
      </c>
      <c r="G3342" s="88">
        <f>+IF(ISNUMBER(DATA!X452),DATA!X452,"n/a")</f>
        <v>5.54</v>
      </c>
      <c r="H3342" s="78">
        <f>+IF(ISNUMBER(DATA!Y452),DATA!Y452,"n/a")</f>
        <v>-3.4000000000000002E-2</v>
      </c>
      <c r="I3342" s="88">
        <f>+IF(ISNUMBER(DATA!AH452),DATA!AH452,"n/a")</f>
        <v>5.38</v>
      </c>
      <c r="J3342" s="78">
        <f>+IF(ISNUMBER(DATA!AI452),DATA!AI452,"n/a")</f>
        <v>-2.4E-2</v>
      </c>
      <c r="K3342" s="88">
        <f>+IF(ISNUMBER(DATA!AR452),DATA!AR452,"n/a")</f>
        <v>5.46</v>
      </c>
      <c r="L3342" s="78">
        <f>+IF(ISNUMBER(DATA!AS452),DATA!AS452,"n/a")</f>
        <v>4.7E-2</v>
      </c>
      <c r="M3342" s="67"/>
      <c r="N3342" s="67"/>
      <c r="O3342" s="67"/>
      <c r="P3342" s="67"/>
      <c r="Q3342" s="67"/>
      <c r="S3342" s="71"/>
      <c r="U3342" s="71"/>
      <c r="W3342" s="71"/>
      <c r="Y3342" s="71"/>
    </row>
    <row r="3343" spans="1:25" s="70" customFormat="1" x14ac:dyDescent="0.2">
      <c r="A3343" s="67" t="s">
        <v>11</v>
      </c>
      <c r="B3343" s="67" t="s">
        <v>24</v>
      </c>
      <c r="C3343" s="67" t="s">
        <v>10</v>
      </c>
      <c r="D3343" s="67" t="s">
        <v>295</v>
      </c>
      <c r="E3343" s="88">
        <f>+IF(ISNUMBER(DATA!N453),DATA!N453,"n/a")</f>
        <v>5.0999999999999996</v>
      </c>
      <c r="F3343" s="78">
        <f>+IF(ISNUMBER(DATA!O453),DATA!O453,"n/a")</f>
        <v>2E-3</v>
      </c>
      <c r="G3343" s="88">
        <f>+IF(ISNUMBER(DATA!X453),DATA!X453,"n/a")</f>
        <v>5.12</v>
      </c>
      <c r="H3343" s="78">
        <f>+IF(ISNUMBER(DATA!Y453),DATA!Y453,"n/a")</f>
        <v>1E-3</v>
      </c>
      <c r="I3343" s="88">
        <f>+IF(ISNUMBER(DATA!AH453),DATA!AH453,"n/a")</f>
        <v>5.14</v>
      </c>
      <c r="J3343" s="78">
        <f>+IF(ISNUMBER(DATA!AI453),DATA!AI453,"n/a")</f>
        <v>0</v>
      </c>
      <c r="K3343" s="88">
        <f>+IF(ISNUMBER(DATA!AR453),DATA!AR453,"n/a")</f>
        <v>5.14</v>
      </c>
      <c r="L3343" s="78">
        <f>+IF(ISNUMBER(DATA!AS453),DATA!AS453,"n/a")</f>
        <v>-6.0000000000000001E-3</v>
      </c>
      <c r="M3343" s="67"/>
      <c r="N3343" s="67"/>
      <c r="O3343" s="67"/>
      <c r="P3343" s="67"/>
      <c r="Q3343" s="67"/>
      <c r="S3343" s="71"/>
      <c r="U3343" s="71"/>
      <c r="W3343" s="71"/>
      <c r="Y3343" s="71"/>
    </row>
    <row r="3344" spans="1:25" s="70" customFormat="1" x14ac:dyDescent="0.2">
      <c r="A3344" s="67" t="s">
        <v>11</v>
      </c>
      <c r="B3344" s="67" t="s">
        <v>24</v>
      </c>
      <c r="C3344" s="67" t="s">
        <v>10</v>
      </c>
      <c r="D3344" s="67" t="s">
        <v>296</v>
      </c>
      <c r="E3344" s="88">
        <f>+IF(ISNUMBER(DATA!N454),DATA!N454,"n/a")</f>
        <v>3.96</v>
      </c>
      <c r="F3344" s="78">
        <f>+IF(ISNUMBER(DATA!O454),DATA!O454,"n/a")</f>
        <v>-0.112</v>
      </c>
      <c r="G3344" s="88">
        <f>+IF(ISNUMBER(DATA!X454),DATA!X454,"n/a")</f>
        <v>4.4400000000000004</v>
      </c>
      <c r="H3344" s="78">
        <f>+IF(ISNUMBER(DATA!Y454),DATA!Y454,"n/a")</f>
        <v>0.121</v>
      </c>
      <c r="I3344" s="88">
        <f>+IF(ISNUMBER(DATA!AH454),DATA!AH454,"n/a")</f>
        <v>4.46</v>
      </c>
      <c r="J3344" s="78">
        <f>+IF(ISNUMBER(DATA!AI454),DATA!AI454,"n/a")</f>
        <v>0.14099999999999999</v>
      </c>
      <c r="K3344" s="88">
        <f>+IF(ISNUMBER(DATA!AR454),DATA!AR454,"n/a")</f>
        <v>4.46</v>
      </c>
      <c r="L3344" s="78">
        <f>+IF(ISNUMBER(DATA!AS454),DATA!AS454,"n/a")</f>
        <v>0.14799999999999999</v>
      </c>
      <c r="M3344" s="67"/>
      <c r="N3344" s="67"/>
      <c r="O3344" s="67"/>
      <c r="P3344" s="67"/>
      <c r="Q3344" s="67"/>
      <c r="S3344" s="71"/>
      <c r="U3344" s="71"/>
      <c r="W3344" s="71"/>
      <c r="Y3344" s="71"/>
    </row>
    <row r="3345" spans="1:25" s="70" customFormat="1" x14ac:dyDescent="0.2">
      <c r="A3345" s="67" t="s">
        <v>11</v>
      </c>
      <c r="B3345" s="67" t="s">
        <v>24</v>
      </c>
      <c r="C3345" s="67" t="s">
        <v>10</v>
      </c>
      <c r="D3345" s="67" t="s">
        <v>297</v>
      </c>
      <c r="E3345" s="88">
        <f>+IF(ISNUMBER(DATA!N455),DATA!N455,"n/a")</f>
        <v>4.78</v>
      </c>
      <c r="F3345" s="78">
        <f>+IF(ISNUMBER(DATA!O455),DATA!O455,"n/a")</f>
        <v>-0.11600000000000001</v>
      </c>
      <c r="G3345" s="88">
        <f>+IF(ISNUMBER(DATA!X455),DATA!X455,"n/a")</f>
        <v>4.8600000000000003</v>
      </c>
      <c r="H3345" s="78">
        <f>+IF(ISNUMBER(DATA!Y455),DATA!Y455,"n/a")</f>
        <v>-3.7999999999999999E-2</v>
      </c>
      <c r="I3345" s="88">
        <f>+IF(ISNUMBER(DATA!AH455),DATA!AH455,"n/a")</f>
        <v>4.84</v>
      </c>
      <c r="J3345" s="78">
        <f>+IF(ISNUMBER(DATA!AI455),DATA!AI455,"n/a")</f>
        <v>-5.7000000000000002E-2</v>
      </c>
      <c r="K3345" s="88">
        <f>+IF(ISNUMBER(DATA!AR455),DATA!AR455,"n/a")</f>
        <v>4.84</v>
      </c>
      <c r="L3345" s="78">
        <f>+IF(ISNUMBER(DATA!AS455),DATA!AS455,"n/a")</f>
        <v>-4.8000000000000001E-2</v>
      </c>
      <c r="M3345" s="67"/>
      <c r="N3345" s="67"/>
      <c r="O3345" s="67"/>
      <c r="P3345" s="67"/>
      <c r="Q3345" s="67"/>
      <c r="S3345" s="71"/>
      <c r="U3345" s="71"/>
      <c r="W3345" s="71"/>
      <c r="Y3345" s="71"/>
    </row>
    <row r="3346" spans="1:25" s="70" customFormat="1" x14ac:dyDescent="0.2">
      <c r="A3346" s="67" t="s">
        <v>11</v>
      </c>
      <c r="B3346" s="67" t="s">
        <v>24</v>
      </c>
      <c r="C3346" s="67" t="s">
        <v>10</v>
      </c>
      <c r="D3346" s="67" t="s">
        <v>298</v>
      </c>
      <c r="E3346" s="88">
        <f>+IF(ISNUMBER(DATA!N456),DATA!N456,"n/a")</f>
        <v>3.74</v>
      </c>
      <c r="F3346" s="78">
        <f>+IF(ISNUMBER(DATA!O456),DATA!O456,"n/a")</f>
        <v>-0.121</v>
      </c>
      <c r="G3346" s="88">
        <f>+IF(ISNUMBER(DATA!X456),DATA!X456,"n/a")</f>
        <v>3.98</v>
      </c>
      <c r="H3346" s="78">
        <f>+IF(ISNUMBER(DATA!Y456),DATA!Y456,"n/a")</f>
        <v>-3.4000000000000002E-2</v>
      </c>
      <c r="I3346" s="88">
        <f>+IF(ISNUMBER(DATA!AH456),DATA!AH456,"n/a")</f>
        <v>4.1100000000000003</v>
      </c>
      <c r="J3346" s="78">
        <f>+IF(ISNUMBER(DATA!AI456),DATA!AI456,"n/a")</f>
        <v>-5.0000000000000001E-3</v>
      </c>
      <c r="K3346" s="88">
        <f>+IF(ISNUMBER(DATA!AR456),DATA!AR456,"n/a")</f>
        <v>4.03</v>
      </c>
      <c r="L3346" s="78">
        <f>+IF(ISNUMBER(DATA!AS456),DATA!AS456,"n/a")</f>
        <v>-3.5999999999999997E-2</v>
      </c>
      <c r="M3346" s="67"/>
      <c r="N3346" s="67"/>
      <c r="O3346" s="67"/>
      <c r="P3346" s="67"/>
      <c r="Q3346" s="67"/>
      <c r="S3346" s="71"/>
      <c r="U3346" s="71"/>
      <c r="W3346" s="71"/>
      <c r="Y3346" s="71"/>
    </row>
    <row r="3347" spans="1:25" s="70" customFormat="1" x14ac:dyDescent="0.2">
      <c r="A3347" s="67" t="s">
        <v>11</v>
      </c>
      <c r="B3347" s="67" t="s">
        <v>24</v>
      </c>
      <c r="C3347" s="67" t="s">
        <v>10</v>
      </c>
      <c r="D3347" s="67" t="s">
        <v>299</v>
      </c>
      <c r="E3347" s="88">
        <f>+IF(ISNUMBER(DATA!N457),DATA!N457,"n/a")</f>
        <v>3.97</v>
      </c>
      <c r="F3347" s="78">
        <f>+IF(ISNUMBER(DATA!O457),DATA!O457,"n/a")</f>
        <v>0.14099999999999999</v>
      </c>
      <c r="G3347" s="88">
        <f>+IF(ISNUMBER(DATA!X457),DATA!X457,"n/a")</f>
        <v>4.2</v>
      </c>
      <c r="H3347" s="78">
        <f>+IF(ISNUMBER(DATA!Y457),DATA!Y457,"n/a")</f>
        <v>8.6999999999999994E-2</v>
      </c>
      <c r="I3347" s="88">
        <f>+IF(ISNUMBER(DATA!AH457),DATA!AH457,"n/a")</f>
        <v>4.24</v>
      </c>
      <c r="J3347" s="78">
        <f>+IF(ISNUMBER(DATA!AI457),DATA!AI457,"n/a")</f>
        <v>4.9000000000000002E-2</v>
      </c>
      <c r="K3347" s="88">
        <f>+IF(ISNUMBER(DATA!AR457),DATA!AR457,"n/a")</f>
        <v>4.0999999999999996</v>
      </c>
      <c r="L3347" s="78">
        <f>+IF(ISNUMBER(DATA!AS457),DATA!AS457,"n/a")</f>
        <v>-1.7999999999999999E-2</v>
      </c>
      <c r="M3347" s="67"/>
      <c r="N3347" s="67"/>
      <c r="O3347" s="67"/>
      <c r="P3347" s="67"/>
      <c r="Q3347" s="67"/>
      <c r="S3347" s="71"/>
      <c r="U3347" s="71"/>
      <c r="W3347" s="71"/>
      <c r="Y3347" s="71"/>
    </row>
    <row r="3348" spans="1:25" s="70" customFormat="1" x14ac:dyDescent="0.2">
      <c r="A3348" s="67" t="s">
        <v>11</v>
      </c>
      <c r="B3348" s="67" t="s">
        <v>24</v>
      </c>
      <c r="C3348" s="67" t="s">
        <v>10</v>
      </c>
      <c r="D3348" s="67" t="s">
        <v>300</v>
      </c>
      <c r="E3348" s="88">
        <f>+IF(ISNUMBER(DATA!N458),DATA!N458,"n/a")</f>
        <v>4.9000000000000004</v>
      </c>
      <c r="F3348" s="78">
        <f>+IF(ISNUMBER(DATA!O458),DATA!O458,"n/a")</f>
        <v>-6.3E-2</v>
      </c>
      <c r="G3348" s="88">
        <f>+IF(ISNUMBER(DATA!X458),DATA!X458,"n/a")</f>
        <v>5.03</v>
      </c>
      <c r="H3348" s="78">
        <f>+IF(ISNUMBER(DATA!Y458),DATA!Y458,"n/a")</f>
        <v>-3.0000000000000001E-3</v>
      </c>
      <c r="I3348" s="88">
        <f>+IF(ISNUMBER(DATA!AH458),DATA!AH458,"n/a")</f>
        <v>5.07</v>
      </c>
      <c r="J3348" s="78">
        <f>+IF(ISNUMBER(DATA!AI458),DATA!AI458,"n/a")</f>
        <v>1.6E-2</v>
      </c>
      <c r="K3348" s="88">
        <f>+IF(ISNUMBER(DATA!AR458),DATA!AR458,"n/a")</f>
        <v>5.13</v>
      </c>
      <c r="L3348" s="78">
        <f>+IF(ISNUMBER(DATA!AS458),DATA!AS458,"n/a")</f>
        <v>4.4999999999999998E-2</v>
      </c>
      <c r="M3348" s="67"/>
      <c r="N3348" s="67"/>
      <c r="O3348" s="67"/>
      <c r="P3348" s="67"/>
      <c r="Q3348" s="67"/>
      <c r="S3348" s="71"/>
      <c r="U3348" s="71"/>
      <c r="W3348" s="71"/>
      <c r="Y3348" s="71"/>
    </row>
    <row r="3349" spans="1:25" s="70" customFormat="1" x14ac:dyDescent="0.2">
      <c r="A3349" s="67" t="s">
        <v>11</v>
      </c>
      <c r="B3349" s="67" t="s">
        <v>24</v>
      </c>
      <c r="C3349" s="67" t="s">
        <v>10</v>
      </c>
      <c r="D3349" s="67" t="s">
        <v>301</v>
      </c>
      <c r="E3349" s="88">
        <f>+IF(ISNUMBER(DATA!N459),DATA!N459,"n/a")</f>
        <v>4.16</v>
      </c>
      <c r="F3349" s="78">
        <f>+IF(ISNUMBER(DATA!O459),DATA!O459,"n/a")</f>
        <v>-0.17799999999999999</v>
      </c>
      <c r="G3349" s="88">
        <f>+IF(ISNUMBER(DATA!X459),DATA!X459,"n/a")</f>
        <v>4.28</v>
      </c>
      <c r="H3349" s="78">
        <f>+IF(ISNUMBER(DATA!Y459),DATA!Y459,"n/a")</f>
        <v>-0.18</v>
      </c>
      <c r="I3349" s="88">
        <f>+IF(ISNUMBER(DATA!AH459),DATA!AH459,"n/a")</f>
        <v>4.29</v>
      </c>
      <c r="J3349" s="78">
        <f>+IF(ISNUMBER(DATA!AI459),DATA!AI459,"n/a")</f>
        <v>-0.2</v>
      </c>
      <c r="K3349" s="88">
        <f>+IF(ISNUMBER(DATA!AR459),DATA!AR459,"n/a")</f>
        <v>4.34</v>
      </c>
      <c r="L3349" s="78">
        <f>+IF(ISNUMBER(DATA!AS459),DATA!AS459,"n/a")</f>
        <v>-0.16700000000000001</v>
      </c>
      <c r="M3349" s="67"/>
      <c r="N3349" s="67"/>
      <c r="O3349" s="67"/>
      <c r="P3349" s="67"/>
      <c r="Q3349" s="67"/>
      <c r="S3349" s="71"/>
      <c r="U3349" s="71"/>
      <c r="W3349" s="71"/>
      <c r="Y3349" s="71"/>
    </row>
    <row r="3350" spans="1:25" s="70" customFormat="1" x14ac:dyDescent="0.2">
      <c r="A3350" s="67" t="s">
        <v>11</v>
      </c>
      <c r="B3350" s="67" t="s">
        <v>24</v>
      </c>
      <c r="C3350" s="67" t="s">
        <v>10</v>
      </c>
      <c r="D3350" s="67" t="s">
        <v>302</v>
      </c>
      <c r="E3350" s="88">
        <f>+IF(ISNUMBER(DATA!N460),DATA!N460,"n/a")</f>
        <v>3.31</v>
      </c>
      <c r="F3350" s="78">
        <f>+IF(ISNUMBER(DATA!O460),DATA!O460,"n/a")</f>
        <v>-0.10299999999999999</v>
      </c>
      <c r="G3350" s="88">
        <f>+IF(ISNUMBER(DATA!X460),DATA!X460,"n/a")</f>
        <v>3.15</v>
      </c>
      <c r="H3350" s="78">
        <f>+IF(ISNUMBER(DATA!Y460),DATA!Y460,"n/a")</f>
        <v>-0.13300000000000001</v>
      </c>
      <c r="I3350" s="88">
        <f>+IF(ISNUMBER(DATA!AH460),DATA!AH460,"n/a")</f>
        <v>3.09</v>
      </c>
      <c r="J3350" s="78">
        <f>+IF(ISNUMBER(DATA!AI460),DATA!AI460,"n/a")</f>
        <v>-0.13800000000000001</v>
      </c>
      <c r="K3350" s="88">
        <f>+IF(ISNUMBER(DATA!AR460),DATA!AR460,"n/a")</f>
        <v>3.34</v>
      </c>
      <c r="L3350" s="78">
        <f>+IF(ISNUMBER(DATA!AS460),DATA!AS460,"n/a")</f>
        <v>-7.4999999999999997E-2</v>
      </c>
      <c r="M3350" s="67"/>
      <c r="N3350" s="67"/>
      <c r="O3350" s="67"/>
      <c r="P3350" s="67"/>
      <c r="Q3350" s="67"/>
      <c r="S3350" s="71"/>
      <c r="U3350" s="71"/>
      <c r="W3350" s="71"/>
      <c r="Y3350" s="71"/>
    </row>
    <row r="3351" spans="1:25" s="70" customFormat="1" x14ac:dyDescent="0.2">
      <c r="A3351" s="67" t="s">
        <v>11</v>
      </c>
      <c r="B3351" s="67" t="s">
        <v>24</v>
      </c>
      <c r="C3351" s="67" t="s">
        <v>10</v>
      </c>
      <c r="D3351" s="67" t="s">
        <v>303</v>
      </c>
      <c r="E3351" s="88">
        <f>+IF(ISNUMBER(DATA!N461),DATA!N461,"n/a")</f>
        <v>4.43</v>
      </c>
      <c r="F3351" s="78">
        <f>+IF(ISNUMBER(DATA!O461),DATA!O461,"n/a")</f>
        <v>-1.4E-2</v>
      </c>
      <c r="G3351" s="88">
        <f>+IF(ISNUMBER(DATA!X461),DATA!X461,"n/a")</f>
        <v>4.51</v>
      </c>
      <c r="H3351" s="78">
        <f>+IF(ISNUMBER(DATA!Y461),DATA!Y461,"n/a")</f>
        <v>-2.5999999999999999E-2</v>
      </c>
      <c r="I3351" s="88">
        <f>+IF(ISNUMBER(DATA!AH461),DATA!AH461,"n/a")</f>
        <v>4.47</v>
      </c>
      <c r="J3351" s="78">
        <f>+IF(ISNUMBER(DATA!AI461),DATA!AI461,"n/a")</f>
        <v>-4.2000000000000003E-2</v>
      </c>
      <c r="K3351" s="88">
        <f>+IF(ISNUMBER(DATA!AR461),DATA!AR461,"n/a")</f>
        <v>4.4000000000000004</v>
      </c>
      <c r="L3351" s="78">
        <f>+IF(ISNUMBER(DATA!AS461),DATA!AS461,"n/a")</f>
        <v>-6.5000000000000002E-2</v>
      </c>
      <c r="M3351" s="67"/>
      <c r="N3351" s="67"/>
      <c r="O3351" s="67"/>
      <c r="P3351" s="67"/>
      <c r="Q3351" s="67"/>
      <c r="S3351" s="71"/>
      <c r="U3351" s="71"/>
      <c r="W3351" s="71"/>
      <c r="Y3351" s="71"/>
    </row>
    <row r="3352" spans="1:25" s="70" customFormat="1" x14ac:dyDescent="0.2">
      <c r="A3352" s="67" t="s">
        <v>11</v>
      </c>
      <c r="B3352" s="67" t="s">
        <v>24</v>
      </c>
      <c r="C3352" s="67" t="s">
        <v>10</v>
      </c>
      <c r="D3352" s="67" t="s">
        <v>304</v>
      </c>
      <c r="E3352" s="88">
        <f>+IF(ISNUMBER(DATA!N462),DATA!N462,"n/a")</f>
        <v>5.27</v>
      </c>
      <c r="F3352" s="78">
        <f>+IF(ISNUMBER(DATA!O462),DATA!O462,"n/a")</f>
        <v>4.4999999999999998E-2</v>
      </c>
      <c r="G3352" s="88">
        <f>+IF(ISNUMBER(DATA!X462),DATA!X462,"n/a")</f>
        <v>5.49</v>
      </c>
      <c r="H3352" s="78">
        <f>+IF(ISNUMBER(DATA!Y462),DATA!Y462,"n/a")</f>
        <v>5.2999999999999999E-2</v>
      </c>
      <c r="I3352" s="88">
        <f>+IF(ISNUMBER(DATA!AH462),DATA!AH462,"n/a")</f>
        <v>5.46</v>
      </c>
      <c r="J3352" s="78">
        <f>+IF(ISNUMBER(DATA!AI462),DATA!AI462,"n/a")</f>
        <v>8.1000000000000003E-2</v>
      </c>
      <c r="K3352" s="88">
        <f>+IF(ISNUMBER(DATA!AR462),DATA!AR462,"n/a")</f>
        <v>5.08</v>
      </c>
      <c r="L3352" s="78">
        <f>+IF(ISNUMBER(DATA!AS462),DATA!AS462,"n/a")</f>
        <v>2.1000000000000001E-2</v>
      </c>
      <c r="M3352" s="67"/>
      <c r="N3352" s="67"/>
      <c r="O3352" s="67"/>
      <c r="P3352" s="67"/>
      <c r="Q3352" s="67"/>
      <c r="S3352" s="71"/>
      <c r="U3352" s="71"/>
      <c r="W3352" s="71"/>
      <c r="Y3352" s="71"/>
    </row>
    <row r="3353" spans="1:25" s="70" customFormat="1" x14ac:dyDescent="0.2">
      <c r="A3353" s="67" t="s">
        <v>11</v>
      </c>
      <c r="B3353" s="67" t="s">
        <v>24</v>
      </c>
      <c r="C3353" s="67" t="s">
        <v>10</v>
      </c>
      <c r="D3353" s="67" t="s">
        <v>305</v>
      </c>
      <c r="E3353" s="88">
        <f>+IF(ISNUMBER(DATA!N463),DATA!N463,"n/a")</f>
        <v>4.74</v>
      </c>
      <c r="F3353" s="78">
        <f>+IF(ISNUMBER(DATA!O463),DATA!O463,"n/a")</f>
        <v>-0.108</v>
      </c>
      <c r="G3353" s="88">
        <f>+IF(ISNUMBER(DATA!X463),DATA!X463,"n/a")</f>
        <v>4.74</v>
      </c>
      <c r="H3353" s="78">
        <f>+IF(ISNUMBER(DATA!Y463),DATA!Y463,"n/a")</f>
        <v>-7.0999999999999994E-2</v>
      </c>
      <c r="I3353" s="88">
        <f>+IF(ISNUMBER(DATA!AH463),DATA!AH463,"n/a")</f>
        <v>4.7</v>
      </c>
      <c r="J3353" s="78">
        <f>+IF(ISNUMBER(DATA!AI463),DATA!AI463,"n/a")</f>
        <v>-9.5000000000000001E-2</v>
      </c>
      <c r="K3353" s="88">
        <f>+IF(ISNUMBER(DATA!AR463),DATA!AR463,"n/a")</f>
        <v>4.6900000000000004</v>
      </c>
      <c r="L3353" s="78">
        <f>+IF(ISNUMBER(DATA!AS463),DATA!AS463,"n/a")</f>
        <v>-8.2000000000000003E-2</v>
      </c>
      <c r="M3353" s="67"/>
      <c r="N3353" s="67"/>
      <c r="O3353" s="67"/>
      <c r="P3353" s="67"/>
      <c r="Q3353" s="67"/>
      <c r="S3353" s="71"/>
      <c r="U3353" s="71"/>
      <c r="W3353" s="71"/>
      <c r="Y3353" s="71"/>
    </row>
    <row r="3354" spans="1:25" s="70" customFormat="1" x14ac:dyDescent="0.2">
      <c r="A3354" s="67" t="s">
        <v>11</v>
      </c>
      <c r="B3354" s="67" t="s">
        <v>24</v>
      </c>
      <c r="C3354" s="67" t="s">
        <v>10</v>
      </c>
      <c r="D3354" s="67" t="s">
        <v>306</v>
      </c>
      <c r="E3354" s="88">
        <f>+IF(ISNUMBER(DATA!N464),DATA!N464,"n/a")</f>
        <v>3.85</v>
      </c>
      <c r="F3354" s="78">
        <f>+IF(ISNUMBER(DATA!O464),DATA!O464,"n/a")</f>
        <v>-0.03</v>
      </c>
      <c r="G3354" s="88">
        <f>+IF(ISNUMBER(DATA!X464),DATA!X464,"n/a")</f>
        <v>4.21</v>
      </c>
      <c r="H3354" s="78">
        <f>+IF(ISNUMBER(DATA!Y464),DATA!Y464,"n/a")</f>
        <v>0.128</v>
      </c>
      <c r="I3354" s="88">
        <f>+IF(ISNUMBER(DATA!AH464),DATA!AH464,"n/a")</f>
        <v>4.1900000000000004</v>
      </c>
      <c r="J3354" s="78">
        <f>+IF(ISNUMBER(DATA!AI464),DATA!AI464,"n/a")</f>
        <v>0.124</v>
      </c>
      <c r="K3354" s="88">
        <f>+IF(ISNUMBER(DATA!AR464),DATA!AR464,"n/a")</f>
        <v>4.0199999999999996</v>
      </c>
      <c r="L3354" s="78">
        <f>+IF(ISNUMBER(DATA!AS464),DATA!AS464,"n/a")</f>
        <v>9.7000000000000003E-2</v>
      </c>
      <c r="M3354" s="67"/>
      <c r="N3354" s="67"/>
      <c r="O3354" s="67"/>
      <c r="P3354" s="67"/>
      <c r="Q3354" s="67"/>
      <c r="S3354" s="71"/>
      <c r="U3354" s="71"/>
      <c r="W3354" s="71"/>
      <c r="Y3354" s="71"/>
    </row>
    <row r="3355" spans="1:25" s="70" customFormat="1" x14ac:dyDescent="0.2">
      <c r="A3355" s="67" t="s">
        <v>11</v>
      </c>
      <c r="B3355" s="67" t="s">
        <v>24</v>
      </c>
      <c r="C3355" s="67" t="s">
        <v>10</v>
      </c>
      <c r="D3355" s="67" t="s">
        <v>307</v>
      </c>
      <c r="E3355" s="88">
        <f>+IF(ISNUMBER(DATA!N465),DATA!N465,"n/a")</f>
        <v>3.71</v>
      </c>
      <c r="F3355" s="78">
        <f>+IF(ISNUMBER(DATA!O465),DATA!O465,"n/a")</f>
        <v>-3.2000000000000001E-2</v>
      </c>
      <c r="G3355" s="88">
        <f>+IF(ISNUMBER(DATA!X465),DATA!X465,"n/a")</f>
        <v>3.73</v>
      </c>
      <c r="H3355" s="78">
        <f>+IF(ISNUMBER(DATA!Y465),DATA!Y465,"n/a")</f>
        <v>-0.05</v>
      </c>
      <c r="I3355" s="88">
        <f>+IF(ISNUMBER(DATA!AH465),DATA!AH465,"n/a")</f>
        <v>3.69</v>
      </c>
      <c r="J3355" s="78">
        <f>+IF(ISNUMBER(DATA!AI465),DATA!AI465,"n/a")</f>
        <v>-5.1999999999999998E-2</v>
      </c>
      <c r="K3355" s="88">
        <f>+IF(ISNUMBER(DATA!AR465),DATA!AR465,"n/a")</f>
        <v>3.73</v>
      </c>
      <c r="L3355" s="78">
        <f>+IF(ISNUMBER(DATA!AS465),DATA!AS465,"n/a")</f>
        <v>-3.9E-2</v>
      </c>
      <c r="M3355" s="67"/>
      <c r="N3355" s="67"/>
      <c r="O3355" s="67"/>
      <c r="P3355" s="67"/>
      <c r="Q3355" s="67"/>
      <c r="S3355" s="71"/>
      <c r="U3355" s="71"/>
      <c r="W3355" s="71"/>
      <c r="Y3355" s="71"/>
    </row>
    <row r="3356" spans="1:25" s="70" customFormat="1" x14ac:dyDescent="0.2">
      <c r="A3356" s="67" t="s">
        <v>11</v>
      </c>
      <c r="B3356" s="67" t="s">
        <v>24</v>
      </c>
      <c r="C3356" s="67" t="s">
        <v>10</v>
      </c>
      <c r="D3356" s="67" t="s">
        <v>308</v>
      </c>
      <c r="E3356" s="88">
        <f>+IF(ISNUMBER(DATA!N466),DATA!N466,"n/a")</f>
        <v>4.05</v>
      </c>
      <c r="F3356" s="78">
        <f>+IF(ISNUMBER(DATA!O466),DATA!O466,"n/a")</f>
        <v>5.8999999999999997E-2</v>
      </c>
      <c r="G3356" s="88">
        <f>+IF(ISNUMBER(DATA!X466),DATA!X466,"n/a")</f>
        <v>3.73</v>
      </c>
      <c r="H3356" s="78">
        <f>+IF(ISNUMBER(DATA!Y466),DATA!Y466,"n/a")</f>
        <v>-2E-3</v>
      </c>
      <c r="I3356" s="88">
        <f>+IF(ISNUMBER(DATA!AH466),DATA!AH466,"n/a")</f>
        <v>3.57</v>
      </c>
      <c r="J3356" s="78">
        <f>+IF(ISNUMBER(DATA!AI466),DATA!AI466,"n/a")</f>
        <v>-3.0000000000000001E-3</v>
      </c>
      <c r="K3356" s="88">
        <f>+IF(ISNUMBER(DATA!AR466),DATA!AR466,"n/a")</f>
        <v>3.59</v>
      </c>
      <c r="L3356" s="78">
        <f>+IF(ISNUMBER(DATA!AS466),DATA!AS466,"n/a")</f>
        <v>-0.11899999999999999</v>
      </c>
      <c r="M3356" s="67"/>
      <c r="N3356" s="67"/>
      <c r="O3356" s="67"/>
      <c r="P3356" s="67"/>
      <c r="Q3356" s="67"/>
      <c r="S3356" s="71"/>
      <c r="U3356" s="71"/>
      <c r="W3356" s="71"/>
      <c r="Y3356" s="71"/>
    </row>
    <row r="3357" spans="1:25" s="70" customFormat="1" x14ac:dyDescent="0.2">
      <c r="A3357" s="67" t="s">
        <v>11</v>
      </c>
      <c r="B3357" s="67" t="s">
        <v>24</v>
      </c>
      <c r="C3357" s="67" t="s">
        <v>10</v>
      </c>
      <c r="D3357" s="67" t="s">
        <v>309</v>
      </c>
      <c r="E3357" s="88">
        <f>+IF(ISNUMBER(DATA!N467),DATA!N467,"n/a")</f>
        <v>5.14</v>
      </c>
      <c r="F3357" s="78">
        <f>+IF(ISNUMBER(DATA!O467),DATA!O467,"n/a")</f>
        <v>-2.5999999999999999E-2</v>
      </c>
      <c r="G3357" s="88">
        <f>+IF(ISNUMBER(DATA!X467),DATA!X467,"n/a")</f>
        <v>5.13</v>
      </c>
      <c r="H3357" s="78">
        <f>+IF(ISNUMBER(DATA!Y467),DATA!Y467,"n/a")</f>
        <v>-2.7E-2</v>
      </c>
      <c r="I3357" s="88">
        <f>+IF(ISNUMBER(DATA!AH467),DATA!AH467,"n/a")</f>
        <v>5.13</v>
      </c>
      <c r="J3357" s="78">
        <f>+IF(ISNUMBER(DATA!AI467),DATA!AI467,"n/a")</f>
        <v>-3.4000000000000002E-2</v>
      </c>
      <c r="K3357" s="88">
        <f>+IF(ISNUMBER(DATA!AR467),DATA!AR467,"n/a")</f>
        <v>5.03</v>
      </c>
      <c r="L3357" s="78">
        <f>+IF(ISNUMBER(DATA!AS467),DATA!AS467,"n/a")</f>
        <v>-3.9E-2</v>
      </c>
      <c r="M3357" s="67"/>
      <c r="N3357" s="67"/>
      <c r="O3357" s="67"/>
      <c r="P3357" s="67"/>
      <c r="Q3357" s="67"/>
      <c r="S3357" s="71"/>
      <c r="U3357" s="71"/>
      <c r="W3357" s="71"/>
      <c r="Y3357" s="71"/>
    </row>
    <row r="3358" spans="1:25" s="70" customFormat="1" x14ac:dyDescent="0.2">
      <c r="A3358" s="67" t="s">
        <v>11</v>
      </c>
      <c r="B3358" s="67" t="s">
        <v>24</v>
      </c>
      <c r="C3358" s="67" t="s">
        <v>10</v>
      </c>
      <c r="D3358" s="67" t="s">
        <v>310</v>
      </c>
      <c r="E3358" s="88">
        <f>+IF(ISNUMBER(DATA!N468),DATA!N468,"n/a")</f>
        <v>3.8</v>
      </c>
      <c r="F3358" s="78">
        <f>+IF(ISNUMBER(DATA!O468),DATA!O468,"n/a")</f>
        <v>4.3999999999999997E-2</v>
      </c>
      <c r="G3358" s="88">
        <f>+IF(ISNUMBER(DATA!X468),DATA!X468,"n/a")</f>
        <v>3.82</v>
      </c>
      <c r="H3358" s="78">
        <f>+IF(ISNUMBER(DATA!Y468),DATA!Y468,"n/a")</f>
        <v>-0.01</v>
      </c>
      <c r="I3358" s="88">
        <f>+IF(ISNUMBER(DATA!AH468),DATA!AH468,"n/a")</f>
        <v>3.82</v>
      </c>
      <c r="J3358" s="78">
        <f>+IF(ISNUMBER(DATA!AI468),DATA!AI468,"n/a")</f>
        <v>-0.112</v>
      </c>
      <c r="K3358" s="88">
        <f>+IF(ISNUMBER(DATA!AR468),DATA!AR468,"n/a")</f>
        <v>3.78</v>
      </c>
      <c r="L3358" s="78">
        <f>+IF(ISNUMBER(DATA!AS468),DATA!AS468,"n/a")</f>
        <v>-0.16600000000000001</v>
      </c>
      <c r="M3358" s="67"/>
      <c r="N3358" s="67"/>
      <c r="O3358" s="67"/>
      <c r="P3358" s="67"/>
      <c r="Q3358" s="67"/>
      <c r="S3358" s="71"/>
      <c r="U3358" s="71"/>
      <c r="W3358" s="71"/>
      <c r="Y3358" s="71"/>
    </row>
    <row r="3359" spans="1:25" s="70" customFormat="1" x14ac:dyDescent="0.2">
      <c r="A3359" s="67" t="s">
        <v>11</v>
      </c>
      <c r="B3359" s="67" t="s">
        <v>24</v>
      </c>
      <c r="C3359" s="67" t="s">
        <v>10</v>
      </c>
      <c r="D3359" s="67" t="s">
        <v>311</v>
      </c>
      <c r="E3359" s="88">
        <f>+IF(ISNUMBER(DATA!N469),DATA!N469,"n/a")</f>
        <v>4.92</v>
      </c>
      <c r="F3359" s="78">
        <f>+IF(ISNUMBER(DATA!O469),DATA!O469,"n/a")</f>
        <v>3.9E-2</v>
      </c>
      <c r="G3359" s="88">
        <f>+IF(ISNUMBER(DATA!X469),DATA!X469,"n/a")</f>
        <v>4.97</v>
      </c>
      <c r="H3359" s="78">
        <f>+IF(ISNUMBER(DATA!Y469),DATA!Y469,"n/a")</f>
        <v>1.2999999999999999E-2</v>
      </c>
      <c r="I3359" s="88">
        <f>+IF(ISNUMBER(DATA!AH469),DATA!AH469,"n/a")</f>
        <v>4.99</v>
      </c>
      <c r="J3359" s="78">
        <f>+IF(ISNUMBER(DATA!AI469),DATA!AI469,"n/a")</f>
        <v>8.0000000000000002E-3</v>
      </c>
      <c r="K3359" s="88">
        <f>+IF(ISNUMBER(DATA!AR469),DATA!AR469,"n/a")</f>
        <v>4.8099999999999996</v>
      </c>
      <c r="L3359" s="78">
        <f>+IF(ISNUMBER(DATA!AS469),DATA!AS469,"n/a")</f>
        <v>-4.2999999999999997E-2</v>
      </c>
      <c r="M3359" s="67"/>
      <c r="N3359" s="67"/>
      <c r="O3359" s="67"/>
      <c r="P3359" s="67"/>
      <c r="Q3359" s="67"/>
      <c r="S3359" s="71"/>
      <c r="U3359" s="71"/>
      <c r="W3359" s="71"/>
      <c r="Y3359" s="71"/>
    </row>
    <row r="3360" spans="1:25" s="70" customFormat="1" x14ac:dyDescent="0.2">
      <c r="A3360" s="67" t="s">
        <v>11</v>
      </c>
      <c r="B3360" s="67" t="s">
        <v>24</v>
      </c>
      <c r="C3360" s="67" t="s">
        <v>10</v>
      </c>
      <c r="D3360" s="67" t="s">
        <v>312</v>
      </c>
      <c r="E3360" s="88">
        <f>+IF(ISNUMBER(DATA!N470),DATA!N470,"n/a")</f>
        <v>4.9000000000000004</v>
      </c>
      <c r="F3360" s="78">
        <f>+IF(ISNUMBER(DATA!O470),DATA!O470,"n/a")</f>
        <v>6.8000000000000005E-2</v>
      </c>
      <c r="G3360" s="88">
        <f>+IF(ISNUMBER(DATA!X470),DATA!X470,"n/a")</f>
        <v>4.9400000000000004</v>
      </c>
      <c r="H3360" s="78">
        <f>+IF(ISNUMBER(DATA!Y470),DATA!Y470,"n/a")</f>
        <v>4.1000000000000002E-2</v>
      </c>
      <c r="I3360" s="88">
        <f>+IF(ISNUMBER(DATA!AH470),DATA!AH470,"n/a")</f>
        <v>4.96</v>
      </c>
      <c r="J3360" s="78">
        <f>+IF(ISNUMBER(DATA!AI470),DATA!AI470,"n/a")</f>
        <v>2.5999999999999999E-2</v>
      </c>
      <c r="K3360" s="88">
        <f>+IF(ISNUMBER(DATA!AR470),DATA!AR470,"n/a")</f>
        <v>4.7</v>
      </c>
      <c r="L3360" s="78">
        <f>+IF(ISNUMBER(DATA!AS470),DATA!AS470,"n/a")</f>
        <v>-5.0999999999999997E-2</v>
      </c>
      <c r="M3360" s="67"/>
      <c r="N3360" s="67"/>
      <c r="O3360" s="67"/>
      <c r="P3360" s="67"/>
      <c r="Q3360" s="67"/>
      <c r="S3360" s="71"/>
      <c r="U3360" s="71"/>
      <c r="W3360" s="71"/>
      <c r="Y3360" s="71"/>
    </row>
    <row r="3361" spans="1:25" s="70" customFormat="1" x14ac:dyDescent="0.2">
      <c r="A3361" s="67" t="s">
        <v>11</v>
      </c>
      <c r="B3361" s="67" t="s">
        <v>24</v>
      </c>
      <c r="C3361" s="67" t="s">
        <v>10</v>
      </c>
      <c r="D3361" s="67" t="s">
        <v>313</v>
      </c>
      <c r="E3361" s="88">
        <f>+IF(ISNUMBER(DATA!N471),DATA!N471,"n/a")</f>
        <v>5.24</v>
      </c>
      <c r="F3361" s="78">
        <f>+IF(ISNUMBER(DATA!O471),DATA!O471,"n/a")</f>
        <v>8.4000000000000005E-2</v>
      </c>
      <c r="G3361" s="88">
        <f>+IF(ISNUMBER(DATA!X471),DATA!X471,"n/a")</f>
        <v>5.42</v>
      </c>
      <c r="H3361" s="78">
        <f>+IF(ISNUMBER(DATA!Y471),DATA!Y471,"n/a")</f>
        <v>8.1000000000000003E-2</v>
      </c>
      <c r="I3361" s="88">
        <f>+IF(ISNUMBER(DATA!AH471),DATA!AH471,"n/a")</f>
        <v>5.4</v>
      </c>
      <c r="J3361" s="78">
        <f>+IF(ISNUMBER(DATA!AI471),DATA!AI471,"n/a")</f>
        <v>7.1999999999999995E-2</v>
      </c>
      <c r="K3361" s="88">
        <f>+IF(ISNUMBER(DATA!AR471),DATA!AR471,"n/a")</f>
        <v>5.09</v>
      </c>
      <c r="L3361" s="78">
        <f>+IF(ISNUMBER(DATA!AS471),DATA!AS471,"n/a")</f>
        <v>-1.7000000000000001E-2</v>
      </c>
      <c r="M3361" s="67"/>
      <c r="N3361" s="67"/>
      <c r="O3361" s="67"/>
      <c r="P3361" s="67"/>
      <c r="Q3361" s="67"/>
      <c r="S3361" s="71"/>
      <c r="U3361" s="71"/>
      <c r="W3361" s="71"/>
      <c r="Y3361" s="71"/>
    </row>
    <row r="3362" spans="1:25" s="70" customFormat="1" x14ac:dyDescent="0.2">
      <c r="A3362" s="67" t="s">
        <v>11</v>
      </c>
      <c r="B3362" s="67" t="s">
        <v>24</v>
      </c>
      <c r="C3362" s="67" t="s">
        <v>10</v>
      </c>
      <c r="D3362" s="67" t="s">
        <v>314</v>
      </c>
      <c r="E3362" s="88">
        <f>+IF(ISNUMBER(DATA!N472),DATA!N472,"n/a")</f>
        <v>5.19</v>
      </c>
      <c r="F3362" s="78">
        <f>+IF(ISNUMBER(DATA!O472),DATA!O472,"n/a")</f>
        <v>9.5000000000000001E-2</v>
      </c>
      <c r="G3362" s="88">
        <f>+IF(ISNUMBER(DATA!X472),DATA!X472,"n/a")</f>
        <v>5.26</v>
      </c>
      <c r="H3362" s="78">
        <f>+IF(ISNUMBER(DATA!Y472),DATA!Y472,"n/a")</f>
        <v>0.09</v>
      </c>
      <c r="I3362" s="88">
        <f>+IF(ISNUMBER(DATA!AH472),DATA!AH472,"n/a")</f>
        <v>5.29</v>
      </c>
      <c r="J3362" s="78">
        <f>+IF(ISNUMBER(DATA!AI472),DATA!AI472,"n/a")</f>
        <v>0.122</v>
      </c>
      <c r="K3362" s="88">
        <f>+IF(ISNUMBER(DATA!AR472),DATA!AR472,"n/a")</f>
        <v>5.0999999999999996</v>
      </c>
      <c r="L3362" s="78">
        <f>+IF(ISNUMBER(DATA!AS472),DATA!AS472,"n/a")</f>
        <v>9.1999999999999998E-2</v>
      </c>
      <c r="M3362" s="67"/>
      <c r="N3362" s="67"/>
      <c r="O3362" s="67"/>
      <c r="P3362" s="67"/>
      <c r="Q3362" s="67"/>
      <c r="S3362" s="71"/>
      <c r="U3362" s="71"/>
      <c r="W3362" s="71"/>
      <c r="Y3362" s="71"/>
    </row>
    <row r="3363" spans="1:25" s="70" customFormat="1" x14ac:dyDescent="0.2">
      <c r="A3363" s="67" t="s">
        <v>11</v>
      </c>
      <c r="B3363" s="67" t="s">
        <v>24</v>
      </c>
      <c r="C3363" s="67" t="s">
        <v>10</v>
      </c>
      <c r="D3363" s="67" t="s">
        <v>315</v>
      </c>
      <c r="E3363" s="88">
        <f>+IF(ISNUMBER(DATA!N473),DATA!N473,"n/a")</f>
        <v>4.6500000000000004</v>
      </c>
      <c r="F3363" s="78">
        <f>+IF(ISNUMBER(DATA!O473),DATA!O473,"n/a")</f>
        <v>-6.0000000000000001E-3</v>
      </c>
      <c r="G3363" s="88">
        <f>+IF(ISNUMBER(DATA!X473),DATA!X473,"n/a")</f>
        <v>4.91</v>
      </c>
      <c r="H3363" s="78">
        <f>+IF(ISNUMBER(DATA!Y473),DATA!Y473,"n/a")</f>
        <v>3.3000000000000002E-2</v>
      </c>
      <c r="I3363" s="88">
        <f>+IF(ISNUMBER(DATA!AH473),DATA!AH473,"n/a")</f>
        <v>4.95</v>
      </c>
      <c r="J3363" s="78">
        <f>+IF(ISNUMBER(DATA!AI473),DATA!AI473,"n/a")</f>
        <v>3.4000000000000002E-2</v>
      </c>
      <c r="K3363" s="88">
        <f>+IF(ISNUMBER(DATA!AR473),DATA!AR473,"n/a")</f>
        <v>4.83</v>
      </c>
      <c r="L3363" s="78">
        <f>+IF(ISNUMBER(DATA!AS473),DATA!AS473,"n/a")</f>
        <v>2.3E-2</v>
      </c>
      <c r="M3363" s="67"/>
      <c r="N3363" s="67"/>
      <c r="O3363" s="67"/>
      <c r="P3363" s="67"/>
      <c r="Q3363" s="67"/>
      <c r="S3363" s="71"/>
      <c r="U3363" s="71"/>
      <c r="W3363" s="71"/>
      <c r="Y3363" s="71"/>
    </row>
    <row r="3364" spans="1:25" s="70" customFormat="1" x14ac:dyDescent="0.2">
      <c r="A3364" s="67" t="s">
        <v>11</v>
      </c>
      <c r="B3364" s="67" t="s">
        <v>24</v>
      </c>
      <c r="C3364" s="67" t="s">
        <v>10</v>
      </c>
      <c r="D3364" s="67" t="s">
        <v>316</v>
      </c>
      <c r="E3364" s="88">
        <f>+IF(ISNUMBER(DATA!N474),DATA!N474,"n/a")</f>
        <v>4.75</v>
      </c>
      <c r="F3364" s="78">
        <f>+IF(ISNUMBER(DATA!O474),DATA!O474,"n/a")</f>
        <v>-1.4E-2</v>
      </c>
      <c r="G3364" s="88">
        <f>+IF(ISNUMBER(DATA!X474),DATA!X474,"n/a")</f>
        <v>4.72</v>
      </c>
      <c r="H3364" s="78">
        <f>+IF(ISNUMBER(DATA!Y474),DATA!Y474,"n/a")</f>
        <v>-2.7E-2</v>
      </c>
      <c r="I3364" s="88">
        <f>+IF(ISNUMBER(DATA!AH474),DATA!AH474,"n/a")</f>
        <v>4.79</v>
      </c>
      <c r="J3364" s="78">
        <f>+IF(ISNUMBER(DATA!AI474),DATA!AI474,"n/a")</f>
        <v>-2.4E-2</v>
      </c>
      <c r="K3364" s="88">
        <f>+IF(ISNUMBER(DATA!AR474),DATA!AR474,"n/a")</f>
        <v>4.87</v>
      </c>
      <c r="L3364" s="78">
        <f>+IF(ISNUMBER(DATA!AS474),DATA!AS474,"n/a")</f>
        <v>-2.1000000000000001E-2</v>
      </c>
      <c r="M3364" s="67"/>
      <c r="N3364" s="67"/>
      <c r="O3364" s="67"/>
      <c r="P3364" s="67"/>
      <c r="Q3364" s="67"/>
      <c r="S3364" s="71"/>
      <c r="U3364" s="71"/>
      <c r="W3364" s="71"/>
      <c r="Y3364" s="71"/>
    </row>
    <row r="3365" spans="1:25" s="70" customFormat="1" x14ac:dyDescent="0.2">
      <c r="A3365" s="67" t="s">
        <v>11</v>
      </c>
      <c r="B3365" s="67" t="s">
        <v>24</v>
      </c>
      <c r="C3365" s="67" t="s">
        <v>10</v>
      </c>
      <c r="D3365" s="67" t="s">
        <v>317</v>
      </c>
      <c r="E3365" s="88">
        <f>+IF(ISNUMBER(DATA!N475),DATA!N475,"n/a")</f>
        <v>6.01</v>
      </c>
      <c r="F3365" s="78">
        <f>+IF(ISNUMBER(DATA!O475),DATA!O475,"n/a")</f>
        <v>0.193</v>
      </c>
      <c r="G3365" s="88">
        <f>+IF(ISNUMBER(DATA!X475),DATA!X475,"n/a")</f>
        <v>5.99</v>
      </c>
      <c r="H3365" s="78">
        <f>+IF(ISNUMBER(DATA!Y475),DATA!Y475,"n/a")</f>
        <v>0.186</v>
      </c>
      <c r="I3365" s="88">
        <f>+IF(ISNUMBER(DATA!AH475),DATA!AH475,"n/a")</f>
        <v>6.21</v>
      </c>
      <c r="J3365" s="78">
        <f>+IF(ISNUMBER(DATA!AI475),DATA!AI475,"n/a")</f>
        <v>0.223</v>
      </c>
      <c r="K3365" s="88">
        <f>+IF(ISNUMBER(DATA!AR475),DATA!AR475,"n/a")</f>
        <v>6.02</v>
      </c>
      <c r="L3365" s="78">
        <f>+IF(ISNUMBER(DATA!AS475),DATA!AS475,"n/a")</f>
        <v>0.17299999999999999</v>
      </c>
      <c r="M3365" s="67"/>
      <c r="N3365" s="67"/>
      <c r="O3365" s="67"/>
      <c r="P3365" s="67"/>
      <c r="Q3365" s="67"/>
      <c r="S3365" s="71"/>
      <c r="U3365" s="71"/>
      <c r="W3365" s="71"/>
      <c r="Y3365" s="71"/>
    </row>
    <row r="3366" spans="1:25" s="70" customFormat="1" x14ac:dyDescent="0.2">
      <c r="A3366" s="67" t="s">
        <v>11</v>
      </c>
      <c r="B3366" s="67" t="s">
        <v>24</v>
      </c>
      <c r="C3366" s="67" t="s">
        <v>10</v>
      </c>
      <c r="D3366" s="67" t="s">
        <v>318</v>
      </c>
      <c r="E3366" s="88">
        <f>+IF(ISNUMBER(DATA!N476),DATA!N476,"n/a")</f>
        <v>4.22</v>
      </c>
      <c r="F3366" s="78">
        <f>+IF(ISNUMBER(DATA!O476),DATA!O476,"n/a")</f>
        <v>3.6999999999999998E-2</v>
      </c>
      <c r="G3366" s="88">
        <f>+IF(ISNUMBER(DATA!X476),DATA!X476,"n/a")</f>
        <v>4.26</v>
      </c>
      <c r="H3366" s="78">
        <f>+IF(ISNUMBER(DATA!Y476),DATA!Y476,"n/a")</f>
        <v>2.1000000000000001E-2</v>
      </c>
      <c r="I3366" s="88">
        <f>+IF(ISNUMBER(DATA!AH476),DATA!AH476,"n/a")</f>
        <v>4.25</v>
      </c>
      <c r="J3366" s="78">
        <f>+IF(ISNUMBER(DATA!AI476),DATA!AI476,"n/a")</f>
        <v>-0.01</v>
      </c>
      <c r="K3366" s="88">
        <f>+IF(ISNUMBER(DATA!AR476),DATA!AR476,"n/a")</f>
        <v>4.18</v>
      </c>
      <c r="L3366" s="78">
        <f>+IF(ISNUMBER(DATA!AS476),DATA!AS476,"n/a")</f>
        <v>-0.03</v>
      </c>
      <c r="M3366" s="67"/>
      <c r="N3366" s="67"/>
      <c r="O3366" s="67"/>
      <c r="P3366" s="67"/>
      <c r="Q3366" s="67"/>
      <c r="S3366" s="71"/>
      <c r="U3366" s="71"/>
      <c r="W3366" s="71"/>
      <c r="Y3366" s="71"/>
    </row>
    <row r="3367" spans="1:25" s="70" customFormat="1" x14ac:dyDescent="0.2">
      <c r="A3367" s="67" t="s">
        <v>11</v>
      </c>
      <c r="B3367" s="67" t="s">
        <v>24</v>
      </c>
      <c r="C3367" s="67" t="s">
        <v>10</v>
      </c>
      <c r="D3367" s="67" t="s">
        <v>319</v>
      </c>
      <c r="E3367" s="88">
        <f>+IF(ISNUMBER(DATA!N477),DATA!N477,"n/a")</f>
        <v>5.01</v>
      </c>
      <c r="F3367" s="78">
        <f>+IF(ISNUMBER(DATA!O477),DATA!O477,"n/a")</f>
        <v>-7.0000000000000007E-2</v>
      </c>
      <c r="G3367" s="88">
        <f>+IF(ISNUMBER(DATA!X477),DATA!X477,"n/a")</f>
        <v>5.0599999999999996</v>
      </c>
      <c r="H3367" s="78">
        <f>+IF(ISNUMBER(DATA!Y477),DATA!Y477,"n/a")</f>
        <v>-0.03</v>
      </c>
      <c r="I3367" s="88">
        <f>+IF(ISNUMBER(DATA!AH477),DATA!AH477,"n/a")</f>
        <v>5.03</v>
      </c>
      <c r="J3367" s="78">
        <f>+IF(ISNUMBER(DATA!AI477),DATA!AI477,"n/a")</f>
        <v>-5.1999999999999998E-2</v>
      </c>
      <c r="K3367" s="88">
        <f>+IF(ISNUMBER(DATA!AR477),DATA!AR477,"n/a")</f>
        <v>4.9800000000000004</v>
      </c>
      <c r="L3367" s="78">
        <f>+IF(ISNUMBER(DATA!AS477),DATA!AS477,"n/a")</f>
        <v>-6.2E-2</v>
      </c>
      <c r="M3367" s="67"/>
      <c r="N3367" s="67"/>
      <c r="O3367" s="67"/>
      <c r="P3367" s="67"/>
      <c r="Q3367" s="67"/>
      <c r="S3367" s="71"/>
      <c r="U3367" s="71"/>
      <c r="W3367" s="71"/>
      <c r="Y3367" s="71"/>
    </row>
    <row r="3368" spans="1:25" s="70" customFormat="1" x14ac:dyDescent="0.2">
      <c r="A3368" s="67" t="s">
        <v>11</v>
      </c>
      <c r="B3368" s="67" t="s">
        <v>24</v>
      </c>
      <c r="C3368" s="67" t="s">
        <v>10</v>
      </c>
      <c r="D3368" s="67" t="s">
        <v>320</v>
      </c>
      <c r="E3368" s="88">
        <f>+IF(ISNUMBER(DATA!N478),DATA!N478,"n/a")</f>
        <v>4.6900000000000004</v>
      </c>
      <c r="F3368" s="78">
        <f>+IF(ISNUMBER(DATA!O478),DATA!O478,"n/a")</f>
        <v>-4.8000000000000001E-2</v>
      </c>
      <c r="G3368" s="88">
        <f>+IF(ISNUMBER(DATA!X478),DATA!X478,"n/a")</f>
        <v>4.83</v>
      </c>
      <c r="H3368" s="78">
        <f>+IF(ISNUMBER(DATA!Y478),DATA!Y478,"n/a")</f>
        <v>-7.6999999999999999E-2</v>
      </c>
      <c r="I3368" s="88">
        <f>+IF(ISNUMBER(DATA!AH478),DATA!AH478,"n/a")</f>
        <v>4.91</v>
      </c>
      <c r="J3368" s="78">
        <f>+IF(ISNUMBER(DATA!AI478),DATA!AI478,"n/a")</f>
        <v>-0.03</v>
      </c>
      <c r="K3368" s="88">
        <f>+IF(ISNUMBER(DATA!AR478),DATA!AR478,"n/a")</f>
        <v>4.8</v>
      </c>
      <c r="L3368" s="78">
        <f>+IF(ISNUMBER(DATA!AS478),DATA!AS478,"n/a")</f>
        <v>-2.5999999999999999E-2</v>
      </c>
      <c r="M3368" s="67"/>
      <c r="N3368" s="67"/>
      <c r="O3368" s="67"/>
      <c r="P3368" s="67"/>
      <c r="Q3368" s="67"/>
      <c r="S3368" s="71"/>
      <c r="U3368" s="71"/>
      <c r="W3368" s="71"/>
      <c r="Y3368" s="71"/>
    </row>
    <row r="3369" spans="1:25" s="70" customFormat="1" x14ac:dyDescent="0.2">
      <c r="A3369" s="67" t="s">
        <v>11</v>
      </c>
      <c r="B3369" s="67" t="s">
        <v>24</v>
      </c>
      <c r="C3369" s="67" t="s">
        <v>10</v>
      </c>
      <c r="D3369" s="67" t="s">
        <v>321</v>
      </c>
      <c r="E3369" s="88">
        <f>+IF(ISNUMBER(DATA!N479),DATA!N479,"n/a")</f>
        <v>4.8499999999999996</v>
      </c>
      <c r="F3369" s="78">
        <f>+IF(ISNUMBER(DATA!O479),DATA!O479,"n/a")</f>
        <v>-9.4E-2</v>
      </c>
      <c r="G3369" s="88">
        <f>+IF(ISNUMBER(DATA!X479),DATA!X479,"n/a")</f>
        <v>4.91</v>
      </c>
      <c r="H3369" s="78">
        <f>+IF(ISNUMBER(DATA!Y479),DATA!Y479,"n/a")</f>
        <v>-4.1000000000000002E-2</v>
      </c>
      <c r="I3369" s="88">
        <f>+IF(ISNUMBER(DATA!AH479),DATA!AH479,"n/a")</f>
        <v>4.82</v>
      </c>
      <c r="J3369" s="78">
        <f>+IF(ISNUMBER(DATA!AI479),DATA!AI479,"n/a")</f>
        <v>-7.4999999999999997E-2</v>
      </c>
      <c r="K3369" s="88">
        <f>+IF(ISNUMBER(DATA!AR479),DATA!AR479,"n/a")</f>
        <v>4.72</v>
      </c>
      <c r="L3369" s="78">
        <f>+IF(ISNUMBER(DATA!AS479),DATA!AS479,"n/a")</f>
        <v>-7.8E-2</v>
      </c>
      <c r="M3369" s="67"/>
      <c r="N3369" s="67"/>
      <c r="O3369" s="67"/>
      <c r="P3369" s="67"/>
      <c r="Q3369" s="67"/>
      <c r="S3369" s="71"/>
      <c r="U3369" s="71"/>
      <c r="W3369" s="71"/>
      <c r="Y3369" s="71"/>
    </row>
    <row r="3370" spans="1:25" s="70" customFormat="1" x14ac:dyDescent="0.2">
      <c r="A3370" s="67" t="s">
        <v>11</v>
      </c>
      <c r="B3370" s="67" t="s">
        <v>24</v>
      </c>
      <c r="C3370" s="67" t="s">
        <v>10</v>
      </c>
      <c r="D3370" s="67" t="s">
        <v>347</v>
      </c>
      <c r="E3370" s="88">
        <f>+IF(ISNUMBER(DATA!N480),DATA!N480,"n/a")</f>
        <v>3.23</v>
      </c>
      <c r="F3370" s="78">
        <f>+IF(ISNUMBER(DATA!O480),DATA!O480,"n/a")</f>
        <v>-0.108</v>
      </c>
      <c r="G3370" s="88">
        <f>+IF(ISNUMBER(DATA!X480),DATA!X480,"n/a")</f>
        <v>3.81</v>
      </c>
      <c r="H3370" s="78">
        <f>+IF(ISNUMBER(DATA!Y480),DATA!Y480,"n/a")</f>
        <v>0.17899999999999999</v>
      </c>
      <c r="I3370" s="88">
        <f>+IF(ISNUMBER(DATA!AH480),DATA!AH480,"n/a")</f>
        <v>3.76</v>
      </c>
      <c r="J3370" s="78">
        <f>+IF(ISNUMBER(DATA!AI480),DATA!AI480,"n/a")</f>
        <v>0.16</v>
      </c>
      <c r="K3370" s="88">
        <f>+IF(ISNUMBER(DATA!AR480),DATA!AR480,"n/a")</f>
        <v>3.59</v>
      </c>
      <c r="L3370" s="78">
        <f>+IF(ISNUMBER(DATA!AS480),DATA!AS480,"n/a")</f>
        <v>0.12</v>
      </c>
      <c r="M3370" s="67"/>
      <c r="N3370" s="67"/>
      <c r="O3370" s="67"/>
      <c r="P3370" s="67"/>
      <c r="Q3370" s="67"/>
      <c r="S3370" s="71"/>
      <c r="U3370" s="71"/>
      <c r="W3370" s="71"/>
      <c r="Y3370" s="71"/>
    </row>
    <row r="3371" spans="1:25" s="70" customFormat="1" x14ac:dyDescent="0.2">
      <c r="A3371" s="67" t="s">
        <v>11</v>
      </c>
      <c r="B3371" s="67" t="s">
        <v>24</v>
      </c>
      <c r="C3371" s="67" t="s">
        <v>10</v>
      </c>
      <c r="D3371" s="67" t="s">
        <v>348</v>
      </c>
      <c r="E3371" s="88">
        <f>+IF(ISNUMBER(DATA!N481),DATA!N481,"n/a")</f>
        <v>1.85</v>
      </c>
      <c r="F3371" s="78">
        <f>+IF(ISNUMBER(DATA!O481),DATA!O481,"n/a")</f>
        <v>0.06</v>
      </c>
      <c r="G3371" s="88">
        <f>+IF(ISNUMBER(DATA!X481),DATA!X481,"n/a")</f>
        <v>1.83</v>
      </c>
      <c r="H3371" s="78">
        <f>+IF(ISNUMBER(DATA!Y481),DATA!Y481,"n/a")</f>
        <v>5.5E-2</v>
      </c>
      <c r="I3371" s="88">
        <f>+IF(ISNUMBER(DATA!AH481),DATA!AH481,"n/a")</f>
        <v>1.76</v>
      </c>
      <c r="J3371" s="78">
        <f>+IF(ISNUMBER(DATA!AI481),DATA!AI481,"n/a")</f>
        <v>7.5999999999999998E-2</v>
      </c>
      <c r="K3371" s="88">
        <f>+IF(ISNUMBER(DATA!AR481),DATA!AR481,"n/a")</f>
        <v>1.75</v>
      </c>
      <c r="L3371" s="78">
        <f>+IF(ISNUMBER(DATA!AS481),DATA!AS481,"n/a")</f>
        <v>-0.191</v>
      </c>
      <c r="M3371" s="67"/>
      <c r="N3371" s="67"/>
      <c r="O3371" s="67"/>
      <c r="P3371" s="67"/>
      <c r="Q3371" s="67"/>
      <c r="S3371" s="71"/>
      <c r="U3371" s="71"/>
      <c r="W3371" s="71"/>
      <c r="Y3371" s="71"/>
    </row>
    <row r="3372" spans="1:25" x14ac:dyDescent="0.2">
      <c r="E3372" s="101"/>
      <c r="F3372" s="103"/>
      <c r="G3372" s="101"/>
      <c r="H3372" s="103"/>
      <c r="I3372" s="101"/>
      <c r="J3372" s="103"/>
      <c r="K3372" s="101"/>
      <c r="L3372" s="103"/>
    </row>
    <row r="3373" spans="1:25" s="70" customFormat="1" x14ac:dyDescent="0.2">
      <c r="A3373" s="67" t="s">
        <v>11</v>
      </c>
      <c r="B3373" s="67" t="s">
        <v>24</v>
      </c>
      <c r="C3373" s="67" t="s">
        <v>26</v>
      </c>
      <c r="D3373" s="67" t="s">
        <v>274</v>
      </c>
      <c r="E3373" s="88">
        <f>+IF(ISNUMBER(DATA!P432),DATA!P432,"n/a")</f>
        <v>3.1</v>
      </c>
      <c r="F3373" s="78">
        <f>+IF(ISNUMBER(DATA!Q432),DATA!Q432,"n/a")</f>
        <v>5.2999999999999999E-2</v>
      </c>
      <c r="G3373" s="88">
        <f>+IF(ISNUMBER(DATA!Z432),DATA!Z432,"n/a")</f>
        <v>3.02</v>
      </c>
      <c r="H3373" s="78">
        <f>+IF(ISNUMBER(DATA!AA432),DATA!AA432,"n/a")</f>
        <v>0.03</v>
      </c>
      <c r="I3373" s="88">
        <f>+IF(ISNUMBER(DATA!AJ432),DATA!AJ432,"n/a")</f>
        <v>2.93</v>
      </c>
      <c r="J3373" s="78">
        <f>+IF(ISNUMBER(DATA!AK432),DATA!AK432,"n/a")</f>
        <v>7.0000000000000001E-3</v>
      </c>
      <c r="K3373" s="88">
        <f>+IF(ISNUMBER(DATA!AT432),DATA!AT432,"n/a")</f>
        <v>2.97</v>
      </c>
      <c r="L3373" s="78">
        <f>+IF(ISNUMBER(DATA!AU432),DATA!AU432,"n/a")</f>
        <v>3.5999999999999997E-2</v>
      </c>
      <c r="M3373" s="67"/>
      <c r="N3373" s="67"/>
      <c r="O3373" s="67"/>
      <c r="P3373" s="67"/>
      <c r="Q3373" s="67"/>
      <c r="S3373" s="71"/>
      <c r="U3373" s="71"/>
      <c r="W3373" s="71"/>
      <c r="Y3373" s="71"/>
    </row>
    <row r="3374" spans="1:25" s="70" customFormat="1" x14ac:dyDescent="0.2">
      <c r="A3374" s="67" t="s">
        <v>11</v>
      </c>
      <c r="B3374" s="67" t="s">
        <v>24</v>
      </c>
      <c r="C3374" s="67" t="s">
        <v>26</v>
      </c>
      <c r="D3374" s="67" t="s">
        <v>275</v>
      </c>
      <c r="E3374" s="88">
        <f>+IF(ISNUMBER(DATA!P433),DATA!P433,"n/a")</f>
        <v>2.64</v>
      </c>
      <c r="F3374" s="78">
        <f>+IF(ISNUMBER(DATA!Q433),DATA!Q433,"n/a")</f>
        <v>-4.2999999999999997E-2</v>
      </c>
      <c r="G3374" s="88">
        <f>+IF(ISNUMBER(DATA!Z433),DATA!Z433,"n/a")</f>
        <v>2.64</v>
      </c>
      <c r="H3374" s="78">
        <f>+IF(ISNUMBER(DATA!AA433),DATA!AA433,"n/a")</f>
        <v>2.5999999999999999E-2</v>
      </c>
      <c r="I3374" s="88">
        <f>+IF(ISNUMBER(DATA!AJ433),DATA!AJ433,"n/a")</f>
        <v>2.65</v>
      </c>
      <c r="J3374" s="78">
        <f>+IF(ISNUMBER(DATA!AK433),DATA!AK433,"n/a")</f>
        <v>2.4E-2</v>
      </c>
      <c r="K3374" s="88">
        <f>+IF(ISNUMBER(DATA!AT433),DATA!AT433,"n/a")</f>
        <v>2.63</v>
      </c>
      <c r="L3374" s="78">
        <f>+IF(ISNUMBER(DATA!AU433),DATA!AU433,"n/a")</f>
        <v>3.6999999999999998E-2</v>
      </c>
      <c r="M3374" s="67"/>
      <c r="N3374" s="67"/>
      <c r="O3374" s="67"/>
      <c r="P3374" s="67"/>
      <c r="Q3374" s="67"/>
      <c r="S3374" s="71"/>
      <c r="U3374" s="71"/>
      <c r="W3374" s="71"/>
      <c r="Y3374" s="71"/>
    </row>
    <row r="3375" spans="1:25" s="70" customFormat="1" x14ac:dyDescent="0.2">
      <c r="A3375" s="67" t="s">
        <v>11</v>
      </c>
      <c r="B3375" s="67" t="s">
        <v>24</v>
      </c>
      <c r="C3375" s="67" t="s">
        <v>26</v>
      </c>
      <c r="D3375" s="67" t="s">
        <v>276</v>
      </c>
      <c r="E3375" s="88">
        <f>+IF(ISNUMBER(DATA!P434),DATA!P434,"n/a")</f>
        <v>2.62</v>
      </c>
      <c r="F3375" s="78">
        <f>+IF(ISNUMBER(DATA!Q434),DATA!Q434,"n/a")</f>
        <v>9.1999999999999998E-2</v>
      </c>
      <c r="G3375" s="88">
        <f>+IF(ISNUMBER(DATA!Z434),DATA!Z434,"n/a")</f>
        <v>2.64</v>
      </c>
      <c r="H3375" s="78">
        <f>+IF(ISNUMBER(DATA!AA434),DATA!AA434,"n/a")</f>
        <v>9.4E-2</v>
      </c>
      <c r="I3375" s="88">
        <f>+IF(ISNUMBER(DATA!AJ434),DATA!AJ434,"n/a")</f>
        <v>2.64</v>
      </c>
      <c r="J3375" s="78">
        <f>+IF(ISNUMBER(DATA!AK434),DATA!AK434,"n/a")</f>
        <v>0.109</v>
      </c>
      <c r="K3375" s="88">
        <f>+IF(ISNUMBER(DATA!AT434),DATA!AT434,"n/a")</f>
        <v>2.5099999999999998</v>
      </c>
      <c r="L3375" s="78">
        <f>+IF(ISNUMBER(DATA!AU434),DATA!AU434,"n/a")</f>
        <v>6.5000000000000002E-2</v>
      </c>
      <c r="M3375" s="67"/>
      <c r="N3375" s="67"/>
      <c r="O3375" s="67"/>
      <c r="P3375" s="67"/>
      <c r="Q3375" s="67"/>
      <c r="S3375" s="71"/>
      <c r="U3375" s="71"/>
      <c r="W3375" s="71"/>
      <c r="Y3375" s="71"/>
    </row>
    <row r="3376" spans="1:25" s="70" customFormat="1" x14ac:dyDescent="0.2">
      <c r="A3376" s="67" t="s">
        <v>11</v>
      </c>
      <c r="B3376" s="67" t="s">
        <v>24</v>
      </c>
      <c r="C3376" s="67" t="s">
        <v>26</v>
      </c>
      <c r="D3376" s="67" t="s">
        <v>277</v>
      </c>
      <c r="E3376" s="88">
        <f>+IF(ISNUMBER(DATA!P435),DATA!P435,"n/a")</f>
        <v>2.69</v>
      </c>
      <c r="F3376" s="78">
        <f>+IF(ISNUMBER(DATA!Q435),DATA!Q435,"n/a")</f>
        <v>-3.7999999999999999E-2</v>
      </c>
      <c r="G3376" s="88">
        <f>+IF(ISNUMBER(DATA!Z435),DATA!Z435,"n/a")</f>
        <v>2.67</v>
      </c>
      <c r="H3376" s="78">
        <f>+IF(ISNUMBER(DATA!AA435),DATA!AA435,"n/a")</f>
        <v>2.1999999999999999E-2</v>
      </c>
      <c r="I3376" s="88">
        <f>+IF(ISNUMBER(DATA!AJ435),DATA!AJ435,"n/a")</f>
        <v>2.67</v>
      </c>
      <c r="J3376" s="78">
        <f>+IF(ISNUMBER(DATA!AK435),DATA!AK435,"n/a")</f>
        <v>2.3E-2</v>
      </c>
      <c r="K3376" s="88">
        <f>+IF(ISNUMBER(DATA!AT435),DATA!AT435,"n/a")</f>
        <v>2.64</v>
      </c>
      <c r="L3376" s="78">
        <f>+IF(ISNUMBER(DATA!AU435),DATA!AU435,"n/a")</f>
        <v>3.1E-2</v>
      </c>
      <c r="M3376" s="67"/>
      <c r="N3376" s="67"/>
      <c r="O3376" s="67"/>
      <c r="P3376" s="67"/>
      <c r="Q3376" s="67"/>
      <c r="S3376" s="71"/>
      <c r="U3376" s="71"/>
      <c r="W3376" s="71"/>
      <c r="Y3376" s="71"/>
    </row>
    <row r="3377" spans="1:25" s="70" customFormat="1" x14ac:dyDescent="0.2">
      <c r="A3377" s="67" t="s">
        <v>11</v>
      </c>
      <c r="B3377" s="67" t="s">
        <v>24</v>
      </c>
      <c r="C3377" s="67" t="s">
        <v>26</v>
      </c>
      <c r="D3377" s="67" t="s">
        <v>278</v>
      </c>
      <c r="E3377" s="88">
        <f>+IF(ISNUMBER(DATA!P436),DATA!P436,"n/a")</f>
        <v>2.85</v>
      </c>
      <c r="F3377" s="78">
        <f>+IF(ISNUMBER(DATA!Q436),DATA!Q436,"n/a")</f>
        <v>0.08</v>
      </c>
      <c r="G3377" s="88">
        <f>+IF(ISNUMBER(DATA!Z436),DATA!Z436,"n/a")</f>
        <v>2.9</v>
      </c>
      <c r="H3377" s="78">
        <f>+IF(ISNUMBER(DATA!AA436),DATA!AA436,"n/a")</f>
        <v>7.0999999999999994E-2</v>
      </c>
      <c r="I3377" s="88">
        <f>+IF(ISNUMBER(DATA!AJ436),DATA!AJ436,"n/a")</f>
        <v>2.91</v>
      </c>
      <c r="J3377" s="78">
        <f>+IF(ISNUMBER(DATA!AK436),DATA!AK436,"n/a")</f>
        <v>9.4E-2</v>
      </c>
      <c r="K3377" s="88">
        <f>+IF(ISNUMBER(DATA!AT436),DATA!AT436,"n/a")</f>
        <v>2.76</v>
      </c>
      <c r="L3377" s="78">
        <f>+IF(ISNUMBER(DATA!AU436),DATA!AU436,"n/a")</f>
        <v>5.0999999999999997E-2</v>
      </c>
      <c r="M3377" s="67"/>
      <c r="N3377" s="67"/>
      <c r="O3377" s="67"/>
      <c r="P3377" s="67"/>
      <c r="Q3377" s="67"/>
      <c r="S3377" s="71"/>
      <c r="U3377" s="71"/>
      <c r="W3377" s="71"/>
      <c r="Y3377" s="71"/>
    </row>
    <row r="3378" spans="1:25" s="70" customFormat="1" x14ac:dyDescent="0.2">
      <c r="A3378" s="67" t="s">
        <v>11</v>
      </c>
      <c r="B3378" s="67" t="s">
        <v>24</v>
      </c>
      <c r="C3378" s="67" t="s">
        <v>26</v>
      </c>
      <c r="D3378" s="67" t="s">
        <v>279</v>
      </c>
      <c r="E3378" s="88">
        <f>+IF(ISNUMBER(DATA!P437),DATA!P437,"n/a")</f>
        <v>2.5099999999999998</v>
      </c>
      <c r="F3378" s="78">
        <f>+IF(ISNUMBER(DATA!Q437),DATA!Q437,"n/a")</f>
        <v>-0.01</v>
      </c>
      <c r="G3378" s="88">
        <f>+IF(ISNUMBER(DATA!Z437),DATA!Z437,"n/a")</f>
        <v>2.61</v>
      </c>
      <c r="H3378" s="78">
        <f>+IF(ISNUMBER(DATA!AA437),DATA!AA437,"n/a")</f>
        <v>-2E-3</v>
      </c>
      <c r="I3378" s="88">
        <f>+IF(ISNUMBER(DATA!AJ437),DATA!AJ437,"n/a")</f>
        <v>2.65</v>
      </c>
      <c r="J3378" s="78">
        <f>+IF(ISNUMBER(DATA!AK437),DATA!AK437,"n/a")</f>
        <v>2.8000000000000001E-2</v>
      </c>
      <c r="K3378" s="88">
        <f>+IF(ISNUMBER(DATA!AT437),DATA!AT437,"n/a")</f>
        <v>2.59</v>
      </c>
      <c r="L3378" s="78">
        <f>+IF(ISNUMBER(DATA!AU437),DATA!AU437,"n/a")</f>
        <v>4.2999999999999997E-2</v>
      </c>
      <c r="M3378" s="67"/>
      <c r="N3378" s="67"/>
      <c r="O3378" s="67"/>
      <c r="P3378" s="67"/>
      <c r="Q3378" s="67"/>
      <c r="S3378" s="71"/>
      <c r="U3378" s="71"/>
      <c r="W3378" s="71"/>
      <c r="Y3378" s="71"/>
    </row>
    <row r="3379" spans="1:25" s="70" customFormat="1" x14ac:dyDescent="0.2">
      <c r="A3379" s="67" t="s">
        <v>11</v>
      </c>
      <c r="B3379" s="67" t="s">
        <v>24</v>
      </c>
      <c r="C3379" s="67" t="s">
        <v>26</v>
      </c>
      <c r="D3379" s="67" t="s">
        <v>280</v>
      </c>
      <c r="E3379" s="88">
        <f>+IF(ISNUMBER(DATA!P438),DATA!P438,"n/a")</f>
        <v>2.76</v>
      </c>
      <c r="F3379" s="78">
        <f>+IF(ISNUMBER(DATA!Q438),DATA!Q438,"n/a")</f>
        <v>-4.4999999999999998E-2</v>
      </c>
      <c r="G3379" s="88">
        <f>+IF(ISNUMBER(DATA!Z438),DATA!Z438,"n/a")</f>
        <v>2.73</v>
      </c>
      <c r="H3379" s="78">
        <f>+IF(ISNUMBER(DATA!AA438),DATA!AA438,"n/a")</f>
        <v>-6.7000000000000004E-2</v>
      </c>
      <c r="I3379" s="88">
        <f>+IF(ISNUMBER(DATA!AJ438),DATA!AJ438,"n/a")</f>
        <v>2.82</v>
      </c>
      <c r="J3379" s="78">
        <f>+IF(ISNUMBER(DATA!AK438),DATA!AK438,"n/a")</f>
        <v>-5.8999999999999997E-2</v>
      </c>
      <c r="K3379" s="88">
        <f>+IF(ISNUMBER(DATA!AT438),DATA!AT438,"n/a")</f>
        <v>2.87</v>
      </c>
      <c r="L3379" s="78">
        <f>+IF(ISNUMBER(DATA!AU438),DATA!AU438,"n/a")</f>
        <v>-3.1E-2</v>
      </c>
      <c r="M3379" s="67"/>
      <c r="N3379" s="67"/>
      <c r="O3379" s="67"/>
      <c r="P3379" s="67"/>
      <c r="Q3379" s="67"/>
      <c r="S3379" s="71"/>
      <c r="U3379" s="71"/>
      <c r="W3379" s="71"/>
      <c r="Y3379" s="71"/>
    </row>
    <row r="3380" spans="1:25" s="70" customFormat="1" x14ac:dyDescent="0.2">
      <c r="A3380" s="67" t="s">
        <v>11</v>
      </c>
      <c r="B3380" s="67" t="s">
        <v>24</v>
      </c>
      <c r="C3380" s="67" t="s">
        <v>26</v>
      </c>
      <c r="D3380" s="67" t="s">
        <v>281</v>
      </c>
      <c r="E3380" s="88">
        <f>+IF(ISNUMBER(DATA!P439),DATA!P439,"n/a")</f>
        <v>2.44</v>
      </c>
      <c r="F3380" s="78">
        <f>+IF(ISNUMBER(DATA!Q439),DATA!Q439,"n/a")</f>
        <v>-0.05</v>
      </c>
      <c r="G3380" s="88">
        <f>+IF(ISNUMBER(DATA!Z439),DATA!Z439,"n/a")</f>
        <v>2.57</v>
      </c>
      <c r="H3380" s="78">
        <f>+IF(ISNUMBER(DATA!AA439),DATA!AA439,"n/a")</f>
        <v>5.5E-2</v>
      </c>
      <c r="I3380" s="88">
        <f>+IF(ISNUMBER(DATA!AJ439),DATA!AJ439,"n/a")</f>
        <v>2.62</v>
      </c>
      <c r="J3380" s="78">
        <f>+IF(ISNUMBER(DATA!AK439),DATA!AK439,"n/a")</f>
        <v>4.9000000000000002E-2</v>
      </c>
      <c r="K3380" s="88">
        <f>+IF(ISNUMBER(DATA!AT439),DATA!AT439,"n/a")</f>
        <v>2.62</v>
      </c>
      <c r="L3380" s="78">
        <f>+IF(ISNUMBER(DATA!AU439),DATA!AU439,"n/a")</f>
        <v>6.6000000000000003E-2</v>
      </c>
      <c r="M3380" s="67"/>
      <c r="N3380" s="67"/>
      <c r="O3380" s="67"/>
      <c r="P3380" s="67"/>
      <c r="Q3380" s="67"/>
      <c r="S3380" s="71"/>
      <c r="U3380" s="71"/>
      <c r="W3380" s="71"/>
      <c r="Y3380" s="71"/>
    </row>
    <row r="3381" spans="1:25" s="70" customFormat="1" x14ac:dyDescent="0.2">
      <c r="A3381" s="67" t="s">
        <v>11</v>
      </c>
      <c r="B3381" s="67" t="s">
        <v>24</v>
      </c>
      <c r="C3381" s="67" t="s">
        <v>26</v>
      </c>
      <c r="D3381" s="67" t="s">
        <v>282</v>
      </c>
      <c r="E3381" s="88">
        <f>+IF(ISNUMBER(DATA!P440),DATA!P440,"n/a")</f>
        <v>2.4900000000000002</v>
      </c>
      <c r="F3381" s="78">
        <f>+IF(ISNUMBER(DATA!Q440),DATA!Q440,"n/a")</f>
        <v>0.124</v>
      </c>
      <c r="G3381" s="88">
        <f>+IF(ISNUMBER(DATA!Z440),DATA!Z440,"n/a")</f>
        <v>2.67</v>
      </c>
      <c r="H3381" s="78">
        <f>+IF(ISNUMBER(DATA!AA440),DATA!AA440,"n/a")</f>
        <v>0.308</v>
      </c>
      <c r="I3381" s="88">
        <f>+IF(ISNUMBER(DATA!AJ440),DATA!AJ440,"n/a")</f>
        <v>2.69</v>
      </c>
      <c r="J3381" s="78">
        <f>+IF(ISNUMBER(DATA!AK440),DATA!AK440,"n/a")</f>
        <v>0.308</v>
      </c>
      <c r="K3381" s="88">
        <f>+IF(ISNUMBER(DATA!AT440),DATA!AT440,"n/a")</f>
        <v>2.56</v>
      </c>
      <c r="L3381" s="78">
        <f>+IF(ISNUMBER(DATA!AU440),DATA!AU440,"n/a")</f>
        <v>0.255</v>
      </c>
      <c r="M3381" s="67"/>
      <c r="N3381" s="67"/>
      <c r="O3381" s="67"/>
      <c r="P3381" s="67"/>
      <c r="Q3381" s="67"/>
      <c r="S3381" s="71"/>
      <c r="U3381" s="71"/>
      <c r="W3381" s="71"/>
      <c r="Y3381" s="71"/>
    </row>
    <row r="3382" spans="1:25" s="70" customFormat="1" x14ac:dyDescent="0.2">
      <c r="A3382" s="67" t="s">
        <v>11</v>
      </c>
      <c r="B3382" s="67" t="s">
        <v>24</v>
      </c>
      <c r="C3382" s="67" t="s">
        <v>26</v>
      </c>
      <c r="D3382" s="67" t="s">
        <v>283</v>
      </c>
      <c r="E3382" s="88">
        <f>+IF(ISNUMBER(DATA!P441),DATA!P441,"n/a")</f>
        <v>2.96</v>
      </c>
      <c r="F3382" s="78">
        <f>+IF(ISNUMBER(DATA!Q441),DATA!Q441,"n/a")</f>
        <v>-1.0999999999999999E-2</v>
      </c>
      <c r="G3382" s="88">
        <f>+IF(ISNUMBER(DATA!Z441),DATA!Z441,"n/a")</f>
        <v>2.98</v>
      </c>
      <c r="H3382" s="78">
        <f>+IF(ISNUMBER(DATA!AA441),DATA!AA441,"n/a")</f>
        <v>0.01</v>
      </c>
      <c r="I3382" s="88">
        <f>+IF(ISNUMBER(DATA!AJ441),DATA!AJ441,"n/a")</f>
        <v>2.99</v>
      </c>
      <c r="J3382" s="78">
        <f>+IF(ISNUMBER(DATA!AK441),DATA!AK441,"n/a")</f>
        <v>2.1000000000000001E-2</v>
      </c>
      <c r="K3382" s="88">
        <f>+IF(ISNUMBER(DATA!AT441),DATA!AT441,"n/a")</f>
        <v>2.96</v>
      </c>
      <c r="L3382" s="78">
        <f>+IF(ISNUMBER(DATA!AU441),DATA!AU441,"n/a")</f>
        <v>4.2999999999999997E-2</v>
      </c>
      <c r="M3382" s="67"/>
      <c r="N3382" s="67"/>
      <c r="O3382" s="67"/>
      <c r="P3382" s="67"/>
      <c r="Q3382" s="67"/>
      <c r="S3382" s="71"/>
      <c r="U3382" s="71"/>
      <c r="W3382" s="71"/>
      <c r="Y3382" s="71"/>
    </row>
    <row r="3383" spans="1:25" s="70" customFormat="1" x14ac:dyDescent="0.2">
      <c r="A3383" s="67" t="s">
        <v>11</v>
      </c>
      <c r="B3383" s="67" t="s">
        <v>24</v>
      </c>
      <c r="C3383" s="67" t="s">
        <v>26</v>
      </c>
      <c r="D3383" s="67" t="s">
        <v>284</v>
      </c>
      <c r="E3383" s="88">
        <f>+IF(ISNUMBER(DATA!P442),DATA!P442,"n/a")</f>
        <v>2.2400000000000002</v>
      </c>
      <c r="F3383" s="78">
        <f>+IF(ISNUMBER(DATA!Q442),DATA!Q442,"n/a")</f>
        <v>-6.6000000000000003E-2</v>
      </c>
      <c r="G3383" s="88">
        <f>+IF(ISNUMBER(DATA!Z442),DATA!Z442,"n/a")</f>
        <v>2.4300000000000002</v>
      </c>
      <c r="H3383" s="78">
        <f>+IF(ISNUMBER(DATA!AA442),DATA!AA442,"n/a")</f>
        <v>0.111</v>
      </c>
      <c r="I3383" s="88">
        <f>+IF(ISNUMBER(DATA!AJ442),DATA!AJ442,"n/a")</f>
        <v>2.4</v>
      </c>
      <c r="J3383" s="78">
        <f>+IF(ISNUMBER(DATA!AK442),DATA!AK442,"n/a")</f>
        <v>9.2999999999999999E-2</v>
      </c>
      <c r="K3383" s="88">
        <f>+IF(ISNUMBER(DATA!AT442),DATA!AT442,"n/a")</f>
        <v>2.35</v>
      </c>
      <c r="L3383" s="78">
        <f>+IF(ISNUMBER(DATA!AU442),DATA!AU442,"n/a")</f>
        <v>8.6999999999999994E-2</v>
      </c>
      <c r="M3383" s="67"/>
      <c r="N3383" s="67"/>
      <c r="O3383" s="67"/>
      <c r="P3383" s="67"/>
      <c r="Q3383" s="67"/>
      <c r="S3383" s="71"/>
      <c r="U3383" s="71"/>
      <c r="W3383" s="71"/>
      <c r="Y3383" s="71"/>
    </row>
    <row r="3384" spans="1:25" s="70" customFormat="1" x14ac:dyDescent="0.2">
      <c r="A3384" s="67" t="s">
        <v>11</v>
      </c>
      <c r="B3384" s="67" t="s">
        <v>24</v>
      </c>
      <c r="C3384" s="67" t="s">
        <v>26</v>
      </c>
      <c r="D3384" s="67" t="s">
        <v>285</v>
      </c>
      <c r="E3384" s="88">
        <f>+IF(ISNUMBER(DATA!P443),DATA!P443,"n/a")</f>
        <v>3.08</v>
      </c>
      <c r="F3384" s="78">
        <f>+IF(ISNUMBER(DATA!Q443),DATA!Q443,"n/a")</f>
        <v>8.4000000000000005E-2</v>
      </c>
      <c r="G3384" s="88">
        <f>+IF(ISNUMBER(DATA!Z443),DATA!Z443,"n/a")</f>
        <v>3.06</v>
      </c>
      <c r="H3384" s="78">
        <f>+IF(ISNUMBER(DATA!AA443),DATA!AA443,"n/a")</f>
        <v>0.10299999999999999</v>
      </c>
      <c r="I3384" s="88">
        <f>+IF(ISNUMBER(DATA!AJ443),DATA!AJ443,"n/a")</f>
        <v>3.09</v>
      </c>
      <c r="J3384" s="78">
        <f>+IF(ISNUMBER(DATA!AK443),DATA!AK443,"n/a")</f>
        <v>0.112</v>
      </c>
      <c r="K3384" s="88">
        <f>+IF(ISNUMBER(DATA!AT443),DATA!AT443,"n/a")</f>
        <v>3.03</v>
      </c>
      <c r="L3384" s="78">
        <f>+IF(ISNUMBER(DATA!AU443),DATA!AU443,"n/a")</f>
        <v>9.7000000000000003E-2</v>
      </c>
      <c r="M3384" s="67"/>
      <c r="N3384" s="67"/>
      <c r="O3384" s="67"/>
      <c r="P3384" s="67"/>
      <c r="Q3384" s="67"/>
      <c r="S3384" s="71"/>
      <c r="U3384" s="71"/>
      <c r="W3384" s="71"/>
      <c r="Y3384" s="71"/>
    </row>
    <row r="3385" spans="1:25" s="70" customFormat="1" x14ac:dyDescent="0.2">
      <c r="A3385" s="67" t="s">
        <v>11</v>
      </c>
      <c r="B3385" s="67" t="s">
        <v>24</v>
      </c>
      <c r="C3385" s="67" t="s">
        <v>26</v>
      </c>
      <c r="D3385" s="67" t="s">
        <v>286</v>
      </c>
      <c r="E3385" s="88">
        <f>+IF(ISNUMBER(DATA!P444),DATA!P444,"n/a")</f>
        <v>2.8</v>
      </c>
      <c r="F3385" s="78">
        <f>+IF(ISNUMBER(DATA!Q444),DATA!Q444,"n/a")</f>
        <v>5.6000000000000001E-2</v>
      </c>
      <c r="G3385" s="88">
        <f>+IF(ISNUMBER(DATA!Z444),DATA!Z444,"n/a")</f>
        <v>2.83</v>
      </c>
      <c r="H3385" s="78">
        <f>+IF(ISNUMBER(DATA!AA444),DATA!AA444,"n/a")</f>
        <v>6.2E-2</v>
      </c>
      <c r="I3385" s="88">
        <f>+IF(ISNUMBER(DATA!AJ444),DATA!AJ444,"n/a")</f>
        <v>2.81</v>
      </c>
      <c r="J3385" s="78">
        <f>+IF(ISNUMBER(DATA!AK444),DATA!AK444,"n/a")</f>
        <v>5.5E-2</v>
      </c>
      <c r="K3385" s="88">
        <f>+IF(ISNUMBER(DATA!AT444),DATA!AT444,"n/a")</f>
        <v>2.73</v>
      </c>
      <c r="L3385" s="78">
        <f>+IF(ISNUMBER(DATA!AU444),DATA!AU444,"n/a")</f>
        <v>3.5000000000000003E-2</v>
      </c>
      <c r="M3385" s="67"/>
      <c r="N3385" s="67"/>
      <c r="O3385" s="67"/>
      <c r="P3385" s="67"/>
      <c r="Q3385" s="67"/>
      <c r="S3385" s="71"/>
      <c r="U3385" s="71"/>
      <c r="W3385" s="71"/>
      <c r="Y3385" s="71"/>
    </row>
    <row r="3386" spans="1:25" s="70" customFormat="1" x14ac:dyDescent="0.2">
      <c r="A3386" s="67" t="s">
        <v>11</v>
      </c>
      <c r="B3386" s="67" t="s">
        <v>24</v>
      </c>
      <c r="C3386" s="67" t="s">
        <v>26</v>
      </c>
      <c r="D3386" s="67" t="s">
        <v>287</v>
      </c>
      <c r="E3386" s="88">
        <f>+IF(ISNUMBER(DATA!P445),DATA!P445,"n/a")</f>
        <v>1.88</v>
      </c>
      <c r="F3386" s="78">
        <f>+IF(ISNUMBER(DATA!Q445),DATA!Q445,"n/a")</f>
        <v>-0.13400000000000001</v>
      </c>
      <c r="G3386" s="88">
        <f>+IF(ISNUMBER(DATA!Z445),DATA!Z445,"n/a")</f>
        <v>2.21</v>
      </c>
      <c r="H3386" s="78">
        <f>+IF(ISNUMBER(DATA!AA445),DATA!AA445,"n/a")</f>
        <v>0.19800000000000001</v>
      </c>
      <c r="I3386" s="88">
        <f>+IF(ISNUMBER(DATA!AJ445),DATA!AJ445,"n/a")</f>
        <v>2.2000000000000002</v>
      </c>
      <c r="J3386" s="78">
        <f>+IF(ISNUMBER(DATA!AK445),DATA!AK445,"n/a")</f>
        <v>0.185</v>
      </c>
      <c r="K3386" s="88">
        <f>+IF(ISNUMBER(DATA!AT445),DATA!AT445,"n/a")</f>
        <v>2.15</v>
      </c>
      <c r="L3386" s="78">
        <f>+IF(ISNUMBER(DATA!AU445),DATA!AU445,"n/a")</f>
        <v>0.156</v>
      </c>
      <c r="M3386" s="67"/>
      <c r="N3386" s="67"/>
      <c r="O3386" s="67"/>
      <c r="P3386" s="67"/>
      <c r="Q3386" s="67"/>
      <c r="S3386" s="71"/>
      <c r="U3386" s="71"/>
      <c r="W3386" s="71"/>
      <c r="Y3386" s="71"/>
    </row>
    <row r="3387" spans="1:25" s="70" customFormat="1" x14ac:dyDescent="0.2">
      <c r="A3387" s="67" t="s">
        <v>11</v>
      </c>
      <c r="B3387" s="67" t="s">
        <v>24</v>
      </c>
      <c r="C3387" s="67" t="s">
        <v>26</v>
      </c>
      <c r="D3387" s="67" t="s">
        <v>288</v>
      </c>
      <c r="E3387" s="88">
        <f>+IF(ISNUMBER(DATA!P446),DATA!P446,"n/a")</f>
        <v>1.49</v>
      </c>
      <c r="F3387" s="78">
        <f>+IF(ISNUMBER(DATA!Q446),DATA!Q446,"n/a")</f>
        <v>-0.21299999999999999</v>
      </c>
      <c r="G3387" s="88">
        <f>+IF(ISNUMBER(DATA!Z446),DATA!Z446,"n/a")</f>
        <v>1.65</v>
      </c>
      <c r="H3387" s="78">
        <f>+IF(ISNUMBER(DATA!AA446),DATA!AA446,"n/a")</f>
        <v>4.9000000000000002E-2</v>
      </c>
      <c r="I3387" s="88">
        <f>+IF(ISNUMBER(DATA!AJ446),DATA!AJ446,"n/a")</f>
        <v>1.76</v>
      </c>
      <c r="J3387" s="78">
        <f>+IF(ISNUMBER(DATA!AK446),DATA!AK446,"n/a")</f>
        <v>0.108</v>
      </c>
      <c r="K3387" s="88">
        <f>+IF(ISNUMBER(DATA!AT446),DATA!AT446,"n/a")</f>
        <v>1.77</v>
      </c>
      <c r="L3387" s="78">
        <f>+IF(ISNUMBER(DATA!AU446),DATA!AU446,"n/a")</f>
        <v>0.108</v>
      </c>
      <c r="M3387" s="67"/>
      <c r="N3387" s="67"/>
      <c r="O3387" s="67"/>
      <c r="P3387" s="67"/>
      <c r="Q3387" s="67"/>
      <c r="S3387" s="71"/>
      <c r="U3387" s="71"/>
      <c r="W3387" s="71"/>
      <c r="Y3387" s="71"/>
    </row>
    <row r="3388" spans="1:25" s="70" customFormat="1" x14ac:dyDescent="0.2">
      <c r="A3388" s="67" t="s">
        <v>11</v>
      </c>
      <c r="B3388" s="67" t="s">
        <v>24</v>
      </c>
      <c r="C3388" s="67" t="s">
        <v>26</v>
      </c>
      <c r="D3388" s="67" t="s">
        <v>289</v>
      </c>
      <c r="E3388" s="88">
        <f>+IF(ISNUMBER(DATA!P447),DATA!P447,"n/a")</f>
        <v>2.8</v>
      </c>
      <c r="F3388" s="78">
        <f>+IF(ISNUMBER(DATA!Q447),DATA!Q447,"n/a")</f>
        <v>0.104</v>
      </c>
      <c r="G3388" s="88">
        <f>+IF(ISNUMBER(DATA!Z447),DATA!Z447,"n/a")</f>
        <v>2.84</v>
      </c>
      <c r="H3388" s="78">
        <f>+IF(ISNUMBER(DATA!AA447),DATA!AA447,"n/a")</f>
        <v>9.5000000000000001E-2</v>
      </c>
      <c r="I3388" s="88">
        <f>+IF(ISNUMBER(DATA!AJ447),DATA!AJ447,"n/a")</f>
        <v>2.87</v>
      </c>
      <c r="J3388" s="78">
        <f>+IF(ISNUMBER(DATA!AK447),DATA!AK447,"n/a")</f>
        <v>0.126</v>
      </c>
      <c r="K3388" s="88">
        <f>+IF(ISNUMBER(DATA!AT447),DATA!AT447,"n/a")</f>
        <v>2.68</v>
      </c>
      <c r="L3388" s="78">
        <f>+IF(ISNUMBER(DATA!AU447),DATA!AU447,"n/a")</f>
        <v>8.7999999999999995E-2</v>
      </c>
      <c r="M3388" s="67"/>
      <c r="N3388" s="67"/>
      <c r="O3388" s="67"/>
      <c r="P3388" s="67"/>
      <c r="Q3388" s="67"/>
      <c r="S3388" s="71"/>
      <c r="U3388" s="71"/>
      <c r="W3388" s="71"/>
      <c r="Y3388" s="71"/>
    </row>
    <row r="3389" spans="1:25" s="70" customFormat="1" x14ac:dyDescent="0.2">
      <c r="A3389" s="67" t="s">
        <v>11</v>
      </c>
      <c r="B3389" s="67" t="s">
        <v>24</v>
      </c>
      <c r="C3389" s="67" t="s">
        <v>26</v>
      </c>
      <c r="D3389" s="67" t="s">
        <v>290</v>
      </c>
      <c r="E3389" s="88">
        <f>+IF(ISNUMBER(DATA!P448),DATA!P448,"n/a")</f>
        <v>2.97</v>
      </c>
      <c r="F3389" s="78">
        <f>+IF(ISNUMBER(DATA!Q448),DATA!Q448,"n/a")</f>
        <v>0.22900000000000001</v>
      </c>
      <c r="G3389" s="88">
        <f>+IF(ISNUMBER(DATA!Z448),DATA!Z448,"n/a")</f>
        <v>2.98</v>
      </c>
      <c r="H3389" s="78">
        <f>+IF(ISNUMBER(DATA!AA448),DATA!AA448,"n/a")</f>
        <v>0.20499999999999999</v>
      </c>
      <c r="I3389" s="88">
        <f>+IF(ISNUMBER(DATA!AJ448),DATA!AJ448,"n/a")</f>
        <v>2.91</v>
      </c>
      <c r="J3389" s="78">
        <f>+IF(ISNUMBER(DATA!AK448),DATA!AK448,"n/a")</f>
        <v>0.19900000000000001</v>
      </c>
      <c r="K3389" s="88">
        <f>+IF(ISNUMBER(DATA!AT448),DATA!AT448,"n/a")</f>
        <v>2.67</v>
      </c>
      <c r="L3389" s="78">
        <f>+IF(ISNUMBER(DATA!AU448),DATA!AU448,"n/a")</f>
        <v>9.7000000000000003E-2</v>
      </c>
      <c r="M3389" s="67"/>
      <c r="N3389" s="67"/>
      <c r="O3389" s="67"/>
      <c r="P3389" s="67"/>
      <c r="Q3389" s="67"/>
      <c r="S3389" s="71"/>
      <c r="U3389" s="71"/>
      <c r="W3389" s="71"/>
      <c r="Y3389" s="71"/>
    </row>
    <row r="3390" spans="1:25" s="70" customFormat="1" x14ac:dyDescent="0.2">
      <c r="A3390" s="67" t="s">
        <v>11</v>
      </c>
      <c r="B3390" s="67" t="s">
        <v>24</v>
      </c>
      <c r="C3390" s="67" t="s">
        <v>26</v>
      </c>
      <c r="D3390" s="67" t="s">
        <v>291</v>
      </c>
      <c r="E3390" s="88">
        <f>+IF(ISNUMBER(DATA!P449),DATA!P449,"n/a")</f>
        <v>3.07</v>
      </c>
      <c r="F3390" s="78">
        <f>+IF(ISNUMBER(DATA!Q449),DATA!Q449,"n/a")</f>
        <v>9.4E-2</v>
      </c>
      <c r="G3390" s="88">
        <f>+IF(ISNUMBER(DATA!Z449),DATA!Z449,"n/a")</f>
        <v>3.08</v>
      </c>
      <c r="H3390" s="78">
        <f>+IF(ISNUMBER(DATA!AA449),DATA!AA449,"n/a")</f>
        <v>0.115</v>
      </c>
      <c r="I3390" s="88">
        <f>+IF(ISNUMBER(DATA!AJ449),DATA!AJ449,"n/a")</f>
        <v>3.1</v>
      </c>
      <c r="J3390" s="78">
        <f>+IF(ISNUMBER(DATA!AK449),DATA!AK449,"n/a")</f>
        <v>0.11</v>
      </c>
      <c r="K3390" s="88">
        <f>+IF(ISNUMBER(DATA!AT449),DATA!AT449,"n/a")</f>
        <v>3.04</v>
      </c>
      <c r="L3390" s="78">
        <f>+IF(ISNUMBER(DATA!AU449),DATA!AU449,"n/a")</f>
        <v>8.5999999999999993E-2</v>
      </c>
      <c r="M3390" s="67"/>
      <c r="N3390" s="67"/>
      <c r="O3390" s="67"/>
      <c r="P3390" s="67"/>
      <c r="Q3390" s="67"/>
      <c r="S3390" s="71"/>
      <c r="U3390" s="71"/>
      <c r="W3390" s="71"/>
      <c r="Y3390" s="71"/>
    </row>
    <row r="3391" spans="1:25" s="70" customFormat="1" x14ac:dyDescent="0.2">
      <c r="A3391" s="67" t="s">
        <v>11</v>
      </c>
      <c r="B3391" s="67" t="s">
        <v>24</v>
      </c>
      <c r="C3391" s="67" t="s">
        <v>26</v>
      </c>
      <c r="D3391" s="67" t="s">
        <v>292</v>
      </c>
      <c r="E3391" s="88">
        <f>+IF(ISNUMBER(DATA!P450),DATA!P450,"n/a")</f>
        <v>2.35</v>
      </c>
      <c r="F3391" s="78">
        <f>+IF(ISNUMBER(DATA!Q450),DATA!Q450,"n/a")</f>
        <v>-3.5000000000000003E-2</v>
      </c>
      <c r="G3391" s="88">
        <f>+IF(ISNUMBER(DATA!Z450),DATA!Z450,"n/a")</f>
        <v>2.5499999999999998</v>
      </c>
      <c r="H3391" s="78">
        <f>+IF(ISNUMBER(DATA!AA450),DATA!AA450,"n/a")</f>
        <v>0.14899999999999999</v>
      </c>
      <c r="I3391" s="88">
        <f>+IF(ISNUMBER(DATA!AJ450),DATA!AJ450,"n/a")</f>
        <v>2.56</v>
      </c>
      <c r="J3391" s="78">
        <f>+IF(ISNUMBER(DATA!AK450),DATA!AK450,"n/a")</f>
        <v>0.16200000000000001</v>
      </c>
      <c r="K3391" s="88">
        <f>+IF(ISNUMBER(DATA!AT450),DATA!AT450,"n/a")</f>
        <v>2.52</v>
      </c>
      <c r="L3391" s="78">
        <f>+IF(ISNUMBER(DATA!AU450),DATA!AU450,"n/a")</f>
        <v>0.151</v>
      </c>
      <c r="M3391" s="67"/>
      <c r="N3391" s="67"/>
      <c r="O3391" s="67"/>
      <c r="P3391" s="67"/>
      <c r="Q3391" s="67"/>
      <c r="S3391" s="71"/>
      <c r="U3391" s="71"/>
      <c r="W3391" s="71"/>
      <c r="Y3391" s="71"/>
    </row>
    <row r="3392" spans="1:25" s="70" customFormat="1" x14ac:dyDescent="0.2">
      <c r="A3392" s="67" t="s">
        <v>11</v>
      </c>
      <c r="B3392" s="67" t="s">
        <v>24</v>
      </c>
      <c r="C3392" s="67" t="s">
        <v>26</v>
      </c>
      <c r="D3392" s="67" t="s">
        <v>293</v>
      </c>
      <c r="E3392" s="88">
        <f>+IF(ISNUMBER(DATA!P451),DATA!P451,"n/a")</f>
        <v>2.6</v>
      </c>
      <c r="F3392" s="78">
        <f>+IF(ISNUMBER(DATA!Q451),DATA!Q451,"n/a")</f>
        <v>-7.4999999999999997E-2</v>
      </c>
      <c r="G3392" s="88">
        <f>+IF(ISNUMBER(DATA!Z451),DATA!Z451,"n/a")</f>
        <v>2.61</v>
      </c>
      <c r="H3392" s="78">
        <f>+IF(ISNUMBER(DATA!AA451),DATA!AA451,"n/a")</f>
        <v>1.9E-2</v>
      </c>
      <c r="I3392" s="88">
        <f>+IF(ISNUMBER(DATA!AJ451),DATA!AJ451,"n/a")</f>
        <v>2.59</v>
      </c>
      <c r="J3392" s="78">
        <f>+IF(ISNUMBER(DATA!AK451),DATA!AK451,"n/a")</f>
        <v>8.0000000000000002E-3</v>
      </c>
      <c r="K3392" s="88">
        <f>+IF(ISNUMBER(DATA!AT451),DATA!AT451,"n/a")</f>
        <v>2.56</v>
      </c>
      <c r="L3392" s="78">
        <f>+IF(ISNUMBER(DATA!AU451),DATA!AU451,"n/a")</f>
        <v>1.7000000000000001E-2</v>
      </c>
      <c r="M3392" s="67"/>
      <c r="N3392" s="67"/>
      <c r="O3392" s="67"/>
      <c r="P3392" s="67"/>
      <c r="Q3392" s="67"/>
      <c r="S3392" s="71"/>
      <c r="U3392" s="71"/>
      <c r="W3392" s="71"/>
      <c r="Y3392" s="71"/>
    </row>
    <row r="3393" spans="1:25" s="70" customFormat="1" x14ac:dyDescent="0.2">
      <c r="A3393" s="67" t="s">
        <v>11</v>
      </c>
      <c r="B3393" s="67" t="s">
        <v>24</v>
      </c>
      <c r="C3393" s="67" t="s">
        <v>26</v>
      </c>
      <c r="D3393" s="67" t="s">
        <v>294</v>
      </c>
      <c r="E3393" s="88">
        <f>+IF(ISNUMBER(DATA!P452),DATA!P452,"n/a")</f>
        <v>2.95</v>
      </c>
      <c r="F3393" s="78">
        <f>+IF(ISNUMBER(DATA!Q452),DATA!Q452,"n/a")</f>
        <v>-1.4E-2</v>
      </c>
      <c r="G3393" s="88">
        <f>+IF(ISNUMBER(DATA!Z452),DATA!Z452,"n/a")</f>
        <v>2.74</v>
      </c>
      <c r="H3393" s="78">
        <f>+IF(ISNUMBER(DATA!AA452),DATA!AA452,"n/a")</f>
        <v>-4.3999999999999997E-2</v>
      </c>
      <c r="I3393" s="88">
        <f>+IF(ISNUMBER(DATA!AJ452),DATA!AJ452,"n/a")</f>
        <v>2.69</v>
      </c>
      <c r="J3393" s="78">
        <f>+IF(ISNUMBER(DATA!AK452),DATA!AK452,"n/a")</f>
        <v>-6.4000000000000001E-2</v>
      </c>
      <c r="K3393" s="88">
        <f>+IF(ISNUMBER(DATA!AT452),DATA!AT452,"n/a")</f>
        <v>2.81</v>
      </c>
      <c r="L3393" s="78">
        <f>+IF(ISNUMBER(DATA!AU452),DATA!AU452,"n/a")</f>
        <v>-7.0000000000000001E-3</v>
      </c>
      <c r="M3393" s="67"/>
      <c r="N3393" s="67"/>
      <c r="O3393" s="67"/>
      <c r="P3393" s="67"/>
      <c r="Q3393" s="67"/>
      <c r="S3393" s="71"/>
      <c r="U3393" s="71"/>
      <c r="W3393" s="71"/>
      <c r="Y3393" s="71"/>
    </row>
    <row r="3394" spans="1:25" s="70" customFormat="1" x14ac:dyDescent="0.2">
      <c r="A3394" s="67" t="s">
        <v>11</v>
      </c>
      <c r="B3394" s="67" t="s">
        <v>24</v>
      </c>
      <c r="C3394" s="67" t="s">
        <v>26</v>
      </c>
      <c r="D3394" s="67" t="s">
        <v>295</v>
      </c>
      <c r="E3394" s="88">
        <f>+IF(ISNUMBER(DATA!P453),DATA!P453,"n/a")</f>
        <v>2.4900000000000002</v>
      </c>
      <c r="F3394" s="78">
        <f>+IF(ISNUMBER(DATA!Q453),DATA!Q453,"n/a")</f>
        <v>-3.0000000000000001E-3</v>
      </c>
      <c r="G3394" s="88">
        <f>+IF(ISNUMBER(DATA!Z453),DATA!Z453,"n/a")</f>
        <v>2.46</v>
      </c>
      <c r="H3394" s="78">
        <f>+IF(ISNUMBER(DATA!AA453),DATA!AA453,"n/a")</f>
        <v>-1E-3</v>
      </c>
      <c r="I3394" s="88">
        <f>+IF(ISNUMBER(DATA!AJ453),DATA!AJ453,"n/a")</f>
        <v>2.48</v>
      </c>
      <c r="J3394" s="78">
        <f>+IF(ISNUMBER(DATA!AK453),DATA!AK453,"n/a")</f>
        <v>-6.0000000000000001E-3</v>
      </c>
      <c r="K3394" s="88">
        <f>+IF(ISNUMBER(DATA!AT453),DATA!AT453,"n/a")</f>
        <v>2.52</v>
      </c>
      <c r="L3394" s="78">
        <f>+IF(ISNUMBER(DATA!AU453),DATA!AU453,"n/a")</f>
        <v>3.0000000000000001E-3</v>
      </c>
      <c r="M3394" s="67"/>
      <c r="N3394" s="67"/>
      <c r="O3394" s="67"/>
      <c r="P3394" s="67"/>
      <c r="Q3394" s="67"/>
      <c r="S3394" s="71"/>
      <c r="U3394" s="71"/>
      <c r="W3394" s="71"/>
      <c r="Y3394" s="71"/>
    </row>
    <row r="3395" spans="1:25" s="70" customFormat="1" x14ac:dyDescent="0.2">
      <c r="A3395" s="67" t="s">
        <v>11</v>
      </c>
      <c r="B3395" s="67" t="s">
        <v>24</v>
      </c>
      <c r="C3395" s="67" t="s">
        <v>26</v>
      </c>
      <c r="D3395" s="67" t="s">
        <v>296</v>
      </c>
      <c r="E3395" s="88">
        <f>+IF(ISNUMBER(DATA!P454),DATA!P454,"n/a")</f>
        <v>2.38</v>
      </c>
      <c r="F3395" s="78">
        <f>+IF(ISNUMBER(DATA!Q454),DATA!Q454,"n/a")</f>
        <v>-8.7999999999999995E-2</v>
      </c>
      <c r="G3395" s="88">
        <f>+IF(ISNUMBER(DATA!Z454),DATA!Z454,"n/a")</f>
        <v>2.61</v>
      </c>
      <c r="H3395" s="78">
        <f>+IF(ISNUMBER(DATA!AA454),DATA!AA454,"n/a")</f>
        <v>0.17</v>
      </c>
      <c r="I3395" s="88">
        <f>+IF(ISNUMBER(DATA!AJ454),DATA!AJ454,"n/a")</f>
        <v>2.66</v>
      </c>
      <c r="J3395" s="78">
        <f>+IF(ISNUMBER(DATA!AK454),DATA!AK454,"n/a")</f>
        <v>0.19400000000000001</v>
      </c>
      <c r="K3395" s="88">
        <f>+IF(ISNUMBER(DATA!AT454),DATA!AT454,"n/a")</f>
        <v>2.73</v>
      </c>
      <c r="L3395" s="78">
        <f>+IF(ISNUMBER(DATA!AU454),DATA!AU454,"n/a")</f>
        <v>0.22800000000000001</v>
      </c>
      <c r="M3395" s="67"/>
      <c r="N3395" s="67"/>
      <c r="O3395" s="67"/>
      <c r="P3395" s="67"/>
      <c r="Q3395" s="67"/>
      <c r="S3395" s="71"/>
      <c r="U3395" s="71"/>
      <c r="W3395" s="71"/>
      <c r="Y3395" s="71"/>
    </row>
    <row r="3396" spans="1:25" s="70" customFormat="1" x14ac:dyDescent="0.2">
      <c r="A3396" s="67" t="s">
        <v>11</v>
      </c>
      <c r="B3396" s="67" t="s">
        <v>24</v>
      </c>
      <c r="C3396" s="67" t="s">
        <v>26</v>
      </c>
      <c r="D3396" s="67" t="s">
        <v>297</v>
      </c>
      <c r="E3396" s="88">
        <f>+IF(ISNUMBER(DATA!P455),DATA!P455,"n/a")</f>
        <v>2.57</v>
      </c>
      <c r="F3396" s="78">
        <f>+IF(ISNUMBER(DATA!Q455),DATA!Q455,"n/a")</f>
        <v>-8.8999999999999996E-2</v>
      </c>
      <c r="G3396" s="88">
        <f>+IF(ISNUMBER(DATA!Z455),DATA!Z455,"n/a")</f>
        <v>2.59</v>
      </c>
      <c r="H3396" s="78">
        <f>+IF(ISNUMBER(DATA!AA455),DATA!AA455,"n/a")</f>
        <v>1E-3</v>
      </c>
      <c r="I3396" s="88">
        <f>+IF(ISNUMBER(DATA!AJ455),DATA!AJ455,"n/a")</f>
        <v>2.58</v>
      </c>
      <c r="J3396" s="78">
        <f>+IF(ISNUMBER(DATA!AK455),DATA!AK455,"n/a")</f>
        <v>-8.9999999999999993E-3</v>
      </c>
      <c r="K3396" s="88">
        <f>+IF(ISNUMBER(DATA!AT455),DATA!AT455,"n/a")</f>
        <v>2.56</v>
      </c>
      <c r="L3396" s="78">
        <f>+IF(ISNUMBER(DATA!AU455),DATA!AU455,"n/a")</f>
        <v>7.0000000000000001E-3</v>
      </c>
      <c r="M3396" s="67"/>
      <c r="N3396" s="67"/>
      <c r="O3396" s="67"/>
      <c r="P3396" s="67"/>
      <c r="Q3396" s="67"/>
      <c r="S3396" s="71"/>
      <c r="U3396" s="71"/>
      <c r="W3396" s="71"/>
      <c r="Y3396" s="71"/>
    </row>
    <row r="3397" spans="1:25" s="70" customFormat="1" x14ac:dyDescent="0.2">
      <c r="A3397" s="67" t="s">
        <v>11</v>
      </c>
      <c r="B3397" s="67" t="s">
        <v>24</v>
      </c>
      <c r="C3397" s="67" t="s">
        <v>26</v>
      </c>
      <c r="D3397" s="67" t="s">
        <v>298</v>
      </c>
      <c r="E3397" s="88">
        <f>+IF(ISNUMBER(DATA!P456),DATA!P456,"n/a")</f>
        <v>1.87</v>
      </c>
      <c r="F3397" s="78">
        <f>+IF(ISNUMBER(DATA!Q456),DATA!Q456,"n/a")</f>
        <v>-0.127</v>
      </c>
      <c r="G3397" s="88">
        <f>+IF(ISNUMBER(DATA!Z456),DATA!Z456,"n/a")</f>
        <v>1.99</v>
      </c>
      <c r="H3397" s="78">
        <f>+IF(ISNUMBER(DATA!AA456),DATA!AA456,"n/a")</f>
        <v>-3.3000000000000002E-2</v>
      </c>
      <c r="I3397" s="88">
        <f>+IF(ISNUMBER(DATA!AJ456),DATA!AJ456,"n/a")</f>
        <v>2.06</v>
      </c>
      <c r="J3397" s="78">
        <f>+IF(ISNUMBER(DATA!AK456),DATA!AK456,"n/a")</f>
        <v>-8.9999999999999993E-3</v>
      </c>
      <c r="K3397" s="88">
        <f>+IF(ISNUMBER(DATA!AT456),DATA!AT456,"n/a")</f>
        <v>2.04</v>
      </c>
      <c r="L3397" s="78">
        <f>+IF(ISNUMBER(DATA!AU456),DATA!AU456,"n/a")</f>
        <v>-3.5000000000000003E-2</v>
      </c>
      <c r="M3397" s="67"/>
      <c r="N3397" s="67"/>
      <c r="O3397" s="67"/>
      <c r="P3397" s="67"/>
      <c r="Q3397" s="67"/>
      <c r="S3397" s="71"/>
      <c r="U3397" s="71"/>
      <c r="W3397" s="71"/>
      <c r="Y3397" s="71"/>
    </row>
    <row r="3398" spans="1:25" s="70" customFormat="1" x14ac:dyDescent="0.2">
      <c r="A3398" s="67" t="s">
        <v>11</v>
      </c>
      <c r="B3398" s="67" t="s">
        <v>24</v>
      </c>
      <c r="C3398" s="67" t="s">
        <v>26</v>
      </c>
      <c r="D3398" s="67" t="s">
        <v>299</v>
      </c>
      <c r="E3398" s="88">
        <f>+IF(ISNUMBER(DATA!P457),DATA!P457,"n/a")</f>
        <v>2.0699999999999998</v>
      </c>
      <c r="F3398" s="78">
        <f>+IF(ISNUMBER(DATA!Q457),DATA!Q457,"n/a")</f>
        <v>0.14799999999999999</v>
      </c>
      <c r="G3398" s="88">
        <f>+IF(ISNUMBER(DATA!Z457),DATA!Z457,"n/a")</f>
        <v>2.17</v>
      </c>
      <c r="H3398" s="78">
        <f>+IF(ISNUMBER(DATA!AA457),DATA!AA457,"n/a")</f>
        <v>0.109</v>
      </c>
      <c r="I3398" s="88">
        <f>+IF(ISNUMBER(DATA!AJ457),DATA!AJ457,"n/a")</f>
        <v>2.2200000000000002</v>
      </c>
      <c r="J3398" s="78">
        <f>+IF(ISNUMBER(DATA!AK457),DATA!AK457,"n/a")</f>
        <v>5.2999999999999999E-2</v>
      </c>
      <c r="K3398" s="88">
        <f>+IF(ISNUMBER(DATA!AT457),DATA!AT457,"n/a")</f>
        <v>2.21</v>
      </c>
      <c r="L3398" s="78">
        <f>+IF(ISNUMBER(DATA!AU457),DATA!AU457,"n/a")</f>
        <v>-7.0000000000000001E-3</v>
      </c>
      <c r="M3398" s="67"/>
      <c r="N3398" s="67"/>
      <c r="O3398" s="67"/>
      <c r="P3398" s="67"/>
      <c r="Q3398" s="67"/>
      <c r="S3398" s="71"/>
      <c r="U3398" s="71"/>
      <c r="W3398" s="71"/>
      <c r="Y3398" s="71"/>
    </row>
    <row r="3399" spans="1:25" s="70" customFormat="1" x14ac:dyDescent="0.2">
      <c r="A3399" s="67" t="s">
        <v>11</v>
      </c>
      <c r="B3399" s="67" t="s">
        <v>24</v>
      </c>
      <c r="C3399" s="67" t="s">
        <v>26</v>
      </c>
      <c r="D3399" s="67" t="s">
        <v>300</v>
      </c>
      <c r="E3399" s="88">
        <f>+IF(ISNUMBER(DATA!P458),DATA!P458,"n/a")</f>
        <v>2.78</v>
      </c>
      <c r="F3399" s="78">
        <f>+IF(ISNUMBER(DATA!Q458),DATA!Q458,"n/a")</f>
        <v>-0.01</v>
      </c>
      <c r="G3399" s="88">
        <f>+IF(ISNUMBER(DATA!Z458),DATA!Z458,"n/a")</f>
        <v>2.77</v>
      </c>
      <c r="H3399" s="78">
        <f>+IF(ISNUMBER(DATA!AA458),DATA!AA458,"n/a")</f>
        <v>6.6000000000000003E-2</v>
      </c>
      <c r="I3399" s="88">
        <f>+IF(ISNUMBER(DATA!AJ458),DATA!AJ458,"n/a")</f>
        <v>2.81</v>
      </c>
      <c r="J3399" s="78">
        <f>+IF(ISNUMBER(DATA!AK458),DATA!AK458,"n/a")</f>
        <v>7.5999999999999998E-2</v>
      </c>
      <c r="K3399" s="88">
        <f>+IF(ISNUMBER(DATA!AT458),DATA!AT458,"n/a")</f>
        <v>2.91</v>
      </c>
      <c r="L3399" s="78">
        <f>+IF(ISNUMBER(DATA!AU458),DATA!AU458,"n/a")</f>
        <v>0.121</v>
      </c>
      <c r="M3399" s="67"/>
      <c r="N3399" s="67"/>
      <c r="O3399" s="67"/>
      <c r="P3399" s="67"/>
      <c r="Q3399" s="67"/>
      <c r="S3399" s="71"/>
      <c r="U3399" s="71"/>
      <c r="W3399" s="71"/>
      <c r="Y3399" s="71"/>
    </row>
    <row r="3400" spans="1:25" s="70" customFormat="1" x14ac:dyDescent="0.2">
      <c r="A3400" s="67" t="s">
        <v>11</v>
      </c>
      <c r="B3400" s="67" t="s">
        <v>24</v>
      </c>
      <c r="C3400" s="67" t="s">
        <v>26</v>
      </c>
      <c r="D3400" s="67" t="s">
        <v>301</v>
      </c>
      <c r="E3400" s="88">
        <f>+IF(ISNUMBER(DATA!P459),DATA!P459,"n/a")</f>
        <v>3</v>
      </c>
      <c r="F3400" s="78">
        <f>+IF(ISNUMBER(DATA!Q459),DATA!Q459,"n/a")</f>
        <v>-1.2E-2</v>
      </c>
      <c r="G3400" s="88">
        <f>+IF(ISNUMBER(DATA!Z459),DATA!Z459,"n/a")</f>
        <v>2.89</v>
      </c>
      <c r="H3400" s="78">
        <f>+IF(ISNUMBER(DATA!AA459),DATA!AA459,"n/a")</f>
        <v>-2E-3</v>
      </c>
      <c r="I3400" s="88">
        <f>+IF(ISNUMBER(DATA!AJ459),DATA!AJ459,"n/a")</f>
        <v>2.89</v>
      </c>
      <c r="J3400" s="78">
        <f>+IF(ISNUMBER(DATA!AK459),DATA!AK459,"n/a")</f>
        <v>1.4E-2</v>
      </c>
      <c r="K3400" s="88">
        <f>+IF(ISNUMBER(DATA!AT459),DATA!AT459,"n/a")</f>
        <v>2.91</v>
      </c>
      <c r="L3400" s="78">
        <f>+IF(ISNUMBER(DATA!AU459),DATA!AU459,"n/a")</f>
        <v>0.03</v>
      </c>
      <c r="M3400" s="67"/>
      <c r="N3400" s="67"/>
      <c r="O3400" s="67"/>
      <c r="P3400" s="67"/>
      <c r="Q3400" s="67"/>
      <c r="S3400" s="71"/>
      <c r="U3400" s="71"/>
      <c r="W3400" s="71"/>
      <c r="Y3400" s="71"/>
    </row>
    <row r="3401" spans="1:25" s="70" customFormat="1" x14ac:dyDescent="0.2">
      <c r="A3401" s="67" t="s">
        <v>11</v>
      </c>
      <c r="B3401" s="67" t="s">
        <v>24</v>
      </c>
      <c r="C3401" s="67" t="s">
        <v>26</v>
      </c>
      <c r="D3401" s="67" t="s">
        <v>302</v>
      </c>
      <c r="E3401" s="88">
        <f>+IF(ISNUMBER(DATA!P460),DATA!P460,"n/a")</f>
        <v>3.17</v>
      </c>
      <c r="F3401" s="78">
        <f>+IF(ISNUMBER(DATA!Q460),DATA!Q460,"n/a")</f>
        <v>0.159</v>
      </c>
      <c r="G3401" s="88">
        <f>+IF(ISNUMBER(DATA!Z460),DATA!Z460,"n/a")</f>
        <v>3.11</v>
      </c>
      <c r="H3401" s="78">
        <f>+IF(ISNUMBER(DATA!AA460),DATA!AA460,"n/a")</f>
        <v>0.128</v>
      </c>
      <c r="I3401" s="88">
        <f>+IF(ISNUMBER(DATA!AJ460),DATA!AJ460,"n/a")</f>
        <v>3.06</v>
      </c>
      <c r="J3401" s="78">
        <f>+IF(ISNUMBER(DATA!AK460),DATA!AK460,"n/a")</f>
        <v>0.108</v>
      </c>
      <c r="K3401" s="88">
        <f>+IF(ISNUMBER(DATA!AT460),DATA!AT460,"n/a")</f>
        <v>2.94</v>
      </c>
      <c r="L3401" s="78">
        <f>+IF(ISNUMBER(DATA!AU460),DATA!AU460,"n/a")</f>
        <v>7.8E-2</v>
      </c>
      <c r="M3401" s="67"/>
      <c r="N3401" s="67"/>
      <c r="O3401" s="67"/>
      <c r="P3401" s="67"/>
      <c r="Q3401" s="67"/>
      <c r="S3401" s="71"/>
      <c r="U3401" s="71"/>
      <c r="W3401" s="71"/>
      <c r="Y3401" s="71"/>
    </row>
    <row r="3402" spans="1:25" s="70" customFormat="1" x14ac:dyDescent="0.2">
      <c r="A3402" s="67" t="s">
        <v>11</v>
      </c>
      <c r="B3402" s="67" t="s">
        <v>24</v>
      </c>
      <c r="C3402" s="67" t="s">
        <v>26</v>
      </c>
      <c r="D3402" s="67" t="s">
        <v>303</v>
      </c>
      <c r="E3402" s="88">
        <f>+IF(ISNUMBER(DATA!P461),DATA!P461,"n/a")</f>
        <v>2.82</v>
      </c>
      <c r="F3402" s="78">
        <f>+IF(ISNUMBER(DATA!Q461),DATA!Q461,"n/a")</f>
        <v>-3.1E-2</v>
      </c>
      <c r="G3402" s="88">
        <f>+IF(ISNUMBER(DATA!Z461),DATA!Z461,"n/a")</f>
        <v>2.87</v>
      </c>
      <c r="H3402" s="78">
        <f>+IF(ISNUMBER(DATA!AA461),DATA!AA461,"n/a")</f>
        <v>-3.7999999999999999E-2</v>
      </c>
      <c r="I3402" s="88">
        <f>+IF(ISNUMBER(DATA!AJ461),DATA!AJ461,"n/a")</f>
        <v>2.86</v>
      </c>
      <c r="J3402" s="78">
        <f>+IF(ISNUMBER(DATA!AK461),DATA!AK461,"n/a")</f>
        <v>-0.03</v>
      </c>
      <c r="K3402" s="88">
        <f>+IF(ISNUMBER(DATA!AT461),DATA!AT461,"n/a")</f>
        <v>2.87</v>
      </c>
      <c r="L3402" s="78">
        <f>+IF(ISNUMBER(DATA!AU461),DATA!AU461,"n/a")</f>
        <v>-1.4999999999999999E-2</v>
      </c>
      <c r="M3402" s="67"/>
      <c r="N3402" s="67"/>
      <c r="O3402" s="67"/>
      <c r="P3402" s="67"/>
      <c r="Q3402" s="67"/>
      <c r="S3402" s="71"/>
      <c r="U3402" s="71"/>
      <c r="W3402" s="71"/>
      <c r="Y3402" s="71"/>
    </row>
    <row r="3403" spans="1:25" s="70" customFormat="1" x14ac:dyDescent="0.2">
      <c r="A3403" s="67" t="s">
        <v>11</v>
      </c>
      <c r="B3403" s="67" t="s">
        <v>24</v>
      </c>
      <c r="C3403" s="67" t="s">
        <v>26</v>
      </c>
      <c r="D3403" s="67" t="s">
        <v>304</v>
      </c>
      <c r="E3403" s="88">
        <f>+IF(ISNUMBER(DATA!P462),DATA!P462,"n/a")</f>
        <v>2.88</v>
      </c>
      <c r="F3403" s="78">
        <f>+IF(ISNUMBER(DATA!Q462),DATA!Q462,"n/a")</f>
        <v>-5.2999999999999999E-2</v>
      </c>
      <c r="G3403" s="88">
        <f>+IF(ISNUMBER(DATA!Z462),DATA!Z462,"n/a")</f>
        <v>2.88</v>
      </c>
      <c r="H3403" s="78">
        <f>+IF(ISNUMBER(DATA!AA462),DATA!AA462,"n/a")</f>
        <v>-2.1000000000000001E-2</v>
      </c>
      <c r="I3403" s="88">
        <f>+IF(ISNUMBER(DATA!AJ462),DATA!AJ462,"n/a")</f>
        <v>2.95</v>
      </c>
      <c r="J3403" s="78">
        <f>+IF(ISNUMBER(DATA!AK462),DATA!AK462,"n/a")</f>
        <v>-2E-3</v>
      </c>
      <c r="K3403" s="88">
        <f>+IF(ISNUMBER(DATA!AT462),DATA!AT462,"n/a")</f>
        <v>2.93</v>
      </c>
      <c r="L3403" s="78">
        <f>+IF(ISNUMBER(DATA!AU462),DATA!AU462,"n/a")</f>
        <v>-0.03</v>
      </c>
      <c r="M3403" s="67"/>
      <c r="N3403" s="67"/>
      <c r="O3403" s="67"/>
      <c r="P3403" s="67"/>
      <c r="Q3403" s="67"/>
      <c r="S3403" s="71"/>
      <c r="U3403" s="71"/>
      <c r="W3403" s="71"/>
      <c r="Y3403" s="71"/>
    </row>
    <row r="3404" spans="1:25" s="70" customFormat="1" x14ac:dyDescent="0.2">
      <c r="A3404" s="67" t="s">
        <v>11</v>
      </c>
      <c r="B3404" s="67" t="s">
        <v>24</v>
      </c>
      <c r="C3404" s="67" t="s">
        <v>26</v>
      </c>
      <c r="D3404" s="67" t="s">
        <v>305</v>
      </c>
      <c r="E3404" s="88">
        <f>+IF(ISNUMBER(DATA!P463),DATA!P463,"n/a")</f>
        <v>2.67</v>
      </c>
      <c r="F3404" s="78">
        <f>+IF(ISNUMBER(DATA!Q463),DATA!Q463,"n/a")</f>
        <v>-8.1000000000000003E-2</v>
      </c>
      <c r="G3404" s="88">
        <f>+IF(ISNUMBER(DATA!Z463),DATA!Z463,"n/a")</f>
        <v>2.66</v>
      </c>
      <c r="H3404" s="78">
        <f>+IF(ISNUMBER(DATA!AA463),DATA!AA463,"n/a")</f>
        <v>6.0000000000000001E-3</v>
      </c>
      <c r="I3404" s="88">
        <f>+IF(ISNUMBER(DATA!AJ463),DATA!AJ463,"n/a")</f>
        <v>2.66</v>
      </c>
      <c r="J3404" s="78">
        <f>+IF(ISNUMBER(DATA!AK463),DATA!AK463,"n/a")</f>
        <v>1E-3</v>
      </c>
      <c r="K3404" s="88">
        <f>+IF(ISNUMBER(DATA!AT463),DATA!AT463,"n/a")</f>
        <v>2.63</v>
      </c>
      <c r="L3404" s="78">
        <f>+IF(ISNUMBER(DATA!AU463),DATA!AU463,"n/a")</f>
        <v>1.9E-2</v>
      </c>
      <c r="M3404" s="67"/>
      <c r="N3404" s="67"/>
      <c r="O3404" s="67"/>
      <c r="P3404" s="67"/>
      <c r="Q3404" s="67"/>
      <c r="S3404" s="71"/>
      <c r="U3404" s="71"/>
      <c r="W3404" s="71"/>
      <c r="Y3404" s="71"/>
    </row>
    <row r="3405" spans="1:25" s="70" customFormat="1" x14ac:dyDescent="0.2">
      <c r="A3405" s="67" t="s">
        <v>11</v>
      </c>
      <c r="B3405" s="67" t="s">
        <v>24</v>
      </c>
      <c r="C3405" s="67" t="s">
        <v>26</v>
      </c>
      <c r="D3405" s="67" t="s">
        <v>306</v>
      </c>
      <c r="E3405" s="88">
        <f>+IF(ISNUMBER(DATA!P464),DATA!P464,"n/a")</f>
        <v>2.46</v>
      </c>
      <c r="F3405" s="78">
        <f>+IF(ISNUMBER(DATA!Q464),DATA!Q464,"n/a")</f>
        <v>-2.9000000000000001E-2</v>
      </c>
      <c r="G3405" s="88">
        <f>+IF(ISNUMBER(DATA!Z464),DATA!Z464,"n/a")</f>
        <v>2.61</v>
      </c>
      <c r="H3405" s="78">
        <f>+IF(ISNUMBER(DATA!AA464),DATA!AA464,"n/a")</f>
        <v>0.14499999999999999</v>
      </c>
      <c r="I3405" s="88">
        <f>+IF(ISNUMBER(DATA!AJ464),DATA!AJ464,"n/a")</f>
        <v>2.61</v>
      </c>
      <c r="J3405" s="78">
        <f>+IF(ISNUMBER(DATA!AK464),DATA!AK464,"n/a")</f>
        <v>0.14499999999999999</v>
      </c>
      <c r="K3405" s="88">
        <f>+IF(ISNUMBER(DATA!AT464),DATA!AT464,"n/a")</f>
        <v>2.57</v>
      </c>
      <c r="L3405" s="78">
        <f>+IF(ISNUMBER(DATA!AU464),DATA!AU464,"n/a")</f>
        <v>0.14599999999999999</v>
      </c>
      <c r="M3405" s="67"/>
      <c r="N3405" s="67"/>
      <c r="O3405" s="67"/>
      <c r="P3405" s="67"/>
      <c r="Q3405" s="67"/>
      <c r="S3405" s="71"/>
      <c r="U3405" s="71"/>
      <c r="W3405" s="71"/>
      <c r="Y3405" s="71"/>
    </row>
    <row r="3406" spans="1:25" s="70" customFormat="1" x14ac:dyDescent="0.2">
      <c r="A3406" s="67" t="s">
        <v>11</v>
      </c>
      <c r="B3406" s="67" t="s">
        <v>24</v>
      </c>
      <c r="C3406" s="67" t="s">
        <v>26</v>
      </c>
      <c r="D3406" s="67" t="s">
        <v>307</v>
      </c>
      <c r="E3406" s="88">
        <f>+IF(ISNUMBER(DATA!P465),DATA!P465,"n/a")</f>
        <v>3.04</v>
      </c>
      <c r="F3406" s="78">
        <f>+IF(ISNUMBER(DATA!Q465),DATA!Q465,"n/a")</f>
        <v>0.13900000000000001</v>
      </c>
      <c r="G3406" s="88">
        <f>+IF(ISNUMBER(DATA!Z465),DATA!Z465,"n/a")</f>
        <v>2.99</v>
      </c>
      <c r="H3406" s="78">
        <f>+IF(ISNUMBER(DATA!AA465),DATA!AA465,"n/a")</f>
        <v>0.11600000000000001</v>
      </c>
      <c r="I3406" s="88">
        <f>+IF(ISNUMBER(DATA!AJ465),DATA!AJ465,"n/a")</f>
        <v>2.98</v>
      </c>
      <c r="J3406" s="78">
        <f>+IF(ISNUMBER(DATA!AK465),DATA!AK465,"n/a")</f>
        <v>0.105</v>
      </c>
      <c r="K3406" s="88">
        <f>+IF(ISNUMBER(DATA!AT465),DATA!AT465,"n/a")</f>
        <v>2.82</v>
      </c>
      <c r="L3406" s="78">
        <f>+IF(ISNUMBER(DATA!AU465),DATA!AU465,"n/a")</f>
        <v>6.5000000000000002E-2</v>
      </c>
      <c r="M3406" s="67"/>
      <c r="N3406" s="67"/>
      <c r="O3406" s="67"/>
      <c r="P3406" s="67"/>
      <c r="Q3406" s="67"/>
      <c r="S3406" s="71"/>
      <c r="U3406" s="71"/>
      <c r="W3406" s="71"/>
      <c r="Y3406" s="71"/>
    </row>
    <row r="3407" spans="1:25" s="70" customFormat="1" x14ac:dyDescent="0.2">
      <c r="A3407" s="67" t="s">
        <v>11</v>
      </c>
      <c r="B3407" s="67" t="s">
        <v>24</v>
      </c>
      <c r="C3407" s="67" t="s">
        <v>26</v>
      </c>
      <c r="D3407" s="67" t="s">
        <v>308</v>
      </c>
      <c r="E3407" s="88">
        <f>+IF(ISNUMBER(DATA!P466),DATA!P466,"n/a")</f>
        <v>3.31</v>
      </c>
      <c r="F3407" s="78">
        <f>+IF(ISNUMBER(DATA!Q466),DATA!Q466,"n/a")</f>
        <v>0.16200000000000001</v>
      </c>
      <c r="G3407" s="88">
        <f>+IF(ISNUMBER(DATA!Z466),DATA!Z466,"n/a")</f>
        <v>3.07</v>
      </c>
      <c r="H3407" s="78">
        <f>+IF(ISNUMBER(DATA!AA466),DATA!AA466,"n/a")</f>
        <v>0.112</v>
      </c>
      <c r="I3407" s="88">
        <f>+IF(ISNUMBER(DATA!AJ466),DATA!AJ466,"n/a")</f>
        <v>2.97</v>
      </c>
      <c r="J3407" s="78">
        <f>+IF(ISNUMBER(DATA!AK466),DATA!AK466,"n/a")</f>
        <v>8.7999999999999995E-2</v>
      </c>
      <c r="K3407" s="88">
        <f>+IF(ISNUMBER(DATA!AT466),DATA!AT466,"n/a")</f>
        <v>2.95</v>
      </c>
      <c r="L3407" s="78">
        <f>+IF(ISNUMBER(DATA!AU466),DATA!AU466,"n/a")</f>
        <v>0.112</v>
      </c>
      <c r="M3407" s="67"/>
      <c r="N3407" s="67"/>
      <c r="O3407" s="67"/>
      <c r="P3407" s="67"/>
      <c r="Q3407" s="67"/>
      <c r="S3407" s="71"/>
      <c r="U3407" s="71"/>
      <c r="W3407" s="71"/>
      <c r="Y3407" s="71"/>
    </row>
    <row r="3408" spans="1:25" s="70" customFormat="1" x14ac:dyDescent="0.2">
      <c r="A3408" s="67" t="s">
        <v>11</v>
      </c>
      <c r="B3408" s="67" t="s">
        <v>24</v>
      </c>
      <c r="C3408" s="67" t="s">
        <v>26</v>
      </c>
      <c r="D3408" s="67" t="s">
        <v>309</v>
      </c>
      <c r="E3408" s="88">
        <f>+IF(ISNUMBER(DATA!P467),DATA!P467,"n/a")</f>
        <v>3.04</v>
      </c>
      <c r="F3408" s="78">
        <f>+IF(ISNUMBER(DATA!Q467),DATA!Q467,"n/a")</f>
        <v>-1.7000000000000001E-2</v>
      </c>
      <c r="G3408" s="88">
        <f>+IF(ISNUMBER(DATA!Z467),DATA!Z467,"n/a")</f>
        <v>3.06</v>
      </c>
      <c r="H3408" s="78">
        <f>+IF(ISNUMBER(DATA!AA467),DATA!AA467,"n/a")</f>
        <v>0</v>
      </c>
      <c r="I3408" s="88">
        <f>+IF(ISNUMBER(DATA!AJ467),DATA!AJ467,"n/a")</f>
        <v>3.03</v>
      </c>
      <c r="J3408" s="78">
        <f>+IF(ISNUMBER(DATA!AK467),DATA!AK467,"n/a")</f>
        <v>7.0000000000000001E-3</v>
      </c>
      <c r="K3408" s="88">
        <f>+IF(ISNUMBER(DATA!AT467),DATA!AT467,"n/a")</f>
        <v>2.98</v>
      </c>
      <c r="L3408" s="78">
        <f>+IF(ISNUMBER(DATA!AU467),DATA!AU467,"n/a")</f>
        <v>2.3E-2</v>
      </c>
      <c r="M3408" s="67"/>
      <c r="N3408" s="67"/>
      <c r="O3408" s="67"/>
      <c r="P3408" s="67"/>
      <c r="Q3408" s="67"/>
      <c r="S3408" s="71"/>
      <c r="U3408" s="71"/>
      <c r="W3408" s="71"/>
      <c r="Y3408" s="71"/>
    </row>
    <row r="3409" spans="1:25" s="70" customFormat="1" x14ac:dyDescent="0.2">
      <c r="A3409" s="67" t="s">
        <v>11</v>
      </c>
      <c r="B3409" s="67" t="s">
        <v>24</v>
      </c>
      <c r="C3409" s="67" t="s">
        <v>26</v>
      </c>
      <c r="D3409" s="67" t="s">
        <v>310</v>
      </c>
      <c r="E3409" s="88">
        <f>+IF(ISNUMBER(DATA!P468),DATA!P468,"n/a")</f>
        <v>1.78</v>
      </c>
      <c r="F3409" s="78">
        <f>+IF(ISNUMBER(DATA!Q468),DATA!Q468,"n/a")</f>
        <v>6.2E-2</v>
      </c>
      <c r="G3409" s="88">
        <f>+IF(ISNUMBER(DATA!Z468),DATA!Z468,"n/a")</f>
        <v>1.8</v>
      </c>
      <c r="H3409" s="78">
        <f>+IF(ISNUMBER(DATA!AA468),DATA!AA468,"n/a")</f>
        <v>-8.9999999999999993E-3</v>
      </c>
      <c r="I3409" s="88">
        <f>+IF(ISNUMBER(DATA!AJ468),DATA!AJ468,"n/a")</f>
        <v>1.8</v>
      </c>
      <c r="J3409" s="78">
        <f>+IF(ISNUMBER(DATA!AK468),DATA!AK468,"n/a")</f>
        <v>-0.14299999999999999</v>
      </c>
      <c r="K3409" s="88">
        <f>+IF(ISNUMBER(DATA!AT468),DATA!AT468,"n/a")</f>
        <v>1.77</v>
      </c>
      <c r="L3409" s="78">
        <f>+IF(ISNUMBER(DATA!AU468),DATA!AU468,"n/a")</f>
        <v>-0.216</v>
      </c>
      <c r="M3409" s="67"/>
      <c r="N3409" s="67"/>
      <c r="O3409" s="67"/>
      <c r="P3409" s="67"/>
      <c r="Q3409" s="67"/>
      <c r="S3409" s="71"/>
      <c r="U3409" s="71"/>
      <c r="W3409" s="71"/>
      <c r="Y3409" s="71"/>
    </row>
    <row r="3410" spans="1:25" s="70" customFormat="1" x14ac:dyDescent="0.2">
      <c r="A3410" s="67" t="s">
        <v>11</v>
      </c>
      <c r="B3410" s="67" t="s">
        <v>24</v>
      </c>
      <c r="C3410" s="67" t="s">
        <v>26</v>
      </c>
      <c r="D3410" s="67" t="s">
        <v>311</v>
      </c>
      <c r="E3410" s="88">
        <f>+IF(ISNUMBER(DATA!P469),DATA!P469,"n/a")</f>
        <v>3.06</v>
      </c>
      <c r="F3410" s="78">
        <f>+IF(ISNUMBER(DATA!Q469),DATA!Q469,"n/a")</f>
        <v>2.1000000000000001E-2</v>
      </c>
      <c r="G3410" s="88">
        <f>+IF(ISNUMBER(DATA!Z469),DATA!Z469,"n/a")</f>
        <v>3.06</v>
      </c>
      <c r="H3410" s="78">
        <f>+IF(ISNUMBER(DATA!AA469),DATA!AA469,"n/a")</f>
        <v>2.4E-2</v>
      </c>
      <c r="I3410" s="88">
        <f>+IF(ISNUMBER(DATA!AJ469),DATA!AJ469,"n/a")</f>
        <v>3.07</v>
      </c>
      <c r="J3410" s="78">
        <f>+IF(ISNUMBER(DATA!AK469),DATA!AK469,"n/a")</f>
        <v>2.7E-2</v>
      </c>
      <c r="K3410" s="88">
        <f>+IF(ISNUMBER(DATA!AT469),DATA!AT469,"n/a")</f>
        <v>3.03</v>
      </c>
      <c r="L3410" s="78">
        <f>+IF(ISNUMBER(DATA!AU469),DATA!AU469,"n/a")</f>
        <v>3.9E-2</v>
      </c>
      <c r="M3410" s="67"/>
      <c r="N3410" s="67"/>
      <c r="O3410" s="67"/>
      <c r="P3410" s="67"/>
      <c r="Q3410" s="67"/>
      <c r="S3410" s="71"/>
      <c r="U3410" s="71"/>
      <c r="W3410" s="71"/>
      <c r="Y3410" s="71"/>
    </row>
    <row r="3411" spans="1:25" s="70" customFormat="1" x14ac:dyDescent="0.2">
      <c r="A3411" s="67" t="s">
        <v>11</v>
      </c>
      <c r="B3411" s="67" t="s">
        <v>24</v>
      </c>
      <c r="C3411" s="67" t="s">
        <v>26</v>
      </c>
      <c r="D3411" s="67" t="s">
        <v>312</v>
      </c>
      <c r="E3411" s="88">
        <f>+IF(ISNUMBER(DATA!P470),DATA!P470,"n/a")</f>
        <v>2.77</v>
      </c>
      <c r="F3411" s="78">
        <f>+IF(ISNUMBER(DATA!Q470),DATA!Q470,"n/a")</f>
        <v>2.5999999999999999E-2</v>
      </c>
      <c r="G3411" s="88">
        <f>+IF(ISNUMBER(DATA!Z470),DATA!Z470,"n/a")</f>
        <v>2.8</v>
      </c>
      <c r="H3411" s="78">
        <f>+IF(ISNUMBER(DATA!AA470),DATA!AA470,"n/a")</f>
        <v>2.4E-2</v>
      </c>
      <c r="I3411" s="88">
        <f>+IF(ISNUMBER(DATA!AJ470),DATA!AJ470,"n/a")</f>
        <v>2.8</v>
      </c>
      <c r="J3411" s="78">
        <f>+IF(ISNUMBER(DATA!AK470),DATA!AK470,"n/a")</f>
        <v>0.02</v>
      </c>
      <c r="K3411" s="88">
        <f>+IF(ISNUMBER(DATA!AT470),DATA!AT470,"n/a")</f>
        <v>2.73</v>
      </c>
      <c r="L3411" s="78">
        <f>+IF(ISNUMBER(DATA!AU470),DATA!AU470,"n/a")</f>
        <v>6.0000000000000001E-3</v>
      </c>
      <c r="M3411" s="67"/>
      <c r="N3411" s="67"/>
      <c r="O3411" s="67"/>
      <c r="P3411" s="67"/>
      <c r="Q3411" s="67"/>
      <c r="S3411" s="71"/>
      <c r="U3411" s="71"/>
      <c r="W3411" s="71"/>
      <c r="Y3411" s="71"/>
    </row>
    <row r="3412" spans="1:25" s="70" customFormat="1" x14ac:dyDescent="0.2">
      <c r="A3412" s="67" t="s">
        <v>11</v>
      </c>
      <c r="B3412" s="67" t="s">
        <v>24</v>
      </c>
      <c r="C3412" s="67" t="s">
        <v>26</v>
      </c>
      <c r="D3412" s="67" t="s">
        <v>313</v>
      </c>
      <c r="E3412" s="88">
        <f>+IF(ISNUMBER(DATA!P471),DATA!P471,"n/a")</f>
        <v>3.2</v>
      </c>
      <c r="F3412" s="78">
        <f>+IF(ISNUMBER(DATA!Q471),DATA!Q471,"n/a")</f>
        <v>4.3999999999999997E-2</v>
      </c>
      <c r="G3412" s="88">
        <f>+IF(ISNUMBER(DATA!Z471),DATA!Z471,"n/a")</f>
        <v>3.23</v>
      </c>
      <c r="H3412" s="78">
        <f>+IF(ISNUMBER(DATA!AA471),DATA!AA471,"n/a")</f>
        <v>6.3E-2</v>
      </c>
      <c r="I3412" s="88">
        <f>+IF(ISNUMBER(DATA!AJ471),DATA!AJ471,"n/a")</f>
        <v>3.23</v>
      </c>
      <c r="J3412" s="78">
        <f>+IF(ISNUMBER(DATA!AK471),DATA!AK471,"n/a")</f>
        <v>7.4999999999999997E-2</v>
      </c>
      <c r="K3412" s="88">
        <f>+IF(ISNUMBER(DATA!AT471),DATA!AT471,"n/a")</f>
        <v>3.17</v>
      </c>
      <c r="L3412" s="78">
        <f>+IF(ISNUMBER(DATA!AU471),DATA!AU471,"n/a")</f>
        <v>7.0999999999999994E-2</v>
      </c>
      <c r="M3412" s="67"/>
      <c r="N3412" s="67"/>
      <c r="O3412" s="67"/>
      <c r="P3412" s="67"/>
      <c r="Q3412" s="67"/>
      <c r="S3412" s="71"/>
      <c r="U3412" s="71"/>
      <c r="W3412" s="71"/>
      <c r="Y3412" s="71"/>
    </row>
    <row r="3413" spans="1:25" s="70" customFormat="1" x14ac:dyDescent="0.2">
      <c r="A3413" s="67" t="s">
        <v>11</v>
      </c>
      <c r="B3413" s="67" t="s">
        <v>24</v>
      </c>
      <c r="C3413" s="67" t="s">
        <v>26</v>
      </c>
      <c r="D3413" s="67" t="s">
        <v>314</v>
      </c>
      <c r="E3413" s="88">
        <f>+IF(ISNUMBER(DATA!P472),DATA!P472,"n/a")</f>
        <v>2.6</v>
      </c>
      <c r="F3413" s="78">
        <f>+IF(ISNUMBER(DATA!Q472),DATA!Q472,"n/a")</f>
        <v>7.2999999999999995E-2</v>
      </c>
      <c r="G3413" s="88">
        <f>+IF(ISNUMBER(DATA!Z472),DATA!Z472,"n/a")</f>
        <v>2.6</v>
      </c>
      <c r="H3413" s="78">
        <f>+IF(ISNUMBER(DATA!AA472),DATA!AA472,"n/a")</f>
        <v>6.5000000000000002E-2</v>
      </c>
      <c r="I3413" s="88">
        <f>+IF(ISNUMBER(DATA!AJ472),DATA!AJ472,"n/a")</f>
        <v>2.62</v>
      </c>
      <c r="J3413" s="78">
        <f>+IF(ISNUMBER(DATA!AK472),DATA!AK472,"n/a")</f>
        <v>9.0999999999999998E-2</v>
      </c>
      <c r="K3413" s="88">
        <f>+IF(ISNUMBER(DATA!AT472),DATA!AT472,"n/a")</f>
        <v>2.57</v>
      </c>
      <c r="L3413" s="78">
        <f>+IF(ISNUMBER(DATA!AU472),DATA!AU472,"n/a")</f>
        <v>8.2000000000000003E-2</v>
      </c>
      <c r="M3413" s="67"/>
      <c r="N3413" s="67"/>
      <c r="O3413" s="67"/>
      <c r="P3413" s="67"/>
      <c r="Q3413" s="67"/>
      <c r="S3413" s="71"/>
      <c r="U3413" s="71"/>
      <c r="W3413" s="71"/>
      <c r="Y3413" s="71"/>
    </row>
    <row r="3414" spans="1:25" s="70" customFormat="1" x14ac:dyDescent="0.2">
      <c r="A3414" s="67" t="s">
        <v>11</v>
      </c>
      <c r="B3414" s="67" t="s">
        <v>24</v>
      </c>
      <c r="C3414" s="67" t="s">
        <v>26</v>
      </c>
      <c r="D3414" s="67" t="s">
        <v>315</v>
      </c>
      <c r="E3414" s="88">
        <f>+IF(ISNUMBER(DATA!P473),DATA!P473,"n/a")</f>
        <v>2.66</v>
      </c>
      <c r="F3414" s="78">
        <f>+IF(ISNUMBER(DATA!Q473),DATA!Q473,"n/a")</f>
        <v>2.8000000000000001E-2</v>
      </c>
      <c r="G3414" s="88">
        <f>+IF(ISNUMBER(DATA!Z473),DATA!Z473,"n/a")</f>
        <v>2.74</v>
      </c>
      <c r="H3414" s="78">
        <f>+IF(ISNUMBER(DATA!AA473),DATA!AA473,"n/a")</f>
        <v>6.2E-2</v>
      </c>
      <c r="I3414" s="88">
        <f>+IF(ISNUMBER(DATA!AJ473),DATA!AJ473,"n/a")</f>
        <v>2.8</v>
      </c>
      <c r="J3414" s="78">
        <f>+IF(ISNUMBER(DATA!AK473),DATA!AK473,"n/a")</f>
        <v>6.8000000000000005E-2</v>
      </c>
      <c r="K3414" s="88">
        <f>+IF(ISNUMBER(DATA!AT473),DATA!AT473,"n/a")</f>
        <v>2.78</v>
      </c>
      <c r="L3414" s="78">
        <f>+IF(ISNUMBER(DATA!AU473),DATA!AU473,"n/a")</f>
        <v>7.9000000000000001E-2</v>
      </c>
      <c r="M3414" s="67"/>
      <c r="N3414" s="67"/>
      <c r="O3414" s="67"/>
      <c r="P3414" s="67"/>
      <c r="Q3414" s="67"/>
      <c r="S3414" s="71"/>
      <c r="U3414" s="71"/>
      <c r="W3414" s="71"/>
      <c r="Y3414" s="71"/>
    </row>
    <row r="3415" spans="1:25" s="70" customFormat="1" x14ac:dyDescent="0.2">
      <c r="A3415" s="67" t="s">
        <v>11</v>
      </c>
      <c r="B3415" s="67" t="s">
        <v>24</v>
      </c>
      <c r="C3415" s="67" t="s">
        <v>26</v>
      </c>
      <c r="D3415" s="67" t="s">
        <v>316</v>
      </c>
      <c r="E3415" s="88">
        <f>+IF(ISNUMBER(DATA!P474),DATA!P474,"n/a")</f>
        <v>2.34</v>
      </c>
      <c r="F3415" s="78">
        <f>+IF(ISNUMBER(DATA!Q474),DATA!Q474,"n/a")</f>
        <v>-1.6E-2</v>
      </c>
      <c r="G3415" s="88">
        <f>+IF(ISNUMBER(DATA!Z474),DATA!Z474,"n/a")</f>
        <v>2.31</v>
      </c>
      <c r="H3415" s="78">
        <f>+IF(ISNUMBER(DATA!AA474),DATA!AA474,"n/a")</f>
        <v>-2.4E-2</v>
      </c>
      <c r="I3415" s="88">
        <f>+IF(ISNUMBER(DATA!AJ474),DATA!AJ474,"n/a")</f>
        <v>2.34</v>
      </c>
      <c r="J3415" s="78">
        <f>+IF(ISNUMBER(DATA!AK474),DATA!AK474,"n/a")</f>
        <v>-2.1000000000000001E-2</v>
      </c>
      <c r="K3415" s="88">
        <f>+IF(ISNUMBER(DATA!AT474),DATA!AT474,"n/a")</f>
        <v>2.39</v>
      </c>
      <c r="L3415" s="78">
        <f>+IF(ISNUMBER(DATA!AU474),DATA!AU474,"n/a")</f>
        <v>-1.0999999999999999E-2</v>
      </c>
      <c r="M3415" s="67"/>
      <c r="N3415" s="67"/>
      <c r="O3415" s="67"/>
      <c r="P3415" s="67"/>
      <c r="Q3415" s="67"/>
      <c r="S3415" s="71"/>
      <c r="U3415" s="71"/>
      <c r="W3415" s="71"/>
      <c r="Y3415" s="71"/>
    </row>
    <row r="3416" spans="1:25" s="70" customFormat="1" x14ac:dyDescent="0.2">
      <c r="A3416" s="67" t="s">
        <v>11</v>
      </c>
      <c r="B3416" s="67" t="s">
        <v>24</v>
      </c>
      <c r="C3416" s="67" t="s">
        <v>26</v>
      </c>
      <c r="D3416" s="67" t="s">
        <v>317</v>
      </c>
      <c r="E3416" s="88">
        <f>+IF(ISNUMBER(DATA!P475),DATA!P475,"n/a")</f>
        <v>2.99</v>
      </c>
      <c r="F3416" s="78">
        <f>+IF(ISNUMBER(DATA!Q475),DATA!Q475,"n/a")</f>
        <v>0.13</v>
      </c>
      <c r="G3416" s="88">
        <f>+IF(ISNUMBER(DATA!Z475),DATA!Z475,"n/a")</f>
        <v>2.97</v>
      </c>
      <c r="H3416" s="78">
        <f>+IF(ISNUMBER(DATA!AA475),DATA!AA475,"n/a")</f>
        <v>0.125</v>
      </c>
      <c r="I3416" s="88">
        <f>+IF(ISNUMBER(DATA!AJ475),DATA!AJ475,"n/a")</f>
        <v>3.05</v>
      </c>
      <c r="J3416" s="78">
        <f>+IF(ISNUMBER(DATA!AK475),DATA!AK475,"n/a")</f>
        <v>0.157</v>
      </c>
      <c r="K3416" s="88">
        <f>+IF(ISNUMBER(DATA!AT475),DATA!AT475,"n/a")</f>
        <v>2.99</v>
      </c>
      <c r="L3416" s="78">
        <f>+IF(ISNUMBER(DATA!AU475),DATA!AU475,"n/a")</f>
        <v>0.121</v>
      </c>
      <c r="M3416" s="67"/>
      <c r="N3416" s="67"/>
      <c r="O3416" s="67"/>
      <c r="P3416" s="67"/>
      <c r="Q3416" s="67"/>
      <c r="S3416" s="71"/>
      <c r="U3416" s="71"/>
      <c r="W3416" s="71"/>
      <c r="Y3416" s="71"/>
    </row>
    <row r="3417" spans="1:25" s="70" customFormat="1" x14ac:dyDescent="0.2">
      <c r="A3417" s="67" t="s">
        <v>11</v>
      </c>
      <c r="B3417" s="67" t="s">
        <v>24</v>
      </c>
      <c r="C3417" s="67" t="s">
        <v>26</v>
      </c>
      <c r="D3417" s="67" t="s">
        <v>318</v>
      </c>
      <c r="E3417" s="88">
        <f>+IF(ISNUMBER(DATA!P476),DATA!P476,"n/a")</f>
        <v>2.0499999999999998</v>
      </c>
      <c r="F3417" s="78">
        <f>+IF(ISNUMBER(DATA!Q476),DATA!Q476,"n/a")</f>
        <v>5.1999999999999998E-2</v>
      </c>
      <c r="G3417" s="88">
        <f>+IF(ISNUMBER(DATA!Z476),DATA!Z476,"n/a")</f>
        <v>2.06</v>
      </c>
      <c r="H3417" s="78">
        <f>+IF(ISNUMBER(DATA!AA476),DATA!AA476,"n/a")</f>
        <v>0.03</v>
      </c>
      <c r="I3417" s="88">
        <f>+IF(ISNUMBER(DATA!AJ476),DATA!AJ476,"n/a")</f>
        <v>2.06</v>
      </c>
      <c r="J3417" s="78">
        <f>+IF(ISNUMBER(DATA!AK476),DATA!AK476,"n/a")</f>
        <v>3.0000000000000001E-3</v>
      </c>
      <c r="K3417" s="88">
        <f>+IF(ISNUMBER(DATA!AT476),DATA!AT476,"n/a")</f>
        <v>2.0299999999999998</v>
      </c>
      <c r="L3417" s="78">
        <f>+IF(ISNUMBER(DATA!AU476),DATA!AU476,"n/a")</f>
        <v>-1.6E-2</v>
      </c>
      <c r="M3417" s="67"/>
      <c r="N3417" s="67"/>
      <c r="O3417" s="67"/>
      <c r="P3417" s="67"/>
      <c r="Q3417" s="67"/>
      <c r="S3417" s="71"/>
      <c r="U3417" s="71"/>
      <c r="W3417" s="71"/>
      <c r="Y3417" s="71"/>
    </row>
    <row r="3418" spans="1:25" s="70" customFormat="1" x14ac:dyDescent="0.2">
      <c r="A3418" s="67" t="s">
        <v>11</v>
      </c>
      <c r="B3418" s="67" t="s">
        <v>24</v>
      </c>
      <c r="C3418" s="67" t="s">
        <v>26</v>
      </c>
      <c r="D3418" s="67" t="s">
        <v>319</v>
      </c>
      <c r="E3418" s="88">
        <f>+IF(ISNUMBER(DATA!P477),DATA!P477,"n/a")</f>
        <v>2.68</v>
      </c>
      <c r="F3418" s="78">
        <f>+IF(ISNUMBER(DATA!Q477),DATA!Q477,"n/a")</f>
        <v>-4.3999999999999997E-2</v>
      </c>
      <c r="G3418" s="88">
        <f>+IF(ISNUMBER(DATA!Z477),DATA!Z477,"n/a")</f>
        <v>2.67</v>
      </c>
      <c r="H3418" s="78">
        <f>+IF(ISNUMBER(DATA!AA477),DATA!AA477,"n/a")</f>
        <v>-2E-3</v>
      </c>
      <c r="I3418" s="88">
        <f>+IF(ISNUMBER(DATA!AJ477),DATA!AJ477,"n/a")</f>
        <v>2.68</v>
      </c>
      <c r="J3418" s="78">
        <f>+IF(ISNUMBER(DATA!AK477),DATA!AK477,"n/a")</f>
        <v>-3.0000000000000001E-3</v>
      </c>
      <c r="K3418" s="88">
        <f>+IF(ISNUMBER(DATA!AT477),DATA!AT477,"n/a")</f>
        <v>2.65</v>
      </c>
      <c r="L3418" s="78">
        <f>+IF(ISNUMBER(DATA!AU477),DATA!AU477,"n/a")</f>
        <v>6.0000000000000001E-3</v>
      </c>
      <c r="M3418" s="67"/>
      <c r="N3418" s="67"/>
      <c r="O3418" s="67"/>
      <c r="P3418" s="67"/>
      <c r="Q3418" s="67"/>
      <c r="S3418" s="71"/>
      <c r="U3418" s="71"/>
      <c r="W3418" s="71"/>
      <c r="Y3418" s="71"/>
    </row>
    <row r="3419" spans="1:25" s="70" customFormat="1" x14ac:dyDescent="0.2">
      <c r="A3419" s="67" t="s">
        <v>11</v>
      </c>
      <c r="B3419" s="67" t="s">
        <v>24</v>
      </c>
      <c r="C3419" s="67" t="s">
        <v>26</v>
      </c>
      <c r="D3419" s="67" t="s">
        <v>320</v>
      </c>
      <c r="E3419" s="88">
        <f>+IF(ISNUMBER(DATA!P478),DATA!P478,"n/a")</f>
        <v>2.94</v>
      </c>
      <c r="F3419" s="78">
        <f>+IF(ISNUMBER(DATA!Q478),DATA!Q478,"n/a")</f>
        <v>-1.2E-2</v>
      </c>
      <c r="G3419" s="88">
        <f>+IF(ISNUMBER(DATA!Z478),DATA!Z478,"n/a")</f>
        <v>2.93</v>
      </c>
      <c r="H3419" s="78">
        <f>+IF(ISNUMBER(DATA!AA478),DATA!AA478,"n/a")</f>
        <v>-3.4000000000000002E-2</v>
      </c>
      <c r="I3419" s="88">
        <f>+IF(ISNUMBER(DATA!AJ478),DATA!AJ478,"n/a")</f>
        <v>2.98</v>
      </c>
      <c r="J3419" s="78">
        <f>+IF(ISNUMBER(DATA!AK478),DATA!AK478,"n/a")</f>
        <v>3.0000000000000001E-3</v>
      </c>
      <c r="K3419" s="88">
        <f>+IF(ISNUMBER(DATA!AT478),DATA!AT478,"n/a")</f>
        <v>3</v>
      </c>
      <c r="L3419" s="78">
        <f>+IF(ISNUMBER(DATA!AU478),DATA!AU478,"n/a")</f>
        <v>2.3E-2</v>
      </c>
      <c r="M3419" s="67"/>
      <c r="N3419" s="67"/>
      <c r="O3419" s="67"/>
      <c r="P3419" s="67"/>
      <c r="Q3419" s="67"/>
      <c r="S3419" s="71"/>
      <c r="U3419" s="71"/>
      <c r="W3419" s="71"/>
      <c r="Y3419" s="71"/>
    </row>
    <row r="3420" spans="1:25" s="70" customFormat="1" x14ac:dyDescent="0.2">
      <c r="A3420" s="67" t="s">
        <v>11</v>
      </c>
      <c r="B3420" s="67" t="s">
        <v>24</v>
      </c>
      <c r="C3420" s="67" t="s">
        <v>26</v>
      </c>
      <c r="D3420" s="67" t="s">
        <v>321</v>
      </c>
      <c r="E3420" s="88">
        <f>+IF(ISNUMBER(DATA!P479),DATA!P479,"n/a")</f>
        <v>2.62</v>
      </c>
      <c r="F3420" s="78">
        <f>+IF(ISNUMBER(DATA!Q479),DATA!Q479,"n/a")</f>
        <v>-6.2E-2</v>
      </c>
      <c r="G3420" s="88">
        <f>+IF(ISNUMBER(DATA!Z479),DATA!Z479,"n/a")</f>
        <v>2.62</v>
      </c>
      <c r="H3420" s="78">
        <f>+IF(ISNUMBER(DATA!AA479),DATA!AA479,"n/a")</f>
        <v>1.7000000000000001E-2</v>
      </c>
      <c r="I3420" s="88">
        <f>+IF(ISNUMBER(DATA!AJ479),DATA!AJ479,"n/a")</f>
        <v>2.61</v>
      </c>
      <c r="J3420" s="78">
        <f>+IF(ISNUMBER(DATA!AK479),DATA!AK479,"n/a")</f>
        <v>0.01</v>
      </c>
      <c r="K3420" s="88">
        <f>+IF(ISNUMBER(DATA!AT479),DATA!AT479,"n/a")</f>
        <v>2.57</v>
      </c>
      <c r="L3420" s="78">
        <f>+IF(ISNUMBER(DATA!AU479),DATA!AU479,"n/a")</f>
        <v>1.6E-2</v>
      </c>
      <c r="M3420" s="67"/>
      <c r="N3420" s="67"/>
      <c r="O3420" s="67"/>
      <c r="P3420" s="67"/>
      <c r="Q3420" s="67"/>
      <c r="S3420" s="71"/>
      <c r="U3420" s="71"/>
      <c r="W3420" s="71"/>
      <c r="Y3420" s="71"/>
    </row>
    <row r="3421" spans="1:25" s="70" customFormat="1" x14ac:dyDescent="0.2">
      <c r="A3421" s="67" t="s">
        <v>11</v>
      </c>
      <c r="B3421" s="67" t="s">
        <v>24</v>
      </c>
      <c r="C3421" s="67" t="s">
        <v>26</v>
      </c>
      <c r="D3421" s="67" t="s">
        <v>347</v>
      </c>
      <c r="E3421" s="88">
        <f>+IF(ISNUMBER(DATA!P480),DATA!P480,"n/a")</f>
        <v>2.02</v>
      </c>
      <c r="F3421" s="78">
        <f>+IF(ISNUMBER(DATA!Q480),DATA!Q480,"n/a")</f>
        <v>-0.12</v>
      </c>
      <c r="G3421" s="88">
        <f>+IF(ISNUMBER(DATA!Z480),DATA!Z480,"n/a")</f>
        <v>2.34</v>
      </c>
      <c r="H3421" s="78">
        <f>+IF(ISNUMBER(DATA!AA480),DATA!AA480,"n/a")</f>
        <v>0.17299999999999999</v>
      </c>
      <c r="I3421" s="88">
        <f>+IF(ISNUMBER(DATA!AJ480),DATA!AJ480,"n/a")</f>
        <v>2.3199999999999998</v>
      </c>
      <c r="J3421" s="78">
        <f>+IF(ISNUMBER(DATA!AK480),DATA!AK480,"n/a")</f>
        <v>0.16900000000000001</v>
      </c>
      <c r="K3421" s="88">
        <f>+IF(ISNUMBER(DATA!AT480),DATA!AT480,"n/a")</f>
        <v>2.25</v>
      </c>
      <c r="L3421" s="78">
        <f>+IF(ISNUMBER(DATA!AU480),DATA!AU480,"n/a")</f>
        <v>0.16300000000000001</v>
      </c>
      <c r="M3421" s="67"/>
      <c r="N3421" s="67"/>
      <c r="O3421" s="67"/>
      <c r="P3421" s="67"/>
      <c r="Q3421" s="67"/>
      <c r="S3421" s="71"/>
      <c r="U3421" s="71"/>
      <c r="W3421" s="71"/>
      <c r="Y3421" s="71"/>
    </row>
    <row r="3422" spans="1:25" s="70" customFormat="1" x14ac:dyDescent="0.2">
      <c r="A3422" s="67" t="s">
        <v>11</v>
      </c>
      <c r="B3422" s="67" t="s">
        <v>24</v>
      </c>
      <c r="C3422" s="67" t="s">
        <v>26</v>
      </c>
      <c r="D3422" s="67" t="s">
        <v>348</v>
      </c>
      <c r="E3422" s="88">
        <f>+IF(ISNUMBER(DATA!P481),DATA!P481,"n/a")</f>
        <v>2.83</v>
      </c>
      <c r="F3422" s="78">
        <f>+IF(ISNUMBER(DATA!Q481),DATA!Q481,"n/a")</f>
        <v>0.16800000000000001</v>
      </c>
      <c r="G3422" s="88">
        <f>+IF(ISNUMBER(DATA!Z481),DATA!Z481,"n/a")</f>
        <v>2.81</v>
      </c>
      <c r="H3422" s="78">
        <f>+IF(ISNUMBER(DATA!AA481),DATA!AA481,"n/a")</f>
        <v>0.157</v>
      </c>
      <c r="I3422" s="88">
        <f>+IF(ISNUMBER(DATA!AJ481),DATA!AJ481,"n/a")</f>
        <v>2.76</v>
      </c>
      <c r="J3422" s="78">
        <f>+IF(ISNUMBER(DATA!AK481),DATA!AK481,"n/a")</f>
        <v>0.161</v>
      </c>
      <c r="K3422" s="88">
        <f>+IF(ISNUMBER(DATA!AT481),DATA!AT481,"n/a")</f>
        <v>2.76</v>
      </c>
      <c r="L3422" s="78">
        <f>+IF(ISNUMBER(DATA!AU481),DATA!AU481,"n/a")</f>
        <v>0.193</v>
      </c>
      <c r="M3422" s="67"/>
      <c r="N3422" s="67"/>
      <c r="O3422" s="67"/>
      <c r="P3422" s="67"/>
      <c r="Q3422" s="67"/>
      <c r="S3422" s="71"/>
      <c r="U3422" s="71"/>
      <c r="W3422" s="71"/>
      <c r="Y3422" s="71"/>
    </row>
    <row r="3423" spans="1:25" x14ac:dyDescent="0.2">
      <c r="E3423" s="101"/>
      <c r="F3423" s="103"/>
      <c r="G3423" s="101"/>
      <c r="H3423" s="103"/>
      <c r="I3423" s="101"/>
      <c r="J3423" s="103"/>
      <c r="K3423" s="101"/>
      <c r="L3423" s="103"/>
    </row>
    <row r="3424" spans="1:25" s="70" customFormat="1" x14ac:dyDescent="0.2">
      <c r="A3424" s="67" t="s">
        <v>27</v>
      </c>
      <c r="B3424" s="67" t="s">
        <v>24</v>
      </c>
      <c r="C3424" s="67" t="s">
        <v>0</v>
      </c>
      <c r="D3424" s="67" t="s">
        <v>274</v>
      </c>
      <c r="E3424" s="77">
        <f>+IF(ISNUMBER(DATA!H913),DATA!H913,"n/a")</f>
        <v>59564</v>
      </c>
      <c r="F3424" s="78">
        <f>+IF(ISNUMBER(DATA!I913),DATA!I913,"n/a")</f>
        <v>0.23200000000000001</v>
      </c>
      <c r="G3424" s="77">
        <f>+IF(ISNUMBER(DATA!R913),DATA!R913,"n/a")</f>
        <v>173834</v>
      </c>
      <c r="H3424" s="78">
        <f>+IF(ISNUMBER(DATA!S913),DATA!S913,"n/a")</f>
        <v>0.17599999999999999</v>
      </c>
      <c r="I3424" s="77">
        <f>+IF(ISNUMBER(DATA!AB913),DATA!AB913,"n/a")</f>
        <v>367933</v>
      </c>
      <c r="J3424" s="78">
        <f>+IF(ISNUMBER(DATA!AC913),DATA!AC913,"n/a")</f>
        <v>0.217</v>
      </c>
      <c r="K3424" s="77">
        <f>+IF(ISNUMBER(DATA!AL913),DATA!AL913,"n/a")</f>
        <v>766179</v>
      </c>
      <c r="L3424" s="78">
        <f>+IF(ISNUMBER(DATA!AM913),DATA!AM913,"n/a")</f>
        <v>0.219</v>
      </c>
      <c r="M3424" s="67"/>
      <c r="N3424" s="67"/>
      <c r="O3424" s="67"/>
      <c r="P3424" s="67"/>
      <c r="Q3424" s="67"/>
      <c r="S3424" s="71"/>
      <c r="U3424" s="71"/>
      <c r="W3424" s="71"/>
      <c r="Y3424" s="71"/>
    </row>
    <row r="3425" spans="1:25" s="70" customFormat="1" x14ac:dyDescent="0.2">
      <c r="A3425" s="67" t="s">
        <v>27</v>
      </c>
      <c r="B3425" s="67" t="s">
        <v>24</v>
      </c>
      <c r="C3425" s="67" t="s">
        <v>0</v>
      </c>
      <c r="D3425" s="67" t="s">
        <v>275</v>
      </c>
      <c r="E3425" s="77">
        <f>+IF(ISNUMBER(DATA!H914),DATA!H914,"n/a")</f>
        <v>116249</v>
      </c>
      <c r="F3425" s="78">
        <f>+IF(ISNUMBER(DATA!I914),DATA!I914,"n/a")</f>
        <v>0.11700000000000001</v>
      </c>
      <c r="G3425" s="77">
        <f>+IF(ISNUMBER(DATA!R914),DATA!R914,"n/a")</f>
        <v>359907</v>
      </c>
      <c r="H3425" s="78">
        <f>+IF(ISNUMBER(DATA!S914),DATA!S914,"n/a")</f>
        <v>4.2999999999999997E-2</v>
      </c>
      <c r="I3425" s="77">
        <f>+IF(ISNUMBER(DATA!AB914),DATA!AB914,"n/a")</f>
        <v>723078</v>
      </c>
      <c r="J3425" s="78">
        <f>+IF(ISNUMBER(DATA!AC914),DATA!AC914,"n/a")</f>
        <v>5.2999999999999999E-2</v>
      </c>
      <c r="K3425" s="77">
        <f>+IF(ISNUMBER(DATA!AL914),DATA!AL914,"n/a")</f>
        <v>1494827</v>
      </c>
      <c r="L3425" s="78">
        <f>+IF(ISNUMBER(DATA!AM914),DATA!AM914,"n/a")</f>
        <v>0.11700000000000001</v>
      </c>
      <c r="M3425" s="67"/>
      <c r="N3425" s="67"/>
      <c r="O3425" s="67"/>
      <c r="P3425" s="67"/>
      <c r="Q3425" s="67"/>
      <c r="S3425" s="71"/>
      <c r="U3425" s="71"/>
      <c r="W3425" s="71"/>
      <c r="Y3425" s="71"/>
    </row>
    <row r="3426" spans="1:25" s="70" customFormat="1" x14ac:dyDescent="0.2">
      <c r="A3426" s="67" t="s">
        <v>27</v>
      </c>
      <c r="B3426" s="67" t="s">
        <v>24</v>
      </c>
      <c r="C3426" s="67" t="s">
        <v>0</v>
      </c>
      <c r="D3426" s="67" t="s">
        <v>276</v>
      </c>
      <c r="E3426" s="77">
        <f>+IF(ISNUMBER(DATA!H915),DATA!H915,"n/a")</f>
        <v>221523</v>
      </c>
      <c r="F3426" s="78">
        <f>+IF(ISNUMBER(DATA!I915),DATA!I915,"n/a")</f>
        <v>-6.7000000000000004E-2</v>
      </c>
      <c r="G3426" s="77">
        <f>+IF(ISNUMBER(DATA!R915),DATA!R915,"n/a")</f>
        <v>666187</v>
      </c>
      <c r="H3426" s="78">
        <f>+IF(ISNUMBER(DATA!S915),DATA!S915,"n/a")</f>
        <v>-8.4000000000000005E-2</v>
      </c>
      <c r="I3426" s="77">
        <f>+IF(ISNUMBER(DATA!AB915),DATA!AB915,"n/a")</f>
        <v>1304003</v>
      </c>
      <c r="J3426" s="78">
        <f>+IF(ISNUMBER(DATA!AC915),DATA!AC915,"n/a")</f>
        <v>-0.13300000000000001</v>
      </c>
      <c r="K3426" s="77">
        <f>+IF(ISNUMBER(DATA!AL915),DATA!AL915,"n/a")</f>
        <v>2968959</v>
      </c>
      <c r="L3426" s="78">
        <f>+IF(ISNUMBER(DATA!AM915),DATA!AM915,"n/a")</f>
        <v>-3.2000000000000001E-2</v>
      </c>
      <c r="M3426" s="67"/>
      <c r="N3426" s="67"/>
      <c r="O3426" s="67"/>
      <c r="P3426" s="67"/>
      <c r="Q3426" s="67"/>
      <c r="S3426" s="71"/>
      <c r="U3426" s="71"/>
      <c r="W3426" s="71"/>
      <c r="Y3426" s="71"/>
    </row>
    <row r="3427" spans="1:25" s="70" customFormat="1" x14ac:dyDescent="0.2">
      <c r="A3427" s="67" t="s">
        <v>27</v>
      </c>
      <c r="B3427" s="67" t="s">
        <v>24</v>
      </c>
      <c r="C3427" s="67" t="s">
        <v>0</v>
      </c>
      <c r="D3427" s="67" t="s">
        <v>277</v>
      </c>
      <c r="E3427" s="77">
        <f>+IF(ISNUMBER(DATA!H916),DATA!H916,"n/a")</f>
        <v>80050</v>
      </c>
      <c r="F3427" s="78">
        <f>+IF(ISNUMBER(DATA!I916),DATA!I916,"n/a")</f>
        <v>0.153</v>
      </c>
      <c r="G3427" s="77">
        <f>+IF(ISNUMBER(DATA!R916),DATA!R916,"n/a")</f>
        <v>261490</v>
      </c>
      <c r="H3427" s="78">
        <f>+IF(ISNUMBER(DATA!S916),DATA!S916,"n/a")</f>
        <v>0.11</v>
      </c>
      <c r="I3427" s="77">
        <f>+IF(ISNUMBER(DATA!AB916),DATA!AB916,"n/a")</f>
        <v>544581</v>
      </c>
      <c r="J3427" s="78">
        <f>+IF(ISNUMBER(DATA!AC916),DATA!AC916,"n/a")</f>
        <v>0.16</v>
      </c>
      <c r="K3427" s="77">
        <f>+IF(ISNUMBER(DATA!AL916),DATA!AL916,"n/a")</f>
        <v>1102275</v>
      </c>
      <c r="L3427" s="78">
        <f>+IF(ISNUMBER(DATA!AM916),DATA!AM916,"n/a")</f>
        <v>0.22700000000000001</v>
      </c>
      <c r="M3427" s="67"/>
      <c r="N3427" s="67"/>
      <c r="O3427" s="67"/>
      <c r="P3427" s="67"/>
      <c r="Q3427" s="67"/>
      <c r="S3427" s="71"/>
      <c r="U3427" s="71"/>
      <c r="W3427" s="71"/>
      <c r="Y3427" s="71"/>
    </row>
    <row r="3428" spans="1:25" s="70" customFormat="1" x14ac:dyDescent="0.2">
      <c r="A3428" s="67" t="s">
        <v>27</v>
      </c>
      <c r="B3428" s="67" t="s">
        <v>24</v>
      </c>
      <c r="C3428" s="67" t="s">
        <v>0</v>
      </c>
      <c r="D3428" s="67" t="s">
        <v>278</v>
      </c>
      <c r="E3428" s="77">
        <f>+IF(ISNUMBER(DATA!H917),DATA!H917,"n/a")</f>
        <v>200883</v>
      </c>
      <c r="F3428" s="78">
        <f>+IF(ISNUMBER(DATA!I917),DATA!I917,"n/a")</f>
        <v>-0.13800000000000001</v>
      </c>
      <c r="G3428" s="77">
        <f>+IF(ISNUMBER(DATA!R917),DATA!R917,"n/a")</f>
        <v>634247</v>
      </c>
      <c r="H3428" s="78">
        <f>+IF(ISNUMBER(DATA!S917),DATA!S917,"n/a")</f>
        <v>-0.121</v>
      </c>
      <c r="I3428" s="77">
        <f>+IF(ISNUMBER(DATA!AB917),DATA!AB917,"n/a")</f>
        <v>1319006</v>
      </c>
      <c r="J3428" s="78">
        <f>+IF(ISNUMBER(DATA!AC917),DATA!AC917,"n/a")</f>
        <v>-8.5000000000000006E-2</v>
      </c>
      <c r="K3428" s="77">
        <f>+IF(ISNUMBER(DATA!AL917),DATA!AL917,"n/a")</f>
        <v>2890687</v>
      </c>
      <c r="L3428" s="78">
        <f>+IF(ISNUMBER(DATA!AM917),DATA!AM917,"n/a")</f>
        <v>4.4999999999999998E-2</v>
      </c>
      <c r="M3428" s="67"/>
      <c r="N3428" s="67"/>
      <c r="O3428" s="67"/>
      <c r="P3428" s="67"/>
      <c r="Q3428" s="67"/>
      <c r="S3428" s="71"/>
      <c r="U3428" s="71"/>
      <c r="W3428" s="71"/>
      <c r="Y3428" s="71"/>
    </row>
    <row r="3429" spans="1:25" s="70" customFormat="1" x14ac:dyDescent="0.2">
      <c r="A3429" s="67" t="s">
        <v>27</v>
      </c>
      <c r="B3429" s="67" t="s">
        <v>24</v>
      </c>
      <c r="C3429" s="67" t="s">
        <v>0</v>
      </c>
      <c r="D3429" s="67" t="s">
        <v>279</v>
      </c>
      <c r="E3429" s="77">
        <f>+IF(ISNUMBER(DATA!H918),DATA!H918,"n/a")</f>
        <v>103509</v>
      </c>
      <c r="F3429" s="78">
        <f>+IF(ISNUMBER(DATA!I918),DATA!I918,"n/a")</f>
        <v>7.0000000000000007E-2</v>
      </c>
      <c r="G3429" s="77">
        <f>+IF(ISNUMBER(DATA!R918),DATA!R918,"n/a")</f>
        <v>312868</v>
      </c>
      <c r="H3429" s="78">
        <f>+IF(ISNUMBER(DATA!S918),DATA!S918,"n/a")</f>
        <v>5.0000000000000001E-3</v>
      </c>
      <c r="I3429" s="77">
        <f>+IF(ISNUMBER(DATA!AB918),DATA!AB918,"n/a")</f>
        <v>652974</v>
      </c>
      <c r="J3429" s="78">
        <f>+IF(ISNUMBER(DATA!AC918),DATA!AC918,"n/a")</f>
        <v>-8.9999999999999993E-3</v>
      </c>
      <c r="K3429" s="77">
        <f>+IF(ISNUMBER(DATA!AL918),DATA!AL918,"n/a")</f>
        <v>1367765</v>
      </c>
      <c r="L3429" s="78">
        <f>+IF(ISNUMBER(DATA!AM918),DATA!AM918,"n/a")</f>
        <v>6.6000000000000003E-2</v>
      </c>
      <c r="M3429" s="67"/>
      <c r="N3429" s="67"/>
      <c r="O3429" s="67"/>
      <c r="P3429" s="67"/>
      <c r="Q3429" s="67"/>
      <c r="S3429" s="71"/>
      <c r="U3429" s="71"/>
      <c r="W3429" s="71"/>
      <c r="Y3429" s="71"/>
    </row>
    <row r="3430" spans="1:25" s="70" customFormat="1" x14ac:dyDescent="0.2">
      <c r="A3430" s="67" t="s">
        <v>27</v>
      </c>
      <c r="B3430" s="67" t="s">
        <v>24</v>
      </c>
      <c r="C3430" s="67" t="s">
        <v>0</v>
      </c>
      <c r="D3430" s="67" t="s">
        <v>280</v>
      </c>
      <c r="E3430" s="77">
        <f>+IF(ISNUMBER(DATA!H919),DATA!H919,"n/a")</f>
        <v>59928</v>
      </c>
      <c r="F3430" s="78">
        <f>+IF(ISNUMBER(DATA!I919),DATA!I919,"n/a")</f>
        <v>0.317</v>
      </c>
      <c r="G3430" s="77">
        <f>+IF(ISNUMBER(DATA!R919),DATA!R919,"n/a")</f>
        <v>194850</v>
      </c>
      <c r="H3430" s="78">
        <f>+IF(ISNUMBER(DATA!S919),DATA!S919,"n/a")</f>
        <v>0.436</v>
      </c>
      <c r="I3430" s="77">
        <f>+IF(ISNUMBER(DATA!AB919),DATA!AB919,"n/a")</f>
        <v>364692</v>
      </c>
      <c r="J3430" s="78">
        <f>+IF(ISNUMBER(DATA!AC919),DATA!AC919,"n/a")</f>
        <v>0.41499999999999998</v>
      </c>
      <c r="K3430" s="77">
        <f>+IF(ISNUMBER(DATA!AL919),DATA!AL919,"n/a")</f>
        <v>703800</v>
      </c>
      <c r="L3430" s="78">
        <f>+IF(ISNUMBER(DATA!AM919),DATA!AM919,"n/a")</f>
        <v>0.53700000000000003</v>
      </c>
      <c r="M3430" s="67"/>
      <c r="N3430" s="67"/>
      <c r="O3430" s="67"/>
      <c r="P3430" s="67"/>
      <c r="Q3430" s="67"/>
      <c r="S3430" s="71"/>
      <c r="U3430" s="71"/>
      <c r="W3430" s="71"/>
      <c r="Y3430" s="71"/>
    </row>
    <row r="3431" spans="1:25" s="70" customFormat="1" x14ac:dyDescent="0.2">
      <c r="A3431" s="67" t="s">
        <v>27</v>
      </c>
      <c r="B3431" s="67" t="s">
        <v>24</v>
      </c>
      <c r="C3431" s="67" t="s">
        <v>0</v>
      </c>
      <c r="D3431" s="67" t="s">
        <v>281</v>
      </c>
      <c r="E3431" s="77">
        <f>+IF(ISNUMBER(DATA!H920),DATA!H920,"n/a")</f>
        <v>142240</v>
      </c>
      <c r="F3431" s="78">
        <f>+IF(ISNUMBER(DATA!I920),DATA!I920,"n/a")</f>
        <v>-1.4E-2</v>
      </c>
      <c r="G3431" s="77">
        <f>+IF(ISNUMBER(DATA!R920),DATA!R920,"n/a")</f>
        <v>429848</v>
      </c>
      <c r="H3431" s="78">
        <f>+IF(ISNUMBER(DATA!S920),DATA!S920,"n/a")</f>
        <v>3.1E-2</v>
      </c>
      <c r="I3431" s="77">
        <f>+IF(ISNUMBER(DATA!AB920),DATA!AB920,"n/a")</f>
        <v>931784</v>
      </c>
      <c r="J3431" s="78">
        <f>+IF(ISNUMBER(DATA!AC920),DATA!AC920,"n/a")</f>
        <v>7.8E-2</v>
      </c>
      <c r="K3431" s="77">
        <f>+IF(ISNUMBER(DATA!AL920),DATA!AL920,"n/a")</f>
        <v>2032727</v>
      </c>
      <c r="L3431" s="78">
        <f>+IF(ISNUMBER(DATA!AM920),DATA!AM920,"n/a")</f>
        <v>0.17599999999999999</v>
      </c>
      <c r="M3431" s="67"/>
      <c r="N3431" s="67"/>
      <c r="O3431" s="67"/>
      <c r="P3431" s="67"/>
      <c r="Q3431" s="67"/>
      <c r="S3431" s="71"/>
      <c r="U3431" s="71"/>
      <c r="W3431" s="71"/>
      <c r="Y3431" s="71"/>
    </row>
    <row r="3432" spans="1:25" s="70" customFormat="1" x14ac:dyDescent="0.2">
      <c r="A3432" s="67" t="s">
        <v>27</v>
      </c>
      <c r="B3432" s="67" t="s">
        <v>24</v>
      </c>
      <c r="C3432" s="67" t="s">
        <v>0</v>
      </c>
      <c r="D3432" s="67" t="s">
        <v>282</v>
      </c>
      <c r="E3432" s="77">
        <f>+IF(ISNUMBER(DATA!H921),DATA!H921,"n/a")</f>
        <v>85657</v>
      </c>
      <c r="F3432" s="78">
        <f>+IF(ISNUMBER(DATA!I921),DATA!I921,"n/a")</f>
        <v>0.33500000000000002</v>
      </c>
      <c r="G3432" s="77">
        <f>+IF(ISNUMBER(DATA!R921),DATA!R921,"n/a")</f>
        <v>263781</v>
      </c>
      <c r="H3432" s="78">
        <f>+IF(ISNUMBER(DATA!S921),DATA!S921,"n/a")</f>
        <v>0.26200000000000001</v>
      </c>
      <c r="I3432" s="77">
        <f>+IF(ISNUMBER(DATA!AB921),DATA!AB921,"n/a")</f>
        <v>545392</v>
      </c>
      <c r="J3432" s="78">
        <f>+IF(ISNUMBER(DATA!AC921),DATA!AC921,"n/a")</f>
        <v>0.23200000000000001</v>
      </c>
      <c r="K3432" s="77">
        <f>+IF(ISNUMBER(DATA!AL921),DATA!AL921,"n/a")</f>
        <v>1073202</v>
      </c>
      <c r="L3432" s="78">
        <f>+IF(ISNUMBER(DATA!AM921),DATA!AM921,"n/a")</f>
        <v>0.25900000000000001</v>
      </c>
      <c r="M3432" s="67"/>
      <c r="N3432" s="67"/>
      <c r="O3432" s="67"/>
      <c r="P3432" s="67"/>
      <c r="Q3432" s="67"/>
      <c r="S3432" s="71"/>
      <c r="U3432" s="71"/>
      <c r="W3432" s="71"/>
      <c r="Y3432" s="71"/>
    </row>
    <row r="3433" spans="1:25" s="70" customFormat="1" x14ac:dyDescent="0.2">
      <c r="A3433" s="67" t="s">
        <v>27</v>
      </c>
      <c r="B3433" s="67" t="s">
        <v>24</v>
      </c>
      <c r="C3433" s="67" t="s">
        <v>0</v>
      </c>
      <c r="D3433" s="67" t="s">
        <v>283</v>
      </c>
      <c r="E3433" s="77">
        <f>+IF(ISNUMBER(DATA!H922),DATA!H922,"n/a")</f>
        <v>43621</v>
      </c>
      <c r="F3433" s="78">
        <f>+IF(ISNUMBER(DATA!I922),DATA!I922,"n/a")</f>
        <v>0.188</v>
      </c>
      <c r="G3433" s="77">
        <f>+IF(ISNUMBER(DATA!R922),DATA!R922,"n/a")</f>
        <v>157032</v>
      </c>
      <c r="H3433" s="78">
        <f>+IF(ISNUMBER(DATA!S922),DATA!S922,"n/a")</f>
        <v>0.17199999999999999</v>
      </c>
      <c r="I3433" s="77">
        <f>+IF(ISNUMBER(DATA!AB922),DATA!AB922,"n/a")</f>
        <v>351907</v>
      </c>
      <c r="J3433" s="78">
        <f>+IF(ISNUMBER(DATA!AC922),DATA!AC922,"n/a")</f>
        <v>0.23400000000000001</v>
      </c>
      <c r="K3433" s="77">
        <f>+IF(ISNUMBER(DATA!AL922),DATA!AL922,"n/a")</f>
        <v>702903</v>
      </c>
      <c r="L3433" s="78">
        <f>+IF(ISNUMBER(DATA!AM922),DATA!AM922,"n/a")</f>
        <v>0.318</v>
      </c>
      <c r="M3433" s="67"/>
      <c r="N3433" s="67"/>
      <c r="O3433" s="67"/>
      <c r="P3433" s="67"/>
      <c r="Q3433" s="67"/>
      <c r="S3433" s="71"/>
      <c r="U3433" s="71"/>
      <c r="W3433" s="71"/>
      <c r="Y3433" s="71"/>
    </row>
    <row r="3434" spans="1:25" s="70" customFormat="1" x14ac:dyDescent="0.2">
      <c r="A3434" s="67" t="s">
        <v>27</v>
      </c>
      <c r="B3434" s="67" t="s">
        <v>24</v>
      </c>
      <c r="C3434" s="67" t="s">
        <v>0</v>
      </c>
      <c r="D3434" s="67" t="s">
        <v>284</v>
      </c>
      <c r="E3434" s="77">
        <f>+IF(ISNUMBER(DATA!H923),DATA!H923,"n/a")</f>
        <v>47887</v>
      </c>
      <c r="F3434" s="78">
        <f>+IF(ISNUMBER(DATA!I923),DATA!I923,"n/a")</f>
        <v>0.13300000000000001</v>
      </c>
      <c r="G3434" s="77">
        <f>+IF(ISNUMBER(DATA!R923),DATA!R923,"n/a")</f>
        <v>160771</v>
      </c>
      <c r="H3434" s="78">
        <f>+IF(ISNUMBER(DATA!S923),DATA!S923,"n/a")</f>
        <v>0.11700000000000001</v>
      </c>
      <c r="I3434" s="77">
        <f>+IF(ISNUMBER(DATA!AB923),DATA!AB923,"n/a")</f>
        <v>352928</v>
      </c>
      <c r="J3434" s="78">
        <f>+IF(ISNUMBER(DATA!AC923),DATA!AC923,"n/a")</f>
        <v>0.16400000000000001</v>
      </c>
      <c r="K3434" s="77">
        <f>+IF(ISNUMBER(DATA!AL923),DATA!AL923,"n/a")</f>
        <v>722357</v>
      </c>
      <c r="L3434" s="78">
        <f>+IF(ISNUMBER(DATA!AM923),DATA!AM923,"n/a")</f>
        <v>0.26600000000000001</v>
      </c>
      <c r="M3434" s="67"/>
      <c r="N3434" s="67"/>
      <c r="O3434" s="67"/>
      <c r="P3434" s="67"/>
      <c r="Q3434" s="67"/>
      <c r="S3434" s="71"/>
      <c r="U3434" s="71"/>
      <c r="W3434" s="71"/>
      <c r="Y3434" s="71"/>
    </row>
    <row r="3435" spans="1:25" s="70" customFormat="1" x14ac:dyDescent="0.2">
      <c r="A3435" s="67" t="s">
        <v>27</v>
      </c>
      <c r="B3435" s="67" t="s">
        <v>24</v>
      </c>
      <c r="C3435" s="67" t="s">
        <v>0</v>
      </c>
      <c r="D3435" s="67" t="s">
        <v>285</v>
      </c>
      <c r="E3435" s="77">
        <f>+IF(ISNUMBER(DATA!H924),DATA!H924,"n/a")</f>
        <v>158225</v>
      </c>
      <c r="F3435" s="78">
        <f>+IF(ISNUMBER(DATA!I924),DATA!I924,"n/a")</f>
        <v>0.25800000000000001</v>
      </c>
      <c r="G3435" s="77">
        <f>+IF(ISNUMBER(DATA!R924),DATA!R924,"n/a")</f>
        <v>506083</v>
      </c>
      <c r="H3435" s="78">
        <f>+IF(ISNUMBER(DATA!S924),DATA!S924,"n/a")</f>
        <v>0.27900000000000003</v>
      </c>
      <c r="I3435" s="77">
        <f>+IF(ISNUMBER(DATA!AB924),DATA!AB924,"n/a")</f>
        <v>1030721</v>
      </c>
      <c r="J3435" s="78">
        <f>+IF(ISNUMBER(DATA!AC924),DATA!AC924,"n/a")</f>
        <v>0.309</v>
      </c>
      <c r="K3435" s="77">
        <f>+IF(ISNUMBER(DATA!AL924),DATA!AL924,"n/a")</f>
        <v>2027589</v>
      </c>
      <c r="L3435" s="78">
        <f>+IF(ISNUMBER(DATA!AM924),DATA!AM924,"n/a")</f>
        <v>0.32800000000000001</v>
      </c>
      <c r="M3435" s="67"/>
      <c r="N3435" s="67"/>
      <c r="O3435" s="67"/>
      <c r="P3435" s="67"/>
      <c r="Q3435" s="67"/>
      <c r="S3435" s="71"/>
      <c r="U3435" s="71"/>
      <c r="W3435" s="71"/>
      <c r="Y3435" s="71"/>
    </row>
    <row r="3436" spans="1:25" s="70" customFormat="1" x14ac:dyDescent="0.2">
      <c r="A3436" s="67" t="s">
        <v>27</v>
      </c>
      <c r="B3436" s="67" t="s">
        <v>24</v>
      </c>
      <c r="C3436" s="67" t="s">
        <v>0</v>
      </c>
      <c r="D3436" s="67" t="s">
        <v>286</v>
      </c>
      <c r="E3436" s="77">
        <f>+IF(ISNUMBER(DATA!H925),DATA!H925,"n/a")</f>
        <v>174566</v>
      </c>
      <c r="F3436" s="78">
        <f>+IF(ISNUMBER(DATA!I925),DATA!I925,"n/a")</f>
        <v>0.27700000000000002</v>
      </c>
      <c r="G3436" s="77">
        <f>+IF(ISNUMBER(DATA!R925),DATA!R925,"n/a")</f>
        <v>527466</v>
      </c>
      <c r="H3436" s="78">
        <f>+IF(ISNUMBER(DATA!S925),DATA!S925,"n/a")</f>
        <v>0.253</v>
      </c>
      <c r="I3436" s="77">
        <f>+IF(ISNUMBER(DATA!AB925),DATA!AB925,"n/a")</f>
        <v>1040686</v>
      </c>
      <c r="J3436" s="78">
        <f>+IF(ISNUMBER(DATA!AC925),DATA!AC925,"n/a")</f>
        <v>0.184</v>
      </c>
      <c r="K3436" s="77">
        <f>+IF(ISNUMBER(DATA!AL925),DATA!AL925,"n/a")</f>
        <v>2039084</v>
      </c>
      <c r="L3436" s="78">
        <f>+IF(ISNUMBER(DATA!AM925),DATA!AM925,"n/a")</f>
        <v>0.13600000000000001</v>
      </c>
      <c r="M3436" s="67"/>
      <c r="N3436" s="67"/>
      <c r="O3436" s="67"/>
      <c r="P3436" s="67"/>
      <c r="Q3436" s="67"/>
      <c r="S3436" s="71"/>
      <c r="U3436" s="71"/>
      <c r="W3436" s="71"/>
      <c r="Y3436" s="71"/>
    </row>
    <row r="3437" spans="1:25" s="70" customFormat="1" x14ac:dyDescent="0.2">
      <c r="A3437" s="67" t="s">
        <v>27</v>
      </c>
      <c r="B3437" s="67" t="s">
        <v>24</v>
      </c>
      <c r="C3437" s="67" t="s">
        <v>0</v>
      </c>
      <c r="D3437" s="67" t="s">
        <v>287</v>
      </c>
      <c r="E3437" s="77">
        <f>+IF(ISNUMBER(DATA!H926),DATA!H926,"n/a")</f>
        <v>57253</v>
      </c>
      <c r="F3437" s="78">
        <f>+IF(ISNUMBER(DATA!I926),DATA!I926,"n/a")</f>
        <v>-4.9000000000000002E-2</v>
      </c>
      <c r="G3437" s="77">
        <f>+IF(ISNUMBER(DATA!R926),DATA!R926,"n/a")</f>
        <v>187158</v>
      </c>
      <c r="H3437" s="78">
        <f>+IF(ISNUMBER(DATA!S926),DATA!S926,"n/a")</f>
        <v>-3.6999999999999998E-2</v>
      </c>
      <c r="I3437" s="77">
        <f>+IF(ISNUMBER(DATA!AB926),DATA!AB926,"n/a")</f>
        <v>409044</v>
      </c>
      <c r="J3437" s="78">
        <f>+IF(ISNUMBER(DATA!AC926),DATA!AC926,"n/a")</f>
        <v>-1.2E-2</v>
      </c>
      <c r="K3437" s="77">
        <f>+IF(ISNUMBER(DATA!AL926),DATA!AL926,"n/a")</f>
        <v>928179</v>
      </c>
      <c r="L3437" s="78">
        <f>+IF(ISNUMBER(DATA!AM926),DATA!AM926,"n/a")</f>
        <v>0.129</v>
      </c>
      <c r="M3437" s="67"/>
      <c r="N3437" s="67"/>
      <c r="O3437" s="67"/>
      <c r="P3437" s="67"/>
      <c r="Q3437" s="67"/>
      <c r="S3437" s="71"/>
      <c r="U3437" s="71"/>
      <c r="W3437" s="71"/>
      <c r="Y3437" s="71"/>
    </row>
    <row r="3438" spans="1:25" s="70" customFormat="1" x14ac:dyDescent="0.2">
      <c r="A3438" s="67" t="s">
        <v>27</v>
      </c>
      <c r="B3438" s="67" t="s">
        <v>24</v>
      </c>
      <c r="C3438" s="67" t="s">
        <v>0</v>
      </c>
      <c r="D3438" s="67" t="s">
        <v>288</v>
      </c>
      <c r="E3438" s="77">
        <f>+IF(ISNUMBER(DATA!H927),DATA!H927,"n/a")</f>
        <v>24255</v>
      </c>
      <c r="F3438" s="78">
        <f>+IF(ISNUMBER(DATA!I927),DATA!I927,"n/a")</f>
        <v>0.26900000000000002</v>
      </c>
      <c r="G3438" s="77">
        <f>+IF(ISNUMBER(DATA!R927),DATA!R927,"n/a")</f>
        <v>74664</v>
      </c>
      <c r="H3438" s="78">
        <f>+IF(ISNUMBER(DATA!S927),DATA!S927,"n/a")</f>
        <v>0.157</v>
      </c>
      <c r="I3438" s="77">
        <f>+IF(ISNUMBER(DATA!AB927),DATA!AB927,"n/a")</f>
        <v>157570</v>
      </c>
      <c r="J3438" s="78">
        <f>+IF(ISNUMBER(DATA!AC927),DATA!AC927,"n/a")</f>
        <v>0.15</v>
      </c>
      <c r="K3438" s="77">
        <f>+IF(ISNUMBER(DATA!AL927),DATA!AL927,"n/a")</f>
        <v>312217</v>
      </c>
      <c r="L3438" s="78">
        <f>+IF(ISNUMBER(DATA!AM927),DATA!AM927,"n/a")</f>
        <v>0.20499999999999999</v>
      </c>
      <c r="M3438" s="67"/>
      <c r="N3438" s="67"/>
      <c r="O3438" s="67"/>
      <c r="P3438" s="67"/>
      <c r="Q3438" s="67"/>
      <c r="S3438" s="71"/>
      <c r="U3438" s="71"/>
      <c r="W3438" s="71"/>
      <c r="Y3438" s="71"/>
    </row>
    <row r="3439" spans="1:25" s="70" customFormat="1" x14ac:dyDescent="0.2">
      <c r="A3439" s="67" t="s">
        <v>27</v>
      </c>
      <c r="B3439" s="67" t="s">
        <v>24</v>
      </c>
      <c r="C3439" s="67" t="s">
        <v>0</v>
      </c>
      <c r="D3439" s="67" t="s">
        <v>289</v>
      </c>
      <c r="E3439" s="77">
        <f>+IF(ISNUMBER(DATA!H928),DATA!H928,"n/a")</f>
        <v>107692</v>
      </c>
      <c r="F3439" s="78">
        <f>+IF(ISNUMBER(DATA!I928),DATA!I928,"n/a")</f>
        <v>-0.26200000000000001</v>
      </c>
      <c r="G3439" s="77">
        <f>+IF(ISNUMBER(DATA!R928),DATA!R928,"n/a")</f>
        <v>350792</v>
      </c>
      <c r="H3439" s="78">
        <f>+IF(ISNUMBER(DATA!S928),DATA!S928,"n/a")</f>
        <v>-0.23300000000000001</v>
      </c>
      <c r="I3439" s="77">
        <f>+IF(ISNUMBER(DATA!AB928),DATA!AB928,"n/a")</f>
        <v>726749</v>
      </c>
      <c r="J3439" s="78">
        <f>+IF(ISNUMBER(DATA!AC928),DATA!AC928,"n/a")</f>
        <v>-0.222</v>
      </c>
      <c r="K3439" s="77">
        <f>+IF(ISNUMBER(DATA!AL928),DATA!AL928,"n/a")</f>
        <v>1673523</v>
      </c>
      <c r="L3439" s="78">
        <f>+IF(ISNUMBER(DATA!AM928),DATA!AM928,"n/a")</f>
        <v>-7.6999999999999999E-2</v>
      </c>
      <c r="M3439" s="67"/>
      <c r="N3439" s="67"/>
      <c r="O3439" s="67"/>
      <c r="P3439" s="67"/>
      <c r="Q3439" s="67"/>
      <c r="S3439" s="71"/>
      <c r="U3439" s="71"/>
      <c r="W3439" s="71"/>
      <c r="Y3439" s="71"/>
    </row>
    <row r="3440" spans="1:25" s="70" customFormat="1" x14ac:dyDescent="0.2">
      <c r="A3440" s="67" t="s">
        <v>27</v>
      </c>
      <c r="B3440" s="67" t="s">
        <v>24</v>
      </c>
      <c r="C3440" s="67" t="s">
        <v>0</v>
      </c>
      <c r="D3440" s="67" t="s">
        <v>290</v>
      </c>
      <c r="E3440" s="77">
        <f>+IF(ISNUMBER(DATA!H929),DATA!H929,"n/a")</f>
        <v>149585</v>
      </c>
      <c r="F3440" s="78">
        <f>+IF(ISNUMBER(DATA!I929),DATA!I929,"n/a")</f>
        <v>-6.0999999999999999E-2</v>
      </c>
      <c r="G3440" s="77">
        <f>+IF(ISNUMBER(DATA!R929),DATA!R929,"n/a")</f>
        <v>365390</v>
      </c>
      <c r="H3440" s="78">
        <f>+IF(ISNUMBER(DATA!S929),DATA!S929,"n/a")</f>
        <v>-0.246</v>
      </c>
      <c r="I3440" s="77">
        <f>+IF(ISNUMBER(DATA!AB929),DATA!AB929,"n/a")</f>
        <v>760524</v>
      </c>
      <c r="J3440" s="78">
        <f>+IF(ISNUMBER(DATA!AC929),DATA!AC929,"n/a")</f>
        <v>-0.27700000000000002</v>
      </c>
      <c r="K3440" s="77">
        <f>+IF(ISNUMBER(DATA!AL929),DATA!AL929,"n/a")</f>
        <v>1748032</v>
      </c>
      <c r="L3440" s="78">
        <f>+IF(ISNUMBER(DATA!AM929),DATA!AM929,"n/a")</f>
        <v>-0.14399999999999999</v>
      </c>
      <c r="M3440" s="67"/>
      <c r="N3440" s="67"/>
      <c r="O3440" s="67"/>
      <c r="P3440" s="67"/>
      <c r="Q3440" s="67"/>
      <c r="S3440" s="71"/>
      <c r="U3440" s="71"/>
      <c r="W3440" s="71"/>
      <c r="Y3440" s="71"/>
    </row>
    <row r="3441" spans="1:25" s="70" customFormat="1" x14ac:dyDescent="0.2">
      <c r="A3441" s="67" t="s">
        <v>27</v>
      </c>
      <c r="B3441" s="67" t="s">
        <v>24</v>
      </c>
      <c r="C3441" s="67" t="s">
        <v>0</v>
      </c>
      <c r="D3441" s="67" t="s">
        <v>291</v>
      </c>
      <c r="E3441" s="77">
        <f>+IF(ISNUMBER(DATA!H930),DATA!H930,"n/a")</f>
        <v>130795</v>
      </c>
      <c r="F3441" s="78">
        <f>+IF(ISNUMBER(DATA!I930),DATA!I930,"n/a")</f>
        <v>0.33200000000000002</v>
      </c>
      <c r="G3441" s="77">
        <f>+IF(ISNUMBER(DATA!R930),DATA!R930,"n/a")</f>
        <v>406291</v>
      </c>
      <c r="H3441" s="78">
        <f>+IF(ISNUMBER(DATA!S930),DATA!S930,"n/a")</f>
        <v>0.32400000000000001</v>
      </c>
      <c r="I3441" s="77">
        <f>+IF(ISNUMBER(DATA!AB930),DATA!AB930,"n/a")</f>
        <v>825078</v>
      </c>
      <c r="J3441" s="78">
        <f>+IF(ISNUMBER(DATA!AC930),DATA!AC930,"n/a")</f>
        <v>0.33300000000000002</v>
      </c>
      <c r="K3441" s="77">
        <f>+IF(ISNUMBER(DATA!AL930),DATA!AL930,"n/a")</f>
        <v>1579841</v>
      </c>
      <c r="L3441" s="78">
        <f>+IF(ISNUMBER(DATA!AM930),DATA!AM930,"n/a")</f>
        <v>0.24199999999999999</v>
      </c>
      <c r="M3441" s="67"/>
      <c r="N3441" s="67"/>
      <c r="O3441" s="67"/>
      <c r="P3441" s="67"/>
      <c r="Q3441" s="67"/>
      <c r="S3441" s="71"/>
      <c r="U3441" s="71"/>
      <c r="W3441" s="71"/>
      <c r="Y3441" s="71"/>
    </row>
    <row r="3442" spans="1:25" s="70" customFormat="1" x14ac:dyDescent="0.2">
      <c r="A3442" s="67" t="s">
        <v>27</v>
      </c>
      <c r="B3442" s="67" t="s">
        <v>24</v>
      </c>
      <c r="C3442" s="67" t="s">
        <v>0</v>
      </c>
      <c r="D3442" s="67" t="s">
        <v>292</v>
      </c>
      <c r="E3442" s="77">
        <f>+IF(ISNUMBER(DATA!H931),DATA!H931,"n/a")</f>
        <v>57510</v>
      </c>
      <c r="F3442" s="78">
        <f>+IF(ISNUMBER(DATA!I931),DATA!I931,"n/a")</f>
        <v>0.31</v>
      </c>
      <c r="G3442" s="77">
        <f>+IF(ISNUMBER(DATA!R931),DATA!R931,"n/a")</f>
        <v>183309</v>
      </c>
      <c r="H3442" s="78">
        <f>+IF(ISNUMBER(DATA!S931),DATA!S931,"n/a")</f>
        <v>0.26600000000000001</v>
      </c>
      <c r="I3442" s="77">
        <f>+IF(ISNUMBER(DATA!AB931),DATA!AB931,"n/a")</f>
        <v>382479</v>
      </c>
      <c r="J3442" s="78">
        <f>+IF(ISNUMBER(DATA!AC931),DATA!AC931,"n/a")</f>
        <v>0.26900000000000002</v>
      </c>
      <c r="K3442" s="77">
        <f>+IF(ISNUMBER(DATA!AL931),DATA!AL931,"n/a")</f>
        <v>751900</v>
      </c>
      <c r="L3442" s="78">
        <f>+IF(ISNUMBER(DATA!AM931),DATA!AM931,"n/a")</f>
        <v>0.35299999999999998</v>
      </c>
      <c r="M3442" s="67"/>
      <c r="N3442" s="67"/>
      <c r="O3442" s="67"/>
      <c r="P3442" s="67"/>
      <c r="Q3442" s="67"/>
      <c r="S3442" s="71"/>
      <c r="U3442" s="71"/>
      <c r="W3442" s="71"/>
      <c r="Y3442" s="71"/>
    </row>
    <row r="3443" spans="1:25" s="70" customFormat="1" x14ac:dyDescent="0.2">
      <c r="A3443" s="67" t="s">
        <v>27</v>
      </c>
      <c r="B3443" s="67" t="s">
        <v>24</v>
      </c>
      <c r="C3443" s="67" t="s">
        <v>0</v>
      </c>
      <c r="D3443" s="67" t="s">
        <v>293</v>
      </c>
      <c r="E3443" s="77">
        <f>+IF(ISNUMBER(DATA!H932),DATA!H932,"n/a")</f>
        <v>54404</v>
      </c>
      <c r="F3443" s="78">
        <f>+IF(ISNUMBER(DATA!I932),DATA!I932,"n/a")</f>
        <v>0.19800000000000001</v>
      </c>
      <c r="G3443" s="77">
        <f>+IF(ISNUMBER(DATA!R932),DATA!R932,"n/a")</f>
        <v>180690</v>
      </c>
      <c r="H3443" s="78">
        <f>+IF(ISNUMBER(DATA!S932),DATA!S932,"n/a")</f>
        <v>0.124</v>
      </c>
      <c r="I3443" s="77">
        <f>+IF(ISNUMBER(DATA!AB932),DATA!AB932,"n/a")</f>
        <v>376640</v>
      </c>
      <c r="J3443" s="78">
        <f>+IF(ISNUMBER(DATA!AC932),DATA!AC932,"n/a")</f>
        <v>0.20100000000000001</v>
      </c>
      <c r="K3443" s="77">
        <f>+IF(ISNUMBER(DATA!AL932),DATA!AL932,"n/a")</f>
        <v>793283</v>
      </c>
      <c r="L3443" s="78">
        <f>+IF(ISNUMBER(DATA!AM932),DATA!AM932,"n/a")</f>
        <v>0.26</v>
      </c>
      <c r="M3443" s="67"/>
      <c r="N3443" s="67"/>
      <c r="O3443" s="67"/>
      <c r="P3443" s="67"/>
      <c r="Q3443" s="67"/>
      <c r="S3443" s="71"/>
      <c r="U3443" s="71"/>
      <c r="W3443" s="71"/>
      <c r="Y3443" s="71"/>
    </row>
    <row r="3444" spans="1:25" s="70" customFormat="1" x14ac:dyDescent="0.2">
      <c r="A3444" s="67" t="s">
        <v>27</v>
      </c>
      <c r="B3444" s="67" t="s">
        <v>24</v>
      </c>
      <c r="C3444" s="67" t="s">
        <v>0</v>
      </c>
      <c r="D3444" s="67" t="s">
        <v>294</v>
      </c>
      <c r="E3444" s="77">
        <f>+IF(ISNUMBER(DATA!H933),DATA!H933,"n/a")</f>
        <v>120621</v>
      </c>
      <c r="F3444" s="78">
        <f>+IF(ISNUMBER(DATA!I933),DATA!I933,"n/a")</f>
        <v>0.126</v>
      </c>
      <c r="G3444" s="77">
        <f>+IF(ISNUMBER(DATA!R933),DATA!R933,"n/a")</f>
        <v>419433</v>
      </c>
      <c r="H3444" s="78">
        <f>+IF(ISNUMBER(DATA!S933),DATA!S933,"n/a")</f>
        <v>0.88200000000000001</v>
      </c>
      <c r="I3444" s="77">
        <f>+IF(ISNUMBER(DATA!AB933),DATA!AB933,"n/a")</f>
        <v>820161</v>
      </c>
      <c r="J3444" s="78">
        <f>+IF(ISNUMBER(DATA!AC933),DATA!AC933,"n/a")</f>
        <v>1.1259999999999999</v>
      </c>
      <c r="K3444" s="77">
        <f>+IF(ISNUMBER(DATA!AL933),DATA!AL933,"n/a")</f>
        <v>1565540</v>
      </c>
      <c r="L3444" s="78">
        <f>+IF(ISNUMBER(DATA!AM933),DATA!AM933,"n/a")</f>
        <v>1.089</v>
      </c>
      <c r="M3444" s="67"/>
      <c r="N3444" s="67"/>
      <c r="O3444" s="67"/>
      <c r="P3444" s="67"/>
      <c r="Q3444" s="67"/>
      <c r="S3444" s="71"/>
      <c r="U3444" s="71"/>
      <c r="W3444" s="71"/>
      <c r="Y3444" s="71"/>
    </row>
    <row r="3445" spans="1:25" s="70" customFormat="1" x14ac:dyDescent="0.2">
      <c r="A3445" s="67" t="s">
        <v>27</v>
      </c>
      <c r="B3445" s="67" t="s">
        <v>24</v>
      </c>
      <c r="C3445" s="67" t="s">
        <v>0</v>
      </c>
      <c r="D3445" s="67" t="s">
        <v>295</v>
      </c>
      <c r="E3445" s="77">
        <f>+IF(ISNUMBER(DATA!H934),DATA!H934,"n/a")</f>
        <v>336477</v>
      </c>
      <c r="F3445" s="78">
        <f>+IF(ISNUMBER(DATA!I934),DATA!I934,"n/a")</f>
        <v>3.3000000000000002E-2</v>
      </c>
      <c r="G3445" s="77">
        <f>+IF(ISNUMBER(DATA!R934),DATA!R934,"n/a")</f>
        <v>1107521</v>
      </c>
      <c r="H3445" s="78">
        <f>+IF(ISNUMBER(DATA!S934),DATA!S934,"n/a")</f>
        <v>6.8000000000000005E-2</v>
      </c>
      <c r="I3445" s="77">
        <f>+IF(ISNUMBER(DATA!AB934),DATA!AB934,"n/a")</f>
        <v>2265002</v>
      </c>
      <c r="J3445" s="78">
        <f>+IF(ISNUMBER(DATA!AC934),DATA!AC934,"n/a")</f>
        <v>7.3999999999999996E-2</v>
      </c>
      <c r="K3445" s="77">
        <f>+IF(ISNUMBER(DATA!AL934),DATA!AL934,"n/a")</f>
        <v>4812331</v>
      </c>
      <c r="L3445" s="78">
        <f>+IF(ISNUMBER(DATA!AM934),DATA!AM934,"n/a")</f>
        <v>0.09</v>
      </c>
      <c r="M3445" s="67"/>
      <c r="N3445" s="67"/>
      <c r="O3445" s="67"/>
      <c r="P3445" s="67"/>
      <c r="Q3445" s="67"/>
      <c r="S3445" s="71"/>
      <c r="U3445" s="71"/>
      <c r="W3445" s="71"/>
      <c r="Y3445" s="71"/>
    </row>
    <row r="3446" spans="1:25" s="70" customFormat="1" x14ac:dyDescent="0.2">
      <c r="A3446" s="67" t="s">
        <v>27</v>
      </c>
      <c r="B3446" s="67" t="s">
        <v>24</v>
      </c>
      <c r="C3446" s="67" t="s">
        <v>0</v>
      </c>
      <c r="D3446" s="67" t="s">
        <v>296</v>
      </c>
      <c r="E3446" s="77">
        <f>+IF(ISNUMBER(DATA!H935),DATA!H935,"n/a")</f>
        <v>28909</v>
      </c>
      <c r="F3446" s="78">
        <f>+IF(ISNUMBER(DATA!I935),DATA!I935,"n/a")</f>
        <v>0.23599999999999999</v>
      </c>
      <c r="G3446" s="77">
        <f>+IF(ISNUMBER(DATA!R935),DATA!R935,"n/a")</f>
        <v>88356</v>
      </c>
      <c r="H3446" s="78">
        <f>+IF(ISNUMBER(DATA!S935),DATA!S935,"n/a")</f>
        <v>0.23899999999999999</v>
      </c>
      <c r="I3446" s="77">
        <f>+IF(ISNUMBER(DATA!AB935),DATA!AB935,"n/a")</f>
        <v>177741</v>
      </c>
      <c r="J3446" s="78">
        <f>+IF(ISNUMBER(DATA!AC935),DATA!AC935,"n/a")</f>
        <v>0.16600000000000001</v>
      </c>
      <c r="K3446" s="77">
        <f>+IF(ISNUMBER(DATA!AL935),DATA!AL935,"n/a")</f>
        <v>339150</v>
      </c>
      <c r="L3446" s="78">
        <f>+IF(ISNUMBER(DATA!AM935),DATA!AM935,"n/a")</f>
        <v>0.14299999999999999</v>
      </c>
      <c r="M3446" s="67"/>
      <c r="N3446" s="67"/>
      <c r="O3446" s="67"/>
      <c r="P3446" s="67"/>
      <c r="Q3446" s="67"/>
      <c r="S3446" s="71"/>
      <c r="U3446" s="71"/>
      <c r="W3446" s="71"/>
      <c r="Y3446" s="71"/>
    </row>
    <row r="3447" spans="1:25" s="70" customFormat="1" x14ac:dyDescent="0.2">
      <c r="A3447" s="67" t="s">
        <v>27</v>
      </c>
      <c r="B3447" s="67" t="s">
        <v>24</v>
      </c>
      <c r="C3447" s="67" t="s">
        <v>0</v>
      </c>
      <c r="D3447" s="67" t="s">
        <v>297</v>
      </c>
      <c r="E3447" s="77">
        <f>+IF(ISNUMBER(DATA!H936),DATA!H936,"n/a")</f>
        <v>180966</v>
      </c>
      <c r="F3447" s="78">
        <f>+IF(ISNUMBER(DATA!I936),DATA!I936,"n/a")</f>
        <v>0.184</v>
      </c>
      <c r="G3447" s="77">
        <f>+IF(ISNUMBER(DATA!R936),DATA!R936,"n/a")</f>
        <v>592426</v>
      </c>
      <c r="H3447" s="78">
        <f>+IF(ISNUMBER(DATA!S936),DATA!S936,"n/a")</f>
        <v>0.126</v>
      </c>
      <c r="I3447" s="77">
        <f>+IF(ISNUMBER(DATA!AB936),DATA!AB936,"n/a")</f>
        <v>1193511</v>
      </c>
      <c r="J3447" s="78">
        <f>+IF(ISNUMBER(DATA!AC936),DATA!AC936,"n/a")</f>
        <v>0.187</v>
      </c>
      <c r="K3447" s="77">
        <f>+IF(ISNUMBER(DATA!AL936),DATA!AL936,"n/a")</f>
        <v>2512374</v>
      </c>
      <c r="L3447" s="78">
        <f>+IF(ISNUMBER(DATA!AM936),DATA!AM936,"n/a")</f>
        <v>0.219</v>
      </c>
      <c r="M3447" s="67"/>
      <c r="N3447" s="67"/>
      <c r="O3447" s="67"/>
      <c r="P3447" s="67"/>
      <c r="Q3447" s="67"/>
      <c r="S3447" s="71"/>
      <c r="U3447" s="71"/>
      <c r="W3447" s="71"/>
      <c r="Y3447" s="71"/>
    </row>
    <row r="3448" spans="1:25" s="70" customFormat="1" x14ac:dyDescent="0.2">
      <c r="A3448" s="67" t="s">
        <v>27</v>
      </c>
      <c r="B3448" s="67" t="s">
        <v>24</v>
      </c>
      <c r="C3448" s="67" t="s">
        <v>0</v>
      </c>
      <c r="D3448" s="67" t="s">
        <v>298</v>
      </c>
      <c r="E3448" s="77">
        <f>+IF(ISNUMBER(DATA!H937),DATA!H937,"n/a")</f>
        <v>219179</v>
      </c>
      <c r="F3448" s="78">
        <f>+IF(ISNUMBER(DATA!I937),DATA!I937,"n/a")</f>
        <v>0.50900000000000001</v>
      </c>
      <c r="G3448" s="77">
        <f>+IF(ISNUMBER(DATA!R937),DATA!R937,"n/a")</f>
        <v>588696</v>
      </c>
      <c r="H3448" s="78">
        <f>+IF(ISNUMBER(DATA!S937),DATA!S937,"n/a")</f>
        <v>0.40200000000000002</v>
      </c>
      <c r="I3448" s="77">
        <f>+IF(ISNUMBER(DATA!AB937),DATA!AB937,"n/a")</f>
        <v>1134046</v>
      </c>
      <c r="J3448" s="78">
        <f>+IF(ISNUMBER(DATA!AC937),DATA!AC937,"n/a")</f>
        <v>0.73399999999999999</v>
      </c>
      <c r="K3448" s="77">
        <f>+IF(ISNUMBER(DATA!AL937),DATA!AL937,"n/a")</f>
        <v>2307463</v>
      </c>
      <c r="L3448" s="78">
        <f>+IF(ISNUMBER(DATA!AM937),DATA!AM937,"n/a")</f>
        <v>1.0489999999999999</v>
      </c>
      <c r="M3448" s="67"/>
      <c r="N3448" s="67"/>
      <c r="O3448" s="67"/>
      <c r="P3448" s="67"/>
      <c r="Q3448" s="67"/>
      <c r="S3448" s="71"/>
      <c r="U3448" s="71"/>
      <c r="W3448" s="71"/>
      <c r="Y3448" s="71"/>
    </row>
    <row r="3449" spans="1:25" s="70" customFormat="1" x14ac:dyDescent="0.2">
      <c r="A3449" s="67" t="s">
        <v>27</v>
      </c>
      <c r="B3449" s="67" t="s">
        <v>24</v>
      </c>
      <c r="C3449" s="67" t="s">
        <v>0</v>
      </c>
      <c r="D3449" s="67" t="s">
        <v>299</v>
      </c>
      <c r="E3449" s="77">
        <f>+IF(ISNUMBER(DATA!H938),DATA!H938,"n/a")</f>
        <v>237726</v>
      </c>
      <c r="F3449" s="78">
        <f>+IF(ISNUMBER(DATA!I938),DATA!I938,"n/a")</f>
        <v>0.30599999999999999</v>
      </c>
      <c r="G3449" s="77">
        <f>+IF(ISNUMBER(DATA!R938),DATA!R938,"n/a")</f>
        <v>647867</v>
      </c>
      <c r="H3449" s="78">
        <f>+IF(ISNUMBER(DATA!S938),DATA!S938,"n/a")</f>
        <v>0.45100000000000001</v>
      </c>
      <c r="I3449" s="77">
        <f>+IF(ISNUMBER(DATA!AB938),DATA!AB938,"n/a")</f>
        <v>1291591</v>
      </c>
      <c r="J3449" s="78">
        <f>+IF(ISNUMBER(DATA!AC938),DATA!AC938,"n/a")</f>
        <v>0.71</v>
      </c>
      <c r="K3449" s="77">
        <f>+IF(ISNUMBER(DATA!AL938),DATA!AL938,"n/a")</f>
        <v>2349223</v>
      </c>
      <c r="L3449" s="78">
        <f>+IF(ISNUMBER(DATA!AM938),DATA!AM938,"n/a")</f>
        <v>0.64200000000000002</v>
      </c>
      <c r="M3449" s="67"/>
      <c r="N3449" s="67"/>
      <c r="O3449" s="67"/>
      <c r="P3449" s="67"/>
      <c r="Q3449" s="67"/>
      <c r="S3449" s="71"/>
      <c r="U3449" s="71"/>
      <c r="W3449" s="71"/>
      <c r="Y3449" s="71"/>
    </row>
    <row r="3450" spans="1:25" s="70" customFormat="1" x14ac:dyDescent="0.2">
      <c r="A3450" s="67" t="s">
        <v>27</v>
      </c>
      <c r="B3450" s="67" t="s">
        <v>24</v>
      </c>
      <c r="C3450" s="67" t="s">
        <v>0</v>
      </c>
      <c r="D3450" s="67" t="s">
        <v>300</v>
      </c>
      <c r="E3450" s="77">
        <f>+IF(ISNUMBER(DATA!H939),DATA!H939,"n/a")</f>
        <v>48147</v>
      </c>
      <c r="F3450" s="78">
        <f>+IF(ISNUMBER(DATA!I939),DATA!I939,"n/a")</f>
        <v>0.26900000000000002</v>
      </c>
      <c r="G3450" s="77">
        <f>+IF(ISNUMBER(DATA!R939),DATA!R939,"n/a")</f>
        <v>152932</v>
      </c>
      <c r="H3450" s="78">
        <f>+IF(ISNUMBER(DATA!S939),DATA!S939,"n/a")</f>
        <v>0.23499999999999999</v>
      </c>
      <c r="I3450" s="77">
        <f>+IF(ISNUMBER(DATA!AB939),DATA!AB939,"n/a")</f>
        <v>303366</v>
      </c>
      <c r="J3450" s="78">
        <f>+IF(ISNUMBER(DATA!AC939),DATA!AC939,"n/a")</f>
        <v>0.18099999999999999</v>
      </c>
      <c r="K3450" s="77">
        <f>+IF(ISNUMBER(DATA!AL939),DATA!AL939,"n/a")</f>
        <v>573659</v>
      </c>
      <c r="L3450" s="78">
        <f>+IF(ISNUMBER(DATA!AM939),DATA!AM939,"n/a")</f>
        <v>0.14699999999999999</v>
      </c>
      <c r="M3450" s="67"/>
      <c r="N3450" s="67"/>
      <c r="O3450" s="67"/>
      <c r="P3450" s="67"/>
      <c r="Q3450" s="67"/>
      <c r="S3450" s="71"/>
      <c r="U3450" s="71"/>
      <c r="W3450" s="71"/>
      <c r="Y3450" s="71"/>
    </row>
    <row r="3451" spans="1:25" s="70" customFormat="1" x14ac:dyDescent="0.2">
      <c r="A3451" s="67" t="s">
        <v>27</v>
      </c>
      <c r="B3451" s="67" t="s">
        <v>24</v>
      </c>
      <c r="C3451" s="67" t="s">
        <v>0</v>
      </c>
      <c r="D3451" s="67" t="s">
        <v>301</v>
      </c>
      <c r="E3451" s="77">
        <f>+IF(ISNUMBER(DATA!H940),DATA!H940,"n/a")</f>
        <v>78217</v>
      </c>
      <c r="F3451" s="78">
        <f>+IF(ISNUMBER(DATA!I940),DATA!I940,"n/a")</f>
        <v>3.2000000000000001E-2</v>
      </c>
      <c r="G3451" s="77">
        <f>+IF(ISNUMBER(DATA!R940),DATA!R940,"n/a")</f>
        <v>234842</v>
      </c>
      <c r="H3451" s="78">
        <f>+IF(ISNUMBER(DATA!S940),DATA!S940,"n/a")</f>
        <v>5.3999999999999999E-2</v>
      </c>
      <c r="I3451" s="77">
        <f>+IF(ISNUMBER(DATA!AB940),DATA!AB940,"n/a")</f>
        <v>510485</v>
      </c>
      <c r="J3451" s="78">
        <f>+IF(ISNUMBER(DATA!AC940),DATA!AC940,"n/a")</f>
        <v>0.155</v>
      </c>
      <c r="K3451" s="77">
        <f>+IF(ISNUMBER(DATA!AL940),DATA!AL940,"n/a")</f>
        <v>1097363</v>
      </c>
      <c r="L3451" s="78">
        <f>+IF(ISNUMBER(DATA!AM940),DATA!AM940,"n/a")</f>
        <v>0.28899999999999998</v>
      </c>
      <c r="M3451" s="67"/>
      <c r="N3451" s="67"/>
      <c r="O3451" s="67"/>
      <c r="P3451" s="67"/>
      <c r="Q3451" s="67"/>
      <c r="S3451" s="71"/>
      <c r="U3451" s="71"/>
      <c r="W3451" s="71"/>
      <c r="Y3451" s="71"/>
    </row>
    <row r="3452" spans="1:25" s="70" customFormat="1" x14ac:dyDescent="0.2">
      <c r="A3452" s="67" t="s">
        <v>27</v>
      </c>
      <c r="B3452" s="67" t="s">
        <v>24</v>
      </c>
      <c r="C3452" s="67" t="s">
        <v>0</v>
      </c>
      <c r="D3452" s="67" t="s">
        <v>302</v>
      </c>
      <c r="E3452" s="77">
        <f>+IF(ISNUMBER(DATA!H941),DATA!H941,"n/a")</f>
        <v>474465</v>
      </c>
      <c r="F3452" s="78">
        <f>+IF(ISNUMBER(DATA!I941),DATA!I941,"n/a")</f>
        <v>-0.222</v>
      </c>
      <c r="G3452" s="77">
        <f>+IF(ISNUMBER(DATA!R941),DATA!R941,"n/a")</f>
        <v>1533266</v>
      </c>
      <c r="H3452" s="78">
        <f>+IF(ISNUMBER(DATA!S941),DATA!S941,"n/a")</f>
        <v>-0.16</v>
      </c>
      <c r="I3452" s="77">
        <f>+IF(ISNUMBER(DATA!AB941),DATA!AB941,"n/a")</f>
        <v>3220054</v>
      </c>
      <c r="J3452" s="78">
        <f>+IF(ISNUMBER(DATA!AC941),DATA!AC941,"n/a")</f>
        <v>-0.111</v>
      </c>
      <c r="K3452" s="77">
        <f>+IF(ISNUMBER(DATA!AL941),DATA!AL941,"n/a")</f>
        <v>7118744</v>
      </c>
      <c r="L3452" s="78">
        <f>+IF(ISNUMBER(DATA!AM941),DATA!AM941,"n/a")</f>
        <v>-8.0000000000000002E-3</v>
      </c>
      <c r="M3452" s="67"/>
      <c r="N3452" s="67"/>
      <c r="O3452" s="67"/>
      <c r="P3452" s="67"/>
      <c r="Q3452" s="67"/>
      <c r="S3452" s="71"/>
      <c r="U3452" s="71"/>
      <c r="W3452" s="71"/>
      <c r="Y3452" s="71"/>
    </row>
    <row r="3453" spans="1:25" s="70" customFormat="1" x14ac:dyDescent="0.2">
      <c r="A3453" s="67" t="s">
        <v>27</v>
      </c>
      <c r="B3453" s="67" t="s">
        <v>24</v>
      </c>
      <c r="C3453" s="67" t="s">
        <v>0</v>
      </c>
      <c r="D3453" s="67" t="s">
        <v>303</v>
      </c>
      <c r="E3453" s="77">
        <f>+IF(ISNUMBER(DATA!H942),DATA!H942,"n/a")</f>
        <v>150228</v>
      </c>
      <c r="F3453" s="78">
        <f>+IF(ISNUMBER(DATA!I942),DATA!I942,"n/a")</f>
        <v>0.17499999999999999</v>
      </c>
      <c r="G3453" s="77">
        <f>+IF(ISNUMBER(DATA!R942),DATA!R942,"n/a")</f>
        <v>482112</v>
      </c>
      <c r="H3453" s="78">
        <f>+IF(ISNUMBER(DATA!S942),DATA!S942,"n/a")</f>
        <v>0.13800000000000001</v>
      </c>
      <c r="I3453" s="77">
        <f>+IF(ISNUMBER(DATA!AB942),DATA!AB942,"n/a")</f>
        <v>1015637</v>
      </c>
      <c r="J3453" s="78">
        <f>+IF(ISNUMBER(DATA!AC942),DATA!AC942,"n/a")</f>
        <v>0.17699999999999999</v>
      </c>
      <c r="K3453" s="77">
        <f>+IF(ISNUMBER(DATA!AL942),DATA!AL942,"n/a")</f>
        <v>2060436</v>
      </c>
      <c r="L3453" s="78">
        <f>+IF(ISNUMBER(DATA!AM942),DATA!AM942,"n/a")</f>
        <v>0.26300000000000001</v>
      </c>
      <c r="M3453" s="67"/>
      <c r="N3453" s="67"/>
      <c r="O3453" s="67"/>
      <c r="P3453" s="67"/>
      <c r="Q3453" s="67"/>
      <c r="S3453" s="71"/>
      <c r="U3453" s="71"/>
      <c r="W3453" s="71"/>
      <c r="Y3453" s="71"/>
    </row>
    <row r="3454" spans="1:25" s="70" customFormat="1" x14ac:dyDescent="0.2">
      <c r="A3454" s="67" t="s">
        <v>27</v>
      </c>
      <c r="B3454" s="67" t="s">
        <v>24</v>
      </c>
      <c r="C3454" s="67" t="s">
        <v>0</v>
      </c>
      <c r="D3454" s="67" t="s">
        <v>304</v>
      </c>
      <c r="E3454" s="77">
        <f>+IF(ISNUMBER(DATA!H943),DATA!H943,"n/a")</f>
        <v>28051</v>
      </c>
      <c r="F3454" s="78">
        <f>+IF(ISNUMBER(DATA!I943),DATA!I943,"n/a")</f>
        <v>0.39600000000000002</v>
      </c>
      <c r="G3454" s="77">
        <f>+IF(ISNUMBER(DATA!R943),DATA!R943,"n/a")</f>
        <v>82567</v>
      </c>
      <c r="H3454" s="78">
        <f>+IF(ISNUMBER(DATA!S943),DATA!S943,"n/a")</f>
        <v>0.29499999999999998</v>
      </c>
      <c r="I3454" s="77">
        <f>+IF(ISNUMBER(DATA!AB943),DATA!AB943,"n/a")</f>
        <v>167683</v>
      </c>
      <c r="J3454" s="78">
        <f>+IF(ISNUMBER(DATA!AC943),DATA!AC943,"n/a")</f>
        <v>0.18099999999999999</v>
      </c>
      <c r="K3454" s="77">
        <f>+IF(ISNUMBER(DATA!AL943),DATA!AL943,"n/a")</f>
        <v>329545</v>
      </c>
      <c r="L3454" s="78">
        <f>+IF(ISNUMBER(DATA!AM943),DATA!AM943,"n/a")</f>
        <v>0.16600000000000001</v>
      </c>
      <c r="M3454" s="67"/>
      <c r="N3454" s="67"/>
      <c r="O3454" s="67"/>
      <c r="P3454" s="67"/>
      <c r="Q3454" s="67"/>
      <c r="S3454" s="71"/>
      <c r="U3454" s="71"/>
      <c r="W3454" s="71"/>
      <c r="Y3454" s="71"/>
    </row>
    <row r="3455" spans="1:25" s="70" customFormat="1" x14ac:dyDescent="0.2">
      <c r="A3455" s="67" t="s">
        <v>27</v>
      </c>
      <c r="B3455" s="67" t="s">
        <v>24</v>
      </c>
      <c r="C3455" s="67" t="s">
        <v>0</v>
      </c>
      <c r="D3455" s="67" t="s">
        <v>305</v>
      </c>
      <c r="E3455" s="77">
        <f>+IF(ISNUMBER(DATA!H944),DATA!H944,"n/a")</f>
        <v>114027</v>
      </c>
      <c r="F3455" s="78">
        <f>+IF(ISNUMBER(DATA!I944),DATA!I944,"n/a")</f>
        <v>0.33100000000000002</v>
      </c>
      <c r="G3455" s="77">
        <f>+IF(ISNUMBER(DATA!R944),DATA!R944,"n/a")</f>
        <v>372036</v>
      </c>
      <c r="H3455" s="78">
        <f>+IF(ISNUMBER(DATA!S944),DATA!S944,"n/a")</f>
        <v>0.24099999999999999</v>
      </c>
      <c r="I3455" s="77">
        <f>+IF(ISNUMBER(DATA!AB944),DATA!AB944,"n/a")</f>
        <v>747765</v>
      </c>
      <c r="J3455" s="78">
        <f>+IF(ISNUMBER(DATA!AC944),DATA!AC944,"n/a")</f>
        <v>0.27400000000000002</v>
      </c>
      <c r="K3455" s="77">
        <f>+IF(ISNUMBER(DATA!AL944),DATA!AL944,"n/a")</f>
        <v>1546156</v>
      </c>
      <c r="L3455" s="78">
        <f>+IF(ISNUMBER(DATA!AM944),DATA!AM944,"n/a")</f>
        <v>0.29499999999999998</v>
      </c>
      <c r="M3455" s="67"/>
      <c r="N3455" s="67"/>
      <c r="O3455" s="67"/>
      <c r="P3455" s="67"/>
      <c r="Q3455" s="67"/>
      <c r="S3455" s="71"/>
      <c r="U3455" s="71"/>
      <c r="W3455" s="71"/>
      <c r="Y3455" s="71"/>
    </row>
    <row r="3456" spans="1:25" s="70" customFormat="1" x14ac:dyDescent="0.2">
      <c r="A3456" s="67" t="s">
        <v>27</v>
      </c>
      <c r="B3456" s="67" t="s">
        <v>24</v>
      </c>
      <c r="C3456" s="67" t="s">
        <v>0</v>
      </c>
      <c r="D3456" s="67" t="s">
        <v>306</v>
      </c>
      <c r="E3456" s="77">
        <f>+IF(ISNUMBER(DATA!H945),DATA!H945,"n/a")</f>
        <v>46325</v>
      </c>
      <c r="F3456" s="78">
        <f>+IF(ISNUMBER(DATA!I945),DATA!I945,"n/a")</f>
        <v>0.315</v>
      </c>
      <c r="G3456" s="77">
        <f>+IF(ISNUMBER(DATA!R945),DATA!R945,"n/a")</f>
        <v>145414</v>
      </c>
      <c r="H3456" s="78">
        <f>+IF(ISNUMBER(DATA!S945),DATA!S945,"n/a")</f>
        <v>0.30399999999999999</v>
      </c>
      <c r="I3456" s="77">
        <f>+IF(ISNUMBER(DATA!AB945),DATA!AB945,"n/a")</f>
        <v>314320</v>
      </c>
      <c r="J3456" s="78">
        <f>+IF(ISNUMBER(DATA!AC945),DATA!AC945,"n/a")</f>
        <v>0.318</v>
      </c>
      <c r="K3456" s="77">
        <f>+IF(ISNUMBER(DATA!AL945),DATA!AL945,"n/a")</f>
        <v>627343</v>
      </c>
      <c r="L3456" s="78">
        <f>+IF(ISNUMBER(DATA!AM945),DATA!AM945,"n/a")</f>
        <v>0.39200000000000002</v>
      </c>
      <c r="M3456" s="67"/>
      <c r="N3456" s="67"/>
      <c r="O3456" s="67"/>
      <c r="P3456" s="67"/>
      <c r="Q3456" s="67"/>
      <c r="S3456" s="71"/>
      <c r="U3456" s="71"/>
      <c r="W3456" s="71"/>
      <c r="Y3456" s="71"/>
    </row>
    <row r="3457" spans="1:25" s="70" customFormat="1" x14ac:dyDescent="0.2">
      <c r="A3457" s="67" t="s">
        <v>27</v>
      </c>
      <c r="B3457" s="67" t="s">
        <v>24</v>
      </c>
      <c r="C3457" s="67" t="s">
        <v>0</v>
      </c>
      <c r="D3457" s="67" t="s">
        <v>307</v>
      </c>
      <c r="E3457" s="77">
        <f>+IF(ISNUMBER(DATA!H946),DATA!H946,"n/a")</f>
        <v>170257</v>
      </c>
      <c r="F3457" s="78">
        <f>+IF(ISNUMBER(DATA!I946),DATA!I946,"n/a")</f>
        <v>-0.19800000000000001</v>
      </c>
      <c r="G3457" s="77">
        <f>+IF(ISNUMBER(DATA!R946),DATA!R946,"n/a")</f>
        <v>510923</v>
      </c>
      <c r="H3457" s="78">
        <f>+IF(ISNUMBER(DATA!S946),DATA!S946,"n/a")</f>
        <v>-0.19400000000000001</v>
      </c>
      <c r="I3457" s="77">
        <f>+IF(ISNUMBER(DATA!AB946),DATA!AB946,"n/a")</f>
        <v>1040511</v>
      </c>
      <c r="J3457" s="78">
        <f>+IF(ISNUMBER(DATA!AC946),DATA!AC946,"n/a")</f>
        <v>-0.16</v>
      </c>
      <c r="K3457" s="77">
        <f>+IF(ISNUMBER(DATA!AL946),DATA!AL946,"n/a")</f>
        <v>2404247</v>
      </c>
      <c r="L3457" s="78">
        <f>+IF(ISNUMBER(DATA!AM946),DATA!AM946,"n/a")</f>
        <v>-6.0000000000000001E-3</v>
      </c>
      <c r="M3457" s="67"/>
      <c r="N3457" s="67"/>
      <c r="O3457" s="67"/>
      <c r="P3457" s="67"/>
      <c r="Q3457" s="67"/>
      <c r="S3457" s="71"/>
      <c r="U3457" s="71"/>
      <c r="W3457" s="71"/>
      <c r="Y3457" s="71"/>
    </row>
    <row r="3458" spans="1:25" s="70" customFormat="1" x14ac:dyDescent="0.2">
      <c r="A3458" s="67" t="s">
        <v>27</v>
      </c>
      <c r="B3458" s="67" t="s">
        <v>24</v>
      </c>
      <c r="C3458" s="67" t="s">
        <v>0</v>
      </c>
      <c r="D3458" s="67" t="s">
        <v>308</v>
      </c>
      <c r="E3458" s="77">
        <f>+IF(ISNUMBER(DATA!H947),DATA!H947,"n/a")</f>
        <v>116123</v>
      </c>
      <c r="F3458" s="78">
        <f>+IF(ISNUMBER(DATA!I947),DATA!I947,"n/a")</f>
        <v>-7.6999999999999999E-2</v>
      </c>
      <c r="G3458" s="77">
        <f>+IF(ISNUMBER(DATA!R947),DATA!R947,"n/a")</f>
        <v>362920</v>
      </c>
      <c r="H3458" s="78">
        <f>+IF(ISNUMBER(DATA!S947),DATA!S947,"n/a")</f>
        <v>5.0000000000000001E-3</v>
      </c>
      <c r="I3458" s="77">
        <f>+IF(ISNUMBER(DATA!AB947),DATA!AB947,"n/a")</f>
        <v>741612</v>
      </c>
      <c r="J3458" s="78">
        <f>+IF(ISNUMBER(DATA!AC947),DATA!AC947,"n/a")</f>
        <v>8.5999999999999993E-2</v>
      </c>
      <c r="K3458" s="77">
        <f>+IF(ISNUMBER(DATA!AL947),DATA!AL947,"n/a")</f>
        <v>1642742</v>
      </c>
      <c r="L3458" s="78">
        <f>+IF(ISNUMBER(DATA!AM947),DATA!AM947,"n/a")</f>
        <v>0.17799999999999999</v>
      </c>
      <c r="M3458" s="67"/>
      <c r="N3458" s="67"/>
      <c r="O3458" s="67"/>
      <c r="P3458" s="67"/>
      <c r="Q3458" s="67"/>
      <c r="S3458" s="71"/>
      <c r="U3458" s="71"/>
      <c r="W3458" s="71"/>
      <c r="Y3458" s="71"/>
    </row>
    <row r="3459" spans="1:25" s="70" customFormat="1" x14ac:dyDescent="0.2">
      <c r="A3459" s="67" t="s">
        <v>27</v>
      </c>
      <c r="B3459" s="67" t="s">
        <v>24</v>
      </c>
      <c r="C3459" s="67" t="s">
        <v>0</v>
      </c>
      <c r="D3459" s="67" t="s">
        <v>309</v>
      </c>
      <c r="E3459" s="77">
        <f>+IF(ISNUMBER(DATA!H948),DATA!H948,"n/a")</f>
        <v>79910</v>
      </c>
      <c r="F3459" s="78">
        <f>+IF(ISNUMBER(DATA!I948),DATA!I948,"n/a")</f>
        <v>0.19</v>
      </c>
      <c r="G3459" s="77">
        <f>+IF(ISNUMBER(DATA!R948),DATA!R948,"n/a")</f>
        <v>282969</v>
      </c>
      <c r="H3459" s="78">
        <f>+IF(ISNUMBER(DATA!S948),DATA!S948,"n/a")</f>
        <v>0.153</v>
      </c>
      <c r="I3459" s="77">
        <f>+IF(ISNUMBER(DATA!AB948),DATA!AB948,"n/a")</f>
        <v>626231</v>
      </c>
      <c r="J3459" s="78">
        <f>+IF(ISNUMBER(DATA!AC948),DATA!AC948,"n/a")</f>
        <v>0.21299999999999999</v>
      </c>
      <c r="K3459" s="77">
        <f>+IF(ISNUMBER(DATA!AL948),DATA!AL948,"n/a")</f>
        <v>1253738</v>
      </c>
      <c r="L3459" s="78">
        <f>+IF(ISNUMBER(DATA!AM948),DATA!AM948,"n/a")</f>
        <v>0.26300000000000001</v>
      </c>
      <c r="M3459" s="67"/>
      <c r="N3459" s="67"/>
      <c r="O3459" s="67"/>
      <c r="P3459" s="67"/>
      <c r="Q3459" s="67"/>
      <c r="S3459" s="71"/>
      <c r="U3459" s="71"/>
      <c r="W3459" s="71"/>
      <c r="Y3459" s="71"/>
    </row>
    <row r="3460" spans="1:25" s="70" customFormat="1" x14ac:dyDescent="0.2">
      <c r="A3460" s="67" t="s">
        <v>27</v>
      </c>
      <c r="B3460" s="67" t="s">
        <v>24</v>
      </c>
      <c r="C3460" s="67" t="s">
        <v>0</v>
      </c>
      <c r="D3460" s="67" t="s">
        <v>310</v>
      </c>
      <c r="E3460" s="77">
        <f>+IF(ISNUMBER(DATA!H949),DATA!H949,"n/a")</f>
        <v>190041</v>
      </c>
      <c r="F3460" s="78">
        <f>+IF(ISNUMBER(DATA!I949),DATA!I949,"n/a")</f>
        <v>0.222</v>
      </c>
      <c r="G3460" s="77">
        <f>+IF(ISNUMBER(DATA!R949),DATA!R949,"n/a")</f>
        <v>591262</v>
      </c>
      <c r="H3460" s="78">
        <f>+IF(ISNUMBER(DATA!S949),DATA!S949,"n/a")</f>
        <v>0.216</v>
      </c>
      <c r="I3460" s="77">
        <f>+IF(ISNUMBER(DATA!AB949),DATA!AB949,"n/a")</f>
        <v>1210212</v>
      </c>
      <c r="J3460" s="78">
        <f>+IF(ISNUMBER(DATA!AC949),DATA!AC949,"n/a")</f>
        <v>0.161</v>
      </c>
      <c r="K3460" s="77">
        <f>+IF(ISNUMBER(DATA!AL949),DATA!AL949,"n/a")</f>
        <v>2390031</v>
      </c>
      <c r="L3460" s="78">
        <f>+IF(ISNUMBER(DATA!AM949),DATA!AM949,"n/a")</f>
        <v>0.115</v>
      </c>
      <c r="M3460" s="67"/>
      <c r="N3460" s="67"/>
      <c r="O3460" s="67"/>
      <c r="P3460" s="67"/>
      <c r="Q3460" s="67"/>
      <c r="S3460" s="71"/>
      <c r="U3460" s="71"/>
      <c r="W3460" s="71"/>
      <c r="Y3460" s="71"/>
    </row>
    <row r="3461" spans="1:25" s="70" customFormat="1" x14ac:dyDescent="0.2">
      <c r="A3461" s="67" t="s">
        <v>27</v>
      </c>
      <c r="B3461" s="67" t="s">
        <v>24</v>
      </c>
      <c r="C3461" s="67" t="s">
        <v>0</v>
      </c>
      <c r="D3461" s="67" t="s">
        <v>311</v>
      </c>
      <c r="E3461" s="77">
        <f>+IF(ISNUMBER(DATA!H950),DATA!H950,"n/a")</f>
        <v>66524</v>
      </c>
      <c r="F3461" s="78">
        <f>+IF(ISNUMBER(DATA!I950),DATA!I950,"n/a")</f>
        <v>-2E-3</v>
      </c>
      <c r="G3461" s="77">
        <f>+IF(ISNUMBER(DATA!R950),DATA!R950,"n/a")</f>
        <v>214965</v>
      </c>
      <c r="H3461" s="78">
        <f>+IF(ISNUMBER(DATA!S950),DATA!S950,"n/a")</f>
        <v>5.7000000000000002E-2</v>
      </c>
      <c r="I3461" s="77">
        <f>+IF(ISNUMBER(DATA!AB950),DATA!AB950,"n/a")</f>
        <v>442811</v>
      </c>
      <c r="J3461" s="78">
        <f>+IF(ISNUMBER(DATA!AC950),DATA!AC950,"n/a")</f>
        <v>0.121</v>
      </c>
      <c r="K3461" s="77">
        <f>+IF(ISNUMBER(DATA!AL950),DATA!AL950,"n/a")</f>
        <v>936672</v>
      </c>
      <c r="L3461" s="78">
        <f>+IF(ISNUMBER(DATA!AM950),DATA!AM950,"n/a")</f>
        <v>0.28899999999999998</v>
      </c>
      <c r="M3461" s="67"/>
      <c r="N3461" s="67"/>
      <c r="O3461" s="67"/>
      <c r="P3461" s="67"/>
      <c r="Q3461" s="67"/>
      <c r="S3461" s="71"/>
      <c r="U3461" s="71"/>
      <c r="W3461" s="71"/>
      <c r="Y3461" s="71"/>
    </row>
    <row r="3462" spans="1:25" s="70" customFormat="1" x14ac:dyDescent="0.2">
      <c r="A3462" s="67" t="s">
        <v>27</v>
      </c>
      <c r="B3462" s="67" t="s">
        <v>24</v>
      </c>
      <c r="C3462" s="67" t="s">
        <v>0</v>
      </c>
      <c r="D3462" s="67" t="s">
        <v>312</v>
      </c>
      <c r="E3462" s="77">
        <f>+IF(ISNUMBER(DATA!H951),DATA!H951,"n/a")</f>
        <v>86174</v>
      </c>
      <c r="F3462" s="78">
        <f>+IF(ISNUMBER(DATA!I951),DATA!I951,"n/a")</f>
        <v>0.155</v>
      </c>
      <c r="G3462" s="77">
        <f>+IF(ISNUMBER(DATA!R951),DATA!R951,"n/a")</f>
        <v>277103</v>
      </c>
      <c r="H3462" s="78">
        <f>+IF(ISNUMBER(DATA!S951),DATA!S951,"n/a")</f>
        <v>0.20200000000000001</v>
      </c>
      <c r="I3462" s="77">
        <f>+IF(ISNUMBER(DATA!AB951),DATA!AB951,"n/a")</f>
        <v>569471</v>
      </c>
      <c r="J3462" s="78">
        <f>+IF(ISNUMBER(DATA!AC951),DATA!AC951,"n/a")</f>
        <v>0.22700000000000001</v>
      </c>
      <c r="K3462" s="77">
        <f>+IF(ISNUMBER(DATA!AL951),DATA!AL951,"n/a")</f>
        <v>1197306</v>
      </c>
      <c r="L3462" s="78">
        <f>+IF(ISNUMBER(DATA!AM951),DATA!AM951,"n/a")</f>
        <v>0.35</v>
      </c>
      <c r="M3462" s="67"/>
      <c r="N3462" s="67"/>
      <c r="O3462" s="67"/>
      <c r="P3462" s="67"/>
      <c r="Q3462" s="67"/>
      <c r="S3462" s="71"/>
      <c r="U3462" s="71"/>
      <c r="W3462" s="71"/>
      <c r="Y3462" s="71"/>
    </row>
    <row r="3463" spans="1:25" s="70" customFormat="1" x14ac:dyDescent="0.2">
      <c r="A3463" s="67" t="s">
        <v>27</v>
      </c>
      <c r="B3463" s="67" t="s">
        <v>24</v>
      </c>
      <c r="C3463" s="67" t="s">
        <v>0</v>
      </c>
      <c r="D3463" s="67" t="s">
        <v>313</v>
      </c>
      <c r="E3463" s="77">
        <f>+IF(ISNUMBER(DATA!H952),DATA!H952,"n/a")</f>
        <v>39595</v>
      </c>
      <c r="F3463" s="78">
        <f>+IF(ISNUMBER(DATA!I952),DATA!I952,"n/a")</f>
        <v>-0.20300000000000001</v>
      </c>
      <c r="G3463" s="77">
        <f>+IF(ISNUMBER(DATA!R952),DATA!R952,"n/a")</f>
        <v>127844</v>
      </c>
      <c r="H3463" s="78">
        <f>+IF(ISNUMBER(DATA!S952),DATA!S952,"n/a")</f>
        <v>-0.20499999999999999</v>
      </c>
      <c r="I3463" s="77">
        <f>+IF(ISNUMBER(DATA!AB952),DATA!AB952,"n/a")</f>
        <v>282736</v>
      </c>
      <c r="J3463" s="78">
        <f>+IF(ISNUMBER(DATA!AC952),DATA!AC952,"n/a")</f>
        <v>-0.14399999999999999</v>
      </c>
      <c r="K3463" s="77">
        <f>+IF(ISNUMBER(DATA!AL952),DATA!AL952,"n/a")</f>
        <v>630486</v>
      </c>
      <c r="L3463" s="78">
        <f>+IF(ISNUMBER(DATA!AM952),DATA!AM952,"n/a")</f>
        <v>2.7E-2</v>
      </c>
      <c r="M3463" s="67"/>
      <c r="N3463" s="67"/>
      <c r="O3463" s="67"/>
      <c r="P3463" s="67"/>
      <c r="Q3463" s="67"/>
      <c r="S3463" s="71"/>
      <c r="U3463" s="71"/>
      <c r="W3463" s="71"/>
      <c r="Y3463" s="71"/>
    </row>
    <row r="3464" spans="1:25" s="70" customFormat="1" x14ac:dyDescent="0.2">
      <c r="A3464" s="67" t="s">
        <v>27</v>
      </c>
      <c r="B3464" s="67" t="s">
        <v>24</v>
      </c>
      <c r="C3464" s="67" t="s">
        <v>0</v>
      </c>
      <c r="D3464" s="67" t="s">
        <v>314</v>
      </c>
      <c r="E3464" s="77">
        <f>+IF(ISNUMBER(DATA!H953),DATA!H953,"n/a")</f>
        <v>93489</v>
      </c>
      <c r="F3464" s="78">
        <f>+IF(ISNUMBER(DATA!I953),DATA!I953,"n/a")</f>
        <v>-0.04</v>
      </c>
      <c r="G3464" s="77">
        <f>+IF(ISNUMBER(DATA!R953),DATA!R953,"n/a")</f>
        <v>289811</v>
      </c>
      <c r="H3464" s="78">
        <f>+IF(ISNUMBER(DATA!S953),DATA!S953,"n/a")</f>
        <v>-7.8E-2</v>
      </c>
      <c r="I3464" s="77">
        <f>+IF(ISNUMBER(DATA!AB953),DATA!AB953,"n/a")</f>
        <v>590070</v>
      </c>
      <c r="J3464" s="78">
        <f>+IF(ISNUMBER(DATA!AC953),DATA!AC953,"n/a")</f>
        <v>-9.2999999999999999E-2</v>
      </c>
      <c r="K3464" s="77">
        <f>+IF(ISNUMBER(DATA!AL953),DATA!AL953,"n/a")</f>
        <v>1308243</v>
      </c>
      <c r="L3464" s="78">
        <f>+IF(ISNUMBER(DATA!AM953),DATA!AM953,"n/a")</f>
        <v>-3.2000000000000001E-2</v>
      </c>
      <c r="M3464" s="67"/>
      <c r="N3464" s="67"/>
      <c r="O3464" s="67"/>
      <c r="P3464" s="67"/>
      <c r="Q3464" s="67"/>
      <c r="S3464" s="71"/>
      <c r="U3464" s="71"/>
      <c r="W3464" s="71"/>
      <c r="Y3464" s="71"/>
    </row>
    <row r="3465" spans="1:25" s="70" customFormat="1" x14ac:dyDescent="0.2">
      <c r="A3465" s="67" t="s">
        <v>27</v>
      </c>
      <c r="B3465" s="67" t="s">
        <v>24</v>
      </c>
      <c r="C3465" s="67" t="s">
        <v>0</v>
      </c>
      <c r="D3465" s="67" t="s">
        <v>315</v>
      </c>
      <c r="E3465" s="77">
        <f>+IF(ISNUMBER(DATA!H954),DATA!H954,"n/a")</f>
        <v>43347</v>
      </c>
      <c r="F3465" s="78">
        <f>+IF(ISNUMBER(DATA!I954),DATA!I954,"n/a")</f>
        <v>0.14899999999999999</v>
      </c>
      <c r="G3465" s="77">
        <f>+IF(ISNUMBER(DATA!R954),DATA!R954,"n/a")</f>
        <v>132760</v>
      </c>
      <c r="H3465" s="78">
        <f>+IF(ISNUMBER(DATA!S954),DATA!S954,"n/a")</f>
        <v>0.17899999999999999</v>
      </c>
      <c r="I3465" s="77">
        <f>+IF(ISNUMBER(DATA!AB954),DATA!AB954,"n/a")</f>
        <v>286869</v>
      </c>
      <c r="J3465" s="78">
        <f>+IF(ISNUMBER(DATA!AC954),DATA!AC954,"n/a")</f>
        <v>0.216</v>
      </c>
      <c r="K3465" s="77">
        <f>+IF(ISNUMBER(DATA!AL954),DATA!AL954,"n/a")</f>
        <v>582124</v>
      </c>
      <c r="L3465" s="78">
        <f>+IF(ISNUMBER(DATA!AM954),DATA!AM954,"n/a")</f>
        <v>0.22500000000000001</v>
      </c>
      <c r="M3465" s="67"/>
      <c r="N3465" s="67"/>
      <c r="O3465" s="67"/>
      <c r="P3465" s="67"/>
      <c r="Q3465" s="67"/>
      <c r="S3465" s="71"/>
      <c r="U3465" s="71"/>
      <c r="W3465" s="71"/>
      <c r="Y3465" s="71"/>
    </row>
    <row r="3466" spans="1:25" s="70" customFormat="1" x14ac:dyDescent="0.2">
      <c r="A3466" s="67" t="s">
        <v>27</v>
      </c>
      <c r="B3466" s="67" t="s">
        <v>24</v>
      </c>
      <c r="C3466" s="67" t="s">
        <v>0</v>
      </c>
      <c r="D3466" s="67" t="s">
        <v>316</v>
      </c>
      <c r="E3466" s="77">
        <f>+IF(ISNUMBER(DATA!H955),DATA!H955,"n/a")</f>
        <v>87798</v>
      </c>
      <c r="F3466" s="78">
        <f>+IF(ISNUMBER(DATA!I955),DATA!I955,"n/a")</f>
        <v>-0.02</v>
      </c>
      <c r="G3466" s="77">
        <f>+IF(ISNUMBER(DATA!R955),DATA!R955,"n/a")</f>
        <v>301298</v>
      </c>
      <c r="H3466" s="78">
        <f>+IF(ISNUMBER(DATA!S955),DATA!S955,"n/a")</f>
        <v>1.4E-2</v>
      </c>
      <c r="I3466" s="77">
        <f>+IF(ISNUMBER(DATA!AB955),DATA!AB955,"n/a")</f>
        <v>623139</v>
      </c>
      <c r="J3466" s="78">
        <f>+IF(ISNUMBER(DATA!AC955),DATA!AC955,"n/a")</f>
        <v>2.1000000000000001E-2</v>
      </c>
      <c r="K3466" s="77">
        <f>+IF(ISNUMBER(DATA!AL955),DATA!AL955,"n/a")</f>
        <v>1303180</v>
      </c>
      <c r="L3466" s="78">
        <f>+IF(ISNUMBER(DATA!AM955),DATA!AM955,"n/a")</f>
        <v>4.5999999999999999E-2</v>
      </c>
      <c r="M3466" s="67"/>
      <c r="N3466" s="67"/>
      <c r="O3466" s="67"/>
      <c r="P3466" s="67"/>
      <c r="Q3466" s="67"/>
      <c r="S3466" s="71"/>
      <c r="U3466" s="71"/>
      <c r="W3466" s="71"/>
      <c r="Y3466" s="71"/>
    </row>
    <row r="3467" spans="1:25" s="70" customFormat="1" x14ac:dyDescent="0.2">
      <c r="A3467" s="67" t="s">
        <v>27</v>
      </c>
      <c r="B3467" s="67" t="s">
        <v>24</v>
      </c>
      <c r="C3467" s="67" t="s">
        <v>0</v>
      </c>
      <c r="D3467" s="67" t="s">
        <v>317</v>
      </c>
      <c r="E3467" s="77">
        <f>+IF(ISNUMBER(DATA!H956),DATA!H956,"n/a")</f>
        <v>187096</v>
      </c>
      <c r="F3467" s="78">
        <f>+IF(ISNUMBER(DATA!I956),DATA!I956,"n/a")</f>
        <v>-0.20200000000000001</v>
      </c>
      <c r="G3467" s="77">
        <f>+IF(ISNUMBER(DATA!R956),DATA!R956,"n/a")</f>
        <v>593370</v>
      </c>
      <c r="H3467" s="78">
        <f>+IF(ISNUMBER(DATA!S956),DATA!S956,"n/a")</f>
        <v>-0.221</v>
      </c>
      <c r="I3467" s="77">
        <f>+IF(ISNUMBER(DATA!AB956),DATA!AB956,"n/a")</f>
        <v>1243026</v>
      </c>
      <c r="J3467" s="78">
        <f>+IF(ISNUMBER(DATA!AC956),DATA!AC956,"n/a")</f>
        <v>-0.21199999999999999</v>
      </c>
      <c r="K3467" s="77">
        <f>+IF(ISNUMBER(DATA!AL956),DATA!AL956,"n/a")</f>
        <v>2716909</v>
      </c>
      <c r="L3467" s="78">
        <f>+IF(ISNUMBER(DATA!AM956),DATA!AM956,"n/a")</f>
        <v>-0.18</v>
      </c>
      <c r="M3467" s="67"/>
      <c r="N3467" s="67"/>
      <c r="O3467" s="67"/>
      <c r="P3467" s="67"/>
      <c r="Q3467" s="67"/>
      <c r="S3467" s="71"/>
      <c r="U3467" s="71"/>
      <c r="W3467" s="71"/>
      <c r="Y3467" s="71"/>
    </row>
    <row r="3468" spans="1:25" s="70" customFormat="1" x14ac:dyDescent="0.2">
      <c r="A3468" s="67" t="s">
        <v>27</v>
      </c>
      <c r="B3468" s="67" t="s">
        <v>24</v>
      </c>
      <c r="C3468" s="67" t="s">
        <v>0</v>
      </c>
      <c r="D3468" s="67" t="s">
        <v>318</v>
      </c>
      <c r="E3468" s="77">
        <f>+IF(ISNUMBER(DATA!H957),DATA!H957,"n/a")</f>
        <v>223505</v>
      </c>
      <c r="F3468" s="78">
        <f>+IF(ISNUMBER(DATA!I957),DATA!I957,"n/a")</f>
        <v>0.23100000000000001</v>
      </c>
      <c r="G3468" s="77">
        <f>+IF(ISNUMBER(DATA!R957),DATA!R957,"n/a")</f>
        <v>676678</v>
      </c>
      <c r="H3468" s="78">
        <f>+IF(ISNUMBER(DATA!S957),DATA!S957,"n/a")</f>
        <v>0.219</v>
      </c>
      <c r="I3468" s="77">
        <f>+IF(ISNUMBER(DATA!AB957),DATA!AB957,"n/a")</f>
        <v>1361614</v>
      </c>
      <c r="J3468" s="78">
        <f>+IF(ISNUMBER(DATA!AC957),DATA!AC957,"n/a")</f>
        <v>0.14699999999999999</v>
      </c>
      <c r="K3468" s="77">
        <f>+IF(ISNUMBER(DATA!AL957),DATA!AL957,"n/a")</f>
        <v>2799248</v>
      </c>
      <c r="L3468" s="78">
        <f>+IF(ISNUMBER(DATA!AM957),DATA!AM957,"n/a")</f>
        <v>0.106</v>
      </c>
      <c r="M3468" s="67"/>
      <c r="N3468" s="67"/>
      <c r="O3468" s="67"/>
      <c r="P3468" s="67"/>
      <c r="Q3468" s="67"/>
      <c r="S3468" s="71"/>
      <c r="U3468" s="71"/>
      <c r="W3468" s="71"/>
      <c r="Y3468" s="71"/>
    </row>
    <row r="3469" spans="1:25" s="70" customFormat="1" x14ac:dyDescent="0.2">
      <c r="A3469" s="67" t="s">
        <v>27</v>
      </c>
      <c r="B3469" s="67" t="s">
        <v>24</v>
      </c>
      <c r="C3469" s="67" t="s">
        <v>0</v>
      </c>
      <c r="D3469" s="67" t="s">
        <v>319</v>
      </c>
      <c r="E3469" s="77">
        <f>+IF(ISNUMBER(DATA!H958),DATA!H958,"n/a")</f>
        <v>117785</v>
      </c>
      <c r="F3469" s="78">
        <f>+IF(ISNUMBER(DATA!I958),DATA!I958,"n/a")</f>
        <v>0.107</v>
      </c>
      <c r="G3469" s="77">
        <f>+IF(ISNUMBER(DATA!R958),DATA!R958,"n/a")</f>
        <v>385153</v>
      </c>
      <c r="H3469" s="78">
        <f>+IF(ISNUMBER(DATA!S958),DATA!S958,"n/a")</f>
        <v>0.10299999999999999</v>
      </c>
      <c r="I3469" s="77">
        <f>+IF(ISNUMBER(DATA!AB958),DATA!AB958,"n/a")</f>
        <v>791050</v>
      </c>
      <c r="J3469" s="78">
        <f>+IF(ISNUMBER(DATA!AC958),DATA!AC958,"n/a")</f>
        <v>0.192</v>
      </c>
      <c r="K3469" s="77">
        <f>+IF(ISNUMBER(DATA!AL958),DATA!AL958,"n/a")</f>
        <v>1644557</v>
      </c>
      <c r="L3469" s="78">
        <f>+IF(ISNUMBER(DATA!AM958),DATA!AM958,"n/a")</f>
        <v>0.312</v>
      </c>
      <c r="M3469" s="67"/>
      <c r="N3469" s="67"/>
      <c r="O3469" s="67"/>
      <c r="P3469" s="67"/>
      <c r="Q3469" s="67"/>
      <c r="S3469" s="71"/>
      <c r="U3469" s="71"/>
      <c r="W3469" s="71"/>
      <c r="Y3469" s="71"/>
    </row>
    <row r="3470" spans="1:25" s="70" customFormat="1" x14ac:dyDescent="0.2">
      <c r="A3470" s="67" t="s">
        <v>27</v>
      </c>
      <c r="B3470" s="67" t="s">
        <v>24</v>
      </c>
      <c r="C3470" s="67" t="s">
        <v>0</v>
      </c>
      <c r="D3470" s="67" t="s">
        <v>320</v>
      </c>
      <c r="E3470" s="77">
        <f>+IF(ISNUMBER(DATA!H959),DATA!H959,"n/a")</f>
        <v>81832</v>
      </c>
      <c r="F3470" s="78">
        <f>+IF(ISNUMBER(DATA!I959),DATA!I959,"n/a")</f>
        <v>0.35299999999999998</v>
      </c>
      <c r="G3470" s="77">
        <f>+IF(ISNUMBER(DATA!R959),DATA!R959,"n/a")</f>
        <v>230314</v>
      </c>
      <c r="H3470" s="78">
        <f>+IF(ISNUMBER(DATA!S959),DATA!S959,"n/a")</f>
        <v>0.25900000000000001</v>
      </c>
      <c r="I3470" s="77">
        <f>+IF(ISNUMBER(DATA!AB959),DATA!AB959,"n/a")</f>
        <v>469456</v>
      </c>
      <c r="J3470" s="78">
        <f>+IF(ISNUMBER(DATA!AC959),DATA!AC959,"n/a")</f>
        <v>0.182</v>
      </c>
      <c r="K3470" s="77">
        <f>+IF(ISNUMBER(DATA!AL959),DATA!AL959,"n/a")</f>
        <v>958504</v>
      </c>
      <c r="L3470" s="78">
        <f>+IF(ISNUMBER(DATA!AM959),DATA!AM959,"n/a")</f>
        <v>0.222</v>
      </c>
      <c r="M3470" s="67"/>
      <c r="N3470" s="67"/>
      <c r="O3470" s="67"/>
      <c r="P3470" s="67"/>
      <c r="Q3470" s="67"/>
      <c r="S3470" s="71"/>
      <c r="U3470" s="71"/>
      <c r="W3470" s="71"/>
      <c r="Y3470" s="71"/>
    </row>
    <row r="3471" spans="1:25" s="70" customFormat="1" x14ac:dyDescent="0.2">
      <c r="A3471" s="67" t="s">
        <v>27</v>
      </c>
      <c r="B3471" s="67" t="s">
        <v>24</v>
      </c>
      <c r="C3471" s="67" t="s">
        <v>0</v>
      </c>
      <c r="D3471" s="67" t="s">
        <v>321</v>
      </c>
      <c r="E3471" s="77">
        <f>+IF(ISNUMBER(DATA!H960),DATA!H960,"n/a")</f>
        <v>137046</v>
      </c>
      <c r="F3471" s="78">
        <f>+IF(ISNUMBER(DATA!I960),DATA!I960,"n/a")</f>
        <v>0.32100000000000001</v>
      </c>
      <c r="G3471" s="77">
        <f>+IF(ISNUMBER(DATA!R960),DATA!R960,"n/a")</f>
        <v>435995</v>
      </c>
      <c r="H3471" s="78">
        <f>+IF(ISNUMBER(DATA!S960),DATA!S960,"n/a")</f>
        <v>0.182</v>
      </c>
      <c r="I3471" s="77">
        <f>+IF(ISNUMBER(DATA!AB960),DATA!AB960,"n/a")</f>
        <v>880668</v>
      </c>
      <c r="J3471" s="78">
        <f>+IF(ISNUMBER(DATA!AC960),DATA!AC960,"n/a")</f>
        <v>0.247</v>
      </c>
      <c r="K3471" s="77">
        <f>+IF(ISNUMBER(DATA!AL960),DATA!AL960,"n/a")</f>
        <v>1891703</v>
      </c>
      <c r="L3471" s="78">
        <f>+IF(ISNUMBER(DATA!AM960),DATA!AM960,"n/a")</f>
        <v>0.28199999999999997</v>
      </c>
      <c r="M3471" s="67"/>
      <c r="N3471" s="67"/>
      <c r="O3471" s="67"/>
      <c r="P3471" s="67"/>
      <c r="Q3471" s="67"/>
      <c r="S3471" s="71"/>
      <c r="U3471" s="71"/>
      <c r="W3471" s="71"/>
      <c r="Y3471" s="71"/>
    </row>
    <row r="3472" spans="1:25" s="70" customFormat="1" x14ac:dyDescent="0.2">
      <c r="A3472" s="67" t="s">
        <v>27</v>
      </c>
      <c r="B3472" s="67" t="s">
        <v>24</v>
      </c>
      <c r="C3472" s="67" t="s">
        <v>0</v>
      </c>
      <c r="D3472" s="67" t="s">
        <v>347</v>
      </c>
      <c r="E3472" s="77">
        <f>+IF(ISNUMBER(DATA!H961),DATA!H961,"n/a")</f>
        <v>33067</v>
      </c>
      <c r="F3472" s="78">
        <f>+IF(ISNUMBER(DATA!I961),DATA!I961,"n/a")</f>
        <v>0.22800000000000001</v>
      </c>
      <c r="G3472" s="77">
        <f>+IF(ISNUMBER(DATA!R961),DATA!R961,"n/a")</f>
        <v>110215</v>
      </c>
      <c r="H3472" s="78">
        <f>+IF(ISNUMBER(DATA!S961),DATA!S961,"n/a")</f>
        <v>0.188</v>
      </c>
      <c r="I3472" s="77">
        <f>+IF(ISNUMBER(DATA!AB961),DATA!AB961,"n/a")</f>
        <v>241640</v>
      </c>
      <c r="J3472" s="78">
        <f>+IF(ISNUMBER(DATA!AC961),DATA!AC961,"n/a")</f>
        <v>0.27300000000000002</v>
      </c>
      <c r="K3472" s="77">
        <f>+IF(ISNUMBER(DATA!AL961),DATA!AL961,"n/a")</f>
        <v>469318</v>
      </c>
      <c r="L3472" s="78">
        <f>+IF(ISNUMBER(DATA!AM961),DATA!AM961,"n/a")</f>
        <v>0.41899999999999998</v>
      </c>
      <c r="M3472" s="67"/>
      <c r="N3472" s="67"/>
      <c r="O3472" s="67"/>
      <c r="P3472" s="67"/>
      <c r="Q3472" s="67"/>
      <c r="S3472" s="71"/>
      <c r="U3472" s="71"/>
      <c r="W3472" s="71"/>
      <c r="Y3472" s="71"/>
    </row>
    <row r="3473" spans="1:25" s="70" customFormat="1" x14ac:dyDescent="0.2">
      <c r="A3473" s="67" t="s">
        <v>27</v>
      </c>
      <c r="B3473" s="67" t="s">
        <v>24</v>
      </c>
      <c r="C3473" s="67" t="s">
        <v>0</v>
      </c>
      <c r="D3473" s="67" t="s">
        <v>348</v>
      </c>
      <c r="E3473" s="77">
        <f>+IF(ISNUMBER(DATA!H962),DATA!H962,"n/a")</f>
        <v>123989</v>
      </c>
      <c r="F3473" s="78">
        <f>+IF(ISNUMBER(DATA!I962),DATA!I962,"n/a")</f>
        <v>0.16600000000000001</v>
      </c>
      <c r="G3473" s="77">
        <f>+IF(ISNUMBER(DATA!R962),DATA!R962,"n/a")</f>
        <v>406624</v>
      </c>
      <c r="H3473" s="78">
        <f>+IF(ISNUMBER(DATA!S962),DATA!S962,"n/a")</f>
        <v>0.316</v>
      </c>
      <c r="I3473" s="77">
        <f>+IF(ISNUMBER(DATA!AB962),DATA!AB962,"n/a")</f>
        <v>849349</v>
      </c>
      <c r="J3473" s="78">
        <f>+IF(ISNUMBER(DATA!AC962),DATA!AC962,"n/a")</f>
        <v>0.41099999999999998</v>
      </c>
      <c r="K3473" s="77">
        <f>+IF(ISNUMBER(DATA!AL962),DATA!AL962,"n/a")</f>
        <v>1713297</v>
      </c>
      <c r="L3473" s="78">
        <f>+IF(ISNUMBER(DATA!AM962),DATA!AM962,"n/a")</f>
        <v>0.47</v>
      </c>
      <c r="M3473" s="67"/>
      <c r="N3473" s="67"/>
      <c r="O3473" s="67"/>
      <c r="P3473" s="67"/>
      <c r="Q3473" s="67"/>
      <c r="S3473" s="71"/>
      <c r="U3473" s="71"/>
      <c r="W3473" s="71"/>
      <c r="Y3473" s="71"/>
    </row>
    <row r="3474" spans="1:25" x14ac:dyDescent="0.2">
      <c r="E3474" s="101"/>
      <c r="F3474" s="103"/>
      <c r="G3474" s="101"/>
      <c r="H3474" s="103"/>
      <c r="I3474" s="101"/>
      <c r="J3474" s="103"/>
      <c r="K3474" s="101"/>
      <c r="L3474" s="103"/>
    </row>
    <row r="3475" spans="1:25" s="70" customFormat="1" x14ac:dyDescent="0.2">
      <c r="A3475" s="67" t="s">
        <v>27</v>
      </c>
      <c r="B3475" s="67" t="s">
        <v>24</v>
      </c>
      <c r="C3475" s="67" t="s">
        <v>9</v>
      </c>
      <c r="D3475" s="67" t="s">
        <v>274</v>
      </c>
      <c r="E3475" s="87">
        <f>+IF(ISNUMBER(DATA!J913),DATA!J913,"n/a")</f>
        <v>12507</v>
      </c>
      <c r="F3475" s="78">
        <f>+IF(ISNUMBER(DATA!K913),DATA!K913,"n/a")</f>
        <v>0.17399999999999999</v>
      </c>
      <c r="G3475" s="87">
        <f>+IF(ISNUMBER(DATA!T913),DATA!T913,"n/a")</f>
        <v>37756</v>
      </c>
      <c r="H3475" s="78">
        <f>+IF(ISNUMBER(DATA!U913),DATA!U913,"n/a")</f>
        <v>0.15</v>
      </c>
      <c r="I3475" s="87">
        <f>+IF(ISNUMBER(DATA!AD913),DATA!AD913,"n/a")</f>
        <v>82501</v>
      </c>
      <c r="J3475" s="78">
        <f>+IF(ISNUMBER(DATA!AE913),DATA!AE913,"n/a")</f>
        <v>0.23</v>
      </c>
      <c r="K3475" s="87">
        <f>+IF(ISNUMBER(DATA!AN913),DATA!AN913,"n/a")</f>
        <v>168926</v>
      </c>
      <c r="L3475" s="78">
        <f>+IF(ISNUMBER(DATA!AO913),DATA!AO913,"n/a")</f>
        <v>0.22900000000000001</v>
      </c>
      <c r="M3475" s="67"/>
      <c r="N3475" s="67"/>
      <c r="O3475" s="67"/>
      <c r="P3475" s="67"/>
      <c r="Q3475" s="67"/>
      <c r="S3475" s="71"/>
      <c r="U3475" s="71"/>
      <c r="W3475" s="71"/>
      <c r="Y3475" s="71"/>
    </row>
    <row r="3476" spans="1:25" s="70" customFormat="1" x14ac:dyDescent="0.2">
      <c r="A3476" s="67" t="s">
        <v>27</v>
      </c>
      <c r="B3476" s="67" t="s">
        <v>24</v>
      </c>
      <c r="C3476" s="67" t="s">
        <v>9</v>
      </c>
      <c r="D3476" s="67" t="s">
        <v>275</v>
      </c>
      <c r="E3476" s="87">
        <f>+IF(ISNUMBER(DATA!J914),DATA!J914,"n/a")</f>
        <v>26775</v>
      </c>
      <c r="F3476" s="78">
        <f>+IF(ISNUMBER(DATA!K914),DATA!K914,"n/a")</f>
        <v>0.26900000000000002</v>
      </c>
      <c r="G3476" s="87">
        <f>+IF(ISNUMBER(DATA!T914),DATA!T914,"n/a")</f>
        <v>82901</v>
      </c>
      <c r="H3476" s="78">
        <f>+IF(ISNUMBER(DATA!U914),DATA!U914,"n/a")</f>
        <v>8.7999999999999995E-2</v>
      </c>
      <c r="I3476" s="87">
        <f>+IF(ISNUMBER(DATA!AD914),DATA!AD914,"n/a")</f>
        <v>165171</v>
      </c>
      <c r="J3476" s="78">
        <f>+IF(ISNUMBER(DATA!AE914),DATA!AE914,"n/a")</f>
        <v>9.2999999999999999E-2</v>
      </c>
      <c r="K3476" s="87">
        <f>+IF(ISNUMBER(DATA!AN914),DATA!AN914,"n/a")</f>
        <v>329937</v>
      </c>
      <c r="L3476" s="78">
        <f>+IF(ISNUMBER(DATA!AO914),DATA!AO914,"n/a")</f>
        <v>0.11600000000000001</v>
      </c>
      <c r="M3476" s="67"/>
      <c r="N3476" s="67"/>
      <c r="O3476" s="67"/>
      <c r="P3476" s="67"/>
      <c r="Q3476" s="67"/>
      <c r="S3476" s="71"/>
      <c r="U3476" s="71"/>
      <c r="W3476" s="71"/>
      <c r="Y3476" s="71"/>
    </row>
    <row r="3477" spans="1:25" s="70" customFormat="1" x14ac:dyDescent="0.2">
      <c r="A3477" s="67" t="s">
        <v>27</v>
      </c>
      <c r="B3477" s="67" t="s">
        <v>24</v>
      </c>
      <c r="C3477" s="67" t="s">
        <v>9</v>
      </c>
      <c r="D3477" s="67" t="s">
        <v>276</v>
      </c>
      <c r="E3477" s="87">
        <f>+IF(ISNUMBER(DATA!J915),DATA!J915,"n/a")</f>
        <v>51813</v>
      </c>
      <c r="F3477" s="78">
        <f>+IF(ISNUMBER(DATA!K915),DATA!K915,"n/a")</f>
        <v>-0.13300000000000001</v>
      </c>
      <c r="G3477" s="87">
        <f>+IF(ISNUMBER(DATA!T915),DATA!T915,"n/a")</f>
        <v>158883</v>
      </c>
      <c r="H3477" s="78">
        <f>+IF(ISNUMBER(DATA!U915),DATA!U915,"n/a")</f>
        <v>-0.13700000000000001</v>
      </c>
      <c r="I3477" s="87">
        <f>+IF(ISNUMBER(DATA!AD915),DATA!AD915,"n/a")</f>
        <v>314853</v>
      </c>
      <c r="J3477" s="78">
        <f>+IF(ISNUMBER(DATA!AE915),DATA!AE915,"n/a")</f>
        <v>-0.17599999999999999</v>
      </c>
      <c r="K3477" s="87">
        <f>+IF(ISNUMBER(DATA!AN915),DATA!AN915,"n/a")</f>
        <v>737028</v>
      </c>
      <c r="L3477" s="78">
        <f>+IF(ISNUMBER(DATA!AO915),DATA!AO915,"n/a")</f>
        <v>-3.4000000000000002E-2</v>
      </c>
      <c r="M3477" s="67"/>
      <c r="N3477" s="67"/>
      <c r="O3477" s="67"/>
      <c r="P3477" s="67"/>
      <c r="Q3477" s="67"/>
      <c r="S3477" s="71"/>
      <c r="U3477" s="71"/>
      <c r="W3477" s="71"/>
      <c r="Y3477" s="71"/>
    </row>
    <row r="3478" spans="1:25" s="70" customFormat="1" x14ac:dyDescent="0.2">
      <c r="A3478" s="67" t="s">
        <v>27</v>
      </c>
      <c r="B3478" s="67" t="s">
        <v>24</v>
      </c>
      <c r="C3478" s="67" t="s">
        <v>9</v>
      </c>
      <c r="D3478" s="67" t="s">
        <v>277</v>
      </c>
      <c r="E3478" s="87">
        <f>+IF(ISNUMBER(DATA!J916),DATA!J916,"n/a")</f>
        <v>18581</v>
      </c>
      <c r="F3478" s="78">
        <f>+IF(ISNUMBER(DATA!K916),DATA!K916,"n/a")</f>
        <v>0.23899999999999999</v>
      </c>
      <c r="G3478" s="87">
        <f>+IF(ISNUMBER(DATA!T916),DATA!T916,"n/a")</f>
        <v>60963</v>
      </c>
      <c r="H3478" s="78">
        <f>+IF(ISNUMBER(DATA!U916),DATA!U916,"n/a")</f>
        <v>0.123</v>
      </c>
      <c r="I3478" s="87">
        <f>+IF(ISNUMBER(DATA!AD916),DATA!AD916,"n/a")</f>
        <v>127226</v>
      </c>
      <c r="J3478" s="78">
        <f>+IF(ISNUMBER(DATA!AE916),DATA!AE916,"n/a")</f>
        <v>0.189</v>
      </c>
      <c r="K3478" s="87">
        <f>+IF(ISNUMBER(DATA!AN916),DATA!AN916,"n/a")</f>
        <v>255159</v>
      </c>
      <c r="L3478" s="78">
        <f>+IF(ISNUMBER(DATA!AO916),DATA!AO916,"n/a")</f>
        <v>0.251</v>
      </c>
      <c r="M3478" s="67"/>
      <c r="N3478" s="67"/>
      <c r="O3478" s="67"/>
      <c r="P3478" s="67"/>
      <c r="Q3478" s="67"/>
      <c r="S3478" s="71"/>
      <c r="U3478" s="71"/>
      <c r="W3478" s="71"/>
      <c r="Y3478" s="71"/>
    </row>
    <row r="3479" spans="1:25" s="70" customFormat="1" x14ac:dyDescent="0.2">
      <c r="A3479" s="67" t="s">
        <v>27</v>
      </c>
      <c r="B3479" s="67" t="s">
        <v>24</v>
      </c>
      <c r="C3479" s="67" t="s">
        <v>9</v>
      </c>
      <c r="D3479" s="67" t="s">
        <v>278</v>
      </c>
      <c r="E3479" s="87">
        <f>+IF(ISNUMBER(DATA!J917),DATA!J917,"n/a")</f>
        <v>52743</v>
      </c>
      <c r="F3479" s="78">
        <f>+IF(ISNUMBER(DATA!K917),DATA!K917,"n/a")</f>
        <v>-0.15</v>
      </c>
      <c r="G3479" s="87">
        <f>+IF(ISNUMBER(DATA!T917),DATA!T917,"n/a")</f>
        <v>167311</v>
      </c>
      <c r="H3479" s="78">
        <f>+IF(ISNUMBER(DATA!U917),DATA!U917,"n/a")</f>
        <v>-0.122</v>
      </c>
      <c r="I3479" s="87">
        <f>+IF(ISNUMBER(DATA!AD917),DATA!AD917,"n/a")</f>
        <v>349860</v>
      </c>
      <c r="J3479" s="78">
        <f>+IF(ISNUMBER(DATA!AE917),DATA!AE917,"n/a")</f>
        <v>-7.9000000000000001E-2</v>
      </c>
      <c r="K3479" s="87">
        <f>+IF(ISNUMBER(DATA!AN917),DATA!AN917,"n/a")</f>
        <v>785382</v>
      </c>
      <c r="L3479" s="78">
        <f>+IF(ISNUMBER(DATA!AO917),DATA!AO917,"n/a")</f>
        <v>9.2999999999999999E-2</v>
      </c>
      <c r="M3479" s="67"/>
      <c r="N3479" s="67"/>
      <c r="O3479" s="67"/>
      <c r="P3479" s="67"/>
      <c r="Q3479" s="67"/>
      <c r="S3479" s="71"/>
      <c r="U3479" s="71"/>
      <c r="W3479" s="71"/>
      <c r="Y3479" s="71"/>
    </row>
    <row r="3480" spans="1:25" s="70" customFormat="1" x14ac:dyDescent="0.2">
      <c r="A3480" s="67" t="s">
        <v>27</v>
      </c>
      <c r="B3480" s="67" t="s">
        <v>24</v>
      </c>
      <c r="C3480" s="67" t="s">
        <v>9</v>
      </c>
      <c r="D3480" s="67" t="s">
        <v>279</v>
      </c>
      <c r="E3480" s="87">
        <f>+IF(ISNUMBER(DATA!J918),DATA!J918,"n/a")</f>
        <v>25042</v>
      </c>
      <c r="F3480" s="78">
        <f>+IF(ISNUMBER(DATA!K918),DATA!K918,"n/a")</f>
        <v>5.7000000000000002E-2</v>
      </c>
      <c r="G3480" s="87">
        <f>+IF(ISNUMBER(DATA!T918),DATA!T918,"n/a")</f>
        <v>75131</v>
      </c>
      <c r="H3480" s="78">
        <f>+IF(ISNUMBER(DATA!U918),DATA!U918,"n/a")</f>
        <v>-0.01</v>
      </c>
      <c r="I3480" s="87">
        <f>+IF(ISNUMBER(DATA!AD918),DATA!AD918,"n/a")</f>
        <v>157363</v>
      </c>
      <c r="J3480" s="78">
        <f>+IF(ISNUMBER(DATA!AE918),DATA!AE918,"n/a")</f>
        <v>-1.7999999999999999E-2</v>
      </c>
      <c r="K3480" s="87">
        <f>+IF(ISNUMBER(DATA!AN918),DATA!AN918,"n/a")</f>
        <v>332288</v>
      </c>
      <c r="L3480" s="78">
        <f>+IF(ISNUMBER(DATA!AO918),DATA!AO918,"n/a")</f>
        <v>5.8000000000000003E-2</v>
      </c>
      <c r="M3480" s="67"/>
      <c r="N3480" s="67"/>
      <c r="O3480" s="67"/>
      <c r="P3480" s="67"/>
      <c r="Q3480" s="67"/>
      <c r="S3480" s="71"/>
      <c r="U3480" s="71"/>
      <c r="W3480" s="71"/>
      <c r="Y3480" s="71"/>
    </row>
    <row r="3481" spans="1:25" s="70" customFormat="1" x14ac:dyDescent="0.2">
      <c r="A3481" s="67" t="s">
        <v>27</v>
      </c>
      <c r="B3481" s="67" t="s">
        <v>24</v>
      </c>
      <c r="C3481" s="67" t="s">
        <v>9</v>
      </c>
      <c r="D3481" s="67" t="s">
        <v>280</v>
      </c>
      <c r="E3481" s="87">
        <f>+IF(ISNUMBER(DATA!J919),DATA!J919,"n/a")</f>
        <v>13099</v>
      </c>
      <c r="F3481" s="78">
        <f>+IF(ISNUMBER(DATA!K919),DATA!K919,"n/a")</f>
        <v>0.29199999999999998</v>
      </c>
      <c r="G3481" s="87">
        <f>+IF(ISNUMBER(DATA!T919),DATA!T919,"n/a")</f>
        <v>42715</v>
      </c>
      <c r="H3481" s="78">
        <f>+IF(ISNUMBER(DATA!U919),DATA!U919,"n/a")</f>
        <v>0.40300000000000002</v>
      </c>
      <c r="I3481" s="87">
        <f>+IF(ISNUMBER(DATA!AD919),DATA!AD919,"n/a")</f>
        <v>79257</v>
      </c>
      <c r="J3481" s="78">
        <f>+IF(ISNUMBER(DATA!AE919),DATA!AE919,"n/a")</f>
        <v>0.35799999999999998</v>
      </c>
      <c r="K3481" s="87">
        <f>+IF(ISNUMBER(DATA!AN919),DATA!AN919,"n/a")</f>
        <v>156841</v>
      </c>
      <c r="L3481" s="78">
        <f>+IF(ISNUMBER(DATA!AO919),DATA!AO919,"n/a")</f>
        <v>0.52900000000000003</v>
      </c>
      <c r="M3481" s="67"/>
      <c r="N3481" s="67"/>
      <c r="O3481" s="67"/>
      <c r="P3481" s="67"/>
      <c r="Q3481" s="67"/>
      <c r="S3481" s="71"/>
      <c r="U3481" s="71"/>
      <c r="W3481" s="71"/>
      <c r="Y3481" s="71"/>
    </row>
    <row r="3482" spans="1:25" s="70" customFormat="1" x14ac:dyDescent="0.2">
      <c r="A3482" s="67" t="s">
        <v>27</v>
      </c>
      <c r="B3482" s="67" t="s">
        <v>24</v>
      </c>
      <c r="C3482" s="67" t="s">
        <v>9</v>
      </c>
      <c r="D3482" s="67" t="s">
        <v>281</v>
      </c>
      <c r="E3482" s="87">
        <f>+IF(ISNUMBER(DATA!J920),DATA!J920,"n/a")</f>
        <v>29941</v>
      </c>
      <c r="F3482" s="78">
        <f>+IF(ISNUMBER(DATA!K920),DATA!K920,"n/a")</f>
        <v>-4.5999999999999999E-2</v>
      </c>
      <c r="G3482" s="87">
        <f>+IF(ISNUMBER(DATA!T920),DATA!T920,"n/a")</f>
        <v>89997</v>
      </c>
      <c r="H3482" s="78">
        <f>+IF(ISNUMBER(DATA!U920),DATA!U920,"n/a")</f>
        <v>1.2999999999999999E-2</v>
      </c>
      <c r="I3482" s="87">
        <f>+IF(ISNUMBER(DATA!AD920),DATA!AD920,"n/a")</f>
        <v>195897</v>
      </c>
      <c r="J3482" s="78">
        <f>+IF(ISNUMBER(DATA!AE920),DATA!AE920,"n/a")</f>
        <v>4.8000000000000001E-2</v>
      </c>
      <c r="K3482" s="87">
        <f>+IF(ISNUMBER(DATA!AN920),DATA!AN920,"n/a")</f>
        <v>439159</v>
      </c>
      <c r="L3482" s="78">
        <f>+IF(ISNUMBER(DATA!AO920),DATA!AO920,"n/a")</f>
        <v>0.182</v>
      </c>
      <c r="M3482" s="67"/>
      <c r="N3482" s="67"/>
      <c r="O3482" s="67"/>
      <c r="P3482" s="67"/>
      <c r="Q3482" s="67"/>
      <c r="S3482" s="71"/>
      <c r="U3482" s="71"/>
      <c r="W3482" s="71"/>
      <c r="Y3482" s="71"/>
    </row>
    <row r="3483" spans="1:25" s="70" customFormat="1" x14ac:dyDescent="0.2">
      <c r="A3483" s="67" t="s">
        <v>27</v>
      </c>
      <c r="B3483" s="67" t="s">
        <v>24</v>
      </c>
      <c r="C3483" s="67" t="s">
        <v>9</v>
      </c>
      <c r="D3483" s="67" t="s">
        <v>282</v>
      </c>
      <c r="E3483" s="87">
        <f>+IF(ISNUMBER(DATA!J921),DATA!J921,"n/a")</f>
        <v>21458</v>
      </c>
      <c r="F3483" s="78">
        <f>+IF(ISNUMBER(DATA!K921),DATA!K921,"n/a")</f>
        <v>0.22700000000000001</v>
      </c>
      <c r="G3483" s="87">
        <f>+IF(ISNUMBER(DATA!T921),DATA!T921,"n/a")</f>
        <v>63113</v>
      </c>
      <c r="H3483" s="78">
        <f>+IF(ISNUMBER(DATA!U921),DATA!U921,"n/a")</f>
        <v>0.13300000000000001</v>
      </c>
      <c r="I3483" s="87">
        <f>+IF(ISNUMBER(DATA!AD921),DATA!AD921,"n/a")</f>
        <v>129222</v>
      </c>
      <c r="J3483" s="78">
        <f>+IF(ISNUMBER(DATA!AE921),DATA!AE921,"n/a")</f>
        <v>8.8999999999999996E-2</v>
      </c>
      <c r="K3483" s="87">
        <f>+IF(ISNUMBER(DATA!AN921),DATA!AN921,"n/a")</f>
        <v>266354</v>
      </c>
      <c r="L3483" s="78">
        <f>+IF(ISNUMBER(DATA!AO921),DATA!AO921,"n/a")</f>
        <v>0.16</v>
      </c>
      <c r="M3483" s="67"/>
      <c r="N3483" s="67"/>
      <c r="O3483" s="67"/>
      <c r="P3483" s="67"/>
      <c r="Q3483" s="67"/>
      <c r="S3483" s="71"/>
      <c r="U3483" s="71"/>
      <c r="W3483" s="71"/>
      <c r="Y3483" s="71"/>
    </row>
    <row r="3484" spans="1:25" s="70" customFormat="1" x14ac:dyDescent="0.2">
      <c r="A3484" s="67" t="s">
        <v>27</v>
      </c>
      <c r="B3484" s="67" t="s">
        <v>24</v>
      </c>
      <c r="C3484" s="67" t="s">
        <v>9</v>
      </c>
      <c r="D3484" s="67" t="s">
        <v>283</v>
      </c>
      <c r="E3484" s="87">
        <f>+IF(ISNUMBER(DATA!J922),DATA!J922,"n/a")</f>
        <v>9331</v>
      </c>
      <c r="F3484" s="78">
        <f>+IF(ISNUMBER(DATA!K922),DATA!K922,"n/a")</f>
        <v>0.20899999999999999</v>
      </c>
      <c r="G3484" s="87">
        <f>+IF(ISNUMBER(DATA!T922),DATA!T922,"n/a")</f>
        <v>33435</v>
      </c>
      <c r="H3484" s="78">
        <f>+IF(ISNUMBER(DATA!U922),DATA!U922,"n/a")</f>
        <v>0.192</v>
      </c>
      <c r="I3484" s="87">
        <f>+IF(ISNUMBER(DATA!AD922),DATA!AD922,"n/a")</f>
        <v>75996</v>
      </c>
      <c r="J3484" s="78">
        <f>+IF(ISNUMBER(DATA!AE922),DATA!AE922,"n/a")</f>
        <v>0.311</v>
      </c>
      <c r="K3484" s="87">
        <f>+IF(ISNUMBER(DATA!AN922),DATA!AN922,"n/a")</f>
        <v>153096</v>
      </c>
      <c r="L3484" s="78">
        <f>+IF(ISNUMBER(DATA!AO922),DATA!AO922,"n/a")</f>
        <v>0.36699999999999999</v>
      </c>
      <c r="M3484" s="67"/>
      <c r="N3484" s="67"/>
      <c r="O3484" s="67"/>
      <c r="P3484" s="67"/>
      <c r="Q3484" s="67"/>
      <c r="S3484" s="71"/>
      <c r="U3484" s="71"/>
      <c r="W3484" s="71"/>
      <c r="Y3484" s="71"/>
    </row>
    <row r="3485" spans="1:25" s="70" customFormat="1" x14ac:dyDescent="0.2">
      <c r="A3485" s="67" t="s">
        <v>27</v>
      </c>
      <c r="B3485" s="67" t="s">
        <v>24</v>
      </c>
      <c r="C3485" s="67" t="s">
        <v>9</v>
      </c>
      <c r="D3485" s="67" t="s">
        <v>284</v>
      </c>
      <c r="E3485" s="87">
        <f>+IF(ISNUMBER(DATA!J923),DATA!J923,"n/a")</f>
        <v>10634</v>
      </c>
      <c r="F3485" s="78">
        <f>+IF(ISNUMBER(DATA!K923),DATA!K923,"n/a")</f>
        <v>7.5999999999999998E-2</v>
      </c>
      <c r="G3485" s="87">
        <f>+IF(ISNUMBER(DATA!T923),DATA!T923,"n/a")</f>
        <v>35180</v>
      </c>
      <c r="H3485" s="78">
        <f>+IF(ISNUMBER(DATA!U923),DATA!U923,"n/a")</f>
        <v>6.5000000000000002E-2</v>
      </c>
      <c r="I3485" s="87">
        <f>+IF(ISNUMBER(DATA!AD923),DATA!AD923,"n/a")</f>
        <v>79391</v>
      </c>
      <c r="J3485" s="78">
        <f>+IF(ISNUMBER(DATA!AE923),DATA!AE923,"n/a")</f>
        <v>0.14399999999999999</v>
      </c>
      <c r="K3485" s="87">
        <f>+IF(ISNUMBER(DATA!AN923),DATA!AN923,"n/a")</f>
        <v>168852</v>
      </c>
      <c r="L3485" s="78">
        <f>+IF(ISNUMBER(DATA!AO923),DATA!AO923,"n/a")</f>
        <v>0.27300000000000002</v>
      </c>
      <c r="M3485" s="67"/>
      <c r="N3485" s="67"/>
      <c r="O3485" s="67"/>
      <c r="P3485" s="67"/>
      <c r="Q3485" s="67"/>
      <c r="S3485" s="71"/>
      <c r="U3485" s="71"/>
      <c r="W3485" s="71"/>
      <c r="Y3485" s="71"/>
    </row>
    <row r="3486" spans="1:25" s="70" customFormat="1" x14ac:dyDescent="0.2">
      <c r="A3486" s="67" t="s">
        <v>27</v>
      </c>
      <c r="B3486" s="67" t="s">
        <v>24</v>
      </c>
      <c r="C3486" s="67" t="s">
        <v>9</v>
      </c>
      <c r="D3486" s="67" t="s">
        <v>285</v>
      </c>
      <c r="E3486" s="87">
        <f>+IF(ISNUMBER(DATA!J924),DATA!J924,"n/a")</f>
        <v>35896</v>
      </c>
      <c r="F3486" s="78">
        <f>+IF(ISNUMBER(DATA!K924),DATA!K924,"n/a")</f>
        <v>0.41199999999999998</v>
      </c>
      <c r="G3486" s="87">
        <f>+IF(ISNUMBER(DATA!T924),DATA!T924,"n/a")</f>
        <v>116052</v>
      </c>
      <c r="H3486" s="78">
        <f>+IF(ISNUMBER(DATA!U924),DATA!U924,"n/a")</f>
        <v>0.46200000000000002</v>
      </c>
      <c r="I3486" s="87">
        <f>+IF(ISNUMBER(DATA!AD924),DATA!AD924,"n/a")</f>
        <v>234200</v>
      </c>
      <c r="J3486" s="78">
        <f>+IF(ISNUMBER(DATA!AE924),DATA!AE924,"n/a")</f>
        <v>0.46200000000000002</v>
      </c>
      <c r="K3486" s="87">
        <f>+IF(ISNUMBER(DATA!AN924),DATA!AN924,"n/a")</f>
        <v>460406</v>
      </c>
      <c r="L3486" s="78">
        <f>+IF(ISNUMBER(DATA!AO924),DATA!AO924,"n/a")</f>
        <v>0.47299999999999998</v>
      </c>
      <c r="M3486" s="67"/>
      <c r="N3486" s="67"/>
      <c r="O3486" s="67"/>
      <c r="P3486" s="67"/>
      <c r="Q3486" s="67"/>
      <c r="S3486" s="71"/>
      <c r="U3486" s="71"/>
      <c r="W3486" s="71"/>
      <c r="Y3486" s="71"/>
    </row>
    <row r="3487" spans="1:25" s="70" customFormat="1" x14ac:dyDescent="0.2">
      <c r="A3487" s="67" t="s">
        <v>27</v>
      </c>
      <c r="B3487" s="67" t="s">
        <v>24</v>
      </c>
      <c r="C3487" s="67" t="s">
        <v>9</v>
      </c>
      <c r="D3487" s="67" t="s">
        <v>286</v>
      </c>
      <c r="E3487" s="87">
        <f>+IF(ISNUMBER(DATA!J925),DATA!J925,"n/a")</f>
        <v>38675</v>
      </c>
      <c r="F3487" s="78">
        <f>+IF(ISNUMBER(DATA!K925),DATA!K925,"n/a")</f>
        <v>0.315</v>
      </c>
      <c r="G3487" s="87">
        <f>+IF(ISNUMBER(DATA!T925),DATA!T925,"n/a")</f>
        <v>119450</v>
      </c>
      <c r="H3487" s="78">
        <f>+IF(ISNUMBER(DATA!U925),DATA!U925,"n/a")</f>
        <v>0.34699999999999998</v>
      </c>
      <c r="I3487" s="87">
        <f>+IF(ISNUMBER(DATA!AD925),DATA!AD925,"n/a")</f>
        <v>236349</v>
      </c>
      <c r="J3487" s="78">
        <f>+IF(ISNUMBER(DATA!AE925),DATA!AE925,"n/a")</f>
        <v>0.252</v>
      </c>
      <c r="K3487" s="87">
        <f>+IF(ISNUMBER(DATA!AN925),DATA!AN925,"n/a")</f>
        <v>465533</v>
      </c>
      <c r="L3487" s="78">
        <f>+IF(ISNUMBER(DATA!AO925),DATA!AO925,"n/a")</f>
        <v>0.186</v>
      </c>
      <c r="M3487" s="67"/>
      <c r="N3487" s="67"/>
      <c r="O3487" s="67"/>
      <c r="P3487" s="67"/>
      <c r="Q3487" s="67"/>
      <c r="S3487" s="71"/>
      <c r="U3487" s="71"/>
      <c r="W3487" s="71"/>
      <c r="Y3487" s="71"/>
    </row>
    <row r="3488" spans="1:25" s="70" customFormat="1" x14ac:dyDescent="0.2">
      <c r="A3488" s="67" t="s">
        <v>27</v>
      </c>
      <c r="B3488" s="67" t="s">
        <v>24</v>
      </c>
      <c r="C3488" s="67" t="s">
        <v>9</v>
      </c>
      <c r="D3488" s="67" t="s">
        <v>287</v>
      </c>
      <c r="E3488" s="87">
        <f>+IF(ISNUMBER(DATA!J926),DATA!J926,"n/a")</f>
        <v>11835</v>
      </c>
      <c r="F3488" s="78">
        <f>+IF(ISNUMBER(DATA!K926),DATA!K926,"n/a")</f>
        <v>-0.122</v>
      </c>
      <c r="G3488" s="87">
        <f>+IF(ISNUMBER(DATA!T926),DATA!T926,"n/a")</f>
        <v>37512</v>
      </c>
      <c r="H3488" s="78">
        <f>+IF(ISNUMBER(DATA!U926),DATA!U926,"n/a")</f>
        <v>-0.11799999999999999</v>
      </c>
      <c r="I3488" s="87">
        <f>+IF(ISNUMBER(DATA!AD926),DATA!AD926,"n/a")</f>
        <v>85191</v>
      </c>
      <c r="J3488" s="78">
        <f>+IF(ISNUMBER(DATA!AE926),DATA!AE926,"n/a")</f>
        <v>-8.2000000000000003E-2</v>
      </c>
      <c r="K3488" s="87">
        <f>+IF(ISNUMBER(DATA!AN926),DATA!AN926,"n/a")</f>
        <v>206224</v>
      </c>
      <c r="L3488" s="78">
        <f>+IF(ISNUMBER(DATA!AO926),DATA!AO926,"n/a")</f>
        <v>0.10100000000000001</v>
      </c>
      <c r="M3488" s="67"/>
      <c r="N3488" s="67"/>
      <c r="O3488" s="67"/>
      <c r="P3488" s="67"/>
      <c r="Q3488" s="67"/>
      <c r="S3488" s="71"/>
      <c r="U3488" s="71"/>
      <c r="W3488" s="71"/>
      <c r="Y3488" s="71"/>
    </row>
    <row r="3489" spans="1:25" s="70" customFormat="1" x14ac:dyDescent="0.2">
      <c r="A3489" s="67" t="s">
        <v>27</v>
      </c>
      <c r="B3489" s="67" t="s">
        <v>24</v>
      </c>
      <c r="C3489" s="67" t="s">
        <v>9</v>
      </c>
      <c r="D3489" s="67" t="s">
        <v>288</v>
      </c>
      <c r="E3489" s="87">
        <f>+IF(ISNUMBER(DATA!J927),DATA!J927,"n/a")</f>
        <v>6814</v>
      </c>
      <c r="F3489" s="78">
        <f>+IF(ISNUMBER(DATA!K927),DATA!K927,"n/a")</f>
        <v>0.438</v>
      </c>
      <c r="G3489" s="87">
        <f>+IF(ISNUMBER(DATA!T927),DATA!T927,"n/a")</f>
        <v>20851</v>
      </c>
      <c r="H3489" s="78">
        <f>+IF(ISNUMBER(DATA!U927),DATA!U927,"n/a")</f>
        <v>0.315</v>
      </c>
      <c r="I3489" s="87">
        <f>+IF(ISNUMBER(DATA!AD927),DATA!AD927,"n/a")</f>
        <v>41698</v>
      </c>
      <c r="J3489" s="78">
        <f>+IF(ISNUMBER(DATA!AE927),DATA!AE927,"n/a")</f>
        <v>0.19700000000000001</v>
      </c>
      <c r="K3489" s="87">
        <f>+IF(ISNUMBER(DATA!AN927),DATA!AN927,"n/a")</f>
        <v>79236</v>
      </c>
      <c r="L3489" s="78">
        <f>+IF(ISNUMBER(DATA!AO927),DATA!AO927,"n/a")</f>
        <v>0.19</v>
      </c>
      <c r="M3489" s="67"/>
      <c r="N3489" s="67"/>
      <c r="O3489" s="67"/>
      <c r="P3489" s="67"/>
      <c r="Q3489" s="67"/>
      <c r="S3489" s="71"/>
      <c r="U3489" s="71"/>
      <c r="W3489" s="71"/>
      <c r="Y3489" s="71"/>
    </row>
    <row r="3490" spans="1:25" s="70" customFormat="1" x14ac:dyDescent="0.2">
      <c r="A3490" s="67" t="s">
        <v>27</v>
      </c>
      <c r="B3490" s="67" t="s">
        <v>24</v>
      </c>
      <c r="C3490" s="67" t="s">
        <v>9</v>
      </c>
      <c r="D3490" s="67" t="s">
        <v>289</v>
      </c>
      <c r="E3490" s="87">
        <f>+IF(ISNUMBER(DATA!J928),DATA!J928,"n/a")</f>
        <v>27619</v>
      </c>
      <c r="F3490" s="78">
        <f>+IF(ISNUMBER(DATA!K928),DATA!K928,"n/a")</f>
        <v>-0.27400000000000002</v>
      </c>
      <c r="G3490" s="87">
        <f>+IF(ISNUMBER(DATA!T928),DATA!T928,"n/a")</f>
        <v>90862</v>
      </c>
      <c r="H3490" s="78">
        <f>+IF(ISNUMBER(DATA!U928),DATA!U928,"n/a")</f>
        <v>-0.23799999999999999</v>
      </c>
      <c r="I3490" s="87">
        <f>+IF(ISNUMBER(DATA!AD928),DATA!AD928,"n/a")</f>
        <v>188429</v>
      </c>
      <c r="J3490" s="78">
        <f>+IF(ISNUMBER(DATA!AE928),DATA!AE928,"n/a")</f>
        <v>-0.23899999999999999</v>
      </c>
      <c r="K3490" s="87">
        <f>+IF(ISNUMBER(DATA!AN928),DATA!AN928,"n/a")</f>
        <v>439126</v>
      </c>
      <c r="L3490" s="78">
        <f>+IF(ISNUMBER(DATA!AO928),DATA!AO928,"n/a")</f>
        <v>-7.8E-2</v>
      </c>
      <c r="M3490" s="67"/>
      <c r="N3490" s="67"/>
      <c r="O3490" s="67"/>
      <c r="P3490" s="67"/>
      <c r="Q3490" s="67"/>
      <c r="S3490" s="71"/>
      <c r="U3490" s="71"/>
      <c r="W3490" s="71"/>
      <c r="Y3490" s="71"/>
    </row>
    <row r="3491" spans="1:25" s="70" customFormat="1" x14ac:dyDescent="0.2">
      <c r="A3491" s="67" t="s">
        <v>27</v>
      </c>
      <c r="B3491" s="67" t="s">
        <v>24</v>
      </c>
      <c r="C3491" s="67" t="s">
        <v>9</v>
      </c>
      <c r="D3491" s="67" t="s">
        <v>290</v>
      </c>
      <c r="E3491" s="87">
        <f>+IF(ISNUMBER(DATA!J929),DATA!J929,"n/a")</f>
        <v>35452</v>
      </c>
      <c r="F3491" s="78">
        <f>+IF(ISNUMBER(DATA!K929),DATA!K929,"n/a")</f>
        <v>-0.156</v>
      </c>
      <c r="G3491" s="87">
        <f>+IF(ISNUMBER(DATA!T929),DATA!T929,"n/a")</f>
        <v>91068</v>
      </c>
      <c r="H3491" s="78">
        <f>+IF(ISNUMBER(DATA!U929),DATA!U929,"n/a")</f>
        <v>-0.28899999999999998</v>
      </c>
      <c r="I3491" s="87">
        <f>+IF(ISNUMBER(DATA!AD929),DATA!AD929,"n/a")</f>
        <v>196141</v>
      </c>
      <c r="J3491" s="78">
        <f>+IF(ISNUMBER(DATA!AE929),DATA!AE929,"n/a")</f>
        <v>-0.315</v>
      </c>
      <c r="K3491" s="87">
        <f>+IF(ISNUMBER(DATA!AN929),DATA!AN929,"n/a")</f>
        <v>459418</v>
      </c>
      <c r="L3491" s="78">
        <f>+IF(ISNUMBER(DATA!AO929),DATA!AO929,"n/a")</f>
        <v>-0.14599999999999999</v>
      </c>
      <c r="M3491" s="67"/>
      <c r="N3491" s="67"/>
      <c r="O3491" s="67"/>
      <c r="P3491" s="67"/>
      <c r="Q3491" s="67"/>
      <c r="S3491" s="71"/>
      <c r="U3491" s="71"/>
      <c r="W3491" s="71"/>
      <c r="Y3491" s="71"/>
    </row>
    <row r="3492" spans="1:25" s="70" customFormat="1" x14ac:dyDescent="0.2">
      <c r="A3492" s="67" t="s">
        <v>27</v>
      </c>
      <c r="B3492" s="67" t="s">
        <v>24</v>
      </c>
      <c r="C3492" s="67" t="s">
        <v>9</v>
      </c>
      <c r="D3492" s="67" t="s">
        <v>291</v>
      </c>
      <c r="E3492" s="87">
        <f>+IF(ISNUMBER(DATA!J930),DATA!J930,"n/a")</f>
        <v>29808</v>
      </c>
      <c r="F3492" s="78">
        <f>+IF(ISNUMBER(DATA!K930),DATA!K930,"n/a")</f>
        <v>0.47899999999999998</v>
      </c>
      <c r="G3492" s="87">
        <f>+IF(ISNUMBER(DATA!T930),DATA!T930,"n/a")</f>
        <v>92975</v>
      </c>
      <c r="H3492" s="78">
        <f>+IF(ISNUMBER(DATA!U930),DATA!U930,"n/a")</f>
        <v>0.52400000000000002</v>
      </c>
      <c r="I3492" s="87">
        <f>+IF(ISNUMBER(DATA!AD930),DATA!AD930,"n/a")</f>
        <v>187655</v>
      </c>
      <c r="J3492" s="78">
        <f>+IF(ISNUMBER(DATA!AE930),DATA!AE930,"n/a")</f>
        <v>0.48299999999999998</v>
      </c>
      <c r="K3492" s="87">
        <f>+IF(ISNUMBER(DATA!AN930),DATA!AN930,"n/a")</f>
        <v>358445</v>
      </c>
      <c r="L3492" s="78">
        <f>+IF(ISNUMBER(DATA!AO930),DATA!AO930,"n/a")</f>
        <v>0.317</v>
      </c>
      <c r="M3492" s="67"/>
      <c r="N3492" s="67"/>
      <c r="O3492" s="67"/>
      <c r="P3492" s="67"/>
      <c r="Q3492" s="67"/>
      <c r="S3492" s="71"/>
      <c r="U3492" s="71"/>
      <c r="W3492" s="71"/>
      <c r="Y3492" s="71"/>
    </row>
    <row r="3493" spans="1:25" s="70" customFormat="1" x14ac:dyDescent="0.2">
      <c r="A3493" s="67" t="s">
        <v>27</v>
      </c>
      <c r="B3493" s="67" t="s">
        <v>24</v>
      </c>
      <c r="C3493" s="67" t="s">
        <v>9</v>
      </c>
      <c r="D3493" s="67" t="s">
        <v>292</v>
      </c>
      <c r="E3493" s="87">
        <f>+IF(ISNUMBER(DATA!J931),DATA!J931,"n/a")</f>
        <v>14199</v>
      </c>
      <c r="F3493" s="78">
        <f>+IF(ISNUMBER(DATA!K931),DATA!K931,"n/a")</f>
        <v>0.23499999999999999</v>
      </c>
      <c r="G3493" s="87">
        <f>+IF(ISNUMBER(DATA!T931),DATA!T931,"n/a")</f>
        <v>44779</v>
      </c>
      <c r="H3493" s="78">
        <f>+IF(ISNUMBER(DATA!U931),DATA!U931,"n/a")</f>
        <v>0.223</v>
      </c>
      <c r="I3493" s="87">
        <f>+IF(ISNUMBER(DATA!AD931),DATA!AD931,"n/a")</f>
        <v>93170</v>
      </c>
      <c r="J3493" s="78">
        <f>+IF(ISNUMBER(DATA!AE931),DATA!AE931,"n/a")</f>
        <v>0.217</v>
      </c>
      <c r="K3493" s="87">
        <f>+IF(ISNUMBER(DATA!AN931),DATA!AN931,"n/a")</f>
        <v>188114</v>
      </c>
      <c r="L3493" s="78">
        <f>+IF(ISNUMBER(DATA!AO931),DATA!AO931,"n/a")</f>
        <v>0.32300000000000001</v>
      </c>
      <c r="M3493" s="67"/>
      <c r="N3493" s="67"/>
      <c r="O3493" s="67"/>
      <c r="P3493" s="67"/>
      <c r="Q3493" s="67"/>
      <c r="S3493" s="71"/>
      <c r="U3493" s="71"/>
      <c r="W3493" s="71"/>
      <c r="Y3493" s="71"/>
    </row>
    <row r="3494" spans="1:25" s="70" customFormat="1" x14ac:dyDescent="0.2">
      <c r="A3494" s="67" t="s">
        <v>27</v>
      </c>
      <c r="B3494" s="67" t="s">
        <v>24</v>
      </c>
      <c r="C3494" s="67" t="s">
        <v>9</v>
      </c>
      <c r="D3494" s="67" t="s">
        <v>293</v>
      </c>
      <c r="E3494" s="87">
        <f>+IF(ISNUMBER(DATA!J932),DATA!J932,"n/a")</f>
        <v>12934</v>
      </c>
      <c r="F3494" s="78">
        <f>+IF(ISNUMBER(DATA!K932),DATA!K932,"n/a")</f>
        <v>0.27600000000000002</v>
      </c>
      <c r="G3494" s="87">
        <f>+IF(ISNUMBER(DATA!T932),DATA!T932,"n/a")</f>
        <v>42891</v>
      </c>
      <c r="H3494" s="78">
        <f>+IF(ISNUMBER(DATA!U932),DATA!U932,"n/a")</f>
        <v>0.11</v>
      </c>
      <c r="I3494" s="87">
        <f>+IF(ISNUMBER(DATA!AD932),DATA!AD932,"n/a")</f>
        <v>90743</v>
      </c>
      <c r="J3494" s="78">
        <f>+IF(ISNUMBER(DATA!AE932),DATA!AE932,"n/a")</f>
        <v>0.218</v>
      </c>
      <c r="K3494" s="87">
        <f>+IF(ISNUMBER(DATA!AN932),DATA!AN932,"n/a")</f>
        <v>193094</v>
      </c>
      <c r="L3494" s="78">
        <f>+IF(ISNUMBER(DATA!AO932),DATA!AO932,"n/a")</f>
        <v>0.28799999999999998</v>
      </c>
      <c r="M3494" s="67"/>
      <c r="N3494" s="67"/>
      <c r="O3494" s="67"/>
      <c r="P3494" s="67"/>
      <c r="Q3494" s="67"/>
      <c r="S3494" s="71"/>
      <c r="U3494" s="71"/>
      <c r="W3494" s="71"/>
      <c r="Y3494" s="71"/>
    </row>
    <row r="3495" spans="1:25" s="70" customFormat="1" x14ac:dyDescent="0.2">
      <c r="A3495" s="67" t="s">
        <v>27</v>
      </c>
      <c r="B3495" s="67" t="s">
        <v>24</v>
      </c>
      <c r="C3495" s="67" t="s">
        <v>9</v>
      </c>
      <c r="D3495" s="67" t="s">
        <v>294</v>
      </c>
      <c r="E3495" s="87">
        <f>+IF(ISNUMBER(DATA!J933),DATA!J933,"n/a")</f>
        <v>21148</v>
      </c>
      <c r="F3495" s="78">
        <f>+IF(ISNUMBER(DATA!K933),DATA!K933,"n/a")</f>
        <v>0.16</v>
      </c>
      <c r="G3495" s="87">
        <f>+IF(ISNUMBER(DATA!T933),DATA!T933,"n/a")</f>
        <v>77023</v>
      </c>
      <c r="H3495" s="78">
        <f>+IF(ISNUMBER(DATA!U933),DATA!U933,"n/a")</f>
        <v>0.94799999999999995</v>
      </c>
      <c r="I3495" s="87">
        <f>+IF(ISNUMBER(DATA!AD933),DATA!AD933,"n/a")</f>
        <v>152937</v>
      </c>
      <c r="J3495" s="78">
        <f>+IF(ISNUMBER(DATA!AE933),DATA!AE933,"n/a")</f>
        <v>1.1120000000000001</v>
      </c>
      <c r="K3495" s="87">
        <f>+IF(ISNUMBER(DATA!AN933),DATA!AN933,"n/a")</f>
        <v>288662</v>
      </c>
      <c r="L3495" s="78">
        <f>+IF(ISNUMBER(DATA!AO933),DATA!AO933,"n/a")</f>
        <v>0.94499999999999995</v>
      </c>
      <c r="M3495" s="67"/>
      <c r="N3495" s="67"/>
      <c r="O3495" s="67"/>
      <c r="P3495" s="67"/>
      <c r="Q3495" s="67"/>
      <c r="S3495" s="71"/>
      <c r="U3495" s="71"/>
      <c r="W3495" s="71"/>
      <c r="Y3495" s="71"/>
    </row>
    <row r="3496" spans="1:25" s="70" customFormat="1" x14ac:dyDescent="0.2">
      <c r="A3496" s="67" t="s">
        <v>27</v>
      </c>
      <c r="B3496" s="67" t="s">
        <v>24</v>
      </c>
      <c r="C3496" s="67" t="s">
        <v>9</v>
      </c>
      <c r="D3496" s="67" t="s">
        <v>295</v>
      </c>
      <c r="E3496" s="87">
        <f>+IF(ISNUMBER(DATA!J934),DATA!J934,"n/a")</f>
        <v>70369</v>
      </c>
      <c r="F3496" s="78">
        <f>+IF(ISNUMBER(DATA!K934),DATA!K934,"n/a")</f>
        <v>5.7000000000000002E-2</v>
      </c>
      <c r="G3496" s="87">
        <f>+IF(ISNUMBER(DATA!T934),DATA!T934,"n/a")</f>
        <v>229095</v>
      </c>
      <c r="H3496" s="78">
        <f>+IF(ISNUMBER(DATA!U934),DATA!U934,"n/a")</f>
        <v>0.105</v>
      </c>
      <c r="I3496" s="87">
        <f>+IF(ISNUMBER(DATA!AD934),DATA!AD934,"n/a")</f>
        <v>468879</v>
      </c>
      <c r="J3496" s="78">
        <f>+IF(ISNUMBER(DATA!AE934),DATA!AE934,"n/a")</f>
        <v>0.124</v>
      </c>
      <c r="K3496" s="87">
        <f>+IF(ISNUMBER(DATA!AN934),DATA!AN934,"n/a")</f>
        <v>991972</v>
      </c>
      <c r="L3496" s="78">
        <f>+IF(ISNUMBER(DATA!AO934),DATA!AO934,"n/a")</f>
        <v>0.14399999999999999</v>
      </c>
      <c r="M3496" s="67"/>
      <c r="N3496" s="67"/>
      <c r="O3496" s="67"/>
      <c r="P3496" s="67"/>
      <c r="Q3496" s="67"/>
      <c r="S3496" s="71"/>
      <c r="U3496" s="71"/>
      <c r="W3496" s="71"/>
      <c r="Y3496" s="71"/>
    </row>
    <row r="3497" spans="1:25" s="70" customFormat="1" x14ac:dyDescent="0.2">
      <c r="A3497" s="67" t="s">
        <v>27</v>
      </c>
      <c r="B3497" s="67" t="s">
        <v>24</v>
      </c>
      <c r="C3497" s="67" t="s">
        <v>9</v>
      </c>
      <c r="D3497" s="67" t="s">
        <v>296</v>
      </c>
      <c r="E3497" s="87">
        <f>+IF(ISNUMBER(DATA!J935),DATA!J935,"n/a")</f>
        <v>6731</v>
      </c>
      <c r="F3497" s="78">
        <f>+IF(ISNUMBER(DATA!K935),DATA!K935,"n/a")</f>
        <v>0.42599999999999999</v>
      </c>
      <c r="G3497" s="87">
        <f>+IF(ISNUMBER(DATA!T935),DATA!T935,"n/a")</f>
        <v>20149</v>
      </c>
      <c r="H3497" s="78">
        <f>+IF(ISNUMBER(DATA!U935),DATA!U935,"n/a")</f>
        <v>0.35099999999999998</v>
      </c>
      <c r="I3497" s="87">
        <f>+IF(ISNUMBER(DATA!AD935),DATA!AD935,"n/a")</f>
        <v>40543</v>
      </c>
      <c r="J3497" s="78">
        <f>+IF(ISNUMBER(DATA!AE935),DATA!AE935,"n/a")</f>
        <v>0.23400000000000001</v>
      </c>
      <c r="K3497" s="87">
        <f>+IF(ISNUMBER(DATA!AN935),DATA!AN935,"n/a")</f>
        <v>72689</v>
      </c>
      <c r="L3497" s="78">
        <f>+IF(ISNUMBER(DATA!AO935),DATA!AO935,"n/a")</f>
        <v>0.112</v>
      </c>
      <c r="M3497" s="67"/>
      <c r="N3497" s="67"/>
      <c r="O3497" s="67"/>
      <c r="P3497" s="67"/>
      <c r="Q3497" s="67"/>
      <c r="S3497" s="71"/>
      <c r="U3497" s="71"/>
      <c r="W3497" s="71"/>
      <c r="Y3497" s="71"/>
    </row>
    <row r="3498" spans="1:25" s="70" customFormat="1" x14ac:dyDescent="0.2">
      <c r="A3498" s="67" t="s">
        <v>27</v>
      </c>
      <c r="B3498" s="67" t="s">
        <v>24</v>
      </c>
      <c r="C3498" s="67" t="s">
        <v>9</v>
      </c>
      <c r="D3498" s="67" t="s">
        <v>297</v>
      </c>
      <c r="E3498" s="87">
        <f>+IF(ISNUMBER(DATA!J936),DATA!J936,"n/a")</f>
        <v>43901</v>
      </c>
      <c r="F3498" s="78">
        <f>+IF(ISNUMBER(DATA!K936),DATA!K936,"n/a")</f>
        <v>0.3</v>
      </c>
      <c r="G3498" s="87">
        <f>+IF(ISNUMBER(DATA!T936),DATA!T936,"n/a")</f>
        <v>142412</v>
      </c>
      <c r="H3498" s="78">
        <f>+IF(ISNUMBER(DATA!U936),DATA!U936,"n/a")</f>
        <v>0.13500000000000001</v>
      </c>
      <c r="I3498" s="87">
        <f>+IF(ISNUMBER(DATA!AD936),DATA!AD936,"n/a")</f>
        <v>290314</v>
      </c>
      <c r="J3498" s="78">
        <f>+IF(ISNUMBER(DATA!AE936),DATA!AE936,"n/a")</f>
        <v>0.222</v>
      </c>
      <c r="K3498" s="87">
        <f>+IF(ISNUMBER(DATA!AN936),DATA!AN936,"n/a")</f>
        <v>610657</v>
      </c>
      <c r="L3498" s="78">
        <f>+IF(ISNUMBER(DATA!AO936),DATA!AO936,"n/a")</f>
        <v>0.249</v>
      </c>
      <c r="M3498" s="67"/>
      <c r="N3498" s="67"/>
      <c r="O3498" s="67"/>
      <c r="P3498" s="67"/>
      <c r="Q3498" s="67"/>
      <c r="S3498" s="71"/>
      <c r="U3498" s="71"/>
      <c r="W3498" s="71"/>
      <c r="Y3498" s="71"/>
    </row>
    <row r="3499" spans="1:25" s="70" customFormat="1" x14ac:dyDescent="0.2">
      <c r="A3499" s="67" t="s">
        <v>27</v>
      </c>
      <c r="B3499" s="67" t="s">
        <v>24</v>
      </c>
      <c r="C3499" s="67" t="s">
        <v>9</v>
      </c>
      <c r="D3499" s="67" t="s">
        <v>298</v>
      </c>
      <c r="E3499" s="87">
        <f>+IF(ISNUMBER(DATA!J937),DATA!J937,"n/a")</f>
        <v>61622</v>
      </c>
      <c r="F3499" s="78">
        <f>+IF(ISNUMBER(DATA!K937),DATA!K937,"n/a")</f>
        <v>0.71599999999999997</v>
      </c>
      <c r="G3499" s="87">
        <f>+IF(ISNUMBER(DATA!T937),DATA!T937,"n/a")</f>
        <v>157449</v>
      </c>
      <c r="H3499" s="78">
        <f>+IF(ISNUMBER(DATA!U937),DATA!U937,"n/a")</f>
        <v>0.443</v>
      </c>
      <c r="I3499" s="87">
        <f>+IF(ISNUMBER(DATA!AD937),DATA!AD937,"n/a")</f>
        <v>296002</v>
      </c>
      <c r="J3499" s="78">
        <f>+IF(ISNUMBER(DATA!AE937),DATA!AE937,"n/a")</f>
        <v>0.69</v>
      </c>
      <c r="K3499" s="87">
        <f>+IF(ISNUMBER(DATA!AN937),DATA!AN937,"n/a")</f>
        <v>608241</v>
      </c>
      <c r="L3499" s="78">
        <f>+IF(ISNUMBER(DATA!AO937),DATA!AO937,"n/a")</f>
        <v>1.0349999999999999</v>
      </c>
      <c r="M3499" s="67"/>
      <c r="N3499" s="67"/>
      <c r="O3499" s="67"/>
      <c r="P3499" s="67"/>
      <c r="Q3499" s="67"/>
      <c r="S3499" s="71"/>
      <c r="U3499" s="71"/>
      <c r="W3499" s="71"/>
      <c r="Y3499" s="71"/>
    </row>
    <row r="3500" spans="1:25" s="70" customFormat="1" x14ac:dyDescent="0.2">
      <c r="A3500" s="67" t="s">
        <v>27</v>
      </c>
      <c r="B3500" s="67" t="s">
        <v>24</v>
      </c>
      <c r="C3500" s="67" t="s">
        <v>9</v>
      </c>
      <c r="D3500" s="67" t="s">
        <v>299</v>
      </c>
      <c r="E3500" s="87">
        <f>+IF(ISNUMBER(DATA!J938),DATA!J938,"n/a")</f>
        <v>62144</v>
      </c>
      <c r="F3500" s="78">
        <f>+IF(ISNUMBER(DATA!K938),DATA!K938,"n/a")</f>
        <v>0.115</v>
      </c>
      <c r="G3500" s="87">
        <f>+IF(ISNUMBER(DATA!T938),DATA!T938,"n/a")</f>
        <v>161481</v>
      </c>
      <c r="H3500" s="78">
        <f>+IF(ISNUMBER(DATA!U938),DATA!U938,"n/a")</f>
        <v>0.28399999999999997</v>
      </c>
      <c r="I3500" s="87">
        <f>+IF(ISNUMBER(DATA!AD938),DATA!AD938,"n/a")</f>
        <v>319639</v>
      </c>
      <c r="J3500" s="78">
        <f>+IF(ISNUMBER(DATA!AE938),DATA!AE938,"n/a")</f>
        <v>0.54100000000000004</v>
      </c>
      <c r="K3500" s="87">
        <f>+IF(ISNUMBER(DATA!AN938),DATA!AN938,"n/a")</f>
        <v>604333</v>
      </c>
      <c r="L3500" s="78">
        <f>+IF(ISNUMBER(DATA!AO938),DATA!AO938,"n/a")</f>
        <v>0.60599999999999998</v>
      </c>
      <c r="M3500" s="67"/>
      <c r="N3500" s="67"/>
      <c r="O3500" s="67"/>
      <c r="P3500" s="67"/>
      <c r="Q3500" s="67"/>
      <c r="S3500" s="71"/>
      <c r="U3500" s="71"/>
      <c r="W3500" s="71"/>
      <c r="Y3500" s="71"/>
    </row>
    <row r="3501" spans="1:25" s="70" customFormat="1" x14ac:dyDescent="0.2">
      <c r="A3501" s="67" t="s">
        <v>27</v>
      </c>
      <c r="B3501" s="67" t="s">
        <v>24</v>
      </c>
      <c r="C3501" s="67" t="s">
        <v>9</v>
      </c>
      <c r="D3501" s="67" t="s">
        <v>300</v>
      </c>
      <c r="E3501" s="87">
        <f>+IF(ISNUMBER(DATA!J939),DATA!J939,"n/a")</f>
        <v>11444</v>
      </c>
      <c r="F3501" s="78">
        <f>+IF(ISNUMBER(DATA!K939),DATA!K939,"n/a")</f>
        <v>0.45100000000000001</v>
      </c>
      <c r="G3501" s="87">
        <f>+IF(ISNUMBER(DATA!T939),DATA!T939,"n/a")</f>
        <v>35632</v>
      </c>
      <c r="H3501" s="78">
        <f>+IF(ISNUMBER(DATA!U939),DATA!U939,"n/a")</f>
        <v>0.32100000000000001</v>
      </c>
      <c r="I3501" s="87">
        <f>+IF(ISNUMBER(DATA!AD939),DATA!AD939,"n/a")</f>
        <v>70836</v>
      </c>
      <c r="J3501" s="78">
        <f>+IF(ISNUMBER(DATA!AE939),DATA!AE939,"n/a")</f>
        <v>0.245</v>
      </c>
      <c r="K3501" s="87">
        <f>+IF(ISNUMBER(DATA!AN939),DATA!AN939,"n/a")</f>
        <v>129240</v>
      </c>
      <c r="L3501" s="78">
        <f>+IF(ISNUMBER(DATA!AO939),DATA!AO939,"n/a")</f>
        <v>0.14399999999999999</v>
      </c>
      <c r="M3501" s="67"/>
      <c r="N3501" s="67"/>
      <c r="O3501" s="67"/>
      <c r="P3501" s="67"/>
      <c r="Q3501" s="67"/>
      <c r="S3501" s="71"/>
      <c r="U3501" s="71"/>
      <c r="W3501" s="71"/>
      <c r="Y3501" s="71"/>
    </row>
    <row r="3502" spans="1:25" s="70" customFormat="1" x14ac:dyDescent="0.2">
      <c r="A3502" s="67" t="s">
        <v>27</v>
      </c>
      <c r="B3502" s="67" t="s">
        <v>24</v>
      </c>
      <c r="C3502" s="67" t="s">
        <v>9</v>
      </c>
      <c r="D3502" s="67" t="s">
        <v>301</v>
      </c>
      <c r="E3502" s="87">
        <f>+IF(ISNUMBER(DATA!J940),DATA!J940,"n/a")</f>
        <v>18097</v>
      </c>
      <c r="F3502" s="78">
        <f>+IF(ISNUMBER(DATA!K940),DATA!K940,"n/a")</f>
        <v>8.6999999999999994E-2</v>
      </c>
      <c r="G3502" s="87">
        <f>+IF(ISNUMBER(DATA!T940),DATA!T940,"n/a")</f>
        <v>52801</v>
      </c>
      <c r="H3502" s="78">
        <f>+IF(ISNUMBER(DATA!U940),DATA!U940,"n/a")</f>
        <v>0.11</v>
      </c>
      <c r="I3502" s="87">
        <f>+IF(ISNUMBER(DATA!AD940),DATA!AD940,"n/a")</f>
        <v>116432</v>
      </c>
      <c r="J3502" s="78">
        <f>+IF(ISNUMBER(DATA!AE940),DATA!AE940,"n/a")</f>
        <v>0.26500000000000001</v>
      </c>
      <c r="K3502" s="87">
        <f>+IF(ISNUMBER(DATA!AN940),DATA!AN940,"n/a")</f>
        <v>256767</v>
      </c>
      <c r="L3502" s="78">
        <f>+IF(ISNUMBER(DATA!AO940),DATA!AO940,"n/a")</f>
        <v>0.39800000000000002</v>
      </c>
      <c r="M3502" s="67"/>
      <c r="N3502" s="67"/>
      <c r="O3502" s="67"/>
      <c r="P3502" s="67"/>
      <c r="Q3502" s="67"/>
      <c r="S3502" s="71"/>
      <c r="U3502" s="71"/>
      <c r="W3502" s="71"/>
      <c r="Y3502" s="71"/>
    </row>
    <row r="3503" spans="1:25" s="70" customFormat="1" x14ac:dyDescent="0.2">
      <c r="A3503" s="67" t="s">
        <v>27</v>
      </c>
      <c r="B3503" s="67" t="s">
        <v>24</v>
      </c>
      <c r="C3503" s="67" t="s">
        <v>9</v>
      </c>
      <c r="D3503" s="67" t="s">
        <v>302</v>
      </c>
      <c r="E3503" s="87">
        <f>+IF(ISNUMBER(DATA!J941),DATA!J941,"n/a")</f>
        <v>126760</v>
      </c>
      <c r="F3503" s="78">
        <f>+IF(ISNUMBER(DATA!K941),DATA!K941,"n/a")</f>
        <v>-0.154</v>
      </c>
      <c r="G3503" s="87">
        <f>+IF(ISNUMBER(DATA!T941),DATA!T941,"n/a")</f>
        <v>430237</v>
      </c>
      <c r="H3503" s="78">
        <f>+IF(ISNUMBER(DATA!U941),DATA!U941,"n/a")</f>
        <v>-5.8000000000000003E-2</v>
      </c>
      <c r="I3503" s="87">
        <f>+IF(ISNUMBER(DATA!AD941),DATA!AD941,"n/a")</f>
        <v>926254</v>
      </c>
      <c r="J3503" s="78">
        <f>+IF(ISNUMBER(DATA!AE941),DATA!AE941,"n/a")</f>
        <v>3.4000000000000002E-2</v>
      </c>
      <c r="K3503" s="87">
        <f>+IF(ISNUMBER(DATA!AN941),DATA!AN941,"n/a")</f>
        <v>1933567</v>
      </c>
      <c r="L3503" s="78">
        <f>+IF(ISNUMBER(DATA!AO941),DATA!AO941,"n/a")</f>
        <v>0.11600000000000001</v>
      </c>
      <c r="M3503" s="67"/>
      <c r="N3503" s="67"/>
      <c r="O3503" s="67"/>
      <c r="P3503" s="67"/>
      <c r="Q3503" s="67"/>
      <c r="S3503" s="71"/>
      <c r="U3503" s="71"/>
      <c r="W3503" s="71"/>
      <c r="Y3503" s="71"/>
    </row>
    <row r="3504" spans="1:25" s="70" customFormat="1" x14ac:dyDescent="0.2">
      <c r="A3504" s="67" t="s">
        <v>27</v>
      </c>
      <c r="B3504" s="67" t="s">
        <v>24</v>
      </c>
      <c r="C3504" s="67" t="s">
        <v>9</v>
      </c>
      <c r="D3504" s="67" t="s">
        <v>303</v>
      </c>
      <c r="E3504" s="87">
        <f>+IF(ISNUMBER(DATA!J942),DATA!J942,"n/a")</f>
        <v>37029</v>
      </c>
      <c r="F3504" s="78">
        <f>+IF(ISNUMBER(DATA!K942),DATA!K942,"n/a")</f>
        <v>0.16300000000000001</v>
      </c>
      <c r="G3504" s="87">
        <f>+IF(ISNUMBER(DATA!T942),DATA!T942,"n/a")</f>
        <v>120257</v>
      </c>
      <c r="H3504" s="78">
        <f>+IF(ISNUMBER(DATA!U942),DATA!U942,"n/a")</f>
        <v>0.14199999999999999</v>
      </c>
      <c r="I3504" s="87">
        <f>+IF(ISNUMBER(DATA!AD942),DATA!AD942,"n/a")</f>
        <v>255526</v>
      </c>
      <c r="J3504" s="78">
        <f>+IF(ISNUMBER(DATA!AE942),DATA!AE942,"n/a")</f>
        <v>0.20200000000000001</v>
      </c>
      <c r="K3504" s="87">
        <f>+IF(ISNUMBER(DATA!AN942),DATA!AN942,"n/a")</f>
        <v>522008</v>
      </c>
      <c r="L3504" s="78">
        <f>+IF(ISNUMBER(DATA!AO942),DATA!AO942,"n/a")</f>
        <v>0.32600000000000001</v>
      </c>
      <c r="M3504" s="67"/>
      <c r="N3504" s="67"/>
      <c r="O3504" s="67"/>
      <c r="P3504" s="67"/>
      <c r="Q3504" s="67"/>
      <c r="S3504" s="71"/>
      <c r="U3504" s="71"/>
      <c r="W3504" s="71"/>
      <c r="Y3504" s="71"/>
    </row>
    <row r="3505" spans="1:25" s="70" customFormat="1" x14ac:dyDescent="0.2">
      <c r="A3505" s="67" t="s">
        <v>27</v>
      </c>
      <c r="B3505" s="67" t="s">
        <v>24</v>
      </c>
      <c r="C3505" s="67" t="s">
        <v>9</v>
      </c>
      <c r="D3505" s="67" t="s">
        <v>304</v>
      </c>
      <c r="E3505" s="87">
        <f>+IF(ISNUMBER(DATA!J943),DATA!J943,"n/a")</f>
        <v>5892</v>
      </c>
      <c r="F3505" s="78">
        <f>+IF(ISNUMBER(DATA!K943),DATA!K943,"n/a")</f>
        <v>0.52100000000000002</v>
      </c>
      <c r="G3505" s="87">
        <f>+IF(ISNUMBER(DATA!T943),DATA!T943,"n/a")</f>
        <v>16766</v>
      </c>
      <c r="H3505" s="78">
        <f>+IF(ISNUMBER(DATA!U943),DATA!U943,"n/a")</f>
        <v>0.44800000000000001</v>
      </c>
      <c r="I3505" s="87">
        <f>+IF(ISNUMBER(DATA!AD943),DATA!AD943,"n/a")</f>
        <v>34857</v>
      </c>
      <c r="J3505" s="78">
        <f>+IF(ISNUMBER(DATA!AE943),DATA!AE943,"n/a")</f>
        <v>0.29199999999999998</v>
      </c>
      <c r="K3505" s="87">
        <f>+IF(ISNUMBER(DATA!AN943),DATA!AN943,"n/a")</f>
        <v>71409</v>
      </c>
      <c r="L3505" s="78">
        <f>+IF(ISNUMBER(DATA!AO943),DATA!AO943,"n/a")</f>
        <v>0.30599999999999999</v>
      </c>
      <c r="M3505" s="67"/>
      <c r="N3505" s="67"/>
      <c r="O3505" s="67"/>
      <c r="P3505" s="67"/>
      <c r="Q3505" s="67"/>
      <c r="S3505" s="71"/>
      <c r="U3505" s="71"/>
      <c r="W3505" s="71"/>
      <c r="Y3505" s="71"/>
    </row>
    <row r="3506" spans="1:25" s="70" customFormat="1" x14ac:dyDescent="0.2">
      <c r="A3506" s="67" t="s">
        <v>27</v>
      </c>
      <c r="B3506" s="67" t="s">
        <v>24</v>
      </c>
      <c r="C3506" s="67" t="s">
        <v>9</v>
      </c>
      <c r="D3506" s="67" t="s">
        <v>305</v>
      </c>
      <c r="E3506" s="87">
        <f>+IF(ISNUMBER(DATA!J944),DATA!J944,"n/a")</f>
        <v>27435</v>
      </c>
      <c r="F3506" s="78">
        <f>+IF(ISNUMBER(DATA!K944),DATA!K944,"n/a")</f>
        <v>0.38800000000000001</v>
      </c>
      <c r="G3506" s="87">
        <f>+IF(ISNUMBER(DATA!T944),DATA!T944,"n/a")</f>
        <v>90611</v>
      </c>
      <c r="H3506" s="78">
        <f>+IF(ISNUMBER(DATA!U944),DATA!U944,"n/a")</f>
        <v>0.245</v>
      </c>
      <c r="I3506" s="87">
        <f>+IF(ISNUMBER(DATA!AD944),DATA!AD944,"n/a")</f>
        <v>184513</v>
      </c>
      <c r="J3506" s="78">
        <f>+IF(ISNUMBER(DATA!AE944),DATA!AE944,"n/a")</f>
        <v>0.314</v>
      </c>
      <c r="K3506" s="87">
        <f>+IF(ISNUMBER(DATA!AN944),DATA!AN944,"n/a")</f>
        <v>384230</v>
      </c>
      <c r="L3506" s="78">
        <f>+IF(ISNUMBER(DATA!AO944),DATA!AO944,"n/a")</f>
        <v>0.34300000000000003</v>
      </c>
      <c r="M3506" s="67"/>
      <c r="N3506" s="67"/>
      <c r="O3506" s="67"/>
      <c r="P3506" s="67"/>
      <c r="Q3506" s="67"/>
      <c r="S3506" s="71"/>
      <c r="U3506" s="71"/>
      <c r="W3506" s="71"/>
      <c r="Y3506" s="71"/>
    </row>
    <row r="3507" spans="1:25" s="70" customFormat="1" x14ac:dyDescent="0.2">
      <c r="A3507" s="67" t="s">
        <v>27</v>
      </c>
      <c r="B3507" s="67" t="s">
        <v>24</v>
      </c>
      <c r="C3507" s="67" t="s">
        <v>9</v>
      </c>
      <c r="D3507" s="67" t="s">
        <v>306</v>
      </c>
      <c r="E3507" s="87">
        <f>+IF(ISNUMBER(DATA!J945),DATA!J945,"n/a")</f>
        <v>10594</v>
      </c>
      <c r="F3507" s="78">
        <f>+IF(ISNUMBER(DATA!K945),DATA!K945,"n/a")</f>
        <v>0.29699999999999999</v>
      </c>
      <c r="G3507" s="87">
        <f>+IF(ISNUMBER(DATA!T945),DATA!T945,"n/a")</f>
        <v>32832</v>
      </c>
      <c r="H3507" s="78">
        <f>+IF(ISNUMBER(DATA!U945),DATA!U945,"n/a")</f>
        <v>0.313</v>
      </c>
      <c r="I3507" s="87">
        <f>+IF(ISNUMBER(DATA!AD945),DATA!AD945,"n/a")</f>
        <v>71311</v>
      </c>
      <c r="J3507" s="78">
        <f>+IF(ISNUMBER(DATA!AE945),DATA!AE945,"n/a")</f>
        <v>0.316</v>
      </c>
      <c r="K3507" s="87">
        <f>+IF(ISNUMBER(DATA!AN945),DATA!AN945,"n/a")</f>
        <v>145175</v>
      </c>
      <c r="L3507" s="78">
        <f>+IF(ISNUMBER(DATA!AO945),DATA!AO945,"n/a")</f>
        <v>0.41299999999999998</v>
      </c>
      <c r="M3507" s="67"/>
      <c r="N3507" s="67"/>
      <c r="O3507" s="67"/>
      <c r="P3507" s="67"/>
      <c r="Q3507" s="67"/>
      <c r="S3507" s="71"/>
      <c r="U3507" s="71"/>
      <c r="W3507" s="71"/>
      <c r="Y3507" s="71"/>
    </row>
    <row r="3508" spans="1:25" s="70" customFormat="1" x14ac:dyDescent="0.2">
      <c r="A3508" s="67" t="s">
        <v>27</v>
      </c>
      <c r="B3508" s="67" t="s">
        <v>24</v>
      </c>
      <c r="C3508" s="67" t="s">
        <v>9</v>
      </c>
      <c r="D3508" s="67" t="s">
        <v>307</v>
      </c>
      <c r="E3508" s="87">
        <f>+IF(ISNUMBER(DATA!J946),DATA!J946,"n/a")</f>
        <v>45014</v>
      </c>
      <c r="F3508" s="78">
        <f>+IF(ISNUMBER(DATA!K946),DATA!K946,"n/a")</f>
        <v>-0.14599999999999999</v>
      </c>
      <c r="G3508" s="87">
        <f>+IF(ISNUMBER(DATA!T946),DATA!T946,"n/a")</f>
        <v>135298</v>
      </c>
      <c r="H3508" s="78">
        <f>+IF(ISNUMBER(DATA!U946),DATA!U946,"n/a")</f>
        <v>-0.159</v>
      </c>
      <c r="I3508" s="87">
        <f>+IF(ISNUMBER(DATA!AD946),DATA!AD946,"n/a")</f>
        <v>279971</v>
      </c>
      <c r="J3508" s="78">
        <f>+IF(ISNUMBER(DATA!AE946),DATA!AE946,"n/a")</f>
        <v>-0.1</v>
      </c>
      <c r="K3508" s="87">
        <f>+IF(ISNUMBER(DATA!AN946),DATA!AN946,"n/a")</f>
        <v>628970</v>
      </c>
      <c r="L3508" s="78">
        <f>+IF(ISNUMBER(DATA!AO946),DATA!AO946,"n/a")</f>
        <v>7.0999999999999994E-2</v>
      </c>
      <c r="M3508" s="67"/>
      <c r="N3508" s="67"/>
      <c r="O3508" s="67"/>
      <c r="P3508" s="67"/>
      <c r="Q3508" s="67"/>
      <c r="S3508" s="71"/>
      <c r="U3508" s="71"/>
      <c r="W3508" s="71"/>
      <c r="Y3508" s="71"/>
    </row>
    <row r="3509" spans="1:25" s="70" customFormat="1" x14ac:dyDescent="0.2">
      <c r="A3509" s="67" t="s">
        <v>27</v>
      </c>
      <c r="B3509" s="67" t="s">
        <v>24</v>
      </c>
      <c r="C3509" s="67" t="s">
        <v>9</v>
      </c>
      <c r="D3509" s="67" t="s">
        <v>308</v>
      </c>
      <c r="E3509" s="87">
        <f>+IF(ISNUMBER(DATA!J947),DATA!J947,"n/a")</f>
        <v>25108</v>
      </c>
      <c r="F3509" s="78">
        <f>+IF(ISNUMBER(DATA!K947),DATA!K947,"n/a")</f>
        <v>1.7999999999999999E-2</v>
      </c>
      <c r="G3509" s="87">
        <f>+IF(ISNUMBER(DATA!T947),DATA!T947,"n/a")</f>
        <v>81552</v>
      </c>
      <c r="H3509" s="78">
        <f>+IF(ISNUMBER(DATA!U947),DATA!U947,"n/a")</f>
        <v>0.154</v>
      </c>
      <c r="I3509" s="87">
        <f>+IF(ISNUMBER(DATA!AD947),DATA!AD947,"n/a")</f>
        <v>167972</v>
      </c>
      <c r="J3509" s="78">
        <f>+IF(ISNUMBER(DATA!AE947),DATA!AE947,"n/a")</f>
        <v>0.24199999999999999</v>
      </c>
      <c r="K3509" s="87">
        <f>+IF(ISNUMBER(DATA!AN947),DATA!AN947,"n/a")</f>
        <v>369492</v>
      </c>
      <c r="L3509" s="78">
        <f>+IF(ISNUMBER(DATA!AO947),DATA!AO947,"n/a")</f>
        <v>0.32100000000000001</v>
      </c>
      <c r="M3509" s="67"/>
      <c r="N3509" s="67"/>
      <c r="O3509" s="67"/>
      <c r="P3509" s="67"/>
      <c r="Q3509" s="67"/>
      <c r="S3509" s="71"/>
      <c r="U3509" s="71"/>
      <c r="W3509" s="71"/>
      <c r="Y3509" s="71"/>
    </row>
    <row r="3510" spans="1:25" s="70" customFormat="1" x14ac:dyDescent="0.2">
      <c r="A3510" s="67" t="s">
        <v>27</v>
      </c>
      <c r="B3510" s="67" t="s">
        <v>24</v>
      </c>
      <c r="C3510" s="67" t="s">
        <v>9</v>
      </c>
      <c r="D3510" s="67" t="s">
        <v>309</v>
      </c>
      <c r="E3510" s="87">
        <f>+IF(ISNUMBER(DATA!J948),DATA!J948,"n/a")</f>
        <v>17757</v>
      </c>
      <c r="F3510" s="78">
        <f>+IF(ISNUMBER(DATA!K948),DATA!K948,"n/a")</f>
        <v>0.20899999999999999</v>
      </c>
      <c r="G3510" s="87">
        <f>+IF(ISNUMBER(DATA!T948),DATA!T948,"n/a")</f>
        <v>63112</v>
      </c>
      <c r="H3510" s="78">
        <f>+IF(ISNUMBER(DATA!U948),DATA!U948,"n/a")</f>
        <v>0.161</v>
      </c>
      <c r="I3510" s="87">
        <f>+IF(ISNUMBER(DATA!AD948),DATA!AD948,"n/a")</f>
        <v>140582</v>
      </c>
      <c r="J3510" s="78">
        <f>+IF(ISNUMBER(DATA!AE948),DATA!AE948,"n/a")</f>
        <v>0.219</v>
      </c>
      <c r="K3510" s="87">
        <f>+IF(ISNUMBER(DATA!AN948),DATA!AN948,"n/a")</f>
        <v>282764</v>
      </c>
      <c r="L3510" s="78">
        <f>+IF(ISNUMBER(DATA!AO948),DATA!AO948,"n/a")</f>
        <v>0.26900000000000002</v>
      </c>
      <c r="M3510" s="67"/>
      <c r="N3510" s="67"/>
      <c r="O3510" s="67"/>
      <c r="P3510" s="67"/>
      <c r="Q3510" s="67"/>
      <c r="S3510" s="71"/>
      <c r="U3510" s="71"/>
      <c r="W3510" s="71"/>
      <c r="Y3510" s="71"/>
    </row>
    <row r="3511" spans="1:25" s="70" customFormat="1" x14ac:dyDescent="0.2">
      <c r="A3511" s="67" t="s">
        <v>27</v>
      </c>
      <c r="B3511" s="67" t="s">
        <v>24</v>
      </c>
      <c r="C3511" s="67" t="s">
        <v>9</v>
      </c>
      <c r="D3511" s="67" t="s">
        <v>310</v>
      </c>
      <c r="E3511" s="87">
        <f>+IF(ISNUMBER(DATA!J949),DATA!J949,"n/a")</f>
        <v>56449</v>
      </c>
      <c r="F3511" s="78">
        <f>+IF(ISNUMBER(DATA!K949),DATA!K949,"n/a")</f>
        <v>0.186</v>
      </c>
      <c r="G3511" s="87">
        <f>+IF(ISNUMBER(DATA!T949),DATA!T949,"n/a")</f>
        <v>177044</v>
      </c>
      <c r="H3511" s="78">
        <f>+IF(ISNUMBER(DATA!U949),DATA!U949,"n/a")</f>
        <v>0.254</v>
      </c>
      <c r="I3511" s="87">
        <f>+IF(ISNUMBER(DATA!AD949),DATA!AD949,"n/a")</f>
        <v>364638</v>
      </c>
      <c r="J3511" s="78">
        <f>+IF(ISNUMBER(DATA!AE949),DATA!AE949,"n/a")</f>
        <v>0.375</v>
      </c>
      <c r="K3511" s="87">
        <f>+IF(ISNUMBER(DATA!AN949),DATA!AN949,"n/a")</f>
        <v>716810</v>
      </c>
      <c r="L3511" s="78">
        <f>+IF(ISNUMBER(DATA!AO949),DATA!AO949,"n/a")</f>
        <v>0.41</v>
      </c>
      <c r="M3511" s="67"/>
      <c r="N3511" s="67"/>
      <c r="O3511" s="67"/>
      <c r="P3511" s="67"/>
      <c r="Q3511" s="67"/>
      <c r="S3511" s="71"/>
      <c r="U3511" s="71"/>
      <c r="W3511" s="71"/>
      <c r="Y3511" s="71"/>
    </row>
    <row r="3512" spans="1:25" s="70" customFormat="1" x14ac:dyDescent="0.2">
      <c r="A3512" s="67" t="s">
        <v>27</v>
      </c>
      <c r="B3512" s="67" t="s">
        <v>24</v>
      </c>
      <c r="C3512" s="67" t="s">
        <v>9</v>
      </c>
      <c r="D3512" s="67" t="s">
        <v>311</v>
      </c>
      <c r="E3512" s="87">
        <f>+IF(ISNUMBER(DATA!J950),DATA!J950,"n/a")</f>
        <v>14520</v>
      </c>
      <c r="F3512" s="78">
        <f>+IF(ISNUMBER(DATA!K950),DATA!K950,"n/a")</f>
        <v>-6.4000000000000001E-2</v>
      </c>
      <c r="G3512" s="87">
        <f>+IF(ISNUMBER(DATA!T950),DATA!T950,"n/a")</f>
        <v>46649</v>
      </c>
      <c r="H3512" s="78">
        <f>+IF(ISNUMBER(DATA!U950),DATA!U950,"n/a")</f>
        <v>4.0000000000000001E-3</v>
      </c>
      <c r="I3512" s="87">
        <f>+IF(ISNUMBER(DATA!AD950),DATA!AD950,"n/a")</f>
        <v>95196</v>
      </c>
      <c r="J3512" s="78">
        <f>+IF(ISNUMBER(DATA!AE950),DATA!AE950,"n/a")</f>
        <v>5.7000000000000002E-2</v>
      </c>
      <c r="K3512" s="87">
        <f>+IF(ISNUMBER(DATA!AN950),DATA!AN950,"n/a")</f>
        <v>210922</v>
      </c>
      <c r="L3512" s="78">
        <f>+IF(ISNUMBER(DATA!AO950),DATA!AO950,"n/a")</f>
        <v>0.308</v>
      </c>
      <c r="M3512" s="67"/>
      <c r="N3512" s="67"/>
      <c r="O3512" s="67"/>
      <c r="P3512" s="67"/>
      <c r="Q3512" s="67"/>
      <c r="S3512" s="71"/>
      <c r="U3512" s="71"/>
      <c r="W3512" s="71"/>
      <c r="Y3512" s="71"/>
    </row>
    <row r="3513" spans="1:25" s="70" customFormat="1" x14ac:dyDescent="0.2">
      <c r="A3513" s="67" t="s">
        <v>27</v>
      </c>
      <c r="B3513" s="67" t="s">
        <v>24</v>
      </c>
      <c r="C3513" s="67" t="s">
        <v>9</v>
      </c>
      <c r="D3513" s="67" t="s">
        <v>312</v>
      </c>
      <c r="E3513" s="87">
        <f>+IF(ISNUMBER(DATA!J951),DATA!J951,"n/a")</f>
        <v>19530</v>
      </c>
      <c r="F3513" s="78">
        <f>+IF(ISNUMBER(DATA!K951),DATA!K951,"n/a")</f>
        <v>7.9000000000000001E-2</v>
      </c>
      <c r="G3513" s="87">
        <f>+IF(ISNUMBER(DATA!T951),DATA!T951,"n/a")</f>
        <v>62347</v>
      </c>
      <c r="H3513" s="78">
        <f>+IF(ISNUMBER(DATA!U951),DATA!U951,"n/a")</f>
        <v>0.14499999999999999</v>
      </c>
      <c r="I3513" s="87">
        <f>+IF(ISNUMBER(DATA!AD951),DATA!AD951,"n/a")</f>
        <v>127328</v>
      </c>
      <c r="J3513" s="78">
        <f>+IF(ISNUMBER(DATA!AE951),DATA!AE951,"n/a")</f>
        <v>0.17499999999999999</v>
      </c>
      <c r="K3513" s="87">
        <f>+IF(ISNUMBER(DATA!AN951),DATA!AN951,"n/a")</f>
        <v>280171</v>
      </c>
      <c r="L3513" s="78">
        <f>+IF(ISNUMBER(DATA!AO951),DATA!AO951,"n/a")</f>
        <v>0.41199999999999998</v>
      </c>
      <c r="M3513" s="67"/>
      <c r="N3513" s="67"/>
      <c r="O3513" s="67"/>
      <c r="P3513" s="67"/>
      <c r="Q3513" s="67"/>
      <c r="S3513" s="71"/>
      <c r="U3513" s="71"/>
      <c r="W3513" s="71"/>
      <c r="Y3513" s="71"/>
    </row>
    <row r="3514" spans="1:25" s="70" customFormat="1" x14ac:dyDescent="0.2">
      <c r="A3514" s="67" t="s">
        <v>27</v>
      </c>
      <c r="B3514" s="67" t="s">
        <v>24</v>
      </c>
      <c r="C3514" s="67" t="s">
        <v>9</v>
      </c>
      <c r="D3514" s="67" t="s">
        <v>313</v>
      </c>
      <c r="E3514" s="87">
        <f>+IF(ISNUMBER(DATA!J952),DATA!J952,"n/a")</f>
        <v>8708</v>
      </c>
      <c r="F3514" s="78">
        <f>+IF(ISNUMBER(DATA!K952),DATA!K952,"n/a")</f>
        <v>-0.19600000000000001</v>
      </c>
      <c r="G3514" s="87">
        <f>+IF(ISNUMBER(DATA!T952),DATA!T952,"n/a")</f>
        <v>27169</v>
      </c>
      <c r="H3514" s="78">
        <f>+IF(ISNUMBER(DATA!U952),DATA!U952,"n/a")</f>
        <v>-0.19400000000000001</v>
      </c>
      <c r="I3514" s="87">
        <f>+IF(ISNUMBER(DATA!AD952),DATA!AD952,"n/a")</f>
        <v>59651</v>
      </c>
      <c r="J3514" s="78">
        <f>+IF(ISNUMBER(DATA!AE952),DATA!AE952,"n/a")</f>
        <v>-0.14099999999999999</v>
      </c>
      <c r="K3514" s="87">
        <f>+IF(ISNUMBER(DATA!AN952),DATA!AN952,"n/a")</f>
        <v>137328</v>
      </c>
      <c r="L3514" s="78">
        <f>+IF(ISNUMBER(DATA!AO952),DATA!AO952,"n/a")</f>
        <v>9.8000000000000004E-2</v>
      </c>
      <c r="M3514" s="67"/>
      <c r="N3514" s="67"/>
      <c r="O3514" s="67"/>
      <c r="P3514" s="67"/>
      <c r="Q3514" s="67"/>
      <c r="S3514" s="71"/>
      <c r="U3514" s="71"/>
      <c r="W3514" s="71"/>
      <c r="Y3514" s="71"/>
    </row>
    <row r="3515" spans="1:25" s="70" customFormat="1" x14ac:dyDescent="0.2">
      <c r="A3515" s="67" t="s">
        <v>27</v>
      </c>
      <c r="B3515" s="67" t="s">
        <v>24</v>
      </c>
      <c r="C3515" s="67" t="s">
        <v>9</v>
      </c>
      <c r="D3515" s="67" t="s">
        <v>314</v>
      </c>
      <c r="E3515" s="87">
        <f>+IF(ISNUMBER(DATA!J953),DATA!J953,"n/a")</f>
        <v>19274</v>
      </c>
      <c r="F3515" s="78">
        <f>+IF(ISNUMBER(DATA!K953),DATA!K953,"n/a")</f>
        <v>-0.10299999999999999</v>
      </c>
      <c r="G3515" s="87">
        <f>+IF(ISNUMBER(DATA!T953),DATA!T953,"n/a")</f>
        <v>59154</v>
      </c>
      <c r="H3515" s="78">
        <f>+IF(ISNUMBER(DATA!U953),DATA!U953,"n/a")</f>
        <v>-0.126</v>
      </c>
      <c r="I3515" s="87">
        <f>+IF(ISNUMBER(DATA!AD953),DATA!AD953,"n/a")</f>
        <v>119038</v>
      </c>
      <c r="J3515" s="78">
        <f>+IF(ISNUMBER(DATA!AE953),DATA!AE953,"n/a")</f>
        <v>-0.16200000000000001</v>
      </c>
      <c r="K3515" s="87">
        <f>+IF(ISNUMBER(DATA!AN953),DATA!AN953,"n/a")</f>
        <v>272256</v>
      </c>
      <c r="L3515" s="78">
        <f>+IF(ISNUMBER(DATA!AO953),DATA!AO953,"n/a")</f>
        <v>-8.8999999999999996E-2</v>
      </c>
      <c r="M3515" s="67"/>
      <c r="N3515" s="67"/>
      <c r="O3515" s="67"/>
      <c r="P3515" s="67"/>
      <c r="Q3515" s="67"/>
      <c r="S3515" s="71"/>
      <c r="U3515" s="71"/>
      <c r="W3515" s="71"/>
      <c r="Y3515" s="71"/>
    </row>
    <row r="3516" spans="1:25" s="70" customFormat="1" x14ac:dyDescent="0.2">
      <c r="A3516" s="67" t="s">
        <v>27</v>
      </c>
      <c r="B3516" s="67" t="s">
        <v>24</v>
      </c>
      <c r="C3516" s="67" t="s">
        <v>9</v>
      </c>
      <c r="D3516" s="67" t="s">
        <v>315</v>
      </c>
      <c r="E3516" s="87">
        <f>+IF(ISNUMBER(DATA!J954),DATA!J954,"n/a")</f>
        <v>10547</v>
      </c>
      <c r="F3516" s="78">
        <f>+IF(ISNUMBER(DATA!K954),DATA!K954,"n/a")</f>
        <v>0.2</v>
      </c>
      <c r="G3516" s="87">
        <f>+IF(ISNUMBER(DATA!T954),DATA!T954,"n/a")</f>
        <v>30796</v>
      </c>
      <c r="H3516" s="78">
        <f>+IF(ISNUMBER(DATA!U954),DATA!U954,"n/a")</f>
        <v>0.19500000000000001</v>
      </c>
      <c r="I3516" s="87">
        <f>+IF(ISNUMBER(DATA!AD954),DATA!AD954,"n/a")</f>
        <v>66224</v>
      </c>
      <c r="J3516" s="78">
        <f>+IF(ISNUMBER(DATA!AE954),DATA!AE954,"n/a")</f>
        <v>0.224</v>
      </c>
      <c r="K3516" s="87">
        <f>+IF(ISNUMBER(DATA!AN954),DATA!AN954,"n/a")</f>
        <v>135399</v>
      </c>
      <c r="L3516" s="78">
        <f>+IF(ISNUMBER(DATA!AO954),DATA!AO954,"n/a")</f>
        <v>0.25</v>
      </c>
      <c r="M3516" s="67"/>
      <c r="N3516" s="67"/>
      <c r="O3516" s="67"/>
      <c r="P3516" s="67"/>
      <c r="Q3516" s="67"/>
      <c r="S3516" s="71"/>
      <c r="U3516" s="71"/>
      <c r="W3516" s="71"/>
      <c r="Y3516" s="71"/>
    </row>
    <row r="3517" spans="1:25" s="70" customFormat="1" x14ac:dyDescent="0.2">
      <c r="A3517" s="67" t="s">
        <v>27</v>
      </c>
      <c r="B3517" s="67" t="s">
        <v>24</v>
      </c>
      <c r="C3517" s="67" t="s">
        <v>9</v>
      </c>
      <c r="D3517" s="67" t="s">
        <v>316</v>
      </c>
      <c r="E3517" s="87">
        <f>+IF(ISNUMBER(DATA!J955),DATA!J955,"n/a")</f>
        <v>19108</v>
      </c>
      <c r="F3517" s="78">
        <f>+IF(ISNUMBER(DATA!K955),DATA!K955,"n/a")</f>
        <v>2.1999999999999999E-2</v>
      </c>
      <c r="G3517" s="87">
        <f>+IF(ISNUMBER(DATA!T955),DATA!T955,"n/a")</f>
        <v>65984</v>
      </c>
      <c r="H3517" s="78">
        <f>+IF(ISNUMBER(DATA!U955),DATA!U955,"n/a")</f>
        <v>7.5999999999999998E-2</v>
      </c>
      <c r="I3517" s="87">
        <f>+IF(ISNUMBER(DATA!AD955),DATA!AD955,"n/a")</f>
        <v>134644</v>
      </c>
      <c r="J3517" s="78">
        <f>+IF(ISNUMBER(DATA!AE955),DATA!AE955,"n/a")</f>
        <v>9.4E-2</v>
      </c>
      <c r="K3517" s="87">
        <f>+IF(ISNUMBER(DATA!AN955),DATA!AN955,"n/a")</f>
        <v>275208</v>
      </c>
      <c r="L3517" s="78">
        <f>+IF(ISNUMBER(DATA!AO955),DATA!AO955,"n/a")</f>
        <v>0.11799999999999999</v>
      </c>
      <c r="M3517" s="67"/>
      <c r="N3517" s="67"/>
      <c r="O3517" s="67"/>
      <c r="P3517" s="67"/>
      <c r="Q3517" s="67"/>
      <c r="S3517" s="71"/>
      <c r="U3517" s="71"/>
      <c r="W3517" s="71"/>
      <c r="Y3517" s="71"/>
    </row>
    <row r="3518" spans="1:25" s="70" customFormat="1" x14ac:dyDescent="0.2">
      <c r="A3518" s="67" t="s">
        <v>27</v>
      </c>
      <c r="B3518" s="67" t="s">
        <v>24</v>
      </c>
      <c r="C3518" s="67" t="s">
        <v>9</v>
      </c>
      <c r="D3518" s="67" t="s">
        <v>317</v>
      </c>
      <c r="E3518" s="87">
        <f>+IF(ISNUMBER(DATA!J956),DATA!J956,"n/a")</f>
        <v>33849</v>
      </c>
      <c r="F3518" s="78">
        <f>+IF(ISNUMBER(DATA!K956),DATA!K956,"n/a")</f>
        <v>-0.28399999999999997</v>
      </c>
      <c r="G3518" s="87">
        <f>+IF(ISNUMBER(DATA!T956),DATA!T956,"n/a")</f>
        <v>107924</v>
      </c>
      <c r="H3518" s="78">
        <f>+IF(ISNUMBER(DATA!U956),DATA!U956,"n/a")</f>
        <v>-0.29699999999999999</v>
      </c>
      <c r="I3518" s="87">
        <f>+IF(ISNUMBER(DATA!AD956),DATA!AD956,"n/a")</f>
        <v>213862</v>
      </c>
      <c r="J3518" s="78">
        <f>+IF(ISNUMBER(DATA!AE956),DATA!AE956,"n/a")</f>
        <v>-0.31900000000000001</v>
      </c>
      <c r="K3518" s="87">
        <f>+IF(ISNUMBER(DATA!AN956),DATA!AN956,"n/a")</f>
        <v>474023</v>
      </c>
      <c r="L3518" s="78">
        <f>+IF(ISNUMBER(DATA!AO956),DATA!AO956,"n/a")</f>
        <v>-0.26900000000000002</v>
      </c>
      <c r="M3518" s="67"/>
      <c r="N3518" s="67"/>
      <c r="O3518" s="67"/>
      <c r="P3518" s="67"/>
      <c r="Q3518" s="67"/>
      <c r="S3518" s="71"/>
      <c r="U3518" s="71"/>
      <c r="W3518" s="71"/>
      <c r="Y3518" s="71"/>
    </row>
    <row r="3519" spans="1:25" s="70" customFormat="1" x14ac:dyDescent="0.2">
      <c r="A3519" s="67" t="s">
        <v>27</v>
      </c>
      <c r="B3519" s="67" t="s">
        <v>24</v>
      </c>
      <c r="C3519" s="67" t="s">
        <v>9</v>
      </c>
      <c r="D3519" s="67" t="s">
        <v>318</v>
      </c>
      <c r="E3519" s="87">
        <f>+IF(ISNUMBER(DATA!J957),DATA!J957,"n/a")</f>
        <v>60295</v>
      </c>
      <c r="F3519" s="78">
        <f>+IF(ISNUMBER(DATA!K957),DATA!K957,"n/a")</f>
        <v>0.21</v>
      </c>
      <c r="G3519" s="87">
        <f>+IF(ISNUMBER(DATA!T957),DATA!T957,"n/a")</f>
        <v>183235</v>
      </c>
      <c r="H3519" s="78">
        <f>+IF(ISNUMBER(DATA!U957),DATA!U957,"n/a")</f>
        <v>0.21099999999999999</v>
      </c>
      <c r="I3519" s="87">
        <f>+IF(ISNUMBER(DATA!AD957),DATA!AD957,"n/a")</f>
        <v>371380</v>
      </c>
      <c r="J3519" s="78">
        <f>+IF(ISNUMBER(DATA!AE957),DATA!AE957,"n/a")</f>
        <v>0.192</v>
      </c>
      <c r="K3519" s="87">
        <f>+IF(ISNUMBER(DATA!AN957),DATA!AN957,"n/a")</f>
        <v>762944</v>
      </c>
      <c r="L3519" s="78">
        <f>+IF(ISNUMBER(DATA!AO957),DATA!AO957,"n/a")</f>
        <v>0.17699999999999999</v>
      </c>
      <c r="M3519" s="67"/>
      <c r="N3519" s="67"/>
      <c r="O3519" s="67"/>
      <c r="P3519" s="67"/>
      <c r="Q3519" s="67"/>
      <c r="S3519" s="71"/>
      <c r="U3519" s="71"/>
      <c r="W3519" s="71"/>
      <c r="Y3519" s="71"/>
    </row>
    <row r="3520" spans="1:25" s="70" customFormat="1" x14ac:dyDescent="0.2">
      <c r="A3520" s="67" t="s">
        <v>27</v>
      </c>
      <c r="B3520" s="67" t="s">
        <v>24</v>
      </c>
      <c r="C3520" s="67" t="s">
        <v>9</v>
      </c>
      <c r="D3520" s="67" t="s">
        <v>319</v>
      </c>
      <c r="E3520" s="87">
        <f>+IF(ISNUMBER(DATA!J958),DATA!J958,"n/a")</f>
        <v>26783</v>
      </c>
      <c r="F3520" s="78">
        <f>+IF(ISNUMBER(DATA!K958),DATA!K958,"n/a")</f>
        <v>0.20300000000000001</v>
      </c>
      <c r="G3520" s="87">
        <f>+IF(ISNUMBER(DATA!T958),DATA!T958,"n/a")</f>
        <v>88041</v>
      </c>
      <c r="H3520" s="78">
        <f>+IF(ISNUMBER(DATA!U958),DATA!U958,"n/a")</f>
        <v>0.13</v>
      </c>
      <c r="I3520" s="87">
        <f>+IF(ISNUMBER(DATA!AD958),DATA!AD958,"n/a")</f>
        <v>182007</v>
      </c>
      <c r="J3520" s="78">
        <f>+IF(ISNUMBER(DATA!AE958),DATA!AE958,"n/a")</f>
        <v>0.23200000000000001</v>
      </c>
      <c r="K3520" s="87">
        <f>+IF(ISNUMBER(DATA!AN958),DATA!AN958,"n/a")</f>
        <v>373977</v>
      </c>
      <c r="L3520" s="78">
        <f>+IF(ISNUMBER(DATA!AO958),DATA!AO958,"n/a")</f>
        <v>0.34399999999999997</v>
      </c>
      <c r="M3520" s="67"/>
      <c r="N3520" s="67"/>
      <c r="O3520" s="67"/>
      <c r="P3520" s="67"/>
      <c r="Q3520" s="67"/>
      <c r="S3520" s="71"/>
      <c r="U3520" s="71"/>
      <c r="W3520" s="71"/>
      <c r="Y3520" s="71"/>
    </row>
    <row r="3521" spans="1:25" s="70" customFormat="1" x14ac:dyDescent="0.2">
      <c r="A3521" s="67" t="s">
        <v>27</v>
      </c>
      <c r="B3521" s="67" t="s">
        <v>24</v>
      </c>
      <c r="C3521" s="67" t="s">
        <v>9</v>
      </c>
      <c r="D3521" s="67" t="s">
        <v>320</v>
      </c>
      <c r="E3521" s="87">
        <f>+IF(ISNUMBER(DATA!J959),DATA!J959,"n/a")</f>
        <v>19676</v>
      </c>
      <c r="F3521" s="78">
        <f>+IF(ISNUMBER(DATA!K959),DATA!K959,"n/a")</f>
        <v>0.47799999999999998</v>
      </c>
      <c r="G3521" s="87">
        <f>+IF(ISNUMBER(DATA!T959),DATA!T959,"n/a")</f>
        <v>52603</v>
      </c>
      <c r="H3521" s="78">
        <f>+IF(ISNUMBER(DATA!U959),DATA!U959,"n/a")</f>
        <v>0.36299999999999999</v>
      </c>
      <c r="I3521" s="87">
        <f>+IF(ISNUMBER(DATA!AD959),DATA!AD959,"n/a")</f>
        <v>107768</v>
      </c>
      <c r="J3521" s="78">
        <f>+IF(ISNUMBER(DATA!AE959),DATA!AE959,"n/a")</f>
        <v>0.224</v>
      </c>
      <c r="K3521" s="87">
        <f>+IF(ISNUMBER(DATA!AN959),DATA!AN959,"n/a")</f>
        <v>223196</v>
      </c>
      <c r="L3521" s="78">
        <f>+IF(ISNUMBER(DATA!AO959),DATA!AO959,"n/a")</f>
        <v>0.26700000000000002</v>
      </c>
      <c r="M3521" s="67"/>
      <c r="N3521" s="67"/>
      <c r="O3521" s="67"/>
      <c r="P3521" s="67"/>
      <c r="Q3521" s="67"/>
      <c r="S3521" s="71"/>
      <c r="U3521" s="71"/>
      <c r="W3521" s="71"/>
      <c r="Y3521" s="71"/>
    </row>
    <row r="3522" spans="1:25" s="70" customFormat="1" x14ac:dyDescent="0.2">
      <c r="A3522" s="67" t="s">
        <v>27</v>
      </c>
      <c r="B3522" s="67" t="s">
        <v>24</v>
      </c>
      <c r="C3522" s="67" t="s">
        <v>9</v>
      </c>
      <c r="D3522" s="67" t="s">
        <v>321</v>
      </c>
      <c r="E3522" s="87">
        <f>+IF(ISNUMBER(DATA!J960),DATA!J960,"n/a")</f>
        <v>32716</v>
      </c>
      <c r="F3522" s="78">
        <f>+IF(ISNUMBER(DATA!K960),DATA!K960,"n/a")</f>
        <v>0.375</v>
      </c>
      <c r="G3522" s="87">
        <f>+IF(ISNUMBER(DATA!T960),DATA!T960,"n/a")</f>
        <v>105227</v>
      </c>
      <c r="H3522" s="78">
        <f>+IF(ISNUMBER(DATA!U960),DATA!U960,"n/a")</f>
        <v>0.17100000000000001</v>
      </c>
      <c r="I3522" s="87">
        <f>+IF(ISNUMBER(DATA!AD960),DATA!AD960,"n/a")</f>
        <v>216751</v>
      </c>
      <c r="J3522" s="78">
        <f>+IF(ISNUMBER(DATA!AE960),DATA!AE960,"n/a")</f>
        <v>0.27400000000000002</v>
      </c>
      <c r="K3522" s="87">
        <f>+IF(ISNUMBER(DATA!AN960),DATA!AN960,"n/a")</f>
        <v>472549</v>
      </c>
      <c r="L3522" s="78">
        <f>+IF(ISNUMBER(DATA!AO960),DATA!AO960,"n/a")</f>
        <v>0.32500000000000001</v>
      </c>
      <c r="M3522" s="67"/>
      <c r="N3522" s="67"/>
      <c r="O3522" s="67"/>
      <c r="P3522" s="67"/>
      <c r="Q3522" s="67"/>
      <c r="S3522" s="71"/>
      <c r="U3522" s="71"/>
      <c r="W3522" s="71"/>
      <c r="Y3522" s="71"/>
    </row>
    <row r="3523" spans="1:25" s="70" customFormat="1" x14ac:dyDescent="0.2">
      <c r="A3523" s="67" t="s">
        <v>27</v>
      </c>
      <c r="B3523" s="67" t="s">
        <v>24</v>
      </c>
      <c r="C3523" s="67" t="s">
        <v>9</v>
      </c>
      <c r="D3523" s="67" t="s">
        <v>347</v>
      </c>
      <c r="E3523" s="87">
        <f>+IF(ISNUMBER(DATA!J961),DATA!J961,"n/a")</f>
        <v>7710</v>
      </c>
      <c r="F3523" s="78">
        <f>+IF(ISNUMBER(DATA!K961),DATA!K961,"n/a")</f>
        <v>0.183</v>
      </c>
      <c r="G3523" s="87">
        <f>+IF(ISNUMBER(DATA!T961),DATA!T961,"n/a")</f>
        <v>25317</v>
      </c>
      <c r="H3523" s="78">
        <f>+IF(ISNUMBER(DATA!U961),DATA!U961,"n/a")</f>
        <v>0.155</v>
      </c>
      <c r="I3523" s="87">
        <f>+IF(ISNUMBER(DATA!AD961),DATA!AD961,"n/a")</f>
        <v>56629</v>
      </c>
      <c r="J3523" s="78">
        <f>+IF(ISNUMBER(DATA!AE961),DATA!AE961,"n/a")</f>
        <v>0.26300000000000001</v>
      </c>
      <c r="K3523" s="87">
        <f>+IF(ISNUMBER(DATA!AN961),DATA!AN961,"n/a")</f>
        <v>112695</v>
      </c>
      <c r="L3523" s="78">
        <f>+IF(ISNUMBER(DATA!AO961),DATA!AO961,"n/a")</f>
        <v>0.441</v>
      </c>
      <c r="M3523" s="67"/>
      <c r="N3523" s="67"/>
      <c r="O3523" s="67"/>
      <c r="P3523" s="67"/>
      <c r="Q3523" s="67"/>
      <c r="S3523" s="71"/>
      <c r="U3523" s="71"/>
      <c r="W3523" s="71"/>
      <c r="Y3523" s="71"/>
    </row>
    <row r="3524" spans="1:25" s="70" customFormat="1" x14ac:dyDescent="0.2">
      <c r="A3524" s="67" t="s">
        <v>27</v>
      </c>
      <c r="B3524" s="67" t="s">
        <v>24</v>
      </c>
      <c r="C3524" s="67" t="s">
        <v>9</v>
      </c>
      <c r="D3524" s="67" t="s">
        <v>348</v>
      </c>
      <c r="E3524" s="87">
        <f>+IF(ISNUMBER(DATA!J962),DATA!J962,"n/a")</f>
        <v>42725</v>
      </c>
      <c r="F3524" s="78">
        <f>+IF(ISNUMBER(DATA!K962),DATA!K962,"n/a")</f>
        <v>0.82399999999999995</v>
      </c>
      <c r="G3524" s="87">
        <f>+IF(ISNUMBER(DATA!T962),DATA!T962,"n/a")</f>
        <v>137672</v>
      </c>
      <c r="H3524" s="78">
        <f>+IF(ISNUMBER(DATA!U962),DATA!U962,"n/a")</f>
        <v>1.0860000000000001</v>
      </c>
      <c r="I3524" s="87">
        <f>+IF(ISNUMBER(DATA!AD962),DATA!AD962,"n/a")</f>
        <v>283217</v>
      </c>
      <c r="J3524" s="78">
        <f>+IF(ISNUMBER(DATA!AE962),DATA!AE962,"n/a")</f>
        <v>1.2050000000000001</v>
      </c>
      <c r="K3524" s="87">
        <f>+IF(ISNUMBER(DATA!AN962),DATA!AN962,"n/a")</f>
        <v>576501</v>
      </c>
      <c r="L3524" s="78">
        <f>+IF(ISNUMBER(DATA!AO962),DATA!AO962,"n/a")</f>
        <v>1.321</v>
      </c>
      <c r="M3524" s="67"/>
      <c r="N3524" s="67"/>
      <c r="O3524" s="67"/>
      <c r="P3524" s="67"/>
      <c r="Q3524" s="67"/>
      <c r="S3524" s="71"/>
      <c r="U3524" s="71"/>
      <c r="W3524" s="71"/>
      <c r="Y3524" s="71"/>
    </row>
    <row r="3525" spans="1:25" x14ac:dyDescent="0.2">
      <c r="E3525" s="101"/>
      <c r="F3525" s="103"/>
      <c r="G3525" s="101"/>
      <c r="H3525" s="103"/>
      <c r="I3525" s="101"/>
      <c r="J3525" s="103"/>
      <c r="K3525" s="101"/>
      <c r="L3525" s="103"/>
    </row>
    <row r="3526" spans="1:25" s="70" customFormat="1" x14ac:dyDescent="0.2">
      <c r="A3526" s="67" t="s">
        <v>27</v>
      </c>
      <c r="B3526" s="67" t="s">
        <v>24</v>
      </c>
      <c r="C3526" s="67" t="s">
        <v>25</v>
      </c>
      <c r="D3526" s="67" t="s">
        <v>274</v>
      </c>
      <c r="E3526" s="87">
        <f>+IF(ISNUMBER(DATA!L913),DATA!L913,"n/a")</f>
        <v>18700</v>
      </c>
      <c r="F3526" s="78">
        <f>+IF(ISNUMBER(DATA!M913),DATA!M913,"n/a")</f>
        <v>0.17699999999999999</v>
      </c>
      <c r="G3526" s="87">
        <f>+IF(ISNUMBER(DATA!V913),DATA!V913,"n/a")</f>
        <v>56568</v>
      </c>
      <c r="H3526" s="78">
        <f>+IF(ISNUMBER(DATA!W913),DATA!W913,"n/a")</f>
        <v>0.13600000000000001</v>
      </c>
      <c r="I3526" s="87">
        <f>+IF(ISNUMBER(DATA!AF913),DATA!AF913,"n/a")</f>
        <v>123616</v>
      </c>
      <c r="J3526" s="78">
        <f>+IF(ISNUMBER(DATA!AG913),DATA!AG913,"n/a")</f>
        <v>0.20200000000000001</v>
      </c>
      <c r="K3526" s="87">
        <f>+IF(ISNUMBER(DATA!AP913),DATA!AP913,"n/a")</f>
        <v>253398</v>
      </c>
      <c r="L3526" s="78">
        <f>+IF(ISNUMBER(DATA!AQ913),DATA!AQ913,"n/a")</f>
        <v>0.161</v>
      </c>
      <c r="M3526" s="67"/>
      <c r="N3526" s="67"/>
      <c r="O3526" s="67"/>
      <c r="P3526" s="67"/>
      <c r="Q3526" s="67"/>
      <c r="S3526" s="71"/>
      <c r="U3526" s="71"/>
      <c r="W3526" s="71"/>
      <c r="Y3526" s="71"/>
    </row>
    <row r="3527" spans="1:25" s="70" customFormat="1" x14ac:dyDescent="0.2">
      <c r="A3527" s="67" t="s">
        <v>27</v>
      </c>
      <c r="B3527" s="67" t="s">
        <v>24</v>
      </c>
      <c r="C3527" s="67" t="s">
        <v>25</v>
      </c>
      <c r="D3527" s="67" t="s">
        <v>275</v>
      </c>
      <c r="E3527" s="87">
        <f>+IF(ISNUMBER(DATA!L914),DATA!L914,"n/a")</f>
        <v>49098</v>
      </c>
      <c r="F3527" s="78">
        <f>+IF(ISNUMBER(DATA!M914),DATA!M914,"n/a")</f>
        <v>0.22600000000000001</v>
      </c>
      <c r="G3527" s="87">
        <f>+IF(ISNUMBER(DATA!V914),DATA!V914,"n/a")</f>
        <v>155711</v>
      </c>
      <c r="H3527" s="78">
        <f>+IF(ISNUMBER(DATA!W914),DATA!W914,"n/a")</f>
        <v>6.3E-2</v>
      </c>
      <c r="I3527" s="87">
        <f>+IF(ISNUMBER(DATA!AF914),DATA!AF914,"n/a")</f>
        <v>311760</v>
      </c>
      <c r="J3527" s="78">
        <f>+IF(ISNUMBER(DATA!AG914),DATA!AG914,"n/a")</f>
        <v>6.5000000000000002E-2</v>
      </c>
      <c r="K3527" s="87">
        <f>+IF(ISNUMBER(DATA!AP914),DATA!AP914,"n/a")</f>
        <v>626359</v>
      </c>
      <c r="L3527" s="78">
        <f>+IF(ISNUMBER(DATA!AQ914),DATA!AQ914,"n/a")</f>
        <v>7.8E-2</v>
      </c>
      <c r="M3527" s="67"/>
      <c r="N3527" s="67"/>
      <c r="O3527" s="67"/>
      <c r="P3527" s="67"/>
      <c r="Q3527" s="67"/>
      <c r="S3527" s="71"/>
      <c r="U3527" s="71"/>
      <c r="W3527" s="71"/>
      <c r="Y3527" s="71"/>
    </row>
    <row r="3528" spans="1:25" s="70" customFormat="1" x14ac:dyDescent="0.2">
      <c r="A3528" s="67" t="s">
        <v>27</v>
      </c>
      <c r="B3528" s="67" t="s">
        <v>24</v>
      </c>
      <c r="C3528" s="67" t="s">
        <v>25</v>
      </c>
      <c r="D3528" s="67" t="s">
        <v>276</v>
      </c>
      <c r="E3528" s="87">
        <f>+IF(ISNUMBER(DATA!L915),DATA!L915,"n/a")</f>
        <v>92033</v>
      </c>
      <c r="F3528" s="78">
        <f>+IF(ISNUMBER(DATA!M915),DATA!M915,"n/a")</f>
        <v>-0.14499999999999999</v>
      </c>
      <c r="G3528" s="87">
        <f>+IF(ISNUMBER(DATA!V915),DATA!V915,"n/a")</f>
        <v>281969</v>
      </c>
      <c r="H3528" s="78">
        <f>+IF(ISNUMBER(DATA!W915),DATA!W915,"n/a")</f>
        <v>-0.14899999999999999</v>
      </c>
      <c r="I3528" s="87">
        <f>+IF(ISNUMBER(DATA!AF915),DATA!AF915,"n/a")</f>
        <v>555183</v>
      </c>
      <c r="J3528" s="78">
        <f>+IF(ISNUMBER(DATA!AG915),DATA!AG915,"n/a")</f>
        <v>-0.20399999999999999</v>
      </c>
      <c r="K3528" s="87">
        <f>+IF(ISNUMBER(DATA!AP915),DATA!AP915,"n/a")</f>
        <v>1312975</v>
      </c>
      <c r="L3528" s="78">
        <f>+IF(ISNUMBER(DATA!AQ915),DATA!AQ915,"n/a")</f>
        <v>-7.8E-2</v>
      </c>
      <c r="M3528" s="67"/>
      <c r="N3528" s="67"/>
      <c r="O3528" s="67"/>
      <c r="P3528" s="67"/>
      <c r="Q3528" s="67"/>
      <c r="S3528" s="71"/>
      <c r="U3528" s="71"/>
      <c r="W3528" s="71"/>
      <c r="Y3528" s="71"/>
    </row>
    <row r="3529" spans="1:25" s="70" customFormat="1" x14ac:dyDescent="0.2">
      <c r="A3529" s="67" t="s">
        <v>27</v>
      </c>
      <c r="B3529" s="67" t="s">
        <v>24</v>
      </c>
      <c r="C3529" s="67" t="s">
        <v>25</v>
      </c>
      <c r="D3529" s="67" t="s">
        <v>277</v>
      </c>
      <c r="E3529" s="87">
        <f>+IF(ISNUMBER(DATA!L916),DATA!L916,"n/a")</f>
        <v>33441</v>
      </c>
      <c r="F3529" s="78">
        <f>+IF(ISNUMBER(DATA!M916),DATA!M916,"n/a")</f>
        <v>0.26200000000000001</v>
      </c>
      <c r="G3529" s="87">
        <f>+IF(ISNUMBER(DATA!V916),DATA!V916,"n/a")</f>
        <v>111206</v>
      </c>
      <c r="H3529" s="78">
        <f>+IF(ISNUMBER(DATA!W916),DATA!W916,"n/a")</f>
        <v>0.124</v>
      </c>
      <c r="I3529" s="87">
        <f>+IF(ISNUMBER(DATA!AF916),DATA!AF916,"n/a")</f>
        <v>230566</v>
      </c>
      <c r="J3529" s="78">
        <f>+IF(ISNUMBER(DATA!AG916),DATA!AG916,"n/a")</f>
        <v>0.156</v>
      </c>
      <c r="K3529" s="87">
        <f>+IF(ISNUMBER(DATA!AP916),DATA!AP916,"n/a")</f>
        <v>461321</v>
      </c>
      <c r="L3529" s="78">
        <f>+IF(ISNUMBER(DATA!AQ916),DATA!AQ916,"n/a")</f>
        <v>0.17799999999999999</v>
      </c>
      <c r="M3529" s="67"/>
      <c r="N3529" s="67"/>
      <c r="O3529" s="67"/>
      <c r="P3529" s="67"/>
      <c r="Q3529" s="67"/>
      <c r="S3529" s="71"/>
      <c r="U3529" s="71"/>
      <c r="W3529" s="71"/>
      <c r="Y3529" s="71"/>
    </row>
    <row r="3530" spans="1:25" s="70" customFormat="1" x14ac:dyDescent="0.2">
      <c r="A3530" s="67" t="s">
        <v>27</v>
      </c>
      <c r="B3530" s="67" t="s">
        <v>24</v>
      </c>
      <c r="C3530" s="67" t="s">
        <v>25</v>
      </c>
      <c r="D3530" s="67" t="s">
        <v>278</v>
      </c>
      <c r="E3530" s="87">
        <f>+IF(ISNUMBER(DATA!L917),DATA!L917,"n/a")</f>
        <v>71520</v>
      </c>
      <c r="F3530" s="78">
        <f>+IF(ISNUMBER(DATA!M917),DATA!M917,"n/a")</f>
        <v>-0.23300000000000001</v>
      </c>
      <c r="G3530" s="87">
        <f>+IF(ISNUMBER(DATA!V917),DATA!V917,"n/a")</f>
        <v>221135</v>
      </c>
      <c r="H3530" s="78">
        <f>+IF(ISNUMBER(DATA!W917),DATA!W917,"n/a")</f>
        <v>-0.215</v>
      </c>
      <c r="I3530" s="87">
        <f>+IF(ISNUMBER(DATA!AF917),DATA!AF917,"n/a")</f>
        <v>458134</v>
      </c>
      <c r="J3530" s="78">
        <f>+IF(ISNUMBER(DATA!AG917),DATA!AG917,"n/a")</f>
        <v>-0.20200000000000001</v>
      </c>
      <c r="K3530" s="87">
        <f>+IF(ISNUMBER(DATA!AP917),DATA!AP917,"n/a")</f>
        <v>1089751</v>
      </c>
      <c r="L3530" s="78">
        <f>+IF(ISNUMBER(DATA!AQ917),DATA!AQ917,"n/a")</f>
        <v>-2.9000000000000001E-2</v>
      </c>
      <c r="M3530" s="67"/>
      <c r="N3530" s="67"/>
      <c r="O3530" s="67"/>
      <c r="P3530" s="67"/>
      <c r="Q3530" s="67"/>
      <c r="S3530" s="71"/>
      <c r="U3530" s="71"/>
      <c r="W3530" s="71"/>
      <c r="Y3530" s="71"/>
    </row>
    <row r="3531" spans="1:25" s="70" customFormat="1" x14ac:dyDescent="0.2">
      <c r="A3531" s="67" t="s">
        <v>27</v>
      </c>
      <c r="B3531" s="67" t="s">
        <v>24</v>
      </c>
      <c r="C3531" s="67" t="s">
        <v>25</v>
      </c>
      <c r="D3531" s="67" t="s">
        <v>279</v>
      </c>
      <c r="E3531" s="87">
        <f>+IF(ISNUMBER(DATA!L918),DATA!L918,"n/a")</f>
        <v>44031</v>
      </c>
      <c r="F3531" s="78">
        <f>+IF(ISNUMBER(DATA!M918),DATA!M918,"n/a")</f>
        <v>5.2999999999999999E-2</v>
      </c>
      <c r="G3531" s="87">
        <f>+IF(ISNUMBER(DATA!V918),DATA!V918,"n/a")</f>
        <v>133894</v>
      </c>
      <c r="H3531" s="78">
        <f>+IF(ISNUMBER(DATA!W918),DATA!W918,"n/a")</f>
        <v>-8.0000000000000002E-3</v>
      </c>
      <c r="I3531" s="87">
        <f>+IF(ISNUMBER(DATA!AF918),DATA!AF918,"n/a")</f>
        <v>278642</v>
      </c>
      <c r="J3531" s="78">
        <f>+IF(ISNUMBER(DATA!AG918),DATA!AG918,"n/a")</f>
        <v>-0.02</v>
      </c>
      <c r="K3531" s="87">
        <f>+IF(ISNUMBER(DATA!AP918),DATA!AP918,"n/a")</f>
        <v>586430</v>
      </c>
      <c r="L3531" s="78">
        <f>+IF(ISNUMBER(DATA!AQ918),DATA!AQ918,"n/a")</f>
        <v>3.5999999999999997E-2</v>
      </c>
      <c r="M3531" s="67"/>
      <c r="N3531" s="67"/>
      <c r="O3531" s="67"/>
      <c r="P3531" s="67"/>
      <c r="Q3531" s="67"/>
      <c r="S3531" s="71"/>
      <c r="U3531" s="71"/>
      <c r="W3531" s="71"/>
      <c r="Y3531" s="71"/>
    </row>
    <row r="3532" spans="1:25" s="70" customFormat="1" x14ac:dyDescent="0.2">
      <c r="A3532" s="67" t="s">
        <v>27</v>
      </c>
      <c r="B3532" s="67" t="s">
        <v>24</v>
      </c>
      <c r="C3532" s="67" t="s">
        <v>25</v>
      </c>
      <c r="D3532" s="67" t="s">
        <v>280</v>
      </c>
      <c r="E3532" s="87">
        <f>+IF(ISNUMBER(DATA!L919),DATA!L919,"n/a")</f>
        <v>22150</v>
      </c>
      <c r="F3532" s="78">
        <f>+IF(ISNUMBER(DATA!M919),DATA!M919,"n/a")</f>
        <v>0.26900000000000002</v>
      </c>
      <c r="G3532" s="87">
        <f>+IF(ISNUMBER(DATA!V919),DATA!V919,"n/a")</f>
        <v>72976</v>
      </c>
      <c r="H3532" s="78">
        <f>+IF(ISNUMBER(DATA!W919),DATA!W919,"n/a")</f>
        <v>0.38700000000000001</v>
      </c>
      <c r="I3532" s="87">
        <f>+IF(ISNUMBER(DATA!AF919),DATA!AF919,"n/a")</f>
        <v>133479</v>
      </c>
      <c r="J3532" s="78">
        <f>+IF(ISNUMBER(DATA!AG919),DATA!AG919,"n/a")</f>
        <v>0.38</v>
      </c>
      <c r="K3532" s="87">
        <f>+IF(ISNUMBER(DATA!AP919),DATA!AP919,"n/a")</f>
        <v>259244</v>
      </c>
      <c r="L3532" s="78">
        <f>+IF(ISNUMBER(DATA!AQ919),DATA!AQ919,"n/a")</f>
        <v>0.48799999999999999</v>
      </c>
      <c r="M3532" s="67"/>
      <c r="N3532" s="67"/>
      <c r="O3532" s="67"/>
      <c r="P3532" s="67"/>
      <c r="Q3532" s="67"/>
      <c r="S3532" s="71"/>
      <c r="U3532" s="71"/>
      <c r="W3532" s="71"/>
      <c r="Y3532" s="71"/>
    </row>
    <row r="3533" spans="1:25" s="70" customFormat="1" x14ac:dyDescent="0.2">
      <c r="A3533" s="67" t="s">
        <v>27</v>
      </c>
      <c r="B3533" s="67" t="s">
        <v>24</v>
      </c>
      <c r="C3533" s="67" t="s">
        <v>25</v>
      </c>
      <c r="D3533" s="67" t="s">
        <v>281</v>
      </c>
      <c r="E3533" s="87">
        <f>+IF(ISNUMBER(DATA!L920),DATA!L920,"n/a")</f>
        <v>53453</v>
      </c>
      <c r="F3533" s="78">
        <f>+IF(ISNUMBER(DATA!M920),DATA!M920,"n/a")</f>
        <v>-3.7999999999999999E-2</v>
      </c>
      <c r="G3533" s="87">
        <f>+IF(ISNUMBER(DATA!V920),DATA!V920,"n/a")</f>
        <v>165283</v>
      </c>
      <c r="H3533" s="78">
        <f>+IF(ISNUMBER(DATA!W920),DATA!W920,"n/a")</f>
        <v>0</v>
      </c>
      <c r="I3533" s="87">
        <f>+IF(ISNUMBER(DATA!AF920),DATA!AF920,"n/a")</f>
        <v>353422</v>
      </c>
      <c r="J3533" s="78">
        <f>+IF(ISNUMBER(DATA!AG920),DATA!AG920,"n/a")</f>
        <v>6.0999999999999999E-2</v>
      </c>
      <c r="K3533" s="87">
        <f>+IF(ISNUMBER(DATA!AP920),DATA!AP920,"n/a")</f>
        <v>755900</v>
      </c>
      <c r="L3533" s="78">
        <f>+IF(ISNUMBER(DATA!AQ920),DATA!AQ920,"n/a")</f>
        <v>0.153</v>
      </c>
      <c r="M3533" s="67"/>
      <c r="N3533" s="67"/>
      <c r="O3533" s="67"/>
      <c r="P3533" s="67"/>
      <c r="Q3533" s="67"/>
      <c r="S3533" s="71"/>
      <c r="U3533" s="71"/>
      <c r="W3533" s="71"/>
      <c r="Y3533" s="71"/>
    </row>
    <row r="3534" spans="1:25" s="70" customFormat="1" x14ac:dyDescent="0.2">
      <c r="A3534" s="67" t="s">
        <v>27</v>
      </c>
      <c r="B3534" s="67" t="s">
        <v>24</v>
      </c>
      <c r="C3534" s="67" t="s">
        <v>25</v>
      </c>
      <c r="D3534" s="67" t="s">
        <v>282</v>
      </c>
      <c r="E3534" s="87">
        <f>+IF(ISNUMBER(DATA!L921),DATA!L921,"n/a")</f>
        <v>30421</v>
      </c>
      <c r="F3534" s="78">
        <f>+IF(ISNUMBER(DATA!M921),DATA!M921,"n/a")</f>
        <v>7.6999999999999999E-2</v>
      </c>
      <c r="G3534" s="87">
        <f>+IF(ISNUMBER(DATA!V921),DATA!V921,"n/a")</f>
        <v>95293</v>
      </c>
      <c r="H3534" s="78">
        <f>+IF(ISNUMBER(DATA!W921),DATA!W921,"n/a")</f>
        <v>2.7E-2</v>
      </c>
      <c r="I3534" s="87">
        <f>+IF(ISNUMBER(DATA!AF921),DATA!AF921,"n/a")</f>
        <v>192649</v>
      </c>
      <c r="J3534" s="78">
        <f>+IF(ISNUMBER(DATA!AG921),DATA!AG921,"n/a")</f>
        <v>-1.0999999999999999E-2</v>
      </c>
      <c r="K3534" s="87">
        <f>+IF(ISNUMBER(DATA!AP921),DATA!AP921,"n/a")</f>
        <v>390549</v>
      </c>
      <c r="L3534" s="78">
        <f>+IF(ISNUMBER(DATA!AQ921),DATA!AQ921,"n/a")</f>
        <v>3.3000000000000002E-2</v>
      </c>
      <c r="M3534" s="67"/>
      <c r="N3534" s="67"/>
      <c r="O3534" s="67"/>
      <c r="P3534" s="67"/>
      <c r="Q3534" s="67"/>
      <c r="S3534" s="71"/>
      <c r="U3534" s="71"/>
      <c r="W3534" s="71"/>
      <c r="Y3534" s="71"/>
    </row>
    <row r="3535" spans="1:25" s="70" customFormat="1" x14ac:dyDescent="0.2">
      <c r="A3535" s="67" t="s">
        <v>27</v>
      </c>
      <c r="B3535" s="67" t="s">
        <v>24</v>
      </c>
      <c r="C3535" s="67" t="s">
        <v>25</v>
      </c>
      <c r="D3535" s="67" t="s">
        <v>283</v>
      </c>
      <c r="E3535" s="87">
        <f>+IF(ISNUMBER(DATA!L922),DATA!L922,"n/a")</f>
        <v>14995</v>
      </c>
      <c r="F3535" s="78">
        <f>+IF(ISNUMBER(DATA!M922),DATA!M922,"n/a")</f>
        <v>0.221</v>
      </c>
      <c r="G3535" s="87">
        <f>+IF(ISNUMBER(DATA!V922),DATA!V922,"n/a")</f>
        <v>54711</v>
      </c>
      <c r="H3535" s="78">
        <f>+IF(ISNUMBER(DATA!W922),DATA!W922,"n/a")</f>
        <v>0.17899999999999999</v>
      </c>
      <c r="I3535" s="87">
        <f>+IF(ISNUMBER(DATA!AF922),DATA!AF922,"n/a")</f>
        <v>122010</v>
      </c>
      <c r="J3535" s="78">
        <f>+IF(ISNUMBER(DATA!AG922),DATA!AG922,"n/a")</f>
        <v>0.22600000000000001</v>
      </c>
      <c r="K3535" s="87">
        <f>+IF(ISNUMBER(DATA!AP922),DATA!AP922,"n/a")</f>
        <v>243615</v>
      </c>
      <c r="L3535" s="78">
        <f>+IF(ISNUMBER(DATA!AQ922),DATA!AQ922,"n/a")</f>
        <v>0.25600000000000001</v>
      </c>
      <c r="M3535" s="67"/>
      <c r="N3535" s="67"/>
      <c r="O3535" s="67"/>
      <c r="P3535" s="67"/>
      <c r="Q3535" s="67"/>
      <c r="S3535" s="71"/>
      <c r="U3535" s="71"/>
      <c r="W3535" s="71"/>
      <c r="Y3535" s="71"/>
    </row>
    <row r="3536" spans="1:25" s="70" customFormat="1" x14ac:dyDescent="0.2">
      <c r="A3536" s="67" t="s">
        <v>27</v>
      </c>
      <c r="B3536" s="67" t="s">
        <v>24</v>
      </c>
      <c r="C3536" s="67" t="s">
        <v>25</v>
      </c>
      <c r="D3536" s="67" t="s">
        <v>284</v>
      </c>
      <c r="E3536" s="87">
        <f>+IF(ISNUMBER(DATA!L923),DATA!L923,"n/a")</f>
        <v>19473</v>
      </c>
      <c r="F3536" s="78">
        <f>+IF(ISNUMBER(DATA!M923),DATA!M923,"n/a")</f>
        <v>0.15</v>
      </c>
      <c r="G3536" s="87">
        <f>+IF(ISNUMBER(DATA!V923),DATA!V923,"n/a")</f>
        <v>66605</v>
      </c>
      <c r="H3536" s="78">
        <f>+IF(ISNUMBER(DATA!W923),DATA!W923,"n/a")</f>
        <v>0.14099999999999999</v>
      </c>
      <c r="I3536" s="87">
        <f>+IF(ISNUMBER(DATA!AF923),DATA!AF923,"n/a")</f>
        <v>146491</v>
      </c>
      <c r="J3536" s="78">
        <f>+IF(ISNUMBER(DATA!AG923),DATA!AG923,"n/a")</f>
        <v>0.20100000000000001</v>
      </c>
      <c r="K3536" s="87">
        <f>+IF(ISNUMBER(DATA!AP923),DATA!AP923,"n/a")</f>
        <v>295833</v>
      </c>
      <c r="L3536" s="78">
        <f>+IF(ISNUMBER(DATA!AQ923),DATA!AQ923,"n/a")</f>
        <v>0.25700000000000001</v>
      </c>
      <c r="M3536" s="67"/>
      <c r="N3536" s="67"/>
      <c r="O3536" s="67"/>
      <c r="P3536" s="67"/>
      <c r="Q3536" s="67"/>
      <c r="S3536" s="71"/>
      <c r="U3536" s="71"/>
      <c r="W3536" s="71"/>
      <c r="Y3536" s="71"/>
    </row>
    <row r="3537" spans="1:25" s="70" customFormat="1" x14ac:dyDescent="0.2">
      <c r="A3537" s="67" t="s">
        <v>27</v>
      </c>
      <c r="B3537" s="67" t="s">
        <v>24</v>
      </c>
      <c r="C3537" s="67" t="s">
        <v>25</v>
      </c>
      <c r="D3537" s="67" t="s">
        <v>285</v>
      </c>
      <c r="E3537" s="87">
        <f>+IF(ISNUMBER(DATA!L924),DATA!L924,"n/a")</f>
        <v>53322</v>
      </c>
      <c r="F3537" s="78">
        <f>+IF(ISNUMBER(DATA!M924),DATA!M924,"n/a")</f>
        <v>0.159</v>
      </c>
      <c r="G3537" s="87">
        <f>+IF(ISNUMBER(DATA!V924),DATA!V924,"n/a")</f>
        <v>171916</v>
      </c>
      <c r="H3537" s="78">
        <f>+IF(ISNUMBER(DATA!W924),DATA!W924,"n/a")</f>
        <v>0.156</v>
      </c>
      <c r="I3537" s="87">
        <f>+IF(ISNUMBER(DATA!AF924),DATA!AF924,"n/a")</f>
        <v>348258</v>
      </c>
      <c r="J3537" s="78">
        <f>+IF(ISNUMBER(DATA!AG924),DATA!AG924,"n/a")</f>
        <v>0.17199999999999999</v>
      </c>
      <c r="K3537" s="87">
        <f>+IF(ISNUMBER(DATA!AP924),DATA!AP924,"n/a")</f>
        <v>699757</v>
      </c>
      <c r="L3537" s="78">
        <f>+IF(ISNUMBER(DATA!AQ924),DATA!AQ924,"n/a")</f>
        <v>0.20799999999999999</v>
      </c>
      <c r="M3537" s="67"/>
      <c r="N3537" s="67"/>
      <c r="O3537" s="67"/>
      <c r="P3537" s="67"/>
      <c r="Q3537" s="67"/>
      <c r="S3537" s="71"/>
      <c r="U3537" s="71"/>
      <c r="W3537" s="71"/>
      <c r="Y3537" s="71"/>
    </row>
    <row r="3538" spans="1:25" s="70" customFormat="1" x14ac:dyDescent="0.2">
      <c r="A3538" s="67" t="s">
        <v>27</v>
      </c>
      <c r="B3538" s="67" t="s">
        <v>24</v>
      </c>
      <c r="C3538" s="67" t="s">
        <v>25</v>
      </c>
      <c r="D3538" s="67" t="s">
        <v>286</v>
      </c>
      <c r="E3538" s="87">
        <f>+IF(ISNUMBER(DATA!L925),DATA!L925,"n/a")</f>
        <v>67408</v>
      </c>
      <c r="F3538" s="78">
        <f>+IF(ISNUMBER(DATA!M925),DATA!M925,"n/a")</f>
        <v>0.24199999999999999</v>
      </c>
      <c r="G3538" s="87">
        <f>+IF(ISNUMBER(DATA!V925),DATA!V925,"n/a")</f>
        <v>202135</v>
      </c>
      <c r="H3538" s="78">
        <f>+IF(ISNUMBER(DATA!W925),DATA!W925,"n/a")</f>
        <v>0.20599999999999999</v>
      </c>
      <c r="I3538" s="87">
        <f>+IF(ISNUMBER(DATA!AF925),DATA!AF925,"n/a")</f>
        <v>403585</v>
      </c>
      <c r="J3538" s="78">
        <f>+IF(ISNUMBER(DATA!AG925),DATA!AG925,"n/a")</f>
        <v>0.16800000000000001</v>
      </c>
      <c r="K3538" s="87">
        <f>+IF(ISNUMBER(DATA!AP925),DATA!AP925,"n/a")</f>
        <v>807165</v>
      </c>
      <c r="L3538" s="78">
        <f>+IF(ISNUMBER(DATA!AQ925),DATA!AQ925,"n/a")</f>
        <v>0.14599999999999999</v>
      </c>
      <c r="M3538" s="67"/>
      <c r="N3538" s="67"/>
      <c r="O3538" s="67"/>
      <c r="P3538" s="67"/>
      <c r="Q3538" s="67"/>
      <c r="S3538" s="71"/>
      <c r="U3538" s="71"/>
      <c r="W3538" s="71"/>
      <c r="Y3538" s="71"/>
    </row>
    <row r="3539" spans="1:25" s="70" customFormat="1" x14ac:dyDescent="0.2">
      <c r="A3539" s="67" t="s">
        <v>27</v>
      </c>
      <c r="B3539" s="67" t="s">
        <v>24</v>
      </c>
      <c r="C3539" s="67" t="s">
        <v>25</v>
      </c>
      <c r="D3539" s="67" t="s">
        <v>287</v>
      </c>
      <c r="E3539" s="87">
        <f>+IF(ISNUMBER(DATA!L926),DATA!L926,"n/a")</f>
        <v>20901</v>
      </c>
      <c r="F3539" s="78">
        <f>+IF(ISNUMBER(DATA!M926),DATA!M926,"n/a")</f>
        <v>-7.0000000000000007E-2</v>
      </c>
      <c r="G3539" s="87">
        <f>+IF(ISNUMBER(DATA!V926),DATA!V926,"n/a")</f>
        <v>71910</v>
      </c>
      <c r="H3539" s="78">
        <f>+IF(ISNUMBER(DATA!W926),DATA!W926,"n/a")</f>
        <v>-5.3999999999999999E-2</v>
      </c>
      <c r="I3539" s="87">
        <f>+IF(ISNUMBER(DATA!AF926),DATA!AF926,"n/a")</f>
        <v>155176</v>
      </c>
      <c r="J3539" s="78">
        <f>+IF(ISNUMBER(DATA!AG926),DATA!AG926,"n/a")</f>
        <v>-1.9E-2</v>
      </c>
      <c r="K3539" s="87">
        <f>+IF(ISNUMBER(DATA!AP926),DATA!AP926,"n/a")</f>
        <v>345651</v>
      </c>
      <c r="L3539" s="78">
        <f>+IF(ISNUMBER(DATA!AQ926),DATA!AQ926,"n/a")</f>
        <v>0.10299999999999999</v>
      </c>
      <c r="M3539" s="67"/>
      <c r="N3539" s="67"/>
      <c r="O3539" s="67"/>
      <c r="P3539" s="67"/>
      <c r="Q3539" s="67"/>
      <c r="S3539" s="71"/>
      <c r="U3539" s="71"/>
      <c r="W3539" s="71"/>
      <c r="Y3539" s="71"/>
    </row>
    <row r="3540" spans="1:25" s="70" customFormat="1" x14ac:dyDescent="0.2">
      <c r="A3540" s="67" t="s">
        <v>27</v>
      </c>
      <c r="B3540" s="67" t="s">
        <v>24</v>
      </c>
      <c r="C3540" s="67" t="s">
        <v>25</v>
      </c>
      <c r="D3540" s="67" t="s">
        <v>288</v>
      </c>
      <c r="E3540" s="87">
        <f>+IF(ISNUMBER(DATA!L927),DATA!L927,"n/a")</f>
        <v>12048</v>
      </c>
      <c r="F3540" s="78">
        <f>+IF(ISNUMBER(DATA!M927),DATA!M927,"n/a")</f>
        <v>0.41699999999999998</v>
      </c>
      <c r="G3540" s="87">
        <f>+IF(ISNUMBER(DATA!V927),DATA!V927,"n/a")</f>
        <v>38261</v>
      </c>
      <c r="H3540" s="78">
        <f>+IF(ISNUMBER(DATA!W927),DATA!W927,"n/a")</f>
        <v>0.23300000000000001</v>
      </c>
      <c r="I3540" s="87">
        <f>+IF(ISNUMBER(DATA!AF927),DATA!AF927,"n/a")</f>
        <v>72186</v>
      </c>
      <c r="J3540" s="78">
        <f>+IF(ISNUMBER(DATA!AG927),DATA!AG927,"n/a")</f>
        <v>0.13400000000000001</v>
      </c>
      <c r="K3540" s="87">
        <f>+IF(ISNUMBER(DATA!AP927),DATA!AP927,"n/a")</f>
        <v>132283</v>
      </c>
      <c r="L3540" s="78">
        <f>+IF(ISNUMBER(DATA!AQ927),DATA!AQ927,"n/a")</f>
        <v>0.08</v>
      </c>
      <c r="M3540" s="67"/>
      <c r="N3540" s="67"/>
      <c r="O3540" s="67"/>
      <c r="P3540" s="67"/>
      <c r="Q3540" s="67"/>
      <c r="S3540" s="71"/>
      <c r="U3540" s="71"/>
      <c r="W3540" s="71"/>
      <c r="Y3540" s="71"/>
    </row>
    <row r="3541" spans="1:25" s="70" customFormat="1" x14ac:dyDescent="0.2">
      <c r="A3541" s="67" t="s">
        <v>27</v>
      </c>
      <c r="B3541" s="67" t="s">
        <v>24</v>
      </c>
      <c r="C3541" s="67" t="s">
        <v>25</v>
      </c>
      <c r="D3541" s="67" t="s">
        <v>289</v>
      </c>
      <c r="E3541" s="87">
        <f>+IF(ISNUMBER(DATA!L928),DATA!L928,"n/a")</f>
        <v>42502</v>
      </c>
      <c r="F3541" s="78">
        <f>+IF(ISNUMBER(DATA!M928),DATA!M928,"n/a")</f>
        <v>-0.34100000000000003</v>
      </c>
      <c r="G3541" s="87">
        <f>+IF(ISNUMBER(DATA!V928),DATA!V928,"n/a")</f>
        <v>141459</v>
      </c>
      <c r="H3541" s="78">
        <f>+IF(ISNUMBER(DATA!W928),DATA!W928,"n/a")</f>
        <v>-0.307</v>
      </c>
      <c r="I3541" s="87">
        <f>+IF(ISNUMBER(DATA!AF928),DATA!AF928,"n/a")</f>
        <v>291645</v>
      </c>
      <c r="J3541" s="78">
        <f>+IF(ISNUMBER(DATA!AG928),DATA!AG928,"n/a")</f>
        <v>-0.316</v>
      </c>
      <c r="K3541" s="87">
        <f>+IF(ISNUMBER(DATA!AP928),DATA!AP928,"n/a")</f>
        <v>701526</v>
      </c>
      <c r="L3541" s="78">
        <f>+IF(ISNUMBER(DATA!AQ928),DATA!AQ928,"n/a")</f>
        <v>-0.159</v>
      </c>
      <c r="M3541" s="67"/>
      <c r="N3541" s="67"/>
      <c r="O3541" s="67"/>
      <c r="P3541" s="67"/>
      <c r="Q3541" s="67"/>
      <c r="S3541" s="71"/>
      <c r="U3541" s="71"/>
      <c r="W3541" s="71"/>
      <c r="Y3541" s="71"/>
    </row>
    <row r="3542" spans="1:25" s="70" customFormat="1" x14ac:dyDescent="0.2">
      <c r="A3542" s="67" t="s">
        <v>27</v>
      </c>
      <c r="B3542" s="67" t="s">
        <v>24</v>
      </c>
      <c r="C3542" s="67" t="s">
        <v>25</v>
      </c>
      <c r="D3542" s="67" t="s">
        <v>290</v>
      </c>
      <c r="E3542" s="87">
        <f>+IF(ISNUMBER(DATA!L929),DATA!L929,"n/a")</f>
        <v>52508</v>
      </c>
      <c r="F3542" s="78">
        <f>+IF(ISNUMBER(DATA!M929),DATA!M929,"n/a")</f>
        <v>-0.26400000000000001</v>
      </c>
      <c r="G3542" s="87">
        <f>+IF(ISNUMBER(DATA!V929),DATA!V929,"n/a")</f>
        <v>133449</v>
      </c>
      <c r="H3542" s="78">
        <f>+IF(ISNUMBER(DATA!W929),DATA!W929,"n/a")</f>
        <v>-0.38700000000000001</v>
      </c>
      <c r="I3542" s="87">
        <f>+IF(ISNUMBER(DATA!AF929),DATA!AF929,"n/a")</f>
        <v>287348</v>
      </c>
      <c r="J3542" s="78">
        <f>+IF(ISNUMBER(DATA!AG929),DATA!AG929,"n/a")</f>
        <v>-0.41</v>
      </c>
      <c r="K3542" s="87">
        <f>+IF(ISNUMBER(DATA!AP929),DATA!AP929,"n/a")</f>
        <v>721265</v>
      </c>
      <c r="L3542" s="78">
        <f>+IF(ISNUMBER(DATA!AQ929),DATA!AQ929,"n/a")</f>
        <v>-0.22600000000000001</v>
      </c>
      <c r="M3542" s="67"/>
      <c r="N3542" s="67"/>
      <c r="O3542" s="67"/>
      <c r="P3542" s="67"/>
      <c r="Q3542" s="67"/>
      <c r="S3542" s="71"/>
      <c r="U3542" s="71"/>
      <c r="W3542" s="71"/>
      <c r="Y3542" s="71"/>
    </row>
    <row r="3543" spans="1:25" s="70" customFormat="1" x14ac:dyDescent="0.2">
      <c r="A3543" s="67" t="s">
        <v>27</v>
      </c>
      <c r="B3543" s="67" t="s">
        <v>24</v>
      </c>
      <c r="C3543" s="67" t="s">
        <v>25</v>
      </c>
      <c r="D3543" s="67" t="s">
        <v>291</v>
      </c>
      <c r="E3543" s="87">
        <f>+IF(ISNUMBER(DATA!L930),DATA!L930,"n/a")</f>
        <v>44865</v>
      </c>
      <c r="F3543" s="78">
        <f>+IF(ISNUMBER(DATA!M930),DATA!M930,"n/a")</f>
        <v>0.218</v>
      </c>
      <c r="G3543" s="87">
        <f>+IF(ISNUMBER(DATA!V930),DATA!V930,"n/a")</f>
        <v>139467</v>
      </c>
      <c r="H3543" s="78">
        <f>+IF(ISNUMBER(DATA!W930),DATA!W930,"n/a")</f>
        <v>0.19700000000000001</v>
      </c>
      <c r="I3543" s="87">
        <f>+IF(ISNUMBER(DATA!AF930),DATA!AF930,"n/a")</f>
        <v>281103</v>
      </c>
      <c r="J3543" s="78">
        <f>+IF(ISNUMBER(DATA!AG930),DATA!AG930,"n/a")</f>
        <v>0.219</v>
      </c>
      <c r="K3543" s="87">
        <f>+IF(ISNUMBER(DATA!AP930),DATA!AP930,"n/a")</f>
        <v>550742</v>
      </c>
      <c r="L3543" s="78">
        <f>+IF(ISNUMBER(DATA!AQ930),DATA!AQ930,"n/a")</f>
        <v>0.17199999999999999</v>
      </c>
      <c r="M3543" s="67"/>
      <c r="N3543" s="67"/>
      <c r="O3543" s="67"/>
      <c r="P3543" s="67"/>
      <c r="Q3543" s="67"/>
      <c r="S3543" s="71"/>
      <c r="U3543" s="71"/>
      <c r="W3543" s="71"/>
      <c r="Y3543" s="71"/>
    </row>
    <row r="3544" spans="1:25" s="70" customFormat="1" x14ac:dyDescent="0.2">
      <c r="A3544" s="67" t="s">
        <v>27</v>
      </c>
      <c r="B3544" s="67" t="s">
        <v>24</v>
      </c>
      <c r="C3544" s="67" t="s">
        <v>25</v>
      </c>
      <c r="D3544" s="67" t="s">
        <v>292</v>
      </c>
      <c r="E3544" s="87">
        <f>+IF(ISNUMBER(DATA!L931),DATA!L931,"n/a")</f>
        <v>20307</v>
      </c>
      <c r="F3544" s="78">
        <f>+IF(ISNUMBER(DATA!M931),DATA!M931,"n/a")</f>
        <v>0.22900000000000001</v>
      </c>
      <c r="G3544" s="87">
        <f>+IF(ISNUMBER(DATA!V931),DATA!V931,"n/a")</f>
        <v>66194</v>
      </c>
      <c r="H3544" s="78">
        <f>+IF(ISNUMBER(DATA!W931),DATA!W931,"n/a")</f>
        <v>0.193</v>
      </c>
      <c r="I3544" s="87">
        <f>+IF(ISNUMBER(DATA!AF931),DATA!AF931,"n/a")</f>
        <v>136878</v>
      </c>
      <c r="J3544" s="78">
        <f>+IF(ISNUMBER(DATA!AG931),DATA!AG931,"n/a")</f>
        <v>0.17599999999999999</v>
      </c>
      <c r="K3544" s="87">
        <f>+IF(ISNUMBER(DATA!AP931),DATA!AP931,"n/a")</f>
        <v>267178</v>
      </c>
      <c r="L3544" s="78">
        <f>+IF(ISNUMBER(DATA!AQ931),DATA!AQ931,"n/a")</f>
        <v>0.22500000000000001</v>
      </c>
      <c r="M3544" s="67"/>
      <c r="N3544" s="67"/>
      <c r="O3544" s="67"/>
      <c r="P3544" s="67"/>
      <c r="Q3544" s="67"/>
      <c r="S3544" s="71"/>
      <c r="U3544" s="71"/>
      <c r="W3544" s="71"/>
      <c r="Y3544" s="71"/>
    </row>
    <row r="3545" spans="1:25" s="70" customFormat="1" x14ac:dyDescent="0.2">
      <c r="A3545" s="67" t="s">
        <v>27</v>
      </c>
      <c r="B3545" s="67" t="s">
        <v>24</v>
      </c>
      <c r="C3545" s="67" t="s">
        <v>25</v>
      </c>
      <c r="D3545" s="67" t="s">
        <v>293</v>
      </c>
      <c r="E3545" s="87">
        <f>+IF(ISNUMBER(DATA!L932),DATA!L932,"n/a")</f>
        <v>23939</v>
      </c>
      <c r="F3545" s="78">
        <f>+IF(ISNUMBER(DATA!M932),DATA!M932,"n/a")</f>
        <v>0.34300000000000003</v>
      </c>
      <c r="G3545" s="87">
        <f>+IF(ISNUMBER(DATA!V932),DATA!V932,"n/a")</f>
        <v>79360</v>
      </c>
      <c r="H3545" s="78">
        <f>+IF(ISNUMBER(DATA!W932),DATA!W932,"n/a")</f>
        <v>0.107</v>
      </c>
      <c r="I3545" s="87">
        <f>+IF(ISNUMBER(DATA!AF932),DATA!AF932,"n/a")</f>
        <v>165101</v>
      </c>
      <c r="J3545" s="78">
        <f>+IF(ISNUMBER(DATA!AG932),DATA!AG932,"n/a")</f>
        <v>0.18</v>
      </c>
      <c r="K3545" s="87">
        <f>+IF(ISNUMBER(DATA!AP932),DATA!AP932,"n/a")</f>
        <v>345012</v>
      </c>
      <c r="L3545" s="78">
        <f>+IF(ISNUMBER(DATA!AQ932),DATA!AQ932,"n/a")</f>
        <v>0.20699999999999999</v>
      </c>
      <c r="M3545" s="67"/>
      <c r="N3545" s="67"/>
      <c r="O3545" s="67"/>
      <c r="P3545" s="67"/>
      <c r="Q3545" s="67"/>
      <c r="S3545" s="71"/>
      <c r="U3545" s="71"/>
      <c r="W3545" s="71"/>
      <c r="Y3545" s="71"/>
    </row>
    <row r="3546" spans="1:25" s="70" customFormat="1" x14ac:dyDescent="0.2">
      <c r="A3546" s="67" t="s">
        <v>27</v>
      </c>
      <c r="B3546" s="67" t="s">
        <v>24</v>
      </c>
      <c r="C3546" s="67" t="s">
        <v>25</v>
      </c>
      <c r="D3546" s="67" t="s">
        <v>294</v>
      </c>
      <c r="E3546" s="87">
        <f>+IF(ISNUMBER(DATA!L933),DATA!L933,"n/a")</f>
        <v>41187</v>
      </c>
      <c r="F3546" s="78">
        <f>+IF(ISNUMBER(DATA!M933),DATA!M933,"n/a")</f>
        <v>0.15</v>
      </c>
      <c r="G3546" s="87">
        <f>+IF(ISNUMBER(DATA!V933),DATA!V933,"n/a")</f>
        <v>155032</v>
      </c>
      <c r="H3546" s="78">
        <f>+IF(ISNUMBER(DATA!W933),DATA!W933,"n/a")</f>
        <v>0.98099999999999998</v>
      </c>
      <c r="I3546" s="87">
        <f>+IF(ISNUMBER(DATA!AF933),DATA!AF933,"n/a")</f>
        <v>305747</v>
      </c>
      <c r="J3546" s="78">
        <f>+IF(ISNUMBER(DATA!AG933),DATA!AG933,"n/a")</f>
        <v>1.246</v>
      </c>
      <c r="K3546" s="87">
        <f>+IF(ISNUMBER(DATA!AP933),DATA!AP933,"n/a")</f>
        <v>558153</v>
      </c>
      <c r="L3546" s="78">
        <f>+IF(ISNUMBER(DATA!AQ933),DATA!AQ933,"n/a")</f>
        <v>1.097</v>
      </c>
      <c r="M3546" s="67"/>
      <c r="N3546" s="67"/>
      <c r="O3546" s="67"/>
      <c r="P3546" s="67"/>
      <c r="Q3546" s="67"/>
      <c r="S3546" s="71"/>
      <c r="U3546" s="71"/>
      <c r="W3546" s="71"/>
      <c r="Y3546" s="71"/>
    </row>
    <row r="3547" spans="1:25" s="70" customFormat="1" x14ac:dyDescent="0.2">
      <c r="A3547" s="67" t="s">
        <v>27</v>
      </c>
      <c r="B3547" s="67" t="s">
        <v>24</v>
      </c>
      <c r="C3547" s="67" t="s">
        <v>25</v>
      </c>
      <c r="D3547" s="67" t="s">
        <v>295</v>
      </c>
      <c r="E3547" s="87">
        <f>+IF(ISNUMBER(DATA!L934),DATA!L934,"n/a")</f>
        <v>145015</v>
      </c>
      <c r="F3547" s="78">
        <f>+IF(ISNUMBER(DATA!M934),DATA!M934,"n/a")</f>
        <v>6.3E-2</v>
      </c>
      <c r="G3547" s="87">
        <f>+IF(ISNUMBER(DATA!V934),DATA!V934,"n/a")</f>
        <v>482640</v>
      </c>
      <c r="H3547" s="78">
        <f>+IF(ISNUMBER(DATA!W934),DATA!W934,"n/a")</f>
        <v>0.10299999999999999</v>
      </c>
      <c r="I3547" s="87">
        <f>+IF(ISNUMBER(DATA!AF934),DATA!AF934,"n/a")</f>
        <v>981181</v>
      </c>
      <c r="J3547" s="78">
        <f>+IF(ISNUMBER(DATA!AG934),DATA!AG934,"n/a")</f>
        <v>0.126</v>
      </c>
      <c r="K3547" s="87">
        <f>+IF(ISNUMBER(DATA!AP934),DATA!AP934,"n/a")</f>
        <v>2030064</v>
      </c>
      <c r="L3547" s="78">
        <f>+IF(ISNUMBER(DATA!AQ934),DATA!AQ934,"n/a")</f>
        <v>0.127</v>
      </c>
      <c r="M3547" s="67"/>
      <c r="N3547" s="67"/>
      <c r="O3547" s="67"/>
      <c r="P3547" s="67"/>
      <c r="Q3547" s="67"/>
      <c r="S3547" s="71"/>
      <c r="U3547" s="71"/>
      <c r="W3547" s="71"/>
      <c r="Y3547" s="71"/>
    </row>
    <row r="3548" spans="1:25" s="70" customFormat="1" x14ac:dyDescent="0.2">
      <c r="A3548" s="67" t="s">
        <v>27</v>
      </c>
      <c r="B3548" s="67" t="s">
        <v>24</v>
      </c>
      <c r="C3548" s="67" t="s">
        <v>25</v>
      </c>
      <c r="D3548" s="67" t="s">
        <v>296</v>
      </c>
      <c r="E3548" s="87">
        <f>+IF(ISNUMBER(DATA!L935),DATA!L935,"n/a")</f>
        <v>10807</v>
      </c>
      <c r="F3548" s="78">
        <f>+IF(ISNUMBER(DATA!M935),DATA!M935,"n/a")</f>
        <v>0.34200000000000003</v>
      </c>
      <c r="G3548" s="87">
        <f>+IF(ISNUMBER(DATA!V935),DATA!V935,"n/a")</f>
        <v>32924</v>
      </c>
      <c r="H3548" s="78">
        <f>+IF(ISNUMBER(DATA!W935),DATA!W935,"n/a")</f>
        <v>0.19700000000000001</v>
      </c>
      <c r="I3548" s="87">
        <f>+IF(ISNUMBER(DATA!AF935),DATA!AF935,"n/a")</f>
        <v>63987</v>
      </c>
      <c r="J3548" s="78">
        <f>+IF(ISNUMBER(DATA!AG935),DATA!AG935,"n/a")</f>
        <v>8.2000000000000003E-2</v>
      </c>
      <c r="K3548" s="87">
        <f>+IF(ISNUMBER(DATA!AP935),DATA!AP935,"n/a")</f>
        <v>109774</v>
      </c>
      <c r="L3548" s="78">
        <f>+IF(ISNUMBER(DATA!AQ935),DATA!AQ935,"n/a")</f>
        <v>-5.8000000000000003E-2</v>
      </c>
      <c r="M3548" s="67"/>
      <c r="N3548" s="67"/>
      <c r="O3548" s="67"/>
      <c r="P3548" s="67"/>
      <c r="Q3548" s="67"/>
      <c r="S3548" s="71"/>
      <c r="U3548" s="71"/>
      <c r="W3548" s="71"/>
      <c r="Y3548" s="71"/>
    </row>
    <row r="3549" spans="1:25" s="70" customFormat="1" x14ac:dyDescent="0.2">
      <c r="A3549" s="67" t="s">
        <v>27</v>
      </c>
      <c r="B3549" s="67" t="s">
        <v>24</v>
      </c>
      <c r="C3549" s="67" t="s">
        <v>25</v>
      </c>
      <c r="D3549" s="67" t="s">
        <v>297</v>
      </c>
      <c r="E3549" s="87">
        <f>+IF(ISNUMBER(DATA!L936),DATA!L936,"n/a")</f>
        <v>79660</v>
      </c>
      <c r="F3549" s="78">
        <f>+IF(ISNUMBER(DATA!M936),DATA!M936,"n/a")</f>
        <v>0.34899999999999998</v>
      </c>
      <c r="G3549" s="87">
        <f>+IF(ISNUMBER(DATA!V936),DATA!V936,"n/a")</f>
        <v>259248</v>
      </c>
      <c r="H3549" s="78">
        <f>+IF(ISNUMBER(DATA!W936),DATA!W936,"n/a")</f>
        <v>0.13300000000000001</v>
      </c>
      <c r="I3549" s="87">
        <f>+IF(ISNUMBER(DATA!AF936),DATA!AF936,"n/a")</f>
        <v>522684</v>
      </c>
      <c r="J3549" s="78">
        <f>+IF(ISNUMBER(DATA!AG936),DATA!AG936,"n/a")</f>
        <v>0.19700000000000001</v>
      </c>
      <c r="K3549" s="87">
        <f>+IF(ISNUMBER(DATA!AP936),DATA!AP936,"n/a")</f>
        <v>1090412</v>
      </c>
      <c r="L3549" s="78">
        <f>+IF(ISNUMBER(DATA!AQ936),DATA!AQ936,"n/a")</f>
        <v>0.19400000000000001</v>
      </c>
      <c r="M3549" s="67"/>
      <c r="N3549" s="67"/>
      <c r="O3549" s="67"/>
      <c r="P3549" s="67"/>
      <c r="Q3549" s="67"/>
      <c r="S3549" s="71"/>
      <c r="U3549" s="71"/>
      <c r="W3549" s="71"/>
      <c r="Y3549" s="71"/>
    </row>
    <row r="3550" spans="1:25" s="70" customFormat="1" x14ac:dyDescent="0.2">
      <c r="A3550" s="67" t="s">
        <v>27</v>
      </c>
      <c r="B3550" s="67" t="s">
        <v>24</v>
      </c>
      <c r="C3550" s="67" t="s">
        <v>25</v>
      </c>
      <c r="D3550" s="67" t="s">
        <v>298</v>
      </c>
      <c r="E3550" s="87">
        <f>+IF(ISNUMBER(DATA!L937),DATA!L937,"n/a")</f>
        <v>121435</v>
      </c>
      <c r="F3550" s="78">
        <f>+IF(ISNUMBER(DATA!M937),DATA!M937,"n/a")</f>
        <v>0.73499999999999999</v>
      </c>
      <c r="G3550" s="87">
        <f>+IF(ISNUMBER(DATA!V937),DATA!V937,"n/a")</f>
        <v>310585</v>
      </c>
      <c r="H3550" s="78">
        <f>+IF(ISNUMBER(DATA!W937),DATA!W937,"n/a")</f>
        <v>0.44600000000000001</v>
      </c>
      <c r="I3550" s="87">
        <f>+IF(ISNUMBER(DATA!AF937),DATA!AF937,"n/a")</f>
        <v>578906</v>
      </c>
      <c r="J3550" s="78">
        <f>+IF(ISNUMBER(DATA!AG937),DATA!AG937,"n/a")</f>
        <v>0.71</v>
      </c>
      <c r="K3550" s="87">
        <f>+IF(ISNUMBER(DATA!AP937),DATA!AP937,"n/a")</f>
        <v>1177437</v>
      </c>
      <c r="L3550" s="78">
        <f>+IF(ISNUMBER(DATA!AQ937),DATA!AQ937,"n/a")</f>
        <v>1.0549999999999999</v>
      </c>
      <c r="M3550" s="67"/>
      <c r="N3550" s="67"/>
      <c r="O3550" s="67"/>
      <c r="P3550" s="67"/>
      <c r="Q3550" s="67"/>
      <c r="S3550" s="71"/>
      <c r="U3550" s="71"/>
      <c r="W3550" s="71"/>
      <c r="Y3550" s="71"/>
    </row>
    <row r="3551" spans="1:25" s="70" customFormat="1" x14ac:dyDescent="0.2">
      <c r="A3551" s="67" t="s">
        <v>27</v>
      </c>
      <c r="B3551" s="67" t="s">
        <v>24</v>
      </c>
      <c r="C3551" s="67" t="s">
        <v>25</v>
      </c>
      <c r="D3551" s="67" t="s">
        <v>299</v>
      </c>
      <c r="E3551" s="87">
        <f>+IF(ISNUMBER(DATA!L938),DATA!L938,"n/a")</f>
        <v>119288</v>
      </c>
      <c r="F3551" s="78">
        <f>+IF(ISNUMBER(DATA!M938),DATA!M938,"n/a")</f>
        <v>0.11899999999999999</v>
      </c>
      <c r="G3551" s="87">
        <f>+IF(ISNUMBER(DATA!V938),DATA!V938,"n/a")</f>
        <v>312523</v>
      </c>
      <c r="H3551" s="78">
        <f>+IF(ISNUMBER(DATA!W938),DATA!W938,"n/a")</f>
        <v>0.27400000000000002</v>
      </c>
      <c r="I3551" s="87">
        <f>+IF(ISNUMBER(DATA!AF938),DATA!AF938,"n/a")</f>
        <v>611420</v>
      </c>
      <c r="J3551" s="78">
        <f>+IF(ISNUMBER(DATA!AG938),DATA!AG938,"n/a")</f>
        <v>0.56000000000000005</v>
      </c>
      <c r="K3551" s="87">
        <f>+IF(ISNUMBER(DATA!AP938),DATA!AP938,"n/a")</f>
        <v>1115665</v>
      </c>
      <c r="L3551" s="78">
        <f>+IF(ISNUMBER(DATA!AQ938),DATA!AQ938,"n/a")</f>
        <v>0.60699999999999998</v>
      </c>
      <c r="M3551" s="67"/>
      <c r="N3551" s="67"/>
      <c r="O3551" s="67"/>
      <c r="P3551" s="67"/>
      <c r="Q3551" s="67"/>
      <c r="S3551" s="71"/>
      <c r="U3551" s="71"/>
      <c r="W3551" s="71"/>
      <c r="Y3551" s="71"/>
    </row>
    <row r="3552" spans="1:25" s="70" customFormat="1" x14ac:dyDescent="0.2">
      <c r="A3552" s="67" t="s">
        <v>27</v>
      </c>
      <c r="B3552" s="67" t="s">
        <v>24</v>
      </c>
      <c r="C3552" s="67" t="s">
        <v>25</v>
      </c>
      <c r="D3552" s="67" t="s">
        <v>300</v>
      </c>
      <c r="E3552" s="87">
        <f>+IF(ISNUMBER(DATA!L939),DATA!L939,"n/a")</f>
        <v>18900</v>
      </c>
      <c r="F3552" s="78">
        <f>+IF(ISNUMBER(DATA!M939),DATA!M939,"n/a")</f>
        <v>0.34599999999999997</v>
      </c>
      <c r="G3552" s="87">
        <f>+IF(ISNUMBER(DATA!V939),DATA!V939,"n/a")</f>
        <v>60653</v>
      </c>
      <c r="H3552" s="78">
        <f>+IF(ISNUMBER(DATA!W939),DATA!W939,"n/a")</f>
        <v>0.20200000000000001</v>
      </c>
      <c r="I3552" s="87">
        <f>+IF(ISNUMBER(DATA!AF939),DATA!AF939,"n/a")</f>
        <v>118839</v>
      </c>
      <c r="J3552" s="78">
        <f>+IF(ISNUMBER(DATA!AG939),DATA!AG939,"n/a")</f>
        <v>0.14000000000000001</v>
      </c>
      <c r="K3552" s="87">
        <f>+IF(ISNUMBER(DATA!AP939),DATA!AP939,"n/a")</f>
        <v>211824</v>
      </c>
      <c r="L3552" s="78">
        <f>+IF(ISNUMBER(DATA!AQ939),DATA!AQ939,"n/a")</f>
        <v>3.2000000000000001E-2</v>
      </c>
      <c r="M3552" s="67"/>
      <c r="N3552" s="67"/>
      <c r="O3552" s="67"/>
      <c r="P3552" s="67"/>
      <c r="Q3552" s="67"/>
      <c r="S3552" s="71"/>
      <c r="U3552" s="71"/>
      <c r="W3552" s="71"/>
      <c r="Y3552" s="71"/>
    </row>
    <row r="3553" spans="1:25" s="70" customFormat="1" x14ac:dyDescent="0.2">
      <c r="A3553" s="67" t="s">
        <v>27</v>
      </c>
      <c r="B3553" s="67" t="s">
        <v>24</v>
      </c>
      <c r="C3553" s="67" t="s">
        <v>25</v>
      </c>
      <c r="D3553" s="67" t="s">
        <v>301</v>
      </c>
      <c r="E3553" s="87">
        <f>+IF(ISNUMBER(DATA!L940),DATA!L940,"n/a")</f>
        <v>27955</v>
      </c>
      <c r="F3553" s="78">
        <f>+IF(ISNUMBER(DATA!M940),DATA!M940,"n/a")</f>
        <v>8.2000000000000003E-2</v>
      </c>
      <c r="G3553" s="87">
        <f>+IF(ISNUMBER(DATA!V940),DATA!V940,"n/a")</f>
        <v>88593</v>
      </c>
      <c r="H3553" s="78">
        <f>+IF(ISNUMBER(DATA!W940),DATA!W940,"n/a")</f>
        <v>9.4E-2</v>
      </c>
      <c r="I3553" s="87">
        <f>+IF(ISNUMBER(DATA!AF940),DATA!AF940,"n/a")</f>
        <v>190929</v>
      </c>
      <c r="J3553" s="78">
        <f>+IF(ISNUMBER(DATA!AG940),DATA!AG940,"n/a")</f>
        <v>0.16</v>
      </c>
      <c r="K3553" s="87">
        <f>+IF(ISNUMBER(DATA!AP940),DATA!AP940,"n/a")</f>
        <v>399112</v>
      </c>
      <c r="L3553" s="78">
        <f>+IF(ISNUMBER(DATA!AQ940),DATA!AQ940,"n/a")</f>
        <v>0.252</v>
      </c>
      <c r="M3553" s="67"/>
      <c r="N3553" s="67"/>
      <c r="O3553" s="67"/>
      <c r="P3553" s="67"/>
      <c r="Q3553" s="67"/>
      <c r="S3553" s="71"/>
      <c r="U3553" s="71"/>
      <c r="W3553" s="71"/>
      <c r="Y3553" s="71"/>
    </row>
    <row r="3554" spans="1:25" s="70" customFormat="1" x14ac:dyDescent="0.2">
      <c r="A3554" s="67" t="s">
        <v>27</v>
      </c>
      <c r="B3554" s="67" t="s">
        <v>24</v>
      </c>
      <c r="C3554" s="67" t="s">
        <v>25</v>
      </c>
      <c r="D3554" s="67" t="s">
        <v>302</v>
      </c>
      <c r="E3554" s="87">
        <f>+IF(ISNUMBER(DATA!L941),DATA!L941,"n/a")</f>
        <v>158806</v>
      </c>
      <c r="F3554" s="78">
        <f>+IF(ISNUMBER(DATA!M941),DATA!M941,"n/a")</f>
        <v>-0.34799999999999998</v>
      </c>
      <c r="G3554" s="87">
        <f>+IF(ISNUMBER(DATA!V941),DATA!V941,"n/a")</f>
        <v>540698</v>
      </c>
      <c r="H3554" s="78">
        <f>+IF(ISNUMBER(DATA!W941),DATA!W941,"n/a")</f>
        <v>-0.27400000000000002</v>
      </c>
      <c r="I3554" s="87">
        <f>+IF(ISNUMBER(DATA!AF941),DATA!AF941,"n/a")</f>
        <v>1159302</v>
      </c>
      <c r="J3554" s="78">
        <f>+IF(ISNUMBER(DATA!AG941),DATA!AG941,"n/a")</f>
        <v>-0.21099999999999999</v>
      </c>
      <c r="K3554" s="87">
        <f>+IF(ISNUMBER(DATA!AP941),DATA!AP941,"n/a")</f>
        <v>2654793</v>
      </c>
      <c r="L3554" s="78">
        <f>+IF(ISNUMBER(DATA!AQ941),DATA!AQ941,"n/a")</f>
        <v>-7.9000000000000001E-2</v>
      </c>
      <c r="M3554" s="67"/>
      <c r="N3554" s="67"/>
      <c r="O3554" s="67"/>
      <c r="P3554" s="67"/>
      <c r="Q3554" s="67"/>
      <c r="S3554" s="71"/>
      <c r="U3554" s="71"/>
      <c r="W3554" s="71"/>
      <c r="Y3554" s="71"/>
    </row>
    <row r="3555" spans="1:25" s="70" customFormat="1" x14ac:dyDescent="0.2">
      <c r="A3555" s="67" t="s">
        <v>27</v>
      </c>
      <c r="B3555" s="67" t="s">
        <v>24</v>
      </c>
      <c r="C3555" s="67" t="s">
        <v>25</v>
      </c>
      <c r="D3555" s="67" t="s">
        <v>303</v>
      </c>
      <c r="E3555" s="87">
        <f>+IF(ISNUMBER(DATA!L942),DATA!L942,"n/a")</f>
        <v>52922</v>
      </c>
      <c r="F3555" s="78">
        <f>+IF(ISNUMBER(DATA!M942),DATA!M942,"n/a")</f>
        <v>0.185</v>
      </c>
      <c r="G3555" s="87">
        <f>+IF(ISNUMBER(DATA!V942),DATA!V942,"n/a")</f>
        <v>168990</v>
      </c>
      <c r="H3555" s="78">
        <f>+IF(ISNUMBER(DATA!W942),DATA!W942,"n/a")</f>
        <v>0.155</v>
      </c>
      <c r="I3555" s="87">
        <f>+IF(ISNUMBER(DATA!AF942),DATA!AF942,"n/a")</f>
        <v>355571</v>
      </c>
      <c r="J3555" s="78">
        <f>+IF(ISNUMBER(DATA!AG942),DATA!AG942,"n/a")</f>
        <v>0.187</v>
      </c>
      <c r="K3555" s="87">
        <f>+IF(ISNUMBER(DATA!AP942),DATA!AP942,"n/a")</f>
        <v>723458</v>
      </c>
      <c r="L3555" s="78">
        <f>+IF(ISNUMBER(DATA!AQ942),DATA!AQ942,"n/a")</f>
        <v>0.25600000000000001</v>
      </c>
      <c r="M3555" s="67"/>
      <c r="N3555" s="67"/>
      <c r="O3555" s="67"/>
      <c r="P3555" s="67"/>
      <c r="Q3555" s="67"/>
      <c r="S3555" s="71"/>
      <c r="U3555" s="71"/>
      <c r="W3555" s="71"/>
      <c r="Y3555" s="71"/>
    </row>
    <row r="3556" spans="1:25" s="70" customFormat="1" x14ac:dyDescent="0.2">
      <c r="A3556" s="67" t="s">
        <v>27</v>
      </c>
      <c r="B3556" s="67" t="s">
        <v>24</v>
      </c>
      <c r="C3556" s="67" t="s">
        <v>25</v>
      </c>
      <c r="D3556" s="67" t="s">
        <v>304</v>
      </c>
      <c r="E3556" s="87">
        <f>+IF(ISNUMBER(DATA!L943),DATA!L943,"n/a")</f>
        <v>10350</v>
      </c>
      <c r="F3556" s="78">
        <f>+IF(ISNUMBER(DATA!M943),DATA!M943,"n/a")</f>
        <v>0.73899999999999999</v>
      </c>
      <c r="G3556" s="87">
        <f>+IF(ISNUMBER(DATA!V943),DATA!V943,"n/a")</f>
        <v>31001</v>
      </c>
      <c r="H3556" s="78">
        <f>+IF(ISNUMBER(DATA!W943),DATA!W943,"n/a")</f>
        <v>0.59899999999999998</v>
      </c>
      <c r="I3556" s="87">
        <f>+IF(ISNUMBER(DATA!AF943),DATA!AF943,"n/a")</f>
        <v>61669</v>
      </c>
      <c r="J3556" s="78">
        <f>+IF(ISNUMBER(DATA!AG943),DATA!AG943,"n/a")</f>
        <v>0.434</v>
      </c>
      <c r="K3556" s="87">
        <f>+IF(ISNUMBER(DATA!AP943),DATA!AP943,"n/a")</f>
        <v>115895</v>
      </c>
      <c r="L3556" s="78">
        <f>+IF(ISNUMBER(DATA!AQ943),DATA!AQ943,"n/a")</f>
        <v>0.38700000000000001</v>
      </c>
      <c r="M3556" s="67"/>
      <c r="N3556" s="67"/>
      <c r="O3556" s="67"/>
      <c r="P3556" s="67"/>
      <c r="Q3556" s="67"/>
      <c r="S3556" s="71"/>
      <c r="U3556" s="71"/>
      <c r="W3556" s="71"/>
      <c r="Y3556" s="71"/>
    </row>
    <row r="3557" spans="1:25" s="70" customFormat="1" x14ac:dyDescent="0.2">
      <c r="A3557" s="67" t="s">
        <v>27</v>
      </c>
      <c r="B3557" s="67" t="s">
        <v>24</v>
      </c>
      <c r="C3557" s="67" t="s">
        <v>25</v>
      </c>
      <c r="D3557" s="67" t="s">
        <v>305</v>
      </c>
      <c r="E3557" s="87">
        <f>+IF(ISNUMBER(DATA!L944),DATA!L944,"n/a")</f>
        <v>47805</v>
      </c>
      <c r="F3557" s="78">
        <f>+IF(ISNUMBER(DATA!M944),DATA!M944,"n/a")</f>
        <v>0.46600000000000003</v>
      </c>
      <c r="G3557" s="87">
        <f>+IF(ISNUMBER(DATA!V944),DATA!V944,"n/a")</f>
        <v>156869</v>
      </c>
      <c r="H3557" s="78">
        <f>+IF(ISNUMBER(DATA!W944),DATA!W944,"n/a")</f>
        <v>0.20599999999999999</v>
      </c>
      <c r="I3557" s="87">
        <f>+IF(ISNUMBER(DATA!AF944),DATA!AF944,"n/a")</f>
        <v>315676</v>
      </c>
      <c r="J3557" s="78">
        <f>+IF(ISNUMBER(DATA!AG944),DATA!AG944,"n/a")</f>
        <v>0.23499999999999999</v>
      </c>
      <c r="K3557" s="87">
        <f>+IF(ISNUMBER(DATA!AP944),DATA!AP944,"n/a")</f>
        <v>651663</v>
      </c>
      <c r="L3557" s="78">
        <f>+IF(ISNUMBER(DATA!AQ944),DATA!AQ944,"n/a")</f>
        <v>0.22700000000000001</v>
      </c>
      <c r="M3557" s="67"/>
      <c r="N3557" s="67"/>
      <c r="O3557" s="67"/>
      <c r="P3557" s="67"/>
      <c r="Q3557" s="67"/>
      <c r="S3557" s="71"/>
      <c r="U3557" s="71"/>
      <c r="W3557" s="71"/>
      <c r="Y3557" s="71"/>
    </row>
    <row r="3558" spans="1:25" s="70" customFormat="1" x14ac:dyDescent="0.2">
      <c r="A3558" s="67" t="s">
        <v>27</v>
      </c>
      <c r="B3558" s="67" t="s">
        <v>24</v>
      </c>
      <c r="C3558" s="67" t="s">
        <v>25</v>
      </c>
      <c r="D3558" s="67" t="s">
        <v>306</v>
      </c>
      <c r="E3558" s="87">
        <f>+IF(ISNUMBER(DATA!L945),DATA!L945,"n/a")</f>
        <v>15001</v>
      </c>
      <c r="F3558" s="78">
        <f>+IF(ISNUMBER(DATA!M945),DATA!M945,"n/a")</f>
        <v>0.26100000000000001</v>
      </c>
      <c r="G3558" s="87">
        <f>+IF(ISNUMBER(DATA!V945),DATA!V945,"n/a")</f>
        <v>48815</v>
      </c>
      <c r="H3558" s="78">
        <f>+IF(ISNUMBER(DATA!W945),DATA!W945,"n/a")</f>
        <v>0.252</v>
      </c>
      <c r="I3558" s="87">
        <f>+IF(ISNUMBER(DATA!AF945),DATA!AF945,"n/a")</f>
        <v>105307</v>
      </c>
      <c r="J3558" s="78">
        <f>+IF(ISNUMBER(DATA!AG945),DATA!AG945,"n/a")</f>
        <v>0.26500000000000001</v>
      </c>
      <c r="K3558" s="87">
        <f>+IF(ISNUMBER(DATA!AP945),DATA!AP945,"n/a")</f>
        <v>206579</v>
      </c>
      <c r="L3558" s="78">
        <f>+IF(ISNUMBER(DATA!AQ945),DATA!AQ945,"n/a")</f>
        <v>0.30599999999999999</v>
      </c>
      <c r="M3558" s="67"/>
      <c r="N3558" s="67"/>
      <c r="O3558" s="67"/>
      <c r="P3558" s="67"/>
      <c r="Q3558" s="67"/>
      <c r="S3558" s="71"/>
      <c r="U3558" s="71"/>
      <c r="W3558" s="71"/>
      <c r="Y3558" s="71"/>
    </row>
    <row r="3559" spans="1:25" s="70" customFormat="1" x14ac:dyDescent="0.2">
      <c r="A3559" s="67" t="s">
        <v>27</v>
      </c>
      <c r="B3559" s="67" t="s">
        <v>24</v>
      </c>
      <c r="C3559" s="67" t="s">
        <v>25</v>
      </c>
      <c r="D3559" s="67" t="s">
        <v>307</v>
      </c>
      <c r="E3559" s="87">
        <f>+IF(ISNUMBER(DATA!L946),DATA!L946,"n/a")</f>
        <v>60213</v>
      </c>
      <c r="F3559" s="78">
        <f>+IF(ISNUMBER(DATA!M946),DATA!M946,"n/a")</f>
        <v>-0.312</v>
      </c>
      <c r="G3559" s="87">
        <f>+IF(ISNUMBER(DATA!V946),DATA!V946,"n/a")</f>
        <v>190822</v>
      </c>
      <c r="H3559" s="78">
        <f>+IF(ISNUMBER(DATA!W946),DATA!W946,"n/a")</f>
        <v>-0.28999999999999998</v>
      </c>
      <c r="I3559" s="87">
        <f>+IF(ISNUMBER(DATA!AF946),DATA!AF946,"n/a")</f>
        <v>394733</v>
      </c>
      <c r="J3559" s="78">
        <f>+IF(ISNUMBER(DATA!AG946),DATA!AG946,"n/a")</f>
        <v>-0.24</v>
      </c>
      <c r="K3559" s="87">
        <f>+IF(ISNUMBER(DATA!AP946),DATA!AP946,"n/a")</f>
        <v>946329</v>
      </c>
      <c r="L3559" s="78">
        <f>+IF(ISNUMBER(DATA!AQ946),DATA!AQ946,"n/a")</f>
        <v>-5.8999999999999997E-2</v>
      </c>
      <c r="M3559" s="67"/>
      <c r="N3559" s="67"/>
      <c r="O3559" s="67"/>
      <c r="P3559" s="67"/>
      <c r="Q3559" s="67"/>
      <c r="S3559" s="71"/>
      <c r="U3559" s="71"/>
      <c r="W3559" s="71"/>
      <c r="Y3559" s="71"/>
    </row>
    <row r="3560" spans="1:25" s="70" customFormat="1" x14ac:dyDescent="0.2">
      <c r="A3560" s="67" t="s">
        <v>27</v>
      </c>
      <c r="B3560" s="67" t="s">
        <v>24</v>
      </c>
      <c r="C3560" s="67" t="s">
        <v>25</v>
      </c>
      <c r="D3560" s="67" t="s">
        <v>308</v>
      </c>
      <c r="E3560" s="87">
        <f>+IF(ISNUMBER(DATA!L947),DATA!L947,"n/a")</f>
        <v>36228</v>
      </c>
      <c r="F3560" s="78">
        <f>+IF(ISNUMBER(DATA!M947),DATA!M947,"n/a")</f>
        <v>-0.191</v>
      </c>
      <c r="G3560" s="87">
        <f>+IF(ISNUMBER(DATA!V947),DATA!V947,"n/a")</f>
        <v>122980</v>
      </c>
      <c r="H3560" s="78">
        <f>+IF(ISNUMBER(DATA!W947),DATA!W947,"n/a")</f>
        <v>-8.7999999999999995E-2</v>
      </c>
      <c r="I3560" s="87">
        <f>+IF(ISNUMBER(DATA!AF947),DATA!AF947,"n/a")</f>
        <v>258650</v>
      </c>
      <c r="J3560" s="78">
        <f>+IF(ISNUMBER(DATA!AG947),DATA!AG947,"n/a")</f>
        <v>-1E-3</v>
      </c>
      <c r="K3560" s="87">
        <f>+IF(ISNUMBER(DATA!AP947),DATA!AP947,"n/a")</f>
        <v>571813</v>
      </c>
      <c r="L3560" s="78">
        <f>+IF(ISNUMBER(DATA!AQ947),DATA!AQ947,"n/a")</f>
        <v>5.5E-2</v>
      </c>
      <c r="M3560" s="67"/>
      <c r="N3560" s="67"/>
      <c r="O3560" s="67"/>
      <c r="P3560" s="67"/>
      <c r="Q3560" s="67"/>
      <c r="S3560" s="71"/>
      <c r="U3560" s="71"/>
      <c r="W3560" s="71"/>
      <c r="Y3560" s="71"/>
    </row>
    <row r="3561" spans="1:25" s="70" customFormat="1" x14ac:dyDescent="0.2">
      <c r="A3561" s="67" t="s">
        <v>27</v>
      </c>
      <c r="B3561" s="67" t="s">
        <v>24</v>
      </c>
      <c r="C3561" s="67" t="s">
        <v>25</v>
      </c>
      <c r="D3561" s="67" t="s">
        <v>309</v>
      </c>
      <c r="E3561" s="87">
        <f>+IF(ISNUMBER(DATA!L948),DATA!L948,"n/a")</f>
        <v>26931</v>
      </c>
      <c r="F3561" s="78">
        <f>+IF(ISNUMBER(DATA!M948),DATA!M948,"n/a")</f>
        <v>0.216</v>
      </c>
      <c r="G3561" s="87">
        <f>+IF(ISNUMBER(DATA!V948),DATA!V948,"n/a")</f>
        <v>95495</v>
      </c>
      <c r="H3561" s="78">
        <f>+IF(ISNUMBER(DATA!W948),DATA!W948,"n/a")</f>
        <v>0.154</v>
      </c>
      <c r="I3561" s="87">
        <f>+IF(ISNUMBER(DATA!AF948),DATA!AF948,"n/a")</f>
        <v>213174</v>
      </c>
      <c r="J3561" s="78">
        <f>+IF(ISNUMBER(DATA!AG948),DATA!AG948,"n/a")</f>
        <v>0.2</v>
      </c>
      <c r="K3561" s="87">
        <f>+IF(ISNUMBER(DATA!AP948),DATA!AP948,"n/a")</f>
        <v>434933</v>
      </c>
      <c r="L3561" s="78">
        <f>+IF(ISNUMBER(DATA!AQ948),DATA!AQ948,"n/a")</f>
        <v>0.21</v>
      </c>
      <c r="M3561" s="67"/>
      <c r="N3561" s="67"/>
      <c r="O3561" s="67"/>
      <c r="P3561" s="67"/>
      <c r="Q3561" s="67"/>
      <c r="S3561" s="71"/>
      <c r="U3561" s="71"/>
      <c r="W3561" s="71"/>
      <c r="Y3561" s="71"/>
    </row>
    <row r="3562" spans="1:25" s="70" customFormat="1" x14ac:dyDescent="0.2">
      <c r="A3562" s="67" t="s">
        <v>27</v>
      </c>
      <c r="B3562" s="67" t="s">
        <v>24</v>
      </c>
      <c r="C3562" s="67" t="s">
        <v>25</v>
      </c>
      <c r="D3562" s="67" t="s">
        <v>310</v>
      </c>
      <c r="E3562" s="87">
        <f>+IF(ISNUMBER(DATA!L949),DATA!L949,"n/a")</f>
        <v>122133</v>
      </c>
      <c r="F3562" s="78">
        <f>+IF(ISNUMBER(DATA!M949),DATA!M949,"n/a")</f>
        <v>0.156</v>
      </c>
      <c r="G3562" s="87">
        <f>+IF(ISNUMBER(DATA!V949),DATA!V949,"n/a")</f>
        <v>380238</v>
      </c>
      <c r="H3562" s="78">
        <f>+IF(ISNUMBER(DATA!W949),DATA!W949,"n/a")</f>
        <v>0.23899999999999999</v>
      </c>
      <c r="I3562" s="87">
        <f>+IF(ISNUMBER(DATA!AF949),DATA!AF949,"n/a")</f>
        <v>783099</v>
      </c>
      <c r="J3562" s="78">
        <f>+IF(ISNUMBER(DATA!AG949),DATA!AG949,"n/a")</f>
        <v>0.41399999999999998</v>
      </c>
      <c r="K3562" s="87">
        <f>+IF(ISNUMBER(DATA!AP949),DATA!AP949,"n/a")</f>
        <v>1552111</v>
      </c>
      <c r="L3562" s="78">
        <f>+IF(ISNUMBER(DATA!AQ949),DATA!AQ949,"n/a")</f>
        <v>0.498</v>
      </c>
      <c r="M3562" s="67"/>
      <c r="N3562" s="67"/>
      <c r="O3562" s="67"/>
      <c r="P3562" s="67"/>
      <c r="Q3562" s="67"/>
      <c r="S3562" s="71"/>
      <c r="U3562" s="71"/>
      <c r="W3562" s="71"/>
      <c r="Y3562" s="71"/>
    </row>
    <row r="3563" spans="1:25" s="70" customFormat="1" x14ac:dyDescent="0.2">
      <c r="A3563" s="67" t="s">
        <v>27</v>
      </c>
      <c r="B3563" s="67" t="s">
        <v>24</v>
      </c>
      <c r="C3563" s="67" t="s">
        <v>25</v>
      </c>
      <c r="D3563" s="67" t="s">
        <v>311</v>
      </c>
      <c r="E3563" s="87">
        <f>+IF(ISNUMBER(DATA!L950),DATA!L950,"n/a")</f>
        <v>22774</v>
      </c>
      <c r="F3563" s="78">
        <f>+IF(ISNUMBER(DATA!M950),DATA!M950,"n/a")</f>
        <v>-5.3999999999999999E-2</v>
      </c>
      <c r="G3563" s="87">
        <f>+IF(ISNUMBER(DATA!V950),DATA!V950,"n/a")</f>
        <v>73679</v>
      </c>
      <c r="H3563" s="78">
        <f>+IF(ISNUMBER(DATA!W950),DATA!W950,"n/a")</f>
        <v>-8.9999999999999993E-3</v>
      </c>
      <c r="I3563" s="87">
        <f>+IF(ISNUMBER(DATA!AF950),DATA!AF950,"n/a")</f>
        <v>151024</v>
      </c>
      <c r="J3563" s="78">
        <f>+IF(ISNUMBER(DATA!AG950),DATA!AG950,"n/a")</f>
        <v>4.2999999999999997E-2</v>
      </c>
      <c r="K3563" s="87">
        <f>+IF(ISNUMBER(DATA!AP950),DATA!AP950,"n/a")</f>
        <v>324936</v>
      </c>
      <c r="L3563" s="78">
        <f>+IF(ISNUMBER(DATA!AQ950),DATA!AQ950,"n/a")</f>
        <v>0.191</v>
      </c>
      <c r="M3563" s="67"/>
      <c r="N3563" s="67"/>
      <c r="O3563" s="67"/>
      <c r="P3563" s="67"/>
      <c r="Q3563" s="67"/>
      <c r="S3563" s="71"/>
      <c r="U3563" s="71"/>
      <c r="W3563" s="71"/>
      <c r="Y3563" s="71"/>
    </row>
    <row r="3564" spans="1:25" s="70" customFormat="1" x14ac:dyDescent="0.2">
      <c r="A3564" s="67" t="s">
        <v>27</v>
      </c>
      <c r="B3564" s="67" t="s">
        <v>24</v>
      </c>
      <c r="C3564" s="67" t="s">
        <v>25</v>
      </c>
      <c r="D3564" s="67" t="s">
        <v>312</v>
      </c>
      <c r="E3564" s="87">
        <f>+IF(ISNUMBER(DATA!L951),DATA!L951,"n/a")</f>
        <v>33400</v>
      </c>
      <c r="F3564" s="78">
        <f>+IF(ISNUMBER(DATA!M951),DATA!M951,"n/a")</f>
        <v>0.123</v>
      </c>
      <c r="G3564" s="87">
        <f>+IF(ISNUMBER(DATA!V951),DATA!V951,"n/a")</f>
        <v>106902</v>
      </c>
      <c r="H3564" s="78">
        <f>+IF(ISNUMBER(DATA!W951),DATA!W951,"n/a")</f>
        <v>0.17299999999999999</v>
      </c>
      <c r="I3564" s="87">
        <f>+IF(ISNUMBER(DATA!AF951),DATA!AF951,"n/a")</f>
        <v>218822</v>
      </c>
      <c r="J3564" s="78">
        <f>+IF(ISNUMBER(DATA!AG951),DATA!AG951,"n/a")</f>
        <v>0.20100000000000001</v>
      </c>
      <c r="K3564" s="87">
        <f>+IF(ISNUMBER(DATA!AP951),DATA!AP951,"n/a")</f>
        <v>468247</v>
      </c>
      <c r="L3564" s="78">
        <f>+IF(ISNUMBER(DATA!AQ951),DATA!AQ951,"n/a")</f>
        <v>0.33900000000000002</v>
      </c>
      <c r="M3564" s="67"/>
      <c r="N3564" s="67"/>
      <c r="O3564" s="67"/>
      <c r="P3564" s="67"/>
      <c r="Q3564" s="67"/>
      <c r="S3564" s="71"/>
      <c r="U3564" s="71"/>
      <c r="W3564" s="71"/>
      <c r="Y3564" s="71"/>
    </row>
    <row r="3565" spans="1:25" s="70" customFormat="1" x14ac:dyDescent="0.2">
      <c r="A3565" s="67" t="s">
        <v>27</v>
      </c>
      <c r="B3565" s="67" t="s">
        <v>24</v>
      </c>
      <c r="C3565" s="67" t="s">
        <v>25</v>
      </c>
      <c r="D3565" s="67" t="s">
        <v>313</v>
      </c>
      <c r="E3565" s="87">
        <f>+IF(ISNUMBER(DATA!L952),DATA!L952,"n/a")</f>
        <v>12687</v>
      </c>
      <c r="F3565" s="78">
        <f>+IF(ISNUMBER(DATA!M952),DATA!M952,"n/a")</f>
        <v>-0.20300000000000001</v>
      </c>
      <c r="G3565" s="87">
        <f>+IF(ISNUMBER(DATA!V952),DATA!V952,"n/a")</f>
        <v>40704</v>
      </c>
      <c r="H3565" s="78">
        <f>+IF(ISNUMBER(DATA!W952),DATA!W952,"n/a")</f>
        <v>-0.216</v>
      </c>
      <c r="I3565" s="87">
        <f>+IF(ISNUMBER(DATA!AF952),DATA!AF952,"n/a")</f>
        <v>89446</v>
      </c>
      <c r="J3565" s="78">
        <f>+IF(ISNUMBER(DATA!AG952),DATA!AG952,"n/a")</f>
        <v>-0.17199999999999999</v>
      </c>
      <c r="K3565" s="87">
        <f>+IF(ISNUMBER(DATA!AP952),DATA!AP952,"n/a")</f>
        <v>199465</v>
      </c>
      <c r="L3565" s="78">
        <f>+IF(ISNUMBER(DATA!AQ952),DATA!AQ952,"n/a")</f>
        <v>-2.5000000000000001E-2</v>
      </c>
      <c r="M3565" s="67"/>
      <c r="N3565" s="67"/>
      <c r="O3565" s="67"/>
      <c r="P3565" s="67"/>
      <c r="Q3565" s="67"/>
      <c r="S3565" s="71"/>
      <c r="U3565" s="71"/>
      <c r="W3565" s="71"/>
      <c r="Y3565" s="71"/>
    </row>
    <row r="3566" spans="1:25" s="70" customFormat="1" x14ac:dyDescent="0.2">
      <c r="A3566" s="67" t="s">
        <v>27</v>
      </c>
      <c r="B3566" s="67" t="s">
        <v>24</v>
      </c>
      <c r="C3566" s="67" t="s">
        <v>25</v>
      </c>
      <c r="D3566" s="67" t="s">
        <v>314</v>
      </c>
      <c r="E3566" s="87">
        <f>+IF(ISNUMBER(DATA!L953),DATA!L953,"n/a")</f>
        <v>38251</v>
      </c>
      <c r="F3566" s="78">
        <f>+IF(ISNUMBER(DATA!M953),DATA!M953,"n/a")</f>
        <v>-8.6999999999999994E-2</v>
      </c>
      <c r="G3566" s="87">
        <f>+IF(ISNUMBER(DATA!V953),DATA!V953,"n/a")</f>
        <v>119677</v>
      </c>
      <c r="H3566" s="78">
        <f>+IF(ISNUMBER(DATA!W953),DATA!W953,"n/a")</f>
        <v>-0.109</v>
      </c>
      <c r="I3566" s="87">
        <f>+IF(ISNUMBER(DATA!AF953),DATA!AF953,"n/a")</f>
        <v>240708</v>
      </c>
      <c r="J3566" s="78">
        <f>+IF(ISNUMBER(DATA!AG953),DATA!AG953,"n/a")</f>
        <v>-0.13900000000000001</v>
      </c>
      <c r="K3566" s="87">
        <f>+IF(ISNUMBER(DATA!AP953),DATA!AP953,"n/a")</f>
        <v>537119</v>
      </c>
      <c r="L3566" s="78">
        <f>+IF(ISNUMBER(DATA!AQ953),DATA!AQ953,"n/a")</f>
        <v>-8.5999999999999993E-2</v>
      </c>
      <c r="M3566" s="67"/>
      <c r="N3566" s="67"/>
      <c r="O3566" s="67"/>
      <c r="P3566" s="67"/>
      <c r="Q3566" s="67"/>
      <c r="S3566" s="71"/>
      <c r="U3566" s="71"/>
      <c r="W3566" s="71"/>
      <c r="Y3566" s="71"/>
    </row>
    <row r="3567" spans="1:25" s="70" customFormat="1" x14ac:dyDescent="0.2">
      <c r="A3567" s="67" t="s">
        <v>27</v>
      </c>
      <c r="B3567" s="67" t="s">
        <v>24</v>
      </c>
      <c r="C3567" s="67" t="s">
        <v>25</v>
      </c>
      <c r="D3567" s="67" t="s">
        <v>315</v>
      </c>
      <c r="E3567" s="87">
        <f>+IF(ISNUMBER(DATA!L954),DATA!L954,"n/a")</f>
        <v>17719</v>
      </c>
      <c r="F3567" s="78">
        <f>+IF(ISNUMBER(DATA!M954),DATA!M954,"n/a")</f>
        <v>0.14199999999999999</v>
      </c>
      <c r="G3567" s="87">
        <f>+IF(ISNUMBER(DATA!V954),DATA!V954,"n/a")</f>
        <v>52995</v>
      </c>
      <c r="H3567" s="78">
        <f>+IF(ISNUMBER(DATA!W954),DATA!W954,"n/a")</f>
        <v>0.14199999999999999</v>
      </c>
      <c r="I3567" s="87">
        <f>+IF(ISNUMBER(DATA!AF954),DATA!AF954,"n/a")</f>
        <v>111366</v>
      </c>
      <c r="J3567" s="78">
        <f>+IF(ISNUMBER(DATA!AG954),DATA!AG954,"n/a")</f>
        <v>0.16600000000000001</v>
      </c>
      <c r="K3567" s="87">
        <f>+IF(ISNUMBER(DATA!AP954),DATA!AP954,"n/a")</f>
        <v>224564</v>
      </c>
      <c r="L3567" s="78">
        <f>+IF(ISNUMBER(DATA!AQ954),DATA!AQ954,"n/a")</f>
        <v>0.15</v>
      </c>
      <c r="M3567" s="67"/>
      <c r="N3567" s="67"/>
      <c r="O3567" s="67"/>
      <c r="P3567" s="67"/>
      <c r="Q3567" s="67"/>
      <c r="S3567" s="71"/>
      <c r="U3567" s="71"/>
      <c r="W3567" s="71"/>
      <c r="Y3567" s="71"/>
    </row>
    <row r="3568" spans="1:25" s="70" customFormat="1" x14ac:dyDescent="0.2">
      <c r="A3568" s="67" t="s">
        <v>27</v>
      </c>
      <c r="B3568" s="67" t="s">
        <v>24</v>
      </c>
      <c r="C3568" s="67" t="s">
        <v>25</v>
      </c>
      <c r="D3568" s="67" t="s">
        <v>316</v>
      </c>
      <c r="E3568" s="87">
        <f>+IF(ISNUMBER(DATA!L955),DATA!L955,"n/a")</f>
        <v>39546</v>
      </c>
      <c r="F3568" s="78">
        <f>+IF(ISNUMBER(DATA!M955),DATA!M955,"n/a")</f>
        <v>2.3E-2</v>
      </c>
      <c r="G3568" s="87">
        <f>+IF(ISNUMBER(DATA!V955),DATA!V955,"n/a")</f>
        <v>136860</v>
      </c>
      <c r="H3568" s="78">
        <f>+IF(ISNUMBER(DATA!W955),DATA!W955,"n/a")</f>
        <v>6.7000000000000004E-2</v>
      </c>
      <c r="I3568" s="87">
        <f>+IF(ISNUMBER(DATA!AF955),DATA!AF955,"n/a")</f>
        <v>280237</v>
      </c>
      <c r="J3568" s="78">
        <f>+IF(ISNUMBER(DATA!AG955),DATA!AG955,"n/a")</f>
        <v>8.3000000000000004E-2</v>
      </c>
      <c r="K3568" s="87">
        <f>+IF(ISNUMBER(DATA!AP955),DATA!AP955,"n/a")</f>
        <v>570351</v>
      </c>
      <c r="L3568" s="78">
        <f>+IF(ISNUMBER(DATA!AQ955),DATA!AQ955,"n/a")</f>
        <v>9.7000000000000003E-2</v>
      </c>
      <c r="M3568" s="67"/>
      <c r="N3568" s="67"/>
      <c r="O3568" s="67"/>
      <c r="P3568" s="67"/>
      <c r="Q3568" s="67"/>
      <c r="S3568" s="71"/>
      <c r="U3568" s="71"/>
      <c r="W3568" s="71"/>
      <c r="Y3568" s="71"/>
    </row>
    <row r="3569" spans="1:25" s="70" customFormat="1" x14ac:dyDescent="0.2">
      <c r="A3569" s="67" t="s">
        <v>27</v>
      </c>
      <c r="B3569" s="67" t="s">
        <v>24</v>
      </c>
      <c r="C3569" s="67" t="s">
        <v>25</v>
      </c>
      <c r="D3569" s="67" t="s">
        <v>317</v>
      </c>
      <c r="E3569" s="87">
        <f>+IF(ISNUMBER(DATA!L956),DATA!L956,"n/a")</f>
        <v>68227</v>
      </c>
      <c r="F3569" s="78">
        <f>+IF(ISNUMBER(DATA!M956),DATA!M956,"n/a")</f>
        <v>-0.24099999999999999</v>
      </c>
      <c r="G3569" s="87">
        <f>+IF(ISNUMBER(DATA!V956),DATA!V956,"n/a")</f>
        <v>218641</v>
      </c>
      <c r="H3569" s="78">
        <f>+IF(ISNUMBER(DATA!W956),DATA!W956,"n/a")</f>
        <v>-0.25600000000000001</v>
      </c>
      <c r="I3569" s="87">
        <f>+IF(ISNUMBER(DATA!AF956),DATA!AF956,"n/a")</f>
        <v>438719</v>
      </c>
      <c r="J3569" s="78">
        <f>+IF(ISNUMBER(DATA!AG956),DATA!AG956,"n/a")</f>
        <v>-0.27600000000000002</v>
      </c>
      <c r="K3569" s="87">
        <f>+IF(ISNUMBER(DATA!AP956),DATA!AP956,"n/a")</f>
        <v>959661</v>
      </c>
      <c r="L3569" s="78">
        <f>+IF(ISNUMBER(DATA!AQ956),DATA!AQ956,"n/a")</f>
        <v>-0.23100000000000001</v>
      </c>
      <c r="M3569" s="67"/>
      <c r="N3569" s="67"/>
      <c r="O3569" s="67"/>
      <c r="P3569" s="67"/>
      <c r="Q3569" s="67"/>
      <c r="S3569" s="71"/>
      <c r="U3569" s="71"/>
      <c r="W3569" s="71"/>
      <c r="Y3569" s="71"/>
    </row>
    <row r="3570" spans="1:25" s="70" customFormat="1" x14ac:dyDescent="0.2">
      <c r="A3570" s="67" t="s">
        <v>27</v>
      </c>
      <c r="B3570" s="67" t="s">
        <v>24</v>
      </c>
      <c r="C3570" s="67" t="s">
        <v>25</v>
      </c>
      <c r="D3570" s="67" t="s">
        <v>318</v>
      </c>
      <c r="E3570" s="87">
        <f>+IF(ISNUMBER(DATA!L957),DATA!L957,"n/a")</f>
        <v>125245</v>
      </c>
      <c r="F3570" s="78">
        <f>+IF(ISNUMBER(DATA!M957),DATA!M957,"n/a")</f>
        <v>0.186</v>
      </c>
      <c r="G3570" s="87">
        <f>+IF(ISNUMBER(DATA!V957),DATA!V957,"n/a")</f>
        <v>383974</v>
      </c>
      <c r="H3570" s="78">
        <f>+IF(ISNUMBER(DATA!W957),DATA!W957,"n/a")</f>
        <v>0.19500000000000001</v>
      </c>
      <c r="I3570" s="87">
        <f>+IF(ISNUMBER(DATA!AF957),DATA!AF957,"n/a")</f>
        <v>777509</v>
      </c>
      <c r="J3570" s="78">
        <f>+IF(ISNUMBER(DATA!AG957),DATA!AG957,"n/a")</f>
        <v>0.17100000000000001</v>
      </c>
      <c r="K3570" s="87">
        <f>+IF(ISNUMBER(DATA!AP957),DATA!AP957,"n/a")</f>
        <v>1589695</v>
      </c>
      <c r="L3570" s="78">
        <f>+IF(ISNUMBER(DATA!AQ957),DATA!AQ957,"n/a")</f>
        <v>0.159</v>
      </c>
      <c r="M3570" s="67"/>
      <c r="N3570" s="67"/>
      <c r="O3570" s="67"/>
      <c r="P3570" s="67"/>
      <c r="Q3570" s="67"/>
      <c r="S3570" s="71"/>
      <c r="U3570" s="71"/>
      <c r="W3570" s="71"/>
      <c r="Y3570" s="71"/>
    </row>
    <row r="3571" spans="1:25" s="70" customFormat="1" x14ac:dyDescent="0.2">
      <c r="A3571" s="67" t="s">
        <v>27</v>
      </c>
      <c r="B3571" s="67" t="s">
        <v>24</v>
      </c>
      <c r="C3571" s="67" t="s">
        <v>25</v>
      </c>
      <c r="D3571" s="67" t="s">
        <v>319</v>
      </c>
      <c r="E3571" s="87">
        <f>+IF(ISNUMBER(DATA!L958),DATA!L958,"n/a")</f>
        <v>47524</v>
      </c>
      <c r="F3571" s="78">
        <f>+IF(ISNUMBER(DATA!M958),DATA!M958,"n/a")</f>
        <v>0.17799999999999999</v>
      </c>
      <c r="G3571" s="87">
        <f>+IF(ISNUMBER(DATA!V958),DATA!V958,"n/a")</f>
        <v>157554</v>
      </c>
      <c r="H3571" s="78">
        <f>+IF(ISNUMBER(DATA!W958),DATA!W958,"n/a")</f>
        <v>9.9000000000000005E-2</v>
      </c>
      <c r="I3571" s="87">
        <f>+IF(ISNUMBER(DATA!AF958),DATA!AF958,"n/a")</f>
        <v>322089</v>
      </c>
      <c r="J3571" s="78">
        <f>+IF(ISNUMBER(DATA!AG958),DATA!AG958,"n/a")</f>
        <v>0.17899999999999999</v>
      </c>
      <c r="K3571" s="87">
        <f>+IF(ISNUMBER(DATA!AP958),DATA!AP958,"n/a")</f>
        <v>666792</v>
      </c>
      <c r="L3571" s="78">
        <f>+IF(ISNUMBER(DATA!AQ958),DATA!AQ958,"n/a")</f>
        <v>0.255</v>
      </c>
      <c r="M3571" s="67"/>
      <c r="N3571" s="67"/>
      <c r="O3571" s="67"/>
      <c r="P3571" s="67"/>
      <c r="Q3571" s="67"/>
      <c r="S3571" s="71"/>
      <c r="U3571" s="71"/>
      <c r="W3571" s="71"/>
      <c r="Y3571" s="71"/>
    </row>
    <row r="3572" spans="1:25" s="70" customFormat="1" x14ac:dyDescent="0.2">
      <c r="A3572" s="67" t="s">
        <v>27</v>
      </c>
      <c r="B3572" s="67" t="s">
        <v>24</v>
      </c>
      <c r="C3572" s="67" t="s">
        <v>25</v>
      </c>
      <c r="D3572" s="67" t="s">
        <v>320</v>
      </c>
      <c r="E3572" s="87">
        <f>+IF(ISNUMBER(DATA!L959),DATA!L959,"n/a")</f>
        <v>29141</v>
      </c>
      <c r="F3572" s="78">
        <f>+IF(ISNUMBER(DATA!M959),DATA!M959,"n/a")</f>
        <v>0.46899999999999997</v>
      </c>
      <c r="G3572" s="87">
        <f>+IF(ISNUMBER(DATA!V959),DATA!V959,"n/a")</f>
        <v>79192</v>
      </c>
      <c r="H3572" s="78">
        <f>+IF(ISNUMBER(DATA!W959),DATA!W959,"n/a")</f>
        <v>0.318</v>
      </c>
      <c r="I3572" s="87">
        <f>+IF(ISNUMBER(DATA!AF959),DATA!AF959,"n/a")</f>
        <v>160259</v>
      </c>
      <c r="J3572" s="78">
        <f>+IF(ISNUMBER(DATA!AG959),DATA!AG959,"n/a")</f>
        <v>0.20399999999999999</v>
      </c>
      <c r="K3572" s="87">
        <f>+IF(ISNUMBER(DATA!AP959),DATA!AP959,"n/a")</f>
        <v>323822</v>
      </c>
      <c r="L3572" s="78">
        <f>+IF(ISNUMBER(DATA!AQ959),DATA!AQ959,"n/a")</f>
        <v>0.223</v>
      </c>
      <c r="M3572" s="67"/>
      <c r="N3572" s="67"/>
      <c r="O3572" s="67"/>
      <c r="P3572" s="67"/>
      <c r="Q3572" s="67"/>
      <c r="S3572" s="71"/>
      <c r="U3572" s="71"/>
      <c r="W3572" s="71"/>
      <c r="Y3572" s="71"/>
    </row>
    <row r="3573" spans="1:25" s="70" customFormat="1" x14ac:dyDescent="0.2">
      <c r="A3573" s="67" t="s">
        <v>27</v>
      </c>
      <c r="B3573" s="67" t="s">
        <v>24</v>
      </c>
      <c r="C3573" s="67" t="s">
        <v>25</v>
      </c>
      <c r="D3573" s="67" t="s">
        <v>321</v>
      </c>
      <c r="E3573" s="87">
        <f>+IF(ISNUMBER(DATA!L960),DATA!L960,"n/a")</f>
        <v>58559</v>
      </c>
      <c r="F3573" s="78">
        <f>+IF(ISNUMBER(DATA!M960),DATA!M960,"n/a")</f>
        <v>0.41499999999999998</v>
      </c>
      <c r="G3573" s="87">
        <f>+IF(ISNUMBER(DATA!V960),DATA!V960,"n/a")</f>
        <v>190219</v>
      </c>
      <c r="H3573" s="78">
        <f>+IF(ISNUMBER(DATA!W960),DATA!W960,"n/a")</f>
        <v>0.14099999999999999</v>
      </c>
      <c r="I3573" s="87">
        <f>+IF(ISNUMBER(DATA!AF960),DATA!AF960,"n/a")</f>
        <v>383154</v>
      </c>
      <c r="J3573" s="78">
        <f>+IF(ISNUMBER(DATA!AG960),DATA!AG960,"n/a")</f>
        <v>0.19500000000000001</v>
      </c>
      <c r="K3573" s="87">
        <f>+IF(ISNUMBER(DATA!AP960),DATA!AP960,"n/a")</f>
        <v>821273</v>
      </c>
      <c r="L3573" s="78">
        <f>+IF(ISNUMBER(DATA!AQ960),DATA!AQ960,"n/a")</f>
        <v>0.20799999999999999</v>
      </c>
      <c r="M3573" s="67"/>
      <c r="N3573" s="67"/>
      <c r="O3573" s="67"/>
      <c r="P3573" s="67"/>
      <c r="Q3573" s="67"/>
      <c r="S3573" s="71"/>
      <c r="U3573" s="71"/>
      <c r="W3573" s="71"/>
      <c r="Y3573" s="71"/>
    </row>
    <row r="3574" spans="1:25" s="70" customFormat="1" x14ac:dyDescent="0.2">
      <c r="A3574" s="67" t="s">
        <v>27</v>
      </c>
      <c r="B3574" s="67" t="s">
        <v>24</v>
      </c>
      <c r="C3574" s="67" t="s">
        <v>25</v>
      </c>
      <c r="D3574" s="67" t="s">
        <v>347</v>
      </c>
      <c r="E3574" s="87">
        <f>+IF(ISNUMBER(DATA!L961),DATA!L961,"n/a")</f>
        <v>12012</v>
      </c>
      <c r="F3574" s="78">
        <f>+IF(ISNUMBER(DATA!M961),DATA!M961,"n/a")</f>
        <v>0.19900000000000001</v>
      </c>
      <c r="G3574" s="87">
        <f>+IF(ISNUMBER(DATA!V961),DATA!V961,"n/a")</f>
        <v>40915</v>
      </c>
      <c r="H3574" s="78">
        <f>+IF(ISNUMBER(DATA!W961),DATA!W961,"n/a")</f>
        <v>0.17199999999999999</v>
      </c>
      <c r="I3574" s="87">
        <f>+IF(ISNUMBER(DATA!AF961),DATA!AF961,"n/a")</f>
        <v>90479</v>
      </c>
      <c r="J3574" s="78">
        <f>+IF(ISNUMBER(DATA!AG961),DATA!AG961,"n/a")</f>
        <v>0.27</v>
      </c>
      <c r="K3574" s="87">
        <f>+IF(ISNUMBER(DATA!AP961),DATA!AP961,"n/a")</f>
        <v>174924</v>
      </c>
      <c r="L3574" s="78">
        <f>+IF(ISNUMBER(DATA!AQ961),DATA!AQ961,"n/a")</f>
        <v>0.35799999999999998</v>
      </c>
      <c r="M3574" s="67"/>
      <c r="N3574" s="67"/>
      <c r="O3574" s="67"/>
      <c r="P3574" s="67"/>
      <c r="Q3574" s="67"/>
      <c r="S3574" s="71"/>
      <c r="U3574" s="71"/>
      <c r="W3574" s="71"/>
      <c r="Y3574" s="71"/>
    </row>
    <row r="3575" spans="1:25" s="70" customFormat="1" x14ac:dyDescent="0.2">
      <c r="A3575" s="67" t="s">
        <v>27</v>
      </c>
      <c r="B3575" s="67" t="s">
        <v>24</v>
      </c>
      <c r="C3575" s="67" t="s">
        <v>25</v>
      </c>
      <c r="D3575" s="67" t="s">
        <v>348</v>
      </c>
      <c r="E3575" s="87">
        <f>+IF(ISNUMBER(DATA!L962),DATA!L962,"n/a")</f>
        <v>43586</v>
      </c>
      <c r="F3575" s="78">
        <f>+IF(ISNUMBER(DATA!M962),DATA!M962,"n/a")</f>
        <v>0.01</v>
      </c>
      <c r="G3575" s="87">
        <f>+IF(ISNUMBER(DATA!V962),DATA!V962,"n/a")</f>
        <v>143727</v>
      </c>
      <c r="H3575" s="78">
        <f>+IF(ISNUMBER(DATA!W962),DATA!W962,"n/a")</f>
        <v>0.12</v>
      </c>
      <c r="I3575" s="87">
        <f>+IF(ISNUMBER(DATA!AF962),DATA!AF962,"n/a")</f>
        <v>299868</v>
      </c>
      <c r="J3575" s="78">
        <f>+IF(ISNUMBER(DATA!AG962),DATA!AG962,"n/a")</f>
        <v>0.187</v>
      </c>
      <c r="K3575" s="87">
        <f>+IF(ISNUMBER(DATA!AP962),DATA!AP962,"n/a")</f>
        <v>602189</v>
      </c>
      <c r="L3575" s="78">
        <f>+IF(ISNUMBER(DATA!AQ962),DATA!AQ962,"n/a")</f>
        <v>0.191</v>
      </c>
      <c r="M3575" s="67"/>
      <c r="N3575" s="67"/>
      <c r="O3575" s="67"/>
      <c r="P3575" s="67"/>
      <c r="Q3575" s="67"/>
      <c r="S3575" s="71"/>
      <c r="U3575" s="71"/>
      <c r="W3575" s="71"/>
      <c r="Y3575" s="71"/>
    </row>
    <row r="3576" spans="1:25" x14ac:dyDescent="0.2">
      <c r="E3576" s="101"/>
      <c r="F3576" s="103"/>
      <c r="G3576" s="101"/>
      <c r="H3576" s="103"/>
      <c r="I3576" s="101"/>
      <c r="J3576" s="103"/>
      <c r="K3576" s="101"/>
      <c r="L3576" s="103"/>
    </row>
    <row r="3577" spans="1:25" s="70" customFormat="1" x14ac:dyDescent="0.2">
      <c r="A3577" s="67" t="s">
        <v>27</v>
      </c>
      <c r="B3577" s="67" t="s">
        <v>24</v>
      </c>
      <c r="C3577" s="67" t="s">
        <v>10</v>
      </c>
      <c r="D3577" s="67" t="s">
        <v>274</v>
      </c>
      <c r="E3577" s="88">
        <f>+IF(ISNUMBER(DATA!N913),DATA!N913,"n/a")</f>
        <v>4.76</v>
      </c>
      <c r="F3577" s="78">
        <f>+IF(ISNUMBER(DATA!O913),DATA!O913,"n/a")</f>
        <v>4.9000000000000002E-2</v>
      </c>
      <c r="G3577" s="88">
        <f>+IF(ISNUMBER(DATA!X913),DATA!X913,"n/a")</f>
        <v>4.5999999999999996</v>
      </c>
      <c r="H3577" s="78">
        <f>+IF(ISNUMBER(DATA!Y913),DATA!Y913,"n/a")</f>
        <v>2.1999999999999999E-2</v>
      </c>
      <c r="I3577" s="88">
        <f>+IF(ISNUMBER(DATA!AH913),DATA!AH913,"n/a")</f>
        <v>4.46</v>
      </c>
      <c r="J3577" s="78">
        <f>+IF(ISNUMBER(DATA!AI913),DATA!AI913,"n/a")</f>
        <v>-0.01</v>
      </c>
      <c r="K3577" s="88">
        <f>+IF(ISNUMBER(DATA!AR913),DATA!AR913,"n/a")</f>
        <v>4.54</v>
      </c>
      <c r="L3577" s="78">
        <f>+IF(ISNUMBER(DATA!AS913),DATA!AS913,"n/a")</f>
        <v>-8.0000000000000002E-3</v>
      </c>
      <c r="M3577" s="67"/>
      <c r="N3577" s="67"/>
      <c r="O3577" s="67"/>
      <c r="P3577" s="67"/>
      <c r="Q3577" s="67"/>
      <c r="S3577" s="71"/>
      <c r="U3577" s="71"/>
      <c r="W3577" s="71"/>
      <c r="Y3577" s="71"/>
    </row>
    <row r="3578" spans="1:25" s="70" customFormat="1" x14ac:dyDescent="0.2">
      <c r="A3578" s="67" t="s">
        <v>27</v>
      </c>
      <c r="B3578" s="67" t="s">
        <v>24</v>
      </c>
      <c r="C3578" s="67" t="s">
        <v>10</v>
      </c>
      <c r="D3578" s="67" t="s">
        <v>275</v>
      </c>
      <c r="E3578" s="88">
        <f>+IF(ISNUMBER(DATA!N914),DATA!N914,"n/a")</f>
        <v>4.34</v>
      </c>
      <c r="F3578" s="78">
        <f>+IF(ISNUMBER(DATA!O914),DATA!O914,"n/a")</f>
        <v>-0.12</v>
      </c>
      <c r="G3578" s="88">
        <f>+IF(ISNUMBER(DATA!X914),DATA!X914,"n/a")</f>
        <v>4.34</v>
      </c>
      <c r="H3578" s="78">
        <f>+IF(ISNUMBER(DATA!Y914),DATA!Y914,"n/a")</f>
        <v>-4.1000000000000002E-2</v>
      </c>
      <c r="I3578" s="88">
        <f>+IF(ISNUMBER(DATA!AH914),DATA!AH914,"n/a")</f>
        <v>4.38</v>
      </c>
      <c r="J3578" s="78">
        <f>+IF(ISNUMBER(DATA!AI914),DATA!AI914,"n/a")</f>
        <v>-3.5999999999999997E-2</v>
      </c>
      <c r="K3578" s="88">
        <f>+IF(ISNUMBER(DATA!AR914),DATA!AR914,"n/a")</f>
        <v>4.53</v>
      </c>
      <c r="L3578" s="78">
        <f>+IF(ISNUMBER(DATA!AS914),DATA!AS914,"n/a")</f>
        <v>1E-3</v>
      </c>
      <c r="M3578" s="67"/>
      <c r="N3578" s="67"/>
      <c r="O3578" s="67"/>
      <c r="P3578" s="67"/>
      <c r="Q3578" s="67"/>
      <c r="S3578" s="71"/>
      <c r="U3578" s="71"/>
      <c r="W3578" s="71"/>
      <c r="Y3578" s="71"/>
    </row>
    <row r="3579" spans="1:25" s="70" customFormat="1" x14ac:dyDescent="0.2">
      <c r="A3579" s="67" t="s">
        <v>27</v>
      </c>
      <c r="B3579" s="67" t="s">
        <v>24</v>
      </c>
      <c r="C3579" s="67" t="s">
        <v>10</v>
      </c>
      <c r="D3579" s="67" t="s">
        <v>276</v>
      </c>
      <c r="E3579" s="88">
        <f>+IF(ISNUMBER(DATA!N915),DATA!N915,"n/a")</f>
        <v>4.28</v>
      </c>
      <c r="F3579" s="78">
        <f>+IF(ISNUMBER(DATA!O915),DATA!O915,"n/a")</f>
        <v>7.4999999999999997E-2</v>
      </c>
      <c r="G3579" s="88">
        <f>+IF(ISNUMBER(DATA!X915),DATA!X915,"n/a")</f>
        <v>4.1900000000000004</v>
      </c>
      <c r="H3579" s="78">
        <f>+IF(ISNUMBER(DATA!Y915),DATA!Y915,"n/a")</f>
        <v>6.0999999999999999E-2</v>
      </c>
      <c r="I3579" s="88">
        <f>+IF(ISNUMBER(DATA!AH915),DATA!AH915,"n/a")</f>
        <v>4.1399999999999997</v>
      </c>
      <c r="J3579" s="78">
        <f>+IF(ISNUMBER(DATA!AI915),DATA!AI915,"n/a")</f>
        <v>5.1999999999999998E-2</v>
      </c>
      <c r="K3579" s="88">
        <f>+IF(ISNUMBER(DATA!AR915),DATA!AR915,"n/a")</f>
        <v>4.03</v>
      </c>
      <c r="L3579" s="78">
        <f>+IF(ISNUMBER(DATA!AS915),DATA!AS915,"n/a")</f>
        <v>2E-3</v>
      </c>
      <c r="M3579" s="67"/>
      <c r="N3579" s="67"/>
      <c r="O3579" s="67"/>
      <c r="P3579" s="67"/>
      <c r="Q3579" s="67"/>
      <c r="S3579" s="71"/>
      <c r="U3579" s="71"/>
      <c r="W3579" s="71"/>
      <c r="Y3579" s="71"/>
    </row>
    <row r="3580" spans="1:25" s="70" customFormat="1" x14ac:dyDescent="0.2">
      <c r="A3580" s="67" t="s">
        <v>27</v>
      </c>
      <c r="B3580" s="67" t="s">
        <v>24</v>
      </c>
      <c r="C3580" s="67" t="s">
        <v>10</v>
      </c>
      <c r="D3580" s="67" t="s">
        <v>277</v>
      </c>
      <c r="E3580" s="88">
        <f>+IF(ISNUMBER(DATA!N916),DATA!N916,"n/a")</f>
        <v>4.3099999999999996</v>
      </c>
      <c r="F3580" s="78">
        <f>+IF(ISNUMBER(DATA!O916),DATA!O916,"n/a")</f>
        <v>-6.9000000000000006E-2</v>
      </c>
      <c r="G3580" s="88">
        <f>+IF(ISNUMBER(DATA!X916),DATA!X916,"n/a")</f>
        <v>4.29</v>
      </c>
      <c r="H3580" s="78">
        <f>+IF(ISNUMBER(DATA!Y916),DATA!Y916,"n/a")</f>
        <v>-1.0999999999999999E-2</v>
      </c>
      <c r="I3580" s="88">
        <f>+IF(ISNUMBER(DATA!AH916),DATA!AH916,"n/a")</f>
        <v>4.28</v>
      </c>
      <c r="J3580" s="78">
        <f>+IF(ISNUMBER(DATA!AI916),DATA!AI916,"n/a")</f>
        <v>-2.4E-2</v>
      </c>
      <c r="K3580" s="88">
        <f>+IF(ISNUMBER(DATA!AR916),DATA!AR916,"n/a")</f>
        <v>4.32</v>
      </c>
      <c r="L3580" s="78">
        <f>+IF(ISNUMBER(DATA!AS916),DATA!AS916,"n/a")</f>
        <v>-0.02</v>
      </c>
      <c r="M3580" s="67"/>
      <c r="N3580" s="67"/>
      <c r="O3580" s="67"/>
      <c r="P3580" s="67"/>
      <c r="Q3580" s="67"/>
      <c r="S3580" s="71"/>
      <c r="U3580" s="71"/>
      <c r="W3580" s="71"/>
      <c r="Y3580" s="71"/>
    </row>
    <row r="3581" spans="1:25" s="70" customFormat="1" x14ac:dyDescent="0.2">
      <c r="A3581" s="67" t="s">
        <v>27</v>
      </c>
      <c r="B3581" s="67" t="s">
        <v>24</v>
      </c>
      <c r="C3581" s="67" t="s">
        <v>10</v>
      </c>
      <c r="D3581" s="67" t="s">
        <v>278</v>
      </c>
      <c r="E3581" s="88">
        <f>+IF(ISNUMBER(DATA!N917),DATA!N917,"n/a")</f>
        <v>3.81</v>
      </c>
      <c r="F3581" s="78">
        <f>+IF(ISNUMBER(DATA!O917),DATA!O917,"n/a")</f>
        <v>1.4E-2</v>
      </c>
      <c r="G3581" s="88">
        <f>+IF(ISNUMBER(DATA!X917),DATA!X917,"n/a")</f>
        <v>3.79</v>
      </c>
      <c r="H3581" s="78">
        <f>+IF(ISNUMBER(DATA!Y917),DATA!Y917,"n/a")</f>
        <v>1E-3</v>
      </c>
      <c r="I3581" s="88">
        <f>+IF(ISNUMBER(DATA!AH917),DATA!AH917,"n/a")</f>
        <v>3.77</v>
      </c>
      <c r="J3581" s="78">
        <f>+IF(ISNUMBER(DATA!AI917),DATA!AI917,"n/a")</f>
        <v>-6.0000000000000001E-3</v>
      </c>
      <c r="K3581" s="88">
        <f>+IF(ISNUMBER(DATA!AR917),DATA!AR917,"n/a")</f>
        <v>3.68</v>
      </c>
      <c r="L3581" s="78">
        <f>+IF(ISNUMBER(DATA!AS917),DATA!AS917,"n/a")</f>
        <v>-4.3999999999999997E-2</v>
      </c>
      <c r="M3581" s="67"/>
      <c r="N3581" s="67"/>
      <c r="O3581" s="67"/>
      <c r="P3581" s="67"/>
      <c r="Q3581" s="67"/>
      <c r="S3581" s="71"/>
      <c r="U3581" s="71"/>
      <c r="W3581" s="71"/>
      <c r="Y3581" s="71"/>
    </row>
    <row r="3582" spans="1:25" s="70" customFormat="1" x14ac:dyDescent="0.2">
      <c r="A3582" s="67" t="s">
        <v>27</v>
      </c>
      <c r="B3582" s="67" t="s">
        <v>24</v>
      </c>
      <c r="C3582" s="67" t="s">
        <v>10</v>
      </c>
      <c r="D3582" s="67" t="s">
        <v>279</v>
      </c>
      <c r="E3582" s="88">
        <f>+IF(ISNUMBER(DATA!N918),DATA!N918,"n/a")</f>
        <v>4.13</v>
      </c>
      <c r="F3582" s="78">
        <f>+IF(ISNUMBER(DATA!O918),DATA!O918,"n/a")</f>
        <v>1.2E-2</v>
      </c>
      <c r="G3582" s="88">
        <f>+IF(ISNUMBER(DATA!X918),DATA!X918,"n/a")</f>
        <v>4.16</v>
      </c>
      <c r="H3582" s="78">
        <f>+IF(ISNUMBER(DATA!Y918),DATA!Y918,"n/a")</f>
        <v>1.4999999999999999E-2</v>
      </c>
      <c r="I3582" s="88">
        <f>+IF(ISNUMBER(DATA!AH918),DATA!AH918,"n/a")</f>
        <v>4.1500000000000004</v>
      </c>
      <c r="J3582" s="78">
        <f>+IF(ISNUMBER(DATA!AI918),DATA!AI918,"n/a")</f>
        <v>8.9999999999999993E-3</v>
      </c>
      <c r="K3582" s="88">
        <f>+IF(ISNUMBER(DATA!AR918),DATA!AR918,"n/a")</f>
        <v>4.12</v>
      </c>
      <c r="L3582" s="78">
        <f>+IF(ISNUMBER(DATA!AS918),DATA!AS918,"n/a")</f>
        <v>8.0000000000000002E-3</v>
      </c>
      <c r="M3582" s="67"/>
      <c r="N3582" s="67"/>
      <c r="O3582" s="67"/>
      <c r="P3582" s="67"/>
      <c r="Q3582" s="67"/>
      <c r="S3582" s="71"/>
      <c r="U3582" s="71"/>
      <c r="W3582" s="71"/>
      <c r="Y3582" s="71"/>
    </row>
    <row r="3583" spans="1:25" s="70" customFormat="1" x14ac:dyDescent="0.2">
      <c r="A3583" s="67" t="s">
        <v>27</v>
      </c>
      <c r="B3583" s="67" t="s">
        <v>24</v>
      </c>
      <c r="C3583" s="67" t="s">
        <v>10</v>
      </c>
      <c r="D3583" s="67" t="s">
        <v>280</v>
      </c>
      <c r="E3583" s="88">
        <f>+IF(ISNUMBER(DATA!N919),DATA!N919,"n/a")</f>
        <v>4.57</v>
      </c>
      <c r="F3583" s="78">
        <f>+IF(ISNUMBER(DATA!O919),DATA!O919,"n/a")</f>
        <v>1.9E-2</v>
      </c>
      <c r="G3583" s="88">
        <f>+IF(ISNUMBER(DATA!X919),DATA!X919,"n/a")</f>
        <v>4.5599999999999996</v>
      </c>
      <c r="H3583" s="78">
        <f>+IF(ISNUMBER(DATA!Y919),DATA!Y919,"n/a")</f>
        <v>2.4E-2</v>
      </c>
      <c r="I3583" s="88">
        <f>+IF(ISNUMBER(DATA!AH919),DATA!AH919,"n/a")</f>
        <v>4.5999999999999996</v>
      </c>
      <c r="J3583" s="78">
        <f>+IF(ISNUMBER(DATA!AI919),DATA!AI919,"n/a")</f>
        <v>4.2000000000000003E-2</v>
      </c>
      <c r="K3583" s="88">
        <f>+IF(ISNUMBER(DATA!AR919),DATA!AR919,"n/a")</f>
        <v>4.49</v>
      </c>
      <c r="L3583" s="78">
        <f>+IF(ISNUMBER(DATA!AS919),DATA!AS919,"n/a")</f>
        <v>5.0000000000000001E-3</v>
      </c>
      <c r="M3583" s="67"/>
      <c r="N3583" s="67"/>
      <c r="O3583" s="67"/>
      <c r="P3583" s="67"/>
      <c r="Q3583" s="67"/>
      <c r="S3583" s="71"/>
      <c r="U3583" s="71"/>
      <c r="W3583" s="71"/>
      <c r="Y3583" s="71"/>
    </row>
    <row r="3584" spans="1:25" s="70" customFormat="1" x14ac:dyDescent="0.2">
      <c r="A3584" s="67" t="s">
        <v>27</v>
      </c>
      <c r="B3584" s="67" t="s">
        <v>24</v>
      </c>
      <c r="C3584" s="67" t="s">
        <v>10</v>
      </c>
      <c r="D3584" s="67" t="s">
        <v>281</v>
      </c>
      <c r="E3584" s="88">
        <f>+IF(ISNUMBER(DATA!N920),DATA!N920,"n/a")</f>
        <v>4.75</v>
      </c>
      <c r="F3584" s="78">
        <f>+IF(ISNUMBER(DATA!O920),DATA!O920,"n/a")</f>
        <v>3.3000000000000002E-2</v>
      </c>
      <c r="G3584" s="88">
        <f>+IF(ISNUMBER(DATA!X920),DATA!X920,"n/a")</f>
        <v>4.78</v>
      </c>
      <c r="H3584" s="78">
        <f>+IF(ISNUMBER(DATA!Y920),DATA!Y920,"n/a")</f>
        <v>1.7999999999999999E-2</v>
      </c>
      <c r="I3584" s="88">
        <f>+IF(ISNUMBER(DATA!AH920),DATA!AH920,"n/a")</f>
        <v>4.76</v>
      </c>
      <c r="J3584" s="78">
        <f>+IF(ISNUMBER(DATA!AI920),DATA!AI920,"n/a")</f>
        <v>2.9000000000000001E-2</v>
      </c>
      <c r="K3584" s="88">
        <f>+IF(ISNUMBER(DATA!AR920),DATA!AR920,"n/a")</f>
        <v>4.63</v>
      </c>
      <c r="L3584" s="78">
        <f>+IF(ISNUMBER(DATA!AS920),DATA!AS920,"n/a")</f>
        <v>-5.0000000000000001E-3</v>
      </c>
      <c r="M3584" s="67"/>
      <c r="N3584" s="67"/>
      <c r="O3584" s="67"/>
      <c r="P3584" s="67"/>
      <c r="Q3584" s="67"/>
      <c r="S3584" s="71"/>
      <c r="U3584" s="71"/>
      <c r="W3584" s="71"/>
      <c r="Y3584" s="71"/>
    </row>
    <row r="3585" spans="1:25" s="70" customFormat="1" x14ac:dyDescent="0.2">
      <c r="A3585" s="67" t="s">
        <v>27</v>
      </c>
      <c r="B3585" s="67" t="s">
        <v>24</v>
      </c>
      <c r="C3585" s="67" t="s">
        <v>10</v>
      </c>
      <c r="D3585" s="67" t="s">
        <v>282</v>
      </c>
      <c r="E3585" s="88">
        <f>+IF(ISNUMBER(DATA!N921),DATA!N921,"n/a")</f>
        <v>3.99</v>
      </c>
      <c r="F3585" s="78">
        <f>+IF(ISNUMBER(DATA!O921),DATA!O921,"n/a")</f>
        <v>8.7999999999999995E-2</v>
      </c>
      <c r="G3585" s="88">
        <f>+IF(ISNUMBER(DATA!X921),DATA!X921,"n/a")</f>
        <v>4.18</v>
      </c>
      <c r="H3585" s="78">
        <f>+IF(ISNUMBER(DATA!Y921),DATA!Y921,"n/a")</f>
        <v>0.114</v>
      </c>
      <c r="I3585" s="88">
        <f>+IF(ISNUMBER(DATA!AH921),DATA!AH921,"n/a")</f>
        <v>4.22</v>
      </c>
      <c r="J3585" s="78">
        <f>+IF(ISNUMBER(DATA!AI921),DATA!AI921,"n/a")</f>
        <v>0.13100000000000001</v>
      </c>
      <c r="K3585" s="88">
        <f>+IF(ISNUMBER(DATA!AR921),DATA!AR921,"n/a")</f>
        <v>4.03</v>
      </c>
      <c r="L3585" s="78">
        <f>+IF(ISNUMBER(DATA!AS921),DATA!AS921,"n/a")</f>
        <v>8.5000000000000006E-2</v>
      </c>
      <c r="M3585" s="67"/>
      <c r="N3585" s="67"/>
      <c r="O3585" s="67"/>
      <c r="P3585" s="67"/>
      <c r="Q3585" s="67"/>
      <c r="S3585" s="71"/>
      <c r="U3585" s="71"/>
      <c r="W3585" s="71"/>
      <c r="Y3585" s="71"/>
    </row>
    <row r="3586" spans="1:25" s="70" customFormat="1" x14ac:dyDescent="0.2">
      <c r="A3586" s="67" t="s">
        <v>27</v>
      </c>
      <c r="B3586" s="67" t="s">
        <v>24</v>
      </c>
      <c r="C3586" s="67" t="s">
        <v>10</v>
      </c>
      <c r="D3586" s="67" t="s">
        <v>283</v>
      </c>
      <c r="E3586" s="88">
        <f>+IF(ISNUMBER(DATA!N922),DATA!N922,"n/a")</f>
        <v>4.67</v>
      </c>
      <c r="F3586" s="78">
        <f>+IF(ISNUMBER(DATA!O922),DATA!O922,"n/a")</f>
        <v>-1.7000000000000001E-2</v>
      </c>
      <c r="G3586" s="88">
        <f>+IF(ISNUMBER(DATA!X922),DATA!X922,"n/a")</f>
        <v>4.7</v>
      </c>
      <c r="H3586" s="78">
        <f>+IF(ISNUMBER(DATA!Y922),DATA!Y922,"n/a")</f>
        <v>-1.7000000000000001E-2</v>
      </c>
      <c r="I3586" s="88">
        <f>+IF(ISNUMBER(DATA!AH922),DATA!AH922,"n/a")</f>
        <v>4.63</v>
      </c>
      <c r="J3586" s="78">
        <f>+IF(ISNUMBER(DATA!AI922),DATA!AI922,"n/a")</f>
        <v>-5.8000000000000003E-2</v>
      </c>
      <c r="K3586" s="88">
        <f>+IF(ISNUMBER(DATA!AR922),DATA!AR922,"n/a")</f>
        <v>4.59</v>
      </c>
      <c r="L3586" s="78">
        <f>+IF(ISNUMBER(DATA!AS922),DATA!AS922,"n/a")</f>
        <v>-3.5999999999999997E-2</v>
      </c>
      <c r="M3586" s="67"/>
      <c r="N3586" s="67"/>
      <c r="O3586" s="67"/>
      <c r="P3586" s="67"/>
      <c r="Q3586" s="67"/>
      <c r="S3586" s="71"/>
      <c r="U3586" s="71"/>
      <c r="W3586" s="71"/>
      <c r="Y3586" s="71"/>
    </row>
    <row r="3587" spans="1:25" s="70" customFormat="1" x14ac:dyDescent="0.2">
      <c r="A3587" s="67" t="s">
        <v>27</v>
      </c>
      <c r="B3587" s="67" t="s">
        <v>24</v>
      </c>
      <c r="C3587" s="67" t="s">
        <v>10</v>
      </c>
      <c r="D3587" s="67" t="s">
        <v>284</v>
      </c>
      <c r="E3587" s="88">
        <f>+IF(ISNUMBER(DATA!N923),DATA!N923,"n/a")</f>
        <v>4.5</v>
      </c>
      <c r="F3587" s="78">
        <f>+IF(ISNUMBER(DATA!O923),DATA!O923,"n/a")</f>
        <v>5.2999999999999999E-2</v>
      </c>
      <c r="G3587" s="88">
        <f>+IF(ISNUMBER(DATA!X923),DATA!X923,"n/a")</f>
        <v>4.57</v>
      </c>
      <c r="H3587" s="78">
        <f>+IF(ISNUMBER(DATA!Y923),DATA!Y923,"n/a")</f>
        <v>4.8000000000000001E-2</v>
      </c>
      <c r="I3587" s="88">
        <f>+IF(ISNUMBER(DATA!AH923),DATA!AH923,"n/a")</f>
        <v>4.45</v>
      </c>
      <c r="J3587" s="78">
        <f>+IF(ISNUMBER(DATA!AI923),DATA!AI923,"n/a")</f>
        <v>1.7999999999999999E-2</v>
      </c>
      <c r="K3587" s="88">
        <f>+IF(ISNUMBER(DATA!AR923),DATA!AR923,"n/a")</f>
        <v>4.28</v>
      </c>
      <c r="L3587" s="78">
        <f>+IF(ISNUMBER(DATA!AS923),DATA!AS923,"n/a")</f>
        <v>-6.0000000000000001E-3</v>
      </c>
      <c r="M3587" s="67"/>
      <c r="N3587" s="67"/>
      <c r="O3587" s="67"/>
      <c r="P3587" s="67"/>
      <c r="Q3587" s="67"/>
      <c r="S3587" s="71"/>
      <c r="U3587" s="71"/>
      <c r="W3587" s="71"/>
      <c r="Y3587" s="71"/>
    </row>
    <row r="3588" spans="1:25" s="70" customFormat="1" x14ac:dyDescent="0.2">
      <c r="A3588" s="67" t="s">
        <v>27</v>
      </c>
      <c r="B3588" s="67" t="s">
        <v>24</v>
      </c>
      <c r="C3588" s="67" t="s">
        <v>10</v>
      </c>
      <c r="D3588" s="67" t="s">
        <v>285</v>
      </c>
      <c r="E3588" s="88">
        <f>+IF(ISNUMBER(DATA!N924),DATA!N924,"n/a")</f>
        <v>4.41</v>
      </c>
      <c r="F3588" s="78">
        <f>+IF(ISNUMBER(DATA!O924),DATA!O924,"n/a")</f>
        <v>-0.109</v>
      </c>
      <c r="G3588" s="88">
        <f>+IF(ISNUMBER(DATA!X924),DATA!X924,"n/a")</f>
        <v>4.3600000000000003</v>
      </c>
      <c r="H3588" s="78">
        <f>+IF(ISNUMBER(DATA!Y924),DATA!Y924,"n/a")</f>
        <v>-0.125</v>
      </c>
      <c r="I3588" s="88">
        <f>+IF(ISNUMBER(DATA!AH924),DATA!AH924,"n/a")</f>
        <v>4.4000000000000004</v>
      </c>
      <c r="J3588" s="78">
        <f>+IF(ISNUMBER(DATA!AI924),DATA!AI924,"n/a")</f>
        <v>-0.105</v>
      </c>
      <c r="K3588" s="88">
        <f>+IF(ISNUMBER(DATA!AR924),DATA!AR924,"n/a")</f>
        <v>4.4000000000000004</v>
      </c>
      <c r="L3588" s="78">
        <f>+IF(ISNUMBER(DATA!AS924),DATA!AS924,"n/a")</f>
        <v>-9.8000000000000004E-2</v>
      </c>
      <c r="M3588" s="67"/>
      <c r="N3588" s="67"/>
      <c r="O3588" s="67"/>
      <c r="P3588" s="67"/>
      <c r="Q3588" s="67"/>
      <c r="S3588" s="71"/>
      <c r="U3588" s="71"/>
      <c r="W3588" s="71"/>
      <c r="Y3588" s="71"/>
    </row>
    <row r="3589" spans="1:25" s="70" customFormat="1" x14ac:dyDescent="0.2">
      <c r="A3589" s="67" t="s">
        <v>27</v>
      </c>
      <c r="B3589" s="67" t="s">
        <v>24</v>
      </c>
      <c r="C3589" s="67" t="s">
        <v>10</v>
      </c>
      <c r="D3589" s="67" t="s">
        <v>286</v>
      </c>
      <c r="E3589" s="88">
        <f>+IF(ISNUMBER(DATA!N925),DATA!N925,"n/a")</f>
        <v>4.51</v>
      </c>
      <c r="F3589" s="78">
        <f>+IF(ISNUMBER(DATA!O925),DATA!O925,"n/a")</f>
        <v>-2.9000000000000001E-2</v>
      </c>
      <c r="G3589" s="88">
        <f>+IF(ISNUMBER(DATA!X925),DATA!X925,"n/a")</f>
        <v>4.42</v>
      </c>
      <c r="H3589" s="78">
        <f>+IF(ISNUMBER(DATA!Y925),DATA!Y925,"n/a")</f>
        <v>-7.0000000000000007E-2</v>
      </c>
      <c r="I3589" s="88">
        <f>+IF(ISNUMBER(DATA!AH925),DATA!AH925,"n/a")</f>
        <v>4.4000000000000004</v>
      </c>
      <c r="J3589" s="78">
        <f>+IF(ISNUMBER(DATA!AI925),DATA!AI925,"n/a")</f>
        <v>-5.3999999999999999E-2</v>
      </c>
      <c r="K3589" s="88">
        <f>+IF(ISNUMBER(DATA!AR925),DATA!AR925,"n/a")</f>
        <v>4.38</v>
      </c>
      <c r="L3589" s="78">
        <f>+IF(ISNUMBER(DATA!AS925),DATA!AS925,"n/a")</f>
        <v>-4.2000000000000003E-2</v>
      </c>
      <c r="M3589" s="67"/>
      <c r="N3589" s="67"/>
      <c r="O3589" s="67"/>
      <c r="P3589" s="67"/>
      <c r="Q3589" s="67"/>
      <c r="S3589" s="71"/>
      <c r="U3589" s="71"/>
      <c r="W3589" s="71"/>
      <c r="Y3589" s="71"/>
    </row>
    <row r="3590" spans="1:25" s="70" customFormat="1" x14ac:dyDescent="0.2">
      <c r="A3590" s="67" t="s">
        <v>27</v>
      </c>
      <c r="B3590" s="67" t="s">
        <v>24</v>
      </c>
      <c r="C3590" s="67" t="s">
        <v>10</v>
      </c>
      <c r="D3590" s="67" t="s">
        <v>287</v>
      </c>
      <c r="E3590" s="88">
        <f>+IF(ISNUMBER(DATA!N926),DATA!N926,"n/a")</f>
        <v>4.84</v>
      </c>
      <c r="F3590" s="78">
        <f>+IF(ISNUMBER(DATA!O926),DATA!O926,"n/a")</f>
        <v>8.3000000000000004E-2</v>
      </c>
      <c r="G3590" s="88">
        <f>+IF(ISNUMBER(DATA!X926),DATA!X926,"n/a")</f>
        <v>4.99</v>
      </c>
      <c r="H3590" s="78">
        <f>+IF(ISNUMBER(DATA!Y926),DATA!Y926,"n/a")</f>
        <v>9.1999999999999998E-2</v>
      </c>
      <c r="I3590" s="88">
        <f>+IF(ISNUMBER(DATA!AH926),DATA!AH926,"n/a")</f>
        <v>4.8</v>
      </c>
      <c r="J3590" s="78">
        <f>+IF(ISNUMBER(DATA!AI926),DATA!AI926,"n/a")</f>
        <v>7.5999999999999998E-2</v>
      </c>
      <c r="K3590" s="88">
        <f>+IF(ISNUMBER(DATA!AR926),DATA!AR926,"n/a")</f>
        <v>4.5</v>
      </c>
      <c r="L3590" s="78">
        <f>+IF(ISNUMBER(DATA!AS926),DATA!AS926,"n/a")</f>
        <v>2.5999999999999999E-2</v>
      </c>
      <c r="M3590" s="67"/>
      <c r="N3590" s="67"/>
      <c r="O3590" s="67"/>
      <c r="P3590" s="67"/>
      <c r="Q3590" s="67"/>
      <c r="S3590" s="71"/>
      <c r="U3590" s="71"/>
      <c r="W3590" s="71"/>
      <c r="Y3590" s="71"/>
    </row>
    <row r="3591" spans="1:25" s="70" customFormat="1" x14ac:dyDescent="0.2">
      <c r="A3591" s="67" t="s">
        <v>27</v>
      </c>
      <c r="B3591" s="67" t="s">
        <v>24</v>
      </c>
      <c r="C3591" s="67" t="s">
        <v>10</v>
      </c>
      <c r="D3591" s="67" t="s">
        <v>288</v>
      </c>
      <c r="E3591" s="88">
        <f>+IF(ISNUMBER(DATA!N927),DATA!N927,"n/a")</f>
        <v>3.56</v>
      </c>
      <c r="F3591" s="78">
        <f>+IF(ISNUMBER(DATA!O927),DATA!O927,"n/a")</f>
        <v>-0.11799999999999999</v>
      </c>
      <c r="G3591" s="88">
        <f>+IF(ISNUMBER(DATA!X927),DATA!X927,"n/a")</f>
        <v>3.58</v>
      </c>
      <c r="H3591" s="78">
        <f>+IF(ISNUMBER(DATA!Y927),DATA!Y927,"n/a")</f>
        <v>-0.12</v>
      </c>
      <c r="I3591" s="88">
        <f>+IF(ISNUMBER(DATA!AH927),DATA!AH927,"n/a")</f>
        <v>3.78</v>
      </c>
      <c r="J3591" s="78">
        <f>+IF(ISNUMBER(DATA!AI927),DATA!AI927,"n/a")</f>
        <v>-3.9E-2</v>
      </c>
      <c r="K3591" s="88">
        <f>+IF(ISNUMBER(DATA!AR927),DATA!AR927,"n/a")</f>
        <v>3.94</v>
      </c>
      <c r="L3591" s="78">
        <f>+IF(ISNUMBER(DATA!AS927),DATA!AS927,"n/a")</f>
        <v>1.2E-2</v>
      </c>
      <c r="M3591" s="67"/>
      <c r="N3591" s="67"/>
      <c r="O3591" s="67"/>
      <c r="P3591" s="67"/>
      <c r="Q3591" s="67"/>
      <c r="S3591" s="71"/>
      <c r="U3591" s="71"/>
      <c r="W3591" s="71"/>
      <c r="Y3591" s="71"/>
    </row>
    <row r="3592" spans="1:25" s="70" customFormat="1" x14ac:dyDescent="0.2">
      <c r="A3592" s="67" t="s">
        <v>27</v>
      </c>
      <c r="B3592" s="67" t="s">
        <v>24</v>
      </c>
      <c r="C3592" s="67" t="s">
        <v>10</v>
      </c>
      <c r="D3592" s="67" t="s">
        <v>289</v>
      </c>
      <c r="E3592" s="88">
        <f>+IF(ISNUMBER(DATA!N928),DATA!N928,"n/a")</f>
        <v>3.9</v>
      </c>
      <c r="F3592" s="78">
        <f>+IF(ISNUMBER(DATA!O928),DATA!O928,"n/a")</f>
        <v>1.6E-2</v>
      </c>
      <c r="G3592" s="88">
        <f>+IF(ISNUMBER(DATA!X928),DATA!X928,"n/a")</f>
        <v>3.86</v>
      </c>
      <c r="H3592" s="78">
        <f>+IF(ISNUMBER(DATA!Y928),DATA!Y928,"n/a")</f>
        <v>7.0000000000000001E-3</v>
      </c>
      <c r="I3592" s="88">
        <f>+IF(ISNUMBER(DATA!AH928),DATA!AH928,"n/a")</f>
        <v>3.86</v>
      </c>
      <c r="J3592" s="78">
        <f>+IF(ISNUMBER(DATA!AI928),DATA!AI928,"n/a")</f>
        <v>2.1999999999999999E-2</v>
      </c>
      <c r="K3592" s="88">
        <f>+IF(ISNUMBER(DATA!AR928),DATA!AR928,"n/a")</f>
        <v>3.81</v>
      </c>
      <c r="L3592" s="78">
        <f>+IF(ISNUMBER(DATA!AS928),DATA!AS928,"n/a")</f>
        <v>1E-3</v>
      </c>
      <c r="M3592" s="67"/>
      <c r="N3592" s="67"/>
      <c r="O3592" s="67"/>
      <c r="P3592" s="67"/>
      <c r="Q3592" s="67"/>
      <c r="S3592" s="71"/>
      <c r="U3592" s="71"/>
      <c r="W3592" s="71"/>
      <c r="Y3592" s="71"/>
    </row>
    <row r="3593" spans="1:25" s="70" customFormat="1" x14ac:dyDescent="0.2">
      <c r="A3593" s="67" t="s">
        <v>27</v>
      </c>
      <c r="B3593" s="67" t="s">
        <v>24</v>
      </c>
      <c r="C3593" s="67" t="s">
        <v>10</v>
      </c>
      <c r="D3593" s="67" t="s">
        <v>290</v>
      </c>
      <c r="E3593" s="88">
        <f>+IF(ISNUMBER(DATA!N929),DATA!N929,"n/a")</f>
        <v>4.22</v>
      </c>
      <c r="F3593" s="78">
        <f>+IF(ISNUMBER(DATA!O929),DATA!O929,"n/a")</f>
        <v>0.112</v>
      </c>
      <c r="G3593" s="88">
        <f>+IF(ISNUMBER(DATA!X929),DATA!X929,"n/a")</f>
        <v>4.01</v>
      </c>
      <c r="H3593" s="78">
        <f>+IF(ISNUMBER(DATA!Y929),DATA!Y929,"n/a")</f>
        <v>0.06</v>
      </c>
      <c r="I3593" s="88">
        <f>+IF(ISNUMBER(DATA!AH929),DATA!AH929,"n/a")</f>
        <v>3.88</v>
      </c>
      <c r="J3593" s="78">
        <f>+IF(ISNUMBER(DATA!AI929),DATA!AI929,"n/a")</f>
        <v>5.5E-2</v>
      </c>
      <c r="K3593" s="88">
        <f>+IF(ISNUMBER(DATA!AR929),DATA!AR929,"n/a")</f>
        <v>3.8</v>
      </c>
      <c r="L3593" s="78">
        <f>+IF(ISNUMBER(DATA!AS929),DATA!AS929,"n/a")</f>
        <v>3.0000000000000001E-3</v>
      </c>
      <c r="M3593" s="67"/>
      <c r="N3593" s="67"/>
      <c r="O3593" s="67"/>
      <c r="P3593" s="67"/>
      <c r="Q3593" s="67"/>
      <c r="S3593" s="71"/>
      <c r="U3593" s="71"/>
      <c r="W3593" s="71"/>
      <c r="Y3593" s="71"/>
    </row>
    <row r="3594" spans="1:25" s="70" customFormat="1" x14ac:dyDescent="0.2">
      <c r="A3594" s="67" t="s">
        <v>27</v>
      </c>
      <c r="B3594" s="67" t="s">
        <v>24</v>
      </c>
      <c r="C3594" s="67" t="s">
        <v>10</v>
      </c>
      <c r="D3594" s="67" t="s">
        <v>291</v>
      </c>
      <c r="E3594" s="88">
        <f>+IF(ISNUMBER(DATA!N930),DATA!N930,"n/a")</f>
        <v>4.3899999999999997</v>
      </c>
      <c r="F3594" s="78">
        <f>+IF(ISNUMBER(DATA!O930),DATA!O930,"n/a")</f>
        <v>-0.1</v>
      </c>
      <c r="G3594" s="88">
        <f>+IF(ISNUMBER(DATA!X930),DATA!X930,"n/a")</f>
        <v>4.37</v>
      </c>
      <c r="H3594" s="78">
        <f>+IF(ISNUMBER(DATA!Y930),DATA!Y930,"n/a")</f>
        <v>-0.13200000000000001</v>
      </c>
      <c r="I3594" s="88">
        <f>+IF(ISNUMBER(DATA!AH930),DATA!AH930,"n/a")</f>
        <v>4.4000000000000004</v>
      </c>
      <c r="J3594" s="78">
        <f>+IF(ISNUMBER(DATA!AI930),DATA!AI930,"n/a")</f>
        <v>-0.10100000000000001</v>
      </c>
      <c r="K3594" s="88">
        <f>+IF(ISNUMBER(DATA!AR930),DATA!AR930,"n/a")</f>
        <v>4.41</v>
      </c>
      <c r="L3594" s="78">
        <f>+IF(ISNUMBER(DATA!AS930),DATA!AS930,"n/a")</f>
        <v>-5.7000000000000002E-2</v>
      </c>
      <c r="M3594" s="67"/>
      <c r="N3594" s="67"/>
      <c r="O3594" s="67"/>
      <c r="P3594" s="67"/>
      <c r="Q3594" s="67"/>
      <c r="S3594" s="71"/>
      <c r="U3594" s="71"/>
      <c r="W3594" s="71"/>
      <c r="Y3594" s="71"/>
    </row>
    <row r="3595" spans="1:25" s="70" customFormat="1" x14ac:dyDescent="0.2">
      <c r="A3595" s="67" t="s">
        <v>27</v>
      </c>
      <c r="B3595" s="67" t="s">
        <v>24</v>
      </c>
      <c r="C3595" s="67" t="s">
        <v>10</v>
      </c>
      <c r="D3595" s="67" t="s">
        <v>292</v>
      </c>
      <c r="E3595" s="88">
        <f>+IF(ISNUMBER(DATA!N931),DATA!N931,"n/a")</f>
        <v>4.05</v>
      </c>
      <c r="F3595" s="78">
        <f>+IF(ISNUMBER(DATA!O931),DATA!O931,"n/a")</f>
        <v>6.0999999999999999E-2</v>
      </c>
      <c r="G3595" s="88">
        <f>+IF(ISNUMBER(DATA!X931),DATA!X931,"n/a")</f>
        <v>4.09</v>
      </c>
      <c r="H3595" s="78">
        <f>+IF(ISNUMBER(DATA!Y931),DATA!Y931,"n/a")</f>
        <v>3.5000000000000003E-2</v>
      </c>
      <c r="I3595" s="88">
        <f>+IF(ISNUMBER(DATA!AH931),DATA!AH931,"n/a")</f>
        <v>4.1100000000000003</v>
      </c>
      <c r="J3595" s="78">
        <f>+IF(ISNUMBER(DATA!AI931),DATA!AI931,"n/a")</f>
        <v>4.2999999999999997E-2</v>
      </c>
      <c r="K3595" s="88">
        <f>+IF(ISNUMBER(DATA!AR931),DATA!AR931,"n/a")</f>
        <v>4</v>
      </c>
      <c r="L3595" s="78">
        <f>+IF(ISNUMBER(DATA!AS931),DATA!AS931,"n/a")</f>
        <v>2.3E-2</v>
      </c>
      <c r="M3595" s="67"/>
      <c r="N3595" s="67"/>
      <c r="O3595" s="67"/>
      <c r="P3595" s="67"/>
      <c r="Q3595" s="67"/>
      <c r="S3595" s="71"/>
      <c r="U3595" s="71"/>
      <c r="W3595" s="71"/>
      <c r="Y3595" s="71"/>
    </row>
    <row r="3596" spans="1:25" s="70" customFormat="1" x14ac:dyDescent="0.2">
      <c r="A3596" s="67" t="s">
        <v>27</v>
      </c>
      <c r="B3596" s="67" t="s">
        <v>24</v>
      </c>
      <c r="C3596" s="67" t="s">
        <v>10</v>
      </c>
      <c r="D3596" s="67" t="s">
        <v>293</v>
      </c>
      <c r="E3596" s="88">
        <f>+IF(ISNUMBER(DATA!N932),DATA!N932,"n/a")</f>
        <v>4.21</v>
      </c>
      <c r="F3596" s="78">
        <f>+IF(ISNUMBER(DATA!O932),DATA!O932,"n/a")</f>
        <v>-6.0999999999999999E-2</v>
      </c>
      <c r="G3596" s="88">
        <f>+IF(ISNUMBER(DATA!X932),DATA!X932,"n/a")</f>
        <v>4.21</v>
      </c>
      <c r="H3596" s="78">
        <f>+IF(ISNUMBER(DATA!Y932),DATA!Y932,"n/a")</f>
        <v>1.2E-2</v>
      </c>
      <c r="I3596" s="88">
        <f>+IF(ISNUMBER(DATA!AH932),DATA!AH932,"n/a")</f>
        <v>4.1500000000000004</v>
      </c>
      <c r="J3596" s="78">
        <f>+IF(ISNUMBER(DATA!AI932),DATA!AI932,"n/a")</f>
        <v>-1.4E-2</v>
      </c>
      <c r="K3596" s="88">
        <f>+IF(ISNUMBER(DATA!AR932),DATA!AR932,"n/a")</f>
        <v>4.1100000000000003</v>
      </c>
      <c r="L3596" s="78">
        <f>+IF(ISNUMBER(DATA!AS932),DATA!AS932,"n/a")</f>
        <v>-2.1000000000000001E-2</v>
      </c>
      <c r="M3596" s="67"/>
      <c r="N3596" s="67"/>
      <c r="O3596" s="67"/>
      <c r="P3596" s="67"/>
      <c r="Q3596" s="67"/>
      <c r="S3596" s="71"/>
      <c r="U3596" s="71"/>
      <c r="W3596" s="71"/>
      <c r="Y3596" s="71"/>
    </row>
    <row r="3597" spans="1:25" s="70" customFormat="1" x14ac:dyDescent="0.2">
      <c r="A3597" s="67" t="s">
        <v>27</v>
      </c>
      <c r="B3597" s="67" t="s">
        <v>24</v>
      </c>
      <c r="C3597" s="67" t="s">
        <v>10</v>
      </c>
      <c r="D3597" s="67" t="s">
        <v>294</v>
      </c>
      <c r="E3597" s="88">
        <f>+IF(ISNUMBER(DATA!N933),DATA!N933,"n/a")</f>
        <v>5.7</v>
      </c>
      <c r="F3597" s="78">
        <f>+IF(ISNUMBER(DATA!O933),DATA!O933,"n/a")</f>
        <v>-2.9000000000000001E-2</v>
      </c>
      <c r="G3597" s="88">
        <f>+IF(ISNUMBER(DATA!X933),DATA!X933,"n/a")</f>
        <v>5.45</v>
      </c>
      <c r="H3597" s="78">
        <f>+IF(ISNUMBER(DATA!Y933),DATA!Y933,"n/a")</f>
        <v>-3.4000000000000002E-2</v>
      </c>
      <c r="I3597" s="88">
        <f>+IF(ISNUMBER(DATA!AH933),DATA!AH933,"n/a")</f>
        <v>5.36</v>
      </c>
      <c r="J3597" s="78">
        <f>+IF(ISNUMBER(DATA!AI933),DATA!AI933,"n/a")</f>
        <v>7.0000000000000001E-3</v>
      </c>
      <c r="K3597" s="88">
        <f>+IF(ISNUMBER(DATA!AR933),DATA!AR933,"n/a")</f>
        <v>5.42</v>
      </c>
      <c r="L3597" s="78">
        <f>+IF(ISNUMBER(DATA!AS933),DATA!AS933,"n/a")</f>
        <v>7.3999999999999996E-2</v>
      </c>
      <c r="M3597" s="67"/>
      <c r="N3597" s="67"/>
      <c r="O3597" s="67"/>
      <c r="P3597" s="67"/>
      <c r="Q3597" s="67"/>
      <c r="S3597" s="71"/>
      <c r="U3597" s="71"/>
      <c r="W3597" s="71"/>
      <c r="Y3597" s="71"/>
    </row>
    <row r="3598" spans="1:25" s="70" customFormat="1" x14ac:dyDescent="0.2">
      <c r="A3598" s="67" t="s">
        <v>27</v>
      </c>
      <c r="B3598" s="67" t="s">
        <v>24</v>
      </c>
      <c r="C3598" s="67" t="s">
        <v>10</v>
      </c>
      <c r="D3598" s="67" t="s">
        <v>295</v>
      </c>
      <c r="E3598" s="88">
        <f>+IF(ISNUMBER(DATA!N934),DATA!N934,"n/a")</f>
        <v>4.78</v>
      </c>
      <c r="F3598" s="78">
        <f>+IF(ISNUMBER(DATA!O934),DATA!O934,"n/a")</f>
        <v>-2.3E-2</v>
      </c>
      <c r="G3598" s="88">
        <f>+IF(ISNUMBER(DATA!X934),DATA!X934,"n/a")</f>
        <v>4.83</v>
      </c>
      <c r="H3598" s="78">
        <f>+IF(ISNUMBER(DATA!Y934),DATA!Y934,"n/a")</f>
        <v>-3.3000000000000002E-2</v>
      </c>
      <c r="I3598" s="88">
        <f>+IF(ISNUMBER(DATA!AH934),DATA!AH934,"n/a")</f>
        <v>4.83</v>
      </c>
      <c r="J3598" s="78">
        <f>+IF(ISNUMBER(DATA!AI934),DATA!AI934,"n/a")</f>
        <v>-4.4999999999999998E-2</v>
      </c>
      <c r="K3598" s="88">
        <f>+IF(ISNUMBER(DATA!AR934),DATA!AR934,"n/a")</f>
        <v>4.8499999999999996</v>
      </c>
      <c r="L3598" s="78">
        <f>+IF(ISNUMBER(DATA!AS934),DATA!AS934,"n/a")</f>
        <v>-4.7E-2</v>
      </c>
      <c r="M3598" s="67"/>
      <c r="N3598" s="67"/>
      <c r="O3598" s="67"/>
      <c r="P3598" s="67"/>
      <c r="Q3598" s="67"/>
      <c r="S3598" s="71"/>
      <c r="U3598" s="71"/>
      <c r="W3598" s="71"/>
      <c r="Y3598" s="71"/>
    </row>
    <row r="3599" spans="1:25" s="70" customFormat="1" x14ac:dyDescent="0.2">
      <c r="A3599" s="67" t="s">
        <v>27</v>
      </c>
      <c r="B3599" s="67" t="s">
        <v>24</v>
      </c>
      <c r="C3599" s="67" t="s">
        <v>10</v>
      </c>
      <c r="D3599" s="67" t="s">
        <v>296</v>
      </c>
      <c r="E3599" s="88">
        <f>+IF(ISNUMBER(DATA!N935),DATA!N935,"n/a")</f>
        <v>4.29</v>
      </c>
      <c r="F3599" s="78">
        <f>+IF(ISNUMBER(DATA!O935),DATA!O935,"n/a")</f>
        <v>-0.13300000000000001</v>
      </c>
      <c r="G3599" s="88">
        <f>+IF(ISNUMBER(DATA!X935),DATA!X935,"n/a")</f>
        <v>4.3899999999999997</v>
      </c>
      <c r="H3599" s="78">
        <f>+IF(ISNUMBER(DATA!Y935),DATA!Y935,"n/a")</f>
        <v>-8.3000000000000004E-2</v>
      </c>
      <c r="I3599" s="88">
        <f>+IF(ISNUMBER(DATA!AH935),DATA!AH935,"n/a")</f>
        <v>4.38</v>
      </c>
      <c r="J3599" s="78">
        <f>+IF(ISNUMBER(DATA!AI935),DATA!AI935,"n/a")</f>
        <v>-5.5E-2</v>
      </c>
      <c r="K3599" s="88">
        <f>+IF(ISNUMBER(DATA!AR935),DATA!AR935,"n/a")</f>
        <v>4.67</v>
      </c>
      <c r="L3599" s="78">
        <f>+IF(ISNUMBER(DATA!AS935),DATA!AS935,"n/a")</f>
        <v>2.8000000000000001E-2</v>
      </c>
      <c r="M3599" s="67"/>
      <c r="N3599" s="67"/>
      <c r="O3599" s="67"/>
      <c r="P3599" s="67"/>
      <c r="Q3599" s="67"/>
      <c r="S3599" s="71"/>
      <c r="U3599" s="71"/>
      <c r="W3599" s="71"/>
      <c r="Y3599" s="71"/>
    </row>
    <row r="3600" spans="1:25" s="70" customFormat="1" x14ac:dyDescent="0.2">
      <c r="A3600" s="67" t="s">
        <v>27</v>
      </c>
      <c r="B3600" s="67" t="s">
        <v>24</v>
      </c>
      <c r="C3600" s="67" t="s">
        <v>10</v>
      </c>
      <c r="D3600" s="67" t="s">
        <v>297</v>
      </c>
      <c r="E3600" s="88">
        <f>+IF(ISNUMBER(DATA!N936),DATA!N936,"n/a")</f>
        <v>4.12</v>
      </c>
      <c r="F3600" s="78">
        <f>+IF(ISNUMBER(DATA!O936),DATA!O936,"n/a")</f>
        <v>-8.8999999999999996E-2</v>
      </c>
      <c r="G3600" s="88">
        <f>+IF(ISNUMBER(DATA!X936),DATA!X936,"n/a")</f>
        <v>4.16</v>
      </c>
      <c r="H3600" s="78">
        <f>+IF(ISNUMBER(DATA!Y936),DATA!Y936,"n/a")</f>
        <v>-7.0000000000000001E-3</v>
      </c>
      <c r="I3600" s="88">
        <f>+IF(ISNUMBER(DATA!AH936),DATA!AH936,"n/a")</f>
        <v>4.1100000000000003</v>
      </c>
      <c r="J3600" s="78">
        <f>+IF(ISNUMBER(DATA!AI936),DATA!AI936,"n/a")</f>
        <v>-2.8000000000000001E-2</v>
      </c>
      <c r="K3600" s="88">
        <f>+IF(ISNUMBER(DATA!AR936),DATA!AR936,"n/a")</f>
        <v>4.1100000000000003</v>
      </c>
      <c r="L3600" s="78">
        <f>+IF(ISNUMBER(DATA!AS936),DATA!AS936,"n/a")</f>
        <v>-2.4E-2</v>
      </c>
      <c r="M3600" s="67"/>
      <c r="N3600" s="67"/>
      <c r="O3600" s="67"/>
      <c r="P3600" s="67"/>
      <c r="Q3600" s="67"/>
      <c r="S3600" s="71"/>
      <c r="U3600" s="71"/>
      <c r="W3600" s="71"/>
      <c r="Y3600" s="71"/>
    </row>
    <row r="3601" spans="1:25" s="70" customFormat="1" x14ac:dyDescent="0.2">
      <c r="A3601" s="67" t="s">
        <v>27</v>
      </c>
      <c r="B3601" s="67" t="s">
        <v>24</v>
      </c>
      <c r="C3601" s="67" t="s">
        <v>10</v>
      </c>
      <c r="D3601" s="67" t="s">
        <v>298</v>
      </c>
      <c r="E3601" s="88">
        <f>+IF(ISNUMBER(DATA!N937),DATA!N937,"n/a")</f>
        <v>3.56</v>
      </c>
      <c r="F3601" s="78">
        <f>+IF(ISNUMBER(DATA!O937),DATA!O937,"n/a")</f>
        <v>-0.121</v>
      </c>
      <c r="G3601" s="88">
        <f>+IF(ISNUMBER(DATA!X937),DATA!X937,"n/a")</f>
        <v>3.74</v>
      </c>
      <c r="H3601" s="78">
        <f>+IF(ISNUMBER(DATA!Y937),DATA!Y937,"n/a")</f>
        <v>-2.8000000000000001E-2</v>
      </c>
      <c r="I3601" s="88">
        <f>+IF(ISNUMBER(DATA!AH937),DATA!AH937,"n/a")</f>
        <v>3.83</v>
      </c>
      <c r="J3601" s="78">
        <f>+IF(ISNUMBER(DATA!AI937),DATA!AI937,"n/a")</f>
        <v>2.5999999999999999E-2</v>
      </c>
      <c r="K3601" s="88">
        <f>+IF(ISNUMBER(DATA!AR937),DATA!AR937,"n/a")</f>
        <v>3.79</v>
      </c>
      <c r="L3601" s="78">
        <f>+IF(ISNUMBER(DATA!AS937),DATA!AS937,"n/a")</f>
        <v>7.0000000000000001E-3</v>
      </c>
      <c r="M3601" s="67"/>
      <c r="N3601" s="67"/>
      <c r="O3601" s="67"/>
      <c r="P3601" s="67"/>
      <c r="Q3601" s="67"/>
      <c r="S3601" s="71"/>
      <c r="U3601" s="71"/>
      <c r="W3601" s="71"/>
      <c r="Y3601" s="71"/>
    </row>
    <row r="3602" spans="1:25" s="70" customFormat="1" x14ac:dyDescent="0.2">
      <c r="A3602" s="67" t="s">
        <v>27</v>
      </c>
      <c r="B3602" s="67" t="s">
        <v>24</v>
      </c>
      <c r="C3602" s="67" t="s">
        <v>10</v>
      </c>
      <c r="D3602" s="67" t="s">
        <v>299</v>
      </c>
      <c r="E3602" s="88">
        <f>+IF(ISNUMBER(DATA!N938),DATA!N938,"n/a")</f>
        <v>3.83</v>
      </c>
      <c r="F3602" s="78">
        <f>+IF(ISNUMBER(DATA!O938),DATA!O938,"n/a")</f>
        <v>0.17100000000000001</v>
      </c>
      <c r="G3602" s="88">
        <f>+IF(ISNUMBER(DATA!X938),DATA!X938,"n/a")</f>
        <v>4.01</v>
      </c>
      <c r="H3602" s="78">
        <f>+IF(ISNUMBER(DATA!Y938),DATA!Y938,"n/a")</f>
        <v>0.13100000000000001</v>
      </c>
      <c r="I3602" s="88">
        <f>+IF(ISNUMBER(DATA!AH938),DATA!AH938,"n/a")</f>
        <v>4.04</v>
      </c>
      <c r="J3602" s="78">
        <f>+IF(ISNUMBER(DATA!AI938),DATA!AI938,"n/a")</f>
        <v>0.11</v>
      </c>
      <c r="K3602" s="88">
        <f>+IF(ISNUMBER(DATA!AR938),DATA!AR938,"n/a")</f>
        <v>3.89</v>
      </c>
      <c r="L3602" s="78">
        <f>+IF(ISNUMBER(DATA!AS938),DATA!AS938,"n/a")</f>
        <v>2.1999999999999999E-2</v>
      </c>
      <c r="M3602" s="67"/>
      <c r="N3602" s="67"/>
      <c r="O3602" s="67"/>
      <c r="P3602" s="67"/>
      <c r="Q3602" s="67"/>
      <c r="S3602" s="71"/>
      <c r="U3602" s="71"/>
      <c r="W3602" s="71"/>
      <c r="Y3602" s="71"/>
    </row>
    <row r="3603" spans="1:25" s="70" customFormat="1" x14ac:dyDescent="0.2">
      <c r="A3603" s="67" t="s">
        <v>27</v>
      </c>
      <c r="B3603" s="67" t="s">
        <v>24</v>
      </c>
      <c r="C3603" s="67" t="s">
        <v>10</v>
      </c>
      <c r="D3603" s="67" t="s">
        <v>300</v>
      </c>
      <c r="E3603" s="88">
        <f>+IF(ISNUMBER(DATA!N939),DATA!N939,"n/a")</f>
        <v>4.21</v>
      </c>
      <c r="F3603" s="78">
        <f>+IF(ISNUMBER(DATA!O939),DATA!O939,"n/a")</f>
        <v>-0.126</v>
      </c>
      <c r="G3603" s="88">
        <f>+IF(ISNUMBER(DATA!X939),DATA!X939,"n/a")</f>
        <v>4.29</v>
      </c>
      <c r="H3603" s="78">
        <f>+IF(ISNUMBER(DATA!Y939),DATA!Y939,"n/a")</f>
        <v>-6.5000000000000002E-2</v>
      </c>
      <c r="I3603" s="88">
        <f>+IF(ISNUMBER(DATA!AH939),DATA!AH939,"n/a")</f>
        <v>4.28</v>
      </c>
      <c r="J3603" s="78">
        <f>+IF(ISNUMBER(DATA!AI939),DATA!AI939,"n/a")</f>
        <v>-5.0999999999999997E-2</v>
      </c>
      <c r="K3603" s="88">
        <f>+IF(ISNUMBER(DATA!AR939),DATA!AR939,"n/a")</f>
        <v>4.4400000000000004</v>
      </c>
      <c r="L3603" s="78">
        <f>+IF(ISNUMBER(DATA!AS939),DATA!AS939,"n/a")</f>
        <v>2E-3</v>
      </c>
      <c r="M3603" s="67"/>
      <c r="N3603" s="67"/>
      <c r="O3603" s="67"/>
      <c r="P3603" s="67"/>
      <c r="Q3603" s="67"/>
      <c r="S3603" s="71"/>
      <c r="U3603" s="71"/>
      <c r="W3603" s="71"/>
      <c r="Y3603" s="71"/>
    </row>
    <row r="3604" spans="1:25" s="70" customFormat="1" x14ac:dyDescent="0.2">
      <c r="A3604" s="67" t="s">
        <v>27</v>
      </c>
      <c r="B3604" s="67" t="s">
        <v>24</v>
      </c>
      <c r="C3604" s="67" t="s">
        <v>10</v>
      </c>
      <c r="D3604" s="67" t="s">
        <v>301</v>
      </c>
      <c r="E3604" s="88">
        <f>+IF(ISNUMBER(DATA!N940),DATA!N940,"n/a")</f>
        <v>4.32</v>
      </c>
      <c r="F3604" s="78">
        <f>+IF(ISNUMBER(DATA!O940),DATA!O940,"n/a")</f>
        <v>-0.05</v>
      </c>
      <c r="G3604" s="88">
        <f>+IF(ISNUMBER(DATA!X940),DATA!X940,"n/a")</f>
        <v>4.45</v>
      </c>
      <c r="H3604" s="78">
        <f>+IF(ISNUMBER(DATA!Y940),DATA!Y940,"n/a")</f>
        <v>-0.05</v>
      </c>
      <c r="I3604" s="88">
        <f>+IF(ISNUMBER(DATA!AH940),DATA!AH940,"n/a")</f>
        <v>4.38</v>
      </c>
      <c r="J3604" s="78">
        <f>+IF(ISNUMBER(DATA!AI940),DATA!AI940,"n/a")</f>
        <v>-8.6999999999999994E-2</v>
      </c>
      <c r="K3604" s="88">
        <f>+IF(ISNUMBER(DATA!AR940),DATA!AR940,"n/a")</f>
        <v>4.2699999999999996</v>
      </c>
      <c r="L3604" s="78">
        <f>+IF(ISNUMBER(DATA!AS940),DATA!AS940,"n/a")</f>
        <v>-7.8E-2</v>
      </c>
      <c r="M3604" s="67"/>
      <c r="N3604" s="67"/>
      <c r="O3604" s="67"/>
      <c r="P3604" s="67"/>
      <c r="Q3604" s="67"/>
      <c r="S3604" s="71"/>
      <c r="U3604" s="71"/>
      <c r="W3604" s="71"/>
      <c r="Y3604" s="71"/>
    </row>
    <row r="3605" spans="1:25" s="70" customFormat="1" x14ac:dyDescent="0.2">
      <c r="A3605" s="67" t="s">
        <v>27</v>
      </c>
      <c r="B3605" s="67" t="s">
        <v>24</v>
      </c>
      <c r="C3605" s="67" t="s">
        <v>10</v>
      </c>
      <c r="D3605" s="67" t="s">
        <v>302</v>
      </c>
      <c r="E3605" s="88">
        <f>+IF(ISNUMBER(DATA!N941),DATA!N941,"n/a")</f>
        <v>3.74</v>
      </c>
      <c r="F3605" s="78">
        <f>+IF(ISNUMBER(DATA!O941),DATA!O941,"n/a")</f>
        <v>-0.08</v>
      </c>
      <c r="G3605" s="88">
        <f>+IF(ISNUMBER(DATA!X941),DATA!X941,"n/a")</f>
        <v>3.56</v>
      </c>
      <c r="H3605" s="78">
        <f>+IF(ISNUMBER(DATA!Y941),DATA!Y941,"n/a")</f>
        <v>-0.109</v>
      </c>
      <c r="I3605" s="88">
        <f>+IF(ISNUMBER(DATA!AH941),DATA!AH941,"n/a")</f>
        <v>3.48</v>
      </c>
      <c r="J3605" s="78">
        <f>+IF(ISNUMBER(DATA!AI941),DATA!AI941,"n/a")</f>
        <v>-0.14000000000000001</v>
      </c>
      <c r="K3605" s="88">
        <f>+IF(ISNUMBER(DATA!AR941),DATA!AR941,"n/a")</f>
        <v>3.68</v>
      </c>
      <c r="L3605" s="78">
        <f>+IF(ISNUMBER(DATA!AS941),DATA!AS941,"n/a")</f>
        <v>-0.112</v>
      </c>
      <c r="M3605" s="67"/>
      <c r="N3605" s="67"/>
      <c r="O3605" s="67"/>
      <c r="P3605" s="67"/>
      <c r="Q3605" s="67"/>
      <c r="S3605" s="71"/>
      <c r="U3605" s="71"/>
      <c r="W3605" s="71"/>
      <c r="Y3605" s="71"/>
    </row>
    <row r="3606" spans="1:25" s="70" customFormat="1" x14ac:dyDescent="0.2">
      <c r="A3606" s="67" t="s">
        <v>27</v>
      </c>
      <c r="B3606" s="67" t="s">
        <v>24</v>
      </c>
      <c r="C3606" s="67" t="s">
        <v>10</v>
      </c>
      <c r="D3606" s="67" t="s">
        <v>303</v>
      </c>
      <c r="E3606" s="88">
        <f>+IF(ISNUMBER(DATA!N942),DATA!N942,"n/a")</f>
        <v>4.0599999999999996</v>
      </c>
      <c r="F3606" s="78">
        <f>+IF(ISNUMBER(DATA!O942),DATA!O942,"n/a")</f>
        <v>0.01</v>
      </c>
      <c r="G3606" s="88">
        <f>+IF(ISNUMBER(DATA!X942),DATA!X942,"n/a")</f>
        <v>4.01</v>
      </c>
      <c r="H3606" s="78">
        <f>+IF(ISNUMBER(DATA!Y942),DATA!Y942,"n/a")</f>
        <v>-4.0000000000000001E-3</v>
      </c>
      <c r="I3606" s="88">
        <f>+IF(ISNUMBER(DATA!AH942),DATA!AH942,"n/a")</f>
        <v>3.97</v>
      </c>
      <c r="J3606" s="78">
        <f>+IF(ISNUMBER(DATA!AI942),DATA!AI942,"n/a")</f>
        <v>-2.1000000000000001E-2</v>
      </c>
      <c r="K3606" s="88">
        <f>+IF(ISNUMBER(DATA!AR942),DATA!AR942,"n/a")</f>
        <v>3.95</v>
      </c>
      <c r="L3606" s="78">
        <f>+IF(ISNUMBER(DATA!AS942),DATA!AS942,"n/a")</f>
        <v>-4.7E-2</v>
      </c>
      <c r="M3606" s="67"/>
      <c r="N3606" s="67"/>
      <c r="O3606" s="67"/>
      <c r="P3606" s="67"/>
      <c r="Q3606" s="67"/>
      <c r="S3606" s="71"/>
      <c r="U3606" s="71"/>
      <c r="W3606" s="71"/>
      <c r="Y3606" s="71"/>
    </row>
    <row r="3607" spans="1:25" s="70" customFormat="1" x14ac:dyDescent="0.2">
      <c r="A3607" s="67" t="s">
        <v>27</v>
      </c>
      <c r="B3607" s="67" t="s">
        <v>24</v>
      </c>
      <c r="C3607" s="67" t="s">
        <v>10</v>
      </c>
      <c r="D3607" s="67" t="s">
        <v>304</v>
      </c>
      <c r="E3607" s="88">
        <f>+IF(ISNUMBER(DATA!N943),DATA!N943,"n/a")</f>
        <v>4.76</v>
      </c>
      <c r="F3607" s="78">
        <f>+IF(ISNUMBER(DATA!O943),DATA!O943,"n/a")</f>
        <v>-8.2000000000000003E-2</v>
      </c>
      <c r="G3607" s="88">
        <f>+IF(ISNUMBER(DATA!X943),DATA!X943,"n/a")</f>
        <v>4.92</v>
      </c>
      <c r="H3607" s="78">
        <f>+IF(ISNUMBER(DATA!Y943),DATA!Y943,"n/a")</f>
        <v>-0.106</v>
      </c>
      <c r="I3607" s="88">
        <f>+IF(ISNUMBER(DATA!AH943),DATA!AH943,"n/a")</f>
        <v>4.8099999999999996</v>
      </c>
      <c r="J3607" s="78">
        <f>+IF(ISNUMBER(DATA!AI943),DATA!AI943,"n/a")</f>
        <v>-8.5999999999999993E-2</v>
      </c>
      <c r="K3607" s="88">
        <f>+IF(ISNUMBER(DATA!AR943),DATA!AR943,"n/a")</f>
        <v>4.6100000000000003</v>
      </c>
      <c r="L3607" s="78">
        <f>+IF(ISNUMBER(DATA!AS943),DATA!AS943,"n/a")</f>
        <v>-0.107</v>
      </c>
      <c r="M3607" s="67"/>
      <c r="N3607" s="67"/>
      <c r="O3607" s="67"/>
      <c r="P3607" s="67"/>
      <c r="Q3607" s="67"/>
      <c r="S3607" s="71"/>
      <c r="U3607" s="71"/>
      <c r="W3607" s="71"/>
      <c r="Y3607" s="71"/>
    </row>
    <row r="3608" spans="1:25" s="70" customFormat="1" x14ac:dyDescent="0.2">
      <c r="A3608" s="67" t="s">
        <v>27</v>
      </c>
      <c r="B3608" s="67" t="s">
        <v>24</v>
      </c>
      <c r="C3608" s="67" t="s">
        <v>10</v>
      </c>
      <c r="D3608" s="67" t="s">
        <v>305</v>
      </c>
      <c r="E3608" s="88">
        <f>+IF(ISNUMBER(DATA!N944),DATA!N944,"n/a")</f>
        <v>4.16</v>
      </c>
      <c r="F3608" s="78">
        <f>+IF(ISNUMBER(DATA!O944),DATA!O944,"n/a")</f>
        <v>-4.1000000000000002E-2</v>
      </c>
      <c r="G3608" s="88">
        <f>+IF(ISNUMBER(DATA!X944),DATA!X944,"n/a")</f>
        <v>4.1100000000000003</v>
      </c>
      <c r="H3608" s="78">
        <f>+IF(ISNUMBER(DATA!Y944),DATA!Y944,"n/a")</f>
        <v>-3.0000000000000001E-3</v>
      </c>
      <c r="I3608" s="88">
        <f>+IF(ISNUMBER(DATA!AH944),DATA!AH944,"n/a")</f>
        <v>4.05</v>
      </c>
      <c r="J3608" s="78">
        <f>+IF(ISNUMBER(DATA!AI944),DATA!AI944,"n/a")</f>
        <v>-0.03</v>
      </c>
      <c r="K3608" s="88">
        <f>+IF(ISNUMBER(DATA!AR944),DATA!AR944,"n/a")</f>
        <v>4.0199999999999996</v>
      </c>
      <c r="L3608" s="78">
        <f>+IF(ISNUMBER(DATA!AS944),DATA!AS944,"n/a")</f>
        <v>-3.5999999999999997E-2</v>
      </c>
      <c r="M3608" s="67"/>
      <c r="N3608" s="67"/>
      <c r="O3608" s="67"/>
      <c r="P3608" s="67"/>
      <c r="Q3608" s="67"/>
      <c r="S3608" s="71"/>
      <c r="U3608" s="71"/>
      <c r="W3608" s="71"/>
      <c r="Y3608" s="71"/>
    </row>
    <row r="3609" spans="1:25" s="70" customFormat="1" x14ac:dyDescent="0.2">
      <c r="A3609" s="67" t="s">
        <v>27</v>
      </c>
      <c r="B3609" s="67" t="s">
        <v>24</v>
      </c>
      <c r="C3609" s="67" t="s">
        <v>10</v>
      </c>
      <c r="D3609" s="67" t="s">
        <v>306</v>
      </c>
      <c r="E3609" s="88">
        <f>+IF(ISNUMBER(DATA!N945),DATA!N945,"n/a")</f>
        <v>4.37</v>
      </c>
      <c r="F3609" s="78">
        <f>+IF(ISNUMBER(DATA!O945),DATA!O945,"n/a")</f>
        <v>1.4E-2</v>
      </c>
      <c r="G3609" s="88">
        <f>+IF(ISNUMBER(DATA!X945),DATA!X945,"n/a")</f>
        <v>4.43</v>
      </c>
      <c r="H3609" s="78">
        <f>+IF(ISNUMBER(DATA!Y945),DATA!Y945,"n/a")</f>
        <v>-7.0000000000000001E-3</v>
      </c>
      <c r="I3609" s="88">
        <f>+IF(ISNUMBER(DATA!AH945),DATA!AH945,"n/a")</f>
        <v>4.41</v>
      </c>
      <c r="J3609" s="78">
        <f>+IF(ISNUMBER(DATA!AI945),DATA!AI945,"n/a")</f>
        <v>2E-3</v>
      </c>
      <c r="K3609" s="88">
        <f>+IF(ISNUMBER(DATA!AR945),DATA!AR945,"n/a")</f>
        <v>4.32</v>
      </c>
      <c r="L3609" s="78">
        <f>+IF(ISNUMBER(DATA!AS945),DATA!AS945,"n/a")</f>
        <v>-1.4999999999999999E-2</v>
      </c>
      <c r="M3609" s="67"/>
      <c r="N3609" s="67"/>
      <c r="O3609" s="67"/>
      <c r="P3609" s="67"/>
      <c r="Q3609" s="67"/>
      <c r="S3609" s="71"/>
      <c r="U3609" s="71"/>
      <c r="W3609" s="71"/>
      <c r="Y3609" s="71"/>
    </row>
    <row r="3610" spans="1:25" s="70" customFormat="1" x14ac:dyDescent="0.2">
      <c r="A3610" s="67" t="s">
        <v>27</v>
      </c>
      <c r="B3610" s="67" t="s">
        <v>24</v>
      </c>
      <c r="C3610" s="67" t="s">
        <v>10</v>
      </c>
      <c r="D3610" s="67" t="s">
        <v>307</v>
      </c>
      <c r="E3610" s="88">
        <f>+IF(ISNUMBER(DATA!N946),DATA!N946,"n/a")</f>
        <v>3.78</v>
      </c>
      <c r="F3610" s="78">
        <f>+IF(ISNUMBER(DATA!O946),DATA!O946,"n/a")</f>
        <v>-6.0999999999999999E-2</v>
      </c>
      <c r="G3610" s="88">
        <f>+IF(ISNUMBER(DATA!X946),DATA!X946,"n/a")</f>
        <v>3.78</v>
      </c>
      <c r="H3610" s="78">
        <f>+IF(ISNUMBER(DATA!Y946),DATA!Y946,"n/a")</f>
        <v>-4.1000000000000002E-2</v>
      </c>
      <c r="I3610" s="88">
        <f>+IF(ISNUMBER(DATA!AH946),DATA!AH946,"n/a")</f>
        <v>3.72</v>
      </c>
      <c r="J3610" s="78">
        <f>+IF(ISNUMBER(DATA!AI946),DATA!AI946,"n/a")</f>
        <v>-6.7000000000000004E-2</v>
      </c>
      <c r="K3610" s="88">
        <f>+IF(ISNUMBER(DATA!AR946),DATA!AR946,"n/a")</f>
        <v>3.82</v>
      </c>
      <c r="L3610" s="78">
        <f>+IF(ISNUMBER(DATA!AS946),DATA!AS946,"n/a")</f>
        <v>-7.1999999999999995E-2</v>
      </c>
      <c r="M3610" s="67"/>
      <c r="N3610" s="67"/>
      <c r="O3610" s="67"/>
      <c r="P3610" s="67"/>
      <c r="Q3610" s="67"/>
      <c r="S3610" s="71"/>
      <c r="U3610" s="71"/>
      <c r="W3610" s="71"/>
      <c r="Y3610" s="71"/>
    </row>
    <row r="3611" spans="1:25" s="70" customFormat="1" x14ac:dyDescent="0.2">
      <c r="A3611" s="67" t="s">
        <v>27</v>
      </c>
      <c r="B3611" s="67" t="s">
        <v>24</v>
      </c>
      <c r="C3611" s="67" t="s">
        <v>10</v>
      </c>
      <c r="D3611" s="67" t="s">
        <v>308</v>
      </c>
      <c r="E3611" s="88">
        <f>+IF(ISNUMBER(DATA!N947),DATA!N947,"n/a")</f>
        <v>4.62</v>
      </c>
      <c r="F3611" s="78">
        <f>+IF(ISNUMBER(DATA!O947),DATA!O947,"n/a")</f>
        <v>-9.2999999999999999E-2</v>
      </c>
      <c r="G3611" s="88">
        <f>+IF(ISNUMBER(DATA!X947),DATA!X947,"n/a")</f>
        <v>4.45</v>
      </c>
      <c r="H3611" s="78">
        <f>+IF(ISNUMBER(DATA!Y947),DATA!Y947,"n/a")</f>
        <v>-0.129</v>
      </c>
      <c r="I3611" s="88">
        <f>+IF(ISNUMBER(DATA!AH947),DATA!AH947,"n/a")</f>
        <v>4.42</v>
      </c>
      <c r="J3611" s="78">
        <f>+IF(ISNUMBER(DATA!AI947),DATA!AI947,"n/a")</f>
        <v>-0.126</v>
      </c>
      <c r="K3611" s="88">
        <f>+IF(ISNUMBER(DATA!AR947),DATA!AR947,"n/a")</f>
        <v>4.45</v>
      </c>
      <c r="L3611" s="78">
        <f>+IF(ISNUMBER(DATA!AS947),DATA!AS947,"n/a")</f>
        <v>-0.108</v>
      </c>
      <c r="M3611" s="67"/>
      <c r="N3611" s="67"/>
      <c r="O3611" s="67"/>
      <c r="P3611" s="67"/>
      <c r="Q3611" s="67"/>
      <c r="S3611" s="71"/>
      <c r="U3611" s="71"/>
      <c r="W3611" s="71"/>
      <c r="Y3611" s="71"/>
    </row>
    <row r="3612" spans="1:25" s="70" customFormat="1" x14ac:dyDescent="0.2">
      <c r="A3612" s="67" t="s">
        <v>27</v>
      </c>
      <c r="B3612" s="67" t="s">
        <v>24</v>
      </c>
      <c r="C3612" s="67" t="s">
        <v>10</v>
      </c>
      <c r="D3612" s="67" t="s">
        <v>309</v>
      </c>
      <c r="E3612" s="88">
        <f>+IF(ISNUMBER(DATA!N948),DATA!N948,"n/a")</f>
        <v>4.5</v>
      </c>
      <c r="F3612" s="78">
        <f>+IF(ISNUMBER(DATA!O948),DATA!O948,"n/a")</f>
        <v>-1.4999999999999999E-2</v>
      </c>
      <c r="G3612" s="88">
        <f>+IF(ISNUMBER(DATA!X948),DATA!X948,"n/a")</f>
        <v>4.4800000000000004</v>
      </c>
      <c r="H3612" s="78">
        <f>+IF(ISNUMBER(DATA!Y948),DATA!Y948,"n/a")</f>
        <v>-7.0000000000000001E-3</v>
      </c>
      <c r="I3612" s="88">
        <f>+IF(ISNUMBER(DATA!AH948),DATA!AH948,"n/a")</f>
        <v>4.45</v>
      </c>
      <c r="J3612" s="78">
        <f>+IF(ISNUMBER(DATA!AI948),DATA!AI948,"n/a")</f>
        <v>-5.0000000000000001E-3</v>
      </c>
      <c r="K3612" s="88">
        <f>+IF(ISNUMBER(DATA!AR948),DATA!AR948,"n/a")</f>
        <v>4.43</v>
      </c>
      <c r="L3612" s="78">
        <f>+IF(ISNUMBER(DATA!AS948),DATA!AS948,"n/a")</f>
        <v>-5.0000000000000001E-3</v>
      </c>
      <c r="M3612" s="67"/>
      <c r="N3612" s="67"/>
      <c r="O3612" s="67"/>
      <c r="P3612" s="67"/>
      <c r="Q3612" s="67"/>
      <c r="S3612" s="71"/>
      <c r="U3612" s="71"/>
      <c r="W3612" s="71"/>
      <c r="Y3612" s="71"/>
    </row>
    <row r="3613" spans="1:25" s="70" customFormat="1" x14ac:dyDescent="0.2">
      <c r="A3613" s="67" t="s">
        <v>27</v>
      </c>
      <c r="B3613" s="67" t="s">
        <v>24</v>
      </c>
      <c r="C3613" s="67" t="s">
        <v>10</v>
      </c>
      <c r="D3613" s="67" t="s">
        <v>310</v>
      </c>
      <c r="E3613" s="88">
        <f>+IF(ISNUMBER(DATA!N949),DATA!N949,"n/a")</f>
        <v>3.37</v>
      </c>
      <c r="F3613" s="78">
        <f>+IF(ISNUMBER(DATA!O949),DATA!O949,"n/a")</f>
        <v>0.03</v>
      </c>
      <c r="G3613" s="88">
        <f>+IF(ISNUMBER(DATA!X949),DATA!X949,"n/a")</f>
        <v>3.34</v>
      </c>
      <c r="H3613" s="78">
        <f>+IF(ISNUMBER(DATA!Y949),DATA!Y949,"n/a")</f>
        <v>-0.03</v>
      </c>
      <c r="I3613" s="88">
        <f>+IF(ISNUMBER(DATA!AH949),DATA!AH949,"n/a")</f>
        <v>3.32</v>
      </c>
      <c r="J3613" s="78">
        <f>+IF(ISNUMBER(DATA!AI949),DATA!AI949,"n/a")</f>
        <v>-0.156</v>
      </c>
      <c r="K3613" s="88">
        <f>+IF(ISNUMBER(DATA!AR949),DATA!AR949,"n/a")</f>
        <v>3.33</v>
      </c>
      <c r="L3613" s="78">
        <f>+IF(ISNUMBER(DATA!AS949),DATA!AS949,"n/a")</f>
        <v>-0.20899999999999999</v>
      </c>
      <c r="M3613" s="67"/>
      <c r="N3613" s="67"/>
      <c r="O3613" s="67"/>
      <c r="P3613" s="67"/>
      <c r="Q3613" s="67"/>
      <c r="S3613" s="71"/>
      <c r="U3613" s="71"/>
      <c r="W3613" s="71"/>
      <c r="Y3613" s="71"/>
    </row>
    <row r="3614" spans="1:25" s="70" customFormat="1" x14ac:dyDescent="0.2">
      <c r="A3614" s="67" t="s">
        <v>27</v>
      </c>
      <c r="B3614" s="67" t="s">
        <v>24</v>
      </c>
      <c r="C3614" s="67" t="s">
        <v>10</v>
      </c>
      <c r="D3614" s="67" t="s">
        <v>311</v>
      </c>
      <c r="E3614" s="88">
        <f>+IF(ISNUMBER(DATA!N950),DATA!N950,"n/a")</f>
        <v>4.58</v>
      </c>
      <c r="F3614" s="78">
        <f>+IF(ISNUMBER(DATA!O950),DATA!O950,"n/a")</f>
        <v>6.6000000000000003E-2</v>
      </c>
      <c r="G3614" s="88">
        <f>+IF(ISNUMBER(DATA!X950),DATA!X950,"n/a")</f>
        <v>4.6100000000000003</v>
      </c>
      <c r="H3614" s="78">
        <f>+IF(ISNUMBER(DATA!Y950),DATA!Y950,"n/a")</f>
        <v>5.2999999999999999E-2</v>
      </c>
      <c r="I3614" s="88">
        <f>+IF(ISNUMBER(DATA!AH950),DATA!AH950,"n/a")</f>
        <v>4.6500000000000004</v>
      </c>
      <c r="J3614" s="78">
        <f>+IF(ISNUMBER(DATA!AI950),DATA!AI950,"n/a")</f>
        <v>6.0999999999999999E-2</v>
      </c>
      <c r="K3614" s="88">
        <f>+IF(ISNUMBER(DATA!AR950),DATA!AR950,"n/a")</f>
        <v>4.4400000000000004</v>
      </c>
      <c r="L3614" s="78">
        <f>+IF(ISNUMBER(DATA!AS950),DATA!AS950,"n/a")</f>
        <v>-1.4999999999999999E-2</v>
      </c>
      <c r="M3614" s="67"/>
      <c r="N3614" s="67"/>
      <c r="O3614" s="67"/>
      <c r="P3614" s="67"/>
      <c r="Q3614" s="67"/>
      <c r="S3614" s="71"/>
      <c r="U3614" s="71"/>
      <c r="W3614" s="71"/>
      <c r="Y3614" s="71"/>
    </row>
    <row r="3615" spans="1:25" s="70" customFormat="1" x14ac:dyDescent="0.2">
      <c r="A3615" s="67" t="s">
        <v>27</v>
      </c>
      <c r="B3615" s="67" t="s">
        <v>24</v>
      </c>
      <c r="C3615" s="67" t="s">
        <v>10</v>
      </c>
      <c r="D3615" s="67" t="s">
        <v>312</v>
      </c>
      <c r="E3615" s="88">
        <f>+IF(ISNUMBER(DATA!N951),DATA!N951,"n/a")</f>
        <v>4.41</v>
      </c>
      <c r="F3615" s="78">
        <f>+IF(ISNUMBER(DATA!O951),DATA!O951,"n/a")</f>
        <v>7.0999999999999994E-2</v>
      </c>
      <c r="G3615" s="88">
        <f>+IF(ISNUMBER(DATA!X951),DATA!X951,"n/a")</f>
        <v>4.4400000000000004</v>
      </c>
      <c r="H3615" s="78">
        <f>+IF(ISNUMBER(DATA!Y951),DATA!Y951,"n/a")</f>
        <v>0.05</v>
      </c>
      <c r="I3615" s="88">
        <f>+IF(ISNUMBER(DATA!AH951),DATA!AH951,"n/a")</f>
        <v>4.47</v>
      </c>
      <c r="J3615" s="78">
        <f>+IF(ISNUMBER(DATA!AI951),DATA!AI951,"n/a")</f>
        <v>4.4999999999999998E-2</v>
      </c>
      <c r="K3615" s="88">
        <f>+IF(ISNUMBER(DATA!AR951),DATA!AR951,"n/a")</f>
        <v>4.2699999999999996</v>
      </c>
      <c r="L3615" s="78">
        <f>+IF(ISNUMBER(DATA!AS951),DATA!AS951,"n/a")</f>
        <v>-4.3999999999999997E-2</v>
      </c>
      <c r="M3615" s="67"/>
      <c r="N3615" s="67"/>
      <c r="O3615" s="67"/>
      <c r="P3615" s="67"/>
      <c r="Q3615" s="67"/>
      <c r="S3615" s="71"/>
      <c r="U3615" s="71"/>
      <c r="W3615" s="71"/>
      <c r="Y3615" s="71"/>
    </row>
    <row r="3616" spans="1:25" s="70" customFormat="1" x14ac:dyDescent="0.2">
      <c r="A3616" s="67" t="s">
        <v>27</v>
      </c>
      <c r="B3616" s="67" t="s">
        <v>24</v>
      </c>
      <c r="C3616" s="67" t="s">
        <v>10</v>
      </c>
      <c r="D3616" s="67" t="s">
        <v>313</v>
      </c>
      <c r="E3616" s="88">
        <f>+IF(ISNUMBER(DATA!N952),DATA!N952,"n/a")</f>
        <v>4.55</v>
      </c>
      <c r="F3616" s="78">
        <f>+IF(ISNUMBER(DATA!O952),DATA!O952,"n/a")</f>
        <v>-8.9999999999999993E-3</v>
      </c>
      <c r="G3616" s="88">
        <f>+IF(ISNUMBER(DATA!X952),DATA!X952,"n/a")</f>
        <v>4.71</v>
      </c>
      <c r="H3616" s="78">
        <f>+IF(ISNUMBER(DATA!Y952),DATA!Y952,"n/a")</f>
        <v>-1.4E-2</v>
      </c>
      <c r="I3616" s="88">
        <f>+IF(ISNUMBER(DATA!AH952),DATA!AH952,"n/a")</f>
        <v>4.74</v>
      </c>
      <c r="J3616" s="78">
        <f>+IF(ISNUMBER(DATA!AI952),DATA!AI952,"n/a")</f>
        <v>-3.0000000000000001E-3</v>
      </c>
      <c r="K3616" s="88">
        <f>+IF(ISNUMBER(DATA!AR952),DATA!AR952,"n/a")</f>
        <v>4.59</v>
      </c>
      <c r="L3616" s="78">
        <f>+IF(ISNUMBER(DATA!AS952),DATA!AS952,"n/a")</f>
        <v>-6.5000000000000002E-2</v>
      </c>
      <c r="M3616" s="67"/>
      <c r="N3616" s="67"/>
      <c r="O3616" s="67"/>
      <c r="P3616" s="67"/>
      <c r="Q3616" s="67"/>
      <c r="S3616" s="71"/>
      <c r="U3616" s="71"/>
      <c r="W3616" s="71"/>
      <c r="Y3616" s="71"/>
    </row>
    <row r="3617" spans="1:25" s="70" customFormat="1" x14ac:dyDescent="0.2">
      <c r="A3617" s="67" t="s">
        <v>27</v>
      </c>
      <c r="B3617" s="67" t="s">
        <v>24</v>
      </c>
      <c r="C3617" s="67" t="s">
        <v>10</v>
      </c>
      <c r="D3617" s="67" t="s">
        <v>314</v>
      </c>
      <c r="E3617" s="88">
        <f>+IF(ISNUMBER(DATA!N953),DATA!N953,"n/a")</f>
        <v>4.8499999999999996</v>
      </c>
      <c r="F3617" s="78">
        <f>+IF(ISNUMBER(DATA!O953),DATA!O953,"n/a")</f>
        <v>7.0000000000000007E-2</v>
      </c>
      <c r="G3617" s="88">
        <f>+IF(ISNUMBER(DATA!X953),DATA!X953,"n/a")</f>
        <v>4.9000000000000004</v>
      </c>
      <c r="H3617" s="78">
        <f>+IF(ISNUMBER(DATA!Y953),DATA!Y953,"n/a")</f>
        <v>5.5E-2</v>
      </c>
      <c r="I3617" s="88">
        <f>+IF(ISNUMBER(DATA!AH953),DATA!AH953,"n/a")</f>
        <v>4.96</v>
      </c>
      <c r="J3617" s="78">
        <f>+IF(ISNUMBER(DATA!AI953),DATA!AI953,"n/a")</f>
        <v>8.2000000000000003E-2</v>
      </c>
      <c r="K3617" s="88">
        <f>+IF(ISNUMBER(DATA!AR953),DATA!AR953,"n/a")</f>
        <v>4.8099999999999996</v>
      </c>
      <c r="L3617" s="78">
        <f>+IF(ISNUMBER(DATA!AS953),DATA!AS953,"n/a")</f>
        <v>6.3E-2</v>
      </c>
      <c r="M3617" s="67"/>
      <c r="N3617" s="67"/>
      <c r="O3617" s="67"/>
      <c r="P3617" s="67"/>
      <c r="Q3617" s="67"/>
      <c r="S3617" s="71"/>
      <c r="U3617" s="71"/>
      <c r="W3617" s="71"/>
      <c r="Y3617" s="71"/>
    </row>
    <row r="3618" spans="1:25" s="70" customFormat="1" x14ac:dyDescent="0.2">
      <c r="A3618" s="67" t="s">
        <v>27</v>
      </c>
      <c r="B3618" s="67" t="s">
        <v>24</v>
      </c>
      <c r="C3618" s="67" t="s">
        <v>10</v>
      </c>
      <c r="D3618" s="67" t="s">
        <v>315</v>
      </c>
      <c r="E3618" s="88">
        <f>+IF(ISNUMBER(DATA!N954),DATA!N954,"n/a")</f>
        <v>4.1100000000000003</v>
      </c>
      <c r="F3618" s="78">
        <f>+IF(ISNUMBER(DATA!O954),DATA!O954,"n/a")</f>
        <v>-4.2000000000000003E-2</v>
      </c>
      <c r="G3618" s="88">
        <f>+IF(ISNUMBER(DATA!X954),DATA!X954,"n/a")</f>
        <v>4.3099999999999996</v>
      </c>
      <c r="H3618" s="78">
        <f>+IF(ISNUMBER(DATA!Y954),DATA!Y954,"n/a")</f>
        <v>-1.2999999999999999E-2</v>
      </c>
      <c r="I3618" s="88">
        <f>+IF(ISNUMBER(DATA!AH954),DATA!AH954,"n/a")</f>
        <v>4.33</v>
      </c>
      <c r="J3618" s="78">
        <f>+IF(ISNUMBER(DATA!AI954),DATA!AI954,"n/a")</f>
        <v>-7.0000000000000001E-3</v>
      </c>
      <c r="K3618" s="88">
        <f>+IF(ISNUMBER(DATA!AR954),DATA!AR954,"n/a")</f>
        <v>4.3</v>
      </c>
      <c r="L3618" s="78">
        <f>+IF(ISNUMBER(DATA!AS954),DATA!AS954,"n/a")</f>
        <v>-0.02</v>
      </c>
      <c r="M3618" s="67"/>
      <c r="N3618" s="67"/>
      <c r="O3618" s="67"/>
      <c r="P3618" s="67"/>
      <c r="Q3618" s="67"/>
      <c r="S3618" s="71"/>
      <c r="U3618" s="71"/>
      <c r="W3618" s="71"/>
      <c r="Y3618" s="71"/>
    </row>
    <row r="3619" spans="1:25" s="70" customFormat="1" x14ac:dyDescent="0.2">
      <c r="A3619" s="67" t="s">
        <v>27</v>
      </c>
      <c r="B3619" s="67" t="s">
        <v>24</v>
      </c>
      <c r="C3619" s="67" t="s">
        <v>10</v>
      </c>
      <c r="D3619" s="67" t="s">
        <v>316</v>
      </c>
      <c r="E3619" s="88">
        <f>+IF(ISNUMBER(DATA!N955),DATA!N955,"n/a")</f>
        <v>4.59</v>
      </c>
      <c r="F3619" s="78">
        <f>+IF(ISNUMBER(DATA!O955),DATA!O955,"n/a")</f>
        <v>-4.1000000000000002E-2</v>
      </c>
      <c r="G3619" s="88">
        <f>+IF(ISNUMBER(DATA!X955),DATA!X955,"n/a")</f>
        <v>4.57</v>
      </c>
      <c r="H3619" s="78">
        <f>+IF(ISNUMBER(DATA!Y955),DATA!Y955,"n/a")</f>
        <v>-5.8000000000000003E-2</v>
      </c>
      <c r="I3619" s="88">
        <f>+IF(ISNUMBER(DATA!AH955),DATA!AH955,"n/a")</f>
        <v>4.63</v>
      </c>
      <c r="J3619" s="78">
        <f>+IF(ISNUMBER(DATA!AI955),DATA!AI955,"n/a")</f>
        <v>-6.7000000000000004E-2</v>
      </c>
      <c r="K3619" s="88">
        <f>+IF(ISNUMBER(DATA!AR955),DATA!AR955,"n/a")</f>
        <v>4.74</v>
      </c>
      <c r="L3619" s="78">
        <f>+IF(ISNUMBER(DATA!AS955),DATA!AS955,"n/a")</f>
        <v>-6.5000000000000002E-2</v>
      </c>
      <c r="M3619" s="67"/>
      <c r="N3619" s="67"/>
      <c r="O3619" s="67"/>
      <c r="P3619" s="67"/>
      <c r="Q3619" s="67"/>
      <c r="S3619" s="71"/>
      <c r="U3619" s="71"/>
      <c r="W3619" s="71"/>
      <c r="Y3619" s="71"/>
    </row>
    <row r="3620" spans="1:25" s="70" customFormat="1" x14ac:dyDescent="0.2">
      <c r="A3620" s="67" t="s">
        <v>27</v>
      </c>
      <c r="B3620" s="67" t="s">
        <v>24</v>
      </c>
      <c r="C3620" s="67" t="s">
        <v>10</v>
      </c>
      <c r="D3620" s="67" t="s">
        <v>317</v>
      </c>
      <c r="E3620" s="88">
        <f>+IF(ISNUMBER(DATA!N956),DATA!N956,"n/a")</f>
        <v>5.53</v>
      </c>
      <c r="F3620" s="78">
        <f>+IF(ISNUMBER(DATA!O956),DATA!O956,"n/a")</f>
        <v>0.114</v>
      </c>
      <c r="G3620" s="88">
        <f>+IF(ISNUMBER(DATA!X956),DATA!X956,"n/a")</f>
        <v>5.5</v>
      </c>
      <c r="H3620" s="78">
        <f>+IF(ISNUMBER(DATA!Y956),DATA!Y956,"n/a")</f>
        <v>0.108</v>
      </c>
      <c r="I3620" s="88">
        <f>+IF(ISNUMBER(DATA!AH956),DATA!AH956,"n/a")</f>
        <v>5.81</v>
      </c>
      <c r="J3620" s="78">
        <f>+IF(ISNUMBER(DATA!AI956),DATA!AI956,"n/a")</f>
        <v>0.157</v>
      </c>
      <c r="K3620" s="88">
        <f>+IF(ISNUMBER(DATA!AR956),DATA!AR956,"n/a")</f>
        <v>5.73</v>
      </c>
      <c r="L3620" s="78">
        <f>+IF(ISNUMBER(DATA!AS956),DATA!AS956,"n/a")</f>
        <v>0.121</v>
      </c>
      <c r="M3620" s="67"/>
      <c r="N3620" s="67"/>
      <c r="O3620" s="67"/>
      <c r="P3620" s="67"/>
      <c r="Q3620" s="67"/>
      <c r="S3620" s="71"/>
      <c r="U3620" s="71"/>
      <c r="W3620" s="71"/>
      <c r="Y3620" s="71"/>
    </row>
    <row r="3621" spans="1:25" s="70" customFormat="1" x14ac:dyDescent="0.2">
      <c r="A3621" s="67" t="s">
        <v>27</v>
      </c>
      <c r="B3621" s="67" t="s">
        <v>24</v>
      </c>
      <c r="C3621" s="67" t="s">
        <v>10</v>
      </c>
      <c r="D3621" s="67" t="s">
        <v>318</v>
      </c>
      <c r="E3621" s="88">
        <f>+IF(ISNUMBER(DATA!N957),DATA!N957,"n/a")</f>
        <v>3.71</v>
      </c>
      <c r="F3621" s="78">
        <f>+IF(ISNUMBER(DATA!O957),DATA!O957,"n/a")</f>
        <v>1.7999999999999999E-2</v>
      </c>
      <c r="G3621" s="88">
        <f>+IF(ISNUMBER(DATA!X957),DATA!X957,"n/a")</f>
        <v>3.69</v>
      </c>
      <c r="H3621" s="78">
        <f>+IF(ISNUMBER(DATA!Y957),DATA!Y957,"n/a")</f>
        <v>6.0000000000000001E-3</v>
      </c>
      <c r="I3621" s="88">
        <f>+IF(ISNUMBER(DATA!AH957),DATA!AH957,"n/a")</f>
        <v>3.67</v>
      </c>
      <c r="J3621" s="78">
        <f>+IF(ISNUMBER(DATA!AI957),DATA!AI957,"n/a")</f>
        <v>-3.7999999999999999E-2</v>
      </c>
      <c r="K3621" s="88">
        <f>+IF(ISNUMBER(DATA!AR957),DATA!AR957,"n/a")</f>
        <v>3.67</v>
      </c>
      <c r="L3621" s="78">
        <f>+IF(ISNUMBER(DATA!AS957),DATA!AS957,"n/a")</f>
        <v>-6.0999999999999999E-2</v>
      </c>
      <c r="M3621" s="67"/>
      <c r="N3621" s="67"/>
      <c r="O3621" s="67"/>
      <c r="P3621" s="67"/>
      <c r="Q3621" s="67"/>
      <c r="S3621" s="71"/>
      <c r="U3621" s="71"/>
      <c r="W3621" s="71"/>
      <c r="Y3621" s="71"/>
    </row>
    <row r="3622" spans="1:25" s="70" customFormat="1" x14ac:dyDescent="0.2">
      <c r="A3622" s="67" t="s">
        <v>27</v>
      </c>
      <c r="B3622" s="67" t="s">
        <v>24</v>
      </c>
      <c r="C3622" s="67" t="s">
        <v>10</v>
      </c>
      <c r="D3622" s="67" t="s">
        <v>319</v>
      </c>
      <c r="E3622" s="88">
        <f>+IF(ISNUMBER(DATA!N958),DATA!N958,"n/a")</f>
        <v>4.4000000000000004</v>
      </c>
      <c r="F3622" s="78">
        <f>+IF(ISNUMBER(DATA!O958),DATA!O958,"n/a")</f>
        <v>-0.08</v>
      </c>
      <c r="G3622" s="88">
        <f>+IF(ISNUMBER(DATA!X958),DATA!X958,"n/a")</f>
        <v>4.37</v>
      </c>
      <c r="H3622" s="78">
        <f>+IF(ISNUMBER(DATA!Y958),DATA!Y958,"n/a")</f>
        <v>-2.4E-2</v>
      </c>
      <c r="I3622" s="88">
        <f>+IF(ISNUMBER(DATA!AH958),DATA!AH958,"n/a")</f>
        <v>4.3499999999999996</v>
      </c>
      <c r="J3622" s="78">
        <f>+IF(ISNUMBER(DATA!AI958),DATA!AI958,"n/a")</f>
        <v>-3.3000000000000002E-2</v>
      </c>
      <c r="K3622" s="88">
        <f>+IF(ISNUMBER(DATA!AR958),DATA!AR958,"n/a")</f>
        <v>4.4000000000000004</v>
      </c>
      <c r="L3622" s="78">
        <f>+IF(ISNUMBER(DATA!AS958),DATA!AS958,"n/a")</f>
        <v>-2.4E-2</v>
      </c>
      <c r="M3622" s="67"/>
      <c r="N3622" s="67"/>
      <c r="O3622" s="67"/>
      <c r="P3622" s="67"/>
      <c r="Q3622" s="67"/>
      <c r="S3622" s="71"/>
      <c r="U3622" s="71"/>
      <c r="W3622" s="71"/>
      <c r="Y3622" s="71"/>
    </row>
    <row r="3623" spans="1:25" s="70" customFormat="1" x14ac:dyDescent="0.2">
      <c r="A3623" s="67" t="s">
        <v>27</v>
      </c>
      <c r="B3623" s="67" t="s">
        <v>24</v>
      </c>
      <c r="C3623" s="67" t="s">
        <v>10</v>
      </c>
      <c r="D3623" s="67" t="s">
        <v>320</v>
      </c>
      <c r="E3623" s="88">
        <f>+IF(ISNUMBER(DATA!N959),DATA!N959,"n/a")</f>
        <v>4.16</v>
      </c>
      <c r="F3623" s="78">
        <f>+IF(ISNUMBER(DATA!O959),DATA!O959,"n/a")</f>
        <v>-8.5000000000000006E-2</v>
      </c>
      <c r="G3623" s="88">
        <f>+IF(ISNUMBER(DATA!X959),DATA!X959,"n/a")</f>
        <v>4.38</v>
      </c>
      <c r="H3623" s="78">
        <f>+IF(ISNUMBER(DATA!Y959),DATA!Y959,"n/a")</f>
        <v>-7.5999999999999998E-2</v>
      </c>
      <c r="I3623" s="88">
        <f>+IF(ISNUMBER(DATA!AH959),DATA!AH959,"n/a")</f>
        <v>4.3600000000000003</v>
      </c>
      <c r="J3623" s="78">
        <f>+IF(ISNUMBER(DATA!AI959),DATA!AI959,"n/a")</f>
        <v>-3.4000000000000002E-2</v>
      </c>
      <c r="K3623" s="88">
        <f>+IF(ISNUMBER(DATA!AR959),DATA!AR959,"n/a")</f>
        <v>4.29</v>
      </c>
      <c r="L3623" s="78">
        <f>+IF(ISNUMBER(DATA!AS959),DATA!AS959,"n/a")</f>
        <v>-3.5999999999999997E-2</v>
      </c>
      <c r="M3623" s="67"/>
      <c r="N3623" s="67"/>
      <c r="O3623" s="67"/>
      <c r="P3623" s="67"/>
      <c r="Q3623" s="67"/>
      <c r="S3623" s="71"/>
      <c r="U3623" s="71"/>
      <c r="W3623" s="71"/>
      <c r="Y3623" s="71"/>
    </row>
    <row r="3624" spans="1:25" s="70" customFormat="1" x14ac:dyDescent="0.2">
      <c r="A3624" s="67" t="s">
        <v>27</v>
      </c>
      <c r="B3624" s="67" t="s">
        <v>24</v>
      </c>
      <c r="C3624" s="67" t="s">
        <v>10</v>
      </c>
      <c r="D3624" s="67" t="s">
        <v>321</v>
      </c>
      <c r="E3624" s="88">
        <f>+IF(ISNUMBER(DATA!N960),DATA!N960,"n/a")</f>
        <v>4.1900000000000004</v>
      </c>
      <c r="F3624" s="78">
        <f>+IF(ISNUMBER(DATA!O960),DATA!O960,"n/a")</f>
        <v>-3.9E-2</v>
      </c>
      <c r="G3624" s="88">
        <f>+IF(ISNUMBER(DATA!X960),DATA!X960,"n/a")</f>
        <v>4.1399999999999997</v>
      </c>
      <c r="H3624" s="78">
        <f>+IF(ISNUMBER(DATA!Y960),DATA!Y960,"n/a")</f>
        <v>8.9999999999999993E-3</v>
      </c>
      <c r="I3624" s="88">
        <f>+IF(ISNUMBER(DATA!AH960),DATA!AH960,"n/a")</f>
        <v>4.0599999999999996</v>
      </c>
      <c r="J3624" s="78">
        <f>+IF(ISNUMBER(DATA!AI960),DATA!AI960,"n/a")</f>
        <v>-2.1000000000000001E-2</v>
      </c>
      <c r="K3624" s="88">
        <f>+IF(ISNUMBER(DATA!AR960),DATA!AR960,"n/a")</f>
        <v>4</v>
      </c>
      <c r="L3624" s="78">
        <f>+IF(ISNUMBER(DATA!AS960),DATA!AS960,"n/a")</f>
        <v>-3.2000000000000001E-2</v>
      </c>
      <c r="M3624" s="67"/>
      <c r="N3624" s="67"/>
      <c r="O3624" s="67"/>
      <c r="P3624" s="67"/>
      <c r="Q3624" s="67"/>
      <c r="S3624" s="71"/>
      <c r="U3624" s="71"/>
      <c r="W3624" s="71"/>
      <c r="Y3624" s="71"/>
    </row>
    <row r="3625" spans="1:25" s="70" customFormat="1" x14ac:dyDescent="0.2">
      <c r="A3625" s="67" t="s">
        <v>27</v>
      </c>
      <c r="B3625" s="67" t="s">
        <v>24</v>
      </c>
      <c r="C3625" s="67" t="s">
        <v>10</v>
      </c>
      <c r="D3625" s="67" t="s">
        <v>347</v>
      </c>
      <c r="E3625" s="88">
        <f>+IF(ISNUMBER(DATA!N961),DATA!N961,"n/a")</f>
        <v>4.29</v>
      </c>
      <c r="F3625" s="78">
        <f>+IF(ISNUMBER(DATA!O961),DATA!O961,"n/a")</f>
        <v>3.7999999999999999E-2</v>
      </c>
      <c r="G3625" s="88">
        <f>+IF(ISNUMBER(DATA!X961),DATA!X961,"n/a")</f>
        <v>4.3499999999999996</v>
      </c>
      <c r="H3625" s="78">
        <f>+IF(ISNUMBER(DATA!Y961),DATA!Y961,"n/a")</f>
        <v>2.9000000000000001E-2</v>
      </c>
      <c r="I3625" s="88">
        <f>+IF(ISNUMBER(DATA!AH961),DATA!AH961,"n/a")</f>
        <v>4.2699999999999996</v>
      </c>
      <c r="J3625" s="78">
        <f>+IF(ISNUMBER(DATA!AI961),DATA!AI961,"n/a")</f>
        <v>8.0000000000000002E-3</v>
      </c>
      <c r="K3625" s="88">
        <f>+IF(ISNUMBER(DATA!AR961),DATA!AR961,"n/a")</f>
        <v>4.16</v>
      </c>
      <c r="L3625" s="78">
        <f>+IF(ISNUMBER(DATA!AS961),DATA!AS961,"n/a")</f>
        <v>-1.6E-2</v>
      </c>
      <c r="M3625" s="67"/>
      <c r="N3625" s="67"/>
      <c r="O3625" s="67"/>
      <c r="P3625" s="67"/>
      <c r="Q3625" s="67"/>
      <c r="S3625" s="71"/>
      <c r="U3625" s="71"/>
      <c r="W3625" s="71"/>
      <c r="Y3625" s="71"/>
    </row>
    <row r="3626" spans="1:25" s="70" customFormat="1" x14ac:dyDescent="0.2">
      <c r="A3626" s="67" t="s">
        <v>27</v>
      </c>
      <c r="B3626" s="67" t="s">
        <v>24</v>
      </c>
      <c r="C3626" s="67" t="s">
        <v>10</v>
      </c>
      <c r="D3626" s="67" t="s">
        <v>348</v>
      </c>
      <c r="E3626" s="88">
        <f>+IF(ISNUMBER(DATA!N962),DATA!N962,"n/a")</f>
        <v>2.9</v>
      </c>
      <c r="F3626" s="78">
        <f>+IF(ISNUMBER(DATA!O962),DATA!O962,"n/a")</f>
        <v>-0.36099999999999999</v>
      </c>
      <c r="G3626" s="88">
        <f>+IF(ISNUMBER(DATA!X962),DATA!X962,"n/a")</f>
        <v>2.95</v>
      </c>
      <c r="H3626" s="78">
        <f>+IF(ISNUMBER(DATA!Y962),DATA!Y962,"n/a")</f>
        <v>-0.36899999999999999</v>
      </c>
      <c r="I3626" s="88">
        <f>+IF(ISNUMBER(DATA!AH962),DATA!AH962,"n/a")</f>
        <v>3</v>
      </c>
      <c r="J3626" s="78">
        <f>+IF(ISNUMBER(DATA!AI962),DATA!AI962,"n/a")</f>
        <v>-0.36</v>
      </c>
      <c r="K3626" s="88">
        <f>+IF(ISNUMBER(DATA!AR962),DATA!AR962,"n/a")</f>
        <v>2.97</v>
      </c>
      <c r="L3626" s="78">
        <f>+IF(ISNUMBER(DATA!AS962),DATA!AS962,"n/a")</f>
        <v>-0.36699999999999999</v>
      </c>
      <c r="M3626" s="67"/>
      <c r="N3626" s="67"/>
      <c r="O3626" s="67"/>
      <c r="P3626" s="67"/>
      <c r="Q3626" s="67"/>
      <c r="S3626" s="71"/>
      <c r="U3626" s="71"/>
      <c r="W3626" s="71"/>
      <c r="Y3626" s="71"/>
    </row>
    <row r="3627" spans="1:25" x14ac:dyDescent="0.2">
      <c r="E3627" s="101"/>
      <c r="F3627" s="103"/>
      <c r="G3627" s="101"/>
      <c r="H3627" s="103"/>
      <c r="I3627" s="101"/>
      <c r="J3627" s="103"/>
      <c r="K3627" s="101"/>
      <c r="L3627" s="103"/>
    </row>
    <row r="3628" spans="1:25" s="70" customFormat="1" x14ac:dyDescent="0.2">
      <c r="A3628" s="67" t="s">
        <v>27</v>
      </c>
      <c r="B3628" s="67" t="s">
        <v>24</v>
      </c>
      <c r="C3628" s="67" t="s">
        <v>26</v>
      </c>
      <c r="D3628" s="67" t="s">
        <v>274</v>
      </c>
      <c r="E3628" s="88">
        <f>+IF(ISNUMBER(DATA!P913),DATA!P913,"n/a")</f>
        <v>3.19</v>
      </c>
      <c r="F3628" s="78">
        <f>+IF(ISNUMBER(DATA!Q913),DATA!Q913,"n/a")</f>
        <v>4.7E-2</v>
      </c>
      <c r="G3628" s="88">
        <f>+IF(ISNUMBER(DATA!Z913),DATA!Z913,"n/a")</f>
        <v>3.07</v>
      </c>
      <c r="H3628" s="78">
        <f>+IF(ISNUMBER(DATA!AA913),DATA!AA913,"n/a")</f>
        <v>3.5000000000000003E-2</v>
      </c>
      <c r="I3628" s="88">
        <f>+IF(ISNUMBER(DATA!AJ913),DATA!AJ913,"n/a")</f>
        <v>2.98</v>
      </c>
      <c r="J3628" s="78">
        <f>+IF(ISNUMBER(DATA!AK913),DATA!AK913,"n/a")</f>
        <v>1.2999999999999999E-2</v>
      </c>
      <c r="K3628" s="88">
        <f>+IF(ISNUMBER(DATA!AT913),DATA!AT913,"n/a")</f>
        <v>3.02</v>
      </c>
      <c r="L3628" s="78">
        <f>+IF(ISNUMBER(DATA!AU913),DATA!AU913,"n/a")</f>
        <v>0.05</v>
      </c>
      <c r="M3628" s="67"/>
      <c r="N3628" s="67"/>
      <c r="O3628" s="67"/>
      <c r="P3628" s="67"/>
      <c r="Q3628" s="67"/>
      <c r="S3628" s="71"/>
      <c r="U3628" s="71"/>
      <c r="W3628" s="71"/>
      <c r="Y3628" s="71"/>
    </row>
    <row r="3629" spans="1:25" s="70" customFormat="1" x14ac:dyDescent="0.2">
      <c r="A3629" s="67" t="s">
        <v>27</v>
      </c>
      <c r="B3629" s="67" t="s">
        <v>24</v>
      </c>
      <c r="C3629" s="67" t="s">
        <v>26</v>
      </c>
      <c r="D3629" s="67" t="s">
        <v>275</v>
      </c>
      <c r="E3629" s="88">
        <f>+IF(ISNUMBER(DATA!P914),DATA!P914,"n/a")</f>
        <v>2.37</v>
      </c>
      <c r="F3629" s="78">
        <f>+IF(ISNUMBER(DATA!Q914),DATA!Q914,"n/a")</f>
        <v>-8.8999999999999996E-2</v>
      </c>
      <c r="G3629" s="88">
        <f>+IF(ISNUMBER(DATA!Z914),DATA!Z914,"n/a")</f>
        <v>2.31</v>
      </c>
      <c r="H3629" s="78">
        <f>+IF(ISNUMBER(DATA!AA914),DATA!AA914,"n/a")</f>
        <v>-1.7999999999999999E-2</v>
      </c>
      <c r="I3629" s="88">
        <f>+IF(ISNUMBER(DATA!AJ914),DATA!AJ914,"n/a")</f>
        <v>2.3199999999999998</v>
      </c>
      <c r="J3629" s="78">
        <f>+IF(ISNUMBER(DATA!AK914),DATA!AK914,"n/a")</f>
        <v>-1.2E-2</v>
      </c>
      <c r="K3629" s="88">
        <f>+IF(ISNUMBER(DATA!AT914),DATA!AT914,"n/a")</f>
        <v>2.39</v>
      </c>
      <c r="L3629" s="78">
        <f>+IF(ISNUMBER(DATA!AU914),DATA!AU914,"n/a")</f>
        <v>3.5999999999999997E-2</v>
      </c>
      <c r="M3629" s="67"/>
      <c r="N3629" s="67"/>
      <c r="O3629" s="67"/>
      <c r="P3629" s="67"/>
      <c r="Q3629" s="67"/>
      <c r="S3629" s="71"/>
      <c r="U3629" s="71"/>
      <c r="W3629" s="71"/>
      <c r="Y3629" s="71"/>
    </row>
    <row r="3630" spans="1:25" s="70" customFormat="1" x14ac:dyDescent="0.2">
      <c r="A3630" s="67" t="s">
        <v>27</v>
      </c>
      <c r="B3630" s="67" t="s">
        <v>24</v>
      </c>
      <c r="C3630" s="67" t="s">
        <v>26</v>
      </c>
      <c r="D3630" s="67" t="s">
        <v>276</v>
      </c>
      <c r="E3630" s="88">
        <f>+IF(ISNUMBER(DATA!P915),DATA!P915,"n/a")</f>
        <v>2.41</v>
      </c>
      <c r="F3630" s="78">
        <f>+IF(ISNUMBER(DATA!Q915),DATA!Q915,"n/a")</f>
        <v>9.0999999999999998E-2</v>
      </c>
      <c r="G3630" s="88">
        <f>+IF(ISNUMBER(DATA!Z915),DATA!Z915,"n/a")</f>
        <v>2.36</v>
      </c>
      <c r="H3630" s="78">
        <f>+IF(ISNUMBER(DATA!AA915),DATA!AA915,"n/a")</f>
        <v>7.5999999999999998E-2</v>
      </c>
      <c r="I3630" s="88">
        <f>+IF(ISNUMBER(DATA!AJ915),DATA!AJ915,"n/a")</f>
        <v>2.35</v>
      </c>
      <c r="J3630" s="78">
        <f>+IF(ISNUMBER(DATA!AK915),DATA!AK915,"n/a")</f>
        <v>8.8999999999999996E-2</v>
      </c>
      <c r="K3630" s="88">
        <f>+IF(ISNUMBER(DATA!AT915),DATA!AT915,"n/a")</f>
        <v>2.2599999999999998</v>
      </c>
      <c r="L3630" s="78">
        <f>+IF(ISNUMBER(DATA!AU915),DATA!AU915,"n/a")</f>
        <v>4.9000000000000002E-2</v>
      </c>
      <c r="M3630" s="67"/>
      <c r="N3630" s="67"/>
      <c r="O3630" s="67"/>
      <c r="P3630" s="67"/>
      <c r="Q3630" s="67"/>
      <c r="S3630" s="71"/>
      <c r="U3630" s="71"/>
      <c r="W3630" s="71"/>
      <c r="Y3630" s="71"/>
    </row>
    <row r="3631" spans="1:25" s="70" customFormat="1" x14ac:dyDescent="0.2">
      <c r="A3631" s="67" t="s">
        <v>27</v>
      </c>
      <c r="B3631" s="67" t="s">
        <v>24</v>
      </c>
      <c r="C3631" s="67" t="s">
        <v>26</v>
      </c>
      <c r="D3631" s="67" t="s">
        <v>277</v>
      </c>
      <c r="E3631" s="88">
        <f>+IF(ISNUMBER(DATA!P916),DATA!P916,"n/a")</f>
        <v>2.39</v>
      </c>
      <c r="F3631" s="78">
        <f>+IF(ISNUMBER(DATA!Q916),DATA!Q916,"n/a")</f>
        <v>-8.5999999999999993E-2</v>
      </c>
      <c r="G3631" s="88">
        <f>+IF(ISNUMBER(DATA!Z916),DATA!Z916,"n/a")</f>
        <v>2.35</v>
      </c>
      <c r="H3631" s="78">
        <f>+IF(ISNUMBER(DATA!AA916),DATA!AA916,"n/a")</f>
        <v>-1.2E-2</v>
      </c>
      <c r="I3631" s="88">
        <f>+IF(ISNUMBER(DATA!AJ916),DATA!AJ916,"n/a")</f>
        <v>2.36</v>
      </c>
      <c r="J3631" s="78">
        <f>+IF(ISNUMBER(DATA!AK916),DATA!AK916,"n/a")</f>
        <v>3.0000000000000001E-3</v>
      </c>
      <c r="K3631" s="88">
        <f>+IF(ISNUMBER(DATA!AT916),DATA!AT916,"n/a")</f>
        <v>2.39</v>
      </c>
      <c r="L3631" s="78">
        <f>+IF(ISNUMBER(DATA!AU916),DATA!AU916,"n/a")</f>
        <v>4.1000000000000002E-2</v>
      </c>
      <c r="M3631" s="67"/>
      <c r="N3631" s="67"/>
      <c r="O3631" s="67"/>
      <c r="P3631" s="67"/>
      <c r="Q3631" s="67"/>
      <c r="S3631" s="71"/>
      <c r="U3631" s="71"/>
      <c r="W3631" s="71"/>
      <c r="Y3631" s="71"/>
    </row>
    <row r="3632" spans="1:25" s="70" customFormat="1" x14ac:dyDescent="0.2">
      <c r="A3632" s="67" t="s">
        <v>27</v>
      </c>
      <c r="B3632" s="67" t="s">
        <v>24</v>
      </c>
      <c r="C3632" s="67" t="s">
        <v>26</v>
      </c>
      <c r="D3632" s="67" t="s">
        <v>278</v>
      </c>
      <c r="E3632" s="88">
        <f>+IF(ISNUMBER(DATA!P917),DATA!P917,"n/a")</f>
        <v>2.81</v>
      </c>
      <c r="F3632" s="78">
        <f>+IF(ISNUMBER(DATA!Q917),DATA!Q917,"n/a")</f>
        <v>0.125</v>
      </c>
      <c r="G3632" s="88">
        <f>+IF(ISNUMBER(DATA!Z917),DATA!Z917,"n/a")</f>
        <v>2.87</v>
      </c>
      <c r="H3632" s="78">
        <f>+IF(ISNUMBER(DATA!AA917),DATA!AA917,"n/a")</f>
        <v>0.12</v>
      </c>
      <c r="I3632" s="88">
        <f>+IF(ISNUMBER(DATA!AJ917),DATA!AJ917,"n/a")</f>
        <v>2.88</v>
      </c>
      <c r="J3632" s="78">
        <f>+IF(ISNUMBER(DATA!AK917),DATA!AK917,"n/a")</f>
        <v>0.14799999999999999</v>
      </c>
      <c r="K3632" s="88">
        <f>+IF(ISNUMBER(DATA!AT917),DATA!AT917,"n/a")</f>
        <v>2.65</v>
      </c>
      <c r="L3632" s="78">
        <f>+IF(ISNUMBER(DATA!AU917),DATA!AU917,"n/a")</f>
        <v>7.5999999999999998E-2</v>
      </c>
      <c r="M3632" s="67"/>
      <c r="N3632" s="67"/>
      <c r="O3632" s="67"/>
      <c r="P3632" s="67"/>
      <c r="Q3632" s="67"/>
      <c r="S3632" s="71"/>
      <c r="U3632" s="71"/>
      <c r="W3632" s="71"/>
      <c r="Y3632" s="71"/>
    </row>
    <row r="3633" spans="1:25" s="70" customFormat="1" x14ac:dyDescent="0.2">
      <c r="A3633" s="67" t="s">
        <v>27</v>
      </c>
      <c r="B3633" s="67" t="s">
        <v>24</v>
      </c>
      <c r="C3633" s="67" t="s">
        <v>26</v>
      </c>
      <c r="D3633" s="67" t="s">
        <v>279</v>
      </c>
      <c r="E3633" s="88">
        <f>+IF(ISNUMBER(DATA!P918),DATA!P918,"n/a")</f>
        <v>2.35</v>
      </c>
      <c r="F3633" s="78">
        <f>+IF(ISNUMBER(DATA!Q918),DATA!Q918,"n/a")</f>
        <v>1.6E-2</v>
      </c>
      <c r="G3633" s="88">
        <f>+IF(ISNUMBER(DATA!Z918),DATA!Z918,"n/a")</f>
        <v>2.34</v>
      </c>
      <c r="H3633" s="78">
        <f>+IF(ISNUMBER(DATA!AA918),DATA!AA918,"n/a")</f>
        <v>1.2999999999999999E-2</v>
      </c>
      <c r="I3633" s="88">
        <f>+IF(ISNUMBER(DATA!AJ918),DATA!AJ918,"n/a")</f>
        <v>2.34</v>
      </c>
      <c r="J3633" s="78">
        <f>+IF(ISNUMBER(DATA!AK918),DATA!AK918,"n/a")</f>
        <v>1.0999999999999999E-2</v>
      </c>
      <c r="K3633" s="88">
        <f>+IF(ISNUMBER(DATA!AT918),DATA!AT918,"n/a")</f>
        <v>2.33</v>
      </c>
      <c r="L3633" s="78">
        <f>+IF(ISNUMBER(DATA!AU918),DATA!AU918,"n/a")</f>
        <v>2.9000000000000001E-2</v>
      </c>
      <c r="M3633" s="67"/>
      <c r="N3633" s="67"/>
      <c r="O3633" s="67"/>
      <c r="P3633" s="67"/>
      <c r="Q3633" s="67"/>
      <c r="S3633" s="71"/>
      <c r="U3633" s="71"/>
      <c r="W3633" s="71"/>
      <c r="Y3633" s="71"/>
    </row>
    <row r="3634" spans="1:25" s="70" customFormat="1" x14ac:dyDescent="0.2">
      <c r="A3634" s="67" t="s">
        <v>27</v>
      </c>
      <c r="B3634" s="67" t="s">
        <v>24</v>
      </c>
      <c r="C3634" s="67" t="s">
        <v>26</v>
      </c>
      <c r="D3634" s="67" t="s">
        <v>280</v>
      </c>
      <c r="E3634" s="88">
        <f>+IF(ISNUMBER(DATA!P919),DATA!P919,"n/a")</f>
        <v>2.71</v>
      </c>
      <c r="F3634" s="78">
        <f>+IF(ISNUMBER(DATA!Q919),DATA!Q919,"n/a")</f>
        <v>3.7999999999999999E-2</v>
      </c>
      <c r="G3634" s="88">
        <f>+IF(ISNUMBER(DATA!Z919),DATA!Z919,"n/a")</f>
        <v>2.67</v>
      </c>
      <c r="H3634" s="78">
        <f>+IF(ISNUMBER(DATA!AA919),DATA!AA919,"n/a")</f>
        <v>3.5000000000000003E-2</v>
      </c>
      <c r="I3634" s="88">
        <f>+IF(ISNUMBER(DATA!AJ919),DATA!AJ919,"n/a")</f>
        <v>2.73</v>
      </c>
      <c r="J3634" s="78">
        <f>+IF(ISNUMBER(DATA!AK919),DATA!AK919,"n/a")</f>
        <v>2.5000000000000001E-2</v>
      </c>
      <c r="K3634" s="88">
        <f>+IF(ISNUMBER(DATA!AT919),DATA!AT919,"n/a")</f>
        <v>2.71</v>
      </c>
      <c r="L3634" s="78">
        <f>+IF(ISNUMBER(DATA!AU919),DATA!AU919,"n/a")</f>
        <v>3.3000000000000002E-2</v>
      </c>
      <c r="M3634" s="67"/>
      <c r="N3634" s="67"/>
      <c r="O3634" s="67"/>
      <c r="P3634" s="67"/>
      <c r="Q3634" s="67"/>
      <c r="S3634" s="71"/>
      <c r="U3634" s="71"/>
      <c r="W3634" s="71"/>
      <c r="Y3634" s="71"/>
    </row>
    <row r="3635" spans="1:25" s="70" customFormat="1" x14ac:dyDescent="0.2">
      <c r="A3635" s="67" t="s">
        <v>27</v>
      </c>
      <c r="B3635" s="67" t="s">
        <v>24</v>
      </c>
      <c r="C3635" s="67" t="s">
        <v>26</v>
      </c>
      <c r="D3635" s="67" t="s">
        <v>281</v>
      </c>
      <c r="E3635" s="88">
        <f>+IF(ISNUMBER(DATA!P920),DATA!P920,"n/a")</f>
        <v>2.66</v>
      </c>
      <c r="F3635" s="78">
        <f>+IF(ISNUMBER(DATA!Q920),DATA!Q920,"n/a")</f>
        <v>2.4E-2</v>
      </c>
      <c r="G3635" s="88">
        <f>+IF(ISNUMBER(DATA!Z920),DATA!Z920,"n/a")</f>
        <v>2.6</v>
      </c>
      <c r="H3635" s="78">
        <f>+IF(ISNUMBER(DATA!AA920),DATA!AA920,"n/a")</f>
        <v>3.1E-2</v>
      </c>
      <c r="I3635" s="88">
        <f>+IF(ISNUMBER(DATA!AJ920),DATA!AJ920,"n/a")</f>
        <v>2.64</v>
      </c>
      <c r="J3635" s="78">
        <f>+IF(ISNUMBER(DATA!AK920),DATA!AK920,"n/a")</f>
        <v>1.6E-2</v>
      </c>
      <c r="K3635" s="88">
        <f>+IF(ISNUMBER(DATA!AT920),DATA!AT920,"n/a")</f>
        <v>2.69</v>
      </c>
      <c r="L3635" s="78">
        <f>+IF(ISNUMBER(DATA!AU920),DATA!AU920,"n/a")</f>
        <v>0.02</v>
      </c>
      <c r="M3635" s="67"/>
      <c r="N3635" s="67"/>
      <c r="O3635" s="67"/>
      <c r="P3635" s="67"/>
      <c r="Q3635" s="67"/>
      <c r="S3635" s="71"/>
      <c r="U3635" s="71"/>
      <c r="W3635" s="71"/>
      <c r="Y3635" s="71"/>
    </row>
    <row r="3636" spans="1:25" s="70" customFormat="1" x14ac:dyDescent="0.2">
      <c r="A3636" s="67" t="s">
        <v>27</v>
      </c>
      <c r="B3636" s="67" t="s">
        <v>24</v>
      </c>
      <c r="C3636" s="67" t="s">
        <v>26</v>
      </c>
      <c r="D3636" s="67" t="s">
        <v>282</v>
      </c>
      <c r="E3636" s="88">
        <f>+IF(ISNUMBER(DATA!P921),DATA!P921,"n/a")</f>
        <v>2.82</v>
      </c>
      <c r="F3636" s="78">
        <f>+IF(ISNUMBER(DATA!Q921),DATA!Q921,"n/a")</f>
        <v>0.24</v>
      </c>
      <c r="G3636" s="88">
        <f>+IF(ISNUMBER(DATA!Z921),DATA!Z921,"n/a")</f>
        <v>2.77</v>
      </c>
      <c r="H3636" s="78">
        <f>+IF(ISNUMBER(DATA!AA921),DATA!AA921,"n/a")</f>
        <v>0.22900000000000001</v>
      </c>
      <c r="I3636" s="88">
        <f>+IF(ISNUMBER(DATA!AJ921),DATA!AJ921,"n/a")</f>
        <v>2.83</v>
      </c>
      <c r="J3636" s="78">
        <f>+IF(ISNUMBER(DATA!AK921),DATA!AK921,"n/a")</f>
        <v>0.246</v>
      </c>
      <c r="K3636" s="88">
        <f>+IF(ISNUMBER(DATA!AT921),DATA!AT921,"n/a")</f>
        <v>2.75</v>
      </c>
      <c r="L3636" s="78">
        <f>+IF(ISNUMBER(DATA!AU921),DATA!AU921,"n/a")</f>
        <v>0.218</v>
      </c>
      <c r="M3636" s="67"/>
      <c r="N3636" s="67"/>
      <c r="O3636" s="67"/>
      <c r="P3636" s="67"/>
      <c r="Q3636" s="67"/>
      <c r="S3636" s="71"/>
      <c r="U3636" s="71"/>
      <c r="W3636" s="71"/>
      <c r="Y3636" s="71"/>
    </row>
    <row r="3637" spans="1:25" s="70" customFormat="1" x14ac:dyDescent="0.2">
      <c r="A3637" s="67" t="s">
        <v>27</v>
      </c>
      <c r="B3637" s="67" t="s">
        <v>24</v>
      </c>
      <c r="C3637" s="67" t="s">
        <v>26</v>
      </c>
      <c r="D3637" s="67" t="s">
        <v>283</v>
      </c>
      <c r="E3637" s="88">
        <f>+IF(ISNUMBER(DATA!P922),DATA!P922,"n/a")</f>
        <v>2.91</v>
      </c>
      <c r="F3637" s="78">
        <f>+IF(ISNUMBER(DATA!Q922),DATA!Q922,"n/a")</f>
        <v>-2.7E-2</v>
      </c>
      <c r="G3637" s="88">
        <f>+IF(ISNUMBER(DATA!Z922),DATA!Z922,"n/a")</f>
        <v>2.87</v>
      </c>
      <c r="H3637" s="78">
        <f>+IF(ISNUMBER(DATA!AA922),DATA!AA922,"n/a")</f>
        <v>-7.0000000000000001E-3</v>
      </c>
      <c r="I3637" s="88">
        <f>+IF(ISNUMBER(DATA!AJ922),DATA!AJ922,"n/a")</f>
        <v>2.88</v>
      </c>
      <c r="J3637" s="78">
        <f>+IF(ISNUMBER(DATA!AK922),DATA!AK922,"n/a")</f>
        <v>7.0000000000000001E-3</v>
      </c>
      <c r="K3637" s="88">
        <f>+IF(ISNUMBER(DATA!AT922),DATA!AT922,"n/a")</f>
        <v>2.89</v>
      </c>
      <c r="L3637" s="78">
        <f>+IF(ISNUMBER(DATA!AU922),DATA!AU922,"n/a")</f>
        <v>4.9000000000000002E-2</v>
      </c>
      <c r="M3637" s="67"/>
      <c r="N3637" s="67"/>
      <c r="O3637" s="67"/>
      <c r="P3637" s="67"/>
      <c r="Q3637" s="67"/>
      <c r="S3637" s="71"/>
      <c r="U3637" s="71"/>
      <c r="W3637" s="71"/>
      <c r="Y3637" s="71"/>
    </row>
    <row r="3638" spans="1:25" s="70" customFormat="1" x14ac:dyDescent="0.2">
      <c r="A3638" s="67" t="s">
        <v>27</v>
      </c>
      <c r="B3638" s="67" t="s">
        <v>24</v>
      </c>
      <c r="C3638" s="67" t="s">
        <v>26</v>
      </c>
      <c r="D3638" s="67" t="s">
        <v>284</v>
      </c>
      <c r="E3638" s="88">
        <f>+IF(ISNUMBER(DATA!P923),DATA!P923,"n/a")</f>
        <v>2.46</v>
      </c>
      <c r="F3638" s="78">
        <f>+IF(ISNUMBER(DATA!Q923),DATA!Q923,"n/a")</f>
        <v>-1.4999999999999999E-2</v>
      </c>
      <c r="G3638" s="88">
        <f>+IF(ISNUMBER(DATA!Z923),DATA!Z923,"n/a")</f>
        <v>2.41</v>
      </c>
      <c r="H3638" s="78">
        <f>+IF(ISNUMBER(DATA!AA923),DATA!AA923,"n/a")</f>
        <v>-2.1000000000000001E-2</v>
      </c>
      <c r="I3638" s="88">
        <f>+IF(ISNUMBER(DATA!AJ923),DATA!AJ923,"n/a")</f>
        <v>2.41</v>
      </c>
      <c r="J3638" s="78">
        <f>+IF(ISNUMBER(DATA!AK923),DATA!AK923,"n/a")</f>
        <v>-0.03</v>
      </c>
      <c r="K3638" s="88">
        <f>+IF(ISNUMBER(DATA!AT923),DATA!AT923,"n/a")</f>
        <v>2.44</v>
      </c>
      <c r="L3638" s="78">
        <f>+IF(ISNUMBER(DATA!AU923),DATA!AU923,"n/a")</f>
        <v>7.0000000000000001E-3</v>
      </c>
      <c r="M3638" s="67"/>
      <c r="N3638" s="67"/>
      <c r="O3638" s="67"/>
      <c r="P3638" s="67"/>
      <c r="Q3638" s="67"/>
      <c r="S3638" s="71"/>
      <c r="U3638" s="71"/>
      <c r="W3638" s="71"/>
      <c r="Y3638" s="71"/>
    </row>
    <row r="3639" spans="1:25" s="70" customFormat="1" x14ac:dyDescent="0.2">
      <c r="A3639" s="67" t="s">
        <v>27</v>
      </c>
      <c r="B3639" s="67" t="s">
        <v>24</v>
      </c>
      <c r="C3639" s="67" t="s">
        <v>26</v>
      </c>
      <c r="D3639" s="67" t="s">
        <v>285</v>
      </c>
      <c r="E3639" s="88">
        <f>+IF(ISNUMBER(DATA!P924),DATA!P924,"n/a")</f>
        <v>2.97</v>
      </c>
      <c r="F3639" s="78">
        <f>+IF(ISNUMBER(DATA!Q924),DATA!Q924,"n/a")</f>
        <v>8.5999999999999993E-2</v>
      </c>
      <c r="G3639" s="88">
        <f>+IF(ISNUMBER(DATA!Z924),DATA!Z924,"n/a")</f>
        <v>2.94</v>
      </c>
      <c r="H3639" s="78">
        <f>+IF(ISNUMBER(DATA!AA924),DATA!AA924,"n/a")</f>
        <v>0.107</v>
      </c>
      <c r="I3639" s="88">
        <f>+IF(ISNUMBER(DATA!AJ924),DATA!AJ924,"n/a")</f>
        <v>2.96</v>
      </c>
      <c r="J3639" s="78">
        <f>+IF(ISNUMBER(DATA!AK924),DATA!AK924,"n/a")</f>
        <v>0.11700000000000001</v>
      </c>
      <c r="K3639" s="88">
        <f>+IF(ISNUMBER(DATA!AT924),DATA!AT924,"n/a")</f>
        <v>2.9</v>
      </c>
      <c r="L3639" s="78">
        <f>+IF(ISNUMBER(DATA!AU924),DATA!AU924,"n/a")</f>
        <v>0.1</v>
      </c>
      <c r="M3639" s="67"/>
      <c r="N3639" s="67"/>
      <c r="O3639" s="67"/>
      <c r="P3639" s="67"/>
      <c r="Q3639" s="67"/>
      <c r="S3639" s="71"/>
      <c r="U3639" s="71"/>
      <c r="W3639" s="71"/>
      <c r="Y3639" s="71"/>
    </row>
    <row r="3640" spans="1:25" s="70" customFormat="1" x14ac:dyDescent="0.2">
      <c r="A3640" s="67" t="s">
        <v>27</v>
      </c>
      <c r="B3640" s="67" t="s">
        <v>24</v>
      </c>
      <c r="C3640" s="67" t="s">
        <v>26</v>
      </c>
      <c r="D3640" s="67" t="s">
        <v>286</v>
      </c>
      <c r="E3640" s="88">
        <f>+IF(ISNUMBER(DATA!P925),DATA!P925,"n/a")</f>
        <v>2.59</v>
      </c>
      <c r="F3640" s="78">
        <f>+IF(ISNUMBER(DATA!Q925),DATA!Q925,"n/a")</f>
        <v>2.8000000000000001E-2</v>
      </c>
      <c r="G3640" s="88">
        <f>+IF(ISNUMBER(DATA!Z925),DATA!Z925,"n/a")</f>
        <v>2.61</v>
      </c>
      <c r="H3640" s="78">
        <f>+IF(ISNUMBER(DATA!AA925),DATA!AA925,"n/a")</f>
        <v>3.9E-2</v>
      </c>
      <c r="I3640" s="88">
        <f>+IF(ISNUMBER(DATA!AJ925),DATA!AJ925,"n/a")</f>
        <v>2.58</v>
      </c>
      <c r="J3640" s="78">
        <f>+IF(ISNUMBER(DATA!AK925),DATA!AK925,"n/a")</f>
        <v>1.2999999999999999E-2</v>
      </c>
      <c r="K3640" s="88">
        <f>+IF(ISNUMBER(DATA!AT925),DATA!AT925,"n/a")</f>
        <v>2.5299999999999998</v>
      </c>
      <c r="L3640" s="78">
        <f>+IF(ISNUMBER(DATA!AU925),DATA!AU925,"n/a")</f>
        <v>-8.9999999999999993E-3</v>
      </c>
      <c r="M3640" s="67"/>
      <c r="N3640" s="67"/>
      <c r="O3640" s="67"/>
      <c r="P3640" s="67"/>
      <c r="Q3640" s="67"/>
      <c r="S3640" s="71"/>
      <c r="U3640" s="71"/>
      <c r="W3640" s="71"/>
      <c r="Y3640" s="71"/>
    </row>
    <row r="3641" spans="1:25" s="70" customFormat="1" x14ac:dyDescent="0.2">
      <c r="A3641" s="67" t="s">
        <v>27</v>
      </c>
      <c r="B3641" s="67" t="s">
        <v>24</v>
      </c>
      <c r="C3641" s="67" t="s">
        <v>26</v>
      </c>
      <c r="D3641" s="67" t="s">
        <v>287</v>
      </c>
      <c r="E3641" s="88">
        <f>+IF(ISNUMBER(DATA!P926),DATA!P926,"n/a")</f>
        <v>2.74</v>
      </c>
      <c r="F3641" s="78">
        <f>+IF(ISNUMBER(DATA!Q926),DATA!Q926,"n/a")</f>
        <v>2.3E-2</v>
      </c>
      <c r="G3641" s="88">
        <f>+IF(ISNUMBER(DATA!Z926),DATA!Z926,"n/a")</f>
        <v>2.6</v>
      </c>
      <c r="H3641" s="78">
        <f>+IF(ISNUMBER(DATA!AA926),DATA!AA926,"n/a")</f>
        <v>1.7999999999999999E-2</v>
      </c>
      <c r="I3641" s="88">
        <f>+IF(ISNUMBER(DATA!AJ926),DATA!AJ926,"n/a")</f>
        <v>2.64</v>
      </c>
      <c r="J3641" s="78">
        <f>+IF(ISNUMBER(DATA!AK926),DATA!AK926,"n/a")</f>
        <v>6.0000000000000001E-3</v>
      </c>
      <c r="K3641" s="88">
        <f>+IF(ISNUMBER(DATA!AT926),DATA!AT926,"n/a")</f>
        <v>2.69</v>
      </c>
      <c r="L3641" s="78">
        <f>+IF(ISNUMBER(DATA!AU926),DATA!AU926,"n/a")</f>
        <v>2.4E-2</v>
      </c>
      <c r="M3641" s="67"/>
      <c r="N3641" s="67"/>
      <c r="O3641" s="67"/>
      <c r="P3641" s="67"/>
      <c r="Q3641" s="67"/>
      <c r="S3641" s="71"/>
      <c r="U3641" s="71"/>
      <c r="W3641" s="71"/>
      <c r="Y3641" s="71"/>
    </row>
    <row r="3642" spans="1:25" s="70" customFormat="1" x14ac:dyDescent="0.2">
      <c r="A3642" s="67" t="s">
        <v>27</v>
      </c>
      <c r="B3642" s="67" t="s">
        <v>24</v>
      </c>
      <c r="C3642" s="67" t="s">
        <v>26</v>
      </c>
      <c r="D3642" s="67" t="s">
        <v>288</v>
      </c>
      <c r="E3642" s="88">
        <f>+IF(ISNUMBER(DATA!P927),DATA!P927,"n/a")</f>
        <v>2.0099999999999998</v>
      </c>
      <c r="F3642" s="78">
        <f>+IF(ISNUMBER(DATA!Q927),DATA!Q927,"n/a")</f>
        <v>-0.105</v>
      </c>
      <c r="G3642" s="88">
        <f>+IF(ISNUMBER(DATA!Z927),DATA!Z927,"n/a")</f>
        <v>1.95</v>
      </c>
      <c r="H3642" s="78">
        <f>+IF(ISNUMBER(DATA!AA927),DATA!AA927,"n/a")</f>
        <v>-6.2E-2</v>
      </c>
      <c r="I3642" s="88">
        <f>+IF(ISNUMBER(DATA!AJ927),DATA!AJ927,"n/a")</f>
        <v>2.1800000000000002</v>
      </c>
      <c r="J3642" s="78">
        <f>+IF(ISNUMBER(DATA!AK927),DATA!AK927,"n/a")</f>
        <v>1.4E-2</v>
      </c>
      <c r="K3642" s="88">
        <f>+IF(ISNUMBER(DATA!AT927),DATA!AT927,"n/a")</f>
        <v>2.36</v>
      </c>
      <c r="L3642" s="78">
        <f>+IF(ISNUMBER(DATA!AU927),DATA!AU927,"n/a")</f>
        <v>0.115</v>
      </c>
      <c r="M3642" s="67"/>
      <c r="N3642" s="67"/>
      <c r="O3642" s="67"/>
      <c r="P3642" s="67"/>
      <c r="Q3642" s="67"/>
      <c r="S3642" s="71"/>
      <c r="U3642" s="71"/>
      <c r="W3642" s="71"/>
      <c r="Y3642" s="71"/>
    </row>
    <row r="3643" spans="1:25" s="70" customFormat="1" x14ac:dyDescent="0.2">
      <c r="A3643" s="67" t="s">
        <v>27</v>
      </c>
      <c r="B3643" s="67" t="s">
        <v>24</v>
      </c>
      <c r="C3643" s="67" t="s">
        <v>26</v>
      </c>
      <c r="D3643" s="67" t="s">
        <v>289</v>
      </c>
      <c r="E3643" s="88">
        <f>+IF(ISNUMBER(DATA!P928),DATA!P928,"n/a")</f>
        <v>2.5299999999999998</v>
      </c>
      <c r="F3643" s="78">
        <f>+IF(ISNUMBER(DATA!Q928),DATA!Q928,"n/a")</f>
        <v>0.11899999999999999</v>
      </c>
      <c r="G3643" s="88">
        <f>+IF(ISNUMBER(DATA!Z928),DATA!Z928,"n/a")</f>
        <v>2.48</v>
      </c>
      <c r="H3643" s="78">
        <f>+IF(ISNUMBER(DATA!AA928),DATA!AA928,"n/a")</f>
        <v>0.107</v>
      </c>
      <c r="I3643" s="88">
        <f>+IF(ISNUMBER(DATA!AJ928),DATA!AJ928,"n/a")</f>
        <v>2.4900000000000002</v>
      </c>
      <c r="J3643" s="78">
        <f>+IF(ISNUMBER(DATA!AK928),DATA!AK928,"n/a")</f>
        <v>0.13600000000000001</v>
      </c>
      <c r="K3643" s="88">
        <f>+IF(ISNUMBER(DATA!AT928),DATA!AT928,"n/a")</f>
        <v>2.39</v>
      </c>
      <c r="L3643" s="78">
        <f>+IF(ISNUMBER(DATA!AU928),DATA!AU928,"n/a")</f>
        <v>9.8000000000000004E-2</v>
      </c>
      <c r="M3643" s="67"/>
      <c r="N3643" s="67"/>
      <c r="O3643" s="67"/>
      <c r="P3643" s="67"/>
      <c r="Q3643" s="67"/>
      <c r="S3643" s="71"/>
      <c r="U3643" s="71"/>
      <c r="W3643" s="71"/>
      <c r="Y3643" s="71"/>
    </row>
    <row r="3644" spans="1:25" s="70" customFormat="1" x14ac:dyDescent="0.2">
      <c r="A3644" s="67" t="s">
        <v>27</v>
      </c>
      <c r="B3644" s="67" t="s">
        <v>24</v>
      </c>
      <c r="C3644" s="67" t="s">
        <v>26</v>
      </c>
      <c r="D3644" s="67" t="s">
        <v>290</v>
      </c>
      <c r="E3644" s="88">
        <f>+IF(ISNUMBER(DATA!P929),DATA!P929,"n/a")</f>
        <v>2.85</v>
      </c>
      <c r="F3644" s="78">
        <f>+IF(ISNUMBER(DATA!Q929),DATA!Q929,"n/a")</f>
        <v>0.27600000000000002</v>
      </c>
      <c r="G3644" s="88">
        <f>+IF(ISNUMBER(DATA!Z929),DATA!Z929,"n/a")</f>
        <v>2.74</v>
      </c>
      <c r="H3644" s="78">
        <f>+IF(ISNUMBER(DATA!AA929),DATA!AA929,"n/a")</f>
        <v>0.23</v>
      </c>
      <c r="I3644" s="88">
        <f>+IF(ISNUMBER(DATA!AJ929),DATA!AJ929,"n/a")</f>
        <v>2.65</v>
      </c>
      <c r="J3644" s="78">
        <f>+IF(ISNUMBER(DATA!AK929),DATA!AK929,"n/a")</f>
        <v>0.22600000000000001</v>
      </c>
      <c r="K3644" s="88">
        <f>+IF(ISNUMBER(DATA!AT929),DATA!AT929,"n/a")</f>
        <v>2.42</v>
      </c>
      <c r="L3644" s="78">
        <f>+IF(ISNUMBER(DATA!AU929),DATA!AU929,"n/a")</f>
        <v>0.106</v>
      </c>
      <c r="M3644" s="67"/>
      <c r="N3644" s="67"/>
      <c r="O3644" s="67"/>
      <c r="P3644" s="67"/>
      <c r="Q3644" s="67"/>
      <c r="S3644" s="71"/>
      <c r="U3644" s="71"/>
      <c r="W3644" s="71"/>
      <c r="Y3644" s="71"/>
    </row>
    <row r="3645" spans="1:25" s="70" customFormat="1" x14ac:dyDescent="0.2">
      <c r="A3645" s="67" t="s">
        <v>27</v>
      </c>
      <c r="B3645" s="67" t="s">
        <v>24</v>
      </c>
      <c r="C3645" s="67" t="s">
        <v>26</v>
      </c>
      <c r="D3645" s="67" t="s">
        <v>291</v>
      </c>
      <c r="E3645" s="88">
        <f>+IF(ISNUMBER(DATA!P930),DATA!P930,"n/a")</f>
        <v>2.92</v>
      </c>
      <c r="F3645" s="78">
        <f>+IF(ISNUMBER(DATA!Q930),DATA!Q930,"n/a")</f>
        <v>9.2999999999999999E-2</v>
      </c>
      <c r="G3645" s="88">
        <f>+IF(ISNUMBER(DATA!Z930),DATA!Z930,"n/a")</f>
        <v>2.91</v>
      </c>
      <c r="H3645" s="78">
        <f>+IF(ISNUMBER(DATA!AA930),DATA!AA930,"n/a")</f>
        <v>0.106</v>
      </c>
      <c r="I3645" s="88">
        <f>+IF(ISNUMBER(DATA!AJ930),DATA!AJ930,"n/a")</f>
        <v>2.94</v>
      </c>
      <c r="J3645" s="78">
        <f>+IF(ISNUMBER(DATA!AK930),DATA!AK930,"n/a")</f>
        <v>9.2999999999999999E-2</v>
      </c>
      <c r="K3645" s="88">
        <f>+IF(ISNUMBER(DATA!AT930),DATA!AT930,"n/a")</f>
        <v>2.87</v>
      </c>
      <c r="L3645" s="78">
        <f>+IF(ISNUMBER(DATA!AU930),DATA!AU930,"n/a")</f>
        <v>5.8999999999999997E-2</v>
      </c>
      <c r="M3645" s="67"/>
      <c r="N3645" s="67"/>
      <c r="O3645" s="67"/>
      <c r="P3645" s="67"/>
      <c r="Q3645" s="67"/>
      <c r="S3645" s="71"/>
      <c r="U3645" s="71"/>
      <c r="W3645" s="71"/>
      <c r="Y3645" s="71"/>
    </row>
    <row r="3646" spans="1:25" s="70" customFormat="1" x14ac:dyDescent="0.2">
      <c r="A3646" s="67" t="s">
        <v>27</v>
      </c>
      <c r="B3646" s="67" t="s">
        <v>24</v>
      </c>
      <c r="C3646" s="67" t="s">
        <v>26</v>
      </c>
      <c r="D3646" s="67" t="s">
        <v>292</v>
      </c>
      <c r="E3646" s="88">
        <f>+IF(ISNUMBER(DATA!P931),DATA!P931,"n/a")</f>
        <v>2.83</v>
      </c>
      <c r="F3646" s="78">
        <f>+IF(ISNUMBER(DATA!Q931),DATA!Q931,"n/a")</f>
        <v>6.6000000000000003E-2</v>
      </c>
      <c r="G3646" s="88">
        <f>+IF(ISNUMBER(DATA!Z931),DATA!Z931,"n/a")</f>
        <v>2.77</v>
      </c>
      <c r="H3646" s="78">
        <f>+IF(ISNUMBER(DATA!AA931),DATA!AA931,"n/a")</f>
        <v>6.2E-2</v>
      </c>
      <c r="I3646" s="88">
        <f>+IF(ISNUMBER(DATA!AJ931),DATA!AJ931,"n/a")</f>
        <v>2.79</v>
      </c>
      <c r="J3646" s="78">
        <f>+IF(ISNUMBER(DATA!AK931),DATA!AK931,"n/a")</f>
        <v>0.08</v>
      </c>
      <c r="K3646" s="88">
        <f>+IF(ISNUMBER(DATA!AT931),DATA!AT931,"n/a")</f>
        <v>2.81</v>
      </c>
      <c r="L3646" s="78">
        <f>+IF(ISNUMBER(DATA!AU931),DATA!AU931,"n/a")</f>
        <v>0.104</v>
      </c>
      <c r="M3646" s="67"/>
      <c r="N3646" s="67"/>
      <c r="O3646" s="67"/>
      <c r="P3646" s="67"/>
      <c r="Q3646" s="67"/>
      <c r="S3646" s="71"/>
      <c r="U3646" s="71"/>
      <c r="W3646" s="71"/>
      <c r="Y3646" s="71"/>
    </row>
    <row r="3647" spans="1:25" s="70" customFormat="1" x14ac:dyDescent="0.2">
      <c r="A3647" s="67" t="s">
        <v>27</v>
      </c>
      <c r="B3647" s="67" t="s">
        <v>24</v>
      </c>
      <c r="C3647" s="67" t="s">
        <v>26</v>
      </c>
      <c r="D3647" s="67" t="s">
        <v>293</v>
      </c>
      <c r="E3647" s="88">
        <f>+IF(ISNUMBER(DATA!P932),DATA!P932,"n/a")</f>
        <v>2.27</v>
      </c>
      <c r="F3647" s="78">
        <f>+IF(ISNUMBER(DATA!Q932),DATA!Q932,"n/a")</f>
        <v>-0.108</v>
      </c>
      <c r="G3647" s="88">
        <f>+IF(ISNUMBER(DATA!Z932),DATA!Z932,"n/a")</f>
        <v>2.2799999999999998</v>
      </c>
      <c r="H3647" s="78">
        <f>+IF(ISNUMBER(DATA!AA932),DATA!AA932,"n/a")</f>
        <v>1.4999999999999999E-2</v>
      </c>
      <c r="I3647" s="88">
        <f>+IF(ISNUMBER(DATA!AJ932),DATA!AJ932,"n/a")</f>
        <v>2.2799999999999998</v>
      </c>
      <c r="J3647" s="78">
        <f>+IF(ISNUMBER(DATA!AK932),DATA!AK932,"n/a")</f>
        <v>1.7999999999999999E-2</v>
      </c>
      <c r="K3647" s="88">
        <f>+IF(ISNUMBER(DATA!AT932),DATA!AT932,"n/a")</f>
        <v>2.2999999999999998</v>
      </c>
      <c r="L3647" s="78">
        <f>+IF(ISNUMBER(DATA!AU932),DATA!AU932,"n/a")</f>
        <v>4.3999999999999997E-2</v>
      </c>
      <c r="M3647" s="67"/>
      <c r="N3647" s="67"/>
      <c r="O3647" s="67"/>
      <c r="P3647" s="67"/>
      <c r="Q3647" s="67"/>
      <c r="S3647" s="71"/>
      <c r="U3647" s="71"/>
      <c r="W3647" s="71"/>
      <c r="Y3647" s="71"/>
    </row>
    <row r="3648" spans="1:25" s="70" customFormat="1" x14ac:dyDescent="0.2">
      <c r="A3648" s="67" t="s">
        <v>27</v>
      </c>
      <c r="B3648" s="67" t="s">
        <v>24</v>
      </c>
      <c r="C3648" s="67" t="s">
        <v>26</v>
      </c>
      <c r="D3648" s="67" t="s">
        <v>294</v>
      </c>
      <c r="E3648" s="88">
        <f>+IF(ISNUMBER(DATA!P933),DATA!P933,"n/a")</f>
        <v>2.93</v>
      </c>
      <c r="F3648" s="78">
        <f>+IF(ISNUMBER(DATA!Q933),DATA!Q933,"n/a")</f>
        <v>-2.1000000000000001E-2</v>
      </c>
      <c r="G3648" s="88">
        <f>+IF(ISNUMBER(DATA!Z933),DATA!Z933,"n/a")</f>
        <v>2.71</v>
      </c>
      <c r="H3648" s="78">
        <f>+IF(ISNUMBER(DATA!AA933),DATA!AA933,"n/a")</f>
        <v>-0.05</v>
      </c>
      <c r="I3648" s="88">
        <f>+IF(ISNUMBER(DATA!AJ933),DATA!AJ933,"n/a")</f>
        <v>2.68</v>
      </c>
      <c r="J3648" s="78">
        <f>+IF(ISNUMBER(DATA!AK933),DATA!AK933,"n/a")</f>
        <v>-5.2999999999999999E-2</v>
      </c>
      <c r="K3648" s="88">
        <f>+IF(ISNUMBER(DATA!AT933),DATA!AT933,"n/a")</f>
        <v>2.8</v>
      </c>
      <c r="L3648" s="78">
        <f>+IF(ISNUMBER(DATA!AU933),DATA!AU933,"n/a")</f>
        <v>-4.0000000000000001E-3</v>
      </c>
      <c r="M3648" s="67"/>
      <c r="N3648" s="67"/>
      <c r="O3648" s="67"/>
      <c r="P3648" s="67"/>
      <c r="Q3648" s="67"/>
      <c r="S3648" s="71"/>
      <c r="U3648" s="71"/>
      <c r="W3648" s="71"/>
      <c r="Y3648" s="71"/>
    </row>
    <row r="3649" spans="1:25" s="70" customFormat="1" x14ac:dyDescent="0.2">
      <c r="A3649" s="67" t="s">
        <v>27</v>
      </c>
      <c r="B3649" s="67" t="s">
        <v>24</v>
      </c>
      <c r="C3649" s="67" t="s">
        <v>26</v>
      </c>
      <c r="D3649" s="67" t="s">
        <v>295</v>
      </c>
      <c r="E3649" s="88">
        <f>+IF(ISNUMBER(DATA!P934),DATA!P934,"n/a")</f>
        <v>2.3199999999999998</v>
      </c>
      <c r="F3649" s="78">
        <f>+IF(ISNUMBER(DATA!Q934),DATA!Q934,"n/a")</f>
        <v>-2.8000000000000001E-2</v>
      </c>
      <c r="G3649" s="88">
        <f>+IF(ISNUMBER(DATA!Z934),DATA!Z934,"n/a")</f>
        <v>2.29</v>
      </c>
      <c r="H3649" s="78">
        <f>+IF(ISNUMBER(DATA!AA934),DATA!AA934,"n/a")</f>
        <v>-3.2000000000000001E-2</v>
      </c>
      <c r="I3649" s="88">
        <f>+IF(ISNUMBER(DATA!AJ934),DATA!AJ934,"n/a")</f>
        <v>2.31</v>
      </c>
      <c r="J3649" s="78">
        <f>+IF(ISNUMBER(DATA!AK934),DATA!AK934,"n/a")</f>
        <v>-4.5999999999999999E-2</v>
      </c>
      <c r="K3649" s="88">
        <f>+IF(ISNUMBER(DATA!AT934),DATA!AT934,"n/a")</f>
        <v>2.37</v>
      </c>
      <c r="L3649" s="78">
        <f>+IF(ISNUMBER(DATA!AU934),DATA!AU934,"n/a")</f>
        <v>-3.3000000000000002E-2</v>
      </c>
      <c r="M3649" s="67"/>
      <c r="N3649" s="67"/>
      <c r="O3649" s="67"/>
      <c r="P3649" s="67"/>
      <c r="Q3649" s="67"/>
      <c r="S3649" s="71"/>
      <c r="U3649" s="71"/>
      <c r="W3649" s="71"/>
      <c r="Y3649" s="71"/>
    </row>
    <row r="3650" spans="1:25" s="70" customFormat="1" x14ac:dyDescent="0.2">
      <c r="A3650" s="67" t="s">
        <v>27</v>
      </c>
      <c r="B3650" s="67" t="s">
        <v>24</v>
      </c>
      <c r="C3650" s="67" t="s">
        <v>26</v>
      </c>
      <c r="D3650" s="67" t="s">
        <v>296</v>
      </c>
      <c r="E3650" s="88">
        <f>+IF(ISNUMBER(DATA!P935),DATA!P935,"n/a")</f>
        <v>2.67</v>
      </c>
      <c r="F3650" s="78">
        <f>+IF(ISNUMBER(DATA!Q935),DATA!Q935,"n/a")</f>
        <v>-7.9000000000000001E-2</v>
      </c>
      <c r="G3650" s="88">
        <f>+IF(ISNUMBER(DATA!Z935),DATA!Z935,"n/a")</f>
        <v>2.68</v>
      </c>
      <c r="H3650" s="78">
        <f>+IF(ISNUMBER(DATA!AA935),DATA!AA935,"n/a")</f>
        <v>3.5999999999999997E-2</v>
      </c>
      <c r="I3650" s="88">
        <f>+IF(ISNUMBER(DATA!AJ935),DATA!AJ935,"n/a")</f>
        <v>2.78</v>
      </c>
      <c r="J3650" s="78">
        <f>+IF(ISNUMBER(DATA!AK935),DATA!AK935,"n/a")</f>
        <v>7.8E-2</v>
      </c>
      <c r="K3650" s="88">
        <f>+IF(ISNUMBER(DATA!AT935),DATA!AT935,"n/a")</f>
        <v>3.09</v>
      </c>
      <c r="L3650" s="78">
        <f>+IF(ISNUMBER(DATA!AU935),DATA!AU935,"n/a")</f>
        <v>0.21299999999999999</v>
      </c>
      <c r="M3650" s="67"/>
      <c r="N3650" s="67"/>
      <c r="O3650" s="67"/>
      <c r="P3650" s="67"/>
      <c r="Q3650" s="67"/>
      <c r="S3650" s="71"/>
      <c r="U3650" s="71"/>
      <c r="W3650" s="71"/>
      <c r="Y3650" s="71"/>
    </row>
    <row r="3651" spans="1:25" s="70" customFormat="1" x14ac:dyDescent="0.2">
      <c r="A3651" s="67" t="s">
        <v>27</v>
      </c>
      <c r="B3651" s="67" t="s">
        <v>24</v>
      </c>
      <c r="C3651" s="67" t="s">
        <v>26</v>
      </c>
      <c r="D3651" s="67" t="s">
        <v>297</v>
      </c>
      <c r="E3651" s="88">
        <f>+IF(ISNUMBER(DATA!P936),DATA!P936,"n/a")</f>
        <v>2.27</v>
      </c>
      <c r="F3651" s="78">
        <f>+IF(ISNUMBER(DATA!Q936),DATA!Q936,"n/a")</f>
        <v>-0.122</v>
      </c>
      <c r="G3651" s="88">
        <f>+IF(ISNUMBER(DATA!Z936),DATA!Z936,"n/a")</f>
        <v>2.29</v>
      </c>
      <c r="H3651" s="78">
        <f>+IF(ISNUMBER(DATA!AA936),DATA!AA936,"n/a")</f>
        <v>-6.0000000000000001E-3</v>
      </c>
      <c r="I3651" s="88">
        <f>+IF(ISNUMBER(DATA!AJ936),DATA!AJ936,"n/a")</f>
        <v>2.2799999999999998</v>
      </c>
      <c r="J3651" s="78">
        <f>+IF(ISNUMBER(DATA!AK936),DATA!AK936,"n/a")</f>
        <v>-8.0000000000000002E-3</v>
      </c>
      <c r="K3651" s="88">
        <f>+IF(ISNUMBER(DATA!AT936),DATA!AT936,"n/a")</f>
        <v>2.2999999999999998</v>
      </c>
      <c r="L3651" s="78">
        <f>+IF(ISNUMBER(DATA!AU936),DATA!AU936,"n/a")</f>
        <v>2.1000000000000001E-2</v>
      </c>
      <c r="M3651" s="67"/>
      <c r="N3651" s="67"/>
      <c r="O3651" s="67"/>
      <c r="P3651" s="67"/>
      <c r="Q3651" s="67"/>
      <c r="S3651" s="71"/>
      <c r="U3651" s="71"/>
      <c r="W3651" s="71"/>
      <c r="Y3651" s="71"/>
    </row>
    <row r="3652" spans="1:25" s="70" customFormat="1" x14ac:dyDescent="0.2">
      <c r="A3652" s="67" t="s">
        <v>27</v>
      </c>
      <c r="B3652" s="67" t="s">
        <v>24</v>
      </c>
      <c r="C3652" s="67" t="s">
        <v>26</v>
      </c>
      <c r="D3652" s="67" t="s">
        <v>298</v>
      </c>
      <c r="E3652" s="88">
        <f>+IF(ISNUMBER(DATA!P937),DATA!P937,"n/a")</f>
        <v>1.8</v>
      </c>
      <c r="F3652" s="78">
        <f>+IF(ISNUMBER(DATA!Q937),DATA!Q937,"n/a")</f>
        <v>-0.13</v>
      </c>
      <c r="G3652" s="88">
        <f>+IF(ISNUMBER(DATA!Z937),DATA!Z937,"n/a")</f>
        <v>1.9</v>
      </c>
      <c r="H3652" s="78">
        <f>+IF(ISNUMBER(DATA!AA937),DATA!AA937,"n/a")</f>
        <v>-0.03</v>
      </c>
      <c r="I3652" s="88">
        <f>+IF(ISNUMBER(DATA!AJ937),DATA!AJ937,"n/a")</f>
        <v>1.96</v>
      </c>
      <c r="J3652" s="78">
        <f>+IF(ISNUMBER(DATA!AK937),DATA!AK937,"n/a")</f>
        <v>1.4E-2</v>
      </c>
      <c r="K3652" s="88">
        <f>+IF(ISNUMBER(DATA!AT937),DATA!AT937,"n/a")</f>
        <v>1.96</v>
      </c>
      <c r="L3652" s="78">
        <f>+IF(ISNUMBER(DATA!AU937),DATA!AU937,"n/a")</f>
        <v>-3.0000000000000001E-3</v>
      </c>
      <c r="M3652" s="67"/>
      <c r="N3652" s="67"/>
      <c r="O3652" s="67"/>
      <c r="P3652" s="67"/>
      <c r="Q3652" s="67"/>
      <c r="S3652" s="71"/>
      <c r="U3652" s="71"/>
      <c r="W3652" s="71"/>
      <c r="Y3652" s="71"/>
    </row>
    <row r="3653" spans="1:25" s="70" customFormat="1" x14ac:dyDescent="0.2">
      <c r="A3653" s="67" t="s">
        <v>27</v>
      </c>
      <c r="B3653" s="67" t="s">
        <v>24</v>
      </c>
      <c r="C3653" s="67" t="s">
        <v>26</v>
      </c>
      <c r="D3653" s="67" t="s">
        <v>299</v>
      </c>
      <c r="E3653" s="88">
        <f>+IF(ISNUMBER(DATA!P938),DATA!P938,"n/a")</f>
        <v>1.99</v>
      </c>
      <c r="F3653" s="78">
        <f>+IF(ISNUMBER(DATA!Q938),DATA!Q938,"n/a")</f>
        <v>0.16700000000000001</v>
      </c>
      <c r="G3653" s="88">
        <f>+IF(ISNUMBER(DATA!Z938),DATA!Z938,"n/a")</f>
        <v>2.0699999999999998</v>
      </c>
      <c r="H3653" s="78">
        <f>+IF(ISNUMBER(DATA!AA938),DATA!AA938,"n/a")</f>
        <v>0.13900000000000001</v>
      </c>
      <c r="I3653" s="88">
        <f>+IF(ISNUMBER(DATA!AJ938),DATA!AJ938,"n/a")</f>
        <v>2.11</v>
      </c>
      <c r="J3653" s="78">
        <f>+IF(ISNUMBER(DATA!AK938),DATA!AK938,"n/a")</f>
        <v>9.7000000000000003E-2</v>
      </c>
      <c r="K3653" s="88">
        <f>+IF(ISNUMBER(DATA!AT938),DATA!AT938,"n/a")</f>
        <v>2.11</v>
      </c>
      <c r="L3653" s="78">
        <f>+IF(ISNUMBER(DATA!AU938),DATA!AU938,"n/a")</f>
        <v>2.1000000000000001E-2</v>
      </c>
      <c r="M3653" s="67"/>
      <c r="N3653" s="67"/>
      <c r="O3653" s="67"/>
      <c r="P3653" s="67"/>
      <c r="Q3653" s="67"/>
      <c r="S3653" s="71"/>
      <c r="U3653" s="71"/>
      <c r="W3653" s="71"/>
      <c r="Y3653" s="71"/>
    </row>
    <row r="3654" spans="1:25" s="70" customFormat="1" x14ac:dyDescent="0.2">
      <c r="A3654" s="67" t="s">
        <v>27</v>
      </c>
      <c r="B3654" s="67" t="s">
        <v>24</v>
      </c>
      <c r="C3654" s="67" t="s">
        <v>26</v>
      </c>
      <c r="D3654" s="67" t="s">
        <v>300</v>
      </c>
      <c r="E3654" s="88">
        <f>+IF(ISNUMBER(DATA!P939),DATA!P939,"n/a")</f>
        <v>2.5499999999999998</v>
      </c>
      <c r="F3654" s="78">
        <f>+IF(ISNUMBER(DATA!Q939),DATA!Q939,"n/a")</f>
        <v>-5.8000000000000003E-2</v>
      </c>
      <c r="G3654" s="88">
        <f>+IF(ISNUMBER(DATA!Z939),DATA!Z939,"n/a")</f>
        <v>2.52</v>
      </c>
      <c r="H3654" s="78">
        <f>+IF(ISNUMBER(DATA!AA939),DATA!AA939,"n/a")</f>
        <v>2.8000000000000001E-2</v>
      </c>
      <c r="I3654" s="88">
        <f>+IF(ISNUMBER(DATA!AJ939),DATA!AJ939,"n/a")</f>
        <v>2.5499999999999998</v>
      </c>
      <c r="J3654" s="78">
        <f>+IF(ISNUMBER(DATA!AK939),DATA!AK939,"n/a")</f>
        <v>3.5999999999999997E-2</v>
      </c>
      <c r="K3654" s="88">
        <f>+IF(ISNUMBER(DATA!AT939),DATA!AT939,"n/a")</f>
        <v>2.71</v>
      </c>
      <c r="L3654" s="78">
        <f>+IF(ISNUMBER(DATA!AU939),DATA!AU939,"n/a")</f>
        <v>0.111</v>
      </c>
      <c r="M3654" s="67"/>
      <c r="N3654" s="67"/>
      <c r="O3654" s="67"/>
      <c r="P3654" s="67"/>
      <c r="Q3654" s="67"/>
      <c r="S3654" s="71"/>
      <c r="U3654" s="71"/>
      <c r="W3654" s="71"/>
      <c r="Y3654" s="71"/>
    </row>
    <row r="3655" spans="1:25" s="70" customFormat="1" x14ac:dyDescent="0.2">
      <c r="A3655" s="67" t="s">
        <v>27</v>
      </c>
      <c r="B3655" s="67" t="s">
        <v>24</v>
      </c>
      <c r="C3655" s="67" t="s">
        <v>26</v>
      </c>
      <c r="D3655" s="67" t="s">
        <v>301</v>
      </c>
      <c r="E3655" s="88">
        <f>+IF(ISNUMBER(DATA!P940),DATA!P940,"n/a")</f>
        <v>2.8</v>
      </c>
      <c r="F3655" s="78">
        <f>+IF(ISNUMBER(DATA!Q940),DATA!Q940,"n/a")</f>
        <v>-4.5999999999999999E-2</v>
      </c>
      <c r="G3655" s="88">
        <f>+IF(ISNUMBER(DATA!Z940),DATA!Z940,"n/a")</f>
        <v>2.65</v>
      </c>
      <c r="H3655" s="78">
        <f>+IF(ISNUMBER(DATA!AA940),DATA!AA940,"n/a")</f>
        <v>-3.6999999999999998E-2</v>
      </c>
      <c r="I3655" s="88">
        <f>+IF(ISNUMBER(DATA!AJ940),DATA!AJ940,"n/a")</f>
        <v>2.67</v>
      </c>
      <c r="J3655" s="78">
        <f>+IF(ISNUMBER(DATA!AK940),DATA!AK940,"n/a")</f>
        <v>-4.0000000000000001E-3</v>
      </c>
      <c r="K3655" s="88">
        <f>+IF(ISNUMBER(DATA!AT940),DATA!AT940,"n/a")</f>
        <v>2.75</v>
      </c>
      <c r="L3655" s="78">
        <f>+IF(ISNUMBER(DATA!AU940),DATA!AU940,"n/a")</f>
        <v>2.9000000000000001E-2</v>
      </c>
      <c r="M3655" s="67"/>
      <c r="N3655" s="67"/>
      <c r="O3655" s="67"/>
      <c r="P3655" s="67"/>
      <c r="Q3655" s="67"/>
      <c r="S3655" s="71"/>
      <c r="U3655" s="71"/>
      <c r="W3655" s="71"/>
      <c r="Y3655" s="71"/>
    </row>
    <row r="3656" spans="1:25" s="70" customFormat="1" x14ac:dyDescent="0.2">
      <c r="A3656" s="67" t="s">
        <v>27</v>
      </c>
      <c r="B3656" s="67" t="s">
        <v>24</v>
      </c>
      <c r="C3656" s="67" t="s">
        <v>26</v>
      </c>
      <c r="D3656" s="67" t="s">
        <v>302</v>
      </c>
      <c r="E3656" s="88">
        <f>+IF(ISNUMBER(DATA!P941),DATA!P941,"n/a")</f>
        <v>2.99</v>
      </c>
      <c r="F3656" s="78">
        <f>+IF(ISNUMBER(DATA!Q941),DATA!Q941,"n/a")</f>
        <v>0.193</v>
      </c>
      <c r="G3656" s="88">
        <f>+IF(ISNUMBER(DATA!Z941),DATA!Z941,"n/a")</f>
        <v>2.84</v>
      </c>
      <c r="H3656" s="78">
        <f>+IF(ISNUMBER(DATA!AA941),DATA!AA941,"n/a")</f>
        <v>0.157</v>
      </c>
      <c r="I3656" s="88">
        <f>+IF(ISNUMBER(DATA!AJ941),DATA!AJ941,"n/a")</f>
        <v>2.78</v>
      </c>
      <c r="J3656" s="78">
        <f>+IF(ISNUMBER(DATA!AK941),DATA!AK941,"n/a")</f>
        <v>0.127</v>
      </c>
      <c r="K3656" s="88">
        <f>+IF(ISNUMBER(DATA!AT941),DATA!AT941,"n/a")</f>
        <v>2.68</v>
      </c>
      <c r="L3656" s="78">
        <f>+IF(ISNUMBER(DATA!AU941),DATA!AU941,"n/a")</f>
        <v>7.6999999999999999E-2</v>
      </c>
      <c r="M3656" s="67"/>
      <c r="N3656" s="67"/>
      <c r="O3656" s="67"/>
      <c r="P3656" s="67"/>
      <c r="Q3656" s="67"/>
      <c r="S3656" s="71"/>
      <c r="U3656" s="71"/>
      <c r="W3656" s="71"/>
      <c r="Y3656" s="71"/>
    </row>
    <row r="3657" spans="1:25" s="70" customFormat="1" x14ac:dyDescent="0.2">
      <c r="A3657" s="67" t="s">
        <v>27</v>
      </c>
      <c r="B3657" s="67" t="s">
        <v>24</v>
      </c>
      <c r="C3657" s="67" t="s">
        <v>26</v>
      </c>
      <c r="D3657" s="67" t="s">
        <v>303</v>
      </c>
      <c r="E3657" s="88">
        <f>+IF(ISNUMBER(DATA!P942),DATA!P942,"n/a")</f>
        <v>2.84</v>
      </c>
      <c r="F3657" s="78">
        <f>+IF(ISNUMBER(DATA!Q942),DATA!Q942,"n/a")</f>
        <v>-8.9999999999999993E-3</v>
      </c>
      <c r="G3657" s="88">
        <f>+IF(ISNUMBER(DATA!Z942),DATA!Z942,"n/a")</f>
        <v>2.85</v>
      </c>
      <c r="H3657" s="78">
        <f>+IF(ISNUMBER(DATA!AA942),DATA!AA942,"n/a")</f>
        <v>-1.4999999999999999E-2</v>
      </c>
      <c r="I3657" s="88">
        <f>+IF(ISNUMBER(DATA!AJ942),DATA!AJ942,"n/a")</f>
        <v>2.86</v>
      </c>
      <c r="J3657" s="78">
        <f>+IF(ISNUMBER(DATA!AK942),DATA!AK942,"n/a")</f>
        <v>-8.9999999999999993E-3</v>
      </c>
      <c r="K3657" s="88">
        <f>+IF(ISNUMBER(DATA!AT942),DATA!AT942,"n/a")</f>
        <v>2.85</v>
      </c>
      <c r="L3657" s="78">
        <f>+IF(ISNUMBER(DATA!AU942),DATA!AU942,"n/a")</f>
        <v>6.0000000000000001E-3</v>
      </c>
      <c r="M3657" s="67"/>
      <c r="N3657" s="67"/>
      <c r="O3657" s="67"/>
      <c r="P3657" s="67"/>
      <c r="Q3657" s="67"/>
      <c r="S3657" s="71"/>
      <c r="U3657" s="71"/>
      <c r="W3657" s="71"/>
      <c r="Y3657" s="71"/>
    </row>
    <row r="3658" spans="1:25" s="70" customFormat="1" x14ac:dyDescent="0.2">
      <c r="A3658" s="67" t="s">
        <v>27</v>
      </c>
      <c r="B3658" s="67" t="s">
        <v>24</v>
      </c>
      <c r="C3658" s="67" t="s">
        <v>26</v>
      </c>
      <c r="D3658" s="67" t="s">
        <v>304</v>
      </c>
      <c r="E3658" s="88">
        <f>+IF(ISNUMBER(DATA!P943),DATA!P943,"n/a")</f>
        <v>2.71</v>
      </c>
      <c r="F3658" s="78">
        <f>+IF(ISNUMBER(DATA!Q943),DATA!Q943,"n/a")</f>
        <v>-0.19700000000000001</v>
      </c>
      <c r="G3658" s="88">
        <f>+IF(ISNUMBER(DATA!Z943),DATA!Z943,"n/a")</f>
        <v>2.66</v>
      </c>
      <c r="H3658" s="78">
        <f>+IF(ISNUMBER(DATA!AA943),DATA!AA943,"n/a")</f>
        <v>-0.19</v>
      </c>
      <c r="I3658" s="88">
        <f>+IF(ISNUMBER(DATA!AJ943),DATA!AJ943,"n/a")</f>
        <v>2.72</v>
      </c>
      <c r="J3658" s="78">
        <f>+IF(ISNUMBER(DATA!AK943),DATA!AK943,"n/a")</f>
        <v>-0.17699999999999999</v>
      </c>
      <c r="K3658" s="88">
        <f>+IF(ISNUMBER(DATA!AT943),DATA!AT943,"n/a")</f>
        <v>2.84</v>
      </c>
      <c r="L3658" s="78">
        <f>+IF(ISNUMBER(DATA!AU943),DATA!AU943,"n/a")</f>
        <v>-0.159</v>
      </c>
      <c r="M3658" s="67"/>
      <c r="N3658" s="67"/>
      <c r="O3658" s="67"/>
      <c r="P3658" s="67"/>
      <c r="Q3658" s="67"/>
      <c r="S3658" s="71"/>
      <c r="U3658" s="71"/>
      <c r="W3658" s="71"/>
      <c r="Y3658" s="71"/>
    </row>
    <row r="3659" spans="1:25" s="70" customFormat="1" x14ac:dyDescent="0.2">
      <c r="A3659" s="67" t="s">
        <v>27</v>
      </c>
      <c r="B3659" s="67" t="s">
        <v>24</v>
      </c>
      <c r="C3659" s="67" t="s">
        <v>26</v>
      </c>
      <c r="D3659" s="67" t="s">
        <v>305</v>
      </c>
      <c r="E3659" s="88">
        <f>+IF(ISNUMBER(DATA!P944),DATA!P944,"n/a")</f>
        <v>2.39</v>
      </c>
      <c r="F3659" s="78">
        <f>+IF(ISNUMBER(DATA!Q944),DATA!Q944,"n/a")</f>
        <v>-9.1999999999999998E-2</v>
      </c>
      <c r="G3659" s="88">
        <f>+IF(ISNUMBER(DATA!Z944),DATA!Z944,"n/a")</f>
        <v>2.37</v>
      </c>
      <c r="H3659" s="78">
        <f>+IF(ISNUMBER(DATA!AA944),DATA!AA944,"n/a")</f>
        <v>2.9000000000000001E-2</v>
      </c>
      <c r="I3659" s="88">
        <f>+IF(ISNUMBER(DATA!AJ944),DATA!AJ944,"n/a")</f>
        <v>2.37</v>
      </c>
      <c r="J3659" s="78">
        <f>+IF(ISNUMBER(DATA!AK944),DATA!AK944,"n/a")</f>
        <v>3.2000000000000001E-2</v>
      </c>
      <c r="K3659" s="88">
        <f>+IF(ISNUMBER(DATA!AT944),DATA!AT944,"n/a")</f>
        <v>2.37</v>
      </c>
      <c r="L3659" s="78">
        <f>+IF(ISNUMBER(DATA!AU944),DATA!AU944,"n/a")</f>
        <v>5.5E-2</v>
      </c>
      <c r="M3659" s="67"/>
      <c r="N3659" s="67"/>
      <c r="O3659" s="67"/>
      <c r="P3659" s="67"/>
      <c r="Q3659" s="67"/>
      <c r="S3659" s="71"/>
      <c r="U3659" s="71"/>
      <c r="W3659" s="71"/>
      <c r="Y3659" s="71"/>
    </row>
    <row r="3660" spans="1:25" s="70" customFormat="1" x14ac:dyDescent="0.2">
      <c r="A3660" s="67" t="s">
        <v>27</v>
      </c>
      <c r="B3660" s="67" t="s">
        <v>24</v>
      </c>
      <c r="C3660" s="67" t="s">
        <v>26</v>
      </c>
      <c r="D3660" s="67" t="s">
        <v>306</v>
      </c>
      <c r="E3660" s="88">
        <f>+IF(ISNUMBER(DATA!P945),DATA!P945,"n/a")</f>
        <v>3.09</v>
      </c>
      <c r="F3660" s="78">
        <f>+IF(ISNUMBER(DATA!Q945),DATA!Q945,"n/a")</f>
        <v>4.2999999999999997E-2</v>
      </c>
      <c r="G3660" s="88">
        <f>+IF(ISNUMBER(DATA!Z945),DATA!Z945,"n/a")</f>
        <v>2.98</v>
      </c>
      <c r="H3660" s="78">
        <f>+IF(ISNUMBER(DATA!AA945),DATA!AA945,"n/a")</f>
        <v>4.2000000000000003E-2</v>
      </c>
      <c r="I3660" s="88">
        <f>+IF(ISNUMBER(DATA!AJ945),DATA!AJ945,"n/a")</f>
        <v>2.98</v>
      </c>
      <c r="J3660" s="78">
        <f>+IF(ISNUMBER(DATA!AK945),DATA!AK945,"n/a")</f>
        <v>4.2000000000000003E-2</v>
      </c>
      <c r="K3660" s="88">
        <f>+IF(ISNUMBER(DATA!AT945),DATA!AT945,"n/a")</f>
        <v>3.04</v>
      </c>
      <c r="L3660" s="78">
        <f>+IF(ISNUMBER(DATA!AU945),DATA!AU945,"n/a")</f>
        <v>6.6000000000000003E-2</v>
      </c>
      <c r="M3660" s="67"/>
      <c r="N3660" s="67"/>
      <c r="O3660" s="67"/>
      <c r="P3660" s="67"/>
      <c r="Q3660" s="67"/>
      <c r="S3660" s="71"/>
      <c r="U3660" s="71"/>
      <c r="W3660" s="71"/>
      <c r="Y3660" s="71"/>
    </row>
    <row r="3661" spans="1:25" s="70" customFormat="1" x14ac:dyDescent="0.2">
      <c r="A3661" s="67" t="s">
        <v>27</v>
      </c>
      <c r="B3661" s="67" t="s">
        <v>24</v>
      </c>
      <c r="C3661" s="67" t="s">
        <v>26</v>
      </c>
      <c r="D3661" s="67" t="s">
        <v>307</v>
      </c>
      <c r="E3661" s="88">
        <f>+IF(ISNUMBER(DATA!P946),DATA!P946,"n/a")</f>
        <v>2.83</v>
      </c>
      <c r="F3661" s="78">
        <f>+IF(ISNUMBER(DATA!Q946),DATA!Q946,"n/a")</f>
        <v>0.16600000000000001</v>
      </c>
      <c r="G3661" s="88">
        <f>+IF(ISNUMBER(DATA!Z946),DATA!Z946,"n/a")</f>
        <v>2.68</v>
      </c>
      <c r="H3661" s="78">
        <f>+IF(ISNUMBER(DATA!AA946),DATA!AA946,"n/a")</f>
        <v>0.13500000000000001</v>
      </c>
      <c r="I3661" s="88">
        <f>+IF(ISNUMBER(DATA!AJ946),DATA!AJ946,"n/a")</f>
        <v>2.64</v>
      </c>
      <c r="J3661" s="78">
        <f>+IF(ISNUMBER(DATA!AK946),DATA!AK946,"n/a")</f>
        <v>0.106</v>
      </c>
      <c r="K3661" s="88">
        <f>+IF(ISNUMBER(DATA!AT946),DATA!AT946,"n/a")</f>
        <v>2.54</v>
      </c>
      <c r="L3661" s="78">
        <f>+IF(ISNUMBER(DATA!AU946),DATA!AU946,"n/a")</f>
        <v>5.7000000000000002E-2</v>
      </c>
      <c r="M3661" s="67"/>
      <c r="N3661" s="67"/>
      <c r="O3661" s="67"/>
      <c r="P3661" s="67"/>
      <c r="Q3661" s="67"/>
      <c r="S3661" s="71"/>
      <c r="U3661" s="71"/>
      <c r="W3661" s="71"/>
      <c r="Y3661" s="71"/>
    </row>
    <row r="3662" spans="1:25" s="70" customFormat="1" x14ac:dyDescent="0.2">
      <c r="A3662" s="67" t="s">
        <v>27</v>
      </c>
      <c r="B3662" s="67" t="s">
        <v>24</v>
      </c>
      <c r="C3662" s="67" t="s">
        <v>26</v>
      </c>
      <c r="D3662" s="67" t="s">
        <v>308</v>
      </c>
      <c r="E3662" s="88">
        <f>+IF(ISNUMBER(DATA!P947),DATA!P947,"n/a")</f>
        <v>3.21</v>
      </c>
      <c r="F3662" s="78">
        <f>+IF(ISNUMBER(DATA!Q947),DATA!Q947,"n/a")</f>
        <v>0.14000000000000001</v>
      </c>
      <c r="G3662" s="88">
        <f>+IF(ISNUMBER(DATA!Z947),DATA!Z947,"n/a")</f>
        <v>2.95</v>
      </c>
      <c r="H3662" s="78">
        <f>+IF(ISNUMBER(DATA!AA947),DATA!AA947,"n/a")</f>
        <v>0.10199999999999999</v>
      </c>
      <c r="I3662" s="88">
        <f>+IF(ISNUMBER(DATA!AJ947),DATA!AJ947,"n/a")</f>
        <v>2.87</v>
      </c>
      <c r="J3662" s="78">
        <f>+IF(ISNUMBER(DATA!AK947),DATA!AK947,"n/a")</f>
        <v>8.5999999999999993E-2</v>
      </c>
      <c r="K3662" s="88">
        <f>+IF(ISNUMBER(DATA!AT947),DATA!AT947,"n/a")</f>
        <v>2.87</v>
      </c>
      <c r="L3662" s="78">
        <f>+IF(ISNUMBER(DATA!AU947),DATA!AU947,"n/a")</f>
        <v>0.11700000000000001</v>
      </c>
      <c r="M3662" s="67"/>
      <c r="N3662" s="67"/>
      <c r="O3662" s="67"/>
      <c r="P3662" s="67"/>
      <c r="Q3662" s="67"/>
      <c r="S3662" s="71"/>
      <c r="U3662" s="71"/>
      <c r="W3662" s="71"/>
      <c r="Y3662" s="71"/>
    </row>
    <row r="3663" spans="1:25" s="70" customFormat="1" x14ac:dyDescent="0.2">
      <c r="A3663" s="67" t="s">
        <v>27</v>
      </c>
      <c r="B3663" s="67" t="s">
        <v>24</v>
      </c>
      <c r="C3663" s="67" t="s">
        <v>26</v>
      </c>
      <c r="D3663" s="67" t="s">
        <v>309</v>
      </c>
      <c r="E3663" s="88">
        <f>+IF(ISNUMBER(DATA!P948),DATA!P948,"n/a")</f>
        <v>2.97</v>
      </c>
      <c r="F3663" s="78">
        <f>+IF(ISNUMBER(DATA!Q948),DATA!Q948,"n/a")</f>
        <v>-2.1999999999999999E-2</v>
      </c>
      <c r="G3663" s="88">
        <f>+IF(ISNUMBER(DATA!Z948),DATA!Z948,"n/a")</f>
        <v>2.96</v>
      </c>
      <c r="H3663" s="78">
        <f>+IF(ISNUMBER(DATA!AA948),DATA!AA948,"n/a")</f>
        <v>-1E-3</v>
      </c>
      <c r="I3663" s="88">
        <f>+IF(ISNUMBER(DATA!AJ948),DATA!AJ948,"n/a")</f>
        <v>2.94</v>
      </c>
      <c r="J3663" s="78">
        <f>+IF(ISNUMBER(DATA!AK948),DATA!AK948,"n/a")</f>
        <v>1.0999999999999999E-2</v>
      </c>
      <c r="K3663" s="88">
        <f>+IF(ISNUMBER(DATA!AT948),DATA!AT948,"n/a")</f>
        <v>2.88</v>
      </c>
      <c r="L3663" s="78">
        <f>+IF(ISNUMBER(DATA!AU948),DATA!AU948,"n/a")</f>
        <v>4.3999999999999997E-2</v>
      </c>
      <c r="M3663" s="67"/>
      <c r="N3663" s="67"/>
      <c r="O3663" s="67"/>
      <c r="P3663" s="67"/>
      <c r="Q3663" s="67"/>
      <c r="S3663" s="71"/>
      <c r="U3663" s="71"/>
      <c r="W3663" s="71"/>
      <c r="Y3663" s="71"/>
    </row>
    <row r="3664" spans="1:25" s="70" customFormat="1" x14ac:dyDescent="0.2">
      <c r="A3664" s="67" t="s">
        <v>27</v>
      </c>
      <c r="B3664" s="67" t="s">
        <v>24</v>
      </c>
      <c r="C3664" s="67" t="s">
        <v>26</v>
      </c>
      <c r="D3664" s="67" t="s">
        <v>310</v>
      </c>
      <c r="E3664" s="88">
        <f>+IF(ISNUMBER(DATA!P949),DATA!P949,"n/a")</f>
        <v>1.56</v>
      </c>
      <c r="F3664" s="78">
        <f>+IF(ISNUMBER(DATA!Q949),DATA!Q949,"n/a")</f>
        <v>5.7000000000000002E-2</v>
      </c>
      <c r="G3664" s="88">
        <f>+IF(ISNUMBER(DATA!Z949),DATA!Z949,"n/a")</f>
        <v>1.55</v>
      </c>
      <c r="H3664" s="78">
        <f>+IF(ISNUMBER(DATA!AA949),DATA!AA949,"n/a")</f>
        <v>-1.7999999999999999E-2</v>
      </c>
      <c r="I3664" s="88">
        <f>+IF(ISNUMBER(DATA!AJ949),DATA!AJ949,"n/a")</f>
        <v>1.55</v>
      </c>
      <c r="J3664" s="78">
        <f>+IF(ISNUMBER(DATA!AK949),DATA!AK949,"n/a")</f>
        <v>-0.17899999999999999</v>
      </c>
      <c r="K3664" s="88">
        <f>+IF(ISNUMBER(DATA!AT949),DATA!AT949,"n/a")</f>
        <v>1.54</v>
      </c>
      <c r="L3664" s="78">
        <f>+IF(ISNUMBER(DATA!AU949),DATA!AU949,"n/a")</f>
        <v>-0.25600000000000001</v>
      </c>
      <c r="M3664" s="67"/>
      <c r="N3664" s="67"/>
      <c r="O3664" s="67"/>
      <c r="P3664" s="67"/>
      <c r="Q3664" s="67"/>
      <c r="S3664" s="71"/>
      <c r="U3664" s="71"/>
      <c r="W3664" s="71"/>
      <c r="Y3664" s="71"/>
    </row>
    <row r="3665" spans="1:25" s="70" customFormat="1" x14ac:dyDescent="0.2">
      <c r="A3665" s="67" t="s">
        <v>27</v>
      </c>
      <c r="B3665" s="67" t="s">
        <v>24</v>
      </c>
      <c r="C3665" s="67" t="s">
        <v>26</v>
      </c>
      <c r="D3665" s="67" t="s">
        <v>311</v>
      </c>
      <c r="E3665" s="88">
        <f>+IF(ISNUMBER(DATA!P950),DATA!P950,"n/a")</f>
        <v>2.92</v>
      </c>
      <c r="F3665" s="78">
        <f>+IF(ISNUMBER(DATA!Q950),DATA!Q950,"n/a")</f>
        <v>5.5E-2</v>
      </c>
      <c r="G3665" s="88">
        <f>+IF(ISNUMBER(DATA!Z950),DATA!Z950,"n/a")</f>
        <v>2.92</v>
      </c>
      <c r="H3665" s="78">
        <f>+IF(ISNUMBER(DATA!AA950),DATA!AA950,"n/a")</f>
        <v>6.6000000000000003E-2</v>
      </c>
      <c r="I3665" s="88">
        <f>+IF(ISNUMBER(DATA!AJ950),DATA!AJ950,"n/a")</f>
        <v>2.93</v>
      </c>
      <c r="J3665" s="78">
        <f>+IF(ISNUMBER(DATA!AK950),DATA!AK950,"n/a")</f>
        <v>7.3999999999999996E-2</v>
      </c>
      <c r="K3665" s="88">
        <f>+IF(ISNUMBER(DATA!AT950),DATA!AT950,"n/a")</f>
        <v>2.88</v>
      </c>
      <c r="L3665" s="78">
        <f>+IF(ISNUMBER(DATA!AU950),DATA!AU950,"n/a")</f>
        <v>8.2000000000000003E-2</v>
      </c>
      <c r="M3665" s="67"/>
      <c r="N3665" s="67"/>
      <c r="O3665" s="67"/>
      <c r="P3665" s="67"/>
      <c r="Q3665" s="67"/>
      <c r="S3665" s="71"/>
      <c r="U3665" s="71"/>
      <c r="W3665" s="71"/>
      <c r="Y3665" s="71"/>
    </row>
    <row r="3666" spans="1:25" s="70" customFormat="1" x14ac:dyDescent="0.2">
      <c r="A3666" s="67" t="s">
        <v>27</v>
      </c>
      <c r="B3666" s="67" t="s">
        <v>24</v>
      </c>
      <c r="C3666" s="67" t="s">
        <v>26</v>
      </c>
      <c r="D3666" s="67" t="s">
        <v>312</v>
      </c>
      <c r="E3666" s="88">
        <f>+IF(ISNUMBER(DATA!P951),DATA!P951,"n/a")</f>
        <v>2.58</v>
      </c>
      <c r="F3666" s="78">
        <f>+IF(ISNUMBER(DATA!Q951),DATA!Q951,"n/a")</f>
        <v>2.8000000000000001E-2</v>
      </c>
      <c r="G3666" s="88">
        <f>+IF(ISNUMBER(DATA!Z951),DATA!Z951,"n/a")</f>
        <v>2.59</v>
      </c>
      <c r="H3666" s="78">
        <f>+IF(ISNUMBER(DATA!AA951),DATA!AA951,"n/a")</f>
        <v>2.5000000000000001E-2</v>
      </c>
      <c r="I3666" s="88">
        <f>+IF(ISNUMBER(DATA!AJ951),DATA!AJ951,"n/a")</f>
        <v>2.6</v>
      </c>
      <c r="J3666" s="78">
        <f>+IF(ISNUMBER(DATA!AK951),DATA!AK951,"n/a")</f>
        <v>2.1999999999999999E-2</v>
      </c>
      <c r="K3666" s="88">
        <f>+IF(ISNUMBER(DATA!AT951),DATA!AT951,"n/a")</f>
        <v>2.56</v>
      </c>
      <c r="L3666" s="78">
        <f>+IF(ISNUMBER(DATA!AU951),DATA!AU951,"n/a")</f>
        <v>8.0000000000000002E-3</v>
      </c>
      <c r="M3666" s="67"/>
      <c r="N3666" s="67"/>
      <c r="O3666" s="67"/>
      <c r="P3666" s="67"/>
      <c r="Q3666" s="67"/>
      <c r="S3666" s="71"/>
      <c r="U3666" s="71"/>
      <c r="W3666" s="71"/>
      <c r="Y3666" s="71"/>
    </row>
    <row r="3667" spans="1:25" s="70" customFormat="1" x14ac:dyDescent="0.2">
      <c r="A3667" s="67" t="s">
        <v>27</v>
      </c>
      <c r="B3667" s="67" t="s">
        <v>24</v>
      </c>
      <c r="C3667" s="67" t="s">
        <v>26</v>
      </c>
      <c r="D3667" s="67" t="s">
        <v>313</v>
      </c>
      <c r="E3667" s="88">
        <f>+IF(ISNUMBER(DATA!P952),DATA!P952,"n/a")</f>
        <v>3.12</v>
      </c>
      <c r="F3667" s="78">
        <f>+IF(ISNUMBER(DATA!Q952),DATA!Q952,"n/a")</f>
        <v>0</v>
      </c>
      <c r="G3667" s="88">
        <f>+IF(ISNUMBER(DATA!Z952),DATA!Z952,"n/a")</f>
        <v>3.14</v>
      </c>
      <c r="H3667" s="78">
        <f>+IF(ISNUMBER(DATA!AA952),DATA!AA952,"n/a")</f>
        <v>1.2999999999999999E-2</v>
      </c>
      <c r="I3667" s="88">
        <f>+IF(ISNUMBER(DATA!AJ952),DATA!AJ952,"n/a")</f>
        <v>3.16</v>
      </c>
      <c r="J3667" s="78">
        <f>+IF(ISNUMBER(DATA!AK952),DATA!AK952,"n/a")</f>
        <v>3.4000000000000002E-2</v>
      </c>
      <c r="K3667" s="88">
        <f>+IF(ISNUMBER(DATA!AT952),DATA!AT952,"n/a")</f>
        <v>3.16</v>
      </c>
      <c r="L3667" s="78">
        <f>+IF(ISNUMBER(DATA!AU952),DATA!AU952,"n/a")</f>
        <v>5.2999999999999999E-2</v>
      </c>
      <c r="M3667" s="67"/>
      <c r="N3667" s="67"/>
      <c r="O3667" s="67"/>
      <c r="P3667" s="67"/>
      <c r="Q3667" s="67"/>
      <c r="S3667" s="71"/>
      <c r="U3667" s="71"/>
      <c r="W3667" s="71"/>
      <c r="Y3667" s="71"/>
    </row>
    <row r="3668" spans="1:25" s="70" customFormat="1" x14ac:dyDescent="0.2">
      <c r="A3668" s="67" t="s">
        <v>27</v>
      </c>
      <c r="B3668" s="67" t="s">
        <v>24</v>
      </c>
      <c r="C3668" s="67" t="s">
        <v>26</v>
      </c>
      <c r="D3668" s="67" t="s">
        <v>314</v>
      </c>
      <c r="E3668" s="88">
        <f>+IF(ISNUMBER(DATA!P953),DATA!P953,"n/a")</f>
        <v>2.44</v>
      </c>
      <c r="F3668" s="78">
        <f>+IF(ISNUMBER(DATA!Q953),DATA!Q953,"n/a")</f>
        <v>5.0999999999999997E-2</v>
      </c>
      <c r="G3668" s="88">
        <f>+IF(ISNUMBER(DATA!Z953),DATA!Z953,"n/a")</f>
        <v>2.42</v>
      </c>
      <c r="H3668" s="78">
        <f>+IF(ISNUMBER(DATA!AA953),DATA!AA953,"n/a")</f>
        <v>3.5000000000000003E-2</v>
      </c>
      <c r="I3668" s="88">
        <f>+IF(ISNUMBER(DATA!AJ953),DATA!AJ953,"n/a")</f>
        <v>2.4500000000000002</v>
      </c>
      <c r="J3668" s="78">
        <f>+IF(ISNUMBER(DATA!AK953),DATA!AK953,"n/a")</f>
        <v>5.3999999999999999E-2</v>
      </c>
      <c r="K3668" s="88">
        <f>+IF(ISNUMBER(DATA!AT953),DATA!AT953,"n/a")</f>
        <v>2.44</v>
      </c>
      <c r="L3668" s="78">
        <f>+IF(ISNUMBER(DATA!AU953),DATA!AU953,"n/a")</f>
        <v>5.8999999999999997E-2</v>
      </c>
      <c r="M3668" s="67"/>
      <c r="N3668" s="67"/>
      <c r="O3668" s="67"/>
      <c r="P3668" s="67"/>
      <c r="Q3668" s="67"/>
      <c r="S3668" s="71"/>
      <c r="U3668" s="71"/>
      <c r="W3668" s="71"/>
      <c r="Y3668" s="71"/>
    </row>
    <row r="3669" spans="1:25" s="70" customFormat="1" x14ac:dyDescent="0.2">
      <c r="A3669" s="67" t="s">
        <v>27</v>
      </c>
      <c r="B3669" s="67" t="s">
        <v>24</v>
      </c>
      <c r="C3669" s="67" t="s">
        <v>26</v>
      </c>
      <c r="D3669" s="67" t="s">
        <v>315</v>
      </c>
      <c r="E3669" s="88">
        <f>+IF(ISNUMBER(DATA!P954),DATA!P954,"n/a")</f>
        <v>2.4500000000000002</v>
      </c>
      <c r="F3669" s="78">
        <f>+IF(ISNUMBER(DATA!Q954),DATA!Q954,"n/a")</f>
        <v>6.0000000000000001E-3</v>
      </c>
      <c r="G3669" s="88">
        <f>+IF(ISNUMBER(DATA!Z954),DATA!Z954,"n/a")</f>
        <v>2.5099999999999998</v>
      </c>
      <c r="H3669" s="78">
        <f>+IF(ISNUMBER(DATA!AA954),DATA!AA954,"n/a")</f>
        <v>3.2000000000000001E-2</v>
      </c>
      <c r="I3669" s="88">
        <f>+IF(ISNUMBER(DATA!AJ954),DATA!AJ954,"n/a")</f>
        <v>2.58</v>
      </c>
      <c r="J3669" s="78">
        <f>+IF(ISNUMBER(DATA!AK954),DATA!AK954,"n/a")</f>
        <v>4.2999999999999997E-2</v>
      </c>
      <c r="K3669" s="88">
        <f>+IF(ISNUMBER(DATA!AT954),DATA!AT954,"n/a")</f>
        <v>2.59</v>
      </c>
      <c r="L3669" s="78">
        <f>+IF(ISNUMBER(DATA!AU954),DATA!AU954,"n/a")</f>
        <v>6.5000000000000002E-2</v>
      </c>
      <c r="M3669" s="67"/>
      <c r="N3669" s="67"/>
      <c r="O3669" s="67"/>
      <c r="P3669" s="67"/>
      <c r="Q3669" s="67"/>
      <c r="S3669" s="71"/>
      <c r="U3669" s="71"/>
      <c r="W3669" s="71"/>
      <c r="Y3669" s="71"/>
    </row>
    <row r="3670" spans="1:25" s="70" customFormat="1" x14ac:dyDescent="0.2">
      <c r="A3670" s="67" t="s">
        <v>27</v>
      </c>
      <c r="B3670" s="67" t="s">
        <v>24</v>
      </c>
      <c r="C3670" s="67" t="s">
        <v>26</v>
      </c>
      <c r="D3670" s="67" t="s">
        <v>316</v>
      </c>
      <c r="E3670" s="88">
        <f>+IF(ISNUMBER(DATA!P955),DATA!P955,"n/a")</f>
        <v>2.2200000000000002</v>
      </c>
      <c r="F3670" s="78">
        <f>+IF(ISNUMBER(DATA!Q955),DATA!Q955,"n/a")</f>
        <v>-4.2000000000000003E-2</v>
      </c>
      <c r="G3670" s="88">
        <f>+IF(ISNUMBER(DATA!Z955),DATA!Z955,"n/a")</f>
        <v>2.2000000000000002</v>
      </c>
      <c r="H3670" s="78">
        <f>+IF(ISNUMBER(DATA!AA955),DATA!AA955,"n/a")</f>
        <v>-0.05</v>
      </c>
      <c r="I3670" s="88">
        <f>+IF(ISNUMBER(DATA!AJ955),DATA!AJ955,"n/a")</f>
        <v>2.2200000000000002</v>
      </c>
      <c r="J3670" s="78">
        <f>+IF(ISNUMBER(DATA!AK955),DATA!AK955,"n/a")</f>
        <v>-5.8000000000000003E-2</v>
      </c>
      <c r="K3670" s="88">
        <f>+IF(ISNUMBER(DATA!AT955),DATA!AT955,"n/a")</f>
        <v>2.2799999999999998</v>
      </c>
      <c r="L3670" s="78">
        <f>+IF(ISNUMBER(DATA!AU955),DATA!AU955,"n/a")</f>
        <v>-4.7E-2</v>
      </c>
      <c r="M3670" s="67"/>
      <c r="N3670" s="67"/>
      <c r="O3670" s="67"/>
      <c r="P3670" s="67"/>
      <c r="Q3670" s="67"/>
      <c r="S3670" s="71"/>
      <c r="U3670" s="71"/>
      <c r="W3670" s="71"/>
      <c r="Y3670" s="71"/>
    </row>
    <row r="3671" spans="1:25" s="70" customFormat="1" x14ac:dyDescent="0.2">
      <c r="A3671" s="67" t="s">
        <v>27</v>
      </c>
      <c r="B3671" s="67" t="s">
        <v>24</v>
      </c>
      <c r="C3671" s="67" t="s">
        <v>26</v>
      </c>
      <c r="D3671" s="67" t="s">
        <v>317</v>
      </c>
      <c r="E3671" s="88">
        <f>+IF(ISNUMBER(DATA!P956),DATA!P956,"n/a")</f>
        <v>2.74</v>
      </c>
      <c r="F3671" s="78">
        <f>+IF(ISNUMBER(DATA!Q956),DATA!Q956,"n/a")</f>
        <v>5.0999999999999997E-2</v>
      </c>
      <c r="G3671" s="88">
        <f>+IF(ISNUMBER(DATA!Z956),DATA!Z956,"n/a")</f>
        <v>2.71</v>
      </c>
      <c r="H3671" s="78">
        <f>+IF(ISNUMBER(DATA!AA956),DATA!AA956,"n/a")</f>
        <v>4.7E-2</v>
      </c>
      <c r="I3671" s="88">
        <f>+IF(ISNUMBER(DATA!AJ956),DATA!AJ956,"n/a")</f>
        <v>2.83</v>
      </c>
      <c r="J3671" s="78">
        <f>+IF(ISNUMBER(DATA!AK956),DATA!AK956,"n/a")</f>
        <v>8.8999999999999996E-2</v>
      </c>
      <c r="K3671" s="88">
        <f>+IF(ISNUMBER(DATA!AT956),DATA!AT956,"n/a")</f>
        <v>2.83</v>
      </c>
      <c r="L3671" s="78">
        <f>+IF(ISNUMBER(DATA!AU956),DATA!AU956,"n/a")</f>
        <v>6.6000000000000003E-2</v>
      </c>
      <c r="M3671" s="67"/>
      <c r="N3671" s="67"/>
      <c r="O3671" s="67"/>
      <c r="P3671" s="67"/>
      <c r="Q3671" s="67"/>
      <c r="S3671" s="71"/>
      <c r="U3671" s="71"/>
      <c r="W3671" s="71"/>
      <c r="Y3671" s="71"/>
    </row>
    <row r="3672" spans="1:25" s="70" customFormat="1" x14ac:dyDescent="0.2">
      <c r="A3672" s="67" t="s">
        <v>27</v>
      </c>
      <c r="B3672" s="67" t="s">
        <v>24</v>
      </c>
      <c r="C3672" s="67" t="s">
        <v>26</v>
      </c>
      <c r="D3672" s="67" t="s">
        <v>318</v>
      </c>
      <c r="E3672" s="88">
        <f>+IF(ISNUMBER(DATA!P957),DATA!P957,"n/a")</f>
        <v>1.78</v>
      </c>
      <c r="F3672" s="78">
        <f>+IF(ISNUMBER(DATA!Q957),DATA!Q957,"n/a")</f>
        <v>3.7999999999999999E-2</v>
      </c>
      <c r="G3672" s="88">
        <f>+IF(ISNUMBER(DATA!Z957),DATA!Z957,"n/a")</f>
        <v>1.76</v>
      </c>
      <c r="H3672" s="78">
        <f>+IF(ISNUMBER(DATA!AA957),DATA!AA957,"n/a")</f>
        <v>0.02</v>
      </c>
      <c r="I3672" s="88">
        <f>+IF(ISNUMBER(DATA!AJ957),DATA!AJ957,"n/a")</f>
        <v>1.75</v>
      </c>
      <c r="J3672" s="78">
        <f>+IF(ISNUMBER(DATA!AK957),DATA!AK957,"n/a")</f>
        <v>-2.1000000000000001E-2</v>
      </c>
      <c r="K3672" s="88">
        <f>+IF(ISNUMBER(DATA!AT957),DATA!AT957,"n/a")</f>
        <v>1.76</v>
      </c>
      <c r="L3672" s="78">
        <f>+IF(ISNUMBER(DATA!AU957),DATA!AU957,"n/a")</f>
        <v>-4.4999999999999998E-2</v>
      </c>
      <c r="M3672" s="67"/>
      <c r="N3672" s="67"/>
      <c r="O3672" s="67"/>
      <c r="P3672" s="67"/>
      <c r="Q3672" s="67"/>
      <c r="S3672" s="71"/>
      <c r="U3672" s="71"/>
      <c r="W3672" s="71"/>
      <c r="Y3672" s="71"/>
    </row>
    <row r="3673" spans="1:25" s="70" customFormat="1" x14ac:dyDescent="0.2">
      <c r="A3673" s="67" t="s">
        <v>27</v>
      </c>
      <c r="B3673" s="67" t="s">
        <v>24</v>
      </c>
      <c r="C3673" s="67" t="s">
        <v>26</v>
      </c>
      <c r="D3673" s="67" t="s">
        <v>319</v>
      </c>
      <c r="E3673" s="88">
        <f>+IF(ISNUMBER(DATA!P958),DATA!P958,"n/a")</f>
        <v>2.48</v>
      </c>
      <c r="F3673" s="78">
        <f>+IF(ISNUMBER(DATA!Q958),DATA!Q958,"n/a")</f>
        <v>-0.06</v>
      </c>
      <c r="G3673" s="88">
        <f>+IF(ISNUMBER(DATA!Z958),DATA!Z958,"n/a")</f>
        <v>2.44</v>
      </c>
      <c r="H3673" s="78">
        <f>+IF(ISNUMBER(DATA!AA958),DATA!AA958,"n/a")</f>
        <v>3.0000000000000001E-3</v>
      </c>
      <c r="I3673" s="88">
        <f>+IF(ISNUMBER(DATA!AJ958),DATA!AJ958,"n/a")</f>
        <v>2.46</v>
      </c>
      <c r="J3673" s="78">
        <f>+IF(ISNUMBER(DATA!AK958),DATA!AK958,"n/a")</f>
        <v>1.0999999999999999E-2</v>
      </c>
      <c r="K3673" s="88">
        <f>+IF(ISNUMBER(DATA!AT958),DATA!AT958,"n/a")</f>
        <v>2.4700000000000002</v>
      </c>
      <c r="L3673" s="78">
        <f>+IF(ISNUMBER(DATA!AU958),DATA!AU958,"n/a")</f>
        <v>4.4999999999999998E-2</v>
      </c>
      <c r="M3673" s="67"/>
      <c r="N3673" s="67"/>
      <c r="O3673" s="67"/>
      <c r="P3673" s="67"/>
      <c r="Q3673" s="67"/>
      <c r="S3673" s="71"/>
      <c r="U3673" s="71"/>
      <c r="W3673" s="71"/>
      <c r="Y3673" s="71"/>
    </row>
    <row r="3674" spans="1:25" s="70" customFormat="1" x14ac:dyDescent="0.2">
      <c r="A3674" s="67" t="s">
        <v>27</v>
      </c>
      <c r="B3674" s="67" t="s">
        <v>24</v>
      </c>
      <c r="C3674" s="67" t="s">
        <v>26</v>
      </c>
      <c r="D3674" s="67" t="s">
        <v>320</v>
      </c>
      <c r="E3674" s="88">
        <f>+IF(ISNUMBER(DATA!P959),DATA!P959,"n/a")</f>
        <v>2.81</v>
      </c>
      <c r="F3674" s="78">
        <f>+IF(ISNUMBER(DATA!Q959),DATA!Q959,"n/a")</f>
        <v>-7.9000000000000001E-2</v>
      </c>
      <c r="G3674" s="88">
        <f>+IF(ISNUMBER(DATA!Z959),DATA!Z959,"n/a")</f>
        <v>2.91</v>
      </c>
      <c r="H3674" s="78">
        <f>+IF(ISNUMBER(DATA!AA959),DATA!AA959,"n/a")</f>
        <v>-4.4999999999999998E-2</v>
      </c>
      <c r="I3674" s="88">
        <f>+IF(ISNUMBER(DATA!AJ959),DATA!AJ959,"n/a")</f>
        <v>2.93</v>
      </c>
      <c r="J3674" s="78">
        <f>+IF(ISNUMBER(DATA!AK959),DATA!AK959,"n/a")</f>
        <v>-1.7999999999999999E-2</v>
      </c>
      <c r="K3674" s="88">
        <f>+IF(ISNUMBER(DATA!AT959),DATA!AT959,"n/a")</f>
        <v>2.96</v>
      </c>
      <c r="L3674" s="78">
        <f>+IF(ISNUMBER(DATA!AU959),DATA!AU959,"n/a")</f>
        <v>-1E-3</v>
      </c>
      <c r="M3674" s="67"/>
      <c r="N3674" s="67"/>
      <c r="O3674" s="67"/>
      <c r="P3674" s="67"/>
      <c r="Q3674" s="67"/>
      <c r="S3674" s="71"/>
      <c r="U3674" s="71"/>
      <c r="W3674" s="71"/>
      <c r="Y3674" s="71"/>
    </row>
    <row r="3675" spans="1:25" s="70" customFormat="1" x14ac:dyDescent="0.2">
      <c r="A3675" s="67" t="s">
        <v>27</v>
      </c>
      <c r="B3675" s="67" t="s">
        <v>24</v>
      </c>
      <c r="C3675" s="67" t="s">
        <v>26</v>
      </c>
      <c r="D3675" s="67" t="s">
        <v>321</v>
      </c>
      <c r="E3675" s="88">
        <f>+IF(ISNUMBER(DATA!P960),DATA!P960,"n/a")</f>
        <v>2.34</v>
      </c>
      <c r="F3675" s="78">
        <f>+IF(ISNUMBER(DATA!Q960),DATA!Q960,"n/a")</f>
        <v>-6.7000000000000004E-2</v>
      </c>
      <c r="G3675" s="88">
        <f>+IF(ISNUMBER(DATA!Z960),DATA!Z960,"n/a")</f>
        <v>2.29</v>
      </c>
      <c r="H3675" s="78">
        <f>+IF(ISNUMBER(DATA!AA960),DATA!AA960,"n/a")</f>
        <v>3.5999999999999997E-2</v>
      </c>
      <c r="I3675" s="88">
        <f>+IF(ISNUMBER(DATA!AJ960),DATA!AJ960,"n/a")</f>
        <v>2.2999999999999998</v>
      </c>
      <c r="J3675" s="78">
        <f>+IF(ISNUMBER(DATA!AK960),DATA!AK960,"n/a")</f>
        <v>4.3999999999999997E-2</v>
      </c>
      <c r="K3675" s="88">
        <f>+IF(ISNUMBER(DATA!AT960),DATA!AT960,"n/a")</f>
        <v>2.2999999999999998</v>
      </c>
      <c r="L3675" s="78">
        <f>+IF(ISNUMBER(DATA!AU960),DATA!AU960,"n/a")</f>
        <v>6.2E-2</v>
      </c>
      <c r="M3675" s="67"/>
      <c r="N3675" s="67"/>
      <c r="O3675" s="67"/>
      <c r="P3675" s="67"/>
      <c r="Q3675" s="67"/>
      <c r="S3675" s="71"/>
      <c r="U3675" s="71"/>
      <c r="W3675" s="71"/>
      <c r="Y3675" s="71"/>
    </row>
    <row r="3676" spans="1:25" s="70" customFormat="1" x14ac:dyDescent="0.2">
      <c r="A3676" s="67" t="s">
        <v>27</v>
      </c>
      <c r="B3676" s="67" t="s">
        <v>24</v>
      </c>
      <c r="C3676" s="67" t="s">
        <v>26</v>
      </c>
      <c r="D3676" s="67" t="s">
        <v>347</v>
      </c>
      <c r="E3676" s="88">
        <f>+IF(ISNUMBER(DATA!P961),DATA!P961,"n/a")</f>
        <v>2.75</v>
      </c>
      <c r="F3676" s="78">
        <f>+IF(ISNUMBER(DATA!Q961),DATA!Q961,"n/a")</f>
        <v>2.4E-2</v>
      </c>
      <c r="G3676" s="88">
        <f>+IF(ISNUMBER(DATA!Z961),DATA!Z961,"n/a")</f>
        <v>2.69</v>
      </c>
      <c r="H3676" s="78">
        <f>+IF(ISNUMBER(DATA!AA961),DATA!AA961,"n/a")</f>
        <v>1.4E-2</v>
      </c>
      <c r="I3676" s="88">
        <f>+IF(ISNUMBER(DATA!AJ961),DATA!AJ961,"n/a")</f>
        <v>2.67</v>
      </c>
      <c r="J3676" s="78">
        <f>+IF(ISNUMBER(DATA!AK961),DATA!AK961,"n/a")</f>
        <v>3.0000000000000001E-3</v>
      </c>
      <c r="K3676" s="88">
        <f>+IF(ISNUMBER(DATA!AT961),DATA!AT961,"n/a")</f>
        <v>2.68</v>
      </c>
      <c r="L3676" s="78">
        <f>+IF(ISNUMBER(DATA!AU961),DATA!AU961,"n/a")</f>
        <v>4.4999999999999998E-2</v>
      </c>
      <c r="M3676" s="67"/>
      <c r="N3676" s="67"/>
      <c r="O3676" s="67"/>
      <c r="P3676" s="67"/>
      <c r="Q3676" s="67"/>
      <c r="S3676" s="71"/>
      <c r="U3676" s="71"/>
      <c r="W3676" s="71"/>
      <c r="Y3676" s="71"/>
    </row>
    <row r="3677" spans="1:25" s="70" customFormat="1" x14ac:dyDescent="0.2">
      <c r="A3677" s="67" t="s">
        <v>27</v>
      </c>
      <c r="B3677" s="67" t="s">
        <v>24</v>
      </c>
      <c r="C3677" s="67" t="s">
        <v>26</v>
      </c>
      <c r="D3677" s="67" t="s">
        <v>348</v>
      </c>
      <c r="E3677" s="88">
        <f>+IF(ISNUMBER(DATA!P962),DATA!P962,"n/a")</f>
        <v>2.84</v>
      </c>
      <c r="F3677" s="78">
        <f>+IF(ISNUMBER(DATA!Q962),DATA!Q962,"n/a")</f>
        <v>0.154</v>
      </c>
      <c r="G3677" s="88">
        <f>+IF(ISNUMBER(DATA!Z962),DATA!Z962,"n/a")</f>
        <v>2.83</v>
      </c>
      <c r="H3677" s="78">
        <f>+IF(ISNUMBER(DATA!AA962),DATA!AA962,"n/a")</f>
        <v>0.17499999999999999</v>
      </c>
      <c r="I3677" s="88">
        <f>+IF(ISNUMBER(DATA!AJ962),DATA!AJ962,"n/a")</f>
        <v>2.83</v>
      </c>
      <c r="J3677" s="78">
        <f>+IF(ISNUMBER(DATA!AK962),DATA!AK962,"n/a")</f>
        <v>0.189</v>
      </c>
      <c r="K3677" s="88">
        <f>+IF(ISNUMBER(DATA!AT962),DATA!AT962,"n/a")</f>
        <v>2.85</v>
      </c>
      <c r="L3677" s="78">
        <f>+IF(ISNUMBER(DATA!AU962),DATA!AU962,"n/a")</f>
        <v>0.23400000000000001</v>
      </c>
      <c r="M3677" s="67"/>
      <c r="N3677" s="67"/>
      <c r="O3677" s="67"/>
      <c r="P3677" s="67"/>
      <c r="Q3677" s="67"/>
      <c r="S3677" s="71"/>
      <c r="U3677" s="71"/>
      <c r="W3677" s="71"/>
      <c r="Y3677" s="71"/>
    </row>
    <row r="3678" spans="1:25" x14ac:dyDescent="0.2">
      <c r="E3678" s="101"/>
      <c r="F3678" s="103"/>
      <c r="G3678" s="101"/>
      <c r="H3678" s="103"/>
      <c r="I3678" s="101"/>
      <c r="J3678" s="103"/>
      <c r="K3678" s="101"/>
      <c r="L3678" s="103"/>
    </row>
    <row r="3679" spans="1:25" s="70" customFormat="1" x14ac:dyDescent="0.2">
      <c r="A3679" s="67" t="s">
        <v>28</v>
      </c>
      <c r="B3679" s="67" t="s">
        <v>24</v>
      </c>
      <c r="C3679" s="67" t="s">
        <v>0</v>
      </c>
      <c r="D3679" s="67" t="s">
        <v>274</v>
      </c>
      <c r="E3679" s="77">
        <f>+IF(ISNUMBER(DATA!H1031),DATA!H1031,"n/a")</f>
        <v>12727</v>
      </c>
      <c r="F3679" s="78">
        <f>+IF(ISNUMBER(DATA!I1031),DATA!I1031,"n/a")</f>
        <v>-4.7E-2</v>
      </c>
      <c r="G3679" s="77">
        <f>+IF(ISNUMBER(DATA!R1031),DATA!R1031,"n/a")</f>
        <v>55610</v>
      </c>
      <c r="H3679" s="78">
        <f>+IF(ISNUMBER(DATA!S1031),DATA!S1031,"n/a")</f>
        <v>5.8000000000000003E-2</v>
      </c>
      <c r="I3679" s="77">
        <f>+IF(ISNUMBER(DATA!AB1031),DATA!AB1031,"n/a")</f>
        <v>126923</v>
      </c>
      <c r="J3679" s="78">
        <f>+IF(ISNUMBER(DATA!AC1031),DATA!AC1031,"n/a")</f>
        <v>0.127</v>
      </c>
      <c r="K3679" s="77">
        <f>+IF(ISNUMBER(DATA!AL1031),DATA!AL1031,"n/a")</f>
        <v>202519</v>
      </c>
      <c r="L3679" s="78">
        <f>+IF(ISNUMBER(DATA!AM1031),DATA!AM1031,"n/a")</f>
        <v>4.8000000000000001E-2</v>
      </c>
      <c r="M3679" s="67"/>
      <c r="N3679" s="67"/>
      <c r="O3679" s="67"/>
      <c r="P3679" s="67"/>
      <c r="Q3679" s="67"/>
      <c r="S3679" s="71"/>
      <c r="U3679" s="71"/>
      <c r="W3679" s="71"/>
      <c r="Y3679" s="71"/>
    </row>
    <row r="3680" spans="1:25" s="70" customFormat="1" x14ac:dyDescent="0.2">
      <c r="A3680" s="67" t="s">
        <v>28</v>
      </c>
      <c r="B3680" s="67" t="s">
        <v>24</v>
      </c>
      <c r="C3680" s="67" t="s">
        <v>0</v>
      </c>
      <c r="D3680" s="67" t="s">
        <v>275</v>
      </c>
      <c r="E3680" s="77">
        <f>+IF(ISNUMBER(DATA!H1032),DATA!H1032,"n/a")</f>
        <v>59506</v>
      </c>
      <c r="F3680" s="78">
        <f>+IF(ISNUMBER(DATA!I1032),DATA!I1032,"n/a")</f>
        <v>0.60699999999999998</v>
      </c>
      <c r="G3680" s="77">
        <f>+IF(ISNUMBER(DATA!R1032),DATA!R1032,"n/a")</f>
        <v>221695</v>
      </c>
      <c r="H3680" s="78">
        <f>+IF(ISNUMBER(DATA!S1032),DATA!S1032,"n/a")</f>
        <v>0.68899999999999995</v>
      </c>
      <c r="I3680" s="77">
        <f>+IF(ISNUMBER(DATA!AB1032),DATA!AB1032,"n/a")</f>
        <v>454591</v>
      </c>
      <c r="J3680" s="78">
        <f>+IF(ISNUMBER(DATA!AC1032),DATA!AC1032,"n/a")</f>
        <v>0.60699999999999998</v>
      </c>
      <c r="K3680" s="77">
        <f>+IF(ISNUMBER(DATA!AL1032),DATA!AL1032,"n/a")</f>
        <v>727432</v>
      </c>
      <c r="L3680" s="78">
        <f>+IF(ISNUMBER(DATA!AM1032),DATA!AM1032,"n/a")</f>
        <v>0.38900000000000001</v>
      </c>
      <c r="M3680" s="67"/>
      <c r="N3680" s="67"/>
      <c r="O3680" s="67"/>
      <c r="P3680" s="67"/>
      <c r="Q3680" s="67"/>
      <c r="S3680" s="71"/>
      <c r="U3680" s="71"/>
      <c r="W3680" s="71"/>
      <c r="Y3680" s="71"/>
    </row>
    <row r="3681" spans="1:25" s="70" customFormat="1" x14ac:dyDescent="0.2">
      <c r="A3681" s="67" t="s">
        <v>28</v>
      </c>
      <c r="B3681" s="67" t="s">
        <v>24</v>
      </c>
      <c r="C3681" s="67" t="s">
        <v>0</v>
      </c>
      <c r="D3681" s="67" t="s">
        <v>276</v>
      </c>
      <c r="E3681" s="77">
        <f>+IF(ISNUMBER(DATA!H1033),DATA!H1033,"n/a")</f>
        <v>108713</v>
      </c>
      <c r="F3681" s="78">
        <f>+IF(ISNUMBER(DATA!I1033),DATA!I1033,"n/a")</f>
        <v>0.124</v>
      </c>
      <c r="G3681" s="77">
        <f>+IF(ISNUMBER(DATA!R1033),DATA!R1033,"n/a")</f>
        <v>390695</v>
      </c>
      <c r="H3681" s="78">
        <f>+IF(ISNUMBER(DATA!S1033),DATA!S1033,"n/a")</f>
        <v>0.2</v>
      </c>
      <c r="I3681" s="77">
        <f>+IF(ISNUMBER(DATA!AB1033),DATA!AB1033,"n/a")</f>
        <v>820675</v>
      </c>
      <c r="J3681" s="78">
        <f>+IF(ISNUMBER(DATA!AC1033),DATA!AC1033,"n/a")</f>
        <v>0.183</v>
      </c>
      <c r="K3681" s="77">
        <f>+IF(ISNUMBER(DATA!AL1033),DATA!AL1033,"n/a")</f>
        <v>1424998</v>
      </c>
      <c r="L3681" s="78">
        <f>+IF(ISNUMBER(DATA!AM1033),DATA!AM1033,"n/a")</f>
        <v>0.16200000000000001</v>
      </c>
      <c r="M3681" s="67"/>
      <c r="N3681" s="67"/>
      <c r="O3681" s="67"/>
      <c r="P3681" s="67"/>
      <c r="Q3681" s="67"/>
      <c r="S3681" s="71"/>
      <c r="U3681" s="71"/>
      <c r="W3681" s="71"/>
      <c r="Y3681" s="71"/>
    </row>
    <row r="3682" spans="1:25" s="70" customFormat="1" x14ac:dyDescent="0.2">
      <c r="A3682" s="67" t="s">
        <v>28</v>
      </c>
      <c r="B3682" s="67" t="s">
        <v>24</v>
      </c>
      <c r="C3682" s="67" t="s">
        <v>0</v>
      </c>
      <c r="D3682" s="67" t="s">
        <v>277</v>
      </c>
      <c r="E3682" s="77">
        <f>+IF(ISNUMBER(DATA!H1034),DATA!H1034,"n/a")</f>
        <v>36349</v>
      </c>
      <c r="F3682" s="78">
        <f>+IF(ISNUMBER(DATA!I1034),DATA!I1034,"n/a")</f>
        <v>0.32500000000000001</v>
      </c>
      <c r="G3682" s="77">
        <f>+IF(ISNUMBER(DATA!R1034),DATA!R1034,"n/a")</f>
        <v>132167</v>
      </c>
      <c r="H3682" s="78">
        <f>+IF(ISNUMBER(DATA!S1034),DATA!S1034,"n/a")</f>
        <v>0.35</v>
      </c>
      <c r="I3682" s="77">
        <f>+IF(ISNUMBER(DATA!AB1034),DATA!AB1034,"n/a")</f>
        <v>275692</v>
      </c>
      <c r="J3682" s="78">
        <f>+IF(ISNUMBER(DATA!AC1034),DATA!AC1034,"n/a")</f>
        <v>0.27200000000000002</v>
      </c>
      <c r="K3682" s="77">
        <f>+IF(ISNUMBER(DATA!AL1034),DATA!AL1034,"n/a")</f>
        <v>476157</v>
      </c>
      <c r="L3682" s="78">
        <f>+IF(ISNUMBER(DATA!AM1034),DATA!AM1034,"n/a")</f>
        <v>0.14000000000000001</v>
      </c>
      <c r="M3682" s="67"/>
      <c r="N3682" s="67"/>
      <c r="O3682" s="67"/>
      <c r="P3682" s="67"/>
      <c r="Q3682" s="67"/>
      <c r="S3682" s="71"/>
      <c r="U3682" s="71"/>
      <c r="W3682" s="71"/>
      <c r="Y3682" s="71"/>
    </row>
    <row r="3683" spans="1:25" s="70" customFormat="1" x14ac:dyDescent="0.2">
      <c r="A3683" s="67" t="s">
        <v>28</v>
      </c>
      <c r="B3683" s="67" t="s">
        <v>24</v>
      </c>
      <c r="C3683" s="67" t="s">
        <v>0</v>
      </c>
      <c r="D3683" s="67" t="s">
        <v>278</v>
      </c>
      <c r="E3683" s="77">
        <f>+IF(ISNUMBER(DATA!H1035),DATA!H1035,"n/a")</f>
        <v>85858</v>
      </c>
      <c r="F3683" s="78">
        <f>+IF(ISNUMBER(DATA!I1035),DATA!I1035,"n/a")</f>
        <v>-9.6000000000000002E-2</v>
      </c>
      <c r="G3683" s="77">
        <f>+IF(ISNUMBER(DATA!R1035),DATA!R1035,"n/a")</f>
        <v>337800</v>
      </c>
      <c r="H3683" s="78">
        <f>+IF(ISNUMBER(DATA!S1035),DATA!S1035,"n/a")</f>
        <v>-8.3000000000000004E-2</v>
      </c>
      <c r="I3683" s="77">
        <f>+IF(ISNUMBER(DATA!AB1035),DATA!AB1035,"n/a")</f>
        <v>714660</v>
      </c>
      <c r="J3683" s="78">
        <f>+IF(ISNUMBER(DATA!AC1035),DATA!AC1035,"n/a")</f>
        <v>-0.09</v>
      </c>
      <c r="K3683" s="77">
        <f>+IF(ISNUMBER(DATA!AL1035),DATA!AL1035,"n/a")</f>
        <v>1278232</v>
      </c>
      <c r="L3683" s="78">
        <f>+IF(ISNUMBER(DATA!AM1035),DATA!AM1035,"n/a")</f>
        <v>-6.2E-2</v>
      </c>
      <c r="M3683" s="67"/>
      <c r="N3683" s="67"/>
      <c r="O3683" s="67"/>
      <c r="P3683" s="67"/>
      <c r="Q3683" s="67"/>
      <c r="S3683" s="71"/>
      <c r="U3683" s="71"/>
      <c r="W3683" s="71"/>
      <c r="Y3683" s="71"/>
    </row>
    <row r="3684" spans="1:25" s="70" customFormat="1" x14ac:dyDescent="0.2">
      <c r="A3684" s="67" t="s">
        <v>28</v>
      </c>
      <c r="B3684" s="67" t="s">
        <v>24</v>
      </c>
      <c r="C3684" s="67" t="s">
        <v>0</v>
      </c>
      <c r="D3684" s="67" t="s">
        <v>279</v>
      </c>
      <c r="E3684" s="77">
        <f>+IF(ISNUMBER(DATA!H1036),DATA!H1036,"n/a")</f>
        <v>36394</v>
      </c>
      <c r="F3684" s="78">
        <f>+IF(ISNUMBER(DATA!I1036),DATA!I1036,"n/a")</f>
        <v>-0.253</v>
      </c>
      <c r="G3684" s="77">
        <f>+IF(ISNUMBER(DATA!R1036),DATA!R1036,"n/a")</f>
        <v>182460</v>
      </c>
      <c r="H3684" s="78">
        <f>+IF(ISNUMBER(DATA!S1036),DATA!S1036,"n/a")</f>
        <v>-0.16200000000000001</v>
      </c>
      <c r="I3684" s="77">
        <f>+IF(ISNUMBER(DATA!AB1036),DATA!AB1036,"n/a")</f>
        <v>452035</v>
      </c>
      <c r="J3684" s="78">
        <f>+IF(ISNUMBER(DATA!AC1036),DATA!AC1036,"n/a")</f>
        <v>-3.4000000000000002E-2</v>
      </c>
      <c r="K3684" s="77">
        <f>+IF(ISNUMBER(DATA!AL1036),DATA!AL1036,"n/a")</f>
        <v>734050</v>
      </c>
      <c r="L3684" s="78">
        <f>+IF(ISNUMBER(DATA!AM1036),DATA!AM1036,"n/a")</f>
        <v>5.3999999999999999E-2</v>
      </c>
      <c r="M3684" s="67"/>
      <c r="N3684" s="67"/>
      <c r="O3684" s="67"/>
      <c r="P3684" s="67"/>
      <c r="Q3684" s="67"/>
      <c r="S3684" s="71"/>
      <c r="U3684" s="71"/>
      <c r="W3684" s="71"/>
      <c r="Y3684" s="71"/>
    </row>
    <row r="3685" spans="1:25" s="70" customFormat="1" x14ac:dyDescent="0.2">
      <c r="A3685" s="67" t="s">
        <v>28</v>
      </c>
      <c r="B3685" s="67" t="s">
        <v>24</v>
      </c>
      <c r="C3685" s="67" t="s">
        <v>0</v>
      </c>
      <c r="D3685" s="67" t="s">
        <v>280</v>
      </c>
      <c r="E3685" s="77">
        <f>+IF(ISNUMBER(DATA!H1037),DATA!H1037,"n/a")</f>
        <v>19289</v>
      </c>
      <c r="F3685" s="78">
        <f>+IF(ISNUMBER(DATA!I1037),DATA!I1037,"n/a")</f>
        <v>-0.255</v>
      </c>
      <c r="G3685" s="77">
        <f>+IF(ISNUMBER(DATA!R1037),DATA!R1037,"n/a")</f>
        <v>64839</v>
      </c>
      <c r="H3685" s="78">
        <f>+IF(ISNUMBER(DATA!S1037),DATA!S1037,"n/a")</f>
        <v>-0.35299999999999998</v>
      </c>
      <c r="I3685" s="77">
        <f>+IF(ISNUMBER(DATA!AB1037),DATA!AB1037,"n/a")</f>
        <v>158520</v>
      </c>
      <c r="J3685" s="78">
        <f>+IF(ISNUMBER(DATA!AC1037),DATA!AC1037,"n/a")</f>
        <v>-0.26300000000000001</v>
      </c>
      <c r="K3685" s="77">
        <f>+IF(ISNUMBER(DATA!AL1037),DATA!AL1037,"n/a")</f>
        <v>329950</v>
      </c>
      <c r="L3685" s="78">
        <f>+IF(ISNUMBER(DATA!AM1037),DATA!AM1037,"n/a")</f>
        <v>-0.13700000000000001</v>
      </c>
      <c r="M3685" s="67"/>
      <c r="N3685" s="67"/>
      <c r="O3685" s="67"/>
      <c r="P3685" s="67"/>
      <c r="Q3685" s="67"/>
      <c r="S3685" s="71"/>
      <c r="U3685" s="71"/>
      <c r="W3685" s="71"/>
      <c r="Y3685" s="71"/>
    </row>
    <row r="3686" spans="1:25" s="70" customFormat="1" x14ac:dyDescent="0.2">
      <c r="A3686" s="67" t="s">
        <v>28</v>
      </c>
      <c r="B3686" s="67" t="s">
        <v>24</v>
      </c>
      <c r="C3686" s="67" t="s">
        <v>0</v>
      </c>
      <c r="D3686" s="67" t="s">
        <v>281</v>
      </c>
      <c r="E3686" s="77">
        <f>+IF(ISNUMBER(DATA!H1038),DATA!H1038,"n/a")</f>
        <v>97579</v>
      </c>
      <c r="F3686" s="78">
        <f>+IF(ISNUMBER(DATA!I1038),DATA!I1038,"n/a")</f>
        <v>0.14299999999999999</v>
      </c>
      <c r="G3686" s="77">
        <f>+IF(ISNUMBER(DATA!R1038),DATA!R1038,"n/a")</f>
        <v>344093</v>
      </c>
      <c r="H3686" s="78">
        <f>+IF(ISNUMBER(DATA!S1038),DATA!S1038,"n/a")</f>
        <v>0.125</v>
      </c>
      <c r="I3686" s="77">
        <f>+IF(ISNUMBER(DATA!AB1038),DATA!AB1038,"n/a")</f>
        <v>732355</v>
      </c>
      <c r="J3686" s="78">
        <f>+IF(ISNUMBER(DATA!AC1038),DATA!AC1038,"n/a")</f>
        <v>0.10299999999999999</v>
      </c>
      <c r="K3686" s="77">
        <f>+IF(ISNUMBER(DATA!AL1038),DATA!AL1038,"n/a")</f>
        <v>1328477</v>
      </c>
      <c r="L3686" s="78">
        <f>+IF(ISNUMBER(DATA!AM1038),DATA!AM1038,"n/a")</f>
        <v>0.1</v>
      </c>
      <c r="M3686" s="67"/>
      <c r="N3686" s="67"/>
      <c r="O3686" s="67"/>
      <c r="P3686" s="67"/>
      <c r="Q3686" s="67"/>
      <c r="S3686" s="71"/>
      <c r="U3686" s="71"/>
      <c r="W3686" s="71"/>
      <c r="Y3686" s="71"/>
    </row>
    <row r="3687" spans="1:25" s="70" customFormat="1" x14ac:dyDescent="0.2">
      <c r="A3687" s="67" t="s">
        <v>28</v>
      </c>
      <c r="B3687" s="67" t="s">
        <v>24</v>
      </c>
      <c r="C3687" s="67" t="s">
        <v>0</v>
      </c>
      <c r="D3687" s="67" t="s">
        <v>282</v>
      </c>
      <c r="E3687" s="77">
        <f>+IF(ISNUMBER(DATA!H1039),DATA!H1039,"n/a")</f>
        <v>66315</v>
      </c>
      <c r="F3687" s="78">
        <f>+IF(ISNUMBER(DATA!I1039),DATA!I1039,"n/a")</f>
        <v>1.4710000000000001</v>
      </c>
      <c r="G3687" s="77">
        <f>+IF(ISNUMBER(DATA!R1039),DATA!R1039,"n/a")</f>
        <v>230622</v>
      </c>
      <c r="H3687" s="78">
        <f>+IF(ISNUMBER(DATA!S1039),DATA!S1039,"n/a")</f>
        <v>1.53</v>
      </c>
      <c r="I3687" s="77">
        <f>+IF(ISNUMBER(DATA!AB1039),DATA!AB1039,"n/a")</f>
        <v>485791</v>
      </c>
      <c r="J3687" s="78">
        <f>+IF(ISNUMBER(DATA!AC1039),DATA!AC1039,"n/a")</f>
        <v>1.5660000000000001</v>
      </c>
      <c r="K3687" s="77">
        <f>+IF(ISNUMBER(DATA!AL1039),DATA!AL1039,"n/a")</f>
        <v>798535</v>
      </c>
      <c r="L3687" s="78">
        <f>+IF(ISNUMBER(DATA!AM1039),DATA!AM1039,"n/a")</f>
        <v>1.2629999999999999</v>
      </c>
      <c r="M3687" s="67"/>
      <c r="N3687" s="67"/>
      <c r="O3687" s="67"/>
      <c r="P3687" s="67"/>
      <c r="Q3687" s="67"/>
      <c r="S3687" s="71"/>
      <c r="U3687" s="71"/>
      <c r="W3687" s="71"/>
      <c r="Y3687" s="71"/>
    </row>
    <row r="3688" spans="1:25" s="70" customFormat="1" x14ac:dyDescent="0.2">
      <c r="A3688" s="67" t="s">
        <v>28</v>
      </c>
      <c r="B3688" s="67" t="s">
        <v>24</v>
      </c>
      <c r="C3688" s="67" t="s">
        <v>0</v>
      </c>
      <c r="D3688" s="67" t="s">
        <v>283</v>
      </c>
      <c r="E3688" s="77">
        <f>+IF(ISNUMBER(DATA!H1040),DATA!H1040,"n/a")</f>
        <v>20535</v>
      </c>
      <c r="F3688" s="78">
        <f>+IF(ISNUMBER(DATA!I1040),DATA!I1040,"n/a")</f>
        <v>0.19600000000000001</v>
      </c>
      <c r="G3688" s="77">
        <f>+IF(ISNUMBER(DATA!R1040),DATA!R1040,"n/a")</f>
        <v>82069</v>
      </c>
      <c r="H3688" s="78">
        <f>+IF(ISNUMBER(DATA!S1040),DATA!S1040,"n/a")</f>
        <v>0.24099999999999999</v>
      </c>
      <c r="I3688" s="77">
        <f>+IF(ISNUMBER(DATA!AB1040),DATA!AB1040,"n/a")</f>
        <v>191966</v>
      </c>
      <c r="J3688" s="78">
        <f>+IF(ISNUMBER(DATA!AC1040),DATA!AC1040,"n/a")</f>
        <v>0.21199999999999999</v>
      </c>
      <c r="K3688" s="77">
        <f>+IF(ISNUMBER(DATA!AL1040),DATA!AL1040,"n/a")</f>
        <v>297641</v>
      </c>
      <c r="L3688" s="78">
        <f>+IF(ISNUMBER(DATA!AM1040),DATA!AM1040,"n/a")</f>
        <v>0.157</v>
      </c>
      <c r="M3688" s="67"/>
      <c r="N3688" s="67"/>
      <c r="O3688" s="67"/>
      <c r="P3688" s="67"/>
      <c r="Q3688" s="67"/>
      <c r="S3688" s="71"/>
      <c r="U3688" s="71"/>
      <c r="W3688" s="71"/>
      <c r="Y3688" s="71"/>
    </row>
    <row r="3689" spans="1:25" s="70" customFormat="1" x14ac:dyDescent="0.2">
      <c r="A3689" s="67" t="s">
        <v>28</v>
      </c>
      <c r="B3689" s="67" t="s">
        <v>24</v>
      </c>
      <c r="C3689" s="67" t="s">
        <v>0</v>
      </c>
      <c r="D3689" s="67" t="s">
        <v>284</v>
      </c>
      <c r="E3689" s="77">
        <f>+IF(ISNUMBER(DATA!H1041),DATA!H1041,"n/a")</f>
        <v>41422</v>
      </c>
      <c r="F3689" s="78">
        <f>+IF(ISNUMBER(DATA!I1041),DATA!I1041,"n/a")</f>
        <v>0.58199999999999996</v>
      </c>
      <c r="G3689" s="77">
        <f>+IF(ISNUMBER(DATA!R1041),DATA!R1041,"n/a")</f>
        <v>143496</v>
      </c>
      <c r="H3689" s="78">
        <f>+IF(ISNUMBER(DATA!S1041),DATA!S1041,"n/a")</f>
        <v>0.61899999999999999</v>
      </c>
      <c r="I3689" s="77">
        <f>+IF(ISNUMBER(DATA!AB1041),DATA!AB1041,"n/a")</f>
        <v>317646</v>
      </c>
      <c r="J3689" s="78">
        <f>+IF(ISNUMBER(DATA!AC1041),DATA!AC1041,"n/a")</f>
        <v>0.628</v>
      </c>
      <c r="K3689" s="77">
        <f>+IF(ISNUMBER(DATA!AL1041),DATA!AL1041,"n/a")</f>
        <v>531419</v>
      </c>
      <c r="L3689" s="78">
        <f>+IF(ISNUMBER(DATA!AM1041),DATA!AM1041,"n/a")</f>
        <v>0.47599999999999998</v>
      </c>
      <c r="M3689" s="67"/>
      <c r="N3689" s="67"/>
      <c r="O3689" s="67"/>
      <c r="P3689" s="67"/>
      <c r="Q3689" s="67"/>
      <c r="S3689" s="71"/>
      <c r="U3689" s="71"/>
      <c r="W3689" s="71"/>
      <c r="Y3689" s="71"/>
    </row>
    <row r="3690" spans="1:25" s="70" customFormat="1" x14ac:dyDescent="0.2">
      <c r="A3690" s="67" t="s">
        <v>28</v>
      </c>
      <c r="B3690" s="67" t="s">
        <v>24</v>
      </c>
      <c r="C3690" s="67" t="s">
        <v>0</v>
      </c>
      <c r="D3690" s="67" t="s">
        <v>285</v>
      </c>
      <c r="E3690" s="77">
        <f>+IF(ISNUMBER(DATA!H1042),DATA!H1042,"n/a")</f>
        <v>62012</v>
      </c>
      <c r="F3690" s="78">
        <f>+IF(ISNUMBER(DATA!I1042),DATA!I1042,"n/a")</f>
        <v>0.38600000000000001</v>
      </c>
      <c r="G3690" s="77">
        <f>+IF(ISNUMBER(DATA!R1042),DATA!R1042,"n/a")</f>
        <v>215826</v>
      </c>
      <c r="H3690" s="78">
        <f>+IF(ISNUMBER(DATA!S1042),DATA!S1042,"n/a")</f>
        <v>0.47599999999999998</v>
      </c>
      <c r="I3690" s="77">
        <f>+IF(ISNUMBER(DATA!AB1042),DATA!AB1042,"n/a")</f>
        <v>466807</v>
      </c>
      <c r="J3690" s="78">
        <f>+IF(ISNUMBER(DATA!AC1042),DATA!AC1042,"n/a")</f>
        <v>0.501</v>
      </c>
      <c r="K3690" s="77">
        <f>+IF(ISNUMBER(DATA!AL1042),DATA!AL1042,"n/a")</f>
        <v>853938</v>
      </c>
      <c r="L3690" s="78">
        <f>+IF(ISNUMBER(DATA!AM1042),DATA!AM1042,"n/a")</f>
        <v>0.496</v>
      </c>
      <c r="M3690" s="67"/>
      <c r="N3690" s="67"/>
      <c r="O3690" s="67"/>
      <c r="P3690" s="67"/>
      <c r="Q3690" s="67"/>
      <c r="S3690" s="71"/>
      <c r="U3690" s="71"/>
      <c r="W3690" s="71"/>
      <c r="Y3690" s="71"/>
    </row>
    <row r="3691" spans="1:25" s="70" customFormat="1" x14ac:dyDescent="0.2">
      <c r="A3691" s="67" t="s">
        <v>28</v>
      </c>
      <c r="B3691" s="67" t="s">
        <v>24</v>
      </c>
      <c r="C3691" s="67" t="s">
        <v>0</v>
      </c>
      <c r="D3691" s="67" t="s">
        <v>286</v>
      </c>
      <c r="E3691" s="77">
        <f>+IF(ISNUMBER(DATA!H1043),DATA!H1043,"n/a")</f>
        <v>71219</v>
      </c>
      <c r="F3691" s="78">
        <f>+IF(ISNUMBER(DATA!I1043),DATA!I1043,"n/a")</f>
        <v>0.59499999999999997</v>
      </c>
      <c r="G3691" s="77">
        <f>+IF(ISNUMBER(DATA!R1043),DATA!R1043,"n/a")</f>
        <v>261844</v>
      </c>
      <c r="H3691" s="78">
        <f>+IF(ISNUMBER(DATA!S1043),DATA!S1043,"n/a")</f>
        <v>0.63100000000000001</v>
      </c>
      <c r="I3691" s="77">
        <f>+IF(ISNUMBER(DATA!AB1043),DATA!AB1043,"n/a")</f>
        <v>554325</v>
      </c>
      <c r="J3691" s="78">
        <f>+IF(ISNUMBER(DATA!AC1043),DATA!AC1043,"n/a")</f>
        <v>0.65600000000000003</v>
      </c>
      <c r="K3691" s="77">
        <f>+IF(ISNUMBER(DATA!AL1043),DATA!AL1043,"n/a")</f>
        <v>942542</v>
      </c>
      <c r="L3691" s="78">
        <f>+IF(ISNUMBER(DATA!AM1043),DATA!AM1043,"n/a")</f>
        <v>0.60399999999999998</v>
      </c>
      <c r="M3691" s="67"/>
      <c r="N3691" s="67"/>
      <c r="O3691" s="67"/>
      <c r="P3691" s="67"/>
      <c r="Q3691" s="67"/>
      <c r="S3691" s="71"/>
      <c r="U3691" s="71"/>
      <c r="W3691" s="71"/>
      <c r="Y3691" s="71"/>
    </row>
    <row r="3692" spans="1:25" s="70" customFormat="1" x14ac:dyDescent="0.2">
      <c r="A3692" s="67" t="s">
        <v>28</v>
      </c>
      <c r="B3692" s="67" t="s">
        <v>24</v>
      </c>
      <c r="C3692" s="67" t="s">
        <v>0</v>
      </c>
      <c r="D3692" s="67" t="s">
        <v>287</v>
      </c>
      <c r="E3692" s="77">
        <f>+IF(ISNUMBER(DATA!H1044),DATA!H1044,"n/a")</f>
        <v>115944</v>
      </c>
      <c r="F3692" s="78">
        <f>+IF(ISNUMBER(DATA!I1044),DATA!I1044,"n/a")</f>
        <v>0.58599999999999997</v>
      </c>
      <c r="G3692" s="77">
        <f>+IF(ISNUMBER(DATA!R1044),DATA!R1044,"n/a")</f>
        <v>387412</v>
      </c>
      <c r="H3692" s="78">
        <f>+IF(ISNUMBER(DATA!S1044),DATA!S1044,"n/a")</f>
        <v>0.58399999999999996</v>
      </c>
      <c r="I3692" s="77">
        <f>+IF(ISNUMBER(DATA!AB1044),DATA!AB1044,"n/a")</f>
        <v>827798</v>
      </c>
      <c r="J3692" s="78">
        <f>+IF(ISNUMBER(DATA!AC1044),DATA!AC1044,"n/a")</f>
        <v>0.59899999999999998</v>
      </c>
      <c r="K3692" s="77">
        <f>+IF(ISNUMBER(DATA!AL1044),DATA!AL1044,"n/a")</f>
        <v>1445969</v>
      </c>
      <c r="L3692" s="78">
        <f>+IF(ISNUMBER(DATA!AM1044),DATA!AM1044,"n/a")</f>
        <v>0.442</v>
      </c>
      <c r="M3692" s="67"/>
      <c r="N3692" s="67"/>
      <c r="O3692" s="67"/>
      <c r="P3692" s="67"/>
      <c r="Q3692" s="67"/>
      <c r="S3692" s="71"/>
      <c r="U3692" s="71"/>
      <c r="W3692" s="71"/>
      <c r="Y3692" s="71"/>
    </row>
    <row r="3693" spans="1:25" s="70" customFormat="1" x14ac:dyDescent="0.2">
      <c r="A3693" s="67" t="s">
        <v>28</v>
      </c>
      <c r="B3693" s="67" t="s">
        <v>24</v>
      </c>
      <c r="C3693" s="67" t="s">
        <v>0</v>
      </c>
      <c r="D3693" s="67" t="s">
        <v>288</v>
      </c>
      <c r="E3693" s="77">
        <f>+IF(ISNUMBER(DATA!H1045),DATA!H1045,"n/a")</f>
        <v>70158</v>
      </c>
      <c r="F3693" s="78">
        <f>+IF(ISNUMBER(DATA!I1045),DATA!I1045,"n/a")</f>
        <v>0.26800000000000002</v>
      </c>
      <c r="G3693" s="77">
        <f>+IF(ISNUMBER(DATA!R1045),DATA!R1045,"n/a")</f>
        <v>229125</v>
      </c>
      <c r="H3693" s="78">
        <f>+IF(ISNUMBER(DATA!S1045),DATA!S1045,"n/a")</f>
        <v>0.111</v>
      </c>
      <c r="I3693" s="77">
        <f>+IF(ISNUMBER(DATA!AB1045),DATA!AB1045,"n/a")</f>
        <v>505233</v>
      </c>
      <c r="J3693" s="78">
        <f>+IF(ISNUMBER(DATA!AC1045),DATA!AC1045,"n/a")</f>
        <v>0.14099999999999999</v>
      </c>
      <c r="K3693" s="77">
        <f>+IF(ISNUMBER(DATA!AL1045),DATA!AL1045,"n/a")</f>
        <v>920078</v>
      </c>
      <c r="L3693" s="78">
        <f>+IF(ISNUMBER(DATA!AM1045),DATA!AM1045,"n/a")</f>
        <v>9.9000000000000005E-2</v>
      </c>
      <c r="M3693" s="67"/>
      <c r="N3693" s="67"/>
      <c r="O3693" s="67"/>
      <c r="P3693" s="67"/>
      <c r="Q3693" s="67"/>
      <c r="S3693" s="71"/>
      <c r="U3693" s="71"/>
      <c r="W3693" s="71"/>
      <c r="Y3693" s="71"/>
    </row>
    <row r="3694" spans="1:25" s="70" customFormat="1" x14ac:dyDescent="0.2">
      <c r="A3694" s="67" t="s">
        <v>28</v>
      </c>
      <c r="B3694" s="67" t="s">
        <v>24</v>
      </c>
      <c r="C3694" s="67" t="s">
        <v>0</v>
      </c>
      <c r="D3694" s="67" t="s">
        <v>289</v>
      </c>
      <c r="E3694" s="77">
        <f>+IF(ISNUMBER(DATA!H1046),DATA!H1046,"n/a")</f>
        <v>46723</v>
      </c>
      <c r="F3694" s="78">
        <f>+IF(ISNUMBER(DATA!I1046),DATA!I1046,"n/a")</f>
        <v>-0.11799999999999999</v>
      </c>
      <c r="G3694" s="77">
        <f>+IF(ISNUMBER(DATA!R1046),DATA!R1046,"n/a")</f>
        <v>195612</v>
      </c>
      <c r="H3694" s="78">
        <f>+IF(ISNUMBER(DATA!S1046),DATA!S1046,"n/a")</f>
        <v>-0.11700000000000001</v>
      </c>
      <c r="I3694" s="77">
        <f>+IF(ISNUMBER(DATA!AB1046),DATA!AB1046,"n/a")</f>
        <v>436803</v>
      </c>
      <c r="J3694" s="78">
        <f>+IF(ISNUMBER(DATA!AC1046),DATA!AC1046,"n/a")</f>
        <v>-6.3E-2</v>
      </c>
      <c r="K3694" s="77">
        <f>+IF(ISNUMBER(DATA!AL1046),DATA!AL1046,"n/a")</f>
        <v>723122</v>
      </c>
      <c r="L3694" s="78">
        <f>+IF(ISNUMBER(DATA!AM1046),DATA!AM1046,"n/a")</f>
        <v>-0.04</v>
      </c>
      <c r="M3694" s="67"/>
      <c r="N3694" s="67"/>
      <c r="O3694" s="67"/>
      <c r="P3694" s="67"/>
      <c r="Q3694" s="67"/>
      <c r="S3694" s="71"/>
      <c r="U3694" s="71"/>
      <c r="W3694" s="71"/>
      <c r="Y3694" s="71"/>
    </row>
    <row r="3695" spans="1:25" s="70" customFormat="1" x14ac:dyDescent="0.2">
      <c r="A3695" s="67" t="s">
        <v>28</v>
      </c>
      <c r="B3695" s="67" t="s">
        <v>24</v>
      </c>
      <c r="C3695" s="67" t="s">
        <v>0</v>
      </c>
      <c r="D3695" s="67" t="s">
        <v>290</v>
      </c>
      <c r="E3695" s="77">
        <f>+IF(ISNUMBER(DATA!H1047),DATA!H1047,"n/a")</f>
        <v>54289</v>
      </c>
      <c r="F3695" s="78">
        <f>+IF(ISNUMBER(DATA!I1047),DATA!I1047,"n/a")</f>
        <v>-0.23100000000000001</v>
      </c>
      <c r="G3695" s="77">
        <f>+IF(ISNUMBER(DATA!R1047),DATA!R1047,"n/a")</f>
        <v>249278</v>
      </c>
      <c r="H3695" s="78">
        <f>+IF(ISNUMBER(DATA!S1047),DATA!S1047,"n/a")</f>
        <v>-9.6000000000000002E-2</v>
      </c>
      <c r="I3695" s="77">
        <f>+IF(ISNUMBER(DATA!AB1047),DATA!AB1047,"n/a")</f>
        <v>541752</v>
      </c>
      <c r="J3695" s="78">
        <f>+IF(ISNUMBER(DATA!AC1047),DATA!AC1047,"n/a")</f>
        <v>-5.7000000000000002E-2</v>
      </c>
      <c r="K3695" s="77">
        <f>+IF(ISNUMBER(DATA!AL1047),DATA!AL1047,"n/a")</f>
        <v>883537</v>
      </c>
      <c r="L3695" s="78">
        <f>+IF(ISNUMBER(DATA!AM1047),DATA!AM1047,"n/a")</f>
        <v>-4.2000000000000003E-2</v>
      </c>
      <c r="M3695" s="67"/>
      <c r="N3695" s="67"/>
      <c r="O3695" s="67"/>
      <c r="P3695" s="67"/>
      <c r="Q3695" s="67"/>
      <c r="S3695" s="71"/>
      <c r="U3695" s="71"/>
      <c r="W3695" s="71"/>
      <c r="Y3695" s="71"/>
    </row>
    <row r="3696" spans="1:25" s="70" customFormat="1" x14ac:dyDescent="0.2">
      <c r="A3696" s="67" t="s">
        <v>28</v>
      </c>
      <c r="B3696" s="67" t="s">
        <v>24</v>
      </c>
      <c r="C3696" s="67" t="s">
        <v>0</v>
      </c>
      <c r="D3696" s="67" t="s">
        <v>291</v>
      </c>
      <c r="E3696" s="77">
        <f>+IF(ISNUMBER(DATA!H1048),DATA!H1048,"n/a")</f>
        <v>60945</v>
      </c>
      <c r="F3696" s="78">
        <f>+IF(ISNUMBER(DATA!I1048),DATA!I1048,"n/a")</f>
        <v>0.75700000000000001</v>
      </c>
      <c r="G3696" s="77">
        <f>+IF(ISNUMBER(DATA!R1048),DATA!R1048,"n/a")</f>
        <v>210779</v>
      </c>
      <c r="H3696" s="78">
        <f>+IF(ISNUMBER(DATA!S1048),DATA!S1048,"n/a")</f>
        <v>1.1299999999999999</v>
      </c>
      <c r="I3696" s="77">
        <f>+IF(ISNUMBER(DATA!AB1048),DATA!AB1048,"n/a")</f>
        <v>435948</v>
      </c>
      <c r="J3696" s="78">
        <f>+IF(ISNUMBER(DATA!AC1048),DATA!AC1048,"n/a")</f>
        <v>1.145</v>
      </c>
      <c r="K3696" s="77">
        <f>+IF(ISNUMBER(DATA!AL1048),DATA!AL1048,"n/a")</f>
        <v>782448</v>
      </c>
      <c r="L3696" s="78">
        <f>+IF(ISNUMBER(DATA!AM1048),DATA!AM1048,"n/a")</f>
        <v>1.042</v>
      </c>
      <c r="M3696" s="67"/>
      <c r="N3696" s="67"/>
      <c r="O3696" s="67"/>
      <c r="P3696" s="67"/>
      <c r="Q3696" s="67"/>
      <c r="S3696" s="71"/>
      <c r="U3696" s="71"/>
      <c r="W3696" s="71"/>
      <c r="Y3696" s="71"/>
    </row>
    <row r="3697" spans="1:25" s="70" customFormat="1" x14ac:dyDescent="0.2">
      <c r="A3697" s="67" t="s">
        <v>28</v>
      </c>
      <c r="B3697" s="67" t="s">
        <v>24</v>
      </c>
      <c r="C3697" s="67" t="s">
        <v>0</v>
      </c>
      <c r="D3697" s="67" t="s">
        <v>292</v>
      </c>
      <c r="E3697" s="77">
        <f>+IF(ISNUMBER(DATA!H1049),DATA!H1049,"n/a")</f>
        <v>41919</v>
      </c>
      <c r="F3697" s="78">
        <f>+IF(ISNUMBER(DATA!I1049),DATA!I1049,"n/a")</f>
        <v>0.79600000000000004</v>
      </c>
      <c r="G3697" s="77">
        <f>+IF(ISNUMBER(DATA!R1049),DATA!R1049,"n/a")</f>
        <v>133366</v>
      </c>
      <c r="H3697" s="78">
        <f>+IF(ISNUMBER(DATA!S1049),DATA!S1049,"n/a")</f>
        <v>0.66100000000000003</v>
      </c>
      <c r="I3697" s="77">
        <f>+IF(ISNUMBER(DATA!AB1049),DATA!AB1049,"n/a")</f>
        <v>291897</v>
      </c>
      <c r="J3697" s="78">
        <f>+IF(ISNUMBER(DATA!AC1049),DATA!AC1049,"n/a")</f>
        <v>0.72599999999999998</v>
      </c>
      <c r="K3697" s="77">
        <f>+IF(ISNUMBER(DATA!AL1049),DATA!AL1049,"n/a")</f>
        <v>510580</v>
      </c>
      <c r="L3697" s="78">
        <f>+IF(ISNUMBER(DATA!AM1049),DATA!AM1049,"n/a")</f>
        <v>0.55500000000000005</v>
      </c>
      <c r="M3697" s="67"/>
      <c r="N3697" s="67"/>
      <c r="O3697" s="67"/>
      <c r="P3697" s="67"/>
      <c r="Q3697" s="67"/>
      <c r="S3697" s="71"/>
      <c r="U3697" s="71"/>
      <c r="W3697" s="71"/>
      <c r="Y3697" s="71"/>
    </row>
    <row r="3698" spans="1:25" s="70" customFormat="1" x14ac:dyDescent="0.2">
      <c r="A3698" s="67" t="s">
        <v>28</v>
      </c>
      <c r="B3698" s="67" t="s">
        <v>24</v>
      </c>
      <c r="C3698" s="67" t="s">
        <v>0</v>
      </c>
      <c r="D3698" s="67" t="s">
        <v>293</v>
      </c>
      <c r="E3698" s="77">
        <f>+IF(ISNUMBER(DATA!H1050),DATA!H1050,"n/a")</f>
        <v>25461</v>
      </c>
      <c r="F3698" s="78">
        <f>+IF(ISNUMBER(DATA!I1050),DATA!I1050,"n/a")</f>
        <v>4.1000000000000002E-2</v>
      </c>
      <c r="G3698" s="77">
        <f>+IF(ISNUMBER(DATA!R1050),DATA!R1050,"n/a")</f>
        <v>88283</v>
      </c>
      <c r="H3698" s="78">
        <f>+IF(ISNUMBER(DATA!S1050),DATA!S1050,"n/a")</f>
        <v>8.3000000000000004E-2</v>
      </c>
      <c r="I3698" s="77">
        <f>+IF(ISNUMBER(DATA!AB1050),DATA!AB1050,"n/a")</f>
        <v>175217</v>
      </c>
      <c r="J3698" s="78">
        <f>+IF(ISNUMBER(DATA!AC1050),DATA!AC1050,"n/a")</f>
        <v>3.3000000000000002E-2</v>
      </c>
      <c r="K3698" s="77">
        <f>+IF(ISNUMBER(DATA!AL1050),DATA!AL1050,"n/a")</f>
        <v>318206</v>
      </c>
      <c r="L3698" s="78">
        <f>+IF(ISNUMBER(DATA!AM1050),DATA!AM1050,"n/a")</f>
        <v>-1.2E-2</v>
      </c>
      <c r="M3698" s="67"/>
      <c r="N3698" s="67"/>
      <c r="O3698" s="67"/>
      <c r="P3698" s="67"/>
      <c r="Q3698" s="67"/>
      <c r="S3698" s="71"/>
      <c r="U3698" s="71"/>
      <c r="W3698" s="71"/>
      <c r="Y3698" s="71"/>
    </row>
    <row r="3699" spans="1:25" s="70" customFormat="1" x14ac:dyDescent="0.2">
      <c r="A3699" s="67" t="s">
        <v>28</v>
      </c>
      <c r="B3699" s="67" t="s">
        <v>24</v>
      </c>
      <c r="C3699" s="67" t="s">
        <v>0</v>
      </c>
      <c r="D3699" s="67" t="s">
        <v>294</v>
      </c>
      <c r="E3699" s="77">
        <f>+IF(ISNUMBER(DATA!H1051),DATA!H1051,"n/a")</f>
        <v>18325</v>
      </c>
      <c r="F3699" s="78">
        <f>+IF(ISNUMBER(DATA!I1051),DATA!I1051,"n/a")</f>
        <v>0.17</v>
      </c>
      <c r="G3699" s="77">
        <f>+IF(ISNUMBER(DATA!R1051),DATA!R1051,"n/a")</f>
        <v>70548</v>
      </c>
      <c r="H3699" s="78">
        <f>+IF(ISNUMBER(DATA!S1051),DATA!S1051,"n/a")</f>
        <v>0.40300000000000002</v>
      </c>
      <c r="I3699" s="77">
        <f>+IF(ISNUMBER(DATA!AB1051),DATA!AB1051,"n/a")</f>
        <v>158940</v>
      </c>
      <c r="J3699" s="78">
        <f>+IF(ISNUMBER(DATA!AC1051),DATA!AC1051,"n/a")</f>
        <v>0.36699999999999999</v>
      </c>
      <c r="K3699" s="77">
        <f>+IF(ISNUMBER(DATA!AL1051),DATA!AL1051,"n/a")</f>
        <v>268292</v>
      </c>
      <c r="L3699" s="78">
        <f>+IF(ISNUMBER(DATA!AM1051),DATA!AM1051,"n/a")</f>
        <v>0.25900000000000001</v>
      </c>
      <c r="M3699" s="67"/>
      <c r="N3699" s="67"/>
      <c r="O3699" s="67"/>
      <c r="P3699" s="67"/>
      <c r="Q3699" s="67"/>
      <c r="S3699" s="71"/>
      <c r="U3699" s="71"/>
      <c r="W3699" s="71"/>
      <c r="Y3699" s="71"/>
    </row>
    <row r="3700" spans="1:25" s="70" customFormat="1" x14ac:dyDescent="0.2">
      <c r="A3700" s="67" t="s">
        <v>28</v>
      </c>
      <c r="B3700" s="67" t="s">
        <v>24</v>
      </c>
      <c r="C3700" s="67" t="s">
        <v>0</v>
      </c>
      <c r="D3700" s="67" t="s">
        <v>295</v>
      </c>
      <c r="E3700" s="77">
        <f>+IF(ISNUMBER(DATA!H1052),DATA!H1052,"n/a")</f>
        <v>139090</v>
      </c>
      <c r="F3700" s="78">
        <f>+IF(ISNUMBER(DATA!I1052),DATA!I1052,"n/a")</f>
        <v>0.19600000000000001</v>
      </c>
      <c r="G3700" s="77">
        <f>+IF(ISNUMBER(DATA!R1052),DATA!R1052,"n/a")</f>
        <v>447312</v>
      </c>
      <c r="H3700" s="78">
        <f>+IF(ISNUMBER(DATA!S1052),DATA!S1052,"n/a")</f>
        <v>0.24399999999999999</v>
      </c>
      <c r="I3700" s="77">
        <f>+IF(ISNUMBER(DATA!AB1052),DATA!AB1052,"n/a")</f>
        <v>951421</v>
      </c>
      <c r="J3700" s="78">
        <f>+IF(ISNUMBER(DATA!AC1052),DATA!AC1052,"n/a")</f>
        <v>0.27</v>
      </c>
      <c r="K3700" s="77">
        <f>+IF(ISNUMBER(DATA!AL1052),DATA!AL1052,"n/a")</f>
        <v>1855568</v>
      </c>
      <c r="L3700" s="78">
        <f>+IF(ISNUMBER(DATA!AM1052),DATA!AM1052,"n/a")</f>
        <v>0.34</v>
      </c>
      <c r="M3700" s="67"/>
      <c r="N3700" s="67"/>
      <c r="O3700" s="67"/>
      <c r="P3700" s="67"/>
      <c r="Q3700" s="67"/>
      <c r="S3700" s="71"/>
      <c r="U3700" s="71"/>
      <c r="W3700" s="71"/>
      <c r="Y3700" s="71"/>
    </row>
    <row r="3701" spans="1:25" s="70" customFormat="1" x14ac:dyDescent="0.2">
      <c r="A3701" s="67" t="s">
        <v>28</v>
      </c>
      <c r="B3701" s="67" t="s">
        <v>24</v>
      </c>
      <c r="C3701" s="67" t="s">
        <v>0</v>
      </c>
      <c r="D3701" s="67" t="s">
        <v>296</v>
      </c>
      <c r="E3701" s="77">
        <f>+IF(ISNUMBER(DATA!H1053),DATA!H1053,"n/a")</f>
        <v>19478</v>
      </c>
      <c r="F3701" s="78">
        <f>+IF(ISNUMBER(DATA!I1053),DATA!I1053,"n/a")</f>
        <v>1.0820000000000001</v>
      </c>
      <c r="G3701" s="77">
        <f>+IF(ISNUMBER(DATA!R1053),DATA!R1053,"n/a")</f>
        <v>63495</v>
      </c>
      <c r="H3701" s="78">
        <f>+IF(ISNUMBER(DATA!S1053),DATA!S1053,"n/a")</f>
        <v>1.087</v>
      </c>
      <c r="I3701" s="77">
        <f>+IF(ISNUMBER(DATA!AB1053),DATA!AB1053,"n/a")</f>
        <v>138670</v>
      </c>
      <c r="J3701" s="78">
        <f>+IF(ISNUMBER(DATA!AC1053),DATA!AC1053,"n/a")</f>
        <v>1.1659999999999999</v>
      </c>
      <c r="K3701" s="77">
        <f>+IF(ISNUMBER(DATA!AL1053),DATA!AL1053,"n/a")</f>
        <v>242711</v>
      </c>
      <c r="L3701" s="78">
        <f>+IF(ISNUMBER(DATA!AM1053),DATA!AM1053,"n/a")</f>
        <v>0.85499999999999998</v>
      </c>
      <c r="M3701" s="67"/>
      <c r="N3701" s="67"/>
      <c r="O3701" s="67"/>
      <c r="P3701" s="67"/>
      <c r="Q3701" s="67"/>
      <c r="S3701" s="71"/>
      <c r="U3701" s="71"/>
      <c r="W3701" s="71"/>
      <c r="Y3701" s="71"/>
    </row>
    <row r="3702" spans="1:25" s="70" customFormat="1" x14ac:dyDescent="0.2">
      <c r="A3702" s="67" t="s">
        <v>28</v>
      </c>
      <c r="B3702" s="67" t="s">
        <v>24</v>
      </c>
      <c r="C3702" s="67" t="s">
        <v>0</v>
      </c>
      <c r="D3702" s="67" t="s">
        <v>297</v>
      </c>
      <c r="E3702" s="77">
        <f>+IF(ISNUMBER(DATA!H1054),DATA!H1054,"n/a")</f>
        <v>81241</v>
      </c>
      <c r="F3702" s="78">
        <f>+IF(ISNUMBER(DATA!I1054),DATA!I1054,"n/a")</f>
        <v>3.9E-2</v>
      </c>
      <c r="G3702" s="77">
        <f>+IF(ISNUMBER(DATA!R1054),DATA!R1054,"n/a")</f>
        <v>281155</v>
      </c>
      <c r="H3702" s="78">
        <f>+IF(ISNUMBER(DATA!S1054),DATA!S1054,"n/a")</f>
        <v>8.7999999999999995E-2</v>
      </c>
      <c r="I3702" s="77">
        <f>+IF(ISNUMBER(DATA!AB1054),DATA!AB1054,"n/a")</f>
        <v>554062</v>
      </c>
      <c r="J3702" s="78">
        <f>+IF(ISNUMBER(DATA!AC1054),DATA!AC1054,"n/a")</f>
        <v>5.8000000000000003E-2</v>
      </c>
      <c r="K3702" s="77">
        <f>+IF(ISNUMBER(DATA!AL1054),DATA!AL1054,"n/a")</f>
        <v>1071081</v>
      </c>
      <c r="L3702" s="78">
        <f>+IF(ISNUMBER(DATA!AM1054),DATA!AM1054,"n/a")</f>
        <v>0.04</v>
      </c>
      <c r="M3702" s="67"/>
      <c r="N3702" s="67"/>
      <c r="O3702" s="67"/>
      <c r="P3702" s="67"/>
      <c r="Q3702" s="67"/>
      <c r="S3702" s="71"/>
      <c r="U3702" s="71"/>
      <c r="W3702" s="71"/>
      <c r="Y3702" s="71"/>
    </row>
    <row r="3703" spans="1:25" s="70" customFormat="1" x14ac:dyDescent="0.2">
      <c r="A3703" s="67" t="s">
        <v>28</v>
      </c>
      <c r="B3703" s="67" t="s">
        <v>24</v>
      </c>
      <c r="C3703" s="67" t="s">
        <v>0</v>
      </c>
      <c r="D3703" s="67" t="s">
        <v>298</v>
      </c>
      <c r="E3703" s="77">
        <f>+IF(ISNUMBER(DATA!H1055),DATA!H1055,"n/a")</f>
        <v>24985</v>
      </c>
      <c r="F3703" s="78">
        <f>+IF(ISNUMBER(DATA!I1055),DATA!I1055,"n/a")</f>
        <v>0.217</v>
      </c>
      <c r="G3703" s="77">
        <f>+IF(ISNUMBER(DATA!R1055),DATA!R1055,"n/a")</f>
        <v>84107</v>
      </c>
      <c r="H3703" s="78">
        <f>+IF(ISNUMBER(DATA!S1055),DATA!S1055,"n/a")</f>
        <v>0.16600000000000001</v>
      </c>
      <c r="I3703" s="77">
        <f>+IF(ISNUMBER(DATA!AB1055),DATA!AB1055,"n/a")</f>
        <v>188722</v>
      </c>
      <c r="J3703" s="78">
        <f>+IF(ISNUMBER(DATA!AC1055),DATA!AC1055,"n/a")</f>
        <v>0.14199999999999999</v>
      </c>
      <c r="K3703" s="77">
        <f>+IF(ISNUMBER(DATA!AL1055),DATA!AL1055,"n/a")</f>
        <v>341222</v>
      </c>
      <c r="L3703" s="78">
        <f>+IF(ISNUMBER(DATA!AM1055),DATA!AM1055,"n/a")</f>
        <v>0.11799999999999999</v>
      </c>
      <c r="M3703" s="67"/>
      <c r="N3703" s="67"/>
      <c r="O3703" s="67"/>
      <c r="P3703" s="67"/>
      <c r="Q3703" s="67"/>
      <c r="S3703" s="71"/>
      <c r="U3703" s="71"/>
      <c r="W3703" s="71"/>
      <c r="Y3703" s="71"/>
    </row>
    <row r="3704" spans="1:25" s="70" customFormat="1" x14ac:dyDescent="0.2">
      <c r="A3704" s="67" t="s">
        <v>28</v>
      </c>
      <c r="B3704" s="67" t="s">
        <v>24</v>
      </c>
      <c r="C3704" s="67" t="s">
        <v>0</v>
      </c>
      <c r="D3704" s="67" t="s">
        <v>299</v>
      </c>
      <c r="E3704" s="77">
        <f>+IF(ISNUMBER(DATA!H1056),DATA!H1056,"n/a")</f>
        <v>23110</v>
      </c>
      <c r="F3704" s="78">
        <f>+IF(ISNUMBER(DATA!I1056),DATA!I1056,"n/a")</f>
        <v>2.5999999999999999E-2</v>
      </c>
      <c r="G3704" s="77">
        <f>+IF(ISNUMBER(DATA!R1056),DATA!R1056,"n/a")</f>
        <v>82761</v>
      </c>
      <c r="H3704" s="78">
        <f>+IF(ISNUMBER(DATA!S1056),DATA!S1056,"n/a")</f>
        <v>1.2999999999999999E-2</v>
      </c>
      <c r="I3704" s="77">
        <f>+IF(ISNUMBER(DATA!AB1056),DATA!AB1056,"n/a")</f>
        <v>182741</v>
      </c>
      <c r="J3704" s="78">
        <f>+IF(ISNUMBER(DATA!AC1056),DATA!AC1056,"n/a")</f>
        <v>-5.0000000000000001E-3</v>
      </c>
      <c r="K3704" s="77">
        <f>+IF(ISNUMBER(DATA!AL1056),DATA!AL1056,"n/a")</f>
        <v>329752</v>
      </c>
      <c r="L3704" s="78">
        <f>+IF(ISNUMBER(DATA!AM1056),DATA!AM1056,"n/a")</f>
        <v>0.04</v>
      </c>
      <c r="M3704" s="67"/>
      <c r="N3704" s="67"/>
      <c r="O3704" s="67"/>
      <c r="P3704" s="67"/>
      <c r="Q3704" s="67"/>
      <c r="S3704" s="71"/>
      <c r="U3704" s="71"/>
      <c r="W3704" s="71"/>
      <c r="Y3704" s="71"/>
    </row>
    <row r="3705" spans="1:25" s="70" customFormat="1" x14ac:dyDescent="0.2">
      <c r="A3705" s="67" t="s">
        <v>28</v>
      </c>
      <c r="B3705" s="67" t="s">
        <v>24</v>
      </c>
      <c r="C3705" s="67" t="s">
        <v>0</v>
      </c>
      <c r="D3705" s="67" t="s">
        <v>300</v>
      </c>
      <c r="E3705" s="77">
        <f>+IF(ISNUMBER(DATA!H1057),DATA!H1057,"n/a")</f>
        <v>19184</v>
      </c>
      <c r="F3705" s="78">
        <f>+IF(ISNUMBER(DATA!I1057),DATA!I1057,"n/a")</f>
        <v>0.71499999999999997</v>
      </c>
      <c r="G3705" s="77">
        <f>+IF(ISNUMBER(DATA!R1057),DATA!R1057,"n/a")</f>
        <v>68126</v>
      </c>
      <c r="H3705" s="78">
        <f>+IF(ISNUMBER(DATA!S1057),DATA!S1057,"n/a")</f>
        <v>0.89900000000000002</v>
      </c>
      <c r="I3705" s="77">
        <f>+IF(ISNUMBER(DATA!AB1057),DATA!AB1057,"n/a")</f>
        <v>147483</v>
      </c>
      <c r="J3705" s="78">
        <f>+IF(ISNUMBER(DATA!AC1057),DATA!AC1057,"n/a")</f>
        <v>0.95799999999999996</v>
      </c>
      <c r="K3705" s="77">
        <f>+IF(ISNUMBER(DATA!AL1057),DATA!AL1057,"n/a")</f>
        <v>253599</v>
      </c>
      <c r="L3705" s="78">
        <f>+IF(ISNUMBER(DATA!AM1057),DATA!AM1057,"n/a")</f>
        <v>0.76100000000000001</v>
      </c>
      <c r="M3705" s="67"/>
      <c r="N3705" s="67"/>
      <c r="O3705" s="67"/>
      <c r="P3705" s="67"/>
      <c r="Q3705" s="67"/>
      <c r="S3705" s="71"/>
      <c r="U3705" s="71"/>
      <c r="W3705" s="71"/>
      <c r="Y3705" s="71"/>
    </row>
    <row r="3706" spans="1:25" s="70" customFormat="1" x14ac:dyDescent="0.2">
      <c r="A3706" s="67" t="s">
        <v>28</v>
      </c>
      <c r="B3706" s="67" t="s">
        <v>24</v>
      </c>
      <c r="C3706" s="67" t="s">
        <v>0</v>
      </c>
      <c r="D3706" s="67" t="s">
        <v>301</v>
      </c>
      <c r="E3706" s="77">
        <f>+IF(ISNUMBER(DATA!H1058),DATA!H1058,"n/a")</f>
        <v>31303</v>
      </c>
      <c r="F3706" s="78">
        <f>+IF(ISNUMBER(DATA!I1058),DATA!I1058,"n/a")</f>
        <v>0.13400000000000001</v>
      </c>
      <c r="G3706" s="77">
        <f>+IF(ISNUMBER(DATA!R1058),DATA!R1058,"n/a")</f>
        <v>107646</v>
      </c>
      <c r="H3706" s="78">
        <f>+IF(ISNUMBER(DATA!S1058),DATA!S1058,"n/a")</f>
        <v>0.22800000000000001</v>
      </c>
      <c r="I3706" s="77">
        <f>+IF(ISNUMBER(DATA!AB1058),DATA!AB1058,"n/a")</f>
        <v>228560</v>
      </c>
      <c r="J3706" s="78">
        <f>+IF(ISNUMBER(DATA!AC1058),DATA!AC1058,"n/a")</f>
        <v>0.186</v>
      </c>
      <c r="K3706" s="77">
        <f>+IF(ISNUMBER(DATA!AL1058),DATA!AL1058,"n/a")</f>
        <v>406626</v>
      </c>
      <c r="L3706" s="78">
        <f>+IF(ISNUMBER(DATA!AM1058),DATA!AM1058,"n/a")</f>
        <v>0.11</v>
      </c>
      <c r="M3706" s="67"/>
      <c r="N3706" s="67"/>
      <c r="O3706" s="67"/>
      <c r="P3706" s="67"/>
      <c r="Q3706" s="67"/>
      <c r="S3706" s="71"/>
      <c r="U3706" s="71"/>
      <c r="W3706" s="71"/>
      <c r="Y3706" s="71"/>
    </row>
    <row r="3707" spans="1:25" s="70" customFormat="1" x14ac:dyDescent="0.2">
      <c r="A3707" s="67" t="s">
        <v>28</v>
      </c>
      <c r="B3707" s="67" t="s">
        <v>24</v>
      </c>
      <c r="C3707" s="67" t="s">
        <v>0</v>
      </c>
      <c r="D3707" s="67" t="s">
        <v>302</v>
      </c>
      <c r="E3707" s="77">
        <f>+IF(ISNUMBER(DATA!H1059),DATA!H1059,"n/a")</f>
        <v>237291</v>
      </c>
      <c r="F3707" s="78">
        <f>+IF(ISNUMBER(DATA!I1059),DATA!I1059,"n/a")</f>
        <v>-0.122</v>
      </c>
      <c r="G3707" s="77">
        <f>+IF(ISNUMBER(DATA!R1059),DATA!R1059,"n/a")</f>
        <v>1010825</v>
      </c>
      <c r="H3707" s="78">
        <f>+IF(ISNUMBER(DATA!S1059),DATA!S1059,"n/a")</f>
        <v>-4.4999999999999998E-2</v>
      </c>
      <c r="I3707" s="77">
        <f>+IF(ISNUMBER(DATA!AB1059),DATA!AB1059,"n/a")</f>
        <v>2144184</v>
      </c>
      <c r="J3707" s="78">
        <f>+IF(ISNUMBER(DATA!AC1059),DATA!AC1059,"n/a")</f>
        <v>2.5999999999999999E-2</v>
      </c>
      <c r="K3707" s="77">
        <f>+IF(ISNUMBER(DATA!AL1059),DATA!AL1059,"n/a")</f>
        <v>3630109</v>
      </c>
      <c r="L3707" s="78">
        <f>+IF(ISNUMBER(DATA!AM1059),DATA!AM1059,"n/a")</f>
        <v>0.126</v>
      </c>
      <c r="M3707" s="67"/>
      <c r="N3707" s="67"/>
      <c r="O3707" s="67"/>
      <c r="P3707" s="67"/>
      <c r="Q3707" s="67"/>
      <c r="S3707" s="71"/>
      <c r="U3707" s="71"/>
      <c r="W3707" s="71"/>
      <c r="Y3707" s="71"/>
    </row>
    <row r="3708" spans="1:25" s="70" customFormat="1" x14ac:dyDescent="0.2">
      <c r="A3708" s="67" t="s">
        <v>28</v>
      </c>
      <c r="B3708" s="67" t="s">
        <v>24</v>
      </c>
      <c r="C3708" s="67" t="s">
        <v>0</v>
      </c>
      <c r="D3708" s="67" t="s">
        <v>303</v>
      </c>
      <c r="E3708" s="77">
        <f>+IF(ISNUMBER(DATA!H1060),DATA!H1060,"n/a")</f>
        <v>63194</v>
      </c>
      <c r="F3708" s="78">
        <f>+IF(ISNUMBER(DATA!I1060),DATA!I1060,"n/a")</f>
        <v>-2.4E-2</v>
      </c>
      <c r="G3708" s="77">
        <f>+IF(ISNUMBER(DATA!R1060),DATA!R1060,"n/a")</f>
        <v>281370</v>
      </c>
      <c r="H3708" s="78">
        <f>+IF(ISNUMBER(DATA!S1060),DATA!S1060,"n/a")</f>
        <v>-1.6E-2</v>
      </c>
      <c r="I3708" s="77">
        <f>+IF(ISNUMBER(DATA!AB1060),DATA!AB1060,"n/a")</f>
        <v>618367</v>
      </c>
      <c r="J3708" s="78">
        <f>+IF(ISNUMBER(DATA!AC1060),DATA!AC1060,"n/a")</f>
        <v>4.0000000000000001E-3</v>
      </c>
      <c r="K3708" s="77">
        <f>+IF(ISNUMBER(DATA!AL1060),DATA!AL1060,"n/a")</f>
        <v>1046150</v>
      </c>
      <c r="L3708" s="78">
        <f>+IF(ISNUMBER(DATA!AM1060),DATA!AM1060,"n/a")</f>
        <v>-1.6E-2</v>
      </c>
      <c r="M3708" s="67"/>
      <c r="N3708" s="67"/>
      <c r="O3708" s="67"/>
      <c r="P3708" s="67"/>
      <c r="Q3708" s="67"/>
      <c r="S3708" s="71"/>
      <c r="U3708" s="71"/>
      <c r="W3708" s="71"/>
      <c r="Y3708" s="71"/>
    </row>
    <row r="3709" spans="1:25" s="70" customFormat="1" x14ac:dyDescent="0.2">
      <c r="A3709" s="67" t="s">
        <v>28</v>
      </c>
      <c r="B3709" s="67" t="s">
        <v>24</v>
      </c>
      <c r="C3709" s="67" t="s">
        <v>0</v>
      </c>
      <c r="D3709" s="67" t="s">
        <v>304</v>
      </c>
      <c r="E3709" s="77">
        <f>+IF(ISNUMBER(DATA!H1061),DATA!H1061,"n/a")</f>
        <v>13195</v>
      </c>
      <c r="F3709" s="78">
        <f>+IF(ISNUMBER(DATA!I1061),DATA!I1061,"n/a")</f>
        <v>1.0249999999999999</v>
      </c>
      <c r="G3709" s="77">
        <f>+IF(ISNUMBER(DATA!R1061),DATA!R1061,"n/a")</f>
        <v>51678</v>
      </c>
      <c r="H3709" s="78">
        <f>+IF(ISNUMBER(DATA!S1061),DATA!S1061,"n/a")</f>
        <v>1.206</v>
      </c>
      <c r="I3709" s="77">
        <f>+IF(ISNUMBER(DATA!AB1061),DATA!AB1061,"n/a")</f>
        <v>115113</v>
      </c>
      <c r="J3709" s="78">
        <f>+IF(ISNUMBER(DATA!AC1061),DATA!AC1061,"n/a")</f>
        <v>1.1970000000000001</v>
      </c>
      <c r="K3709" s="77">
        <f>+IF(ISNUMBER(DATA!AL1061),DATA!AL1061,"n/a")</f>
        <v>180136</v>
      </c>
      <c r="L3709" s="78">
        <f>+IF(ISNUMBER(DATA!AM1061),DATA!AM1061,"n/a")</f>
        <v>0.94199999999999995</v>
      </c>
      <c r="M3709" s="67"/>
      <c r="N3709" s="67"/>
      <c r="O3709" s="67"/>
      <c r="P3709" s="67"/>
      <c r="Q3709" s="67"/>
      <c r="S3709" s="71"/>
      <c r="U3709" s="71"/>
      <c r="W3709" s="71"/>
      <c r="Y3709" s="71"/>
    </row>
    <row r="3710" spans="1:25" s="70" customFormat="1" x14ac:dyDescent="0.2">
      <c r="A3710" s="67" t="s">
        <v>28</v>
      </c>
      <c r="B3710" s="67" t="s">
        <v>24</v>
      </c>
      <c r="C3710" s="67" t="s">
        <v>0</v>
      </c>
      <c r="D3710" s="67" t="s">
        <v>305</v>
      </c>
      <c r="E3710" s="77">
        <f>+IF(ISNUMBER(DATA!H1062),DATA!H1062,"n/a")</f>
        <v>47975</v>
      </c>
      <c r="F3710" s="78">
        <f>+IF(ISNUMBER(DATA!I1062),DATA!I1062,"n/a")</f>
        <v>-4.5999999999999999E-2</v>
      </c>
      <c r="G3710" s="77">
        <f>+IF(ISNUMBER(DATA!R1062),DATA!R1062,"n/a")</f>
        <v>168267</v>
      </c>
      <c r="H3710" s="78">
        <f>+IF(ISNUMBER(DATA!S1062),DATA!S1062,"n/a")</f>
        <v>-1.9E-2</v>
      </c>
      <c r="I3710" s="77">
        <f>+IF(ISNUMBER(DATA!AB1062),DATA!AB1062,"n/a")</f>
        <v>341347</v>
      </c>
      <c r="J3710" s="78">
        <f>+IF(ISNUMBER(DATA!AC1062),DATA!AC1062,"n/a")</f>
        <v>-4.3999999999999997E-2</v>
      </c>
      <c r="K3710" s="77">
        <f>+IF(ISNUMBER(DATA!AL1062),DATA!AL1062,"n/a")</f>
        <v>637887</v>
      </c>
      <c r="L3710" s="78">
        <f>+IF(ISNUMBER(DATA!AM1062),DATA!AM1062,"n/a")</f>
        <v>-7.0000000000000007E-2</v>
      </c>
      <c r="M3710" s="67"/>
      <c r="N3710" s="67"/>
      <c r="O3710" s="67"/>
      <c r="P3710" s="67"/>
      <c r="Q3710" s="67"/>
      <c r="S3710" s="71"/>
      <c r="U3710" s="71"/>
      <c r="W3710" s="71"/>
      <c r="Y3710" s="71"/>
    </row>
    <row r="3711" spans="1:25" s="70" customFormat="1" x14ac:dyDescent="0.2">
      <c r="A3711" s="67" t="s">
        <v>28</v>
      </c>
      <c r="B3711" s="67" t="s">
        <v>24</v>
      </c>
      <c r="C3711" s="67" t="s">
        <v>0</v>
      </c>
      <c r="D3711" s="67" t="s">
        <v>306</v>
      </c>
      <c r="E3711" s="77">
        <f>+IF(ISNUMBER(DATA!H1063),DATA!H1063,"n/a")</f>
        <v>38806</v>
      </c>
      <c r="F3711" s="78">
        <f>+IF(ISNUMBER(DATA!I1063),DATA!I1063,"n/a")</f>
        <v>0.32400000000000001</v>
      </c>
      <c r="G3711" s="77">
        <f>+IF(ISNUMBER(DATA!R1063),DATA!R1063,"n/a")</f>
        <v>126769</v>
      </c>
      <c r="H3711" s="78">
        <f>+IF(ISNUMBER(DATA!S1063),DATA!S1063,"n/a")</f>
        <v>0.309</v>
      </c>
      <c r="I3711" s="77">
        <f>+IF(ISNUMBER(DATA!AB1063),DATA!AB1063,"n/a")</f>
        <v>277420</v>
      </c>
      <c r="J3711" s="78">
        <f>+IF(ISNUMBER(DATA!AC1063),DATA!AC1063,"n/a")</f>
        <v>0.35499999999999998</v>
      </c>
      <c r="K3711" s="77">
        <f>+IF(ISNUMBER(DATA!AL1063),DATA!AL1063,"n/a")</f>
        <v>509775</v>
      </c>
      <c r="L3711" s="78">
        <f>+IF(ISNUMBER(DATA!AM1063),DATA!AM1063,"n/a")</f>
        <v>0.29599999999999999</v>
      </c>
      <c r="M3711" s="67"/>
      <c r="N3711" s="67"/>
      <c r="O3711" s="67"/>
      <c r="P3711" s="67"/>
      <c r="Q3711" s="67"/>
      <c r="S3711" s="71"/>
      <c r="U3711" s="71"/>
      <c r="W3711" s="71"/>
      <c r="Y3711" s="71"/>
    </row>
    <row r="3712" spans="1:25" s="70" customFormat="1" x14ac:dyDescent="0.2">
      <c r="A3712" s="67" t="s">
        <v>28</v>
      </c>
      <c r="B3712" s="67" t="s">
        <v>24</v>
      </c>
      <c r="C3712" s="67" t="s">
        <v>0</v>
      </c>
      <c r="D3712" s="67" t="s">
        <v>307</v>
      </c>
      <c r="E3712" s="77">
        <f>+IF(ISNUMBER(DATA!H1064),DATA!H1064,"n/a")</f>
        <v>77067</v>
      </c>
      <c r="F3712" s="78">
        <f>+IF(ISNUMBER(DATA!I1064),DATA!I1064,"n/a")</f>
        <v>-5.7000000000000002E-2</v>
      </c>
      <c r="G3712" s="77">
        <f>+IF(ISNUMBER(DATA!R1064),DATA!R1064,"n/a")</f>
        <v>305368</v>
      </c>
      <c r="H3712" s="78">
        <f>+IF(ISNUMBER(DATA!S1064),DATA!S1064,"n/a")</f>
        <v>-0.03</v>
      </c>
      <c r="I3712" s="77">
        <f>+IF(ISNUMBER(DATA!AB1064),DATA!AB1064,"n/a")</f>
        <v>666506</v>
      </c>
      <c r="J3712" s="78">
        <f>+IF(ISNUMBER(DATA!AC1064),DATA!AC1064,"n/a")</f>
        <v>1.4999999999999999E-2</v>
      </c>
      <c r="K3712" s="77">
        <f>+IF(ISNUMBER(DATA!AL1064),DATA!AL1064,"n/a")</f>
        <v>1122840</v>
      </c>
      <c r="L3712" s="78">
        <f>+IF(ISNUMBER(DATA!AM1064),DATA!AM1064,"n/a")</f>
        <v>9.9000000000000005E-2</v>
      </c>
      <c r="M3712" s="67"/>
      <c r="N3712" s="67"/>
      <c r="O3712" s="67"/>
      <c r="P3712" s="67"/>
      <c r="Q3712" s="67"/>
      <c r="S3712" s="71"/>
      <c r="U3712" s="71"/>
      <c r="W3712" s="71"/>
      <c r="Y3712" s="71"/>
    </row>
    <row r="3713" spans="1:25" s="70" customFormat="1" x14ac:dyDescent="0.2">
      <c r="A3713" s="67" t="s">
        <v>28</v>
      </c>
      <c r="B3713" s="67" t="s">
        <v>24</v>
      </c>
      <c r="C3713" s="67" t="s">
        <v>0</v>
      </c>
      <c r="D3713" s="67" t="s">
        <v>308</v>
      </c>
      <c r="E3713" s="77">
        <f>+IF(ISNUMBER(DATA!H1065),DATA!H1065,"n/a")</f>
        <v>62234</v>
      </c>
      <c r="F3713" s="78">
        <f>+IF(ISNUMBER(DATA!I1065),DATA!I1065,"n/a")</f>
        <v>0.71099999999999997</v>
      </c>
      <c r="G3713" s="77">
        <f>+IF(ISNUMBER(DATA!R1065),DATA!R1065,"n/a")</f>
        <v>155331</v>
      </c>
      <c r="H3713" s="78">
        <f>+IF(ISNUMBER(DATA!S1065),DATA!S1065,"n/a")</f>
        <v>0.30099999999999999</v>
      </c>
      <c r="I3713" s="77">
        <f>+IF(ISNUMBER(DATA!AB1065),DATA!AB1065,"n/a")</f>
        <v>287236</v>
      </c>
      <c r="J3713" s="78">
        <f>+IF(ISNUMBER(DATA!AC1065),DATA!AC1065,"n/a")</f>
        <v>0.21299999999999999</v>
      </c>
      <c r="K3713" s="77">
        <f>+IF(ISNUMBER(DATA!AL1065),DATA!AL1065,"n/a")</f>
        <v>555550</v>
      </c>
      <c r="L3713" s="78">
        <f>+IF(ISNUMBER(DATA!AM1065),DATA!AM1065,"n/a")</f>
        <v>0.21099999999999999</v>
      </c>
      <c r="M3713" s="67"/>
      <c r="N3713" s="67"/>
      <c r="O3713" s="67"/>
      <c r="P3713" s="67"/>
      <c r="Q3713" s="67"/>
      <c r="S3713" s="71"/>
      <c r="U3713" s="71"/>
      <c r="W3713" s="71"/>
      <c r="Y3713" s="71"/>
    </row>
    <row r="3714" spans="1:25" s="70" customFormat="1" x14ac:dyDescent="0.2">
      <c r="A3714" s="67" t="s">
        <v>28</v>
      </c>
      <c r="B3714" s="67" t="s">
        <v>24</v>
      </c>
      <c r="C3714" s="67" t="s">
        <v>0</v>
      </c>
      <c r="D3714" s="67" t="s">
        <v>309</v>
      </c>
      <c r="E3714" s="77">
        <f>+IF(ISNUMBER(DATA!H1066),DATA!H1066,"n/a")</f>
        <v>45816</v>
      </c>
      <c r="F3714" s="78">
        <f>+IF(ISNUMBER(DATA!I1066),DATA!I1066,"n/a")</f>
        <v>0.125</v>
      </c>
      <c r="G3714" s="77">
        <f>+IF(ISNUMBER(DATA!R1066),DATA!R1066,"n/a")</f>
        <v>164293</v>
      </c>
      <c r="H3714" s="78">
        <f>+IF(ISNUMBER(DATA!S1066),DATA!S1066,"n/a")</f>
        <v>0.114</v>
      </c>
      <c r="I3714" s="77">
        <f>+IF(ISNUMBER(DATA!AB1066),DATA!AB1066,"n/a")</f>
        <v>392027</v>
      </c>
      <c r="J3714" s="78">
        <f>+IF(ISNUMBER(DATA!AC1066),DATA!AC1066,"n/a")</f>
        <v>0.114</v>
      </c>
      <c r="K3714" s="77">
        <f>+IF(ISNUMBER(DATA!AL1066),DATA!AL1066,"n/a")</f>
        <v>650426</v>
      </c>
      <c r="L3714" s="78">
        <f>+IF(ISNUMBER(DATA!AM1066),DATA!AM1066,"n/a")</f>
        <v>6.9000000000000006E-2</v>
      </c>
      <c r="M3714" s="67"/>
      <c r="N3714" s="67"/>
      <c r="O3714" s="67"/>
      <c r="P3714" s="67"/>
      <c r="Q3714" s="67"/>
      <c r="S3714" s="71"/>
      <c r="U3714" s="71"/>
      <c r="W3714" s="71"/>
      <c r="Y3714" s="71"/>
    </row>
    <row r="3715" spans="1:25" s="70" customFormat="1" x14ac:dyDescent="0.2">
      <c r="A3715" s="67" t="s">
        <v>28</v>
      </c>
      <c r="B3715" s="67" t="s">
        <v>24</v>
      </c>
      <c r="C3715" s="67" t="s">
        <v>0</v>
      </c>
      <c r="D3715" s="67" t="s">
        <v>310</v>
      </c>
      <c r="E3715" s="77">
        <f>+IF(ISNUMBER(DATA!H1067),DATA!H1067,"n/a")</f>
        <v>58089</v>
      </c>
      <c r="F3715" s="78">
        <f>+IF(ISNUMBER(DATA!I1067),DATA!I1067,"n/a")</f>
        <v>0.32500000000000001</v>
      </c>
      <c r="G3715" s="77">
        <f>+IF(ISNUMBER(DATA!R1067),DATA!R1067,"n/a")</f>
        <v>208207</v>
      </c>
      <c r="H3715" s="78">
        <f>+IF(ISNUMBER(DATA!S1067),DATA!S1067,"n/a")</f>
        <v>0.29499999999999998</v>
      </c>
      <c r="I3715" s="77">
        <f>+IF(ISNUMBER(DATA!AB1067),DATA!AB1067,"n/a")</f>
        <v>449521</v>
      </c>
      <c r="J3715" s="78">
        <f>+IF(ISNUMBER(DATA!AC1067),DATA!AC1067,"n/a")</f>
        <v>0.30299999999999999</v>
      </c>
      <c r="K3715" s="77">
        <f>+IF(ISNUMBER(DATA!AL1067),DATA!AL1067,"n/a")</f>
        <v>780254</v>
      </c>
      <c r="L3715" s="78">
        <f>+IF(ISNUMBER(DATA!AM1067),DATA!AM1067,"n/a")</f>
        <v>0.218</v>
      </c>
      <c r="M3715" s="67"/>
      <c r="N3715" s="67"/>
      <c r="O3715" s="67"/>
      <c r="P3715" s="67"/>
      <c r="Q3715" s="67"/>
      <c r="S3715" s="71"/>
      <c r="U3715" s="71"/>
      <c r="W3715" s="71"/>
      <c r="Y3715" s="71"/>
    </row>
    <row r="3716" spans="1:25" s="70" customFormat="1" x14ac:dyDescent="0.2">
      <c r="A3716" s="67" t="s">
        <v>28</v>
      </c>
      <c r="B3716" s="67" t="s">
        <v>24</v>
      </c>
      <c r="C3716" s="67" t="s">
        <v>0</v>
      </c>
      <c r="D3716" s="67" t="s">
        <v>311</v>
      </c>
      <c r="E3716" s="77">
        <f>+IF(ISNUMBER(DATA!H1068),DATA!H1068,"n/a")</f>
        <v>38728</v>
      </c>
      <c r="F3716" s="78">
        <f>+IF(ISNUMBER(DATA!I1068),DATA!I1068,"n/a")</f>
        <v>4.9000000000000002E-2</v>
      </c>
      <c r="G3716" s="77">
        <f>+IF(ISNUMBER(DATA!R1068),DATA!R1068,"n/a")</f>
        <v>134818</v>
      </c>
      <c r="H3716" s="78">
        <f>+IF(ISNUMBER(DATA!S1068),DATA!S1068,"n/a")</f>
        <v>4.4999999999999998E-2</v>
      </c>
      <c r="I3716" s="77">
        <f>+IF(ISNUMBER(DATA!AB1068),DATA!AB1068,"n/a")</f>
        <v>283559</v>
      </c>
      <c r="J3716" s="78">
        <f>+IF(ISNUMBER(DATA!AC1068),DATA!AC1068,"n/a")</f>
        <v>6.0999999999999999E-2</v>
      </c>
      <c r="K3716" s="77">
        <f>+IF(ISNUMBER(DATA!AL1068),DATA!AL1068,"n/a")</f>
        <v>520601</v>
      </c>
      <c r="L3716" s="78">
        <f>+IF(ISNUMBER(DATA!AM1068),DATA!AM1068,"n/a")</f>
        <v>6.6000000000000003E-2</v>
      </c>
      <c r="M3716" s="67"/>
      <c r="N3716" s="67"/>
      <c r="O3716" s="67"/>
      <c r="P3716" s="67"/>
      <c r="Q3716" s="67"/>
      <c r="S3716" s="71"/>
      <c r="U3716" s="71"/>
      <c r="W3716" s="71"/>
      <c r="Y3716" s="71"/>
    </row>
    <row r="3717" spans="1:25" s="70" customFormat="1" x14ac:dyDescent="0.2">
      <c r="A3717" s="67" t="s">
        <v>28</v>
      </c>
      <c r="B3717" s="67" t="s">
        <v>24</v>
      </c>
      <c r="C3717" s="67" t="s">
        <v>0</v>
      </c>
      <c r="D3717" s="67" t="s">
        <v>312</v>
      </c>
      <c r="E3717" s="77">
        <f>+IF(ISNUMBER(DATA!H1069),DATA!H1069,"n/a")</f>
        <v>38532</v>
      </c>
      <c r="F3717" s="78">
        <f>+IF(ISNUMBER(DATA!I1069),DATA!I1069,"n/a")</f>
        <v>0.24399999999999999</v>
      </c>
      <c r="G3717" s="77">
        <f>+IF(ISNUMBER(DATA!R1069),DATA!R1069,"n/a")</f>
        <v>132989</v>
      </c>
      <c r="H3717" s="78">
        <f>+IF(ISNUMBER(DATA!S1069),DATA!S1069,"n/a")</f>
        <v>0.28799999999999998</v>
      </c>
      <c r="I3717" s="77">
        <f>+IF(ISNUMBER(DATA!AB1069),DATA!AB1069,"n/a")</f>
        <v>272430</v>
      </c>
      <c r="J3717" s="78">
        <f>+IF(ISNUMBER(DATA!AC1069),DATA!AC1069,"n/a")</f>
        <v>0.28000000000000003</v>
      </c>
      <c r="K3717" s="77">
        <f>+IF(ISNUMBER(DATA!AL1069),DATA!AL1069,"n/a")</f>
        <v>477871</v>
      </c>
      <c r="L3717" s="78">
        <f>+IF(ISNUMBER(DATA!AM1069),DATA!AM1069,"n/a")</f>
        <v>0.27100000000000002</v>
      </c>
      <c r="M3717" s="67"/>
      <c r="N3717" s="67"/>
      <c r="O3717" s="67"/>
      <c r="P3717" s="67"/>
      <c r="Q3717" s="67"/>
      <c r="S3717" s="71"/>
      <c r="U3717" s="71"/>
      <c r="W3717" s="71"/>
      <c r="Y3717" s="71"/>
    </row>
    <row r="3718" spans="1:25" s="70" customFormat="1" x14ac:dyDescent="0.2">
      <c r="A3718" s="67" t="s">
        <v>28</v>
      </c>
      <c r="B3718" s="67" t="s">
        <v>24</v>
      </c>
      <c r="C3718" s="67" t="s">
        <v>0</v>
      </c>
      <c r="D3718" s="67" t="s">
        <v>313</v>
      </c>
      <c r="E3718" s="77">
        <f>+IF(ISNUMBER(DATA!H1070),DATA!H1070,"n/a")</f>
        <v>28537</v>
      </c>
      <c r="F3718" s="78">
        <f>+IF(ISNUMBER(DATA!I1070),DATA!I1070,"n/a")</f>
        <v>0.57999999999999996</v>
      </c>
      <c r="G3718" s="77">
        <f>+IF(ISNUMBER(DATA!R1070),DATA!R1070,"n/a")</f>
        <v>105913</v>
      </c>
      <c r="H3718" s="78">
        <f>+IF(ISNUMBER(DATA!S1070),DATA!S1070,"n/a")</f>
        <v>0.86899999999999999</v>
      </c>
      <c r="I3718" s="77">
        <f>+IF(ISNUMBER(DATA!AB1070),DATA!AB1070,"n/a")</f>
        <v>223061</v>
      </c>
      <c r="J3718" s="78">
        <f>+IF(ISNUMBER(DATA!AC1070),DATA!AC1070,"n/a")</f>
        <v>0.89100000000000001</v>
      </c>
      <c r="K3718" s="77">
        <f>+IF(ISNUMBER(DATA!AL1070),DATA!AL1070,"n/a")</f>
        <v>366439</v>
      </c>
      <c r="L3718" s="78">
        <f>+IF(ISNUMBER(DATA!AM1070),DATA!AM1070,"n/a")</f>
        <v>0.64200000000000002</v>
      </c>
      <c r="M3718" s="67"/>
      <c r="N3718" s="67"/>
      <c r="O3718" s="67"/>
      <c r="P3718" s="67"/>
      <c r="Q3718" s="67"/>
      <c r="S3718" s="71"/>
      <c r="U3718" s="71"/>
      <c r="W3718" s="71"/>
      <c r="Y3718" s="71"/>
    </row>
    <row r="3719" spans="1:25" s="70" customFormat="1" x14ac:dyDescent="0.2">
      <c r="A3719" s="67" t="s">
        <v>28</v>
      </c>
      <c r="B3719" s="67" t="s">
        <v>24</v>
      </c>
      <c r="C3719" s="67" t="s">
        <v>0</v>
      </c>
      <c r="D3719" s="67" t="s">
        <v>314</v>
      </c>
      <c r="E3719" s="77">
        <f>+IF(ISNUMBER(DATA!H1071),DATA!H1071,"n/a")</f>
        <v>35307</v>
      </c>
      <c r="F3719" s="78">
        <f>+IF(ISNUMBER(DATA!I1071),DATA!I1071,"n/a")</f>
        <v>-0.16300000000000001</v>
      </c>
      <c r="G3719" s="77">
        <f>+IF(ISNUMBER(DATA!R1071),DATA!R1071,"n/a")</f>
        <v>131597</v>
      </c>
      <c r="H3719" s="78">
        <f>+IF(ISNUMBER(DATA!S1071),DATA!S1071,"n/a")</f>
        <v>-0.112</v>
      </c>
      <c r="I3719" s="77">
        <f>+IF(ISNUMBER(DATA!AB1071),DATA!AB1071,"n/a")</f>
        <v>277275</v>
      </c>
      <c r="J3719" s="78">
        <f>+IF(ISNUMBER(DATA!AC1071),DATA!AC1071,"n/a")</f>
        <v>-0.14499999999999999</v>
      </c>
      <c r="K3719" s="77">
        <f>+IF(ISNUMBER(DATA!AL1071),DATA!AL1071,"n/a")</f>
        <v>533536</v>
      </c>
      <c r="L3719" s="78">
        <f>+IF(ISNUMBER(DATA!AM1071),DATA!AM1071,"n/a")</f>
        <v>-7.2999999999999995E-2</v>
      </c>
      <c r="M3719" s="67"/>
      <c r="N3719" s="67"/>
      <c r="O3719" s="67"/>
      <c r="P3719" s="67"/>
      <c r="Q3719" s="67"/>
      <c r="S3719" s="71"/>
      <c r="U3719" s="71"/>
      <c r="W3719" s="71"/>
      <c r="Y3719" s="71"/>
    </row>
    <row r="3720" spans="1:25" s="70" customFormat="1" x14ac:dyDescent="0.2">
      <c r="A3720" s="67" t="s">
        <v>28</v>
      </c>
      <c r="B3720" s="67" t="s">
        <v>24</v>
      </c>
      <c r="C3720" s="67" t="s">
        <v>0</v>
      </c>
      <c r="D3720" s="67" t="s">
        <v>315</v>
      </c>
      <c r="E3720" s="77">
        <f>+IF(ISNUMBER(DATA!H1072),DATA!H1072,"n/a")</f>
        <v>16507</v>
      </c>
      <c r="F3720" s="78">
        <f>+IF(ISNUMBER(DATA!I1072),DATA!I1072,"n/a")</f>
        <v>0.249</v>
      </c>
      <c r="G3720" s="77">
        <f>+IF(ISNUMBER(DATA!R1072),DATA!R1072,"n/a")</f>
        <v>59779</v>
      </c>
      <c r="H3720" s="78">
        <f>+IF(ISNUMBER(DATA!S1072),DATA!S1072,"n/a")</f>
        <v>0.41899999999999998</v>
      </c>
      <c r="I3720" s="77">
        <f>+IF(ISNUMBER(DATA!AB1072),DATA!AB1072,"n/a")</f>
        <v>132994</v>
      </c>
      <c r="J3720" s="78">
        <f>+IF(ISNUMBER(DATA!AC1072),DATA!AC1072,"n/a")</f>
        <v>0.42</v>
      </c>
      <c r="K3720" s="77">
        <f>+IF(ISNUMBER(DATA!AL1072),DATA!AL1072,"n/a")</f>
        <v>235465</v>
      </c>
      <c r="L3720" s="78">
        <f>+IF(ISNUMBER(DATA!AM1072),DATA!AM1072,"n/a")</f>
        <v>0.55000000000000004</v>
      </c>
      <c r="M3720" s="67"/>
      <c r="N3720" s="67"/>
      <c r="O3720" s="67"/>
      <c r="P3720" s="67"/>
      <c r="Q3720" s="67"/>
      <c r="S3720" s="71"/>
      <c r="U3720" s="71"/>
      <c r="W3720" s="71"/>
      <c r="Y3720" s="71"/>
    </row>
    <row r="3721" spans="1:25" s="70" customFormat="1" x14ac:dyDescent="0.2">
      <c r="A3721" s="67" t="s">
        <v>28</v>
      </c>
      <c r="B3721" s="67" t="s">
        <v>24</v>
      </c>
      <c r="C3721" s="67" t="s">
        <v>0</v>
      </c>
      <c r="D3721" s="67" t="s">
        <v>316</v>
      </c>
      <c r="E3721" s="77">
        <f>+IF(ISNUMBER(DATA!H1073),DATA!H1073,"n/a")</f>
        <v>40694</v>
      </c>
      <c r="F3721" s="78">
        <f>+IF(ISNUMBER(DATA!I1073),DATA!I1073,"n/a")</f>
        <v>0.104</v>
      </c>
      <c r="G3721" s="77">
        <f>+IF(ISNUMBER(DATA!R1073),DATA!R1073,"n/a")</f>
        <v>131893</v>
      </c>
      <c r="H3721" s="78">
        <f>+IF(ISNUMBER(DATA!S1073),DATA!S1073,"n/a")</f>
        <v>9.8000000000000004E-2</v>
      </c>
      <c r="I3721" s="77">
        <f>+IF(ISNUMBER(DATA!AB1073),DATA!AB1073,"n/a")</f>
        <v>277295</v>
      </c>
      <c r="J3721" s="78">
        <f>+IF(ISNUMBER(DATA!AC1073),DATA!AC1073,"n/a")</f>
        <v>8.5999999999999993E-2</v>
      </c>
      <c r="K3721" s="77">
        <f>+IF(ISNUMBER(DATA!AL1073),DATA!AL1073,"n/a")</f>
        <v>546879</v>
      </c>
      <c r="L3721" s="78">
        <f>+IF(ISNUMBER(DATA!AM1073),DATA!AM1073,"n/a")</f>
        <v>0.154</v>
      </c>
      <c r="M3721" s="67"/>
      <c r="N3721" s="67"/>
      <c r="O3721" s="67"/>
      <c r="P3721" s="67"/>
      <c r="Q3721" s="67"/>
      <c r="S3721" s="71"/>
      <c r="U3721" s="71"/>
      <c r="W3721" s="71"/>
      <c r="Y3721" s="71"/>
    </row>
    <row r="3722" spans="1:25" s="70" customFormat="1" x14ac:dyDescent="0.2">
      <c r="A3722" s="67" t="s">
        <v>28</v>
      </c>
      <c r="B3722" s="67" t="s">
        <v>24</v>
      </c>
      <c r="C3722" s="67" t="s">
        <v>0</v>
      </c>
      <c r="D3722" s="67" t="s">
        <v>317</v>
      </c>
      <c r="E3722" s="77">
        <f>+IF(ISNUMBER(DATA!H1074),DATA!H1074,"n/a")</f>
        <v>80320</v>
      </c>
      <c r="F3722" s="78">
        <f>+IF(ISNUMBER(DATA!I1074),DATA!I1074,"n/a")</f>
        <v>-0.24199999999999999</v>
      </c>
      <c r="G3722" s="77">
        <f>+IF(ISNUMBER(DATA!R1074),DATA!R1074,"n/a")</f>
        <v>281660</v>
      </c>
      <c r="H3722" s="78">
        <f>+IF(ISNUMBER(DATA!S1074),DATA!S1074,"n/a")</f>
        <v>-0.21199999999999999</v>
      </c>
      <c r="I3722" s="77">
        <f>+IF(ISNUMBER(DATA!AB1074),DATA!AB1074,"n/a")</f>
        <v>583903</v>
      </c>
      <c r="J3722" s="78">
        <f>+IF(ISNUMBER(DATA!AC1074),DATA!AC1074,"n/a")</f>
        <v>-0.23200000000000001</v>
      </c>
      <c r="K3722" s="77">
        <f>+IF(ISNUMBER(DATA!AL1074),DATA!AL1074,"n/a")</f>
        <v>1140669</v>
      </c>
      <c r="L3722" s="78">
        <f>+IF(ISNUMBER(DATA!AM1074),DATA!AM1074,"n/a")</f>
        <v>-0.16800000000000001</v>
      </c>
      <c r="M3722" s="67"/>
      <c r="N3722" s="67"/>
      <c r="O3722" s="67"/>
      <c r="P3722" s="67"/>
      <c r="Q3722" s="67"/>
      <c r="S3722" s="71"/>
      <c r="U3722" s="71"/>
      <c r="W3722" s="71"/>
      <c r="Y3722" s="71"/>
    </row>
    <row r="3723" spans="1:25" s="70" customFormat="1" x14ac:dyDescent="0.2">
      <c r="A3723" s="67" t="s">
        <v>28</v>
      </c>
      <c r="B3723" s="67" t="s">
        <v>24</v>
      </c>
      <c r="C3723" s="67" t="s">
        <v>0</v>
      </c>
      <c r="D3723" s="67" t="s">
        <v>318</v>
      </c>
      <c r="E3723" s="77">
        <f>+IF(ISNUMBER(DATA!H1075),DATA!H1075,"n/a")</f>
        <v>75875</v>
      </c>
      <c r="F3723" s="78">
        <f>+IF(ISNUMBER(DATA!I1075),DATA!I1075,"n/a")</f>
        <v>0.33900000000000002</v>
      </c>
      <c r="G3723" s="77">
        <f>+IF(ISNUMBER(DATA!R1075),DATA!R1075,"n/a")</f>
        <v>267901</v>
      </c>
      <c r="H3723" s="78">
        <f>+IF(ISNUMBER(DATA!S1075),DATA!S1075,"n/a")</f>
        <v>0.28199999999999997</v>
      </c>
      <c r="I3723" s="77">
        <f>+IF(ISNUMBER(DATA!AB1075),DATA!AB1075,"n/a")</f>
        <v>559874</v>
      </c>
      <c r="J3723" s="78">
        <f>+IF(ISNUMBER(DATA!AC1075),DATA!AC1075,"n/a")</f>
        <v>0.29799999999999999</v>
      </c>
      <c r="K3723" s="77">
        <f>+IF(ISNUMBER(DATA!AL1075),DATA!AL1075,"n/a")</f>
        <v>1003465</v>
      </c>
      <c r="L3723" s="78">
        <f>+IF(ISNUMBER(DATA!AM1075),DATA!AM1075,"n/a")</f>
        <v>0.32100000000000001</v>
      </c>
      <c r="M3723" s="67"/>
      <c r="N3723" s="67"/>
      <c r="O3723" s="67"/>
      <c r="P3723" s="67"/>
      <c r="Q3723" s="67"/>
      <c r="S3723" s="71"/>
      <c r="U3723" s="71"/>
      <c r="W3723" s="71"/>
      <c r="Y3723" s="71"/>
    </row>
    <row r="3724" spans="1:25" s="70" customFormat="1" x14ac:dyDescent="0.2">
      <c r="A3724" s="67" t="s">
        <v>28</v>
      </c>
      <c r="B3724" s="67" t="s">
        <v>24</v>
      </c>
      <c r="C3724" s="67" t="s">
        <v>0</v>
      </c>
      <c r="D3724" s="67" t="s">
        <v>319</v>
      </c>
      <c r="E3724" s="77">
        <f>+IF(ISNUMBER(DATA!H1076),DATA!H1076,"n/a")</f>
        <v>50546</v>
      </c>
      <c r="F3724" s="78">
        <f>+IF(ISNUMBER(DATA!I1076),DATA!I1076,"n/a")</f>
        <v>0.151</v>
      </c>
      <c r="G3724" s="77">
        <f>+IF(ISNUMBER(DATA!R1076),DATA!R1076,"n/a")</f>
        <v>184593</v>
      </c>
      <c r="H3724" s="78">
        <f>+IF(ISNUMBER(DATA!S1076),DATA!S1076,"n/a")</f>
        <v>0.114</v>
      </c>
      <c r="I3724" s="77">
        <f>+IF(ISNUMBER(DATA!AB1076),DATA!AB1076,"n/a")</f>
        <v>392435</v>
      </c>
      <c r="J3724" s="78">
        <f>+IF(ISNUMBER(DATA!AC1076),DATA!AC1076,"n/a")</f>
        <v>7.1999999999999995E-2</v>
      </c>
      <c r="K3724" s="77">
        <f>+IF(ISNUMBER(DATA!AL1076),DATA!AL1076,"n/a")</f>
        <v>676924</v>
      </c>
      <c r="L3724" s="78">
        <f>+IF(ISNUMBER(DATA!AM1076),DATA!AM1076,"n/a")</f>
        <v>-1.6E-2</v>
      </c>
      <c r="M3724" s="67"/>
      <c r="N3724" s="67"/>
      <c r="O3724" s="67"/>
      <c r="P3724" s="67"/>
      <c r="Q3724" s="67"/>
      <c r="S3724" s="71"/>
      <c r="U3724" s="71"/>
      <c r="W3724" s="71"/>
      <c r="Y3724" s="71"/>
    </row>
    <row r="3725" spans="1:25" s="70" customFormat="1" x14ac:dyDescent="0.2">
      <c r="A3725" s="67" t="s">
        <v>28</v>
      </c>
      <c r="B3725" s="67" t="s">
        <v>24</v>
      </c>
      <c r="C3725" s="67" t="s">
        <v>0</v>
      </c>
      <c r="D3725" s="67" t="s">
        <v>320</v>
      </c>
      <c r="E3725" s="77">
        <f>+IF(ISNUMBER(DATA!H1077),DATA!H1077,"n/a")</f>
        <v>32981</v>
      </c>
      <c r="F3725" s="78">
        <f>+IF(ISNUMBER(DATA!I1077),DATA!I1077,"n/a")</f>
        <v>-4.4999999999999998E-2</v>
      </c>
      <c r="G3725" s="77">
        <f>+IF(ISNUMBER(DATA!R1077),DATA!R1077,"n/a")</f>
        <v>120330</v>
      </c>
      <c r="H3725" s="78">
        <f>+IF(ISNUMBER(DATA!S1077),DATA!S1077,"n/a")</f>
        <v>-6.3E-2</v>
      </c>
      <c r="I3725" s="77">
        <f>+IF(ISNUMBER(DATA!AB1077),DATA!AB1077,"n/a")</f>
        <v>265157</v>
      </c>
      <c r="J3725" s="78">
        <f>+IF(ISNUMBER(DATA!AC1077),DATA!AC1077,"n/a")</f>
        <v>-0.09</v>
      </c>
      <c r="K3725" s="77">
        <f>+IF(ISNUMBER(DATA!AL1077),DATA!AL1077,"n/a")</f>
        <v>467910</v>
      </c>
      <c r="L3725" s="78">
        <f>+IF(ISNUMBER(DATA!AM1077),DATA!AM1077,"n/a")</f>
        <v>-7.9000000000000001E-2</v>
      </c>
      <c r="M3725" s="67"/>
      <c r="N3725" s="67"/>
      <c r="O3725" s="67"/>
      <c r="P3725" s="67"/>
      <c r="Q3725" s="67"/>
      <c r="S3725" s="71"/>
      <c r="U3725" s="71"/>
      <c r="W3725" s="71"/>
      <c r="Y3725" s="71"/>
    </row>
    <row r="3726" spans="1:25" s="70" customFormat="1" x14ac:dyDescent="0.2">
      <c r="A3726" s="67" t="s">
        <v>28</v>
      </c>
      <c r="B3726" s="67" t="s">
        <v>24</v>
      </c>
      <c r="C3726" s="67" t="s">
        <v>0</v>
      </c>
      <c r="D3726" s="67" t="s">
        <v>321</v>
      </c>
      <c r="E3726" s="77">
        <f>+IF(ISNUMBER(DATA!H1078),DATA!H1078,"n/a")</f>
        <v>60588</v>
      </c>
      <c r="F3726" s="78">
        <f>+IF(ISNUMBER(DATA!I1078),DATA!I1078,"n/a")</f>
        <v>-5.8000000000000003E-2</v>
      </c>
      <c r="G3726" s="77">
        <f>+IF(ISNUMBER(DATA!R1078),DATA!R1078,"n/a")</f>
        <v>222391</v>
      </c>
      <c r="H3726" s="78">
        <f>+IF(ISNUMBER(DATA!S1078),DATA!S1078,"n/a")</f>
        <v>-2.1000000000000001E-2</v>
      </c>
      <c r="I3726" s="77">
        <f>+IF(ISNUMBER(DATA!AB1078),DATA!AB1078,"n/a")</f>
        <v>439970</v>
      </c>
      <c r="J3726" s="78">
        <f>+IF(ISNUMBER(DATA!AC1078),DATA!AC1078,"n/a")</f>
        <v>-6.0999999999999999E-2</v>
      </c>
      <c r="K3726" s="77">
        <f>+IF(ISNUMBER(DATA!AL1078),DATA!AL1078,"n/a")</f>
        <v>830952</v>
      </c>
      <c r="L3726" s="78">
        <f>+IF(ISNUMBER(DATA!AM1078),DATA!AM1078,"n/a")</f>
        <v>-9.5000000000000001E-2</v>
      </c>
      <c r="M3726" s="67"/>
      <c r="N3726" s="67"/>
      <c r="O3726" s="67"/>
      <c r="P3726" s="67"/>
      <c r="Q3726" s="67"/>
      <c r="S3726" s="71"/>
      <c r="U3726" s="71"/>
      <c r="W3726" s="71"/>
      <c r="Y3726" s="71"/>
    </row>
    <row r="3727" spans="1:25" s="70" customFormat="1" x14ac:dyDescent="0.2">
      <c r="A3727" s="67" t="s">
        <v>28</v>
      </c>
      <c r="B3727" s="67" t="s">
        <v>24</v>
      </c>
      <c r="C3727" s="67" t="s">
        <v>0</v>
      </c>
      <c r="D3727" s="67" t="s">
        <v>347</v>
      </c>
      <c r="E3727" s="77">
        <f>+IF(ISNUMBER(DATA!H1079),DATA!H1079,"n/a")</f>
        <v>37424</v>
      </c>
      <c r="F3727" s="78">
        <f>+IF(ISNUMBER(DATA!I1079),DATA!I1079,"n/a")</f>
        <v>0.65600000000000003</v>
      </c>
      <c r="G3727" s="77">
        <f>+IF(ISNUMBER(DATA!R1079),DATA!R1079,"n/a")</f>
        <v>121917</v>
      </c>
      <c r="H3727" s="78">
        <f>+IF(ISNUMBER(DATA!S1079),DATA!S1079,"n/a")</f>
        <v>0.48299999999999998</v>
      </c>
      <c r="I3727" s="77">
        <f>+IF(ISNUMBER(DATA!AB1079),DATA!AB1079,"n/a")</f>
        <v>270491</v>
      </c>
      <c r="J3727" s="78">
        <f>+IF(ISNUMBER(DATA!AC1079),DATA!AC1079,"n/a")</f>
        <v>0.48599999999999999</v>
      </c>
      <c r="K3727" s="77">
        <f>+IF(ISNUMBER(DATA!AL1079),DATA!AL1079,"n/a")</f>
        <v>475853</v>
      </c>
      <c r="L3727" s="78">
        <f>+IF(ISNUMBER(DATA!AM1079),DATA!AM1079,"n/a")</f>
        <v>0.38700000000000001</v>
      </c>
      <c r="M3727" s="67"/>
      <c r="N3727" s="67"/>
      <c r="O3727" s="67"/>
      <c r="P3727" s="67"/>
      <c r="Q3727" s="67"/>
      <c r="S3727" s="71"/>
      <c r="U3727" s="71"/>
      <c r="W3727" s="71"/>
      <c r="Y3727" s="71"/>
    </row>
    <row r="3728" spans="1:25" s="70" customFormat="1" x14ac:dyDescent="0.2">
      <c r="A3728" s="67" t="s">
        <v>28</v>
      </c>
      <c r="B3728" s="67" t="s">
        <v>24</v>
      </c>
      <c r="C3728" s="67" t="s">
        <v>0</v>
      </c>
      <c r="D3728" s="67" t="s">
        <v>348</v>
      </c>
      <c r="E3728" s="77">
        <f>+IF(ISNUMBER(DATA!H1080),DATA!H1080,"n/a")</f>
        <v>44259</v>
      </c>
      <c r="F3728" s="78">
        <f>+IF(ISNUMBER(DATA!I1080),DATA!I1080,"n/a")</f>
        <v>0.219</v>
      </c>
      <c r="G3728" s="77">
        <f>+IF(ISNUMBER(DATA!R1080),DATA!R1080,"n/a")</f>
        <v>133307</v>
      </c>
      <c r="H3728" s="78">
        <f>+IF(ISNUMBER(DATA!S1080),DATA!S1080,"n/a")</f>
        <v>0.105</v>
      </c>
      <c r="I3728" s="77">
        <f>+IF(ISNUMBER(DATA!AB1080),DATA!AB1080,"n/a")</f>
        <v>259642</v>
      </c>
      <c r="J3728" s="78">
        <f>+IF(ISNUMBER(DATA!AC1080),DATA!AC1080,"n/a")</f>
        <v>0.06</v>
      </c>
      <c r="K3728" s="77">
        <f>+IF(ISNUMBER(DATA!AL1080),DATA!AL1080,"n/a")</f>
        <v>485476</v>
      </c>
      <c r="L3728" s="78">
        <f>+IF(ISNUMBER(DATA!AM1080),DATA!AM1080,"n/a")</f>
        <v>5.0999999999999997E-2</v>
      </c>
      <c r="M3728" s="67"/>
      <c r="N3728" s="67"/>
      <c r="O3728" s="67"/>
      <c r="P3728" s="67"/>
      <c r="Q3728" s="67"/>
      <c r="S3728" s="71"/>
      <c r="U3728" s="71"/>
      <c r="W3728" s="71"/>
      <c r="Y3728" s="71"/>
    </row>
    <row r="3729" spans="1:25" x14ac:dyDescent="0.2">
      <c r="E3729" s="101"/>
      <c r="F3729" s="103"/>
      <c r="G3729" s="101"/>
      <c r="H3729" s="103"/>
      <c r="I3729" s="101"/>
      <c r="J3729" s="103"/>
      <c r="K3729" s="101"/>
      <c r="L3729" s="103"/>
    </row>
    <row r="3730" spans="1:25" s="70" customFormat="1" x14ac:dyDescent="0.2">
      <c r="A3730" s="67" t="s">
        <v>28</v>
      </c>
      <c r="B3730" s="67" t="s">
        <v>24</v>
      </c>
      <c r="C3730" s="67" t="s">
        <v>9</v>
      </c>
      <c r="D3730" s="67" t="s">
        <v>274</v>
      </c>
      <c r="E3730" s="87">
        <f>+IF(ISNUMBER(DATA!J1031),DATA!J1031,"n/a")</f>
        <v>3521</v>
      </c>
      <c r="F3730" s="78">
        <f>+IF(ISNUMBER(DATA!K1031),DATA!K1031,"n/a")</f>
        <v>7.9000000000000001E-2</v>
      </c>
      <c r="G3730" s="87">
        <f>+IF(ISNUMBER(DATA!T1031),DATA!T1031,"n/a")</f>
        <v>14534</v>
      </c>
      <c r="H3730" s="78">
        <f>+IF(ISNUMBER(DATA!U1031),DATA!U1031,"n/a")</f>
        <v>0.21099999999999999</v>
      </c>
      <c r="I3730" s="87">
        <f>+IF(ISNUMBER(DATA!AD1031),DATA!AD1031,"n/a")</f>
        <v>32561</v>
      </c>
      <c r="J3730" s="78">
        <f>+IF(ISNUMBER(DATA!AE1031),DATA!AE1031,"n/a")</f>
        <v>0.29799999999999999</v>
      </c>
      <c r="K3730" s="87">
        <f>+IF(ISNUMBER(DATA!AN1031),DATA!AN1031,"n/a")</f>
        <v>52115</v>
      </c>
      <c r="L3730" s="78">
        <f>+IF(ISNUMBER(DATA!AO1031),DATA!AO1031,"n/a")</f>
        <v>0.28299999999999997</v>
      </c>
      <c r="M3730" s="67"/>
      <c r="N3730" s="67"/>
      <c r="O3730" s="67"/>
      <c r="P3730" s="67"/>
      <c r="Q3730" s="67"/>
      <c r="S3730" s="71"/>
      <c r="U3730" s="71"/>
      <c r="W3730" s="71"/>
      <c r="Y3730" s="71"/>
    </row>
    <row r="3731" spans="1:25" s="70" customFormat="1" x14ac:dyDescent="0.2">
      <c r="A3731" s="67" t="s">
        <v>28</v>
      </c>
      <c r="B3731" s="67" t="s">
        <v>24</v>
      </c>
      <c r="C3731" s="67" t="s">
        <v>9</v>
      </c>
      <c r="D3731" s="67" t="s">
        <v>275</v>
      </c>
      <c r="E3731" s="87">
        <f>+IF(ISNUMBER(DATA!J1032),DATA!J1032,"n/a")</f>
        <v>7890</v>
      </c>
      <c r="F3731" s="78">
        <f>+IF(ISNUMBER(DATA!K1032),DATA!K1032,"n/a")</f>
        <v>0.71299999999999997</v>
      </c>
      <c r="G3731" s="87">
        <f>+IF(ISNUMBER(DATA!T1032),DATA!T1032,"n/a")</f>
        <v>28814</v>
      </c>
      <c r="H3731" s="78">
        <f>+IF(ISNUMBER(DATA!U1032),DATA!U1032,"n/a")</f>
        <v>0.82799999999999996</v>
      </c>
      <c r="I3731" s="87">
        <f>+IF(ISNUMBER(DATA!AD1032),DATA!AD1032,"n/a")</f>
        <v>59270</v>
      </c>
      <c r="J3731" s="78">
        <f>+IF(ISNUMBER(DATA!AE1032),DATA!AE1032,"n/a")</f>
        <v>0.755</v>
      </c>
      <c r="K3731" s="87">
        <f>+IF(ISNUMBER(DATA!AN1032),DATA!AN1032,"n/a")</f>
        <v>96451</v>
      </c>
      <c r="L3731" s="78">
        <f>+IF(ISNUMBER(DATA!AO1032),DATA!AO1032,"n/a")</f>
        <v>0.53</v>
      </c>
      <c r="M3731" s="67"/>
      <c r="N3731" s="67"/>
      <c r="O3731" s="67"/>
      <c r="P3731" s="67"/>
      <c r="Q3731" s="67"/>
      <c r="S3731" s="71"/>
      <c r="U3731" s="71"/>
      <c r="W3731" s="71"/>
      <c r="Y3731" s="71"/>
    </row>
    <row r="3732" spans="1:25" s="70" customFormat="1" x14ac:dyDescent="0.2">
      <c r="A3732" s="67" t="s">
        <v>28</v>
      </c>
      <c r="B3732" s="67" t="s">
        <v>24</v>
      </c>
      <c r="C3732" s="67" t="s">
        <v>9</v>
      </c>
      <c r="D3732" s="67" t="s">
        <v>276</v>
      </c>
      <c r="E3732" s="87">
        <f>+IF(ISNUMBER(DATA!J1033),DATA!J1033,"n/a")</f>
        <v>19067</v>
      </c>
      <c r="F3732" s="78">
        <f>+IF(ISNUMBER(DATA!K1033),DATA!K1033,"n/a")</f>
        <v>0.158</v>
      </c>
      <c r="G3732" s="87">
        <f>+IF(ISNUMBER(DATA!T1033),DATA!T1033,"n/a")</f>
        <v>66826</v>
      </c>
      <c r="H3732" s="78">
        <f>+IF(ISNUMBER(DATA!U1033),DATA!U1033,"n/a")</f>
        <v>0.20499999999999999</v>
      </c>
      <c r="I3732" s="87">
        <f>+IF(ISNUMBER(DATA!AD1033),DATA!AD1033,"n/a")</f>
        <v>140012</v>
      </c>
      <c r="J3732" s="78">
        <f>+IF(ISNUMBER(DATA!AE1033),DATA!AE1033,"n/a")</f>
        <v>0.216</v>
      </c>
      <c r="K3732" s="87">
        <f>+IF(ISNUMBER(DATA!AN1033),DATA!AN1033,"n/a")</f>
        <v>243554</v>
      </c>
      <c r="L3732" s="78">
        <f>+IF(ISNUMBER(DATA!AO1033),DATA!AO1033,"n/a")</f>
        <v>0.22600000000000001</v>
      </c>
      <c r="M3732" s="67"/>
      <c r="N3732" s="67"/>
      <c r="O3732" s="67"/>
      <c r="P3732" s="67"/>
      <c r="Q3732" s="67"/>
      <c r="S3732" s="71"/>
      <c r="U3732" s="71"/>
      <c r="W3732" s="71"/>
      <c r="Y3732" s="71"/>
    </row>
    <row r="3733" spans="1:25" s="70" customFormat="1" x14ac:dyDescent="0.2">
      <c r="A3733" s="67" t="s">
        <v>28</v>
      </c>
      <c r="B3733" s="67" t="s">
        <v>24</v>
      </c>
      <c r="C3733" s="67" t="s">
        <v>9</v>
      </c>
      <c r="D3733" s="67" t="s">
        <v>277</v>
      </c>
      <c r="E3733" s="87">
        <f>+IF(ISNUMBER(DATA!J1034),DATA!J1034,"n/a")</f>
        <v>7418</v>
      </c>
      <c r="F3733" s="78">
        <f>+IF(ISNUMBER(DATA!K1034),DATA!K1034,"n/a")</f>
        <v>1.25</v>
      </c>
      <c r="G3733" s="87">
        <f>+IF(ISNUMBER(DATA!T1034),DATA!T1034,"n/a")</f>
        <v>26135</v>
      </c>
      <c r="H3733" s="78">
        <f>+IF(ISNUMBER(DATA!U1034),DATA!U1034,"n/a")</f>
        <v>1.2410000000000001</v>
      </c>
      <c r="I3733" s="87">
        <f>+IF(ISNUMBER(DATA!AD1034),DATA!AD1034,"n/a")</f>
        <v>53388</v>
      </c>
      <c r="J3733" s="78">
        <f>+IF(ISNUMBER(DATA!AE1034),DATA!AE1034,"n/a")</f>
        <v>1.07</v>
      </c>
      <c r="K3733" s="87">
        <f>+IF(ISNUMBER(DATA!AN1034),DATA!AN1034,"n/a")</f>
        <v>87595</v>
      </c>
      <c r="L3733" s="78">
        <f>+IF(ISNUMBER(DATA!AO1034),DATA!AO1034,"n/a")</f>
        <v>0.76</v>
      </c>
      <c r="M3733" s="67"/>
      <c r="N3733" s="67"/>
      <c r="O3733" s="67"/>
      <c r="P3733" s="67"/>
      <c r="Q3733" s="67"/>
      <c r="S3733" s="71"/>
      <c r="U3733" s="71"/>
      <c r="W3733" s="71"/>
      <c r="Y3733" s="71"/>
    </row>
    <row r="3734" spans="1:25" s="70" customFormat="1" x14ac:dyDescent="0.2">
      <c r="A3734" s="67" t="s">
        <v>28</v>
      </c>
      <c r="B3734" s="67" t="s">
        <v>24</v>
      </c>
      <c r="C3734" s="67" t="s">
        <v>9</v>
      </c>
      <c r="D3734" s="67" t="s">
        <v>278</v>
      </c>
      <c r="E3734" s="87">
        <f>+IF(ISNUMBER(DATA!J1035),DATA!J1035,"n/a")</f>
        <v>14523</v>
      </c>
      <c r="F3734" s="78">
        <f>+IF(ISNUMBER(DATA!K1035),DATA!K1035,"n/a")</f>
        <v>-9.5000000000000001E-2</v>
      </c>
      <c r="G3734" s="87">
        <f>+IF(ISNUMBER(DATA!T1035),DATA!T1035,"n/a")</f>
        <v>57696</v>
      </c>
      <c r="H3734" s="78">
        <f>+IF(ISNUMBER(DATA!U1035),DATA!U1035,"n/a")</f>
        <v>-8.1000000000000003E-2</v>
      </c>
      <c r="I3734" s="87">
        <f>+IF(ISNUMBER(DATA!AD1035),DATA!AD1035,"n/a")</f>
        <v>122183</v>
      </c>
      <c r="J3734" s="78">
        <f>+IF(ISNUMBER(DATA!AE1035),DATA!AE1035,"n/a")</f>
        <v>-9.7000000000000003E-2</v>
      </c>
      <c r="K3734" s="87">
        <f>+IF(ISNUMBER(DATA!AN1035),DATA!AN1035,"n/a")</f>
        <v>217744</v>
      </c>
      <c r="L3734" s="78">
        <f>+IF(ISNUMBER(DATA!AO1035),DATA!AO1035,"n/a")</f>
        <v>-6.6000000000000003E-2</v>
      </c>
      <c r="M3734" s="67"/>
      <c r="N3734" s="67"/>
      <c r="O3734" s="67"/>
      <c r="P3734" s="67"/>
      <c r="Q3734" s="67"/>
      <c r="S3734" s="71"/>
      <c r="U3734" s="71"/>
      <c r="W3734" s="71"/>
      <c r="Y3734" s="71"/>
    </row>
    <row r="3735" spans="1:25" s="70" customFormat="1" x14ac:dyDescent="0.2">
      <c r="A3735" s="67" t="s">
        <v>28</v>
      </c>
      <c r="B3735" s="67" t="s">
        <v>24</v>
      </c>
      <c r="C3735" s="67" t="s">
        <v>9</v>
      </c>
      <c r="D3735" s="67" t="s">
        <v>279</v>
      </c>
      <c r="E3735" s="87">
        <f>+IF(ISNUMBER(DATA!J1036),DATA!J1036,"n/a")</f>
        <v>6364</v>
      </c>
      <c r="F3735" s="78">
        <f>+IF(ISNUMBER(DATA!K1036),DATA!K1036,"n/a")</f>
        <v>-0.26</v>
      </c>
      <c r="G3735" s="87">
        <f>+IF(ISNUMBER(DATA!T1036),DATA!T1036,"n/a")</f>
        <v>31577</v>
      </c>
      <c r="H3735" s="78">
        <f>+IF(ISNUMBER(DATA!U1036),DATA!U1036,"n/a")</f>
        <v>-0.16400000000000001</v>
      </c>
      <c r="I3735" s="87">
        <f>+IF(ISNUMBER(DATA!AD1036),DATA!AD1036,"n/a")</f>
        <v>79437</v>
      </c>
      <c r="J3735" s="78">
        <f>+IF(ISNUMBER(DATA!AE1036),DATA!AE1036,"n/a")</f>
        <v>-6.9000000000000006E-2</v>
      </c>
      <c r="K3735" s="87">
        <f>+IF(ISNUMBER(DATA!AN1036),DATA!AN1036,"n/a")</f>
        <v>130120</v>
      </c>
      <c r="L3735" s="78">
        <f>+IF(ISNUMBER(DATA!AO1036),DATA!AO1036,"n/a")</f>
        <v>4.8000000000000001E-2</v>
      </c>
      <c r="M3735" s="67"/>
      <c r="N3735" s="67"/>
      <c r="O3735" s="67"/>
      <c r="P3735" s="67"/>
      <c r="Q3735" s="67"/>
      <c r="S3735" s="71"/>
      <c r="U3735" s="71"/>
      <c r="W3735" s="71"/>
      <c r="Y3735" s="71"/>
    </row>
    <row r="3736" spans="1:25" s="70" customFormat="1" x14ac:dyDescent="0.2">
      <c r="A3736" s="67" t="s">
        <v>28</v>
      </c>
      <c r="B3736" s="67" t="s">
        <v>24</v>
      </c>
      <c r="C3736" s="67" t="s">
        <v>9</v>
      </c>
      <c r="D3736" s="67" t="s">
        <v>280</v>
      </c>
      <c r="E3736" s="87">
        <f>+IF(ISNUMBER(DATA!J1037),DATA!J1037,"n/a")</f>
        <v>3070</v>
      </c>
      <c r="F3736" s="78">
        <f>+IF(ISNUMBER(DATA!K1037),DATA!K1037,"n/a")</f>
        <v>-0.23</v>
      </c>
      <c r="G3736" s="87">
        <f>+IF(ISNUMBER(DATA!T1037),DATA!T1037,"n/a")</f>
        <v>10442</v>
      </c>
      <c r="H3736" s="78">
        <f>+IF(ISNUMBER(DATA!U1037),DATA!U1037,"n/a")</f>
        <v>-0.318</v>
      </c>
      <c r="I3736" s="87">
        <f>+IF(ISNUMBER(DATA!AD1037),DATA!AD1037,"n/a")</f>
        <v>26721</v>
      </c>
      <c r="J3736" s="78">
        <f>+IF(ISNUMBER(DATA!AE1037),DATA!AE1037,"n/a")</f>
        <v>-0.19400000000000001</v>
      </c>
      <c r="K3736" s="87">
        <f>+IF(ISNUMBER(DATA!AN1037),DATA!AN1037,"n/a")</f>
        <v>54848</v>
      </c>
      <c r="L3736" s="78">
        <f>+IF(ISNUMBER(DATA!AO1037),DATA!AO1037,"n/a")</f>
        <v>-7.6999999999999999E-2</v>
      </c>
      <c r="M3736" s="67"/>
      <c r="N3736" s="67"/>
      <c r="O3736" s="67"/>
      <c r="P3736" s="67"/>
      <c r="Q3736" s="67"/>
      <c r="S3736" s="71"/>
      <c r="U3736" s="71"/>
      <c r="W3736" s="71"/>
      <c r="Y3736" s="71"/>
    </row>
    <row r="3737" spans="1:25" s="70" customFormat="1" x14ac:dyDescent="0.2">
      <c r="A3737" s="67" t="s">
        <v>28</v>
      </c>
      <c r="B3737" s="67" t="s">
        <v>24</v>
      </c>
      <c r="C3737" s="67" t="s">
        <v>9</v>
      </c>
      <c r="D3737" s="67" t="s">
        <v>281</v>
      </c>
      <c r="E3737" s="87">
        <f>+IF(ISNUMBER(DATA!J1038),DATA!J1038,"n/a")</f>
        <v>24676</v>
      </c>
      <c r="F3737" s="78">
        <f>+IF(ISNUMBER(DATA!K1038),DATA!K1038,"n/a")</f>
        <v>0.41099999999999998</v>
      </c>
      <c r="G3737" s="87">
        <f>+IF(ISNUMBER(DATA!T1038),DATA!T1038,"n/a")</f>
        <v>71243</v>
      </c>
      <c r="H3737" s="78">
        <f>+IF(ISNUMBER(DATA!U1038),DATA!U1038,"n/a")</f>
        <v>5.2999999999999999E-2</v>
      </c>
      <c r="I3737" s="87">
        <f>+IF(ISNUMBER(DATA!AD1038),DATA!AD1038,"n/a")</f>
        <v>148082</v>
      </c>
      <c r="J3737" s="78">
        <f>+IF(ISNUMBER(DATA!AE1038),DATA!AE1038,"n/a")</f>
        <v>4.1000000000000002E-2</v>
      </c>
      <c r="K3737" s="87">
        <f>+IF(ISNUMBER(DATA!AN1038),DATA!AN1038,"n/a")</f>
        <v>278073</v>
      </c>
      <c r="L3737" s="78">
        <f>+IF(ISNUMBER(DATA!AO1038),DATA!AO1038,"n/a")</f>
        <v>4.0000000000000001E-3</v>
      </c>
      <c r="M3737" s="67"/>
      <c r="N3737" s="67"/>
      <c r="O3737" s="67"/>
      <c r="P3737" s="67"/>
      <c r="Q3737" s="67"/>
      <c r="S3737" s="71"/>
      <c r="U3737" s="71"/>
      <c r="W3737" s="71"/>
      <c r="Y3737" s="71"/>
    </row>
    <row r="3738" spans="1:25" s="70" customFormat="1" x14ac:dyDescent="0.2">
      <c r="A3738" s="67" t="s">
        <v>28</v>
      </c>
      <c r="B3738" s="67" t="s">
        <v>24</v>
      </c>
      <c r="C3738" s="67" t="s">
        <v>9</v>
      </c>
      <c r="D3738" s="67" t="s">
        <v>282</v>
      </c>
      <c r="E3738" s="87">
        <f>+IF(ISNUMBER(DATA!J1039),DATA!J1039,"n/a")</f>
        <v>17199</v>
      </c>
      <c r="F3738" s="78">
        <f>+IF(ISNUMBER(DATA!K1039),DATA!K1039,"n/a")</f>
        <v>1.292</v>
      </c>
      <c r="G3738" s="87">
        <f>+IF(ISNUMBER(DATA!T1039),DATA!T1039,"n/a")</f>
        <v>48827</v>
      </c>
      <c r="H3738" s="78">
        <f>+IF(ISNUMBER(DATA!U1039),DATA!U1039,"n/a")</f>
        <v>0.51</v>
      </c>
      <c r="I3738" s="87">
        <f>+IF(ISNUMBER(DATA!AD1039),DATA!AD1039,"n/a")</f>
        <v>103840</v>
      </c>
      <c r="J3738" s="78">
        <f>+IF(ISNUMBER(DATA!AE1039),DATA!AE1039,"n/a")</f>
        <v>0.56899999999999995</v>
      </c>
      <c r="K3738" s="87">
        <f>+IF(ISNUMBER(DATA!AN1039),DATA!AN1039,"n/a")</f>
        <v>187907</v>
      </c>
      <c r="L3738" s="78">
        <f>+IF(ISNUMBER(DATA!AO1039),DATA!AO1039,"n/a")</f>
        <v>0.498</v>
      </c>
      <c r="M3738" s="67"/>
      <c r="N3738" s="67"/>
      <c r="O3738" s="67"/>
      <c r="P3738" s="67"/>
      <c r="Q3738" s="67"/>
      <c r="S3738" s="71"/>
      <c r="U3738" s="71"/>
      <c r="W3738" s="71"/>
      <c r="Y3738" s="71"/>
    </row>
    <row r="3739" spans="1:25" s="70" customFormat="1" x14ac:dyDescent="0.2">
      <c r="A3739" s="67" t="s">
        <v>28</v>
      </c>
      <c r="B3739" s="67" t="s">
        <v>24</v>
      </c>
      <c r="C3739" s="67" t="s">
        <v>9</v>
      </c>
      <c r="D3739" s="67" t="s">
        <v>283</v>
      </c>
      <c r="E3739" s="87">
        <f>+IF(ISNUMBER(DATA!J1040),DATA!J1040,"n/a")</f>
        <v>3071</v>
      </c>
      <c r="F3739" s="78">
        <f>+IF(ISNUMBER(DATA!K1040),DATA!K1040,"n/a")</f>
        <v>0.17899999999999999</v>
      </c>
      <c r="G3739" s="87">
        <f>+IF(ISNUMBER(DATA!T1040),DATA!T1040,"n/a")</f>
        <v>11958</v>
      </c>
      <c r="H3739" s="78">
        <f>+IF(ISNUMBER(DATA!U1040),DATA!U1040,"n/a")</f>
        <v>0.27500000000000002</v>
      </c>
      <c r="I3739" s="87">
        <f>+IF(ISNUMBER(DATA!AD1040),DATA!AD1040,"n/a")</f>
        <v>27876</v>
      </c>
      <c r="J3739" s="78">
        <f>+IF(ISNUMBER(DATA!AE1040),DATA!AE1040,"n/a")</f>
        <v>0.26100000000000001</v>
      </c>
      <c r="K3739" s="87">
        <f>+IF(ISNUMBER(DATA!AN1040),DATA!AN1040,"n/a")</f>
        <v>43751</v>
      </c>
      <c r="L3739" s="78">
        <f>+IF(ISNUMBER(DATA!AO1040),DATA!AO1040,"n/a")</f>
        <v>0.215</v>
      </c>
      <c r="M3739" s="67"/>
      <c r="N3739" s="67"/>
      <c r="O3739" s="67"/>
      <c r="P3739" s="67"/>
      <c r="Q3739" s="67"/>
      <c r="S3739" s="71"/>
      <c r="U3739" s="71"/>
      <c r="W3739" s="71"/>
      <c r="Y3739" s="71"/>
    </row>
    <row r="3740" spans="1:25" s="70" customFormat="1" x14ac:dyDescent="0.2">
      <c r="A3740" s="67" t="s">
        <v>28</v>
      </c>
      <c r="B3740" s="67" t="s">
        <v>24</v>
      </c>
      <c r="C3740" s="67" t="s">
        <v>9</v>
      </c>
      <c r="D3740" s="67" t="s">
        <v>284</v>
      </c>
      <c r="E3740" s="87">
        <f>+IF(ISNUMBER(DATA!J1041),DATA!J1041,"n/a")</f>
        <v>12079</v>
      </c>
      <c r="F3740" s="78">
        <f>+IF(ISNUMBER(DATA!K1041),DATA!K1041,"n/a")</f>
        <v>0.81399999999999995</v>
      </c>
      <c r="G3740" s="87">
        <f>+IF(ISNUMBER(DATA!T1041),DATA!T1041,"n/a")</f>
        <v>33922</v>
      </c>
      <c r="H3740" s="78">
        <f>+IF(ISNUMBER(DATA!U1041),DATA!U1041,"n/a")</f>
        <v>0.23100000000000001</v>
      </c>
      <c r="I3740" s="87">
        <f>+IF(ISNUMBER(DATA!AD1041),DATA!AD1041,"n/a")</f>
        <v>76002</v>
      </c>
      <c r="J3740" s="78">
        <f>+IF(ISNUMBER(DATA!AE1041),DATA!AE1041,"n/a")</f>
        <v>0.28799999999999998</v>
      </c>
      <c r="K3740" s="87">
        <f>+IF(ISNUMBER(DATA!AN1041),DATA!AN1041,"n/a")</f>
        <v>138412</v>
      </c>
      <c r="L3740" s="78">
        <f>+IF(ISNUMBER(DATA!AO1041),DATA!AO1041,"n/a")</f>
        <v>0.24399999999999999</v>
      </c>
      <c r="M3740" s="67"/>
      <c r="N3740" s="67"/>
      <c r="O3740" s="67"/>
      <c r="P3740" s="67"/>
      <c r="Q3740" s="67"/>
      <c r="S3740" s="71"/>
      <c r="U3740" s="71"/>
      <c r="W3740" s="71"/>
      <c r="Y3740" s="71"/>
    </row>
    <row r="3741" spans="1:25" s="70" customFormat="1" x14ac:dyDescent="0.2">
      <c r="A3741" s="67" t="s">
        <v>28</v>
      </c>
      <c r="B3741" s="67" t="s">
        <v>24</v>
      </c>
      <c r="C3741" s="67" t="s">
        <v>9</v>
      </c>
      <c r="D3741" s="67" t="s">
        <v>285</v>
      </c>
      <c r="E3741" s="87">
        <f>+IF(ISNUMBER(DATA!J1042),DATA!J1042,"n/a")</f>
        <v>10170</v>
      </c>
      <c r="F3741" s="78">
        <f>+IF(ISNUMBER(DATA!K1042),DATA!K1042,"n/a")</f>
        <v>0.47799999999999998</v>
      </c>
      <c r="G3741" s="87">
        <f>+IF(ISNUMBER(DATA!T1042),DATA!T1042,"n/a")</f>
        <v>35889</v>
      </c>
      <c r="H3741" s="78">
        <f>+IF(ISNUMBER(DATA!U1042),DATA!U1042,"n/a")</f>
        <v>0.60099999999999998</v>
      </c>
      <c r="I3741" s="87">
        <f>+IF(ISNUMBER(DATA!AD1042),DATA!AD1042,"n/a")</f>
        <v>78254</v>
      </c>
      <c r="J3741" s="78">
        <f>+IF(ISNUMBER(DATA!AE1042),DATA!AE1042,"n/a")</f>
        <v>0.65100000000000002</v>
      </c>
      <c r="K3741" s="87">
        <f>+IF(ISNUMBER(DATA!AN1042),DATA!AN1042,"n/a")</f>
        <v>144468</v>
      </c>
      <c r="L3741" s="78">
        <f>+IF(ISNUMBER(DATA!AO1042),DATA!AO1042,"n/a")</f>
        <v>0.70299999999999996</v>
      </c>
      <c r="M3741" s="67"/>
      <c r="N3741" s="67"/>
      <c r="O3741" s="67"/>
      <c r="P3741" s="67"/>
      <c r="Q3741" s="67"/>
      <c r="S3741" s="71"/>
      <c r="U3741" s="71"/>
      <c r="W3741" s="71"/>
      <c r="Y3741" s="71"/>
    </row>
    <row r="3742" spans="1:25" s="70" customFormat="1" x14ac:dyDescent="0.2">
      <c r="A3742" s="67" t="s">
        <v>28</v>
      </c>
      <c r="B3742" s="67" t="s">
        <v>24</v>
      </c>
      <c r="C3742" s="67" t="s">
        <v>9</v>
      </c>
      <c r="D3742" s="67" t="s">
        <v>286</v>
      </c>
      <c r="E3742" s="87">
        <f>+IF(ISNUMBER(DATA!J1043),DATA!J1043,"n/a")</f>
        <v>10163</v>
      </c>
      <c r="F3742" s="78">
        <f>+IF(ISNUMBER(DATA!K1043),DATA!K1043,"n/a")</f>
        <v>-0.28000000000000003</v>
      </c>
      <c r="G3742" s="87">
        <f>+IF(ISNUMBER(DATA!T1043),DATA!T1043,"n/a")</f>
        <v>51249</v>
      </c>
      <c r="H3742" s="78">
        <f>+IF(ISNUMBER(DATA!U1043),DATA!U1043,"n/a")</f>
        <v>4.3999999999999997E-2</v>
      </c>
      <c r="I3742" s="87">
        <f>+IF(ISNUMBER(DATA!AD1043),DATA!AD1043,"n/a")</f>
        <v>118470</v>
      </c>
      <c r="J3742" s="78">
        <f>+IF(ISNUMBER(DATA!AE1043),DATA!AE1043,"n/a")</f>
        <v>8.8999999999999996E-2</v>
      </c>
      <c r="K3742" s="87">
        <f>+IF(ISNUMBER(DATA!AN1043),DATA!AN1043,"n/a")</f>
        <v>217282</v>
      </c>
      <c r="L3742" s="78">
        <f>+IF(ISNUMBER(DATA!AO1043),DATA!AO1043,"n/a")</f>
        <v>0.34</v>
      </c>
      <c r="M3742" s="67"/>
      <c r="N3742" s="67"/>
      <c r="O3742" s="67"/>
      <c r="P3742" s="67"/>
      <c r="Q3742" s="67"/>
      <c r="S3742" s="71"/>
      <c r="U3742" s="71"/>
      <c r="W3742" s="71"/>
      <c r="Y3742" s="71"/>
    </row>
    <row r="3743" spans="1:25" s="70" customFormat="1" x14ac:dyDescent="0.2">
      <c r="A3743" s="67" t="s">
        <v>28</v>
      </c>
      <c r="B3743" s="67" t="s">
        <v>24</v>
      </c>
      <c r="C3743" s="67" t="s">
        <v>9</v>
      </c>
      <c r="D3743" s="67" t="s">
        <v>287</v>
      </c>
      <c r="E3743" s="87">
        <f>+IF(ISNUMBER(DATA!J1044),DATA!J1044,"n/a")</f>
        <v>43607</v>
      </c>
      <c r="F3743" s="78">
        <f>+IF(ISNUMBER(DATA!K1044),DATA!K1044,"n/a")</f>
        <v>0.81499999999999995</v>
      </c>
      <c r="G3743" s="87">
        <f>+IF(ISNUMBER(DATA!T1044),DATA!T1044,"n/a")</f>
        <v>113697</v>
      </c>
      <c r="H3743" s="78">
        <f>+IF(ISNUMBER(DATA!U1044),DATA!U1044,"n/a")</f>
        <v>0.13700000000000001</v>
      </c>
      <c r="I3743" s="87">
        <f>+IF(ISNUMBER(DATA!AD1044),DATA!AD1044,"n/a")</f>
        <v>246738</v>
      </c>
      <c r="J3743" s="78">
        <f>+IF(ISNUMBER(DATA!AE1044),DATA!AE1044,"n/a")</f>
        <v>0.16600000000000001</v>
      </c>
      <c r="K3743" s="87">
        <f>+IF(ISNUMBER(DATA!AN1044),DATA!AN1044,"n/a")</f>
        <v>463650</v>
      </c>
      <c r="L3743" s="78">
        <f>+IF(ISNUMBER(DATA!AO1044),DATA!AO1044,"n/a")</f>
        <v>0.127</v>
      </c>
      <c r="M3743" s="67"/>
      <c r="N3743" s="67"/>
      <c r="O3743" s="67"/>
      <c r="P3743" s="67"/>
      <c r="Q3743" s="67"/>
      <c r="S3743" s="71"/>
      <c r="U3743" s="71"/>
      <c r="W3743" s="71"/>
      <c r="Y3743" s="71"/>
    </row>
    <row r="3744" spans="1:25" s="70" customFormat="1" x14ac:dyDescent="0.2">
      <c r="A3744" s="67" t="s">
        <v>28</v>
      </c>
      <c r="B3744" s="67" t="s">
        <v>24</v>
      </c>
      <c r="C3744" s="67" t="s">
        <v>9</v>
      </c>
      <c r="D3744" s="67" t="s">
        <v>288</v>
      </c>
      <c r="E3744" s="87">
        <f>+IF(ISNUMBER(DATA!J1045),DATA!J1045,"n/a")</f>
        <v>32064</v>
      </c>
      <c r="F3744" s="78">
        <f>+IF(ISNUMBER(DATA!K1045),DATA!K1045,"n/a")</f>
        <v>0.66600000000000004</v>
      </c>
      <c r="G3744" s="87">
        <f>+IF(ISNUMBER(DATA!T1045),DATA!T1045,"n/a")</f>
        <v>91029</v>
      </c>
      <c r="H3744" s="78">
        <f>+IF(ISNUMBER(DATA!U1045),DATA!U1045,"n/a")</f>
        <v>3.2000000000000001E-2</v>
      </c>
      <c r="I3744" s="87">
        <f>+IF(ISNUMBER(DATA!AD1045),DATA!AD1045,"n/a")</f>
        <v>189549</v>
      </c>
      <c r="J3744" s="78">
        <f>+IF(ISNUMBER(DATA!AE1045),DATA!AE1045,"n/a")</f>
        <v>1.2E-2</v>
      </c>
      <c r="K3744" s="87">
        <f>+IF(ISNUMBER(DATA!AN1045),DATA!AN1045,"n/a")</f>
        <v>352223</v>
      </c>
      <c r="L3744" s="78">
        <f>+IF(ISNUMBER(DATA!AO1045),DATA!AO1045,"n/a")</f>
        <v>1E-3</v>
      </c>
      <c r="M3744" s="67"/>
      <c r="N3744" s="67"/>
      <c r="O3744" s="67"/>
      <c r="P3744" s="67"/>
      <c r="Q3744" s="67"/>
      <c r="S3744" s="71"/>
      <c r="U3744" s="71"/>
      <c r="W3744" s="71"/>
      <c r="Y3744" s="71"/>
    </row>
    <row r="3745" spans="1:25" s="70" customFormat="1" x14ac:dyDescent="0.2">
      <c r="A3745" s="67" t="s">
        <v>28</v>
      </c>
      <c r="B3745" s="67" t="s">
        <v>24</v>
      </c>
      <c r="C3745" s="67" t="s">
        <v>9</v>
      </c>
      <c r="D3745" s="67" t="s">
        <v>289</v>
      </c>
      <c r="E3745" s="87">
        <f>+IF(ISNUMBER(DATA!J1046),DATA!J1046,"n/a")</f>
        <v>8422</v>
      </c>
      <c r="F3745" s="78">
        <f>+IF(ISNUMBER(DATA!K1046),DATA!K1046,"n/a")</f>
        <v>-7.2999999999999995E-2</v>
      </c>
      <c r="G3745" s="87">
        <f>+IF(ISNUMBER(DATA!T1046),DATA!T1046,"n/a")</f>
        <v>34209</v>
      </c>
      <c r="H3745" s="78">
        <f>+IF(ISNUMBER(DATA!U1046),DATA!U1046,"n/a")</f>
        <v>-5.3999999999999999E-2</v>
      </c>
      <c r="I3745" s="87">
        <f>+IF(ISNUMBER(DATA!AD1046),DATA!AD1046,"n/a")</f>
        <v>76251</v>
      </c>
      <c r="J3745" s="78">
        <f>+IF(ISNUMBER(DATA!AE1046),DATA!AE1046,"n/a")</f>
        <v>-1.4999999999999999E-2</v>
      </c>
      <c r="K3745" s="87">
        <f>+IF(ISNUMBER(DATA!AN1046),DATA!AN1046,"n/a")</f>
        <v>127666</v>
      </c>
      <c r="L3745" s="78">
        <f>+IF(ISNUMBER(DATA!AO1046),DATA!AO1046,"n/a")</f>
        <v>1.4E-2</v>
      </c>
      <c r="M3745" s="67"/>
      <c r="N3745" s="67"/>
      <c r="O3745" s="67"/>
      <c r="P3745" s="67"/>
      <c r="Q3745" s="67"/>
      <c r="S3745" s="71"/>
      <c r="U3745" s="71"/>
      <c r="W3745" s="71"/>
      <c r="Y3745" s="71"/>
    </row>
    <row r="3746" spans="1:25" s="70" customFormat="1" x14ac:dyDescent="0.2">
      <c r="A3746" s="67" t="s">
        <v>28</v>
      </c>
      <c r="B3746" s="67" t="s">
        <v>24</v>
      </c>
      <c r="C3746" s="67" t="s">
        <v>9</v>
      </c>
      <c r="D3746" s="67" t="s">
        <v>290</v>
      </c>
      <c r="E3746" s="87">
        <f>+IF(ISNUMBER(DATA!J1047),DATA!J1047,"n/a")</f>
        <v>12860</v>
      </c>
      <c r="F3746" s="78">
        <f>+IF(ISNUMBER(DATA!K1047),DATA!K1047,"n/a")</f>
        <v>-0.20899999999999999</v>
      </c>
      <c r="G3746" s="87">
        <f>+IF(ISNUMBER(DATA!T1047),DATA!T1047,"n/a")</f>
        <v>55063</v>
      </c>
      <c r="H3746" s="78">
        <f>+IF(ISNUMBER(DATA!U1047),DATA!U1047,"n/a")</f>
        <v>-7.5999999999999998E-2</v>
      </c>
      <c r="I3746" s="87">
        <f>+IF(ISNUMBER(DATA!AD1047),DATA!AD1047,"n/a")</f>
        <v>116704</v>
      </c>
      <c r="J3746" s="78">
        <f>+IF(ISNUMBER(DATA!AE1047),DATA!AE1047,"n/a")</f>
        <v>-4.4999999999999998E-2</v>
      </c>
      <c r="K3746" s="87">
        <f>+IF(ISNUMBER(DATA!AN1047),DATA!AN1047,"n/a")</f>
        <v>190316</v>
      </c>
      <c r="L3746" s="78">
        <f>+IF(ISNUMBER(DATA!AO1047),DATA!AO1047,"n/a")</f>
        <v>-3.5999999999999997E-2</v>
      </c>
      <c r="M3746" s="67"/>
      <c r="N3746" s="67"/>
      <c r="O3746" s="67"/>
      <c r="P3746" s="67"/>
      <c r="Q3746" s="67"/>
      <c r="S3746" s="71"/>
      <c r="U3746" s="71"/>
      <c r="W3746" s="71"/>
      <c r="Y3746" s="71"/>
    </row>
    <row r="3747" spans="1:25" s="70" customFormat="1" x14ac:dyDescent="0.2">
      <c r="A3747" s="67" t="s">
        <v>28</v>
      </c>
      <c r="B3747" s="67" t="s">
        <v>24</v>
      </c>
      <c r="C3747" s="67" t="s">
        <v>9</v>
      </c>
      <c r="D3747" s="67" t="s">
        <v>291</v>
      </c>
      <c r="E3747" s="87">
        <f>+IF(ISNUMBER(DATA!J1048),DATA!J1048,"n/a")</f>
        <v>8429</v>
      </c>
      <c r="F3747" s="78">
        <f>+IF(ISNUMBER(DATA!K1048),DATA!K1048,"n/a")</f>
        <v>0.68</v>
      </c>
      <c r="G3747" s="87">
        <f>+IF(ISNUMBER(DATA!T1048),DATA!T1048,"n/a")</f>
        <v>29373</v>
      </c>
      <c r="H3747" s="78">
        <f>+IF(ISNUMBER(DATA!U1048),DATA!U1048,"n/a")</f>
        <v>0.98599999999999999</v>
      </c>
      <c r="I3747" s="87">
        <f>+IF(ISNUMBER(DATA!AD1048),DATA!AD1048,"n/a")</f>
        <v>60275</v>
      </c>
      <c r="J3747" s="78">
        <f>+IF(ISNUMBER(DATA!AE1048),DATA!AE1048,"n/a")</f>
        <v>0.96499999999999997</v>
      </c>
      <c r="K3747" s="87">
        <f>+IF(ISNUMBER(DATA!AN1048),DATA!AN1048,"n/a")</f>
        <v>109259</v>
      </c>
      <c r="L3747" s="78">
        <f>+IF(ISNUMBER(DATA!AO1048),DATA!AO1048,"n/a")</f>
        <v>0.85699999999999998</v>
      </c>
      <c r="M3747" s="67"/>
      <c r="N3747" s="67"/>
      <c r="O3747" s="67"/>
      <c r="P3747" s="67"/>
      <c r="Q3747" s="67"/>
      <c r="S3747" s="71"/>
      <c r="U3747" s="71"/>
      <c r="W3747" s="71"/>
      <c r="Y3747" s="71"/>
    </row>
    <row r="3748" spans="1:25" s="70" customFormat="1" x14ac:dyDescent="0.2">
      <c r="A3748" s="67" t="s">
        <v>28</v>
      </c>
      <c r="B3748" s="67" t="s">
        <v>24</v>
      </c>
      <c r="C3748" s="67" t="s">
        <v>9</v>
      </c>
      <c r="D3748" s="67" t="s">
        <v>292</v>
      </c>
      <c r="E3748" s="87">
        <f>+IF(ISNUMBER(DATA!J1049),DATA!J1049,"n/a")</f>
        <v>12821</v>
      </c>
      <c r="F3748" s="78">
        <f>+IF(ISNUMBER(DATA!K1049),DATA!K1049,"n/a")</f>
        <v>0.92200000000000004</v>
      </c>
      <c r="G3748" s="87">
        <f>+IF(ISNUMBER(DATA!T1049),DATA!T1049,"n/a")</f>
        <v>33220</v>
      </c>
      <c r="H3748" s="78">
        <f>+IF(ISNUMBER(DATA!U1049),DATA!U1049,"n/a")</f>
        <v>0.20200000000000001</v>
      </c>
      <c r="I3748" s="87">
        <f>+IF(ISNUMBER(DATA!AD1049),DATA!AD1049,"n/a")</f>
        <v>72619</v>
      </c>
      <c r="J3748" s="78">
        <f>+IF(ISNUMBER(DATA!AE1049),DATA!AE1049,"n/a")</f>
        <v>0.25800000000000001</v>
      </c>
      <c r="K3748" s="87">
        <f>+IF(ISNUMBER(DATA!AN1049),DATA!AN1049,"n/a")</f>
        <v>136102</v>
      </c>
      <c r="L3748" s="78">
        <f>+IF(ISNUMBER(DATA!AO1049),DATA!AO1049,"n/a")</f>
        <v>0.23899999999999999</v>
      </c>
      <c r="M3748" s="67"/>
      <c r="N3748" s="67"/>
      <c r="O3748" s="67"/>
      <c r="P3748" s="67"/>
      <c r="Q3748" s="67"/>
      <c r="S3748" s="71"/>
      <c r="U3748" s="71"/>
      <c r="W3748" s="71"/>
      <c r="Y3748" s="71"/>
    </row>
    <row r="3749" spans="1:25" s="70" customFormat="1" x14ac:dyDescent="0.2">
      <c r="A3749" s="67" t="s">
        <v>28</v>
      </c>
      <c r="B3749" s="67" t="s">
        <v>24</v>
      </c>
      <c r="C3749" s="67" t="s">
        <v>9</v>
      </c>
      <c r="D3749" s="67" t="s">
        <v>293</v>
      </c>
      <c r="E3749" s="87">
        <f>+IF(ISNUMBER(DATA!J1050),DATA!J1050,"n/a")</f>
        <v>4370</v>
      </c>
      <c r="F3749" s="78">
        <f>+IF(ISNUMBER(DATA!K1050),DATA!K1050,"n/a")</f>
        <v>0.52300000000000002</v>
      </c>
      <c r="G3749" s="87">
        <f>+IF(ISNUMBER(DATA!T1050),DATA!T1050,"n/a")</f>
        <v>14949</v>
      </c>
      <c r="H3749" s="78">
        <f>+IF(ISNUMBER(DATA!U1050),DATA!U1050,"n/a")</f>
        <v>0.57399999999999995</v>
      </c>
      <c r="I3749" s="87">
        <f>+IF(ISNUMBER(DATA!AD1050),DATA!AD1050,"n/a")</f>
        <v>29825</v>
      </c>
      <c r="J3749" s="78">
        <f>+IF(ISNUMBER(DATA!AE1050),DATA!AE1050,"n/a")</f>
        <v>0.503</v>
      </c>
      <c r="K3749" s="87">
        <f>+IF(ISNUMBER(DATA!AN1050),DATA!AN1050,"n/a")</f>
        <v>51615</v>
      </c>
      <c r="L3749" s="78">
        <f>+IF(ISNUMBER(DATA!AO1050),DATA!AO1050,"n/a")</f>
        <v>0.36</v>
      </c>
      <c r="M3749" s="67"/>
      <c r="N3749" s="67"/>
      <c r="O3749" s="67"/>
      <c r="P3749" s="67"/>
      <c r="Q3749" s="67"/>
      <c r="S3749" s="71"/>
      <c r="U3749" s="71"/>
      <c r="W3749" s="71"/>
      <c r="Y3749" s="71"/>
    </row>
    <row r="3750" spans="1:25" s="70" customFormat="1" x14ac:dyDescent="0.2">
      <c r="A3750" s="67" t="s">
        <v>28</v>
      </c>
      <c r="B3750" s="67" t="s">
        <v>24</v>
      </c>
      <c r="C3750" s="67" t="s">
        <v>9</v>
      </c>
      <c r="D3750" s="67" t="s">
        <v>294</v>
      </c>
      <c r="E3750" s="87">
        <f>+IF(ISNUMBER(DATA!J1051),DATA!J1051,"n/a")</f>
        <v>2889</v>
      </c>
      <c r="F3750" s="78">
        <f>+IF(ISNUMBER(DATA!K1051),DATA!K1051,"n/a")</f>
        <v>0.127</v>
      </c>
      <c r="G3750" s="87">
        <f>+IF(ISNUMBER(DATA!T1051),DATA!T1051,"n/a")</f>
        <v>11448</v>
      </c>
      <c r="H3750" s="78">
        <f>+IF(ISNUMBER(DATA!U1051),DATA!U1051,"n/a")</f>
        <v>0.41099999999999998</v>
      </c>
      <c r="I3750" s="87">
        <f>+IF(ISNUMBER(DATA!AD1051),DATA!AD1051,"n/a")</f>
        <v>29208</v>
      </c>
      <c r="J3750" s="78">
        <f>+IF(ISNUMBER(DATA!AE1051),DATA!AE1051,"n/a")</f>
        <v>0.56499999999999995</v>
      </c>
      <c r="K3750" s="87">
        <f>+IF(ISNUMBER(DATA!AN1051),DATA!AN1051,"n/a")</f>
        <v>47080</v>
      </c>
      <c r="L3750" s="78">
        <f>+IF(ISNUMBER(DATA!AO1051),DATA!AO1051,"n/a")</f>
        <v>0.307</v>
      </c>
      <c r="M3750" s="67"/>
      <c r="N3750" s="67"/>
      <c r="O3750" s="67"/>
      <c r="P3750" s="67"/>
      <c r="Q3750" s="67"/>
      <c r="S3750" s="71"/>
      <c r="U3750" s="71"/>
      <c r="W3750" s="71"/>
      <c r="Y3750" s="71"/>
    </row>
    <row r="3751" spans="1:25" s="70" customFormat="1" x14ac:dyDescent="0.2">
      <c r="A3751" s="67" t="s">
        <v>28</v>
      </c>
      <c r="B3751" s="67" t="s">
        <v>24</v>
      </c>
      <c r="C3751" s="67" t="s">
        <v>9</v>
      </c>
      <c r="D3751" s="67" t="s">
        <v>295</v>
      </c>
      <c r="E3751" s="87">
        <f>+IF(ISNUMBER(DATA!J1052),DATA!J1052,"n/a")</f>
        <v>22963</v>
      </c>
      <c r="F3751" s="78">
        <f>+IF(ISNUMBER(DATA!K1052),DATA!K1052,"n/a")</f>
        <v>0.125</v>
      </c>
      <c r="G3751" s="87">
        <f>+IF(ISNUMBER(DATA!T1052),DATA!T1052,"n/a")</f>
        <v>74647</v>
      </c>
      <c r="H3751" s="78">
        <f>+IF(ISNUMBER(DATA!U1052),DATA!U1052,"n/a")</f>
        <v>0.13700000000000001</v>
      </c>
      <c r="I3751" s="87">
        <f>+IF(ISNUMBER(DATA!AD1052),DATA!AD1052,"n/a")</f>
        <v>156527</v>
      </c>
      <c r="J3751" s="78">
        <f>+IF(ISNUMBER(DATA!AE1052),DATA!AE1052,"n/a")</f>
        <v>0.13</v>
      </c>
      <c r="K3751" s="87">
        <f>+IF(ISNUMBER(DATA!AN1052),DATA!AN1052,"n/a")</f>
        <v>306403</v>
      </c>
      <c r="L3751" s="78">
        <f>+IF(ISNUMBER(DATA!AO1052),DATA!AO1052,"n/a")</f>
        <v>0.19800000000000001</v>
      </c>
      <c r="M3751" s="67"/>
      <c r="N3751" s="67"/>
      <c r="O3751" s="67"/>
      <c r="P3751" s="67"/>
      <c r="Q3751" s="67"/>
      <c r="S3751" s="71"/>
      <c r="U3751" s="71"/>
      <c r="W3751" s="71"/>
      <c r="Y3751" s="71"/>
    </row>
    <row r="3752" spans="1:25" s="70" customFormat="1" x14ac:dyDescent="0.2">
      <c r="A3752" s="67" t="s">
        <v>28</v>
      </c>
      <c r="B3752" s="67" t="s">
        <v>24</v>
      </c>
      <c r="C3752" s="67" t="s">
        <v>9</v>
      </c>
      <c r="D3752" s="67" t="s">
        <v>296</v>
      </c>
      <c r="E3752" s="87">
        <f>+IF(ISNUMBER(DATA!J1053),DATA!J1053,"n/a")</f>
        <v>5484</v>
      </c>
      <c r="F3752" s="78">
        <f>+IF(ISNUMBER(DATA!K1053),DATA!K1053,"n/a")</f>
        <v>1.095</v>
      </c>
      <c r="G3752" s="87">
        <f>+IF(ISNUMBER(DATA!T1053),DATA!T1053,"n/a")</f>
        <v>14021</v>
      </c>
      <c r="H3752" s="78">
        <f>+IF(ISNUMBER(DATA!U1053),DATA!U1053,"n/a")</f>
        <v>0.30499999999999999</v>
      </c>
      <c r="I3752" s="87">
        <f>+IF(ISNUMBER(DATA!AD1053),DATA!AD1053,"n/a")</f>
        <v>30364</v>
      </c>
      <c r="J3752" s="78">
        <f>+IF(ISNUMBER(DATA!AE1053),DATA!AE1053,"n/a")</f>
        <v>0.35</v>
      </c>
      <c r="K3752" s="87">
        <f>+IF(ISNUMBER(DATA!AN1053),DATA!AN1053,"n/a")</f>
        <v>57672</v>
      </c>
      <c r="L3752" s="78">
        <f>+IF(ISNUMBER(DATA!AO1053),DATA!AO1053,"n/a")</f>
        <v>0.29399999999999998</v>
      </c>
      <c r="M3752" s="67"/>
      <c r="N3752" s="67"/>
      <c r="O3752" s="67"/>
      <c r="P3752" s="67"/>
      <c r="Q3752" s="67"/>
      <c r="S3752" s="71"/>
      <c r="U3752" s="71"/>
      <c r="W3752" s="71"/>
      <c r="Y3752" s="71"/>
    </row>
    <row r="3753" spans="1:25" s="70" customFormat="1" x14ac:dyDescent="0.2">
      <c r="A3753" s="67" t="s">
        <v>28</v>
      </c>
      <c r="B3753" s="67" t="s">
        <v>24</v>
      </c>
      <c r="C3753" s="67" t="s">
        <v>9</v>
      </c>
      <c r="D3753" s="67" t="s">
        <v>297</v>
      </c>
      <c r="E3753" s="87">
        <f>+IF(ISNUMBER(DATA!J1054),DATA!J1054,"n/a")</f>
        <v>10946</v>
      </c>
      <c r="F3753" s="78">
        <f>+IF(ISNUMBER(DATA!K1054),DATA!K1054,"n/a")</f>
        <v>0.223</v>
      </c>
      <c r="G3753" s="87">
        <f>+IF(ISNUMBER(DATA!T1054),DATA!T1054,"n/a")</f>
        <v>37177</v>
      </c>
      <c r="H3753" s="78">
        <f>+IF(ISNUMBER(DATA!U1054),DATA!U1054,"n/a")</f>
        <v>0.25700000000000001</v>
      </c>
      <c r="I3753" s="87">
        <f>+IF(ISNUMBER(DATA!AD1054),DATA!AD1054,"n/a")</f>
        <v>71009</v>
      </c>
      <c r="J3753" s="78">
        <f>+IF(ISNUMBER(DATA!AE1054),DATA!AE1054,"n/a")</f>
        <v>0.17599999999999999</v>
      </c>
      <c r="K3753" s="87">
        <f>+IF(ISNUMBER(DATA!AN1054),DATA!AN1054,"n/a")</f>
        <v>130299</v>
      </c>
      <c r="L3753" s="78">
        <f>+IF(ISNUMBER(DATA!AO1054),DATA!AO1054,"n/a")</f>
        <v>9.0999999999999998E-2</v>
      </c>
      <c r="M3753" s="67"/>
      <c r="N3753" s="67"/>
      <c r="O3753" s="67"/>
      <c r="P3753" s="67"/>
      <c r="Q3753" s="67"/>
      <c r="S3753" s="71"/>
      <c r="U3753" s="71"/>
      <c r="W3753" s="71"/>
      <c r="Y3753" s="71"/>
    </row>
    <row r="3754" spans="1:25" s="70" customFormat="1" x14ac:dyDescent="0.2">
      <c r="A3754" s="67" t="s">
        <v>28</v>
      </c>
      <c r="B3754" s="67" t="s">
        <v>24</v>
      </c>
      <c r="C3754" s="67" t="s">
        <v>9</v>
      </c>
      <c r="D3754" s="67" t="s">
        <v>298</v>
      </c>
      <c r="E3754" s="87">
        <f>+IF(ISNUMBER(DATA!J1055),DATA!J1055,"n/a")</f>
        <v>3598</v>
      </c>
      <c r="F3754" s="78">
        <f>+IF(ISNUMBER(DATA!K1055),DATA!K1055,"n/a")</f>
        <v>0.19400000000000001</v>
      </c>
      <c r="G3754" s="87">
        <f>+IF(ISNUMBER(DATA!T1055),DATA!T1055,"n/a")</f>
        <v>11499</v>
      </c>
      <c r="H3754" s="78">
        <f>+IF(ISNUMBER(DATA!U1055),DATA!U1055,"n/a")</f>
        <v>0.11899999999999999</v>
      </c>
      <c r="I3754" s="87">
        <f>+IF(ISNUMBER(DATA!AD1055),DATA!AD1055,"n/a")</f>
        <v>26226</v>
      </c>
      <c r="J3754" s="78">
        <f>+IF(ISNUMBER(DATA!AE1055),DATA!AE1055,"n/a")</f>
        <v>0.124</v>
      </c>
      <c r="K3754" s="87">
        <f>+IF(ISNUMBER(DATA!AN1055),DATA!AN1055,"n/a")</f>
        <v>48341</v>
      </c>
      <c r="L3754" s="78">
        <f>+IF(ISNUMBER(DATA!AO1055),DATA!AO1055,"n/a")</f>
        <v>0.123</v>
      </c>
      <c r="M3754" s="67"/>
      <c r="N3754" s="67"/>
      <c r="O3754" s="67"/>
      <c r="P3754" s="67"/>
      <c r="Q3754" s="67"/>
      <c r="S3754" s="71"/>
      <c r="U3754" s="71"/>
      <c r="W3754" s="71"/>
      <c r="Y3754" s="71"/>
    </row>
    <row r="3755" spans="1:25" s="70" customFormat="1" x14ac:dyDescent="0.2">
      <c r="A3755" s="67" t="s">
        <v>28</v>
      </c>
      <c r="B3755" s="67" t="s">
        <v>24</v>
      </c>
      <c r="C3755" s="67" t="s">
        <v>9</v>
      </c>
      <c r="D3755" s="67" t="s">
        <v>299</v>
      </c>
      <c r="E3755" s="87">
        <f>+IF(ISNUMBER(DATA!J1056),DATA!J1056,"n/a")</f>
        <v>3575</v>
      </c>
      <c r="F3755" s="78">
        <f>+IF(ISNUMBER(DATA!K1056),DATA!K1056,"n/a")</f>
        <v>0.158</v>
      </c>
      <c r="G3755" s="87">
        <f>+IF(ISNUMBER(DATA!T1056),DATA!T1056,"n/a")</f>
        <v>12615</v>
      </c>
      <c r="H3755" s="78">
        <f>+IF(ISNUMBER(DATA!U1056),DATA!U1056,"n/a")</f>
        <v>0.14699999999999999</v>
      </c>
      <c r="I3755" s="87">
        <f>+IF(ISNUMBER(DATA!AD1056),DATA!AD1056,"n/a")</f>
        <v>27849</v>
      </c>
      <c r="J3755" s="78">
        <f>+IF(ISNUMBER(DATA!AE1056),DATA!AE1056,"n/a")</f>
        <v>0.13300000000000001</v>
      </c>
      <c r="K3755" s="87">
        <f>+IF(ISNUMBER(DATA!AN1056),DATA!AN1056,"n/a")</f>
        <v>49764</v>
      </c>
      <c r="L3755" s="78">
        <f>+IF(ISNUMBER(DATA!AO1056),DATA!AO1056,"n/a")</f>
        <v>0.161</v>
      </c>
      <c r="M3755" s="67"/>
      <c r="N3755" s="67"/>
      <c r="O3755" s="67"/>
      <c r="P3755" s="67"/>
      <c r="Q3755" s="67"/>
      <c r="S3755" s="71"/>
      <c r="U3755" s="71"/>
      <c r="W3755" s="71"/>
      <c r="Y3755" s="71"/>
    </row>
    <row r="3756" spans="1:25" s="70" customFormat="1" x14ac:dyDescent="0.2">
      <c r="A3756" s="67" t="s">
        <v>28</v>
      </c>
      <c r="B3756" s="67" t="s">
        <v>24</v>
      </c>
      <c r="C3756" s="67" t="s">
        <v>9</v>
      </c>
      <c r="D3756" s="67" t="s">
        <v>300</v>
      </c>
      <c r="E3756" s="87">
        <f>+IF(ISNUMBER(DATA!J1057),DATA!J1057,"n/a")</f>
        <v>2310</v>
      </c>
      <c r="F3756" s="78">
        <f>+IF(ISNUMBER(DATA!K1057),DATA!K1057,"n/a")</f>
        <v>0.52600000000000002</v>
      </c>
      <c r="G3756" s="87">
        <f>+IF(ISNUMBER(DATA!T1057),DATA!T1057,"n/a")</f>
        <v>8312</v>
      </c>
      <c r="H3756" s="78">
        <f>+IF(ISNUMBER(DATA!U1057),DATA!U1057,"n/a")</f>
        <v>0.77300000000000002</v>
      </c>
      <c r="I3756" s="87">
        <f>+IF(ISNUMBER(DATA!AD1057),DATA!AD1057,"n/a")</f>
        <v>18125</v>
      </c>
      <c r="J3756" s="78">
        <f>+IF(ISNUMBER(DATA!AE1057),DATA!AE1057,"n/a")</f>
        <v>0.871</v>
      </c>
      <c r="K3756" s="87">
        <f>+IF(ISNUMBER(DATA!AN1057),DATA!AN1057,"n/a")</f>
        <v>32043</v>
      </c>
      <c r="L3756" s="78">
        <f>+IF(ISNUMBER(DATA!AO1057),DATA!AO1057,"n/a")</f>
        <v>0.745</v>
      </c>
      <c r="M3756" s="67"/>
      <c r="N3756" s="67"/>
      <c r="O3756" s="67"/>
      <c r="P3756" s="67"/>
      <c r="Q3756" s="67"/>
      <c r="S3756" s="71"/>
      <c r="U3756" s="71"/>
      <c r="W3756" s="71"/>
      <c r="Y3756" s="71"/>
    </row>
    <row r="3757" spans="1:25" s="70" customFormat="1" x14ac:dyDescent="0.2">
      <c r="A3757" s="67" t="s">
        <v>28</v>
      </c>
      <c r="B3757" s="67" t="s">
        <v>24</v>
      </c>
      <c r="C3757" s="67" t="s">
        <v>9</v>
      </c>
      <c r="D3757" s="67" t="s">
        <v>301</v>
      </c>
      <c r="E3757" s="87">
        <f>+IF(ISNUMBER(DATA!J1058),DATA!J1058,"n/a")</f>
        <v>8226</v>
      </c>
      <c r="F3757" s="78">
        <f>+IF(ISNUMBER(DATA!K1058),DATA!K1058,"n/a")</f>
        <v>1.1759999999999999</v>
      </c>
      <c r="G3757" s="87">
        <f>+IF(ISNUMBER(DATA!T1058),DATA!T1058,"n/a")</f>
        <v>27265</v>
      </c>
      <c r="H3757" s="78">
        <f>+IF(ISNUMBER(DATA!U1058),DATA!U1058,"n/a")</f>
        <v>1.2849999999999999</v>
      </c>
      <c r="I3757" s="87">
        <f>+IF(ISNUMBER(DATA!AD1058),DATA!AD1058,"n/a")</f>
        <v>55827</v>
      </c>
      <c r="J3757" s="78">
        <f>+IF(ISNUMBER(DATA!AE1058),DATA!AE1058,"n/a")</f>
        <v>1.119</v>
      </c>
      <c r="K3757" s="87">
        <f>+IF(ISNUMBER(DATA!AN1058),DATA!AN1058,"n/a")</f>
        <v>90023</v>
      </c>
      <c r="L3757" s="78">
        <f>+IF(ISNUMBER(DATA!AO1058),DATA!AO1058,"n/a")</f>
        <v>0.78600000000000003</v>
      </c>
      <c r="M3757" s="67"/>
      <c r="N3757" s="67"/>
      <c r="O3757" s="67"/>
      <c r="P3757" s="67"/>
      <c r="Q3757" s="67"/>
      <c r="S3757" s="71"/>
      <c r="U3757" s="71"/>
      <c r="W3757" s="71"/>
      <c r="Y3757" s="71"/>
    </row>
    <row r="3758" spans="1:25" s="70" customFormat="1" x14ac:dyDescent="0.2">
      <c r="A3758" s="67" t="s">
        <v>28</v>
      </c>
      <c r="B3758" s="67" t="s">
        <v>24</v>
      </c>
      <c r="C3758" s="67" t="s">
        <v>9</v>
      </c>
      <c r="D3758" s="67" t="s">
        <v>302</v>
      </c>
      <c r="E3758" s="87">
        <f>+IF(ISNUMBER(DATA!J1059),DATA!J1059,"n/a")</f>
        <v>88249</v>
      </c>
      <c r="F3758" s="78">
        <f>+IF(ISNUMBER(DATA!K1059),DATA!K1059,"n/a")</f>
        <v>-3.0000000000000001E-3</v>
      </c>
      <c r="G3758" s="87">
        <f>+IF(ISNUMBER(DATA!T1059),DATA!T1059,"n/a")</f>
        <v>377980</v>
      </c>
      <c r="H3758" s="78">
        <f>+IF(ISNUMBER(DATA!U1059),DATA!U1059,"n/a")</f>
        <v>0.11700000000000001</v>
      </c>
      <c r="I3758" s="87">
        <f>+IF(ISNUMBER(DATA!AD1059),DATA!AD1059,"n/a")</f>
        <v>810092</v>
      </c>
      <c r="J3758" s="78">
        <f>+IF(ISNUMBER(DATA!AE1059),DATA!AE1059,"n/a")</f>
        <v>0.16200000000000001</v>
      </c>
      <c r="K3758" s="87">
        <f>+IF(ISNUMBER(DATA!AN1059),DATA!AN1059,"n/a")</f>
        <v>1288734</v>
      </c>
      <c r="L3758" s="78">
        <f>+IF(ISNUMBER(DATA!AO1059),DATA!AO1059,"n/a")</f>
        <v>0.11799999999999999</v>
      </c>
      <c r="M3758" s="67"/>
      <c r="N3758" s="67"/>
      <c r="O3758" s="67"/>
      <c r="P3758" s="67"/>
      <c r="Q3758" s="67"/>
      <c r="S3758" s="71"/>
      <c r="U3758" s="71"/>
      <c r="W3758" s="71"/>
      <c r="Y3758" s="71"/>
    </row>
    <row r="3759" spans="1:25" s="70" customFormat="1" x14ac:dyDescent="0.2">
      <c r="A3759" s="67" t="s">
        <v>28</v>
      </c>
      <c r="B3759" s="67" t="s">
        <v>24</v>
      </c>
      <c r="C3759" s="67" t="s">
        <v>9</v>
      </c>
      <c r="D3759" s="67" t="s">
        <v>303</v>
      </c>
      <c r="E3759" s="87">
        <f>+IF(ISNUMBER(DATA!J1060),DATA!J1060,"n/a")</f>
        <v>11138</v>
      </c>
      <c r="F3759" s="78">
        <f>+IF(ISNUMBER(DATA!K1060),DATA!K1060,"n/a")</f>
        <v>8.0000000000000002E-3</v>
      </c>
      <c r="G3759" s="87">
        <f>+IF(ISNUMBER(DATA!T1060),DATA!T1060,"n/a")</f>
        <v>49129</v>
      </c>
      <c r="H3759" s="78">
        <f>+IF(ISNUMBER(DATA!U1060),DATA!U1060,"n/a")</f>
        <v>2.3E-2</v>
      </c>
      <c r="I3759" s="87">
        <f>+IF(ISNUMBER(DATA!AD1060),DATA!AD1060,"n/a")</f>
        <v>110411</v>
      </c>
      <c r="J3759" s="78">
        <f>+IF(ISNUMBER(DATA!AE1060),DATA!AE1060,"n/a")</f>
        <v>5.3999999999999999E-2</v>
      </c>
      <c r="K3759" s="87">
        <f>+IF(ISNUMBER(DATA!AN1060),DATA!AN1060,"n/a")</f>
        <v>184579</v>
      </c>
      <c r="L3759" s="78">
        <f>+IF(ISNUMBER(DATA!AO1060),DATA!AO1060,"n/a")</f>
        <v>2.9000000000000001E-2</v>
      </c>
      <c r="M3759" s="67"/>
      <c r="N3759" s="67"/>
      <c r="O3759" s="67"/>
      <c r="P3759" s="67"/>
      <c r="Q3759" s="67"/>
      <c r="S3759" s="71"/>
      <c r="U3759" s="71"/>
      <c r="W3759" s="71"/>
      <c r="Y3759" s="71"/>
    </row>
    <row r="3760" spans="1:25" s="70" customFormat="1" x14ac:dyDescent="0.2">
      <c r="A3760" s="67" t="s">
        <v>28</v>
      </c>
      <c r="B3760" s="67" t="s">
        <v>24</v>
      </c>
      <c r="C3760" s="67" t="s">
        <v>9</v>
      </c>
      <c r="D3760" s="67" t="s">
        <v>304</v>
      </c>
      <c r="E3760" s="87">
        <f>+IF(ISNUMBER(DATA!J1061),DATA!J1061,"n/a")</f>
        <v>1937</v>
      </c>
      <c r="F3760" s="78">
        <f>+IF(ISNUMBER(DATA!K1061),DATA!K1061,"n/a")</f>
        <v>0.38200000000000001</v>
      </c>
      <c r="G3760" s="87">
        <f>+IF(ISNUMBER(DATA!T1061),DATA!T1061,"n/a")</f>
        <v>7692</v>
      </c>
      <c r="H3760" s="78">
        <f>+IF(ISNUMBER(DATA!U1061),DATA!U1061,"n/a")</f>
        <v>0.49399999999999999</v>
      </c>
      <c r="I3760" s="87">
        <f>+IF(ISNUMBER(DATA!AD1061),DATA!AD1061,"n/a")</f>
        <v>16965</v>
      </c>
      <c r="J3760" s="78">
        <f>+IF(ISNUMBER(DATA!AE1061),DATA!AE1061,"n/a")</f>
        <v>0.47</v>
      </c>
      <c r="K3760" s="87">
        <f>+IF(ISNUMBER(DATA!AN1061),DATA!AN1061,"n/a")</f>
        <v>28902</v>
      </c>
      <c r="L3760" s="78">
        <f>+IF(ISNUMBER(DATA!AO1061),DATA!AO1061,"n/a")</f>
        <v>0.39500000000000002</v>
      </c>
      <c r="M3760" s="67"/>
      <c r="N3760" s="67"/>
      <c r="O3760" s="67"/>
      <c r="P3760" s="67"/>
      <c r="Q3760" s="67"/>
      <c r="S3760" s="71"/>
      <c r="U3760" s="71"/>
      <c r="W3760" s="71"/>
      <c r="Y3760" s="71"/>
    </row>
    <row r="3761" spans="1:25" s="70" customFormat="1" x14ac:dyDescent="0.2">
      <c r="A3761" s="67" t="s">
        <v>28</v>
      </c>
      <c r="B3761" s="67" t="s">
        <v>24</v>
      </c>
      <c r="C3761" s="67" t="s">
        <v>9</v>
      </c>
      <c r="D3761" s="67" t="s">
        <v>305</v>
      </c>
      <c r="E3761" s="87">
        <f>+IF(ISNUMBER(DATA!J1062),DATA!J1062,"n/a")</f>
        <v>6745</v>
      </c>
      <c r="F3761" s="78">
        <f>+IF(ISNUMBER(DATA!K1062),DATA!K1062,"n/a")</f>
        <v>0.159</v>
      </c>
      <c r="G3761" s="87">
        <f>+IF(ISNUMBER(DATA!T1062),DATA!T1062,"n/a")</f>
        <v>23353</v>
      </c>
      <c r="H3761" s="78">
        <f>+IF(ISNUMBER(DATA!U1062),DATA!U1062,"n/a")</f>
        <v>0.193</v>
      </c>
      <c r="I3761" s="87">
        <f>+IF(ISNUMBER(DATA!AD1062),DATA!AD1062,"n/a")</f>
        <v>47014</v>
      </c>
      <c r="J3761" s="78">
        <f>+IF(ISNUMBER(DATA!AE1062),DATA!AE1062,"n/a")</f>
        <v>0.14299999999999999</v>
      </c>
      <c r="K3761" s="87">
        <f>+IF(ISNUMBER(DATA!AN1062),DATA!AN1062,"n/a")</f>
        <v>81449</v>
      </c>
      <c r="L3761" s="78">
        <f>+IF(ISNUMBER(DATA!AO1062),DATA!AO1062,"n/a")</f>
        <v>-7.0000000000000001E-3</v>
      </c>
      <c r="M3761" s="67"/>
      <c r="N3761" s="67"/>
      <c r="O3761" s="67"/>
      <c r="P3761" s="67"/>
      <c r="Q3761" s="67"/>
      <c r="S3761" s="71"/>
      <c r="U3761" s="71"/>
      <c r="W3761" s="71"/>
      <c r="Y3761" s="71"/>
    </row>
    <row r="3762" spans="1:25" s="70" customFormat="1" x14ac:dyDescent="0.2">
      <c r="A3762" s="67" t="s">
        <v>28</v>
      </c>
      <c r="B3762" s="67" t="s">
        <v>24</v>
      </c>
      <c r="C3762" s="67" t="s">
        <v>9</v>
      </c>
      <c r="D3762" s="67" t="s">
        <v>306</v>
      </c>
      <c r="E3762" s="87">
        <f>+IF(ISNUMBER(DATA!J1063),DATA!J1063,"n/a")</f>
        <v>11496</v>
      </c>
      <c r="F3762" s="78">
        <f>+IF(ISNUMBER(DATA!K1063),DATA!K1063,"n/a")</f>
        <v>0.42399999999999999</v>
      </c>
      <c r="G3762" s="87">
        <f>+IF(ISNUMBER(DATA!T1063),DATA!T1063,"n/a")</f>
        <v>31784</v>
      </c>
      <c r="H3762" s="78">
        <f>+IF(ISNUMBER(DATA!U1063),DATA!U1063,"n/a")</f>
        <v>3.1E-2</v>
      </c>
      <c r="I3762" s="87">
        <f>+IF(ISNUMBER(DATA!AD1063),DATA!AD1063,"n/a")</f>
        <v>69926</v>
      </c>
      <c r="J3762" s="78">
        <f>+IF(ISNUMBER(DATA!AE1063),DATA!AE1063,"n/a")</f>
        <v>0.08</v>
      </c>
      <c r="K3762" s="87">
        <f>+IF(ISNUMBER(DATA!AN1063),DATA!AN1063,"n/a")</f>
        <v>137736</v>
      </c>
      <c r="L3762" s="78">
        <f>+IF(ISNUMBER(DATA!AO1063),DATA!AO1063,"n/a")</f>
        <v>7.9000000000000001E-2</v>
      </c>
      <c r="M3762" s="67"/>
      <c r="N3762" s="67"/>
      <c r="O3762" s="67"/>
      <c r="P3762" s="67"/>
      <c r="Q3762" s="67"/>
      <c r="S3762" s="71"/>
      <c r="U3762" s="71"/>
      <c r="W3762" s="71"/>
      <c r="Y3762" s="71"/>
    </row>
    <row r="3763" spans="1:25" s="70" customFormat="1" x14ac:dyDescent="0.2">
      <c r="A3763" s="67" t="s">
        <v>28</v>
      </c>
      <c r="B3763" s="67" t="s">
        <v>24</v>
      </c>
      <c r="C3763" s="67" t="s">
        <v>9</v>
      </c>
      <c r="D3763" s="67" t="s">
        <v>307</v>
      </c>
      <c r="E3763" s="87">
        <f>+IF(ISNUMBER(DATA!J1064),DATA!J1064,"n/a")</f>
        <v>21593</v>
      </c>
      <c r="F3763" s="78">
        <f>+IF(ISNUMBER(DATA!K1064),DATA!K1064,"n/a")</f>
        <v>-9.9000000000000005E-2</v>
      </c>
      <c r="G3763" s="87">
        <f>+IF(ISNUMBER(DATA!T1064),DATA!T1064,"n/a")</f>
        <v>83683</v>
      </c>
      <c r="H3763" s="78">
        <f>+IF(ISNUMBER(DATA!U1064),DATA!U1064,"n/a")</f>
        <v>3.5000000000000003E-2</v>
      </c>
      <c r="I3763" s="87">
        <f>+IF(ISNUMBER(DATA!AD1064),DATA!AD1064,"n/a")</f>
        <v>182658</v>
      </c>
      <c r="J3763" s="78">
        <f>+IF(ISNUMBER(DATA!AE1064),DATA!AE1064,"n/a")</f>
        <v>3.7999999999999999E-2</v>
      </c>
      <c r="K3763" s="87">
        <f>+IF(ISNUMBER(DATA!AN1064),DATA!AN1064,"n/a")</f>
        <v>317041</v>
      </c>
      <c r="L3763" s="78">
        <f>+IF(ISNUMBER(DATA!AO1064),DATA!AO1064,"n/a")</f>
        <v>0.06</v>
      </c>
      <c r="M3763" s="67"/>
      <c r="N3763" s="67"/>
      <c r="O3763" s="67"/>
      <c r="P3763" s="67"/>
      <c r="Q3763" s="67"/>
      <c r="S3763" s="71"/>
      <c r="U3763" s="71"/>
      <c r="W3763" s="71"/>
      <c r="Y3763" s="71"/>
    </row>
    <row r="3764" spans="1:25" s="70" customFormat="1" x14ac:dyDescent="0.2">
      <c r="A3764" s="67" t="s">
        <v>28</v>
      </c>
      <c r="B3764" s="67" t="s">
        <v>24</v>
      </c>
      <c r="C3764" s="67" t="s">
        <v>9</v>
      </c>
      <c r="D3764" s="67" t="s">
        <v>308</v>
      </c>
      <c r="E3764" s="87">
        <f>+IF(ISNUMBER(DATA!J1065),DATA!J1065,"n/a")</f>
        <v>18963</v>
      </c>
      <c r="F3764" s="78">
        <f>+IF(ISNUMBER(DATA!K1065),DATA!K1065,"n/a")</f>
        <v>6.7000000000000004E-2</v>
      </c>
      <c r="G3764" s="87">
        <f>+IF(ISNUMBER(DATA!T1065),DATA!T1065,"n/a")</f>
        <v>57488</v>
      </c>
      <c r="H3764" s="78">
        <f>+IF(ISNUMBER(DATA!U1065),DATA!U1065,"n/a")</f>
        <v>-8.9999999999999993E-3</v>
      </c>
      <c r="I3764" s="87">
        <f>+IF(ISNUMBER(DATA!AD1065),DATA!AD1065,"n/a")</f>
        <v>120030</v>
      </c>
      <c r="J3764" s="78">
        <f>+IF(ISNUMBER(DATA!AE1065),DATA!AE1065,"n/a")</f>
        <v>-1.2E-2</v>
      </c>
      <c r="K3764" s="87">
        <f>+IF(ISNUMBER(DATA!AN1065),DATA!AN1065,"n/a")</f>
        <v>242663</v>
      </c>
      <c r="L3764" s="78">
        <f>+IF(ISNUMBER(DATA!AO1065),DATA!AO1065,"n/a")</f>
        <v>0.38500000000000001</v>
      </c>
      <c r="M3764" s="67"/>
      <c r="N3764" s="67"/>
      <c r="O3764" s="67"/>
      <c r="P3764" s="67"/>
      <c r="Q3764" s="67"/>
      <c r="S3764" s="71"/>
      <c r="U3764" s="71"/>
      <c r="W3764" s="71"/>
      <c r="Y3764" s="71"/>
    </row>
    <row r="3765" spans="1:25" s="70" customFormat="1" x14ac:dyDescent="0.2">
      <c r="A3765" s="67" t="s">
        <v>28</v>
      </c>
      <c r="B3765" s="67" t="s">
        <v>24</v>
      </c>
      <c r="C3765" s="67" t="s">
        <v>9</v>
      </c>
      <c r="D3765" s="67" t="s">
        <v>309</v>
      </c>
      <c r="E3765" s="87">
        <f>+IF(ISNUMBER(DATA!J1066),DATA!J1066,"n/a")</f>
        <v>6697</v>
      </c>
      <c r="F3765" s="78">
        <f>+IF(ISNUMBER(DATA!K1066),DATA!K1066,"n/a")</f>
        <v>0.16600000000000001</v>
      </c>
      <c r="G3765" s="87">
        <f>+IF(ISNUMBER(DATA!T1066),DATA!T1066,"n/a")</f>
        <v>24044</v>
      </c>
      <c r="H3765" s="78">
        <f>+IF(ISNUMBER(DATA!U1066),DATA!U1066,"n/a")</f>
        <v>0.191</v>
      </c>
      <c r="I3765" s="87">
        <f>+IF(ISNUMBER(DATA!AD1066),DATA!AD1066,"n/a")</f>
        <v>57941</v>
      </c>
      <c r="J3765" s="78">
        <f>+IF(ISNUMBER(DATA!AE1066),DATA!AE1066,"n/a")</f>
        <v>0.20100000000000001</v>
      </c>
      <c r="K3765" s="87">
        <f>+IF(ISNUMBER(DATA!AN1066),DATA!AN1066,"n/a")</f>
        <v>95599</v>
      </c>
      <c r="L3765" s="78">
        <f>+IF(ISNUMBER(DATA!AO1066),DATA!AO1066,"n/a")</f>
        <v>0.153</v>
      </c>
      <c r="M3765" s="67"/>
      <c r="N3765" s="67"/>
      <c r="O3765" s="67"/>
      <c r="P3765" s="67"/>
      <c r="Q3765" s="67"/>
      <c r="S3765" s="71"/>
      <c r="U3765" s="71"/>
      <c r="W3765" s="71"/>
      <c r="Y3765" s="71"/>
    </row>
    <row r="3766" spans="1:25" s="70" customFormat="1" x14ac:dyDescent="0.2">
      <c r="A3766" s="67" t="s">
        <v>28</v>
      </c>
      <c r="B3766" s="67" t="s">
        <v>24</v>
      </c>
      <c r="C3766" s="67" t="s">
        <v>9</v>
      </c>
      <c r="D3766" s="67" t="s">
        <v>310</v>
      </c>
      <c r="E3766" s="87">
        <f>+IF(ISNUMBER(DATA!J1067),DATA!J1067,"n/a")</f>
        <v>8849</v>
      </c>
      <c r="F3766" s="78">
        <f>+IF(ISNUMBER(DATA!K1067),DATA!K1067,"n/a")</f>
        <v>0.22700000000000001</v>
      </c>
      <c r="G3766" s="87">
        <f>+IF(ISNUMBER(DATA!T1067),DATA!T1067,"n/a")</f>
        <v>32215</v>
      </c>
      <c r="H3766" s="78">
        <f>+IF(ISNUMBER(DATA!U1067),DATA!U1067,"n/a")</f>
        <v>0.222</v>
      </c>
      <c r="I3766" s="87">
        <f>+IF(ISNUMBER(DATA!AD1067),DATA!AD1067,"n/a")</f>
        <v>69682</v>
      </c>
      <c r="J3766" s="78">
        <f>+IF(ISNUMBER(DATA!AE1067),DATA!AE1067,"n/a")</f>
        <v>0.222</v>
      </c>
      <c r="K3766" s="87">
        <f>+IF(ISNUMBER(DATA!AN1067),DATA!AN1067,"n/a")</f>
        <v>122069</v>
      </c>
      <c r="L3766" s="78">
        <f>+IF(ISNUMBER(DATA!AO1067),DATA!AO1067,"n/a")</f>
        <v>0.157</v>
      </c>
      <c r="M3766" s="67"/>
      <c r="N3766" s="67"/>
      <c r="O3766" s="67"/>
      <c r="P3766" s="67"/>
      <c r="Q3766" s="67"/>
      <c r="S3766" s="71"/>
      <c r="U3766" s="71"/>
      <c r="W3766" s="71"/>
      <c r="Y3766" s="71"/>
    </row>
    <row r="3767" spans="1:25" s="70" customFormat="1" x14ac:dyDescent="0.2">
      <c r="A3767" s="67" t="s">
        <v>28</v>
      </c>
      <c r="B3767" s="67" t="s">
        <v>24</v>
      </c>
      <c r="C3767" s="67" t="s">
        <v>9</v>
      </c>
      <c r="D3767" s="67" t="s">
        <v>311</v>
      </c>
      <c r="E3767" s="87">
        <f>+IF(ISNUMBER(DATA!J1068),DATA!J1068,"n/a")</f>
        <v>6887</v>
      </c>
      <c r="F3767" s="78">
        <f>+IF(ISNUMBER(DATA!K1068),DATA!K1068,"n/a")</f>
        <v>8.1000000000000003E-2</v>
      </c>
      <c r="G3767" s="87">
        <f>+IF(ISNUMBER(DATA!T1068),DATA!T1068,"n/a")</f>
        <v>23801</v>
      </c>
      <c r="H3767" s="78">
        <f>+IF(ISNUMBER(DATA!U1068),DATA!U1068,"n/a")</f>
        <v>0.114</v>
      </c>
      <c r="I3767" s="87">
        <f>+IF(ISNUMBER(DATA!AD1068),DATA!AD1068,"n/a")</f>
        <v>50366</v>
      </c>
      <c r="J3767" s="78">
        <f>+IF(ISNUMBER(DATA!AE1068),DATA!AE1068,"n/a")</f>
        <v>0.152</v>
      </c>
      <c r="K3767" s="87">
        <f>+IF(ISNUMBER(DATA!AN1068),DATA!AN1068,"n/a")</f>
        <v>92279</v>
      </c>
      <c r="L3767" s="78">
        <f>+IF(ISNUMBER(DATA!AO1068),DATA!AO1068,"n/a")</f>
        <v>0.14499999999999999</v>
      </c>
      <c r="M3767" s="67"/>
      <c r="N3767" s="67"/>
      <c r="O3767" s="67"/>
      <c r="P3767" s="67"/>
      <c r="Q3767" s="67"/>
      <c r="S3767" s="71"/>
      <c r="U3767" s="71"/>
      <c r="W3767" s="71"/>
      <c r="Y3767" s="71"/>
    </row>
    <row r="3768" spans="1:25" s="70" customFormat="1" x14ac:dyDescent="0.2">
      <c r="A3768" s="67" t="s">
        <v>28</v>
      </c>
      <c r="B3768" s="67" t="s">
        <v>24</v>
      </c>
      <c r="C3768" s="67" t="s">
        <v>9</v>
      </c>
      <c r="D3768" s="67" t="s">
        <v>312</v>
      </c>
      <c r="E3768" s="87">
        <f>+IF(ISNUMBER(DATA!J1069),DATA!J1069,"n/a")</f>
        <v>5930</v>
      </c>
      <c r="F3768" s="78">
        <f>+IF(ISNUMBER(DATA!K1069),DATA!K1069,"n/a")</f>
        <v>0.20699999999999999</v>
      </c>
      <c r="G3768" s="87">
        <f>+IF(ISNUMBER(DATA!T1069),DATA!T1069,"n/a")</f>
        <v>20611</v>
      </c>
      <c r="H3768" s="78">
        <f>+IF(ISNUMBER(DATA!U1069),DATA!U1069,"n/a")</f>
        <v>0.30299999999999999</v>
      </c>
      <c r="I3768" s="87">
        <f>+IF(ISNUMBER(DATA!AD1069),DATA!AD1069,"n/a")</f>
        <v>42561</v>
      </c>
      <c r="J3768" s="78">
        <f>+IF(ISNUMBER(DATA!AE1069),DATA!AE1069,"n/a")</f>
        <v>0.34100000000000003</v>
      </c>
      <c r="K3768" s="87">
        <f>+IF(ISNUMBER(DATA!AN1069),DATA!AN1069,"n/a")</f>
        <v>76087</v>
      </c>
      <c r="L3768" s="78">
        <f>+IF(ISNUMBER(DATA!AO1069),DATA!AO1069,"n/a")</f>
        <v>0.34699999999999998</v>
      </c>
      <c r="M3768" s="67"/>
      <c r="N3768" s="67"/>
      <c r="O3768" s="67"/>
      <c r="P3768" s="67"/>
      <c r="Q3768" s="67"/>
      <c r="S3768" s="71"/>
      <c r="U3768" s="71"/>
      <c r="W3768" s="71"/>
      <c r="Y3768" s="71"/>
    </row>
    <row r="3769" spans="1:25" s="70" customFormat="1" x14ac:dyDescent="0.2">
      <c r="A3769" s="67" t="s">
        <v>28</v>
      </c>
      <c r="B3769" s="67" t="s">
        <v>24</v>
      </c>
      <c r="C3769" s="67" t="s">
        <v>9</v>
      </c>
      <c r="D3769" s="67" t="s">
        <v>313</v>
      </c>
      <c r="E3769" s="87">
        <f>+IF(ISNUMBER(DATA!J1070),DATA!J1070,"n/a")</f>
        <v>4283</v>
      </c>
      <c r="F3769" s="78">
        <f>+IF(ISNUMBER(DATA!K1070),DATA!K1070,"n/a")</f>
        <v>0.34599999999999997</v>
      </c>
      <c r="G3769" s="87">
        <f>+IF(ISNUMBER(DATA!T1070),DATA!T1070,"n/a")</f>
        <v>15970</v>
      </c>
      <c r="H3769" s="78">
        <f>+IF(ISNUMBER(DATA!U1070),DATA!U1070,"n/a")</f>
        <v>0.64600000000000002</v>
      </c>
      <c r="I3769" s="87">
        <f>+IF(ISNUMBER(DATA!AD1070),DATA!AD1070,"n/a")</f>
        <v>33976</v>
      </c>
      <c r="J3769" s="78">
        <f>+IF(ISNUMBER(DATA!AE1070),DATA!AE1070,"n/a")</f>
        <v>0.73899999999999999</v>
      </c>
      <c r="K3769" s="87">
        <f>+IF(ISNUMBER(DATA!AN1070),DATA!AN1070,"n/a")</f>
        <v>58620</v>
      </c>
      <c r="L3769" s="78">
        <f>+IF(ISNUMBER(DATA!AO1070),DATA!AO1070,"n/a")</f>
        <v>0.60099999999999998</v>
      </c>
      <c r="M3769" s="67"/>
      <c r="N3769" s="67"/>
      <c r="O3769" s="67"/>
      <c r="P3769" s="67"/>
      <c r="Q3769" s="67"/>
      <c r="S3769" s="71"/>
      <c r="U3769" s="71"/>
      <c r="W3769" s="71"/>
      <c r="Y3769" s="71"/>
    </row>
    <row r="3770" spans="1:25" s="70" customFormat="1" x14ac:dyDescent="0.2">
      <c r="A3770" s="67" t="s">
        <v>28</v>
      </c>
      <c r="B3770" s="67" t="s">
        <v>24</v>
      </c>
      <c r="C3770" s="67" t="s">
        <v>9</v>
      </c>
      <c r="D3770" s="67" t="s">
        <v>314</v>
      </c>
      <c r="E3770" s="87">
        <f>+IF(ISNUMBER(DATA!J1071),DATA!J1071,"n/a")</f>
        <v>5560</v>
      </c>
      <c r="F3770" s="78">
        <f>+IF(ISNUMBER(DATA!K1071),DATA!K1071,"n/a")</f>
        <v>-0.30299999999999999</v>
      </c>
      <c r="G3770" s="87">
        <f>+IF(ISNUMBER(DATA!T1071),DATA!T1071,"n/a")</f>
        <v>20955</v>
      </c>
      <c r="H3770" s="78">
        <f>+IF(ISNUMBER(DATA!U1071),DATA!U1071,"n/a")</f>
        <v>-0.255</v>
      </c>
      <c r="I3770" s="87">
        <f>+IF(ISNUMBER(DATA!AD1071),DATA!AD1071,"n/a")</f>
        <v>44844</v>
      </c>
      <c r="J3770" s="78">
        <f>+IF(ISNUMBER(DATA!AE1071),DATA!AE1071,"n/a")</f>
        <v>-0.30599999999999999</v>
      </c>
      <c r="K3770" s="87">
        <f>+IF(ISNUMBER(DATA!AN1071),DATA!AN1071,"n/a")</f>
        <v>88701</v>
      </c>
      <c r="L3770" s="78">
        <f>+IF(ISNUMBER(DATA!AO1071),DATA!AO1071,"n/a")</f>
        <v>-0.216</v>
      </c>
      <c r="M3770" s="67"/>
      <c r="N3770" s="67"/>
      <c r="O3770" s="67"/>
      <c r="P3770" s="67"/>
      <c r="Q3770" s="67"/>
      <c r="S3770" s="71"/>
      <c r="U3770" s="71"/>
      <c r="W3770" s="71"/>
      <c r="Y3770" s="71"/>
    </row>
    <row r="3771" spans="1:25" s="70" customFormat="1" x14ac:dyDescent="0.2">
      <c r="A3771" s="67" t="s">
        <v>28</v>
      </c>
      <c r="B3771" s="67" t="s">
        <v>24</v>
      </c>
      <c r="C3771" s="67" t="s">
        <v>9</v>
      </c>
      <c r="D3771" s="67" t="s">
        <v>315</v>
      </c>
      <c r="E3771" s="87">
        <f>+IF(ISNUMBER(DATA!J1072),DATA!J1072,"n/a")</f>
        <v>2321</v>
      </c>
      <c r="F3771" s="78">
        <f>+IF(ISNUMBER(DATA!K1072),DATA!K1072,"n/a")</f>
        <v>0.11</v>
      </c>
      <c r="G3771" s="87">
        <f>+IF(ISNUMBER(DATA!T1072),DATA!T1072,"n/a")</f>
        <v>8393</v>
      </c>
      <c r="H3771" s="78">
        <f>+IF(ISNUMBER(DATA!U1072),DATA!U1072,"n/a")</f>
        <v>0.23899999999999999</v>
      </c>
      <c r="I3771" s="87">
        <f>+IF(ISNUMBER(DATA!AD1072),DATA!AD1072,"n/a")</f>
        <v>18663</v>
      </c>
      <c r="J3771" s="78">
        <f>+IF(ISNUMBER(DATA!AE1072),DATA!AE1072,"n/a")</f>
        <v>0.25600000000000001</v>
      </c>
      <c r="K3771" s="87">
        <f>+IF(ISNUMBER(DATA!AN1072),DATA!AN1072,"n/a")</f>
        <v>33855</v>
      </c>
      <c r="L3771" s="78">
        <f>+IF(ISNUMBER(DATA!AO1072),DATA!AO1072,"n/a")</f>
        <v>0.38300000000000001</v>
      </c>
      <c r="M3771" s="67"/>
      <c r="N3771" s="67"/>
      <c r="O3771" s="67"/>
      <c r="P3771" s="67"/>
      <c r="Q3771" s="67"/>
      <c r="S3771" s="71"/>
      <c r="U3771" s="71"/>
      <c r="W3771" s="71"/>
      <c r="Y3771" s="71"/>
    </row>
    <row r="3772" spans="1:25" s="70" customFormat="1" x14ac:dyDescent="0.2">
      <c r="A3772" s="67" t="s">
        <v>28</v>
      </c>
      <c r="B3772" s="67" t="s">
        <v>24</v>
      </c>
      <c r="C3772" s="67" t="s">
        <v>9</v>
      </c>
      <c r="D3772" s="67" t="s">
        <v>316</v>
      </c>
      <c r="E3772" s="87">
        <f>+IF(ISNUMBER(DATA!J1073),DATA!J1073,"n/a")</f>
        <v>7923</v>
      </c>
      <c r="F3772" s="78">
        <f>+IF(ISNUMBER(DATA!K1073),DATA!K1073,"n/a")</f>
        <v>5.3999999999999999E-2</v>
      </c>
      <c r="G3772" s="87">
        <f>+IF(ISNUMBER(DATA!T1073),DATA!T1073,"n/a")</f>
        <v>25880</v>
      </c>
      <c r="H3772" s="78">
        <f>+IF(ISNUMBER(DATA!U1073),DATA!U1073,"n/a")</f>
        <v>4.2999999999999997E-2</v>
      </c>
      <c r="I3772" s="87">
        <f>+IF(ISNUMBER(DATA!AD1073),DATA!AD1073,"n/a")</f>
        <v>53449</v>
      </c>
      <c r="J3772" s="78">
        <f>+IF(ISNUMBER(DATA!AE1073),DATA!AE1073,"n/a")</f>
        <v>0</v>
      </c>
      <c r="K3772" s="87">
        <f>+IF(ISNUMBER(DATA!AN1073),DATA!AN1073,"n/a")</f>
        <v>104584</v>
      </c>
      <c r="L3772" s="78">
        <f>+IF(ISNUMBER(DATA!AO1073),DATA!AO1073,"n/a")</f>
        <v>5.0999999999999997E-2</v>
      </c>
      <c r="M3772" s="67"/>
      <c r="N3772" s="67"/>
      <c r="O3772" s="67"/>
      <c r="P3772" s="67"/>
      <c r="Q3772" s="67"/>
      <c r="S3772" s="71"/>
      <c r="U3772" s="71"/>
      <c r="W3772" s="71"/>
      <c r="Y3772" s="71"/>
    </row>
    <row r="3773" spans="1:25" s="70" customFormat="1" x14ac:dyDescent="0.2">
      <c r="A3773" s="67" t="s">
        <v>28</v>
      </c>
      <c r="B3773" s="67" t="s">
        <v>24</v>
      </c>
      <c r="C3773" s="67" t="s">
        <v>9</v>
      </c>
      <c r="D3773" s="67" t="s">
        <v>317</v>
      </c>
      <c r="E3773" s="87">
        <f>+IF(ISNUMBER(DATA!J1074),DATA!J1074,"n/a")</f>
        <v>10631</v>
      </c>
      <c r="F3773" s="78">
        <f>+IF(ISNUMBER(DATA!K1074),DATA!K1074,"n/a")</f>
        <v>-0.47599999999999998</v>
      </c>
      <c r="G3773" s="87">
        <f>+IF(ISNUMBER(DATA!T1074),DATA!T1074,"n/a")</f>
        <v>38175</v>
      </c>
      <c r="H3773" s="78">
        <f>+IF(ISNUMBER(DATA!U1074),DATA!U1074,"n/a")</f>
        <v>-0.44</v>
      </c>
      <c r="I3773" s="87">
        <f>+IF(ISNUMBER(DATA!AD1074),DATA!AD1074,"n/a")</f>
        <v>80257</v>
      </c>
      <c r="J3773" s="78">
        <f>+IF(ISNUMBER(DATA!AE1074),DATA!AE1074,"n/a")</f>
        <v>-0.45100000000000001</v>
      </c>
      <c r="K3773" s="87">
        <f>+IF(ISNUMBER(DATA!AN1074),DATA!AN1074,"n/a")</f>
        <v>167221</v>
      </c>
      <c r="L3773" s="78">
        <f>+IF(ISNUMBER(DATA!AO1074),DATA!AO1074,"n/a")</f>
        <v>-0.36799999999999999</v>
      </c>
      <c r="M3773" s="67"/>
      <c r="N3773" s="67"/>
      <c r="O3773" s="67"/>
      <c r="P3773" s="67"/>
      <c r="Q3773" s="67"/>
      <c r="S3773" s="71"/>
      <c r="U3773" s="71"/>
      <c r="W3773" s="71"/>
      <c r="Y3773" s="71"/>
    </row>
    <row r="3774" spans="1:25" s="70" customFormat="1" x14ac:dyDescent="0.2">
      <c r="A3774" s="67" t="s">
        <v>28</v>
      </c>
      <c r="B3774" s="67" t="s">
        <v>24</v>
      </c>
      <c r="C3774" s="67" t="s">
        <v>9</v>
      </c>
      <c r="D3774" s="67" t="s">
        <v>318</v>
      </c>
      <c r="E3774" s="87">
        <f>+IF(ISNUMBER(DATA!J1075),DATA!J1075,"n/a")</f>
        <v>10725</v>
      </c>
      <c r="F3774" s="78">
        <f>+IF(ISNUMBER(DATA!K1075),DATA!K1075,"n/a")</f>
        <v>0.22700000000000001</v>
      </c>
      <c r="G3774" s="87">
        <f>+IF(ISNUMBER(DATA!T1075),DATA!T1075,"n/a")</f>
        <v>38570</v>
      </c>
      <c r="H3774" s="78">
        <f>+IF(ISNUMBER(DATA!U1075),DATA!U1075,"n/a")</f>
        <v>0.20599999999999999</v>
      </c>
      <c r="I3774" s="87">
        <f>+IF(ISNUMBER(DATA!AD1075),DATA!AD1075,"n/a")</f>
        <v>80874</v>
      </c>
      <c r="J3774" s="78">
        <f>+IF(ISNUMBER(DATA!AE1075),DATA!AE1075,"n/a")</f>
        <v>0.23499999999999999</v>
      </c>
      <c r="K3774" s="87">
        <f>+IF(ISNUMBER(DATA!AN1075),DATA!AN1075,"n/a")</f>
        <v>147148</v>
      </c>
      <c r="L3774" s="78">
        <f>+IF(ISNUMBER(DATA!AO1075),DATA!AO1075,"n/a")</f>
        <v>0.27300000000000002</v>
      </c>
      <c r="M3774" s="67"/>
      <c r="N3774" s="67"/>
      <c r="O3774" s="67"/>
      <c r="P3774" s="67"/>
      <c r="Q3774" s="67"/>
      <c r="S3774" s="71"/>
      <c r="U3774" s="71"/>
      <c r="W3774" s="71"/>
      <c r="Y3774" s="71"/>
    </row>
    <row r="3775" spans="1:25" s="70" customFormat="1" x14ac:dyDescent="0.2">
      <c r="A3775" s="67" t="s">
        <v>28</v>
      </c>
      <c r="B3775" s="67" t="s">
        <v>24</v>
      </c>
      <c r="C3775" s="67" t="s">
        <v>9</v>
      </c>
      <c r="D3775" s="67" t="s">
        <v>319</v>
      </c>
      <c r="E3775" s="87">
        <f>+IF(ISNUMBER(DATA!J1076),DATA!J1076,"n/a")</f>
        <v>6816</v>
      </c>
      <c r="F3775" s="78">
        <f>+IF(ISNUMBER(DATA!K1076),DATA!K1076,"n/a")</f>
        <v>0.21</v>
      </c>
      <c r="G3775" s="87">
        <f>+IF(ISNUMBER(DATA!T1076),DATA!T1076,"n/a")</f>
        <v>24563</v>
      </c>
      <c r="H3775" s="78">
        <f>+IF(ISNUMBER(DATA!U1076),DATA!U1076,"n/a")</f>
        <v>0.18099999999999999</v>
      </c>
      <c r="I3775" s="87">
        <f>+IF(ISNUMBER(DATA!AD1076),DATA!AD1076,"n/a")</f>
        <v>53307</v>
      </c>
      <c r="J3775" s="78">
        <f>+IF(ISNUMBER(DATA!AE1076),DATA!AE1076,"n/a")</f>
        <v>0.15</v>
      </c>
      <c r="K3775" s="87">
        <f>+IF(ISNUMBER(DATA!AN1076),DATA!AN1076,"n/a")</f>
        <v>92281</v>
      </c>
      <c r="L3775" s="78">
        <f>+IF(ISNUMBER(DATA!AO1076),DATA!AO1076,"n/a")</f>
        <v>5.5E-2</v>
      </c>
      <c r="M3775" s="67"/>
      <c r="N3775" s="67"/>
      <c r="O3775" s="67"/>
      <c r="P3775" s="67"/>
      <c r="Q3775" s="67"/>
      <c r="S3775" s="71"/>
      <c r="U3775" s="71"/>
      <c r="W3775" s="71"/>
      <c r="Y3775" s="71"/>
    </row>
    <row r="3776" spans="1:25" s="70" customFormat="1" x14ac:dyDescent="0.2">
      <c r="A3776" s="67" t="s">
        <v>28</v>
      </c>
      <c r="B3776" s="67" t="s">
        <v>24</v>
      </c>
      <c r="C3776" s="67" t="s">
        <v>9</v>
      </c>
      <c r="D3776" s="67" t="s">
        <v>320</v>
      </c>
      <c r="E3776" s="87">
        <f>+IF(ISNUMBER(DATA!J1077),DATA!J1077,"n/a")</f>
        <v>4826</v>
      </c>
      <c r="F3776" s="78">
        <f>+IF(ISNUMBER(DATA!K1077),DATA!K1077,"n/a")</f>
        <v>-0.19600000000000001</v>
      </c>
      <c r="G3776" s="87">
        <f>+IF(ISNUMBER(DATA!T1077),DATA!T1077,"n/a")</f>
        <v>19970</v>
      </c>
      <c r="H3776" s="78">
        <f>+IF(ISNUMBER(DATA!U1077),DATA!U1077,"n/a")</f>
        <v>-4.3999999999999997E-2</v>
      </c>
      <c r="I3776" s="87">
        <f>+IF(ISNUMBER(DATA!AD1077),DATA!AD1077,"n/a")</f>
        <v>41897</v>
      </c>
      <c r="J3776" s="78">
        <f>+IF(ISNUMBER(DATA!AE1077),DATA!AE1077,"n/a")</f>
        <v>-0.127</v>
      </c>
      <c r="K3776" s="87">
        <f>+IF(ISNUMBER(DATA!AN1077),DATA!AN1077,"n/a")</f>
        <v>73822</v>
      </c>
      <c r="L3776" s="78">
        <f>+IF(ISNUMBER(DATA!AO1077),DATA!AO1077,"n/a")</f>
        <v>-0.14199999999999999</v>
      </c>
      <c r="M3776" s="67"/>
      <c r="N3776" s="67"/>
      <c r="O3776" s="67"/>
      <c r="P3776" s="67"/>
      <c r="Q3776" s="67"/>
      <c r="S3776" s="71"/>
      <c r="U3776" s="71"/>
      <c r="W3776" s="71"/>
      <c r="Y3776" s="71"/>
    </row>
    <row r="3777" spans="1:25" s="70" customFormat="1" x14ac:dyDescent="0.2">
      <c r="A3777" s="67" t="s">
        <v>28</v>
      </c>
      <c r="B3777" s="67" t="s">
        <v>24</v>
      </c>
      <c r="C3777" s="67" t="s">
        <v>9</v>
      </c>
      <c r="D3777" s="67" t="s">
        <v>321</v>
      </c>
      <c r="E3777" s="87">
        <f>+IF(ISNUMBER(DATA!J1078),DATA!J1078,"n/a")</f>
        <v>8014</v>
      </c>
      <c r="F3777" s="78">
        <f>+IF(ISNUMBER(DATA!K1078),DATA!K1078,"n/a")</f>
        <v>5.7000000000000002E-2</v>
      </c>
      <c r="G3777" s="87">
        <f>+IF(ISNUMBER(DATA!T1078),DATA!T1078,"n/a")</f>
        <v>28847</v>
      </c>
      <c r="H3777" s="78">
        <f>+IF(ISNUMBER(DATA!U1078),DATA!U1078,"n/a")</f>
        <v>8.4000000000000005E-2</v>
      </c>
      <c r="I3777" s="87">
        <f>+IF(ISNUMBER(DATA!AD1078),DATA!AD1078,"n/a")</f>
        <v>57178</v>
      </c>
      <c r="J3777" s="78">
        <f>+IF(ISNUMBER(DATA!AE1078),DATA!AE1078,"n/a")</f>
        <v>3.3000000000000002E-2</v>
      </c>
      <c r="K3777" s="87">
        <f>+IF(ISNUMBER(DATA!AN1078),DATA!AN1078,"n/a")</f>
        <v>103979</v>
      </c>
      <c r="L3777" s="78">
        <f>+IF(ISNUMBER(DATA!AO1078),DATA!AO1078,"n/a")</f>
        <v>-0.06</v>
      </c>
      <c r="M3777" s="67"/>
      <c r="N3777" s="67"/>
      <c r="O3777" s="67"/>
      <c r="P3777" s="67"/>
      <c r="Q3777" s="67"/>
      <c r="S3777" s="71"/>
      <c r="U3777" s="71"/>
      <c r="W3777" s="71"/>
      <c r="Y3777" s="71"/>
    </row>
    <row r="3778" spans="1:25" s="70" customFormat="1" x14ac:dyDescent="0.2">
      <c r="A3778" s="67" t="s">
        <v>28</v>
      </c>
      <c r="B3778" s="67" t="s">
        <v>24</v>
      </c>
      <c r="C3778" s="67" t="s">
        <v>9</v>
      </c>
      <c r="D3778" s="67" t="s">
        <v>347</v>
      </c>
      <c r="E3778" s="87">
        <f>+IF(ISNUMBER(DATA!J1079),DATA!J1079,"n/a")</f>
        <v>14104</v>
      </c>
      <c r="F3778" s="78">
        <f>+IF(ISNUMBER(DATA!K1079),DATA!K1079,"n/a")</f>
        <v>0.97299999999999998</v>
      </c>
      <c r="G3778" s="87">
        <f>+IF(ISNUMBER(DATA!T1079),DATA!T1079,"n/a")</f>
        <v>35571</v>
      </c>
      <c r="H3778" s="78">
        <f>+IF(ISNUMBER(DATA!U1079),DATA!U1079,"n/a")</f>
        <v>0.105</v>
      </c>
      <c r="I3778" s="87">
        <f>+IF(ISNUMBER(DATA!AD1079),DATA!AD1079,"n/a")</f>
        <v>79521</v>
      </c>
      <c r="J3778" s="78">
        <f>+IF(ISNUMBER(DATA!AE1079),DATA!AE1079,"n/a")</f>
        <v>0.13800000000000001</v>
      </c>
      <c r="K3778" s="87">
        <f>+IF(ISNUMBER(DATA!AN1079),DATA!AN1079,"n/a")</f>
        <v>150745</v>
      </c>
      <c r="L3778" s="78">
        <f>+IF(ISNUMBER(DATA!AO1079),DATA!AO1079,"n/a")</f>
        <v>0.14099999999999999</v>
      </c>
      <c r="M3778" s="67"/>
      <c r="N3778" s="67"/>
      <c r="O3778" s="67"/>
      <c r="P3778" s="67"/>
      <c r="Q3778" s="67"/>
      <c r="S3778" s="71"/>
      <c r="U3778" s="71"/>
      <c r="W3778" s="71"/>
      <c r="Y3778" s="71"/>
    </row>
    <row r="3779" spans="1:25" s="70" customFormat="1" x14ac:dyDescent="0.2">
      <c r="A3779" s="67" t="s">
        <v>28</v>
      </c>
      <c r="B3779" s="67" t="s">
        <v>24</v>
      </c>
      <c r="C3779" s="67" t="s">
        <v>9</v>
      </c>
      <c r="D3779" s="67" t="s">
        <v>348</v>
      </c>
      <c r="E3779" s="87">
        <f>+IF(ISNUMBER(DATA!J1080),DATA!J1080,"n/a")</f>
        <v>48157</v>
      </c>
      <c r="F3779" s="78">
        <f>+IF(ISNUMBER(DATA!K1080),DATA!K1080,"n/a")</f>
        <v>-0.17299999999999999</v>
      </c>
      <c r="G3779" s="87">
        <f>+IF(ISNUMBER(DATA!T1080),DATA!T1080,"n/a")</f>
        <v>156710</v>
      </c>
      <c r="H3779" s="78">
        <f>+IF(ISNUMBER(DATA!U1080),DATA!U1080,"n/a")</f>
        <v>-0.13500000000000001</v>
      </c>
      <c r="I3779" s="87">
        <f>+IF(ISNUMBER(DATA!AD1080),DATA!AD1080,"n/a")</f>
        <v>347007</v>
      </c>
      <c r="J3779" s="78">
        <f>+IF(ISNUMBER(DATA!AE1080),DATA!AE1080,"n/a")</f>
        <v>-0.108</v>
      </c>
      <c r="K3779" s="87">
        <f>+IF(ISNUMBER(DATA!AN1080),DATA!AN1080,"n/a")</f>
        <v>682530</v>
      </c>
      <c r="L3779" s="78">
        <f>+IF(ISNUMBER(DATA!AO1080),DATA!AO1080,"n/a")</f>
        <v>0.34899999999999998</v>
      </c>
      <c r="M3779" s="67"/>
      <c r="N3779" s="67"/>
      <c r="O3779" s="67"/>
      <c r="P3779" s="67"/>
      <c r="Q3779" s="67"/>
      <c r="S3779" s="71"/>
      <c r="U3779" s="71"/>
      <c r="W3779" s="71"/>
      <c r="Y3779" s="71"/>
    </row>
    <row r="3780" spans="1:25" x14ac:dyDescent="0.2">
      <c r="E3780" s="101"/>
      <c r="F3780" s="103"/>
      <c r="G3780" s="101"/>
      <c r="H3780" s="103"/>
      <c r="I3780" s="101"/>
      <c r="J3780" s="103"/>
      <c r="K3780" s="101"/>
      <c r="L3780" s="103"/>
    </row>
    <row r="3781" spans="1:25" s="70" customFormat="1" x14ac:dyDescent="0.2">
      <c r="A3781" s="67" t="s">
        <v>28</v>
      </c>
      <c r="B3781" s="67" t="s">
        <v>24</v>
      </c>
      <c r="C3781" s="67" t="s">
        <v>25</v>
      </c>
      <c r="D3781" s="67" t="s">
        <v>274</v>
      </c>
      <c r="E3781" s="87">
        <f>+IF(ISNUMBER(DATA!L1031),DATA!L1031,"n/a")</f>
        <v>4592</v>
      </c>
      <c r="F3781" s="78">
        <f>+IF(ISNUMBER(DATA!M1031),DATA!M1031,"n/a")</f>
        <v>-0.09</v>
      </c>
      <c r="G3781" s="87">
        <f>+IF(ISNUMBER(DATA!V1031),DATA!V1031,"n/a")</f>
        <v>19493</v>
      </c>
      <c r="H3781" s="78">
        <f>+IF(ISNUMBER(DATA!W1031),DATA!W1031,"n/a")</f>
        <v>4.4999999999999998E-2</v>
      </c>
      <c r="I3781" s="87">
        <f>+IF(ISNUMBER(DATA!AF1031),DATA!AF1031,"n/a")</f>
        <v>45344</v>
      </c>
      <c r="J3781" s="78">
        <f>+IF(ISNUMBER(DATA!AG1031),DATA!AG1031,"n/a")</f>
        <v>0.13800000000000001</v>
      </c>
      <c r="K3781" s="87">
        <f>+IF(ISNUMBER(DATA!AP1031),DATA!AP1031,"n/a")</f>
        <v>73195</v>
      </c>
      <c r="L3781" s="78">
        <f>+IF(ISNUMBER(DATA!AQ1031),DATA!AQ1031,"n/a")</f>
        <v>6.5000000000000002E-2</v>
      </c>
      <c r="M3781" s="67"/>
      <c r="N3781" s="67"/>
      <c r="O3781" s="67"/>
      <c r="P3781" s="67"/>
      <c r="Q3781" s="67"/>
      <c r="S3781" s="71"/>
      <c r="U3781" s="71"/>
      <c r="W3781" s="71"/>
      <c r="Y3781" s="71"/>
    </row>
    <row r="3782" spans="1:25" s="70" customFormat="1" x14ac:dyDescent="0.2">
      <c r="A3782" s="67" t="s">
        <v>28</v>
      </c>
      <c r="B3782" s="67" t="s">
        <v>24</v>
      </c>
      <c r="C3782" s="67" t="s">
        <v>25</v>
      </c>
      <c r="D3782" s="67" t="s">
        <v>275</v>
      </c>
      <c r="E3782" s="87">
        <f>+IF(ISNUMBER(DATA!L1032),DATA!L1032,"n/a")</f>
        <v>17580</v>
      </c>
      <c r="F3782" s="78">
        <f>+IF(ISNUMBER(DATA!M1032),DATA!M1032,"n/a")</f>
        <v>0.56799999999999995</v>
      </c>
      <c r="G3782" s="87">
        <f>+IF(ISNUMBER(DATA!V1032),DATA!V1032,"n/a")</f>
        <v>64446</v>
      </c>
      <c r="H3782" s="78">
        <f>+IF(ISNUMBER(DATA!W1032),DATA!W1032,"n/a")</f>
        <v>0.67700000000000005</v>
      </c>
      <c r="I3782" s="87">
        <f>+IF(ISNUMBER(DATA!AF1032),DATA!AF1032,"n/a")</f>
        <v>132882</v>
      </c>
      <c r="J3782" s="78">
        <f>+IF(ISNUMBER(DATA!AG1032),DATA!AG1032,"n/a")</f>
        <v>0.61499999999999999</v>
      </c>
      <c r="K3782" s="87">
        <f>+IF(ISNUMBER(DATA!AP1032),DATA!AP1032,"n/a")</f>
        <v>219037</v>
      </c>
      <c r="L3782" s="78">
        <f>+IF(ISNUMBER(DATA!AQ1032),DATA!AQ1032,"n/a")</f>
        <v>0.43099999999999999</v>
      </c>
      <c r="M3782" s="67"/>
      <c r="N3782" s="67"/>
      <c r="O3782" s="67"/>
      <c r="P3782" s="67"/>
      <c r="Q3782" s="67"/>
      <c r="S3782" s="71"/>
      <c r="U3782" s="71"/>
      <c r="W3782" s="71"/>
      <c r="Y3782" s="71"/>
    </row>
    <row r="3783" spans="1:25" s="70" customFormat="1" x14ac:dyDescent="0.2">
      <c r="A3783" s="67" t="s">
        <v>28</v>
      </c>
      <c r="B3783" s="67" t="s">
        <v>24</v>
      </c>
      <c r="C3783" s="67" t="s">
        <v>25</v>
      </c>
      <c r="D3783" s="67" t="s">
        <v>276</v>
      </c>
      <c r="E3783" s="87">
        <f>+IF(ISNUMBER(DATA!L1033),DATA!L1033,"n/a")</f>
        <v>33791</v>
      </c>
      <c r="F3783" s="78">
        <f>+IF(ISNUMBER(DATA!M1033),DATA!M1033,"n/a")</f>
        <v>7.6999999999999999E-2</v>
      </c>
      <c r="G3783" s="87">
        <f>+IF(ISNUMBER(DATA!V1033),DATA!V1033,"n/a")</f>
        <v>117980</v>
      </c>
      <c r="H3783" s="78">
        <f>+IF(ISNUMBER(DATA!W1033),DATA!W1033,"n/a")</f>
        <v>0.129</v>
      </c>
      <c r="I3783" s="87">
        <f>+IF(ISNUMBER(DATA!AF1033),DATA!AF1033,"n/a")</f>
        <v>248308</v>
      </c>
      <c r="J3783" s="78">
        <f>+IF(ISNUMBER(DATA!AG1033),DATA!AG1033,"n/a")</f>
        <v>0.106</v>
      </c>
      <c r="K3783" s="87">
        <f>+IF(ISNUMBER(DATA!AP1033),DATA!AP1033,"n/a")</f>
        <v>438675</v>
      </c>
      <c r="L3783" s="78">
        <f>+IF(ISNUMBER(DATA!AQ1033),DATA!AQ1033,"n/a")</f>
        <v>0.10100000000000001</v>
      </c>
      <c r="M3783" s="67"/>
      <c r="N3783" s="67"/>
      <c r="O3783" s="67"/>
      <c r="P3783" s="67"/>
      <c r="Q3783" s="67"/>
      <c r="S3783" s="71"/>
      <c r="U3783" s="71"/>
      <c r="W3783" s="71"/>
      <c r="Y3783" s="71"/>
    </row>
    <row r="3784" spans="1:25" s="70" customFormat="1" x14ac:dyDescent="0.2">
      <c r="A3784" s="67" t="s">
        <v>28</v>
      </c>
      <c r="B3784" s="67" t="s">
        <v>24</v>
      </c>
      <c r="C3784" s="67" t="s">
        <v>25</v>
      </c>
      <c r="D3784" s="67" t="s">
        <v>277</v>
      </c>
      <c r="E3784" s="87">
        <f>+IF(ISNUMBER(DATA!L1034),DATA!L1034,"n/a")</f>
        <v>9878</v>
      </c>
      <c r="F3784" s="78">
        <f>+IF(ISNUMBER(DATA!M1034),DATA!M1034,"n/a")</f>
        <v>0.21099999999999999</v>
      </c>
      <c r="G3784" s="87">
        <f>+IF(ISNUMBER(DATA!V1034),DATA!V1034,"n/a")</f>
        <v>36048</v>
      </c>
      <c r="H3784" s="78">
        <f>+IF(ISNUMBER(DATA!W1034),DATA!W1034,"n/a")</f>
        <v>0.26100000000000001</v>
      </c>
      <c r="I3784" s="87">
        <f>+IF(ISNUMBER(DATA!AF1034),DATA!AF1034,"n/a")</f>
        <v>76131</v>
      </c>
      <c r="J3784" s="78">
        <f>+IF(ISNUMBER(DATA!AG1034),DATA!AG1034,"n/a")</f>
        <v>0.20699999999999999</v>
      </c>
      <c r="K3784" s="87">
        <f>+IF(ISNUMBER(DATA!AP1034),DATA!AP1034,"n/a")</f>
        <v>135560</v>
      </c>
      <c r="L3784" s="78">
        <f>+IF(ISNUMBER(DATA!AQ1034),DATA!AQ1034,"n/a")</f>
        <v>0.115</v>
      </c>
      <c r="M3784" s="67"/>
      <c r="N3784" s="67"/>
      <c r="O3784" s="67"/>
      <c r="P3784" s="67"/>
      <c r="Q3784" s="67"/>
      <c r="S3784" s="71"/>
      <c r="U3784" s="71"/>
      <c r="W3784" s="71"/>
      <c r="Y3784" s="71"/>
    </row>
    <row r="3785" spans="1:25" s="70" customFormat="1" x14ac:dyDescent="0.2">
      <c r="A3785" s="67" t="s">
        <v>28</v>
      </c>
      <c r="B3785" s="67" t="s">
        <v>24</v>
      </c>
      <c r="C3785" s="67" t="s">
        <v>25</v>
      </c>
      <c r="D3785" s="67" t="s">
        <v>278</v>
      </c>
      <c r="E3785" s="87">
        <f>+IF(ISNUMBER(DATA!L1035),DATA!L1035,"n/a")</f>
        <v>29185</v>
      </c>
      <c r="F3785" s="78">
        <f>+IF(ISNUMBER(DATA!M1035),DATA!M1035,"n/a")</f>
        <v>-0.06</v>
      </c>
      <c r="G3785" s="87">
        <f>+IF(ISNUMBER(DATA!V1035),DATA!V1035,"n/a")</f>
        <v>114340</v>
      </c>
      <c r="H3785" s="78">
        <f>+IF(ISNUMBER(DATA!W1035),DATA!W1035,"n/a")</f>
        <v>-5.7000000000000002E-2</v>
      </c>
      <c r="I3785" s="87">
        <f>+IF(ISNUMBER(DATA!AF1035),DATA!AF1035,"n/a")</f>
        <v>240975</v>
      </c>
      <c r="J3785" s="78">
        <f>+IF(ISNUMBER(DATA!AG1035),DATA!AG1035,"n/a")</f>
        <v>-8.3000000000000004E-2</v>
      </c>
      <c r="K3785" s="87">
        <f>+IF(ISNUMBER(DATA!AP1035),DATA!AP1035,"n/a")</f>
        <v>422508</v>
      </c>
      <c r="L3785" s="78">
        <f>+IF(ISNUMBER(DATA!AQ1035),DATA!AQ1035,"n/a")</f>
        <v>-6.5000000000000002E-2</v>
      </c>
      <c r="M3785" s="67"/>
      <c r="N3785" s="67"/>
      <c r="O3785" s="67"/>
      <c r="P3785" s="67"/>
      <c r="Q3785" s="67"/>
      <c r="S3785" s="71"/>
      <c r="U3785" s="71"/>
      <c r="W3785" s="71"/>
      <c r="Y3785" s="71"/>
    </row>
    <row r="3786" spans="1:25" s="70" customFormat="1" x14ac:dyDescent="0.2">
      <c r="A3786" s="67" t="s">
        <v>28</v>
      </c>
      <c r="B3786" s="67" t="s">
        <v>24</v>
      </c>
      <c r="C3786" s="67" t="s">
        <v>25</v>
      </c>
      <c r="D3786" s="67" t="s">
        <v>279</v>
      </c>
      <c r="E3786" s="87">
        <f>+IF(ISNUMBER(DATA!L1036),DATA!L1036,"n/a")</f>
        <v>11662</v>
      </c>
      <c r="F3786" s="78">
        <f>+IF(ISNUMBER(DATA!M1036),DATA!M1036,"n/a")</f>
        <v>-0.247</v>
      </c>
      <c r="G3786" s="87">
        <f>+IF(ISNUMBER(DATA!V1036),DATA!V1036,"n/a")</f>
        <v>56123</v>
      </c>
      <c r="H3786" s="78">
        <f>+IF(ISNUMBER(DATA!W1036),DATA!W1036,"n/a")</f>
        <v>-0.16900000000000001</v>
      </c>
      <c r="I3786" s="87">
        <f>+IF(ISNUMBER(DATA!AF1036),DATA!AF1036,"n/a")</f>
        <v>138289</v>
      </c>
      <c r="J3786" s="78">
        <f>+IF(ISNUMBER(DATA!AG1036),DATA!AG1036,"n/a")</f>
        <v>-9.5000000000000001E-2</v>
      </c>
      <c r="K3786" s="87">
        <f>+IF(ISNUMBER(DATA!AP1036),DATA!AP1036,"n/a")</f>
        <v>225149</v>
      </c>
      <c r="L3786" s="78">
        <f>+IF(ISNUMBER(DATA!AQ1036),DATA!AQ1036,"n/a")</f>
        <v>-2.7E-2</v>
      </c>
      <c r="M3786" s="67"/>
      <c r="N3786" s="67"/>
      <c r="O3786" s="67"/>
      <c r="P3786" s="67"/>
      <c r="Q3786" s="67"/>
      <c r="S3786" s="71"/>
      <c r="U3786" s="71"/>
      <c r="W3786" s="71"/>
      <c r="Y3786" s="71"/>
    </row>
    <row r="3787" spans="1:25" s="70" customFormat="1" x14ac:dyDescent="0.2">
      <c r="A3787" s="67" t="s">
        <v>28</v>
      </c>
      <c r="B3787" s="67" t="s">
        <v>24</v>
      </c>
      <c r="C3787" s="67" t="s">
        <v>25</v>
      </c>
      <c r="D3787" s="67" t="s">
        <v>280</v>
      </c>
      <c r="E3787" s="87">
        <f>+IF(ISNUMBER(DATA!L1037),DATA!L1037,"n/a")</f>
        <v>6532</v>
      </c>
      <c r="F3787" s="78">
        <f>+IF(ISNUMBER(DATA!M1037),DATA!M1037,"n/a")</f>
        <v>-9.9000000000000005E-2</v>
      </c>
      <c r="G3787" s="87">
        <f>+IF(ISNUMBER(DATA!V1037),DATA!V1037,"n/a")</f>
        <v>22196</v>
      </c>
      <c r="H3787" s="78">
        <f>+IF(ISNUMBER(DATA!W1037),DATA!W1037,"n/a")</f>
        <v>-0.21</v>
      </c>
      <c r="I3787" s="87">
        <f>+IF(ISNUMBER(DATA!AF1037),DATA!AF1037,"n/a")</f>
        <v>51892</v>
      </c>
      <c r="J3787" s="78">
        <f>+IF(ISNUMBER(DATA!AG1037),DATA!AG1037,"n/a")</f>
        <v>-0.14899999999999999</v>
      </c>
      <c r="K3787" s="87">
        <f>+IF(ISNUMBER(DATA!AP1037),DATA!AP1037,"n/a")</f>
        <v>101233</v>
      </c>
      <c r="L3787" s="78">
        <f>+IF(ISNUMBER(DATA!AQ1037),DATA!AQ1037,"n/a")</f>
        <v>-7.6999999999999999E-2</v>
      </c>
      <c r="M3787" s="67"/>
      <c r="N3787" s="67"/>
      <c r="O3787" s="67"/>
      <c r="P3787" s="67"/>
      <c r="Q3787" s="67"/>
      <c r="S3787" s="71"/>
      <c r="U3787" s="71"/>
      <c r="W3787" s="71"/>
      <c r="Y3787" s="71"/>
    </row>
    <row r="3788" spans="1:25" s="70" customFormat="1" x14ac:dyDescent="0.2">
      <c r="A3788" s="67" t="s">
        <v>28</v>
      </c>
      <c r="B3788" s="67" t="s">
        <v>24</v>
      </c>
      <c r="C3788" s="67" t="s">
        <v>25</v>
      </c>
      <c r="D3788" s="67" t="s">
        <v>281</v>
      </c>
      <c r="E3788" s="87">
        <f>+IF(ISNUMBER(DATA!L1038),DATA!L1038,"n/a")</f>
        <v>44991</v>
      </c>
      <c r="F3788" s="78">
        <f>+IF(ISNUMBER(DATA!M1038),DATA!M1038,"n/a")</f>
        <v>0.32300000000000001</v>
      </c>
      <c r="G3788" s="87">
        <f>+IF(ISNUMBER(DATA!V1038),DATA!V1038,"n/a")</f>
        <v>136143</v>
      </c>
      <c r="H3788" s="78">
        <f>+IF(ISNUMBER(DATA!W1038),DATA!W1038,"n/a")</f>
        <v>3.4000000000000002E-2</v>
      </c>
      <c r="I3788" s="87">
        <f>+IF(ISNUMBER(DATA!AF1038),DATA!AF1038,"n/a")</f>
        <v>282629</v>
      </c>
      <c r="J3788" s="78">
        <f>+IF(ISNUMBER(DATA!AG1038),DATA!AG1038,"n/a")</f>
        <v>0.01</v>
      </c>
      <c r="K3788" s="87">
        <f>+IF(ISNUMBER(DATA!AP1038),DATA!AP1038,"n/a")</f>
        <v>525542</v>
      </c>
      <c r="L3788" s="78">
        <f>+IF(ISNUMBER(DATA!AQ1038),DATA!AQ1038,"n/a")</f>
        <v>-2.1999999999999999E-2</v>
      </c>
      <c r="M3788" s="67"/>
      <c r="N3788" s="67"/>
      <c r="O3788" s="67"/>
      <c r="P3788" s="67"/>
      <c r="Q3788" s="67"/>
      <c r="S3788" s="71"/>
      <c r="U3788" s="71"/>
      <c r="W3788" s="71"/>
      <c r="Y3788" s="71"/>
    </row>
    <row r="3789" spans="1:25" s="70" customFormat="1" x14ac:dyDescent="0.2">
      <c r="A3789" s="67" t="s">
        <v>28</v>
      </c>
      <c r="B3789" s="67" t="s">
        <v>24</v>
      </c>
      <c r="C3789" s="67" t="s">
        <v>25</v>
      </c>
      <c r="D3789" s="67" t="s">
        <v>282</v>
      </c>
      <c r="E3789" s="87">
        <f>+IF(ISNUMBER(DATA!L1039),DATA!L1039,"n/a")</f>
        <v>30535</v>
      </c>
      <c r="F3789" s="78">
        <f>+IF(ISNUMBER(DATA!M1039),DATA!M1039,"n/a")</f>
        <v>1.389</v>
      </c>
      <c r="G3789" s="87">
        <f>+IF(ISNUMBER(DATA!V1039),DATA!V1039,"n/a")</f>
        <v>90146</v>
      </c>
      <c r="H3789" s="78">
        <f>+IF(ISNUMBER(DATA!W1039),DATA!W1039,"n/a")</f>
        <v>0.65300000000000002</v>
      </c>
      <c r="I3789" s="87">
        <f>+IF(ISNUMBER(DATA!AF1039),DATA!AF1039,"n/a")</f>
        <v>191061</v>
      </c>
      <c r="J3789" s="78">
        <f>+IF(ISNUMBER(DATA!AG1039),DATA!AG1039,"n/a")</f>
        <v>0.69599999999999995</v>
      </c>
      <c r="K3789" s="87">
        <f>+IF(ISNUMBER(DATA!AP1039),DATA!AP1039,"n/a")</f>
        <v>340347</v>
      </c>
      <c r="L3789" s="78">
        <f>+IF(ISNUMBER(DATA!AQ1039),DATA!AQ1039,"n/a")</f>
        <v>0.6</v>
      </c>
      <c r="M3789" s="67"/>
      <c r="N3789" s="67"/>
      <c r="O3789" s="67"/>
      <c r="P3789" s="67"/>
      <c r="Q3789" s="67"/>
      <c r="S3789" s="71"/>
      <c r="U3789" s="71"/>
      <c r="W3789" s="71"/>
      <c r="Y3789" s="71"/>
    </row>
    <row r="3790" spans="1:25" s="70" customFormat="1" x14ac:dyDescent="0.2">
      <c r="A3790" s="67" t="s">
        <v>28</v>
      </c>
      <c r="B3790" s="67" t="s">
        <v>24</v>
      </c>
      <c r="C3790" s="67" t="s">
        <v>25</v>
      </c>
      <c r="D3790" s="67" t="s">
        <v>283</v>
      </c>
      <c r="E3790" s="87">
        <f>+IF(ISNUMBER(DATA!L1040),DATA!L1040,"n/a")</f>
        <v>6673</v>
      </c>
      <c r="F3790" s="78">
        <f>+IF(ISNUMBER(DATA!M1040),DATA!M1040,"n/a")</f>
        <v>0.16600000000000001</v>
      </c>
      <c r="G3790" s="87">
        <f>+IF(ISNUMBER(DATA!V1040),DATA!V1040,"n/a")</f>
        <v>25449</v>
      </c>
      <c r="H3790" s="78">
        <f>+IF(ISNUMBER(DATA!W1040),DATA!W1040,"n/a")</f>
        <v>0.189</v>
      </c>
      <c r="I3790" s="87">
        <f>+IF(ISNUMBER(DATA!AF1040),DATA!AF1040,"n/a")</f>
        <v>59865</v>
      </c>
      <c r="J3790" s="78">
        <f>+IF(ISNUMBER(DATA!AG1040),DATA!AG1040,"n/a")</f>
        <v>0.153</v>
      </c>
      <c r="K3790" s="87">
        <f>+IF(ISNUMBER(DATA!AP1040),DATA!AP1040,"n/a")</f>
        <v>94261</v>
      </c>
      <c r="L3790" s="78">
        <f>+IF(ISNUMBER(DATA!AQ1040),DATA!AQ1040,"n/a")</f>
        <v>0.11799999999999999</v>
      </c>
      <c r="M3790" s="67"/>
      <c r="N3790" s="67"/>
      <c r="O3790" s="67"/>
      <c r="P3790" s="67"/>
      <c r="Q3790" s="67"/>
      <c r="S3790" s="71"/>
      <c r="U3790" s="71"/>
      <c r="W3790" s="71"/>
      <c r="Y3790" s="71"/>
    </row>
    <row r="3791" spans="1:25" s="70" customFormat="1" x14ac:dyDescent="0.2">
      <c r="A3791" s="67" t="s">
        <v>28</v>
      </c>
      <c r="B3791" s="67" t="s">
        <v>24</v>
      </c>
      <c r="C3791" s="67" t="s">
        <v>25</v>
      </c>
      <c r="D3791" s="67" t="s">
        <v>284</v>
      </c>
      <c r="E3791" s="87">
        <f>+IF(ISNUMBER(DATA!L1041),DATA!L1041,"n/a")</f>
        <v>20448</v>
      </c>
      <c r="F3791" s="78">
        <f>+IF(ISNUMBER(DATA!M1041),DATA!M1041,"n/a")</f>
        <v>0.75600000000000001</v>
      </c>
      <c r="G3791" s="87">
        <f>+IF(ISNUMBER(DATA!V1041),DATA!V1041,"n/a")</f>
        <v>58731</v>
      </c>
      <c r="H3791" s="78">
        <f>+IF(ISNUMBER(DATA!W1041),DATA!W1041,"n/a")</f>
        <v>0.223</v>
      </c>
      <c r="I3791" s="87">
        <f>+IF(ISNUMBER(DATA!AF1041),DATA!AF1041,"n/a")</f>
        <v>132374</v>
      </c>
      <c r="J3791" s="78">
        <f>+IF(ISNUMBER(DATA!AG1041),DATA!AG1041,"n/a")</f>
        <v>0.26800000000000002</v>
      </c>
      <c r="K3791" s="87">
        <f>+IF(ISNUMBER(DATA!AP1041),DATA!AP1041,"n/a")</f>
        <v>238637</v>
      </c>
      <c r="L3791" s="78">
        <f>+IF(ISNUMBER(DATA!AQ1041),DATA!AQ1041,"n/a")</f>
        <v>0.219</v>
      </c>
      <c r="M3791" s="67"/>
      <c r="N3791" s="67"/>
      <c r="O3791" s="67"/>
      <c r="P3791" s="67"/>
      <c r="Q3791" s="67"/>
      <c r="S3791" s="71"/>
      <c r="U3791" s="71"/>
      <c r="W3791" s="71"/>
      <c r="Y3791" s="71"/>
    </row>
    <row r="3792" spans="1:25" s="70" customFormat="1" x14ac:dyDescent="0.2">
      <c r="A3792" s="67" t="s">
        <v>28</v>
      </c>
      <c r="B3792" s="67" t="s">
        <v>24</v>
      </c>
      <c r="C3792" s="67" t="s">
        <v>25</v>
      </c>
      <c r="D3792" s="67" t="s">
        <v>285</v>
      </c>
      <c r="E3792" s="87">
        <f>+IF(ISNUMBER(DATA!L1042),DATA!L1042,"n/a")</f>
        <v>18135</v>
      </c>
      <c r="F3792" s="78">
        <f>+IF(ISNUMBER(DATA!M1042),DATA!M1042,"n/a")</f>
        <v>0.30199999999999999</v>
      </c>
      <c r="G3792" s="87">
        <f>+IF(ISNUMBER(DATA!V1042),DATA!V1042,"n/a")</f>
        <v>63631</v>
      </c>
      <c r="H3792" s="78">
        <f>+IF(ISNUMBER(DATA!W1042),DATA!W1042,"n/a")</f>
        <v>0.376</v>
      </c>
      <c r="I3792" s="87">
        <f>+IF(ISNUMBER(DATA!AF1042),DATA!AF1042,"n/a")</f>
        <v>136980</v>
      </c>
      <c r="J3792" s="78">
        <f>+IF(ISNUMBER(DATA!AG1042),DATA!AG1042,"n/a")</f>
        <v>0.38900000000000001</v>
      </c>
      <c r="K3792" s="87">
        <f>+IF(ISNUMBER(DATA!AP1042),DATA!AP1042,"n/a")</f>
        <v>252430</v>
      </c>
      <c r="L3792" s="78">
        <f>+IF(ISNUMBER(DATA!AQ1042),DATA!AQ1042,"n/a")</f>
        <v>0.39600000000000002</v>
      </c>
      <c r="M3792" s="67"/>
      <c r="N3792" s="67"/>
      <c r="O3792" s="67"/>
      <c r="P3792" s="67"/>
      <c r="Q3792" s="67"/>
      <c r="S3792" s="71"/>
      <c r="U3792" s="71"/>
      <c r="W3792" s="71"/>
      <c r="Y3792" s="71"/>
    </row>
    <row r="3793" spans="1:25" s="70" customFormat="1" x14ac:dyDescent="0.2">
      <c r="A3793" s="67" t="s">
        <v>28</v>
      </c>
      <c r="B3793" s="67" t="s">
        <v>24</v>
      </c>
      <c r="C3793" s="67" t="s">
        <v>25</v>
      </c>
      <c r="D3793" s="67" t="s">
        <v>286</v>
      </c>
      <c r="E3793" s="87">
        <f>+IF(ISNUMBER(DATA!L1043),DATA!L1043,"n/a")</f>
        <v>20499</v>
      </c>
      <c r="F3793" s="78">
        <f>+IF(ISNUMBER(DATA!M1043),DATA!M1043,"n/a")</f>
        <v>0.441</v>
      </c>
      <c r="G3793" s="87">
        <f>+IF(ISNUMBER(DATA!V1043),DATA!V1043,"n/a")</f>
        <v>76649</v>
      </c>
      <c r="H3793" s="78">
        <f>+IF(ISNUMBER(DATA!W1043),DATA!W1043,"n/a")</f>
        <v>0.51700000000000002</v>
      </c>
      <c r="I3793" s="87">
        <f>+IF(ISNUMBER(DATA!AF1043),DATA!AF1043,"n/a")</f>
        <v>164187</v>
      </c>
      <c r="J3793" s="78">
        <f>+IF(ISNUMBER(DATA!AG1043),DATA!AG1043,"n/a")</f>
        <v>0.48399999999999999</v>
      </c>
      <c r="K3793" s="87">
        <f>+IF(ISNUMBER(DATA!AP1043),DATA!AP1043,"n/a")</f>
        <v>284841</v>
      </c>
      <c r="L3793" s="78">
        <f>+IF(ISNUMBER(DATA!AQ1043),DATA!AQ1043,"n/a")</f>
        <v>0.432</v>
      </c>
      <c r="M3793" s="67"/>
      <c r="N3793" s="67"/>
      <c r="O3793" s="67"/>
      <c r="P3793" s="67"/>
      <c r="Q3793" s="67"/>
      <c r="S3793" s="71"/>
      <c r="U3793" s="71"/>
      <c r="W3793" s="71"/>
      <c r="Y3793" s="71"/>
    </row>
    <row r="3794" spans="1:25" s="70" customFormat="1" x14ac:dyDescent="0.2">
      <c r="A3794" s="67" t="s">
        <v>28</v>
      </c>
      <c r="B3794" s="67" t="s">
        <v>24</v>
      </c>
      <c r="C3794" s="67" t="s">
        <v>25</v>
      </c>
      <c r="D3794" s="67" t="s">
        <v>287</v>
      </c>
      <c r="E3794" s="87">
        <f>+IF(ISNUMBER(DATA!L1044),DATA!L1044,"n/a")</f>
        <v>71308</v>
      </c>
      <c r="F3794" s="78">
        <f>+IF(ISNUMBER(DATA!M1044),DATA!M1044,"n/a")</f>
        <v>0.83099999999999996</v>
      </c>
      <c r="G3794" s="87">
        <f>+IF(ISNUMBER(DATA!V1044),DATA!V1044,"n/a")</f>
        <v>188332</v>
      </c>
      <c r="H3794" s="78">
        <f>+IF(ISNUMBER(DATA!W1044),DATA!W1044,"n/a")</f>
        <v>0.16200000000000001</v>
      </c>
      <c r="I3794" s="87">
        <f>+IF(ISNUMBER(DATA!AF1044),DATA!AF1044,"n/a")</f>
        <v>407014</v>
      </c>
      <c r="J3794" s="78">
        <f>+IF(ISNUMBER(DATA!AG1044),DATA!AG1044,"n/a")</f>
        <v>0.183</v>
      </c>
      <c r="K3794" s="87">
        <f>+IF(ISNUMBER(DATA!AP1044),DATA!AP1044,"n/a")</f>
        <v>757914</v>
      </c>
      <c r="L3794" s="78">
        <f>+IF(ISNUMBER(DATA!AQ1044),DATA!AQ1044,"n/a")</f>
        <v>0.13600000000000001</v>
      </c>
      <c r="M3794" s="67"/>
      <c r="N3794" s="67"/>
      <c r="O3794" s="67"/>
      <c r="P3794" s="67"/>
      <c r="Q3794" s="67"/>
      <c r="S3794" s="71"/>
      <c r="U3794" s="71"/>
      <c r="W3794" s="71"/>
      <c r="Y3794" s="71"/>
    </row>
    <row r="3795" spans="1:25" s="70" customFormat="1" x14ac:dyDescent="0.2">
      <c r="A3795" s="67" t="s">
        <v>28</v>
      </c>
      <c r="B3795" s="67" t="s">
        <v>24</v>
      </c>
      <c r="C3795" s="67" t="s">
        <v>25</v>
      </c>
      <c r="D3795" s="67" t="s">
        <v>288</v>
      </c>
      <c r="E3795" s="87">
        <f>+IF(ISNUMBER(DATA!L1045),DATA!L1045,"n/a")</f>
        <v>51418</v>
      </c>
      <c r="F3795" s="78">
        <f>+IF(ISNUMBER(DATA!M1045),DATA!M1045,"n/a")</f>
        <v>0.66600000000000004</v>
      </c>
      <c r="G3795" s="87">
        <f>+IF(ISNUMBER(DATA!V1045),DATA!V1045,"n/a")</f>
        <v>146245</v>
      </c>
      <c r="H3795" s="78">
        <f>+IF(ISNUMBER(DATA!W1045),DATA!W1045,"n/a")</f>
        <v>3.3000000000000002E-2</v>
      </c>
      <c r="I3795" s="87">
        <f>+IF(ISNUMBER(DATA!AF1045),DATA!AF1045,"n/a")</f>
        <v>304354</v>
      </c>
      <c r="J3795" s="78">
        <f>+IF(ISNUMBER(DATA!AG1045),DATA!AG1045,"n/a")</f>
        <v>1.0999999999999999E-2</v>
      </c>
      <c r="K3795" s="87">
        <f>+IF(ISNUMBER(DATA!AP1045),DATA!AP1045,"n/a")</f>
        <v>565531</v>
      </c>
      <c r="L3795" s="78">
        <f>+IF(ISNUMBER(DATA!AQ1045),DATA!AQ1045,"n/a")</f>
        <v>0</v>
      </c>
      <c r="M3795" s="67"/>
      <c r="N3795" s="67"/>
      <c r="O3795" s="67"/>
      <c r="P3795" s="67"/>
      <c r="Q3795" s="67"/>
      <c r="S3795" s="71"/>
      <c r="U3795" s="71"/>
      <c r="W3795" s="71"/>
      <c r="Y3795" s="71"/>
    </row>
    <row r="3796" spans="1:25" s="70" customFormat="1" x14ac:dyDescent="0.2">
      <c r="A3796" s="67" t="s">
        <v>28</v>
      </c>
      <c r="B3796" s="67" t="s">
        <v>24</v>
      </c>
      <c r="C3796" s="67" t="s">
        <v>25</v>
      </c>
      <c r="D3796" s="67" t="s">
        <v>289</v>
      </c>
      <c r="E3796" s="87">
        <f>+IF(ISNUMBER(DATA!L1046),DATA!L1046,"n/a")</f>
        <v>12717</v>
      </c>
      <c r="F3796" s="78">
        <f>+IF(ISNUMBER(DATA!M1046),DATA!M1046,"n/a")</f>
        <v>-9.9000000000000005E-2</v>
      </c>
      <c r="G3796" s="87">
        <f>+IF(ISNUMBER(DATA!V1046),DATA!V1046,"n/a")</f>
        <v>51049</v>
      </c>
      <c r="H3796" s="78">
        <f>+IF(ISNUMBER(DATA!W1046),DATA!W1046,"n/a")</f>
        <v>-0.11700000000000001</v>
      </c>
      <c r="I3796" s="87">
        <f>+IF(ISNUMBER(DATA!AF1046),DATA!AF1046,"n/a")</f>
        <v>113571</v>
      </c>
      <c r="J3796" s="78">
        <f>+IF(ISNUMBER(DATA!AG1046),DATA!AG1046,"n/a")</f>
        <v>-7.8E-2</v>
      </c>
      <c r="K3796" s="87">
        <f>+IF(ISNUMBER(DATA!AP1046),DATA!AP1046,"n/a")</f>
        <v>191668</v>
      </c>
      <c r="L3796" s="78">
        <f>+IF(ISNUMBER(DATA!AQ1046),DATA!AQ1046,"n/a")</f>
        <v>-7.0000000000000007E-2</v>
      </c>
      <c r="M3796" s="67"/>
      <c r="N3796" s="67"/>
      <c r="O3796" s="67"/>
      <c r="P3796" s="67"/>
      <c r="Q3796" s="67"/>
      <c r="S3796" s="71"/>
      <c r="U3796" s="71"/>
      <c r="W3796" s="71"/>
      <c r="Y3796" s="71"/>
    </row>
    <row r="3797" spans="1:25" s="70" customFormat="1" x14ac:dyDescent="0.2">
      <c r="A3797" s="67" t="s">
        <v>28</v>
      </c>
      <c r="B3797" s="67" t="s">
        <v>24</v>
      </c>
      <c r="C3797" s="67" t="s">
        <v>25</v>
      </c>
      <c r="D3797" s="67" t="s">
        <v>290</v>
      </c>
      <c r="E3797" s="87">
        <f>+IF(ISNUMBER(DATA!L1047),DATA!L1047,"n/a")</f>
        <v>16095</v>
      </c>
      <c r="F3797" s="78">
        <f>+IF(ISNUMBER(DATA!M1047),DATA!M1047,"n/a")</f>
        <v>-0.32</v>
      </c>
      <c r="G3797" s="87">
        <f>+IF(ISNUMBER(DATA!V1047),DATA!V1047,"n/a")</f>
        <v>72762</v>
      </c>
      <c r="H3797" s="78">
        <f>+IF(ISNUMBER(DATA!W1047),DATA!W1047,"n/a")</f>
        <v>-0.188</v>
      </c>
      <c r="I3797" s="87">
        <f>+IF(ISNUMBER(DATA!AF1047),DATA!AF1047,"n/a")</f>
        <v>159753</v>
      </c>
      <c r="J3797" s="78">
        <f>+IF(ISNUMBER(DATA!AG1047),DATA!AG1047,"n/a")</f>
        <v>-0.123</v>
      </c>
      <c r="K3797" s="87">
        <f>+IF(ISNUMBER(DATA!AP1047),DATA!AP1047,"n/a")</f>
        <v>264896</v>
      </c>
      <c r="L3797" s="78">
        <f>+IF(ISNUMBER(DATA!AQ1047),DATA!AQ1047,"n/a")</f>
        <v>-7.5999999999999998E-2</v>
      </c>
      <c r="M3797" s="67"/>
      <c r="N3797" s="67"/>
      <c r="O3797" s="67"/>
      <c r="P3797" s="67"/>
      <c r="Q3797" s="67"/>
      <c r="S3797" s="71"/>
      <c r="U3797" s="71"/>
      <c r="W3797" s="71"/>
      <c r="Y3797" s="71"/>
    </row>
    <row r="3798" spans="1:25" s="70" customFormat="1" x14ac:dyDescent="0.2">
      <c r="A3798" s="67" t="s">
        <v>28</v>
      </c>
      <c r="B3798" s="67" t="s">
        <v>24</v>
      </c>
      <c r="C3798" s="67" t="s">
        <v>25</v>
      </c>
      <c r="D3798" s="67" t="s">
        <v>291</v>
      </c>
      <c r="E3798" s="87">
        <f>+IF(ISNUMBER(DATA!L1048),DATA!L1048,"n/a")</f>
        <v>17525</v>
      </c>
      <c r="F3798" s="78">
        <f>+IF(ISNUMBER(DATA!M1048),DATA!M1048,"n/a")</f>
        <v>0.67400000000000004</v>
      </c>
      <c r="G3798" s="87">
        <f>+IF(ISNUMBER(DATA!V1048),DATA!V1048,"n/a")</f>
        <v>61192</v>
      </c>
      <c r="H3798" s="78">
        <f>+IF(ISNUMBER(DATA!W1048),DATA!W1048,"n/a")</f>
        <v>0.997</v>
      </c>
      <c r="I3798" s="87">
        <f>+IF(ISNUMBER(DATA!AF1048),DATA!AF1048,"n/a")</f>
        <v>125602</v>
      </c>
      <c r="J3798" s="78">
        <f>+IF(ISNUMBER(DATA!AG1048),DATA!AG1048,"n/a")</f>
        <v>0.97099999999999997</v>
      </c>
      <c r="K3798" s="87">
        <f>+IF(ISNUMBER(DATA!AP1048),DATA!AP1048,"n/a")</f>
        <v>226832</v>
      </c>
      <c r="L3798" s="78">
        <f>+IF(ISNUMBER(DATA!AQ1048),DATA!AQ1048,"n/a")</f>
        <v>0.85699999999999998</v>
      </c>
      <c r="M3798" s="67"/>
      <c r="N3798" s="67"/>
      <c r="O3798" s="67"/>
      <c r="P3798" s="67"/>
      <c r="Q3798" s="67"/>
      <c r="S3798" s="71"/>
      <c r="U3798" s="71"/>
      <c r="W3798" s="71"/>
      <c r="Y3798" s="71"/>
    </row>
    <row r="3799" spans="1:25" s="70" customFormat="1" x14ac:dyDescent="0.2">
      <c r="A3799" s="67" t="s">
        <v>28</v>
      </c>
      <c r="B3799" s="67" t="s">
        <v>24</v>
      </c>
      <c r="C3799" s="67" t="s">
        <v>25</v>
      </c>
      <c r="D3799" s="67" t="s">
        <v>292</v>
      </c>
      <c r="E3799" s="87">
        <f>+IF(ISNUMBER(DATA!L1049),DATA!L1049,"n/a")</f>
        <v>21936</v>
      </c>
      <c r="F3799" s="78">
        <f>+IF(ISNUMBER(DATA!M1049),DATA!M1049,"n/a")</f>
        <v>0.98799999999999999</v>
      </c>
      <c r="G3799" s="87">
        <f>+IF(ISNUMBER(DATA!V1049),DATA!V1049,"n/a")</f>
        <v>58013</v>
      </c>
      <c r="H3799" s="78">
        <f>+IF(ISNUMBER(DATA!W1049),DATA!W1049,"n/a")</f>
        <v>0.26300000000000001</v>
      </c>
      <c r="I3799" s="87">
        <f>+IF(ISNUMBER(DATA!AF1049),DATA!AF1049,"n/a")</f>
        <v>126583</v>
      </c>
      <c r="J3799" s="78">
        <f>+IF(ISNUMBER(DATA!AG1049),DATA!AG1049,"n/a")</f>
        <v>0.30199999999999999</v>
      </c>
      <c r="K3799" s="87">
        <f>+IF(ISNUMBER(DATA!AP1049),DATA!AP1049,"n/a")</f>
        <v>233550</v>
      </c>
      <c r="L3799" s="78">
        <f>+IF(ISNUMBER(DATA!AQ1049),DATA!AQ1049,"n/a")</f>
        <v>0.25900000000000001</v>
      </c>
      <c r="M3799" s="67"/>
      <c r="N3799" s="67"/>
      <c r="O3799" s="67"/>
      <c r="P3799" s="67"/>
      <c r="Q3799" s="67"/>
      <c r="S3799" s="71"/>
      <c r="U3799" s="71"/>
      <c r="W3799" s="71"/>
      <c r="Y3799" s="71"/>
    </row>
    <row r="3800" spans="1:25" s="70" customFormat="1" x14ac:dyDescent="0.2">
      <c r="A3800" s="67" t="s">
        <v>28</v>
      </c>
      <c r="B3800" s="67" t="s">
        <v>24</v>
      </c>
      <c r="C3800" s="67" t="s">
        <v>25</v>
      </c>
      <c r="D3800" s="67" t="s">
        <v>293</v>
      </c>
      <c r="E3800" s="87">
        <f>+IF(ISNUMBER(DATA!L1050),DATA!L1050,"n/a")</f>
        <v>6752</v>
      </c>
      <c r="F3800" s="78">
        <f>+IF(ISNUMBER(DATA!M1050),DATA!M1050,"n/a")</f>
        <v>-3.6999999999999998E-2</v>
      </c>
      <c r="G3800" s="87">
        <f>+IF(ISNUMBER(DATA!V1050),DATA!V1050,"n/a")</f>
        <v>23872</v>
      </c>
      <c r="H3800" s="78">
        <f>+IF(ISNUMBER(DATA!W1050),DATA!W1050,"n/a")</f>
        <v>3.5000000000000003E-2</v>
      </c>
      <c r="I3800" s="87">
        <f>+IF(ISNUMBER(DATA!AF1050),DATA!AF1050,"n/a")</f>
        <v>48053</v>
      </c>
      <c r="J3800" s="78">
        <f>+IF(ISNUMBER(DATA!AG1050),DATA!AG1050,"n/a")</f>
        <v>-1E-3</v>
      </c>
      <c r="K3800" s="87">
        <f>+IF(ISNUMBER(DATA!AP1050),DATA!AP1050,"n/a")</f>
        <v>89344</v>
      </c>
      <c r="L3800" s="78">
        <f>+IF(ISNUMBER(DATA!AQ1050),DATA!AQ1050,"n/a")</f>
        <v>-3.3000000000000002E-2</v>
      </c>
      <c r="M3800" s="67"/>
      <c r="N3800" s="67"/>
      <c r="O3800" s="67"/>
      <c r="P3800" s="67"/>
      <c r="Q3800" s="67"/>
      <c r="S3800" s="71"/>
      <c r="U3800" s="71"/>
      <c r="W3800" s="71"/>
      <c r="Y3800" s="71"/>
    </row>
    <row r="3801" spans="1:25" s="70" customFormat="1" x14ac:dyDescent="0.2">
      <c r="A3801" s="67" t="s">
        <v>28</v>
      </c>
      <c r="B3801" s="67" t="s">
        <v>24</v>
      </c>
      <c r="C3801" s="67" t="s">
        <v>25</v>
      </c>
      <c r="D3801" s="67" t="s">
        <v>294</v>
      </c>
      <c r="E3801" s="87">
        <f>+IF(ISNUMBER(DATA!L1051),DATA!L1051,"n/a")</f>
        <v>5979</v>
      </c>
      <c r="F3801" s="78">
        <f>+IF(ISNUMBER(DATA!M1051),DATA!M1051,"n/a")</f>
        <v>0.13</v>
      </c>
      <c r="G3801" s="87">
        <f>+IF(ISNUMBER(DATA!V1051),DATA!V1051,"n/a")</f>
        <v>23517</v>
      </c>
      <c r="H3801" s="78">
        <f>+IF(ISNUMBER(DATA!W1051),DATA!W1051,"n/a")</f>
        <v>0.39</v>
      </c>
      <c r="I3801" s="87">
        <f>+IF(ISNUMBER(DATA!AF1051),DATA!AF1051,"n/a")</f>
        <v>58758</v>
      </c>
      <c r="J3801" s="78">
        <f>+IF(ISNUMBER(DATA!AG1051),DATA!AG1051,"n/a")</f>
        <v>0.51200000000000001</v>
      </c>
      <c r="K3801" s="87">
        <f>+IF(ISNUMBER(DATA!AP1051),DATA!AP1051,"n/a")</f>
        <v>95368</v>
      </c>
      <c r="L3801" s="78">
        <f>+IF(ISNUMBER(DATA!AQ1051),DATA!AQ1051,"n/a")</f>
        <v>0.28499999999999998</v>
      </c>
      <c r="M3801" s="67"/>
      <c r="N3801" s="67"/>
      <c r="O3801" s="67"/>
      <c r="P3801" s="67"/>
      <c r="Q3801" s="67"/>
      <c r="S3801" s="71"/>
      <c r="U3801" s="71"/>
      <c r="W3801" s="71"/>
      <c r="Y3801" s="71"/>
    </row>
    <row r="3802" spans="1:25" s="70" customFormat="1" x14ac:dyDescent="0.2">
      <c r="A3802" s="67" t="s">
        <v>28</v>
      </c>
      <c r="B3802" s="67" t="s">
        <v>24</v>
      </c>
      <c r="C3802" s="67" t="s">
        <v>25</v>
      </c>
      <c r="D3802" s="67" t="s">
        <v>295</v>
      </c>
      <c r="E3802" s="87">
        <f>+IF(ISNUMBER(DATA!L1052),DATA!L1052,"n/a")</f>
        <v>45927</v>
      </c>
      <c r="F3802" s="78">
        <f>+IF(ISNUMBER(DATA!M1052),DATA!M1052,"n/a")</f>
        <v>0.13600000000000001</v>
      </c>
      <c r="G3802" s="87">
        <f>+IF(ISNUMBER(DATA!V1052),DATA!V1052,"n/a")</f>
        <v>149450</v>
      </c>
      <c r="H3802" s="78">
        <f>+IF(ISNUMBER(DATA!W1052),DATA!W1052,"n/a")</f>
        <v>0.153</v>
      </c>
      <c r="I3802" s="87">
        <f>+IF(ISNUMBER(DATA!AF1052),DATA!AF1052,"n/a")</f>
        <v>313820</v>
      </c>
      <c r="J3802" s="78">
        <f>+IF(ISNUMBER(DATA!AG1052),DATA!AG1052,"n/a")</f>
        <v>0.14899999999999999</v>
      </c>
      <c r="K3802" s="87">
        <f>+IF(ISNUMBER(DATA!AP1052),DATA!AP1052,"n/a")</f>
        <v>612524</v>
      </c>
      <c r="L3802" s="78">
        <f>+IF(ISNUMBER(DATA!AQ1052),DATA!AQ1052,"n/a")</f>
        <v>0.216</v>
      </c>
      <c r="M3802" s="67"/>
      <c r="N3802" s="67"/>
      <c r="O3802" s="67"/>
      <c r="P3802" s="67"/>
      <c r="Q3802" s="67"/>
      <c r="S3802" s="71"/>
      <c r="U3802" s="71"/>
      <c r="W3802" s="71"/>
      <c r="Y3802" s="71"/>
    </row>
    <row r="3803" spans="1:25" s="70" customFormat="1" x14ac:dyDescent="0.2">
      <c r="A3803" s="67" t="s">
        <v>28</v>
      </c>
      <c r="B3803" s="67" t="s">
        <v>24</v>
      </c>
      <c r="C3803" s="67" t="s">
        <v>25</v>
      </c>
      <c r="D3803" s="67" t="s">
        <v>296</v>
      </c>
      <c r="E3803" s="87">
        <f>+IF(ISNUMBER(DATA!L1053),DATA!L1053,"n/a")</f>
        <v>9543</v>
      </c>
      <c r="F3803" s="78">
        <f>+IF(ISNUMBER(DATA!M1053),DATA!M1053,"n/a")</f>
        <v>1.1200000000000001</v>
      </c>
      <c r="G3803" s="87">
        <f>+IF(ISNUMBER(DATA!V1053),DATA!V1053,"n/a")</f>
        <v>25301</v>
      </c>
      <c r="H3803" s="78">
        <f>+IF(ISNUMBER(DATA!W1053),DATA!W1053,"n/a")</f>
        <v>0.39700000000000002</v>
      </c>
      <c r="I3803" s="87">
        <f>+IF(ISNUMBER(DATA!AF1053),DATA!AF1053,"n/a")</f>
        <v>54953</v>
      </c>
      <c r="J3803" s="78">
        <f>+IF(ISNUMBER(DATA!AG1053),DATA!AG1053,"n/a")</f>
        <v>0.44600000000000001</v>
      </c>
      <c r="K3803" s="87">
        <f>+IF(ISNUMBER(DATA!AP1053),DATA!AP1053,"n/a")</f>
        <v>103076</v>
      </c>
      <c r="L3803" s="78">
        <f>+IF(ISNUMBER(DATA!AQ1053),DATA!AQ1053,"n/a")</f>
        <v>0.36399999999999999</v>
      </c>
      <c r="M3803" s="67"/>
      <c r="N3803" s="67"/>
      <c r="O3803" s="67"/>
      <c r="P3803" s="67"/>
      <c r="Q3803" s="67"/>
      <c r="S3803" s="71"/>
      <c r="U3803" s="71"/>
      <c r="W3803" s="71"/>
      <c r="Y3803" s="71"/>
    </row>
    <row r="3804" spans="1:25" s="70" customFormat="1" x14ac:dyDescent="0.2">
      <c r="A3804" s="67" t="s">
        <v>28</v>
      </c>
      <c r="B3804" s="67" t="s">
        <v>24</v>
      </c>
      <c r="C3804" s="67" t="s">
        <v>25</v>
      </c>
      <c r="D3804" s="67" t="s">
        <v>297</v>
      </c>
      <c r="E3804" s="87">
        <f>+IF(ISNUMBER(DATA!L1054),DATA!L1054,"n/a")</f>
        <v>22381</v>
      </c>
      <c r="F3804" s="78">
        <f>+IF(ISNUMBER(DATA!M1054),DATA!M1054,"n/a")</f>
        <v>-0.02</v>
      </c>
      <c r="G3804" s="87">
        <f>+IF(ISNUMBER(DATA!V1054),DATA!V1054,"n/a")</f>
        <v>78366</v>
      </c>
      <c r="H3804" s="78">
        <f>+IF(ISNUMBER(DATA!W1054),DATA!W1054,"n/a")</f>
        <v>4.8000000000000001E-2</v>
      </c>
      <c r="I3804" s="87">
        <f>+IF(ISNUMBER(DATA!AF1054),DATA!AF1054,"n/a")</f>
        <v>155926</v>
      </c>
      <c r="J3804" s="78">
        <f>+IF(ISNUMBER(DATA!AG1054),DATA!AG1054,"n/a")</f>
        <v>2.9000000000000001E-2</v>
      </c>
      <c r="K3804" s="87">
        <f>+IF(ISNUMBER(DATA!AP1054),DATA!AP1054,"n/a")</f>
        <v>306875</v>
      </c>
      <c r="L3804" s="78">
        <f>+IF(ISNUMBER(DATA!AQ1054),DATA!AQ1054,"n/a")</f>
        <v>2.1000000000000001E-2</v>
      </c>
      <c r="M3804" s="67"/>
      <c r="N3804" s="67"/>
      <c r="O3804" s="67"/>
      <c r="P3804" s="67"/>
      <c r="Q3804" s="67"/>
      <c r="S3804" s="71"/>
      <c r="U3804" s="71"/>
      <c r="W3804" s="71"/>
      <c r="Y3804" s="71"/>
    </row>
    <row r="3805" spans="1:25" s="70" customFormat="1" x14ac:dyDescent="0.2">
      <c r="A3805" s="67" t="s">
        <v>28</v>
      </c>
      <c r="B3805" s="67" t="s">
        <v>24</v>
      </c>
      <c r="C3805" s="67" t="s">
        <v>25</v>
      </c>
      <c r="D3805" s="67" t="s">
        <v>298</v>
      </c>
      <c r="E3805" s="87">
        <f>+IF(ISNUMBER(DATA!L1055),DATA!L1055,"n/a")</f>
        <v>9000</v>
      </c>
      <c r="F3805" s="78">
        <f>+IF(ISNUMBER(DATA!M1055),DATA!M1055,"n/a")</f>
        <v>0.22900000000000001</v>
      </c>
      <c r="G3805" s="87">
        <f>+IF(ISNUMBER(DATA!V1055),DATA!V1055,"n/a")</f>
        <v>28263</v>
      </c>
      <c r="H3805" s="78">
        <f>+IF(ISNUMBER(DATA!W1055),DATA!W1055,"n/a")</f>
        <v>0.13200000000000001</v>
      </c>
      <c r="I3805" s="87">
        <f>+IF(ISNUMBER(DATA!AF1055),DATA!AF1055,"n/a")</f>
        <v>64627</v>
      </c>
      <c r="J3805" s="78">
        <f>+IF(ISNUMBER(DATA!AG1055),DATA!AG1055,"n/a")</f>
        <v>0.14599999999999999</v>
      </c>
      <c r="K3805" s="87">
        <f>+IF(ISNUMBER(DATA!AP1055),DATA!AP1055,"n/a")</f>
        <v>118338</v>
      </c>
      <c r="L3805" s="78">
        <f>+IF(ISNUMBER(DATA!AQ1055),DATA!AQ1055,"n/a")</f>
        <v>0.15</v>
      </c>
      <c r="M3805" s="67"/>
      <c r="N3805" s="67"/>
      <c r="O3805" s="67"/>
      <c r="P3805" s="67"/>
      <c r="Q3805" s="67"/>
      <c r="S3805" s="71"/>
      <c r="U3805" s="71"/>
      <c r="W3805" s="71"/>
      <c r="Y3805" s="71"/>
    </row>
    <row r="3806" spans="1:25" s="70" customFormat="1" x14ac:dyDescent="0.2">
      <c r="A3806" s="67" t="s">
        <v>28</v>
      </c>
      <c r="B3806" s="67" t="s">
        <v>24</v>
      </c>
      <c r="C3806" s="67" t="s">
        <v>25</v>
      </c>
      <c r="D3806" s="67" t="s">
        <v>299</v>
      </c>
      <c r="E3806" s="87">
        <f>+IF(ISNUMBER(DATA!L1056),DATA!L1056,"n/a")</f>
        <v>6971</v>
      </c>
      <c r="F3806" s="78">
        <f>+IF(ISNUMBER(DATA!M1056),DATA!M1056,"n/a")</f>
        <v>-0.01</v>
      </c>
      <c r="G3806" s="87">
        <f>+IF(ISNUMBER(DATA!V1056),DATA!V1056,"n/a")</f>
        <v>24070</v>
      </c>
      <c r="H3806" s="78">
        <f>+IF(ISNUMBER(DATA!W1056),DATA!W1056,"n/a")</f>
        <v>-1.9E-2</v>
      </c>
      <c r="I3806" s="87">
        <f>+IF(ISNUMBER(DATA!AF1056),DATA!AF1056,"n/a")</f>
        <v>53595</v>
      </c>
      <c r="J3806" s="78">
        <f>+IF(ISNUMBER(DATA!AG1056),DATA!AG1056,"n/a")</f>
        <v>-6.0000000000000001E-3</v>
      </c>
      <c r="K3806" s="87">
        <f>+IF(ISNUMBER(DATA!AP1056),DATA!AP1056,"n/a")</f>
        <v>98907</v>
      </c>
      <c r="L3806" s="78">
        <f>+IF(ISNUMBER(DATA!AQ1056),DATA!AQ1056,"n/a")</f>
        <v>6.7000000000000004E-2</v>
      </c>
      <c r="M3806" s="67"/>
      <c r="N3806" s="67"/>
      <c r="O3806" s="67"/>
      <c r="P3806" s="67"/>
      <c r="Q3806" s="67"/>
      <c r="S3806" s="71"/>
      <c r="U3806" s="71"/>
      <c r="W3806" s="71"/>
      <c r="Y3806" s="71"/>
    </row>
    <row r="3807" spans="1:25" s="70" customFormat="1" x14ac:dyDescent="0.2">
      <c r="A3807" s="67" t="s">
        <v>28</v>
      </c>
      <c r="B3807" s="67" t="s">
        <v>24</v>
      </c>
      <c r="C3807" s="67" t="s">
        <v>25</v>
      </c>
      <c r="D3807" s="67" t="s">
        <v>300</v>
      </c>
      <c r="E3807" s="87">
        <f>+IF(ISNUMBER(DATA!L1057),DATA!L1057,"n/a")</f>
        <v>5284</v>
      </c>
      <c r="F3807" s="78">
        <f>+IF(ISNUMBER(DATA!M1057),DATA!M1057,"n/a")</f>
        <v>0.54</v>
      </c>
      <c r="G3807" s="87">
        <f>+IF(ISNUMBER(DATA!V1057),DATA!V1057,"n/a")</f>
        <v>19098</v>
      </c>
      <c r="H3807" s="78">
        <f>+IF(ISNUMBER(DATA!W1057),DATA!W1057,"n/a")</f>
        <v>0.747</v>
      </c>
      <c r="I3807" s="87">
        <f>+IF(ISNUMBER(DATA!AF1057),DATA!AF1057,"n/a")</f>
        <v>41409</v>
      </c>
      <c r="J3807" s="78">
        <f>+IF(ISNUMBER(DATA!AG1057),DATA!AG1057,"n/a")</f>
        <v>0.81499999999999995</v>
      </c>
      <c r="K3807" s="87">
        <f>+IF(ISNUMBER(DATA!AP1057),DATA!AP1057,"n/a")</f>
        <v>72678</v>
      </c>
      <c r="L3807" s="78">
        <f>+IF(ISNUMBER(DATA!AQ1057),DATA!AQ1057,"n/a")</f>
        <v>0.68799999999999994</v>
      </c>
      <c r="M3807" s="67"/>
      <c r="N3807" s="67"/>
      <c r="O3807" s="67"/>
      <c r="P3807" s="67"/>
      <c r="Q3807" s="67"/>
      <c r="S3807" s="71"/>
      <c r="U3807" s="71"/>
      <c r="W3807" s="71"/>
      <c r="Y3807" s="71"/>
    </row>
    <row r="3808" spans="1:25" s="70" customFormat="1" x14ac:dyDescent="0.2">
      <c r="A3808" s="67" t="s">
        <v>28</v>
      </c>
      <c r="B3808" s="67" t="s">
        <v>24</v>
      </c>
      <c r="C3808" s="67" t="s">
        <v>25</v>
      </c>
      <c r="D3808" s="67" t="s">
        <v>301</v>
      </c>
      <c r="E3808" s="87">
        <f>+IF(ISNUMBER(DATA!L1058),DATA!L1058,"n/a")</f>
        <v>8501</v>
      </c>
      <c r="F3808" s="78">
        <f>+IF(ISNUMBER(DATA!M1058),DATA!M1058,"n/a")</f>
        <v>4.1000000000000002E-2</v>
      </c>
      <c r="G3808" s="87">
        <f>+IF(ISNUMBER(DATA!V1058),DATA!V1058,"n/a")</f>
        <v>29767</v>
      </c>
      <c r="H3808" s="78">
        <f>+IF(ISNUMBER(DATA!W1058),DATA!W1058,"n/a")</f>
        <v>0.14199999999999999</v>
      </c>
      <c r="I3808" s="87">
        <f>+IF(ISNUMBER(DATA!AF1058),DATA!AF1058,"n/a")</f>
        <v>64474</v>
      </c>
      <c r="J3808" s="78">
        <f>+IF(ISNUMBER(DATA!AG1058),DATA!AG1058,"n/a")</f>
        <v>0.11600000000000001</v>
      </c>
      <c r="K3808" s="87">
        <f>+IF(ISNUMBER(DATA!AP1058),DATA!AP1058,"n/a")</f>
        <v>116934</v>
      </c>
      <c r="L3808" s="78">
        <f>+IF(ISNUMBER(DATA!AQ1058),DATA!AQ1058,"n/a")</f>
        <v>4.5999999999999999E-2</v>
      </c>
      <c r="M3808" s="67"/>
      <c r="N3808" s="67"/>
      <c r="O3808" s="67"/>
      <c r="P3808" s="67"/>
      <c r="Q3808" s="67"/>
      <c r="S3808" s="71"/>
      <c r="U3808" s="71"/>
      <c r="W3808" s="71"/>
      <c r="Y3808" s="71"/>
    </row>
    <row r="3809" spans="1:25" s="70" customFormat="1" x14ac:dyDescent="0.2">
      <c r="A3809" s="67" t="s">
        <v>28</v>
      </c>
      <c r="B3809" s="67" t="s">
        <v>24</v>
      </c>
      <c r="C3809" s="67" t="s">
        <v>25</v>
      </c>
      <c r="D3809" s="67" t="s">
        <v>302</v>
      </c>
      <c r="E3809" s="87">
        <f>+IF(ISNUMBER(DATA!L1059),DATA!L1059,"n/a")</f>
        <v>65428</v>
      </c>
      <c r="F3809" s="78">
        <f>+IF(ISNUMBER(DATA!M1059),DATA!M1059,"n/a")</f>
        <v>-0.159</v>
      </c>
      <c r="G3809" s="87">
        <f>+IF(ISNUMBER(DATA!V1059),DATA!V1059,"n/a")</f>
        <v>276741</v>
      </c>
      <c r="H3809" s="78">
        <f>+IF(ISNUMBER(DATA!W1059),DATA!W1059,"n/a")</f>
        <v>-7.9000000000000001E-2</v>
      </c>
      <c r="I3809" s="87">
        <f>+IF(ISNUMBER(DATA!AF1059),DATA!AF1059,"n/a")</f>
        <v>593394</v>
      </c>
      <c r="J3809" s="78">
        <f>+IF(ISNUMBER(DATA!AG1059),DATA!AG1059,"n/a")</f>
        <v>-6.0000000000000001E-3</v>
      </c>
      <c r="K3809" s="87">
        <f>+IF(ISNUMBER(DATA!AP1059),DATA!AP1059,"n/a")</f>
        <v>1001087</v>
      </c>
      <c r="L3809" s="78">
        <f>+IF(ISNUMBER(DATA!AQ1059),DATA!AQ1059,"n/a")</f>
        <v>7.3999999999999996E-2</v>
      </c>
      <c r="M3809" s="67"/>
      <c r="N3809" s="67"/>
      <c r="O3809" s="67"/>
      <c r="P3809" s="67"/>
      <c r="Q3809" s="67"/>
      <c r="S3809" s="71"/>
      <c r="U3809" s="71"/>
      <c r="W3809" s="71"/>
      <c r="Y3809" s="71"/>
    </row>
    <row r="3810" spans="1:25" s="70" customFormat="1" x14ac:dyDescent="0.2">
      <c r="A3810" s="67" t="s">
        <v>28</v>
      </c>
      <c r="B3810" s="67" t="s">
        <v>24</v>
      </c>
      <c r="C3810" s="67" t="s">
        <v>25</v>
      </c>
      <c r="D3810" s="67" t="s">
        <v>303</v>
      </c>
      <c r="E3810" s="87">
        <f>+IF(ISNUMBER(DATA!L1060),DATA!L1060,"n/a")</f>
        <v>22767</v>
      </c>
      <c r="F3810" s="78">
        <f>+IF(ISNUMBER(DATA!M1060),DATA!M1060,"n/a")</f>
        <v>5.7000000000000002E-2</v>
      </c>
      <c r="G3810" s="87">
        <f>+IF(ISNUMBER(DATA!V1060),DATA!V1060,"n/a")</f>
        <v>97288</v>
      </c>
      <c r="H3810" s="78">
        <f>+IF(ISNUMBER(DATA!W1060),DATA!W1060,"n/a")</f>
        <v>5.8999999999999997E-2</v>
      </c>
      <c r="I3810" s="87">
        <f>+IF(ISNUMBER(DATA!AF1060),DATA!AF1060,"n/a")</f>
        <v>215008</v>
      </c>
      <c r="J3810" s="78">
        <f>+IF(ISNUMBER(DATA!AG1060),DATA!AG1060,"n/a")</f>
        <v>6.8000000000000005E-2</v>
      </c>
      <c r="K3810" s="87">
        <f>+IF(ISNUMBER(DATA!AP1060),DATA!AP1060,"n/a")</f>
        <v>357717</v>
      </c>
      <c r="L3810" s="78">
        <f>+IF(ISNUMBER(DATA!AQ1060),DATA!AQ1060,"n/a")</f>
        <v>2.9000000000000001E-2</v>
      </c>
      <c r="M3810" s="67"/>
      <c r="N3810" s="67"/>
      <c r="O3810" s="67"/>
      <c r="P3810" s="67"/>
      <c r="Q3810" s="67"/>
      <c r="S3810" s="71"/>
      <c r="U3810" s="71"/>
      <c r="W3810" s="71"/>
      <c r="Y3810" s="71"/>
    </row>
    <row r="3811" spans="1:25" s="70" customFormat="1" x14ac:dyDescent="0.2">
      <c r="A3811" s="67" t="s">
        <v>28</v>
      </c>
      <c r="B3811" s="67" t="s">
        <v>24</v>
      </c>
      <c r="C3811" s="67" t="s">
        <v>25</v>
      </c>
      <c r="D3811" s="67" t="s">
        <v>304</v>
      </c>
      <c r="E3811" s="87">
        <f>+IF(ISNUMBER(DATA!L1061),DATA!L1061,"n/a")</f>
        <v>3964</v>
      </c>
      <c r="F3811" s="78">
        <f>+IF(ISNUMBER(DATA!M1061),DATA!M1061,"n/a")</f>
        <v>0.42</v>
      </c>
      <c r="G3811" s="87">
        <f>+IF(ISNUMBER(DATA!V1061),DATA!V1061,"n/a")</f>
        <v>15575</v>
      </c>
      <c r="H3811" s="78">
        <f>+IF(ISNUMBER(DATA!W1061),DATA!W1061,"n/a")</f>
        <v>0.52600000000000002</v>
      </c>
      <c r="I3811" s="87">
        <f>+IF(ISNUMBER(DATA!AF1061),DATA!AF1061,"n/a")</f>
        <v>34340</v>
      </c>
      <c r="J3811" s="78">
        <f>+IF(ISNUMBER(DATA!AG1061),DATA!AG1061,"n/a")</f>
        <v>0.501</v>
      </c>
      <c r="K3811" s="87">
        <f>+IF(ISNUMBER(DATA!AP1061),DATA!AP1061,"n/a")</f>
        <v>58162</v>
      </c>
      <c r="L3811" s="78">
        <f>+IF(ISNUMBER(DATA!AQ1061),DATA!AQ1061,"n/a")</f>
        <v>0.42399999999999999</v>
      </c>
      <c r="M3811" s="67"/>
      <c r="N3811" s="67"/>
      <c r="O3811" s="67"/>
      <c r="P3811" s="67"/>
      <c r="Q3811" s="67"/>
      <c r="S3811" s="71"/>
      <c r="U3811" s="71"/>
      <c r="W3811" s="71"/>
      <c r="Y3811" s="71"/>
    </row>
    <row r="3812" spans="1:25" s="70" customFormat="1" x14ac:dyDescent="0.2">
      <c r="A3812" s="67" t="s">
        <v>28</v>
      </c>
      <c r="B3812" s="67" t="s">
        <v>24</v>
      </c>
      <c r="C3812" s="67" t="s">
        <v>25</v>
      </c>
      <c r="D3812" s="67" t="s">
        <v>305</v>
      </c>
      <c r="E3812" s="87">
        <f>+IF(ISNUMBER(DATA!L1062),DATA!L1062,"n/a")</f>
        <v>12917</v>
      </c>
      <c r="F3812" s="78">
        <f>+IF(ISNUMBER(DATA!M1062),DATA!M1062,"n/a")</f>
        <v>-9.2999999999999999E-2</v>
      </c>
      <c r="G3812" s="87">
        <f>+IF(ISNUMBER(DATA!V1062),DATA!V1062,"n/a")</f>
        <v>45933</v>
      </c>
      <c r="H3812" s="78">
        <f>+IF(ISNUMBER(DATA!W1062),DATA!W1062,"n/a")</f>
        <v>-3.9E-2</v>
      </c>
      <c r="I3812" s="87">
        <f>+IF(ISNUMBER(DATA!AF1062),DATA!AF1062,"n/a")</f>
        <v>94059</v>
      </c>
      <c r="J3812" s="78">
        <f>+IF(ISNUMBER(DATA!AG1062),DATA!AG1062,"n/a")</f>
        <v>-5.7000000000000002E-2</v>
      </c>
      <c r="K3812" s="87">
        <f>+IF(ISNUMBER(DATA!AP1062),DATA!AP1062,"n/a")</f>
        <v>179257</v>
      </c>
      <c r="L3812" s="78">
        <f>+IF(ISNUMBER(DATA!AQ1062),DATA!AQ1062,"n/a")</f>
        <v>-9.5000000000000001E-2</v>
      </c>
      <c r="M3812" s="67"/>
      <c r="N3812" s="67"/>
      <c r="O3812" s="67"/>
      <c r="P3812" s="67"/>
      <c r="Q3812" s="67"/>
      <c r="S3812" s="71"/>
      <c r="U3812" s="71"/>
      <c r="W3812" s="71"/>
      <c r="Y3812" s="71"/>
    </row>
    <row r="3813" spans="1:25" s="70" customFormat="1" x14ac:dyDescent="0.2">
      <c r="A3813" s="67" t="s">
        <v>28</v>
      </c>
      <c r="B3813" s="67" t="s">
        <v>24</v>
      </c>
      <c r="C3813" s="67" t="s">
        <v>25</v>
      </c>
      <c r="D3813" s="67" t="s">
        <v>306</v>
      </c>
      <c r="E3813" s="87">
        <f>+IF(ISNUMBER(DATA!L1063),DATA!L1063,"n/a")</f>
        <v>19637</v>
      </c>
      <c r="F3813" s="78">
        <f>+IF(ISNUMBER(DATA!M1063),DATA!M1063,"n/a")</f>
        <v>0.443</v>
      </c>
      <c r="G3813" s="87">
        <f>+IF(ISNUMBER(DATA!V1063),DATA!V1063,"n/a")</f>
        <v>55364</v>
      </c>
      <c r="H3813" s="78">
        <f>+IF(ISNUMBER(DATA!W1063),DATA!W1063,"n/a")</f>
        <v>5.8999999999999997E-2</v>
      </c>
      <c r="I3813" s="87">
        <f>+IF(ISNUMBER(DATA!AF1063),DATA!AF1063,"n/a")</f>
        <v>121420</v>
      </c>
      <c r="J3813" s="78">
        <f>+IF(ISNUMBER(DATA!AG1063),DATA!AG1063,"n/a")</f>
        <v>9.1999999999999998E-2</v>
      </c>
      <c r="K3813" s="87">
        <f>+IF(ISNUMBER(DATA!AP1063),DATA!AP1063,"n/a")</f>
        <v>236302</v>
      </c>
      <c r="L3813" s="78">
        <f>+IF(ISNUMBER(DATA!AQ1063),DATA!AQ1063,"n/a")</f>
        <v>8.2000000000000003E-2</v>
      </c>
      <c r="M3813" s="67"/>
      <c r="N3813" s="67"/>
      <c r="O3813" s="67"/>
      <c r="P3813" s="67"/>
      <c r="Q3813" s="67"/>
      <c r="S3813" s="71"/>
      <c r="U3813" s="71"/>
      <c r="W3813" s="71"/>
      <c r="Y3813" s="71"/>
    </row>
    <row r="3814" spans="1:25" s="70" customFormat="1" x14ac:dyDescent="0.2">
      <c r="A3814" s="67" t="s">
        <v>28</v>
      </c>
      <c r="B3814" s="67" t="s">
        <v>24</v>
      </c>
      <c r="C3814" s="67" t="s">
        <v>25</v>
      </c>
      <c r="D3814" s="67" t="s">
        <v>307</v>
      </c>
      <c r="E3814" s="87">
        <f>+IF(ISNUMBER(DATA!L1064),DATA!L1064,"n/a")</f>
        <v>21209</v>
      </c>
      <c r="F3814" s="78">
        <f>+IF(ISNUMBER(DATA!M1064),DATA!M1064,"n/a")</f>
        <v>-6.6000000000000003E-2</v>
      </c>
      <c r="G3814" s="87">
        <f>+IF(ISNUMBER(DATA!V1064),DATA!V1064,"n/a")</f>
        <v>82232</v>
      </c>
      <c r="H3814" s="78">
        <f>+IF(ISNUMBER(DATA!W1064),DATA!W1064,"n/a")</f>
        <v>-3.9E-2</v>
      </c>
      <c r="I3814" s="87">
        <f>+IF(ISNUMBER(DATA!AF1064),DATA!AF1064,"n/a")</f>
        <v>178740</v>
      </c>
      <c r="J3814" s="78">
        <f>+IF(ISNUMBER(DATA!AG1064),DATA!AG1064,"n/a")</f>
        <v>-2.8000000000000001E-2</v>
      </c>
      <c r="K3814" s="87">
        <f>+IF(ISNUMBER(DATA!AP1064),DATA!AP1064,"n/a")</f>
        <v>305577</v>
      </c>
      <c r="L3814" s="78">
        <f>+IF(ISNUMBER(DATA!AQ1064),DATA!AQ1064,"n/a")</f>
        <v>3.6999999999999998E-2</v>
      </c>
      <c r="M3814" s="67"/>
      <c r="N3814" s="67"/>
      <c r="O3814" s="67"/>
      <c r="P3814" s="67"/>
      <c r="Q3814" s="67"/>
      <c r="S3814" s="71"/>
      <c r="U3814" s="71"/>
      <c r="W3814" s="71"/>
      <c r="Y3814" s="71"/>
    </row>
    <row r="3815" spans="1:25" s="70" customFormat="1" x14ac:dyDescent="0.2">
      <c r="A3815" s="67" t="s">
        <v>28</v>
      </c>
      <c r="B3815" s="67" t="s">
        <v>24</v>
      </c>
      <c r="C3815" s="67" t="s">
        <v>25</v>
      </c>
      <c r="D3815" s="67" t="s">
        <v>308</v>
      </c>
      <c r="E3815" s="87">
        <f>+IF(ISNUMBER(DATA!L1065),DATA!L1065,"n/a")</f>
        <v>17653</v>
      </c>
      <c r="F3815" s="78">
        <f>+IF(ISNUMBER(DATA!M1065),DATA!M1065,"n/a")</f>
        <v>0.45100000000000001</v>
      </c>
      <c r="G3815" s="87">
        <f>+IF(ISNUMBER(DATA!V1065),DATA!V1065,"n/a")</f>
        <v>45755</v>
      </c>
      <c r="H3815" s="78">
        <f>+IF(ISNUMBER(DATA!W1065),DATA!W1065,"n/a")</f>
        <v>0.16800000000000001</v>
      </c>
      <c r="I3815" s="87">
        <f>+IF(ISNUMBER(DATA!AF1065),DATA!AF1065,"n/a")</f>
        <v>87221</v>
      </c>
      <c r="J3815" s="78">
        <f>+IF(ISNUMBER(DATA!AG1065),DATA!AG1065,"n/a")</f>
        <v>0.121</v>
      </c>
      <c r="K3815" s="87">
        <f>+IF(ISNUMBER(DATA!AP1065),DATA!AP1065,"n/a")</f>
        <v>172381</v>
      </c>
      <c r="L3815" s="78">
        <f>+IF(ISNUMBER(DATA!AQ1065),DATA!AQ1065,"n/a")</f>
        <v>0.11</v>
      </c>
      <c r="M3815" s="67"/>
      <c r="N3815" s="67"/>
      <c r="O3815" s="67"/>
      <c r="P3815" s="67"/>
      <c r="Q3815" s="67"/>
      <c r="S3815" s="71"/>
      <c r="U3815" s="71"/>
      <c r="W3815" s="71"/>
      <c r="Y3815" s="71"/>
    </row>
    <row r="3816" spans="1:25" s="70" customFormat="1" x14ac:dyDescent="0.2">
      <c r="A3816" s="67" t="s">
        <v>28</v>
      </c>
      <c r="B3816" s="67" t="s">
        <v>24</v>
      </c>
      <c r="C3816" s="67" t="s">
        <v>25</v>
      </c>
      <c r="D3816" s="67" t="s">
        <v>309</v>
      </c>
      <c r="E3816" s="87">
        <f>+IF(ISNUMBER(DATA!L1066),DATA!L1066,"n/a")</f>
        <v>14474</v>
      </c>
      <c r="F3816" s="78">
        <f>+IF(ISNUMBER(DATA!M1066),DATA!M1066,"n/a")</f>
        <v>0.13200000000000001</v>
      </c>
      <c r="G3816" s="87">
        <f>+IF(ISNUMBER(DATA!V1066),DATA!V1066,"n/a")</f>
        <v>50717</v>
      </c>
      <c r="H3816" s="78">
        <f>+IF(ISNUMBER(DATA!W1066),DATA!W1066,"n/a")</f>
        <v>0.11</v>
      </c>
      <c r="I3816" s="87">
        <f>+IF(ISNUMBER(DATA!AF1066),DATA!AF1066,"n/a")</f>
        <v>123240</v>
      </c>
      <c r="J3816" s="78">
        <f>+IF(ISNUMBER(DATA!AG1066),DATA!AG1066,"n/a")</f>
        <v>0.11</v>
      </c>
      <c r="K3816" s="87">
        <f>+IF(ISNUMBER(DATA!AP1066),DATA!AP1066,"n/a")</f>
        <v>204080</v>
      </c>
      <c r="L3816" s="78">
        <f>+IF(ISNUMBER(DATA!AQ1066),DATA!AQ1066,"n/a")</f>
        <v>7.1999999999999995E-2</v>
      </c>
      <c r="M3816" s="67"/>
      <c r="N3816" s="67"/>
      <c r="O3816" s="67"/>
      <c r="P3816" s="67"/>
      <c r="Q3816" s="67"/>
      <c r="S3816" s="71"/>
      <c r="U3816" s="71"/>
      <c r="W3816" s="71"/>
      <c r="Y3816" s="71"/>
    </row>
    <row r="3817" spans="1:25" s="70" customFormat="1" x14ac:dyDescent="0.2">
      <c r="A3817" s="67" t="s">
        <v>28</v>
      </c>
      <c r="B3817" s="67" t="s">
        <v>24</v>
      </c>
      <c r="C3817" s="67" t="s">
        <v>25</v>
      </c>
      <c r="D3817" s="67" t="s">
        <v>310</v>
      </c>
      <c r="E3817" s="87">
        <f>+IF(ISNUMBER(DATA!L1067),DATA!L1067,"n/a")</f>
        <v>17634</v>
      </c>
      <c r="F3817" s="78">
        <f>+IF(ISNUMBER(DATA!M1067),DATA!M1067,"n/a")</f>
        <v>0.29399999999999998</v>
      </c>
      <c r="G3817" s="87">
        <f>+IF(ISNUMBER(DATA!V1067),DATA!V1067,"n/a")</f>
        <v>63790</v>
      </c>
      <c r="H3817" s="78">
        <f>+IF(ISNUMBER(DATA!W1067),DATA!W1067,"n/a")</f>
        <v>0.29699999999999999</v>
      </c>
      <c r="I3817" s="87">
        <f>+IF(ISNUMBER(DATA!AF1067),DATA!AF1067,"n/a")</f>
        <v>136725</v>
      </c>
      <c r="J3817" s="78">
        <f>+IF(ISNUMBER(DATA!AG1067),DATA!AG1067,"n/a")</f>
        <v>0.29799999999999999</v>
      </c>
      <c r="K3817" s="87">
        <f>+IF(ISNUMBER(DATA!AP1067),DATA!AP1067,"n/a")</f>
        <v>237507</v>
      </c>
      <c r="L3817" s="78">
        <f>+IF(ISNUMBER(DATA!AQ1067),DATA!AQ1067,"n/a")</f>
        <v>0.21</v>
      </c>
      <c r="M3817" s="67"/>
      <c r="N3817" s="67"/>
      <c r="O3817" s="67"/>
      <c r="P3817" s="67"/>
      <c r="Q3817" s="67"/>
      <c r="S3817" s="71"/>
      <c r="U3817" s="71"/>
      <c r="W3817" s="71"/>
      <c r="Y3817" s="71"/>
    </row>
    <row r="3818" spans="1:25" s="70" customFormat="1" x14ac:dyDescent="0.2">
      <c r="A3818" s="67" t="s">
        <v>28</v>
      </c>
      <c r="B3818" s="67" t="s">
        <v>24</v>
      </c>
      <c r="C3818" s="67" t="s">
        <v>25</v>
      </c>
      <c r="D3818" s="67" t="s">
        <v>311</v>
      </c>
      <c r="E3818" s="87">
        <f>+IF(ISNUMBER(DATA!L1068),DATA!L1068,"n/a")</f>
        <v>11670</v>
      </c>
      <c r="F3818" s="78">
        <f>+IF(ISNUMBER(DATA!M1068),DATA!M1068,"n/a")</f>
        <v>0.109</v>
      </c>
      <c r="G3818" s="87">
        <f>+IF(ISNUMBER(DATA!V1068),DATA!V1068,"n/a")</f>
        <v>40543</v>
      </c>
      <c r="H3818" s="78">
        <f>+IF(ISNUMBER(DATA!W1068),DATA!W1068,"n/a")</f>
        <v>0.10299999999999999</v>
      </c>
      <c r="I3818" s="87">
        <f>+IF(ISNUMBER(DATA!AF1068),DATA!AF1068,"n/a")</f>
        <v>85709</v>
      </c>
      <c r="J3818" s="78">
        <f>+IF(ISNUMBER(DATA!AG1068),DATA!AG1068,"n/a")</f>
        <v>0.113</v>
      </c>
      <c r="K3818" s="87">
        <f>+IF(ISNUMBER(DATA!AP1068),DATA!AP1068,"n/a")</f>
        <v>155978</v>
      </c>
      <c r="L3818" s="78">
        <f>+IF(ISNUMBER(DATA!AQ1068),DATA!AQ1068,"n/a")</f>
        <v>8.5999999999999993E-2</v>
      </c>
      <c r="M3818" s="67"/>
      <c r="N3818" s="67"/>
      <c r="O3818" s="67"/>
      <c r="P3818" s="67"/>
      <c r="Q3818" s="67"/>
      <c r="S3818" s="71"/>
      <c r="U3818" s="71"/>
      <c r="W3818" s="71"/>
      <c r="Y3818" s="71"/>
    </row>
    <row r="3819" spans="1:25" s="70" customFormat="1" x14ac:dyDescent="0.2">
      <c r="A3819" s="67" t="s">
        <v>28</v>
      </c>
      <c r="B3819" s="67" t="s">
        <v>24</v>
      </c>
      <c r="C3819" s="67" t="s">
        <v>25</v>
      </c>
      <c r="D3819" s="67" t="s">
        <v>312</v>
      </c>
      <c r="E3819" s="87">
        <f>+IF(ISNUMBER(DATA!L1069),DATA!L1069,"n/a")</f>
        <v>11554</v>
      </c>
      <c r="F3819" s="78">
        <f>+IF(ISNUMBER(DATA!M1069),DATA!M1069,"n/a")</f>
        <v>0.23799999999999999</v>
      </c>
      <c r="G3819" s="87">
        <f>+IF(ISNUMBER(DATA!V1069),DATA!V1069,"n/a")</f>
        <v>39790</v>
      </c>
      <c r="H3819" s="78">
        <f>+IF(ISNUMBER(DATA!W1069),DATA!W1069,"n/a")</f>
        <v>0.27900000000000003</v>
      </c>
      <c r="I3819" s="87">
        <f>+IF(ISNUMBER(DATA!AF1069),DATA!AF1069,"n/a")</f>
        <v>82035</v>
      </c>
      <c r="J3819" s="78">
        <f>+IF(ISNUMBER(DATA!AG1069),DATA!AG1069,"n/a")</f>
        <v>0.27100000000000002</v>
      </c>
      <c r="K3819" s="87">
        <f>+IF(ISNUMBER(DATA!AP1069),DATA!AP1069,"n/a")</f>
        <v>145184</v>
      </c>
      <c r="L3819" s="78">
        <f>+IF(ISNUMBER(DATA!AQ1069),DATA!AQ1069,"n/a")</f>
        <v>0.25600000000000001</v>
      </c>
      <c r="M3819" s="67"/>
      <c r="N3819" s="67"/>
      <c r="O3819" s="67"/>
      <c r="P3819" s="67"/>
      <c r="Q3819" s="67"/>
      <c r="S3819" s="71"/>
      <c r="U3819" s="71"/>
      <c r="W3819" s="71"/>
      <c r="Y3819" s="71"/>
    </row>
    <row r="3820" spans="1:25" s="70" customFormat="1" x14ac:dyDescent="0.2">
      <c r="A3820" s="67" t="s">
        <v>28</v>
      </c>
      <c r="B3820" s="67" t="s">
        <v>24</v>
      </c>
      <c r="C3820" s="67" t="s">
        <v>25</v>
      </c>
      <c r="D3820" s="67" t="s">
        <v>313</v>
      </c>
      <c r="E3820" s="87">
        <f>+IF(ISNUMBER(DATA!L1070),DATA!L1070,"n/a")</f>
        <v>8572</v>
      </c>
      <c r="F3820" s="78">
        <f>+IF(ISNUMBER(DATA!M1070),DATA!M1070,"n/a")</f>
        <v>0.39300000000000002</v>
      </c>
      <c r="G3820" s="87">
        <f>+IF(ISNUMBER(DATA!V1070),DATA!V1070,"n/a")</f>
        <v>31634</v>
      </c>
      <c r="H3820" s="78">
        <f>+IF(ISNUMBER(DATA!W1070),DATA!W1070,"n/a")</f>
        <v>0.60799999999999998</v>
      </c>
      <c r="I3820" s="87">
        <f>+IF(ISNUMBER(DATA!AF1070),DATA!AF1070,"n/a")</f>
        <v>67152</v>
      </c>
      <c r="J3820" s="78">
        <f>+IF(ISNUMBER(DATA!AG1070),DATA!AG1070,"n/a")</f>
        <v>0.63</v>
      </c>
      <c r="K3820" s="87">
        <f>+IF(ISNUMBER(DATA!AP1070),DATA!AP1070,"n/a")</f>
        <v>115089</v>
      </c>
      <c r="L3820" s="78">
        <f>+IF(ISNUMBER(DATA!AQ1070),DATA!AQ1070,"n/a")</f>
        <v>0.47199999999999998</v>
      </c>
      <c r="M3820" s="67"/>
      <c r="N3820" s="67"/>
      <c r="O3820" s="67"/>
      <c r="P3820" s="67"/>
      <c r="Q3820" s="67"/>
      <c r="S3820" s="71"/>
      <c r="U3820" s="71"/>
      <c r="W3820" s="71"/>
      <c r="Y3820" s="71"/>
    </row>
    <row r="3821" spans="1:25" s="70" customFormat="1" x14ac:dyDescent="0.2">
      <c r="A3821" s="67" t="s">
        <v>28</v>
      </c>
      <c r="B3821" s="67" t="s">
        <v>24</v>
      </c>
      <c r="C3821" s="67" t="s">
        <v>25</v>
      </c>
      <c r="D3821" s="67" t="s">
        <v>314</v>
      </c>
      <c r="E3821" s="87">
        <f>+IF(ISNUMBER(DATA!L1071),DATA!L1071,"n/a")</f>
        <v>11273</v>
      </c>
      <c r="F3821" s="78">
        <f>+IF(ISNUMBER(DATA!M1071),DATA!M1071,"n/a")</f>
        <v>-0.28299999999999997</v>
      </c>
      <c r="G3821" s="87">
        <f>+IF(ISNUMBER(DATA!V1071),DATA!V1071,"n/a")</f>
        <v>42359</v>
      </c>
      <c r="H3821" s="78">
        <f>+IF(ISNUMBER(DATA!W1071),DATA!W1071,"n/a")</f>
        <v>-0.23200000000000001</v>
      </c>
      <c r="I3821" s="87">
        <f>+IF(ISNUMBER(DATA!AF1071),DATA!AF1071,"n/a")</f>
        <v>90536</v>
      </c>
      <c r="J3821" s="78">
        <f>+IF(ISNUMBER(DATA!AG1071),DATA!AG1071,"n/a")</f>
        <v>-0.28499999999999998</v>
      </c>
      <c r="K3821" s="87">
        <f>+IF(ISNUMBER(DATA!AP1071),DATA!AP1071,"n/a")</f>
        <v>178394</v>
      </c>
      <c r="L3821" s="78">
        <f>+IF(ISNUMBER(DATA!AQ1071),DATA!AQ1071,"n/a")</f>
        <v>-0.19700000000000001</v>
      </c>
      <c r="M3821" s="67"/>
      <c r="N3821" s="67"/>
      <c r="O3821" s="67"/>
      <c r="P3821" s="67"/>
      <c r="Q3821" s="67"/>
      <c r="S3821" s="71"/>
      <c r="U3821" s="71"/>
      <c r="W3821" s="71"/>
      <c r="Y3821" s="71"/>
    </row>
    <row r="3822" spans="1:25" s="70" customFormat="1" x14ac:dyDescent="0.2">
      <c r="A3822" s="67" t="s">
        <v>28</v>
      </c>
      <c r="B3822" s="67" t="s">
        <v>24</v>
      </c>
      <c r="C3822" s="67" t="s">
        <v>25</v>
      </c>
      <c r="D3822" s="67" t="s">
        <v>315</v>
      </c>
      <c r="E3822" s="87">
        <f>+IF(ISNUMBER(DATA!L1072),DATA!L1072,"n/a")</f>
        <v>4779</v>
      </c>
      <c r="F3822" s="78">
        <f>+IF(ISNUMBER(DATA!M1072),DATA!M1072,"n/a")</f>
        <v>0.14599999999999999</v>
      </c>
      <c r="G3822" s="87">
        <f>+IF(ISNUMBER(DATA!V1072),DATA!V1072,"n/a")</f>
        <v>17312</v>
      </c>
      <c r="H3822" s="78">
        <f>+IF(ISNUMBER(DATA!W1072),DATA!W1072,"n/a")</f>
        <v>0.27</v>
      </c>
      <c r="I3822" s="87">
        <f>+IF(ISNUMBER(DATA!AF1072),DATA!AF1072,"n/a")</f>
        <v>38515</v>
      </c>
      <c r="J3822" s="78">
        <f>+IF(ISNUMBER(DATA!AG1072),DATA!AG1072,"n/a")</f>
        <v>0.27700000000000002</v>
      </c>
      <c r="K3822" s="87">
        <f>+IF(ISNUMBER(DATA!AP1072),DATA!AP1072,"n/a")</f>
        <v>69829</v>
      </c>
      <c r="L3822" s="78">
        <f>+IF(ISNUMBER(DATA!AQ1072),DATA!AQ1072,"n/a")</f>
        <v>0.439</v>
      </c>
      <c r="M3822" s="67"/>
      <c r="N3822" s="67"/>
      <c r="O3822" s="67"/>
      <c r="P3822" s="67"/>
      <c r="Q3822" s="67"/>
      <c r="S3822" s="71"/>
      <c r="U3822" s="71"/>
      <c r="W3822" s="71"/>
      <c r="Y3822" s="71"/>
    </row>
    <row r="3823" spans="1:25" s="70" customFormat="1" x14ac:dyDescent="0.2">
      <c r="A3823" s="67" t="s">
        <v>28</v>
      </c>
      <c r="B3823" s="67" t="s">
        <v>24</v>
      </c>
      <c r="C3823" s="67" t="s">
        <v>25</v>
      </c>
      <c r="D3823" s="67" t="s">
        <v>316</v>
      </c>
      <c r="E3823" s="87">
        <f>+IF(ISNUMBER(DATA!L1073),DATA!L1073,"n/a")</f>
        <v>15412</v>
      </c>
      <c r="F3823" s="78">
        <f>+IF(ISNUMBER(DATA!M1073),DATA!M1073,"n/a")</f>
        <v>6.0999999999999999E-2</v>
      </c>
      <c r="G3823" s="87">
        <f>+IF(ISNUMBER(DATA!V1073),DATA!V1073,"n/a")</f>
        <v>50397</v>
      </c>
      <c r="H3823" s="78">
        <f>+IF(ISNUMBER(DATA!W1073),DATA!W1073,"n/a")</f>
        <v>5.2999999999999999E-2</v>
      </c>
      <c r="I3823" s="87">
        <f>+IF(ISNUMBER(DATA!AF1073),DATA!AF1073,"n/a")</f>
        <v>104245</v>
      </c>
      <c r="J3823" s="78">
        <f>+IF(ISNUMBER(DATA!AG1073),DATA!AG1073,"n/a")</f>
        <v>1.0999999999999999E-2</v>
      </c>
      <c r="K3823" s="87">
        <f>+IF(ISNUMBER(DATA!AP1073),DATA!AP1073,"n/a")</f>
        <v>203836</v>
      </c>
      <c r="L3823" s="78">
        <f>+IF(ISNUMBER(DATA!AQ1073),DATA!AQ1073,"n/a")</f>
        <v>6.2E-2</v>
      </c>
      <c r="M3823" s="67"/>
      <c r="N3823" s="67"/>
      <c r="O3823" s="67"/>
      <c r="P3823" s="67"/>
      <c r="Q3823" s="67"/>
      <c r="S3823" s="71"/>
      <c r="U3823" s="71"/>
      <c r="W3823" s="71"/>
      <c r="Y3823" s="71"/>
    </row>
    <row r="3824" spans="1:25" s="70" customFormat="1" x14ac:dyDescent="0.2">
      <c r="A3824" s="67" t="s">
        <v>28</v>
      </c>
      <c r="B3824" s="67" t="s">
        <v>24</v>
      </c>
      <c r="C3824" s="67" t="s">
        <v>25</v>
      </c>
      <c r="D3824" s="67" t="s">
        <v>317</v>
      </c>
      <c r="E3824" s="87">
        <f>+IF(ISNUMBER(DATA!L1074),DATA!L1074,"n/a")</f>
        <v>21317</v>
      </c>
      <c r="F3824" s="78">
        <f>+IF(ISNUMBER(DATA!M1074),DATA!M1074,"n/a")</f>
        <v>-0.45200000000000001</v>
      </c>
      <c r="G3824" s="87">
        <f>+IF(ISNUMBER(DATA!V1074),DATA!V1074,"n/a")</f>
        <v>76463</v>
      </c>
      <c r="H3824" s="78">
        <f>+IF(ISNUMBER(DATA!W1074),DATA!W1074,"n/a")</f>
        <v>-0.41499999999999998</v>
      </c>
      <c r="I3824" s="87">
        <f>+IF(ISNUMBER(DATA!AF1074),DATA!AF1074,"n/a")</f>
        <v>160224</v>
      </c>
      <c r="J3824" s="78">
        <f>+IF(ISNUMBER(DATA!AG1074),DATA!AG1074,"n/a")</f>
        <v>-0.42899999999999999</v>
      </c>
      <c r="K3824" s="87">
        <f>+IF(ISNUMBER(DATA!AP1074),DATA!AP1074,"n/a")</f>
        <v>330430</v>
      </c>
      <c r="L3824" s="78">
        <f>+IF(ISNUMBER(DATA!AQ1074),DATA!AQ1074,"n/a")</f>
        <v>-0.35</v>
      </c>
      <c r="M3824" s="67"/>
      <c r="N3824" s="67"/>
      <c r="O3824" s="67"/>
      <c r="P3824" s="67"/>
      <c r="Q3824" s="67"/>
      <c r="S3824" s="71"/>
      <c r="U3824" s="71"/>
      <c r="W3824" s="71"/>
      <c r="Y3824" s="71"/>
    </row>
    <row r="3825" spans="1:25" s="70" customFormat="1" x14ac:dyDescent="0.2">
      <c r="A3825" s="67" t="s">
        <v>28</v>
      </c>
      <c r="B3825" s="67" t="s">
        <v>24</v>
      </c>
      <c r="C3825" s="67" t="s">
        <v>25</v>
      </c>
      <c r="D3825" s="67" t="s">
        <v>318</v>
      </c>
      <c r="E3825" s="87">
        <f>+IF(ISNUMBER(DATA!L1075),DATA!L1075,"n/a")</f>
        <v>20766</v>
      </c>
      <c r="F3825" s="78">
        <f>+IF(ISNUMBER(DATA!M1075),DATA!M1075,"n/a")</f>
        <v>0.245</v>
      </c>
      <c r="G3825" s="87">
        <f>+IF(ISNUMBER(DATA!V1075),DATA!V1075,"n/a")</f>
        <v>74614</v>
      </c>
      <c r="H3825" s="78">
        <f>+IF(ISNUMBER(DATA!W1075),DATA!W1075,"n/a")</f>
        <v>0.23100000000000001</v>
      </c>
      <c r="I3825" s="87">
        <f>+IF(ISNUMBER(DATA!AF1075),DATA!AF1075,"n/a")</f>
        <v>156687</v>
      </c>
      <c r="J3825" s="78">
        <f>+IF(ISNUMBER(DATA!AG1075),DATA!AG1075,"n/a")</f>
        <v>0.248</v>
      </c>
      <c r="K3825" s="87">
        <f>+IF(ISNUMBER(DATA!AP1075),DATA!AP1075,"n/a")</f>
        <v>283992</v>
      </c>
      <c r="L3825" s="78">
        <f>+IF(ISNUMBER(DATA!AQ1075),DATA!AQ1075,"n/a")</f>
        <v>0.27</v>
      </c>
      <c r="M3825" s="67"/>
      <c r="N3825" s="67"/>
      <c r="O3825" s="67"/>
      <c r="P3825" s="67"/>
      <c r="Q3825" s="67"/>
      <c r="S3825" s="71"/>
      <c r="U3825" s="71"/>
      <c r="W3825" s="71"/>
      <c r="Y3825" s="71"/>
    </row>
    <row r="3826" spans="1:25" s="70" customFormat="1" x14ac:dyDescent="0.2">
      <c r="A3826" s="67" t="s">
        <v>28</v>
      </c>
      <c r="B3826" s="67" t="s">
        <v>24</v>
      </c>
      <c r="C3826" s="67" t="s">
        <v>25</v>
      </c>
      <c r="D3826" s="67" t="s">
        <v>319</v>
      </c>
      <c r="E3826" s="87">
        <f>+IF(ISNUMBER(DATA!L1076),DATA!L1076,"n/a")</f>
        <v>15325</v>
      </c>
      <c r="F3826" s="78">
        <f>+IF(ISNUMBER(DATA!M1076),DATA!M1076,"n/a")</f>
        <v>0.153</v>
      </c>
      <c r="G3826" s="87">
        <f>+IF(ISNUMBER(DATA!V1076),DATA!V1076,"n/a")</f>
        <v>55697</v>
      </c>
      <c r="H3826" s="78">
        <f>+IF(ISNUMBER(DATA!W1076),DATA!W1076,"n/a")</f>
        <v>0.13700000000000001</v>
      </c>
      <c r="I3826" s="87">
        <f>+IF(ISNUMBER(DATA!AF1076),DATA!AF1076,"n/a")</f>
        <v>119956</v>
      </c>
      <c r="J3826" s="78">
        <f>+IF(ISNUMBER(DATA!AG1076),DATA!AG1076,"n/a")</f>
        <v>0.09</v>
      </c>
      <c r="K3826" s="87">
        <f>+IF(ISNUMBER(DATA!AP1076),DATA!AP1076,"n/a")</f>
        <v>210199</v>
      </c>
      <c r="L3826" s="78">
        <f>+IF(ISNUMBER(DATA!AQ1076),DATA!AQ1076,"n/a")</f>
        <v>1.9E-2</v>
      </c>
      <c r="M3826" s="67"/>
      <c r="N3826" s="67"/>
      <c r="O3826" s="67"/>
      <c r="P3826" s="67"/>
      <c r="Q3826" s="67"/>
      <c r="S3826" s="71"/>
      <c r="U3826" s="71"/>
      <c r="W3826" s="71"/>
      <c r="Y3826" s="71"/>
    </row>
    <row r="3827" spans="1:25" s="70" customFormat="1" x14ac:dyDescent="0.2">
      <c r="A3827" s="67" t="s">
        <v>28</v>
      </c>
      <c r="B3827" s="67" t="s">
        <v>24</v>
      </c>
      <c r="C3827" s="67" t="s">
        <v>25</v>
      </c>
      <c r="D3827" s="67" t="s">
        <v>320</v>
      </c>
      <c r="E3827" s="87">
        <f>+IF(ISNUMBER(DATA!L1077),DATA!L1077,"n/a")</f>
        <v>9864</v>
      </c>
      <c r="F3827" s="78">
        <f>+IF(ISNUMBER(DATA!M1077),DATA!M1077,"n/a")</f>
        <v>-0.182</v>
      </c>
      <c r="G3827" s="87">
        <f>+IF(ISNUMBER(DATA!V1077),DATA!V1077,"n/a")</f>
        <v>40527</v>
      </c>
      <c r="H3827" s="78">
        <f>+IF(ISNUMBER(DATA!W1077),DATA!W1077,"n/a")</f>
        <v>-4.9000000000000002E-2</v>
      </c>
      <c r="I3827" s="87">
        <f>+IF(ISNUMBER(DATA!AF1077),DATA!AF1077,"n/a")</f>
        <v>86589</v>
      </c>
      <c r="J3827" s="78">
        <f>+IF(ISNUMBER(DATA!AG1077),DATA!AG1077,"n/a")</f>
        <v>-0.124</v>
      </c>
      <c r="K3827" s="87">
        <f>+IF(ISNUMBER(DATA!AP1077),DATA!AP1077,"n/a")</f>
        <v>152166</v>
      </c>
      <c r="L3827" s="78">
        <f>+IF(ISNUMBER(DATA!AQ1077),DATA!AQ1077,"n/a")</f>
        <v>-0.13700000000000001</v>
      </c>
      <c r="M3827" s="67"/>
      <c r="N3827" s="67"/>
      <c r="O3827" s="67"/>
      <c r="P3827" s="67"/>
      <c r="Q3827" s="67"/>
      <c r="S3827" s="71"/>
      <c r="U3827" s="71"/>
      <c r="W3827" s="71"/>
      <c r="Y3827" s="71"/>
    </row>
    <row r="3828" spans="1:25" s="70" customFormat="1" x14ac:dyDescent="0.2">
      <c r="A3828" s="67" t="s">
        <v>28</v>
      </c>
      <c r="B3828" s="67" t="s">
        <v>24</v>
      </c>
      <c r="C3828" s="67" t="s">
        <v>25</v>
      </c>
      <c r="D3828" s="67" t="s">
        <v>321</v>
      </c>
      <c r="E3828" s="87">
        <f>+IF(ISNUMBER(DATA!L1078),DATA!L1078,"n/a")</f>
        <v>16888</v>
      </c>
      <c r="F3828" s="78">
        <f>+IF(ISNUMBER(DATA!M1078),DATA!M1078,"n/a")</f>
        <v>-0.10100000000000001</v>
      </c>
      <c r="G3828" s="87">
        <f>+IF(ISNUMBER(DATA!V1078),DATA!V1078,"n/a")</f>
        <v>61393</v>
      </c>
      <c r="H3828" s="78">
        <f>+IF(ISNUMBER(DATA!W1078),DATA!W1078,"n/a")</f>
        <v>-5.6000000000000001E-2</v>
      </c>
      <c r="I3828" s="87">
        <f>+IF(ISNUMBER(DATA!AF1078),DATA!AF1078,"n/a")</f>
        <v>122793</v>
      </c>
      <c r="J3828" s="78">
        <f>+IF(ISNUMBER(DATA!AG1078),DATA!AG1078,"n/a")</f>
        <v>-8.3000000000000004E-2</v>
      </c>
      <c r="K3828" s="87">
        <f>+IF(ISNUMBER(DATA!AP1078),DATA!AP1078,"n/a")</f>
        <v>239267</v>
      </c>
      <c r="L3828" s="78">
        <f>+IF(ISNUMBER(DATA!AQ1078),DATA!AQ1078,"n/a")</f>
        <v>-0.106</v>
      </c>
      <c r="M3828" s="67"/>
      <c r="N3828" s="67"/>
      <c r="O3828" s="67"/>
      <c r="P3828" s="67"/>
      <c r="Q3828" s="67"/>
      <c r="S3828" s="71"/>
      <c r="U3828" s="71"/>
      <c r="W3828" s="71"/>
      <c r="Y3828" s="71"/>
    </row>
    <row r="3829" spans="1:25" s="70" customFormat="1" x14ac:dyDescent="0.2">
      <c r="A3829" s="67" t="s">
        <v>28</v>
      </c>
      <c r="B3829" s="67" t="s">
        <v>24</v>
      </c>
      <c r="C3829" s="67" t="s">
        <v>25</v>
      </c>
      <c r="D3829" s="67" t="s">
        <v>347</v>
      </c>
      <c r="E3829" s="87">
        <f>+IF(ISNUMBER(DATA!L1079),DATA!L1079,"n/a")</f>
        <v>22815</v>
      </c>
      <c r="F3829" s="78">
        <f>+IF(ISNUMBER(DATA!M1079),DATA!M1079,"n/a")</f>
        <v>0.98</v>
      </c>
      <c r="G3829" s="87">
        <f>+IF(ISNUMBER(DATA!V1079),DATA!V1079,"n/a")</f>
        <v>58203</v>
      </c>
      <c r="H3829" s="78">
        <f>+IF(ISNUMBER(DATA!W1079),DATA!W1079,"n/a")</f>
        <v>0.104</v>
      </c>
      <c r="I3829" s="87">
        <f>+IF(ISNUMBER(DATA!AF1079),DATA!AF1079,"n/a")</f>
        <v>130211</v>
      </c>
      <c r="J3829" s="78">
        <f>+IF(ISNUMBER(DATA!AG1079),DATA!AG1079,"n/a")</f>
        <v>0.122</v>
      </c>
      <c r="K3829" s="87">
        <f>+IF(ISNUMBER(DATA!AP1079),DATA!AP1079,"n/a")</f>
        <v>245249</v>
      </c>
      <c r="L3829" s="78">
        <f>+IF(ISNUMBER(DATA!AQ1079),DATA!AQ1079,"n/a")</f>
        <v>0.11799999999999999</v>
      </c>
      <c r="M3829" s="67"/>
      <c r="N3829" s="67"/>
      <c r="O3829" s="67"/>
      <c r="P3829" s="67"/>
      <c r="Q3829" s="67"/>
      <c r="S3829" s="71"/>
      <c r="U3829" s="71"/>
      <c r="W3829" s="71"/>
      <c r="Y3829" s="71"/>
    </row>
    <row r="3830" spans="1:25" s="70" customFormat="1" x14ac:dyDescent="0.2">
      <c r="A3830" s="67" t="s">
        <v>28</v>
      </c>
      <c r="B3830" s="67" t="s">
        <v>24</v>
      </c>
      <c r="C3830" s="67" t="s">
        <v>25</v>
      </c>
      <c r="D3830" s="67" t="s">
        <v>348</v>
      </c>
      <c r="E3830" s="87">
        <f>+IF(ISNUMBER(DATA!L1080),DATA!L1080,"n/a")</f>
        <v>15805</v>
      </c>
      <c r="F3830" s="78">
        <f>+IF(ISNUMBER(DATA!M1080),DATA!M1080,"n/a")</f>
        <v>1.0999999999999999E-2</v>
      </c>
      <c r="G3830" s="87">
        <f>+IF(ISNUMBER(DATA!V1080),DATA!V1080,"n/a")</f>
        <v>48759</v>
      </c>
      <c r="H3830" s="78">
        <f>+IF(ISNUMBER(DATA!W1080),DATA!W1080,"n/a")</f>
        <v>-2E-3</v>
      </c>
      <c r="I3830" s="87">
        <f>+IF(ISNUMBER(DATA!AF1080),DATA!AF1080,"n/a")</f>
        <v>101763</v>
      </c>
      <c r="J3830" s="78">
        <f>+IF(ISNUMBER(DATA!AG1080),DATA!AG1080,"n/a")</f>
        <v>-1.6E-2</v>
      </c>
      <c r="K3830" s="87">
        <f>+IF(ISNUMBER(DATA!AP1080),DATA!AP1080,"n/a")</f>
        <v>195619</v>
      </c>
      <c r="L3830" s="78">
        <f>+IF(ISNUMBER(DATA!AQ1080),DATA!AQ1080,"n/a")</f>
        <v>-1.4999999999999999E-2</v>
      </c>
      <c r="M3830" s="67"/>
      <c r="N3830" s="67"/>
      <c r="O3830" s="67"/>
      <c r="P3830" s="67"/>
      <c r="Q3830" s="67"/>
      <c r="S3830" s="71"/>
      <c r="U3830" s="71"/>
      <c r="W3830" s="71"/>
      <c r="Y3830" s="71"/>
    </row>
    <row r="3831" spans="1:25" x14ac:dyDescent="0.2">
      <c r="E3831" s="101"/>
      <c r="F3831" s="103"/>
      <c r="G3831" s="101"/>
      <c r="H3831" s="103"/>
      <c r="I3831" s="101"/>
      <c r="J3831" s="103"/>
      <c r="K3831" s="101"/>
      <c r="L3831" s="103"/>
    </row>
    <row r="3832" spans="1:25" s="70" customFormat="1" x14ac:dyDescent="0.2">
      <c r="A3832" s="67" t="s">
        <v>28</v>
      </c>
      <c r="B3832" s="67" t="s">
        <v>24</v>
      </c>
      <c r="C3832" s="67" t="s">
        <v>10</v>
      </c>
      <c r="D3832" s="67" t="s">
        <v>274</v>
      </c>
      <c r="E3832" s="88">
        <f>+IF(ISNUMBER(DATA!N1031),DATA!N1031,"n/a")</f>
        <v>3.61</v>
      </c>
      <c r="F3832" s="78">
        <f>+IF(ISNUMBER(DATA!O1031),DATA!O1031,"n/a")</f>
        <v>-0.11700000000000001</v>
      </c>
      <c r="G3832" s="88">
        <f>+IF(ISNUMBER(DATA!X1031),DATA!X1031,"n/a")</f>
        <v>3.83</v>
      </c>
      <c r="H3832" s="78">
        <f>+IF(ISNUMBER(DATA!Y1031),DATA!Y1031,"n/a")</f>
        <v>-0.126</v>
      </c>
      <c r="I3832" s="88">
        <f>+IF(ISNUMBER(DATA!AH1031),DATA!AH1031,"n/a")</f>
        <v>3.9</v>
      </c>
      <c r="J3832" s="78">
        <f>+IF(ISNUMBER(DATA!AI1031),DATA!AI1031,"n/a")</f>
        <v>-0.13200000000000001</v>
      </c>
      <c r="K3832" s="88">
        <f>+IF(ISNUMBER(DATA!AR1031),DATA!AR1031,"n/a")</f>
        <v>3.89</v>
      </c>
      <c r="L3832" s="78">
        <f>+IF(ISNUMBER(DATA!AS1031),DATA!AS1031,"n/a")</f>
        <v>-0.184</v>
      </c>
      <c r="M3832" s="67"/>
      <c r="N3832" s="67"/>
      <c r="O3832" s="67"/>
      <c r="P3832" s="67"/>
      <c r="Q3832" s="67"/>
      <c r="S3832" s="71"/>
      <c r="U3832" s="71"/>
      <c r="W3832" s="71"/>
      <c r="Y3832" s="71"/>
    </row>
    <row r="3833" spans="1:25" s="70" customFormat="1" x14ac:dyDescent="0.2">
      <c r="A3833" s="67" t="s">
        <v>28</v>
      </c>
      <c r="B3833" s="67" t="s">
        <v>24</v>
      </c>
      <c r="C3833" s="67" t="s">
        <v>10</v>
      </c>
      <c r="D3833" s="67" t="s">
        <v>275</v>
      </c>
      <c r="E3833" s="88">
        <f>+IF(ISNUMBER(DATA!N1032),DATA!N1032,"n/a")</f>
        <v>7.54</v>
      </c>
      <c r="F3833" s="78">
        <f>+IF(ISNUMBER(DATA!O1032),DATA!O1032,"n/a")</f>
        <v>-6.2E-2</v>
      </c>
      <c r="G3833" s="88">
        <f>+IF(ISNUMBER(DATA!X1032),DATA!X1032,"n/a")</f>
        <v>7.69</v>
      </c>
      <c r="H3833" s="78">
        <f>+IF(ISNUMBER(DATA!Y1032),DATA!Y1032,"n/a")</f>
        <v>-7.5999999999999998E-2</v>
      </c>
      <c r="I3833" s="88">
        <f>+IF(ISNUMBER(DATA!AH1032),DATA!AH1032,"n/a")</f>
        <v>7.67</v>
      </c>
      <c r="J3833" s="78">
        <f>+IF(ISNUMBER(DATA!AI1032),DATA!AI1032,"n/a")</f>
        <v>-8.5000000000000006E-2</v>
      </c>
      <c r="K3833" s="88">
        <f>+IF(ISNUMBER(DATA!AR1032),DATA!AR1032,"n/a")</f>
        <v>7.54</v>
      </c>
      <c r="L3833" s="78">
        <f>+IF(ISNUMBER(DATA!AS1032),DATA!AS1032,"n/a")</f>
        <v>-9.1999999999999998E-2</v>
      </c>
      <c r="M3833" s="67"/>
      <c r="N3833" s="67"/>
      <c r="O3833" s="67"/>
      <c r="P3833" s="67"/>
      <c r="Q3833" s="67"/>
      <c r="S3833" s="71"/>
      <c r="U3833" s="71"/>
      <c r="W3833" s="71"/>
      <c r="Y3833" s="71"/>
    </row>
    <row r="3834" spans="1:25" s="70" customFormat="1" x14ac:dyDescent="0.2">
      <c r="A3834" s="67" t="s">
        <v>28</v>
      </c>
      <c r="B3834" s="67" t="s">
        <v>24</v>
      </c>
      <c r="C3834" s="67" t="s">
        <v>10</v>
      </c>
      <c r="D3834" s="67" t="s">
        <v>276</v>
      </c>
      <c r="E3834" s="88">
        <f>+IF(ISNUMBER(DATA!N1033),DATA!N1033,"n/a")</f>
        <v>5.7</v>
      </c>
      <c r="F3834" s="78">
        <f>+IF(ISNUMBER(DATA!O1033),DATA!O1033,"n/a")</f>
        <v>-2.9000000000000001E-2</v>
      </c>
      <c r="G3834" s="88">
        <f>+IF(ISNUMBER(DATA!X1033),DATA!X1033,"n/a")</f>
        <v>5.85</v>
      </c>
      <c r="H3834" s="78">
        <f>+IF(ISNUMBER(DATA!Y1033),DATA!Y1033,"n/a")</f>
        <v>-4.0000000000000001E-3</v>
      </c>
      <c r="I3834" s="88">
        <f>+IF(ISNUMBER(DATA!AH1033),DATA!AH1033,"n/a")</f>
        <v>5.86</v>
      </c>
      <c r="J3834" s="78">
        <f>+IF(ISNUMBER(DATA!AI1033),DATA!AI1033,"n/a")</f>
        <v>-2.7E-2</v>
      </c>
      <c r="K3834" s="88">
        <f>+IF(ISNUMBER(DATA!AR1033),DATA!AR1033,"n/a")</f>
        <v>5.85</v>
      </c>
      <c r="L3834" s="78">
        <f>+IF(ISNUMBER(DATA!AS1033),DATA!AS1033,"n/a")</f>
        <v>-5.1999999999999998E-2</v>
      </c>
      <c r="M3834" s="67"/>
      <c r="N3834" s="67"/>
      <c r="O3834" s="67"/>
      <c r="P3834" s="67"/>
      <c r="Q3834" s="67"/>
      <c r="S3834" s="71"/>
      <c r="U3834" s="71"/>
      <c r="W3834" s="71"/>
      <c r="Y3834" s="71"/>
    </row>
    <row r="3835" spans="1:25" s="70" customFormat="1" x14ac:dyDescent="0.2">
      <c r="A3835" s="67" t="s">
        <v>28</v>
      </c>
      <c r="B3835" s="67" t="s">
        <v>24</v>
      </c>
      <c r="C3835" s="67" t="s">
        <v>10</v>
      </c>
      <c r="D3835" s="67" t="s">
        <v>277</v>
      </c>
      <c r="E3835" s="88">
        <f>+IF(ISNUMBER(DATA!N1034),DATA!N1034,"n/a")</f>
        <v>4.9000000000000004</v>
      </c>
      <c r="F3835" s="78">
        <f>+IF(ISNUMBER(DATA!O1034),DATA!O1034,"n/a")</f>
        <v>-0.41099999999999998</v>
      </c>
      <c r="G3835" s="88">
        <f>+IF(ISNUMBER(DATA!X1034),DATA!X1034,"n/a")</f>
        <v>5.0599999999999996</v>
      </c>
      <c r="H3835" s="78">
        <f>+IF(ISNUMBER(DATA!Y1034),DATA!Y1034,"n/a")</f>
        <v>-0.39700000000000002</v>
      </c>
      <c r="I3835" s="88">
        <f>+IF(ISNUMBER(DATA!AH1034),DATA!AH1034,"n/a")</f>
        <v>5.16</v>
      </c>
      <c r="J3835" s="78">
        <f>+IF(ISNUMBER(DATA!AI1034),DATA!AI1034,"n/a")</f>
        <v>-0.38600000000000001</v>
      </c>
      <c r="K3835" s="88">
        <f>+IF(ISNUMBER(DATA!AR1034),DATA!AR1034,"n/a")</f>
        <v>5.44</v>
      </c>
      <c r="L3835" s="78">
        <f>+IF(ISNUMBER(DATA!AS1034),DATA!AS1034,"n/a")</f>
        <v>-0.35299999999999998</v>
      </c>
      <c r="M3835" s="67"/>
      <c r="N3835" s="67"/>
      <c r="O3835" s="67"/>
      <c r="P3835" s="67"/>
      <c r="Q3835" s="67"/>
      <c r="S3835" s="71"/>
      <c r="U3835" s="71"/>
      <c r="W3835" s="71"/>
      <c r="Y3835" s="71"/>
    </row>
    <row r="3836" spans="1:25" s="70" customFormat="1" x14ac:dyDescent="0.2">
      <c r="A3836" s="67" t="s">
        <v>28</v>
      </c>
      <c r="B3836" s="67" t="s">
        <v>24</v>
      </c>
      <c r="C3836" s="67" t="s">
        <v>10</v>
      </c>
      <c r="D3836" s="67" t="s">
        <v>278</v>
      </c>
      <c r="E3836" s="88">
        <f>+IF(ISNUMBER(DATA!N1035),DATA!N1035,"n/a")</f>
        <v>5.91</v>
      </c>
      <c r="F3836" s="78">
        <f>+IF(ISNUMBER(DATA!O1035),DATA!O1035,"n/a")</f>
        <v>0</v>
      </c>
      <c r="G3836" s="88">
        <f>+IF(ISNUMBER(DATA!X1035),DATA!X1035,"n/a")</f>
        <v>5.85</v>
      </c>
      <c r="H3836" s="78">
        <f>+IF(ISNUMBER(DATA!Y1035),DATA!Y1035,"n/a")</f>
        <v>-2E-3</v>
      </c>
      <c r="I3836" s="88">
        <f>+IF(ISNUMBER(DATA!AH1035),DATA!AH1035,"n/a")</f>
        <v>5.85</v>
      </c>
      <c r="J3836" s="78">
        <f>+IF(ISNUMBER(DATA!AI1035),DATA!AI1035,"n/a")</f>
        <v>8.0000000000000002E-3</v>
      </c>
      <c r="K3836" s="88">
        <f>+IF(ISNUMBER(DATA!AR1035),DATA!AR1035,"n/a")</f>
        <v>5.87</v>
      </c>
      <c r="L3836" s="78">
        <f>+IF(ISNUMBER(DATA!AS1035),DATA!AS1035,"n/a")</f>
        <v>3.0000000000000001E-3</v>
      </c>
      <c r="M3836" s="67"/>
      <c r="N3836" s="67"/>
      <c r="O3836" s="67"/>
      <c r="P3836" s="67"/>
      <c r="Q3836" s="67"/>
      <c r="S3836" s="71"/>
      <c r="U3836" s="71"/>
      <c r="W3836" s="71"/>
      <c r="Y3836" s="71"/>
    </row>
    <row r="3837" spans="1:25" s="70" customFormat="1" x14ac:dyDescent="0.2">
      <c r="A3837" s="67" t="s">
        <v>28</v>
      </c>
      <c r="B3837" s="67" t="s">
        <v>24</v>
      </c>
      <c r="C3837" s="67" t="s">
        <v>10</v>
      </c>
      <c r="D3837" s="67" t="s">
        <v>279</v>
      </c>
      <c r="E3837" s="88">
        <f>+IF(ISNUMBER(DATA!N1036),DATA!N1036,"n/a")</f>
        <v>5.72</v>
      </c>
      <c r="F3837" s="78">
        <f>+IF(ISNUMBER(DATA!O1036),DATA!O1036,"n/a")</f>
        <v>0.01</v>
      </c>
      <c r="G3837" s="88">
        <f>+IF(ISNUMBER(DATA!X1036),DATA!X1036,"n/a")</f>
        <v>5.78</v>
      </c>
      <c r="H3837" s="78">
        <f>+IF(ISNUMBER(DATA!Y1036),DATA!Y1036,"n/a")</f>
        <v>2E-3</v>
      </c>
      <c r="I3837" s="88">
        <f>+IF(ISNUMBER(DATA!AH1036),DATA!AH1036,"n/a")</f>
        <v>5.69</v>
      </c>
      <c r="J3837" s="78">
        <f>+IF(ISNUMBER(DATA!AI1036),DATA!AI1036,"n/a")</f>
        <v>3.6999999999999998E-2</v>
      </c>
      <c r="K3837" s="88">
        <f>+IF(ISNUMBER(DATA!AR1036),DATA!AR1036,"n/a")</f>
        <v>5.64</v>
      </c>
      <c r="L3837" s="78">
        <f>+IF(ISNUMBER(DATA!AS1036),DATA!AS1036,"n/a")</f>
        <v>5.0000000000000001E-3</v>
      </c>
      <c r="M3837" s="67"/>
      <c r="N3837" s="67"/>
      <c r="O3837" s="67"/>
      <c r="P3837" s="67"/>
      <c r="Q3837" s="67"/>
      <c r="S3837" s="71"/>
      <c r="U3837" s="71"/>
      <c r="W3837" s="71"/>
      <c r="Y3837" s="71"/>
    </row>
    <row r="3838" spans="1:25" s="70" customFormat="1" x14ac:dyDescent="0.2">
      <c r="A3838" s="67" t="s">
        <v>28</v>
      </c>
      <c r="B3838" s="67" t="s">
        <v>24</v>
      </c>
      <c r="C3838" s="67" t="s">
        <v>10</v>
      </c>
      <c r="D3838" s="67" t="s">
        <v>280</v>
      </c>
      <c r="E3838" s="88">
        <f>+IF(ISNUMBER(DATA!N1037),DATA!N1037,"n/a")</f>
        <v>6.28</v>
      </c>
      <c r="F3838" s="78">
        <f>+IF(ISNUMBER(DATA!O1037),DATA!O1037,"n/a")</f>
        <v>-3.3000000000000002E-2</v>
      </c>
      <c r="G3838" s="88">
        <f>+IF(ISNUMBER(DATA!X1037),DATA!X1037,"n/a")</f>
        <v>6.21</v>
      </c>
      <c r="H3838" s="78">
        <f>+IF(ISNUMBER(DATA!Y1037),DATA!Y1037,"n/a")</f>
        <v>-5.0999999999999997E-2</v>
      </c>
      <c r="I3838" s="88">
        <f>+IF(ISNUMBER(DATA!AH1037),DATA!AH1037,"n/a")</f>
        <v>5.93</v>
      </c>
      <c r="J3838" s="78">
        <f>+IF(ISNUMBER(DATA!AI1037),DATA!AI1037,"n/a")</f>
        <v>-8.5000000000000006E-2</v>
      </c>
      <c r="K3838" s="88">
        <f>+IF(ISNUMBER(DATA!AR1037),DATA!AR1037,"n/a")</f>
        <v>6.02</v>
      </c>
      <c r="L3838" s="78">
        <f>+IF(ISNUMBER(DATA!AS1037),DATA!AS1037,"n/a")</f>
        <v>-6.5000000000000002E-2</v>
      </c>
      <c r="M3838" s="67"/>
      <c r="N3838" s="67"/>
      <c r="O3838" s="67"/>
      <c r="P3838" s="67"/>
      <c r="Q3838" s="67"/>
      <c r="S3838" s="71"/>
      <c r="U3838" s="71"/>
      <c r="W3838" s="71"/>
      <c r="Y3838" s="71"/>
    </row>
    <row r="3839" spans="1:25" s="70" customFormat="1" x14ac:dyDescent="0.2">
      <c r="A3839" s="67" t="s">
        <v>28</v>
      </c>
      <c r="B3839" s="67" t="s">
        <v>24</v>
      </c>
      <c r="C3839" s="67" t="s">
        <v>10</v>
      </c>
      <c r="D3839" s="67" t="s">
        <v>281</v>
      </c>
      <c r="E3839" s="88">
        <f>+IF(ISNUMBER(DATA!N1038),DATA!N1038,"n/a")</f>
        <v>3.95</v>
      </c>
      <c r="F3839" s="78">
        <f>+IF(ISNUMBER(DATA!O1038),DATA!O1038,"n/a")</f>
        <v>-0.19</v>
      </c>
      <c r="G3839" s="88">
        <f>+IF(ISNUMBER(DATA!X1038),DATA!X1038,"n/a")</f>
        <v>4.83</v>
      </c>
      <c r="H3839" s="78">
        <f>+IF(ISNUMBER(DATA!Y1038),DATA!Y1038,"n/a")</f>
        <v>6.9000000000000006E-2</v>
      </c>
      <c r="I3839" s="88">
        <f>+IF(ISNUMBER(DATA!AH1038),DATA!AH1038,"n/a")</f>
        <v>4.95</v>
      </c>
      <c r="J3839" s="78">
        <f>+IF(ISNUMBER(DATA!AI1038),DATA!AI1038,"n/a")</f>
        <v>5.8999999999999997E-2</v>
      </c>
      <c r="K3839" s="88">
        <f>+IF(ISNUMBER(DATA!AR1038),DATA!AR1038,"n/a")</f>
        <v>4.78</v>
      </c>
      <c r="L3839" s="78">
        <f>+IF(ISNUMBER(DATA!AS1038),DATA!AS1038,"n/a")</f>
        <v>9.6000000000000002E-2</v>
      </c>
      <c r="M3839" s="67"/>
      <c r="N3839" s="67"/>
      <c r="O3839" s="67"/>
      <c r="P3839" s="67"/>
      <c r="Q3839" s="67"/>
      <c r="S3839" s="71"/>
      <c r="U3839" s="71"/>
      <c r="W3839" s="71"/>
      <c r="Y3839" s="71"/>
    </row>
    <row r="3840" spans="1:25" s="70" customFormat="1" x14ac:dyDescent="0.2">
      <c r="A3840" s="67" t="s">
        <v>28</v>
      </c>
      <c r="B3840" s="67" t="s">
        <v>24</v>
      </c>
      <c r="C3840" s="67" t="s">
        <v>10</v>
      </c>
      <c r="D3840" s="67" t="s">
        <v>282</v>
      </c>
      <c r="E3840" s="88">
        <f>+IF(ISNUMBER(DATA!N1039),DATA!N1039,"n/a")</f>
        <v>3.86</v>
      </c>
      <c r="F3840" s="78">
        <f>+IF(ISNUMBER(DATA!O1039),DATA!O1039,"n/a")</f>
        <v>7.8E-2</v>
      </c>
      <c r="G3840" s="88">
        <f>+IF(ISNUMBER(DATA!X1039),DATA!X1039,"n/a")</f>
        <v>4.72</v>
      </c>
      <c r="H3840" s="78">
        <f>+IF(ISNUMBER(DATA!Y1039),DATA!Y1039,"n/a")</f>
        <v>0.67500000000000004</v>
      </c>
      <c r="I3840" s="88">
        <f>+IF(ISNUMBER(DATA!AH1039),DATA!AH1039,"n/a")</f>
        <v>4.68</v>
      </c>
      <c r="J3840" s="78">
        <f>+IF(ISNUMBER(DATA!AI1039),DATA!AI1039,"n/a")</f>
        <v>0.63500000000000001</v>
      </c>
      <c r="K3840" s="88">
        <f>+IF(ISNUMBER(DATA!AR1039),DATA!AR1039,"n/a")</f>
        <v>4.25</v>
      </c>
      <c r="L3840" s="78">
        <f>+IF(ISNUMBER(DATA!AS1039),DATA!AS1039,"n/a")</f>
        <v>0.51</v>
      </c>
      <c r="M3840" s="67"/>
      <c r="N3840" s="67"/>
      <c r="O3840" s="67"/>
      <c r="P3840" s="67"/>
      <c r="Q3840" s="67"/>
      <c r="S3840" s="71"/>
      <c r="U3840" s="71"/>
      <c r="W3840" s="71"/>
      <c r="Y3840" s="71"/>
    </row>
    <row r="3841" spans="1:25" s="70" customFormat="1" x14ac:dyDescent="0.2">
      <c r="A3841" s="67" t="s">
        <v>28</v>
      </c>
      <c r="B3841" s="67" t="s">
        <v>24</v>
      </c>
      <c r="C3841" s="67" t="s">
        <v>10</v>
      </c>
      <c r="D3841" s="67" t="s">
        <v>283</v>
      </c>
      <c r="E3841" s="88">
        <f>+IF(ISNUMBER(DATA!N1040),DATA!N1040,"n/a")</f>
        <v>6.69</v>
      </c>
      <c r="F3841" s="78">
        <f>+IF(ISNUMBER(DATA!O1040),DATA!O1040,"n/a")</f>
        <v>1.4999999999999999E-2</v>
      </c>
      <c r="G3841" s="88">
        <f>+IF(ISNUMBER(DATA!X1040),DATA!X1040,"n/a")</f>
        <v>6.86</v>
      </c>
      <c r="H3841" s="78">
        <f>+IF(ISNUMBER(DATA!Y1040),DATA!Y1040,"n/a")</f>
        <v>-2.7E-2</v>
      </c>
      <c r="I3841" s="88">
        <f>+IF(ISNUMBER(DATA!AH1040),DATA!AH1040,"n/a")</f>
        <v>6.89</v>
      </c>
      <c r="J3841" s="78">
        <f>+IF(ISNUMBER(DATA!AI1040),DATA!AI1040,"n/a")</f>
        <v>-3.9E-2</v>
      </c>
      <c r="K3841" s="88">
        <f>+IF(ISNUMBER(DATA!AR1040),DATA!AR1040,"n/a")</f>
        <v>6.8</v>
      </c>
      <c r="L3841" s="78">
        <f>+IF(ISNUMBER(DATA!AS1040),DATA!AS1040,"n/a")</f>
        <v>-4.8000000000000001E-2</v>
      </c>
      <c r="M3841" s="67"/>
      <c r="N3841" s="67"/>
      <c r="O3841" s="67"/>
      <c r="P3841" s="67"/>
      <c r="Q3841" s="67"/>
      <c r="S3841" s="71"/>
      <c r="U3841" s="71"/>
      <c r="W3841" s="71"/>
      <c r="Y3841" s="71"/>
    </row>
    <row r="3842" spans="1:25" s="70" customFormat="1" x14ac:dyDescent="0.2">
      <c r="A3842" s="67" t="s">
        <v>28</v>
      </c>
      <c r="B3842" s="67" t="s">
        <v>24</v>
      </c>
      <c r="C3842" s="67" t="s">
        <v>10</v>
      </c>
      <c r="D3842" s="67" t="s">
        <v>284</v>
      </c>
      <c r="E3842" s="88">
        <f>+IF(ISNUMBER(DATA!N1041),DATA!N1041,"n/a")</f>
        <v>3.43</v>
      </c>
      <c r="F3842" s="78">
        <f>+IF(ISNUMBER(DATA!O1041),DATA!O1041,"n/a")</f>
        <v>-0.128</v>
      </c>
      <c r="G3842" s="88">
        <f>+IF(ISNUMBER(DATA!X1041),DATA!X1041,"n/a")</f>
        <v>4.2300000000000004</v>
      </c>
      <c r="H3842" s="78">
        <f>+IF(ISNUMBER(DATA!Y1041),DATA!Y1041,"n/a")</f>
        <v>0.315</v>
      </c>
      <c r="I3842" s="88">
        <f>+IF(ISNUMBER(DATA!AH1041),DATA!AH1041,"n/a")</f>
        <v>4.18</v>
      </c>
      <c r="J3842" s="78">
        <f>+IF(ISNUMBER(DATA!AI1041),DATA!AI1041,"n/a")</f>
        <v>0.26400000000000001</v>
      </c>
      <c r="K3842" s="88">
        <f>+IF(ISNUMBER(DATA!AR1041),DATA!AR1041,"n/a")</f>
        <v>3.84</v>
      </c>
      <c r="L3842" s="78">
        <f>+IF(ISNUMBER(DATA!AS1041),DATA!AS1041,"n/a")</f>
        <v>0.186</v>
      </c>
      <c r="M3842" s="67"/>
      <c r="N3842" s="67"/>
      <c r="O3842" s="67"/>
      <c r="P3842" s="67"/>
      <c r="Q3842" s="67"/>
      <c r="S3842" s="71"/>
      <c r="U3842" s="71"/>
      <c r="W3842" s="71"/>
      <c r="Y3842" s="71"/>
    </row>
    <row r="3843" spans="1:25" s="70" customFormat="1" x14ac:dyDescent="0.2">
      <c r="A3843" s="67" t="s">
        <v>28</v>
      </c>
      <c r="B3843" s="67" t="s">
        <v>24</v>
      </c>
      <c r="C3843" s="67" t="s">
        <v>10</v>
      </c>
      <c r="D3843" s="67" t="s">
        <v>285</v>
      </c>
      <c r="E3843" s="88">
        <f>+IF(ISNUMBER(DATA!N1042),DATA!N1042,"n/a")</f>
        <v>6.1</v>
      </c>
      <c r="F3843" s="78">
        <f>+IF(ISNUMBER(DATA!O1042),DATA!O1042,"n/a")</f>
        <v>-6.2E-2</v>
      </c>
      <c r="G3843" s="88">
        <f>+IF(ISNUMBER(DATA!X1042),DATA!X1042,"n/a")</f>
        <v>6.01</v>
      </c>
      <c r="H3843" s="78">
        <f>+IF(ISNUMBER(DATA!Y1042),DATA!Y1042,"n/a")</f>
        <v>-7.8E-2</v>
      </c>
      <c r="I3843" s="88">
        <f>+IF(ISNUMBER(DATA!AH1042),DATA!AH1042,"n/a")</f>
        <v>5.97</v>
      </c>
      <c r="J3843" s="78">
        <f>+IF(ISNUMBER(DATA!AI1042),DATA!AI1042,"n/a")</f>
        <v>-0.09</v>
      </c>
      <c r="K3843" s="88">
        <f>+IF(ISNUMBER(DATA!AR1042),DATA!AR1042,"n/a")</f>
        <v>5.91</v>
      </c>
      <c r="L3843" s="78">
        <f>+IF(ISNUMBER(DATA!AS1042),DATA!AS1042,"n/a")</f>
        <v>-0.122</v>
      </c>
      <c r="M3843" s="67"/>
      <c r="N3843" s="67"/>
      <c r="O3843" s="67"/>
      <c r="P3843" s="67"/>
      <c r="Q3843" s="67"/>
      <c r="S3843" s="71"/>
      <c r="U3843" s="71"/>
      <c r="W3843" s="71"/>
      <c r="Y3843" s="71"/>
    </row>
    <row r="3844" spans="1:25" s="70" customFormat="1" x14ac:dyDescent="0.2">
      <c r="A3844" s="67" t="s">
        <v>28</v>
      </c>
      <c r="B3844" s="67" t="s">
        <v>24</v>
      </c>
      <c r="C3844" s="67" t="s">
        <v>10</v>
      </c>
      <c r="D3844" s="67" t="s">
        <v>286</v>
      </c>
      <c r="E3844" s="88">
        <f>+IF(ISNUMBER(DATA!N1043),DATA!N1043,"n/a")</f>
        <v>7.01</v>
      </c>
      <c r="F3844" s="78">
        <f>+IF(ISNUMBER(DATA!O1043),DATA!O1043,"n/a")</f>
        <v>1.214</v>
      </c>
      <c r="G3844" s="88">
        <f>+IF(ISNUMBER(DATA!X1043),DATA!X1043,"n/a")</f>
        <v>5.1100000000000003</v>
      </c>
      <c r="H3844" s="78">
        <f>+IF(ISNUMBER(DATA!Y1043),DATA!Y1043,"n/a")</f>
        <v>0.56200000000000006</v>
      </c>
      <c r="I3844" s="88">
        <f>+IF(ISNUMBER(DATA!AH1043),DATA!AH1043,"n/a")</f>
        <v>4.68</v>
      </c>
      <c r="J3844" s="78">
        <f>+IF(ISNUMBER(DATA!AI1043),DATA!AI1043,"n/a")</f>
        <v>0.52</v>
      </c>
      <c r="K3844" s="88">
        <f>+IF(ISNUMBER(DATA!AR1043),DATA!AR1043,"n/a")</f>
        <v>4.34</v>
      </c>
      <c r="L3844" s="78">
        <f>+IF(ISNUMBER(DATA!AS1043),DATA!AS1043,"n/a")</f>
        <v>0.19700000000000001</v>
      </c>
      <c r="M3844" s="67"/>
      <c r="N3844" s="67"/>
      <c r="O3844" s="67"/>
      <c r="P3844" s="67"/>
      <c r="Q3844" s="67"/>
      <c r="S3844" s="71"/>
      <c r="U3844" s="71"/>
      <c r="W3844" s="71"/>
      <c r="Y3844" s="71"/>
    </row>
    <row r="3845" spans="1:25" s="70" customFormat="1" x14ac:dyDescent="0.2">
      <c r="A3845" s="67" t="s">
        <v>28</v>
      </c>
      <c r="B3845" s="67" t="s">
        <v>24</v>
      </c>
      <c r="C3845" s="67" t="s">
        <v>10</v>
      </c>
      <c r="D3845" s="67" t="s">
        <v>287</v>
      </c>
      <c r="E3845" s="88">
        <f>+IF(ISNUMBER(DATA!N1044),DATA!N1044,"n/a")</f>
        <v>2.66</v>
      </c>
      <c r="F3845" s="78">
        <f>+IF(ISNUMBER(DATA!O1044),DATA!O1044,"n/a")</f>
        <v>-0.126</v>
      </c>
      <c r="G3845" s="88">
        <f>+IF(ISNUMBER(DATA!X1044),DATA!X1044,"n/a")</f>
        <v>3.41</v>
      </c>
      <c r="H3845" s="78">
        <f>+IF(ISNUMBER(DATA!Y1044),DATA!Y1044,"n/a")</f>
        <v>0.39400000000000002</v>
      </c>
      <c r="I3845" s="88">
        <f>+IF(ISNUMBER(DATA!AH1044),DATA!AH1044,"n/a")</f>
        <v>3.35</v>
      </c>
      <c r="J3845" s="78">
        <f>+IF(ISNUMBER(DATA!AI1044),DATA!AI1044,"n/a")</f>
        <v>0.371</v>
      </c>
      <c r="K3845" s="88">
        <f>+IF(ISNUMBER(DATA!AR1044),DATA!AR1044,"n/a")</f>
        <v>3.12</v>
      </c>
      <c r="L3845" s="78">
        <f>+IF(ISNUMBER(DATA!AS1044),DATA!AS1044,"n/a")</f>
        <v>0.27900000000000003</v>
      </c>
      <c r="M3845" s="67"/>
      <c r="N3845" s="67"/>
      <c r="O3845" s="67"/>
      <c r="P3845" s="67"/>
      <c r="Q3845" s="67"/>
      <c r="S3845" s="71"/>
      <c r="U3845" s="71"/>
      <c r="W3845" s="71"/>
      <c r="Y3845" s="71"/>
    </row>
    <row r="3846" spans="1:25" s="70" customFormat="1" x14ac:dyDescent="0.2">
      <c r="A3846" s="67" t="s">
        <v>28</v>
      </c>
      <c r="B3846" s="67" t="s">
        <v>24</v>
      </c>
      <c r="C3846" s="67" t="s">
        <v>10</v>
      </c>
      <c r="D3846" s="67" t="s">
        <v>288</v>
      </c>
      <c r="E3846" s="88">
        <f>+IF(ISNUMBER(DATA!N1045),DATA!N1045,"n/a")</f>
        <v>2.19</v>
      </c>
      <c r="F3846" s="78">
        <f>+IF(ISNUMBER(DATA!O1045),DATA!O1045,"n/a")</f>
        <v>-0.23899999999999999</v>
      </c>
      <c r="G3846" s="88">
        <f>+IF(ISNUMBER(DATA!X1045),DATA!X1045,"n/a")</f>
        <v>2.52</v>
      </c>
      <c r="H3846" s="78">
        <f>+IF(ISNUMBER(DATA!Y1045),DATA!Y1045,"n/a")</f>
        <v>7.5999999999999998E-2</v>
      </c>
      <c r="I3846" s="88">
        <f>+IF(ISNUMBER(DATA!AH1045),DATA!AH1045,"n/a")</f>
        <v>2.67</v>
      </c>
      <c r="J3846" s="78">
        <f>+IF(ISNUMBER(DATA!AI1045),DATA!AI1045,"n/a")</f>
        <v>0.128</v>
      </c>
      <c r="K3846" s="88">
        <f>+IF(ISNUMBER(DATA!AR1045),DATA!AR1045,"n/a")</f>
        <v>2.61</v>
      </c>
      <c r="L3846" s="78">
        <f>+IF(ISNUMBER(DATA!AS1045),DATA!AS1045,"n/a")</f>
        <v>9.8000000000000004E-2</v>
      </c>
      <c r="M3846" s="67"/>
      <c r="N3846" s="67"/>
      <c r="O3846" s="67"/>
      <c r="P3846" s="67"/>
      <c r="Q3846" s="67"/>
      <c r="S3846" s="71"/>
      <c r="U3846" s="71"/>
      <c r="W3846" s="71"/>
      <c r="Y3846" s="71"/>
    </row>
    <row r="3847" spans="1:25" s="70" customFormat="1" x14ac:dyDescent="0.2">
      <c r="A3847" s="67" t="s">
        <v>28</v>
      </c>
      <c r="B3847" s="67" t="s">
        <v>24</v>
      </c>
      <c r="C3847" s="67" t="s">
        <v>10</v>
      </c>
      <c r="D3847" s="67" t="s">
        <v>289</v>
      </c>
      <c r="E3847" s="88">
        <f>+IF(ISNUMBER(DATA!N1046),DATA!N1046,"n/a")</f>
        <v>5.55</v>
      </c>
      <c r="F3847" s="78">
        <f>+IF(ISNUMBER(DATA!O1046),DATA!O1046,"n/a")</f>
        <v>-4.9000000000000002E-2</v>
      </c>
      <c r="G3847" s="88">
        <f>+IF(ISNUMBER(DATA!X1046),DATA!X1046,"n/a")</f>
        <v>5.72</v>
      </c>
      <c r="H3847" s="78">
        <f>+IF(ISNUMBER(DATA!Y1046),DATA!Y1046,"n/a")</f>
        <v>-6.7000000000000004E-2</v>
      </c>
      <c r="I3847" s="88">
        <f>+IF(ISNUMBER(DATA!AH1046),DATA!AH1046,"n/a")</f>
        <v>5.73</v>
      </c>
      <c r="J3847" s="78">
        <f>+IF(ISNUMBER(DATA!AI1046),DATA!AI1046,"n/a")</f>
        <v>-4.8000000000000001E-2</v>
      </c>
      <c r="K3847" s="88">
        <f>+IF(ISNUMBER(DATA!AR1046),DATA!AR1046,"n/a")</f>
        <v>5.66</v>
      </c>
      <c r="L3847" s="78">
        <f>+IF(ISNUMBER(DATA!AS1046),DATA!AS1046,"n/a")</f>
        <v>-5.2999999999999999E-2</v>
      </c>
      <c r="M3847" s="67"/>
      <c r="N3847" s="67"/>
      <c r="O3847" s="67"/>
      <c r="P3847" s="67"/>
      <c r="Q3847" s="67"/>
      <c r="S3847" s="71"/>
      <c r="U3847" s="71"/>
      <c r="W3847" s="71"/>
      <c r="Y3847" s="71"/>
    </row>
    <row r="3848" spans="1:25" s="70" customFormat="1" x14ac:dyDescent="0.2">
      <c r="A3848" s="67" t="s">
        <v>28</v>
      </c>
      <c r="B3848" s="67" t="s">
        <v>24</v>
      </c>
      <c r="C3848" s="67" t="s">
        <v>10</v>
      </c>
      <c r="D3848" s="67" t="s">
        <v>290</v>
      </c>
      <c r="E3848" s="88">
        <f>+IF(ISNUMBER(DATA!N1047),DATA!N1047,"n/a")</f>
        <v>4.22</v>
      </c>
      <c r="F3848" s="78">
        <f>+IF(ISNUMBER(DATA!O1047),DATA!O1047,"n/a")</f>
        <v>-2.8000000000000001E-2</v>
      </c>
      <c r="G3848" s="88">
        <f>+IF(ISNUMBER(DATA!X1047),DATA!X1047,"n/a")</f>
        <v>4.53</v>
      </c>
      <c r="H3848" s="78">
        <f>+IF(ISNUMBER(DATA!Y1047),DATA!Y1047,"n/a")</f>
        <v>-2.1999999999999999E-2</v>
      </c>
      <c r="I3848" s="88">
        <f>+IF(ISNUMBER(DATA!AH1047),DATA!AH1047,"n/a")</f>
        <v>4.6399999999999997</v>
      </c>
      <c r="J3848" s="78">
        <f>+IF(ISNUMBER(DATA!AI1047),DATA!AI1047,"n/a")</f>
        <v>-1.2E-2</v>
      </c>
      <c r="K3848" s="88">
        <f>+IF(ISNUMBER(DATA!AR1047),DATA!AR1047,"n/a")</f>
        <v>4.6399999999999997</v>
      </c>
      <c r="L3848" s="78">
        <f>+IF(ISNUMBER(DATA!AS1047),DATA!AS1047,"n/a")</f>
        <v>-6.0000000000000001E-3</v>
      </c>
      <c r="M3848" s="67"/>
      <c r="N3848" s="67"/>
      <c r="O3848" s="67"/>
      <c r="P3848" s="67"/>
      <c r="Q3848" s="67"/>
      <c r="S3848" s="71"/>
      <c r="U3848" s="71"/>
      <c r="W3848" s="71"/>
      <c r="Y3848" s="71"/>
    </row>
    <row r="3849" spans="1:25" s="70" customFormat="1" x14ac:dyDescent="0.2">
      <c r="A3849" s="67" t="s">
        <v>28</v>
      </c>
      <c r="B3849" s="67" t="s">
        <v>24</v>
      </c>
      <c r="C3849" s="67" t="s">
        <v>10</v>
      </c>
      <c r="D3849" s="67" t="s">
        <v>291</v>
      </c>
      <c r="E3849" s="88">
        <f>+IF(ISNUMBER(DATA!N1048),DATA!N1048,"n/a")</f>
        <v>7.23</v>
      </c>
      <c r="F3849" s="78">
        <f>+IF(ISNUMBER(DATA!O1048),DATA!O1048,"n/a")</f>
        <v>4.5999999999999999E-2</v>
      </c>
      <c r="G3849" s="88">
        <f>+IF(ISNUMBER(DATA!X1048),DATA!X1048,"n/a")</f>
        <v>7.18</v>
      </c>
      <c r="H3849" s="78">
        <f>+IF(ISNUMBER(DATA!Y1048),DATA!Y1048,"n/a")</f>
        <v>7.1999999999999995E-2</v>
      </c>
      <c r="I3849" s="88">
        <f>+IF(ISNUMBER(DATA!AH1048),DATA!AH1048,"n/a")</f>
        <v>7.23</v>
      </c>
      <c r="J3849" s="78">
        <f>+IF(ISNUMBER(DATA!AI1048),DATA!AI1048,"n/a")</f>
        <v>9.1999999999999998E-2</v>
      </c>
      <c r="K3849" s="88">
        <f>+IF(ISNUMBER(DATA!AR1048),DATA!AR1048,"n/a")</f>
        <v>7.16</v>
      </c>
      <c r="L3849" s="78">
        <f>+IF(ISNUMBER(DATA!AS1048),DATA!AS1048,"n/a")</f>
        <v>0.1</v>
      </c>
      <c r="M3849" s="67"/>
      <c r="N3849" s="67"/>
      <c r="O3849" s="67"/>
      <c r="P3849" s="67"/>
      <c r="Q3849" s="67"/>
      <c r="S3849" s="71"/>
      <c r="U3849" s="71"/>
      <c r="W3849" s="71"/>
      <c r="Y3849" s="71"/>
    </row>
    <row r="3850" spans="1:25" s="70" customFormat="1" x14ac:dyDescent="0.2">
      <c r="A3850" s="67" t="s">
        <v>28</v>
      </c>
      <c r="B3850" s="67" t="s">
        <v>24</v>
      </c>
      <c r="C3850" s="67" t="s">
        <v>10</v>
      </c>
      <c r="D3850" s="67" t="s">
        <v>292</v>
      </c>
      <c r="E3850" s="88">
        <f>+IF(ISNUMBER(DATA!N1049),DATA!N1049,"n/a")</f>
        <v>3.27</v>
      </c>
      <c r="F3850" s="78">
        <f>+IF(ISNUMBER(DATA!O1049),DATA!O1049,"n/a")</f>
        <v>-6.5000000000000002E-2</v>
      </c>
      <c r="G3850" s="88">
        <f>+IF(ISNUMBER(DATA!X1049),DATA!X1049,"n/a")</f>
        <v>4.01</v>
      </c>
      <c r="H3850" s="78">
        <f>+IF(ISNUMBER(DATA!Y1049),DATA!Y1049,"n/a")</f>
        <v>0.38100000000000001</v>
      </c>
      <c r="I3850" s="88">
        <f>+IF(ISNUMBER(DATA!AH1049),DATA!AH1049,"n/a")</f>
        <v>4.0199999999999996</v>
      </c>
      <c r="J3850" s="78">
        <f>+IF(ISNUMBER(DATA!AI1049),DATA!AI1049,"n/a")</f>
        <v>0.372</v>
      </c>
      <c r="K3850" s="88">
        <f>+IF(ISNUMBER(DATA!AR1049),DATA!AR1049,"n/a")</f>
        <v>3.75</v>
      </c>
      <c r="L3850" s="78">
        <f>+IF(ISNUMBER(DATA!AS1049),DATA!AS1049,"n/a")</f>
        <v>0.255</v>
      </c>
      <c r="M3850" s="67"/>
      <c r="N3850" s="67"/>
      <c r="O3850" s="67"/>
      <c r="P3850" s="67"/>
      <c r="Q3850" s="67"/>
      <c r="S3850" s="71"/>
      <c r="U3850" s="71"/>
      <c r="W3850" s="71"/>
      <c r="Y3850" s="71"/>
    </row>
    <row r="3851" spans="1:25" s="70" customFormat="1" x14ac:dyDescent="0.2">
      <c r="A3851" s="67" t="s">
        <v>28</v>
      </c>
      <c r="B3851" s="67" t="s">
        <v>24</v>
      </c>
      <c r="C3851" s="67" t="s">
        <v>10</v>
      </c>
      <c r="D3851" s="67" t="s">
        <v>293</v>
      </c>
      <c r="E3851" s="88">
        <f>+IF(ISNUMBER(DATA!N1050),DATA!N1050,"n/a")</f>
        <v>5.83</v>
      </c>
      <c r="F3851" s="78">
        <f>+IF(ISNUMBER(DATA!O1050),DATA!O1050,"n/a")</f>
        <v>-0.316</v>
      </c>
      <c r="G3851" s="88">
        <f>+IF(ISNUMBER(DATA!X1050),DATA!X1050,"n/a")</f>
        <v>5.91</v>
      </c>
      <c r="H3851" s="78">
        <f>+IF(ISNUMBER(DATA!Y1050),DATA!Y1050,"n/a")</f>
        <v>-0.312</v>
      </c>
      <c r="I3851" s="88">
        <f>+IF(ISNUMBER(DATA!AH1050),DATA!AH1050,"n/a")</f>
        <v>5.87</v>
      </c>
      <c r="J3851" s="78">
        <f>+IF(ISNUMBER(DATA!AI1050),DATA!AI1050,"n/a")</f>
        <v>-0.313</v>
      </c>
      <c r="K3851" s="88">
        <f>+IF(ISNUMBER(DATA!AR1050),DATA!AR1050,"n/a")</f>
        <v>6.17</v>
      </c>
      <c r="L3851" s="78">
        <f>+IF(ISNUMBER(DATA!AS1050),DATA!AS1050,"n/a")</f>
        <v>-0.27300000000000002</v>
      </c>
      <c r="M3851" s="67"/>
      <c r="N3851" s="67"/>
      <c r="O3851" s="67"/>
      <c r="P3851" s="67"/>
      <c r="Q3851" s="67"/>
      <c r="S3851" s="71"/>
      <c r="U3851" s="71"/>
      <c r="W3851" s="71"/>
      <c r="Y3851" s="71"/>
    </row>
    <row r="3852" spans="1:25" s="70" customFormat="1" x14ac:dyDescent="0.2">
      <c r="A3852" s="67" t="s">
        <v>28</v>
      </c>
      <c r="B3852" s="67" t="s">
        <v>24</v>
      </c>
      <c r="C3852" s="67" t="s">
        <v>10</v>
      </c>
      <c r="D3852" s="67" t="s">
        <v>294</v>
      </c>
      <c r="E3852" s="88">
        <f>+IF(ISNUMBER(DATA!N1051),DATA!N1051,"n/a")</f>
        <v>6.34</v>
      </c>
      <c r="F3852" s="78">
        <f>+IF(ISNUMBER(DATA!O1051),DATA!O1051,"n/a")</f>
        <v>3.7999999999999999E-2</v>
      </c>
      <c r="G3852" s="88">
        <f>+IF(ISNUMBER(DATA!X1051),DATA!X1051,"n/a")</f>
        <v>6.16</v>
      </c>
      <c r="H3852" s="78">
        <f>+IF(ISNUMBER(DATA!Y1051),DATA!Y1051,"n/a")</f>
        <v>-6.0000000000000001E-3</v>
      </c>
      <c r="I3852" s="88">
        <f>+IF(ISNUMBER(DATA!AH1051),DATA!AH1051,"n/a")</f>
        <v>5.44</v>
      </c>
      <c r="J3852" s="78">
        <f>+IF(ISNUMBER(DATA!AI1051),DATA!AI1051,"n/a")</f>
        <v>-0.126</v>
      </c>
      <c r="K3852" s="88">
        <f>+IF(ISNUMBER(DATA!AR1051),DATA!AR1051,"n/a")</f>
        <v>5.7</v>
      </c>
      <c r="L3852" s="78">
        <f>+IF(ISNUMBER(DATA!AS1051),DATA!AS1051,"n/a")</f>
        <v>-3.6999999999999998E-2</v>
      </c>
      <c r="M3852" s="67"/>
      <c r="N3852" s="67"/>
      <c r="O3852" s="67"/>
      <c r="P3852" s="67"/>
      <c r="Q3852" s="67"/>
      <c r="S3852" s="71"/>
      <c r="U3852" s="71"/>
      <c r="W3852" s="71"/>
      <c r="Y3852" s="71"/>
    </row>
    <row r="3853" spans="1:25" s="70" customFormat="1" x14ac:dyDescent="0.2">
      <c r="A3853" s="67" t="s">
        <v>28</v>
      </c>
      <c r="B3853" s="67" t="s">
        <v>24</v>
      </c>
      <c r="C3853" s="67" t="s">
        <v>10</v>
      </c>
      <c r="D3853" s="67" t="s">
        <v>295</v>
      </c>
      <c r="E3853" s="88">
        <f>+IF(ISNUMBER(DATA!N1052),DATA!N1052,"n/a")</f>
        <v>6.06</v>
      </c>
      <c r="F3853" s="78">
        <f>+IF(ISNUMBER(DATA!O1052),DATA!O1052,"n/a")</f>
        <v>6.4000000000000001E-2</v>
      </c>
      <c r="G3853" s="88">
        <f>+IF(ISNUMBER(DATA!X1052),DATA!X1052,"n/a")</f>
        <v>5.99</v>
      </c>
      <c r="H3853" s="78">
        <f>+IF(ISNUMBER(DATA!Y1052),DATA!Y1052,"n/a")</f>
        <v>9.5000000000000001E-2</v>
      </c>
      <c r="I3853" s="88">
        <f>+IF(ISNUMBER(DATA!AH1052),DATA!AH1052,"n/a")</f>
        <v>6.08</v>
      </c>
      <c r="J3853" s="78">
        <f>+IF(ISNUMBER(DATA!AI1052),DATA!AI1052,"n/a")</f>
        <v>0.124</v>
      </c>
      <c r="K3853" s="88">
        <f>+IF(ISNUMBER(DATA!AR1052),DATA!AR1052,"n/a")</f>
        <v>6.06</v>
      </c>
      <c r="L3853" s="78">
        <f>+IF(ISNUMBER(DATA!AS1052),DATA!AS1052,"n/a")</f>
        <v>0.11799999999999999</v>
      </c>
      <c r="M3853" s="67"/>
      <c r="N3853" s="67"/>
      <c r="O3853" s="67"/>
      <c r="P3853" s="67"/>
      <c r="Q3853" s="67"/>
      <c r="S3853" s="71"/>
      <c r="U3853" s="71"/>
      <c r="W3853" s="71"/>
      <c r="Y3853" s="71"/>
    </row>
    <row r="3854" spans="1:25" s="70" customFormat="1" x14ac:dyDescent="0.2">
      <c r="A3854" s="67" t="s">
        <v>28</v>
      </c>
      <c r="B3854" s="67" t="s">
        <v>24</v>
      </c>
      <c r="C3854" s="67" t="s">
        <v>10</v>
      </c>
      <c r="D3854" s="67" t="s">
        <v>296</v>
      </c>
      <c r="E3854" s="88">
        <f>+IF(ISNUMBER(DATA!N1053),DATA!N1053,"n/a")</f>
        <v>3.55</v>
      </c>
      <c r="F3854" s="78">
        <f>+IF(ISNUMBER(DATA!O1053),DATA!O1053,"n/a")</f>
        <v>-6.0000000000000001E-3</v>
      </c>
      <c r="G3854" s="88">
        <f>+IF(ISNUMBER(DATA!X1053),DATA!X1053,"n/a")</f>
        <v>4.53</v>
      </c>
      <c r="H3854" s="78">
        <f>+IF(ISNUMBER(DATA!Y1053),DATA!Y1053,"n/a")</f>
        <v>0.6</v>
      </c>
      <c r="I3854" s="88">
        <f>+IF(ISNUMBER(DATA!AH1053),DATA!AH1053,"n/a")</f>
        <v>4.57</v>
      </c>
      <c r="J3854" s="78">
        <f>+IF(ISNUMBER(DATA!AI1053),DATA!AI1053,"n/a")</f>
        <v>0.60499999999999998</v>
      </c>
      <c r="K3854" s="88">
        <f>+IF(ISNUMBER(DATA!AR1053),DATA!AR1053,"n/a")</f>
        <v>4.21</v>
      </c>
      <c r="L3854" s="78">
        <f>+IF(ISNUMBER(DATA!AS1053),DATA!AS1053,"n/a")</f>
        <v>0.434</v>
      </c>
      <c r="M3854" s="67"/>
      <c r="N3854" s="67"/>
      <c r="O3854" s="67"/>
      <c r="P3854" s="67"/>
      <c r="Q3854" s="67"/>
      <c r="S3854" s="71"/>
      <c r="U3854" s="71"/>
      <c r="W3854" s="71"/>
      <c r="Y3854" s="71"/>
    </row>
    <row r="3855" spans="1:25" s="70" customFormat="1" x14ac:dyDescent="0.2">
      <c r="A3855" s="67" t="s">
        <v>28</v>
      </c>
      <c r="B3855" s="67" t="s">
        <v>24</v>
      </c>
      <c r="C3855" s="67" t="s">
        <v>10</v>
      </c>
      <c r="D3855" s="67" t="s">
        <v>297</v>
      </c>
      <c r="E3855" s="88">
        <f>+IF(ISNUMBER(DATA!N1054),DATA!N1054,"n/a")</f>
        <v>7.42</v>
      </c>
      <c r="F3855" s="78">
        <f>+IF(ISNUMBER(DATA!O1054),DATA!O1054,"n/a")</f>
        <v>-0.151</v>
      </c>
      <c r="G3855" s="88">
        <f>+IF(ISNUMBER(DATA!X1054),DATA!X1054,"n/a")</f>
        <v>7.56</v>
      </c>
      <c r="H3855" s="78">
        <f>+IF(ISNUMBER(DATA!Y1054),DATA!Y1054,"n/a")</f>
        <v>-0.13400000000000001</v>
      </c>
      <c r="I3855" s="88">
        <f>+IF(ISNUMBER(DATA!AH1054),DATA!AH1054,"n/a")</f>
        <v>7.8</v>
      </c>
      <c r="J3855" s="78">
        <f>+IF(ISNUMBER(DATA!AI1054),DATA!AI1054,"n/a")</f>
        <v>-0.1</v>
      </c>
      <c r="K3855" s="88">
        <f>+IF(ISNUMBER(DATA!AR1054),DATA!AR1054,"n/a")</f>
        <v>8.2200000000000006</v>
      </c>
      <c r="L3855" s="78">
        <f>+IF(ISNUMBER(DATA!AS1054),DATA!AS1054,"n/a")</f>
        <v>-4.5999999999999999E-2</v>
      </c>
      <c r="M3855" s="67"/>
      <c r="N3855" s="67"/>
      <c r="O3855" s="67"/>
      <c r="P3855" s="67"/>
      <c r="Q3855" s="67"/>
      <c r="S3855" s="71"/>
      <c r="U3855" s="71"/>
      <c r="W3855" s="71"/>
      <c r="Y3855" s="71"/>
    </row>
    <row r="3856" spans="1:25" s="70" customFormat="1" x14ac:dyDescent="0.2">
      <c r="A3856" s="67" t="s">
        <v>28</v>
      </c>
      <c r="B3856" s="67" t="s">
        <v>24</v>
      </c>
      <c r="C3856" s="67" t="s">
        <v>10</v>
      </c>
      <c r="D3856" s="67" t="s">
        <v>298</v>
      </c>
      <c r="E3856" s="88">
        <f>+IF(ISNUMBER(DATA!N1055),DATA!N1055,"n/a")</f>
        <v>6.94</v>
      </c>
      <c r="F3856" s="78">
        <f>+IF(ISNUMBER(DATA!O1055),DATA!O1055,"n/a")</f>
        <v>0.02</v>
      </c>
      <c r="G3856" s="88">
        <f>+IF(ISNUMBER(DATA!X1055),DATA!X1055,"n/a")</f>
        <v>7.31</v>
      </c>
      <c r="H3856" s="78">
        <f>+IF(ISNUMBER(DATA!Y1055),DATA!Y1055,"n/a")</f>
        <v>4.2000000000000003E-2</v>
      </c>
      <c r="I3856" s="88">
        <f>+IF(ISNUMBER(DATA!AH1055),DATA!AH1055,"n/a")</f>
        <v>7.2</v>
      </c>
      <c r="J3856" s="78">
        <f>+IF(ISNUMBER(DATA!AI1055),DATA!AI1055,"n/a")</f>
        <v>1.6E-2</v>
      </c>
      <c r="K3856" s="88">
        <f>+IF(ISNUMBER(DATA!AR1055),DATA!AR1055,"n/a")</f>
        <v>7.06</v>
      </c>
      <c r="L3856" s="78">
        <f>+IF(ISNUMBER(DATA!AS1055),DATA!AS1055,"n/a")</f>
        <v>-5.0000000000000001E-3</v>
      </c>
      <c r="M3856" s="67"/>
      <c r="N3856" s="67"/>
      <c r="O3856" s="67"/>
      <c r="P3856" s="67"/>
      <c r="Q3856" s="67"/>
      <c r="S3856" s="71"/>
      <c r="U3856" s="71"/>
      <c r="W3856" s="71"/>
      <c r="Y3856" s="71"/>
    </row>
    <row r="3857" spans="1:25" s="70" customFormat="1" x14ac:dyDescent="0.2">
      <c r="A3857" s="67" t="s">
        <v>28</v>
      </c>
      <c r="B3857" s="67" t="s">
        <v>24</v>
      </c>
      <c r="C3857" s="67" t="s">
        <v>10</v>
      </c>
      <c r="D3857" s="67" t="s">
        <v>299</v>
      </c>
      <c r="E3857" s="88">
        <f>+IF(ISNUMBER(DATA!N1056),DATA!N1056,"n/a")</f>
        <v>6.46</v>
      </c>
      <c r="F3857" s="78">
        <f>+IF(ISNUMBER(DATA!O1056),DATA!O1056,"n/a")</f>
        <v>-0.114</v>
      </c>
      <c r="G3857" s="88">
        <f>+IF(ISNUMBER(DATA!X1056),DATA!X1056,"n/a")</f>
        <v>6.56</v>
      </c>
      <c r="H3857" s="78">
        <f>+IF(ISNUMBER(DATA!Y1056),DATA!Y1056,"n/a")</f>
        <v>-0.11700000000000001</v>
      </c>
      <c r="I3857" s="88">
        <f>+IF(ISNUMBER(DATA!AH1056),DATA!AH1056,"n/a")</f>
        <v>6.56</v>
      </c>
      <c r="J3857" s="78">
        <f>+IF(ISNUMBER(DATA!AI1056),DATA!AI1056,"n/a")</f>
        <v>-0.121</v>
      </c>
      <c r="K3857" s="88">
        <f>+IF(ISNUMBER(DATA!AR1056),DATA!AR1056,"n/a")</f>
        <v>6.63</v>
      </c>
      <c r="L3857" s="78">
        <f>+IF(ISNUMBER(DATA!AS1056),DATA!AS1056,"n/a")</f>
        <v>-0.104</v>
      </c>
      <c r="M3857" s="67"/>
      <c r="N3857" s="67"/>
      <c r="O3857" s="67"/>
      <c r="P3857" s="67"/>
      <c r="Q3857" s="67"/>
      <c r="S3857" s="71"/>
      <c r="U3857" s="71"/>
      <c r="W3857" s="71"/>
      <c r="Y3857" s="71"/>
    </row>
    <row r="3858" spans="1:25" s="70" customFormat="1" x14ac:dyDescent="0.2">
      <c r="A3858" s="67" t="s">
        <v>28</v>
      </c>
      <c r="B3858" s="67" t="s">
        <v>24</v>
      </c>
      <c r="C3858" s="67" t="s">
        <v>10</v>
      </c>
      <c r="D3858" s="67" t="s">
        <v>300</v>
      </c>
      <c r="E3858" s="88">
        <f>+IF(ISNUMBER(DATA!N1057),DATA!N1057,"n/a")</f>
        <v>8.3000000000000007</v>
      </c>
      <c r="F3858" s="78">
        <f>+IF(ISNUMBER(DATA!O1057),DATA!O1057,"n/a")</f>
        <v>0.124</v>
      </c>
      <c r="G3858" s="88">
        <f>+IF(ISNUMBER(DATA!X1057),DATA!X1057,"n/a")</f>
        <v>8.1999999999999993</v>
      </c>
      <c r="H3858" s="78">
        <f>+IF(ISNUMBER(DATA!Y1057),DATA!Y1057,"n/a")</f>
        <v>7.0999999999999994E-2</v>
      </c>
      <c r="I3858" s="88">
        <f>+IF(ISNUMBER(DATA!AH1057),DATA!AH1057,"n/a")</f>
        <v>8.14</v>
      </c>
      <c r="J3858" s="78">
        <f>+IF(ISNUMBER(DATA!AI1057),DATA!AI1057,"n/a")</f>
        <v>4.5999999999999999E-2</v>
      </c>
      <c r="K3858" s="88">
        <f>+IF(ISNUMBER(DATA!AR1057),DATA!AR1057,"n/a")</f>
        <v>7.91</v>
      </c>
      <c r="L3858" s="78">
        <f>+IF(ISNUMBER(DATA!AS1057),DATA!AS1057,"n/a")</f>
        <v>8.9999999999999993E-3</v>
      </c>
      <c r="M3858" s="67"/>
      <c r="N3858" s="67"/>
      <c r="O3858" s="67"/>
      <c r="P3858" s="67"/>
      <c r="Q3858" s="67"/>
      <c r="S3858" s="71"/>
      <c r="U3858" s="71"/>
      <c r="W3858" s="71"/>
      <c r="Y3858" s="71"/>
    </row>
    <row r="3859" spans="1:25" s="70" customFormat="1" x14ac:dyDescent="0.2">
      <c r="A3859" s="67" t="s">
        <v>28</v>
      </c>
      <c r="B3859" s="67" t="s">
        <v>24</v>
      </c>
      <c r="C3859" s="67" t="s">
        <v>10</v>
      </c>
      <c r="D3859" s="67" t="s">
        <v>301</v>
      </c>
      <c r="E3859" s="88">
        <f>+IF(ISNUMBER(DATA!N1058),DATA!N1058,"n/a")</f>
        <v>3.81</v>
      </c>
      <c r="F3859" s="78">
        <f>+IF(ISNUMBER(DATA!O1058),DATA!O1058,"n/a")</f>
        <v>-0.47899999999999998</v>
      </c>
      <c r="G3859" s="88">
        <f>+IF(ISNUMBER(DATA!X1058),DATA!X1058,"n/a")</f>
        <v>3.95</v>
      </c>
      <c r="H3859" s="78">
        <f>+IF(ISNUMBER(DATA!Y1058),DATA!Y1058,"n/a")</f>
        <v>-0.46300000000000002</v>
      </c>
      <c r="I3859" s="88">
        <f>+IF(ISNUMBER(DATA!AH1058),DATA!AH1058,"n/a")</f>
        <v>4.09</v>
      </c>
      <c r="J3859" s="78">
        <f>+IF(ISNUMBER(DATA!AI1058),DATA!AI1058,"n/a")</f>
        <v>-0.44</v>
      </c>
      <c r="K3859" s="88">
        <f>+IF(ISNUMBER(DATA!AR1058),DATA!AR1058,"n/a")</f>
        <v>4.5199999999999996</v>
      </c>
      <c r="L3859" s="78">
        <f>+IF(ISNUMBER(DATA!AS1058),DATA!AS1058,"n/a")</f>
        <v>-0.379</v>
      </c>
      <c r="M3859" s="67"/>
      <c r="N3859" s="67"/>
      <c r="O3859" s="67"/>
      <c r="P3859" s="67"/>
      <c r="Q3859" s="67"/>
      <c r="S3859" s="71"/>
      <c r="U3859" s="71"/>
      <c r="W3859" s="71"/>
      <c r="Y3859" s="71"/>
    </row>
    <row r="3860" spans="1:25" s="70" customFormat="1" x14ac:dyDescent="0.2">
      <c r="A3860" s="67" t="s">
        <v>28</v>
      </c>
      <c r="B3860" s="67" t="s">
        <v>24</v>
      </c>
      <c r="C3860" s="67" t="s">
        <v>10</v>
      </c>
      <c r="D3860" s="67" t="s">
        <v>302</v>
      </c>
      <c r="E3860" s="88">
        <f>+IF(ISNUMBER(DATA!N1059),DATA!N1059,"n/a")</f>
        <v>2.69</v>
      </c>
      <c r="F3860" s="78">
        <f>+IF(ISNUMBER(DATA!O1059),DATA!O1059,"n/a")</f>
        <v>-0.12</v>
      </c>
      <c r="G3860" s="88">
        <f>+IF(ISNUMBER(DATA!X1059),DATA!X1059,"n/a")</f>
        <v>2.67</v>
      </c>
      <c r="H3860" s="78">
        <f>+IF(ISNUMBER(DATA!Y1059),DATA!Y1059,"n/a")</f>
        <v>-0.14599999999999999</v>
      </c>
      <c r="I3860" s="88">
        <f>+IF(ISNUMBER(DATA!AH1059),DATA!AH1059,"n/a")</f>
        <v>2.65</v>
      </c>
      <c r="J3860" s="78">
        <f>+IF(ISNUMBER(DATA!AI1059),DATA!AI1059,"n/a")</f>
        <v>-0.11700000000000001</v>
      </c>
      <c r="K3860" s="88">
        <f>+IF(ISNUMBER(DATA!AR1059),DATA!AR1059,"n/a")</f>
        <v>2.82</v>
      </c>
      <c r="L3860" s="78">
        <f>+IF(ISNUMBER(DATA!AS1059),DATA!AS1059,"n/a")</f>
        <v>7.0000000000000001E-3</v>
      </c>
      <c r="M3860" s="67"/>
      <c r="N3860" s="67"/>
      <c r="O3860" s="67"/>
      <c r="P3860" s="67"/>
      <c r="Q3860" s="67"/>
      <c r="S3860" s="71"/>
      <c r="U3860" s="71"/>
      <c r="W3860" s="71"/>
      <c r="Y3860" s="71"/>
    </row>
    <row r="3861" spans="1:25" s="70" customFormat="1" x14ac:dyDescent="0.2">
      <c r="A3861" s="67" t="s">
        <v>28</v>
      </c>
      <c r="B3861" s="67" t="s">
        <v>24</v>
      </c>
      <c r="C3861" s="67" t="s">
        <v>10</v>
      </c>
      <c r="D3861" s="67" t="s">
        <v>303</v>
      </c>
      <c r="E3861" s="88">
        <f>+IF(ISNUMBER(DATA!N1060),DATA!N1060,"n/a")</f>
        <v>5.67</v>
      </c>
      <c r="F3861" s="78">
        <f>+IF(ISNUMBER(DATA!O1060),DATA!O1060,"n/a")</f>
        <v>-3.2000000000000001E-2</v>
      </c>
      <c r="G3861" s="88">
        <f>+IF(ISNUMBER(DATA!X1060),DATA!X1060,"n/a")</f>
        <v>5.73</v>
      </c>
      <c r="H3861" s="78">
        <f>+IF(ISNUMBER(DATA!Y1060),DATA!Y1060,"n/a")</f>
        <v>-3.7999999999999999E-2</v>
      </c>
      <c r="I3861" s="88">
        <f>+IF(ISNUMBER(DATA!AH1060),DATA!AH1060,"n/a")</f>
        <v>5.6</v>
      </c>
      <c r="J3861" s="78">
        <f>+IF(ISNUMBER(DATA!AI1060),DATA!AI1060,"n/a")</f>
        <v>-4.7E-2</v>
      </c>
      <c r="K3861" s="88">
        <f>+IF(ISNUMBER(DATA!AR1060),DATA!AR1060,"n/a")</f>
        <v>5.67</v>
      </c>
      <c r="L3861" s="78">
        <f>+IF(ISNUMBER(DATA!AS1060),DATA!AS1060,"n/a")</f>
        <v>-4.3999999999999997E-2</v>
      </c>
      <c r="M3861" s="67"/>
      <c r="N3861" s="67"/>
      <c r="O3861" s="67"/>
      <c r="P3861" s="67"/>
      <c r="Q3861" s="67"/>
      <c r="S3861" s="71"/>
      <c r="U3861" s="71"/>
      <c r="W3861" s="71"/>
      <c r="Y3861" s="71"/>
    </row>
    <row r="3862" spans="1:25" s="70" customFormat="1" x14ac:dyDescent="0.2">
      <c r="A3862" s="67" t="s">
        <v>28</v>
      </c>
      <c r="B3862" s="67" t="s">
        <v>24</v>
      </c>
      <c r="C3862" s="67" t="s">
        <v>10</v>
      </c>
      <c r="D3862" s="67" t="s">
        <v>304</v>
      </c>
      <c r="E3862" s="88">
        <f>+IF(ISNUMBER(DATA!N1061),DATA!N1061,"n/a")</f>
        <v>6.81</v>
      </c>
      <c r="F3862" s="78">
        <f>+IF(ISNUMBER(DATA!O1061),DATA!O1061,"n/a")</f>
        <v>0.46600000000000003</v>
      </c>
      <c r="G3862" s="88">
        <f>+IF(ISNUMBER(DATA!X1061),DATA!X1061,"n/a")</f>
        <v>6.72</v>
      </c>
      <c r="H3862" s="78">
        <f>+IF(ISNUMBER(DATA!Y1061),DATA!Y1061,"n/a")</f>
        <v>0.47699999999999998</v>
      </c>
      <c r="I3862" s="88">
        <f>+IF(ISNUMBER(DATA!AH1061),DATA!AH1061,"n/a")</f>
        <v>6.79</v>
      </c>
      <c r="J3862" s="78">
        <f>+IF(ISNUMBER(DATA!AI1061),DATA!AI1061,"n/a")</f>
        <v>0.49399999999999999</v>
      </c>
      <c r="K3862" s="88">
        <f>+IF(ISNUMBER(DATA!AR1061),DATA!AR1061,"n/a")</f>
        <v>6.23</v>
      </c>
      <c r="L3862" s="78">
        <f>+IF(ISNUMBER(DATA!AS1061),DATA!AS1061,"n/a")</f>
        <v>0.39200000000000002</v>
      </c>
      <c r="M3862" s="67"/>
      <c r="N3862" s="67"/>
      <c r="O3862" s="67"/>
      <c r="P3862" s="67"/>
      <c r="Q3862" s="67"/>
      <c r="S3862" s="71"/>
      <c r="U3862" s="71"/>
      <c r="W3862" s="71"/>
      <c r="Y3862" s="71"/>
    </row>
    <row r="3863" spans="1:25" s="70" customFormat="1" x14ac:dyDescent="0.2">
      <c r="A3863" s="67" t="s">
        <v>28</v>
      </c>
      <c r="B3863" s="67" t="s">
        <v>24</v>
      </c>
      <c r="C3863" s="67" t="s">
        <v>10</v>
      </c>
      <c r="D3863" s="67" t="s">
        <v>305</v>
      </c>
      <c r="E3863" s="88">
        <f>+IF(ISNUMBER(DATA!N1062),DATA!N1062,"n/a")</f>
        <v>7.11</v>
      </c>
      <c r="F3863" s="78">
        <f>+IF(ISNUMBER(DATA!O1062),DATA!O1062,"n/a")</f>
        <v>-0.17699999999999999</v>
      </c>
      <c r="G3863" s="88">
        <f>+IF(ISNUMBER(DATA!X1062),DATA!X1062,"n/a")</f>
        <v>7.21</v>
      </c>
      <c r="H3863" s="78">
        <f>+IF(ISNUMBER(DATA!Y1062),DATA!Y1062,"n/a")</f>
        <v>-0.17799999999999999</v>
      </c>
      <c r="I3863" s="88">
        <f>+IF(ISNUMBER(DATA!AH1062),DATA!AH1062,"n/a")</f>
        <v>7.26</v>
      </c>
      <c r="J3863" s="78">
        <f>+IF(ISNUMBER(DATA!AI1062),DATA!AI1062,"n/a")</f>
        <v>-0.16400000000000001</v>
      </c>
      <c r="K3863" s="88">
        <f>+IF(ISNUMBER(DATA!AR1062),DATA!AR1062,"n/a")</f>
        <v>7.83</v>
      </c>
      <c r="L3863" s="78">
        <f>+IF(ISNUMBER(DATA!AS1062),DATA!AS1062,"n/a")</f>
        <v>-6.3E-2</v>
      </c>
      <c r="M3863" s="67"/>
      <c r="N3863" s="67"/>
      <c r="O3863" s="67"/>
      <c r="P3863" s="67"/>
      <c r="Q3863" s="67"/>
      <c r="S3863" s="71"/>
      <c r="U3863" s="71"/>
      <c r="W3863" s="71"/>
      <c r="Y3863" s="71"/>
    </row>
    <row r="3864" spans="1:25" s="70" customFormat="1" x14ac:dyDescent="0.2">
      <c r="A3864" s="67" t="s">
        <v>28</v>
      </c>
      <c r="B3864" s="67" t="s">
        <v>24</v>
      </c>
      <c r="C3864" s="67" t="s">
        <v>10</v>
      </c>
      <c r="D3864" s="67" t="s">
        <v>306</v>
      </c>
      <c r="E3864" s="88">
        <f>+IF(ISNUMBER(DATA!N1063),DATA!N1063,"n/a")</f>
        <v>3.38</v>
      </c>
      <c r="F3864" s="78">
        <f>+IF(ISNUMBER(DATA!O1063),DATA!O1063,"n/a")</f>
        <v>-7.0000000000000007E-2</v>
      </c>
      <c r="G3864" s="88">
        <f>+IF(ISNUMBER(DATA!X1063),DATA!X1063,"n/a")</f>
        <v>3.99</v>
      </c>
      <c r="H3864" s="78">
        <f>+IF(ISNUMBER(DATA!Y1063),DATA!Y1063,"n/a")</f>
        <v>0.26900000000000002</v>
      </c>
      <c r="I3864" s="88">
        <f>+IF(ISNUMBER(DATA!AH1063),DATA!AH1063,"n/a")</f>
        <v>3.97</v>
      </c>
      <c r="J3864" s="78">
        <f>+IF(ISNUMBER(DATA!AI1063),DATA!AI1063,"n/a")</f>
        <v>0.254</v>
      </c>
      <c r="K3864" s="88">
        <f>+IF(ISNUMBER(DATA!AR1063),DATA!AR1063,"n/a")</f>
        <v>3.7</v>
      </c>
      <c r="L3864" s="78">
        <f>+IF(ISNUMBER(DATA!AS1063),DATA!AS1063,"n/a")</f>
        <v>0.20100000000000001</v>
      </c>
      <c r="M3864" s="67"/>
      <c r="N3864" s="67"/>
      <c r="O3864" s="67"/>
      <c r="P3864" s="67"/>
      <c r="Q3864" s="67"/>
      <c r="S3864" s="71"/>
      <c r="U3864" s="71"/>
      <c r="W3864" s="71"/>
      <c r="Y3864" s="71"/>
    </row>
    <row r="3865" spans="1:25" s="70" customFormat="1" x14ac:dyDescent="0.2">
      <c r="A3865" s="67" t="s">
        <v>28</v>
      </c>
      <c r="B3865" s="67" t="s">
        <v>24</v>
      </c>
      <c r="C3865" s="67" t="s">
        <v>10</v>
      </c>
      <c r="D3865" s="67" t="s">
        <v>307</v>
      </c>
      <c r="E3865" s="88">
        <f>+IF(ISNUMBER(DATA!N1064),DATA!N1064,"n/a")</f>
        <v>3.57</v>
      </c>
      <c r="F3865" s="78">
        <f>+IF(ISNUMBER(DATA!O1064),DATA!O1064,"n/a")</f>
        <v>4.5999999999999999E-2</v>
      </c>
      <c r="G3865" s="88">
        <f>+IF(ISNUMBER(DATA!X1064),DATA!X1064,"n/a")</f>
        <v>3.65</v>
      </c>
      <c r="H3865" s="78">
        <f>+IF(ISNUMBER(DATA!Y1064),DATA!Y1064,"n/a")</f>
        <v>-6.3E-2</v>
      </c>
      <c r="I3865" s="88">
        <f>+IF(ISNUMBER(DATA!AH1064),DATA!AH1064,"n/a")</f>
        <v>3.65</v>
      </c>
      <c r="J3865" s="78">
        <f>+IF(ISNUMBER(DATA!AI1064),DATA!AI1064,"n/a")</f>
        <v>-2.3E-2</v>
      </c>
      <c r="K3865" s="88">
        <f>+IF(ISNUMBER(DATA!AR1064),DATA!AR1064,"n/a")</f>
        <v>3.54</v>
      </c>
      <c r="L3865" s="78">
        <f>+IF(ISNUMBER(DATA!AS1064),DATA!AS1064,"n/a")</f>
        <v>3.6999999999999998E-2</v>
      </c>
      <c r="M3865" s="67"/>
      <c r="N3865" s="67"/>
      <c r="O3865" s="67"/>
      <c r="P3865" s="67"/>
      <c r="Q3865" s="67"/>
      <c r="S3865" s="71"/>
      <c r="U3865" s="71"/>
      <c r="W3865" s="71"/>
      <c r="Y3865" s="71"/>
    </row>
    <row r="3866" spans="1:25" s="70" customFormat="1" x14ac:dyDescent="0.2">
      <c r="A3866" s="67" t="s">
        <v>28</v>
      </c>
      <c r="B3866" s="67" t="s">
        <v>24</v>
      </c>
      <c r="C3866" s="67" t="s">
        <v>10</v>
      </c>
      <c r="D3866" s="67" t="s">
        <v>308</v>
      </c>
      <c r="E3866" s="88">
        <f>+IF(ISNUMBER(DATA!N1065),DATA!N1065,"n/a")</f>
        <v>3.28</v>
      </c>
      <c r="F3866" s="78">
        <f>+IF(ISNUMBER(DATA!O1065),DATA!O1065,"n/a")</f>
        <v>0.60399999999999998</v>
      </c>
      <c r="G3866" s="88">
        <f>+IF(ISNUMBER(DATA!X1065),DATA!X1065,"n/a")</f>
        <v>2.7</v>
      </c>
      <c r="H3866" s="78">
        <f>+IF(ISNUMBER(DATA!Y1065),DATA!Y1065,"n/a")</f>
        <v>0.313</v>
      </c>
      <c r="I3866" s="88">
        <f>+IF(ISNUMBER(DATA!AH1065),DATA!AH1065,"n/a")</f>
        <v>2.39</v>
      </c>
      <c r="J3866" s="78">
        <f>+IF(ISNUMBER(DATA!AI1065),DATA!AI1065,"n/a")</f>
        <v>0.22800000000000001</v>
      </c>
      <c r="K3866" s="88">
        <f>+IF(ISNUMBER(DATA!AR1065),DATA!AR1065,"n/a")</f>
        <v>2.29</v>
      </c>
      <c r="L3866" s="78">
        <f>+IF(ISNUMBER(DATA!AS1065),DATA!AS1065,"n/a")</f>
        <v>-0.125</v>
      </c>
      <c r="M3866" s="67"/>
      <c r="N3866" s="67"/>
      <c r="O3866" s="67"/>
      <c r="P3866" s="67"/>
      <c r="Q3866" s="67"/>
      <c r="S3866" s="71"/>
      <c r="U3866" s="71"/>
      <c r="W3866" s="71"/>
      <c r="Y3866" s="71"/>
    </row>
    <row r="3867" spans="1:25" s="70" customFormat="1" x14ac:dyDescent="0.2">
      <c r="A3867" s="67" t="s">
        <v>28</v>
      </c>
      <c r="B3867" s="67" t="s">
        <v>24</v>
      </c>
      <c r="C3867" s="67" t="s">
        <v>10</v>
      </c>
      <c r="D3867" s="67" t="s">
        <v>309</v>
      </c>
      <c r="E3867" s="88">
        <f>+IF(ISNUMBER(DATA!N1066),DATA!N1066,"n/a")</f>
        <v>6.84</v>
      </c>
      <c r="F3867" s="78">
        <f>+IF(ISNUMBER(DATA!O1066),DATA!O1066,"n/a")</f>
        <v>-3.5000000000000003E-2</v>
      </c>
      <c r="G3867" s="88">
        <f>+IF(ISNUMBER(DATA!X1066),DATA!X1066,"n/a")</f>
        <v>6.83</v>
      </c>
      <c r="H3867" s="78">
        <f>+IF(ISNUMBER(DATA!Y1066),DATA!Y1066,"n/a")</f>
        <v>-6.5000000000000002E-2</v>
      </c>
      <c r="I3867" s="88">
        <f>+IF(ISNUMBER(DATA!AH1066),DATA!AH1066,"n/a")</f>
        <v>6.77</v>
      </c>
      <c r="J3867" s="78">
        <f>+IF(ISNUMBER(DATA!AI1066),DATA!AI1066,"n/a")</f>
        <v>-7.1999999999999995E-2</v>
      </c>
      <c r="K3867" s="88">
        <f>+IF(ISNUMBER(DATA!AR1066),DATA!AR1066,"n/a")</f>
        <v>6.8</v>
      </c>
      <c r="L3867" s="78">
        <f>+IF(ISNUMBER(DATA!AS1066),DATA!AS1066,"n/a")</f>
        <v>-7.1999999999999995E-2</v>
      </c>
      <c r="M3867" s="67"/>
      <c r="N3867" s="67"/>
      <c r="O3867" s="67"/>
      <c r="P3867" s="67"/>
      <c r="Q3867" s="67"/>
      <c r="S3867" s="71"/>
      <c r="U3867" s="71"/>
      <c r="W3867" s="71"/>
      <c r="Y3867" s="71"/>
    </row>
    <row r="3868" spans="1:25" s="70" customFormat="1" x14ac:dyDescent="0.2">
      <c r="A3868" s="67" t="s">
        <v>28</v>
      </c>
      <c r="B3868" s="67" t="s">
        <v>24</v>
      </c>
      <c r="C3868" s="67" t="s">
        <v>10</v>
      </c>
      <c r="D3868" s="67" t="s">
        <v>310</v>
      </c>
      <c r="E3868" s="88">
        <f>+IF(ISNUMBER(DATA!N1067),DATA!N1067,"n/a")</f>
        <v>6.56</v>
      </c>
      <c r="F3868" s="78">
        <f>+IF(ISNUMBER(DATA!O1067),DATA!O1067,"n/a")</f>
        <v>0.08</v>
      </c>
      <c r="G3868" s="88">
        <f>+IF(ISNUMBER(DATA!X1067),DATA!X1067,"n/a")</f>
        <v>6.46</v>
      </c>
      <c r="H3868" s="78">
        <f>+IF(ISNUMBER(DATA!Y1067),DATA!Y1067,"n/a")</f>
        <v>0.06</v>
      </c>
      <c r="I3868" s="88">
        <f>+IF(ISNUMBER(DATA!AH1067),DATA!AH1067,"n/a")</f>
        <v>6.45</v>
      </c>
      <c r="J3868" s="78">
        <f>+IF(ISNUMBER(DATA!AI1067),DATA!AI1067,"n/a")</f>
        <v>6.6000000000000003E-2</v>
      </c>
      <c r="K3868" s="88">
        <f>+IF(ISNUMBER(DATA!AR1067),DATA!AR1067,"n/a")</f>
        <v>6.39</v>
      </c>
      <c r="L3868" s="78">
        <f>+IF(ISNUMBER(DATA!AS1067),DATA!AS1067,"n/a")</f>
        <v>5.2999999999999999E-2</v>
      </c>
      <c r="M3868" s="67"/>
      <c r="N3868" s="67"/>
      <c r="O3868" s="67"/>
      <c r="P3868" s="67"/>
      <c r="Q3868" s="67"/>
      <c r="S3868" s="71"/>
      <c r="U3868" s="71"/>
      <c r="W3868" s="71"/>
      <c r="Y3868" s="71"/>
    </row>
    <row r="3869" spans="1:25" s="70" customFormat="1" x14ac:dyDescent="0.2">
      <c r="A3869" s="67" t="s">
        <v>28</v>
      </c>
      <c r="B3869" s="67" t="s">
        <v>24</v>
      </c>
      <c r="C3869" s="67" t="s">
        <v>10</v>
      </c>
      <c r="D3869" s="67" t="s">
        <v>311</v>
      </c>
      <c r="E3869" s="88">
        <f>+IF(ISNUMBER(DATA!N1068),DATA!N1068,"n/a")</f>
        <v>5.62</v>
      </c>
      <c r="F3869" s="78">
        <f>+IF(ISNUMBER(DATA!O1068),DATA!O1068,"n/a")</f>
        <v>-2.9000000000000001E-2</v>
      </c>
      <c r="G3869" s="88">
        <f>+IF(ISNUMBER(DATA!X1068),DATA!X1068,"n/a")</f>
        <v>5.66</v>
      </c>
      <c r="H3869" s="78">
        <f>+IF(ISNUMBER(DATA!Y1068),DATA!Y1068,"n/a")</f>
        <v>-6.0999999999999999E-2</v>
      </c>
      <c r="I3869" s="88">
        <f>+IF(ISNUMBER(DATA!AH1068),DATA!AH1068,"n/a")</f>
        <v>5.63</v>
      </c>
      <c r="J3869" s="78">
        <f>+IF(ISNUMBER(DATA!AI1068),DATA!AI1068,"n/a")</f>
        <v>-7.9000000000000001E-2</v>
      </c>
      <c r="K3869" s="88">
        <f>+IF(ISNUMBER(DATA!AR1068),DATA!AR1068,"n/a")</f>
        <v>5.64</v>
      </c>
      <c r="L3869" s="78">
        <f>+IF(ISNUMBER(DATA!AS1068),DATA!AS1068,"n/a")</f>
        <v>-6.9000000000000006E-2</v>
      </c>
      <c r="M3869" s="67"/>
      <c r="N3869" s="67"/>
      <c r="O3869" s="67"/>
      <c r="P3869" s="67"/>
      <c r="Q3869" s="67"/>
      <c r="S3869" s="71"/>
      <c r="U3869" s="71"/>
      <c r="W3869" s="71"/>
      <c r="Y3869" s="71"/>
    </row>
    <row r="3870" spans="1:25" s="70" customFormat="1" x14ac:dyDescent="0.2">
      <c r="A3870" s="67" t="s">
        <v>28</v>
      </c>
      <c r="B3870" s="67" t="s">
        <v>24</v>
      </c>
      <c r="C3870" s="67" t="s">
        <v>10</v>
      </c>
      <c r="D3870" s="67" t="s">
        <v>312</v>
      </c>
      <c r="E3870" s="88">
        <f>+IF(ISNUMBER(DATA!N1069),DATA!N1069,"n/a")</f>
        <v>6.5</v>
      </c>
      <c r="F3870" s="78">
        <f>+IF(ISNUMBER(DATA!O1069),DATA!O1069,"n/a")</f>
        <v>3.1E-2</v>
      </c>
      <c r="G3870" s="88">
        <f>+IF(ISNUMBER(DATA!X1069),DATA!X1069,"n/a")</f>
        <v>6.45</v>
      </c>
      <c r="H3870" s="78">
        <f>+IF(ISNUMBER(DATA!Y1069),DATA!Y1069,"n/a")</f>
        <v>-1.2E-2</v>
      </c>
      <c r="I3870" s="88">
        <f>+IF(ISNUMBER(DATA!AH1069),DATA!AH1069,"n/a")</f>
        <v>6.4</v>
      </c>
      <c r="J3870" s="78">
        <f>+IF(ISNUMBER(DATA!AI1069),DATA!AI1069,"n/a")</f>
        <v>-4.4999999999999998E-2</v>
      </c>
      <c r="K3870" s="88">
        <f>+IF(ISNUMBER(DATA!AR1069),DATA!AR1069,"n/a")</f>
        <v>6.28</v>
      </c>
      <c r="L3870" s="78">
        <f>+IF(ISNUMBER(DATA!AS1069),DATA!AS1069,"n/a")</f>
        <v>-5.7000000000000002E-2</v>
      </c>
      <c r="M3870" s="67"/>
      <c r="N3870" s="67"/>
      <c r="O3870" s="67"/>
      <c r="P3870" s="67"/>
      <c r="Q3870" s="67"/>
      <c r="S3870" s="71"/>
      <c r="U3870" s="71"/>
      <c r="W3870" s="71"/>
      <c r="Y3870" s="71"/>
    </row>
    <row r="3871" spans="1:25" s="70" customFormat="1" x14ac:dyDescent="0.2">
      <c r="A3871" s="67" t="s">
        <v>28</v>
      </c>
      <c r="B3871" s="67" t="s">
        <v>24</v>
      </c>
      <c r="C3871" s="67" t="s">
        <v>10</v>
      </c>
      <c r="D3871" s="67" t="s">
        <v>313</v>
      </c>
      <c r="E3871" s="88">
        <f>+IF(ISNUMBER(DATA!N1070),DATA!N1070,"n/a")</f>
        <v>6.66</v>
      </c>
      <c r="F3871" s="78">
        <f>+IF(ISNUMBER(DATA!O1070),DATA!O1070,"n/a")</f>
        <v>0.17299999999999999</v>
      </c>
      <c r="G3871" s="88">
        <f>+IF(ISNUMBER(DATA!X1070),DATA!X1070,"n/a")</f>
        <v>6.63</v>
      </c>
      <c r="H3871" s="78">
        <f>+IF(ISNUMBER(DATA!Y1070),DATA!Y1070,"n/a")</f>
        <v>0.13500000000000001</v>
      </c>
      <c r="I3871" s="88">
        <f>+IF(ISNUMBER(DATA!AH1070),DATA!AH1070,"n/a")</f>
        <v>6.57</v>
      </c>
      <c r="J3871" s="78">
        <f>+IF(ISNUMBER(DATA!AI1070),DATA!AI1070,"n/a")</f>
        <v>8.6999999999999994E-2</v>
      </c>
      <c r="K3871" s="88">
        <f>+IF(ISNUMBER(DATA!AR1070),DATA!AR1070,"n/a")</f>
        <v>6.25</v>
      </c>
      <c r="L3871" s="78">
        <f>+IF(ISNUMBER(DATA!AS1070),DATA!AS1070,"n/a")</f>
        <v>2.5999999999999999E-2</v>
      </c>
      <c r="M3871" s="67"/>
      <c r="N3871" s="67"/>
      <c r="O3871" s="67"/>
      <c r="P3871" s="67"/>
      <c r="Q3871" s="67"/>
      <c r="S3871" s="71"/>
      <c r="U3871" s="71"/>
      <c r="W3871" s="71"/>
      <c r="Y3871" s="71"/>
    </row>
    <row r="3872" spans="1:25" s="70" customFormat="1" x14ac:dyDescent="0.2">
      <c r="A3872" s="67" t="s">
        <v>28</v>
      </c>
      <c r="B3872" s="67" t="s">
        <v>24</v>
      </c>
      <c r="C3872" s="67" t="s">
        <v>10</v>
      </c>
      <c r="D3872" s="67" t="s">
        <v>314</v>
      </c>
      <c r="E3872" s="88">
        <f>+IF(ISNUMBER(DATA!N1071),DATA!N1071,"n/a")</f>
        <v>6.35</v>
      </c>
      <c r="F3872" s="78">
        <f>+IF(ISNUMBER(DATA!O1071),DATA!O1071,"n/a")</f>
        <v>0.20100000000000001</v>
      </c>
      <c r="G3872" s="88">
        <f>+IF(ISNUMBER(DATA!X1071),DATA!X1071,"n/a")</f>
        <v>6.28</v>
      </c>
      <c r="H3872" s="78">
        <f>+IF(ISNUMBER(DATA!Y1071),DATA!Y1071,"n/a")</f>
        <v>0.192</v>
      </c>
      <c r="I3872" s="88">
        <f>+IF(ISNUMBER(DATA!AH1071),DATA!AH1071,"n/a")</f>
        <v>6.18</v>
      </c>
      <c r="J3872" s="78">
        <f>+IF(ISNUMBER(DATA!AI1071),DATA!AI1071,"n/a")</f>
        <v>0.23200000000000001</v>
      </c>
      <c r="K3872" s="88">
        <f>+IF(ISNUMBER(DATA!AR1071),DATA!AR1071,"n/a")</f>
        <v>6.02</v>
      </c>
      <c r="L3872" s="78">
        <f>+IF(ISNUMBER(DATA!AS1071),DATA!AS1071,"n/a")</f>
        <v>0.183</v>
      </c>
      <c r="M3872" s="67"/>
      <c r="N3872" s="67"/>
      <c r="O3872" s="67"/>
      <c r="P3872" s="67"/>
      <c r="Q3872" s="67"/>
      <c r="S3872" s="71"/>
      <c r="U3872" s="71"/>
      <c r="W3872" s="71"/>
      <c r="Y3872" s="71"/>
    </row>
    <row r="3873" spans="1:25" s="70" customFormat="1" x14ac:dyDescent="0.2">
      <c r="A3873" s="67" t="s">
        <v>28</v>
      </c>
      <c r="B3873" s="67" t="s">
        <v>24</v>
      </c>
      <c r="C3873" s="67" t="s">
        <v>10</v>
      </c>
      <c r="D3873" s="67" t="s">
        <v>315</v>
      </c>
      <c r="E3873" s="88">
        <f>+IF(ISNUMBER(DATA!N1072),DATA!N1072,"n/a")</f>
        <v>7.11</v>
      </c>
      <c r="F3873" s="78">
        <f>+IF(ISNUMBER(DATA!O1072),DATA!O1072,"n/a")</f>
        <v>0.126</v>
      </c>
      <c r="G3873" s="88">
        <f>+IF(ISNUMBER(DATA!X1072),DATA!X1072,"n/a")</f>
        <v>7.12</v>
      </c>
      <c r="H3873" s="78">
        <f>+IF(ISNUMBER(DATA!Y1072),DATA!Y1072,"n/a")</f>
        <v>0.14499999999999999</v>
      </c>
      <c r="I3873" s="88">
        <f>+IF(ISNUMBER(DATA!AH1072),DATA!AH1072,"n/a")</f>
        <v>7.13</v>
      </c>
      <c r="J3873" s="78">
        <f>+IF(ISNUMBER(DATA!AI1072),DATA!AI1072,"n/a")</f>
        <v>0.13</v>
      </c>
      <c r="K3873" s="88">
        <f>+IF(ISNUMBER(DATA!AR1072),DATA!AR1072,"n/a")</f>
        <v>6.96</v>
      </c>
      <c r="L3873" s="78">
        <f>+IF(ISNUMBER(DATA!AS1072),DATA!AS1072,"n/a")</f>
        <v>0.121</v>
      </c>
      <c r="M3873" s="67"/>
      <c r="N3873" s="67"/>
      <c r="O3873" s="67"/>
      <c r="P3873" s="67"/>
      <c r="Q3873" s="67"/>
      <c r="S3873" s="71"/>
      <c r="U3873" s="71"/>
      <c r="W3873" s="71"/>
      <c r="Y3873" s="71"/>
    </row>
    <row r="3874" spans="1:25" s="70" customFormat="1" x14ac:dyDescent="0.2">
      <c r="A3874" s="67" t="s">
        <v>28</v>
      </c>
      <c r="B3874" s="67" t="s">
        <v>24</v>
      </c>
      <c r="C3874" s="67" t="s">
        <v>10</v>
      </c>
      <c r="D3874" s="67" t="s">
        <v>316</v>
      </c>
      <c r="E3874" s="88">
        <f>+IF(ISNUMBER(DATA!N1073),DATA!N1073,"n/a")</f>
        <v>5.14</v>
      </c>
      <c r="F3874" s="78">
        <f>+IF(ISNUMBER(DATA!O1073),DATA!O1073,"n/a")</f>
        <v>4.8000000000000001E-2</v>
      </c>
      <c r="G3874" s="88">
        <f>+IF(ISNUMBER(DATA!X1073),DATA!X1073,"n/a")</f>
        <v>5.0999999999999996</v>
      </c>
      <c r="H3874" s="78">
        <f>+IF(ISNUMBER(DATA!Y1073),DATA!Y1073,"n/a")</f>
        <v>5.2999999999999999E-2</v>
      </c>
      <c r="I3874" s="88">
        <f>+IF(ISNUMBER(DATA!AH1073),DATA!AH1073,"n/a")</f>
        <v>5.19</v>
      </c>
      <c r="J3874" s="78">
        <f>+IF(ISNUMBER(DATA!AI1073),DATA!AI1073,"n/a")</f>
        <v>8.6999999999999994E-2</v>
      </c>
      <c r="K3874" s="88">
        <f>+IF(ISNUMBER(DATA!AR1073),DATA!AR1073,"n/a")</f>
        <v>5.23</v>
      </c>
      <c r="L3874" s="78">
        <f>+IF(ISNUMBER(DATA!AS1073),DATA!AS1073,"n/a")</f>
        <v>9.9000000000000005E-2</v>
      </c>
      <c r="M3874" s="67"/>
      <c r="N3874" s="67"/>
      <c r="O3874" s="67"/>
      <c r="P3874" s="67"/>
      <c r="Q3874" s="67"/>
      <c r="S3874" s="71"/>
      <c r="U3874" s="71"/>
      <c r="W3874" s="71"/>
      <c r="Y3874" s="71"/>
    </row>
    <row r="3875" spans="1:25" s="70" customFormat="1" x14ac:dyDescent="0.2">
      <c r="A3875" s="67" t="s">
        <v>28</v>
      </c>
      <c r="B3875" s="67" t="s">
        <v>24</v>
      </c>
      <c r="C3875" s="67" t="s">
        <v>10</v>
      </c>
      <c r="D3875" s="67" t="s">
        <v>317</v>
      </c>
      <c r="E3875" s="88">
        <f>+IF(ISNUMBER(DATA!N1074),DATA!N1074,"n/a")</f>
        <v>7.56</v>
      </c>
      <c r="F3875" s="78">
        <f>+IF(ISNUMBER(DATA!O1074),DATA!O1074,"n/a")</f>
        <v>0.44500000000000001</v>
      </c>
      <c r="G3875" s="88">
        <f>+IF(ISNUMBER(DATA!X1074),DATA!X1074,"n/a")</f>
        <v>7.38</v>
      </c>
      <c r="H3875" s="78">
        <f>+IF(ISNUMBER(DATA!Y1074),DATA!Y1074,"n/a")</f>
        <v>0.40799999999999997</v>
      </c>
      <c r="I3875" s="88">
        <f>+IF(ISNUMBER(DATA!AH1074),DATA!AH1074,"n/a")</f>
        <v>7.28</v>
      </c>
      <c r="J3875" s="78">
        <f>+IF(ISNUMBER(DATA!AI1074),DATA!AI1074,"n/a")</f>
        <v>0.39800000000000002</v>
      </c>
      <c r="K3875" s="88">
        <f>+IF(ISNUMBER(DATA!AR1074),DATA!AR1074,"n/a")</f>
        <v>6.82</v>
      </c>
      <c r="L3875" s="78">
        <f>+IF(ISNUMBER(DATA!AS1074),DATA!AS1074,"n/a")</f>
        <v>0.318</v>
      </c>
      <c r="M3875" s="67"/>
      <c r="N3875" s="67"/>
      <c r="O3875" s="67"/>
      <c r="P3875" s="67"/>
      <c r="Q3875" s="67"/>
      <c r="S3875" s="71"/>
      <c r="U3875" s="71"/>
      <c r="W3875" s="71"/>
      <c r="Y3875" s="71"/>
    </row>
    <row r="3876" spans="1:25" s="70" customFormat="1" x14ac:dyDescent="0.2">
      <c r="A3876" s="67" t="s">
        <v>28</v>
      </c>
      <c r="B3876" s="67" t="s">
        <v>24</v>
      </c>
      <c r="C3876" s="67" t="s">
        <v>10</v>
      </c>
      <c r="D3876" s="67" t="s">
        <v>318</v>
      </c>
      <c r="E3876" s="88">
        <f>+IF(ISNUMBER(DATA!N1075),DATA!N1075,"n/a")</f>
        <v>7.07</v>
      </c>
      <c r="F3876" s="78">
        <f>+IF(ISNUMBER(DATA!O1075),DATA!O1075,"n/a")</f>
        <v>9.0999999999999998E-2</v>
      </c>
      <c r="G3876" s="88">
        <f>+IF(ISNUMBER(DATA!X1075),DATA!X1075,"n/a")</f>
        <v>6.95</v>
      </c>
      <c r="H3876" s="78">
        <f>+IF(ISNUMBER(DATA!Y1075),DATA!Y1075,"n/a")</f>
        <v>6.2E-2</v>
      </c>
      <c r="I3876" s="88">
        <f>+IF(ISNUMBER(DATA!AH1075),DATA!AH1075,"n/a")</f>
        <v>6.92</v>
      </c>
      <c r="J3876" s="78">
        <f>+IF(ISNUMBER(DATA!AI1075),DATA!AI1075,"n/a")</f>
        <v>5.0999999999999997E-2</v>
      </c>
      <c r="K3876" s="88">
        <f>+IF(ISNUMBER(DATA!AR1075),DATA!AR1075,"n/a")</f>
        <v>6.82</v>
      </c>
      <c r="L3876" s="78">
        <f>+IF(ISNUMBER(DATA!AS1075),DATA!AS1075,"n/a")</f>
        <v>3.7999999999999999E-2</v>
      </c>
      <c r="M3876" s="67"/>
      <c r="N3876" s="67"/>
      <c r="O3876" s="67"/>
      <c r="P3876" s="67"/>
      <c r="Q3876" s="67"/>
      <c r="S3876" s="71"/>
      <c r="U3876" s="71"/>
      <c r="W3876" s="71"/>
      <c r="Y3876" s="71"/>
    </row>
    <row r="3877" spans="1:25" s="70" customFormat="1" x14ac:dyDescent="0.2">
      <c r="A3877" s="67" t="s">
        <v>28</v>
      </c>
      <c r="B3877" s="67" t="s">
        <v>24</v>
      </c>
      <c r="C3877" s="67" t="s">
        <v>10</v>
      </c>
      <c r="D3877" s="67" t="s">
        <v>319</v>
      </c>
      <c r="E3877" s="88">
        <f>+IF(ISNUMBER(DATA!N1076),DATA!N1076,"n/a")</f>
        <v>7.42</v>
      </c>
      <c r="F3877" s="78">
        <f>+IF(ISNUMBER(DATA!O1076),DATA!O1076,"n/a")</f>
        <v>-4.9000000000000002E-2</v>
      </c>
      <c r="G3877" s="88">
        <f>+IF(ISNUMBER(DATA!X1076),DATA!X1076,"n/a")</f>
        <v>7.52</v>
      </c>
      <c r="H3877" s="78">
        <f>+IF(ISNUMBER(DATA!Y1076),DATA!Y1076,"n/a")</f>
        <v>-5.6000000000000001E-2</v>
      </c>
      <c r="I3877" s="88">
        <f>+IF(ISNUMBER(DATA!AH1076),DATA!AH1076,"n/a")</f>
        <v>7.36</v>
      </c>
      <c r="J3877" s="78">
        <f>+IF(ISNUMBER(DATA!AI1076),DATA!AI1076,"n/a")</f>
        <v>-6.8000000000000005E-2</v>
      </c>
      <c r="K3877" s="88">
        <f>+IF(ISNUMBER(DATA!AR1076),DATA!AR1076,"n/a")</f>
        <v>7.34</v>
      </c>
      <c r="L3877" s="78">
        <f>+IF(ISNUMBER(DATA!AS1076),DATA!AS1076,"n/a")</f>
        <v>-6.8000000000000005E-2</v>
      </c>
      <c r="M3877" s="67"/>
      <c r="N3877" s="67"/>
      <c r="O3877" s="67"/>
      <c r="P3877" s="67"/>
      <c r="Q3877" s="67"/>
      <c r="S3877" s="71"/>
      <c r="U3877" s="71"/>
      <c r="W3877" s="71"/>
      <c r="Y3877" s="71"/>
    </row>
    <row r="3878" spans="1:25" s="70" customFormat="1" x14ac:dyDescent="0.2">
      <c r="A3878" s="67" t="s">
        <v>28</v>
      </c>
      <c r="B3878" s="67" t="s">
        <v>24</v>
      </c>
      <c r="C3878" s="67" t="s">
        <v>10</v>
      </c>
      <c r="D3878" s="67" t="s">
        <v>320</v>
      </c>
      <c r="E3878" s="88">
        <f>+IF(ISNUMBER(DATA!N1077),DATA!N1077,"n/a")</f>
        <v>6.83</v>
      </c>
      <c r="F3878" s="78">
        <f>+IF(ISNUMBER(DATA!O1077),DATA!O1077,"n/a")</f>
        <v>0.187</v>
      </c>
      <c r="G3878" s="88">
        <f>+IF(ISNUMBER(DATA!X1077),DATA!X1077,"n/a")</f>
        <v>6.03</v>
      </c>
      <c r="H3878" s="78">
        <f>+IF(ISNUMBER(DATA!Y1077),DATA!Y1077,"n/a")</f>
        <v>-0.02</v>
      </c>
      <c r="I3878" s="88">
        <f>+IF(ISNUMBER(DATA!AH1077),DATA!AH1077,"n/a")</f>
        <v>6.33</v>
      </c>
      <c r="J3878" s="78">
        <f>+IF(ISNUMBER(DATA!AI1077),DATA!AI1077,"n/a")</f>
        <v>4.2999999999999997E-2</v>
      </c>
      <c r="K3878" s="88">
        <f>+IF(ISNUMBER(DATA!AR1077),DATA!AR1077,"n/a")</f>
        <v>6.34</v>
      </c>
      <c r="L3878" s="78">
        <f>+IF(ISNUMBER(DATA!AS1077),DATA!AS1077,"n/a")</f>
        <v>7.3999999999999996E-2</v>
      </c>
      <c r="M3878" s="67"/>
      <c r="N3878" s="67"/>
      <c r="O3878" s="67"/>
      <c r="P3878" s="67"/>
      <c r="Q3878" s="67"/>
      <c r="S3878" s="71"/>
      <c r="U3878" s="71"/>
      <c r="W3878" s="71"/>
      <c r="Y3878" s="71"/>
    </row>
    <row r="3879" spans="1:25" s="70" customFormat="1" x14ac:dyDescent="0.2">
      <c r="A3879" s="67" t="s">
        <v>28</v>
      </c>
      <c r="B3879" s="67" t="s">
        <v>24</v>
      </c>
      <c r="C3879" s="67" t="s">
        <v>10</v>
      </c>
      <c r="D3879" s="67" t="s">
        <v>321</v>
      </c>
      <c r="E3879" s="88">
        <f>+IF(ISNUMBER(DATA!N1078),DATA!N1078,"n/a")</f>
        <v>7.56</v>
      </c>
      <c r="F3879" s="78">
        <f>+IF(ISNUMBER(DATA!O1078),DATA!O1078,"n/a")</f>
        <v>-0.108</v>
      </c>
      <c r="G3879" s="88">
        <f>+IF(ISNUMBER(DATA!X1078),DATA!X1078,"n/a")</f>
        <v>7.71</v>
      </c>
      <c r="H3879" s="78">
        <f>+IF(ISNUMBER(DATA!Y1078),DATA!Y1078,"n/a")</f>
        <v>-9.7000000000000003E-2</v>
      </c>
      <c r="I3879" s="88">
        <f>+IF(ISNUMBER(DATA!AH1078),DATA!AH1078,"n/a")</f>
        <v>7.69</v>
      </c>
      <c r="J3879" s="78">
        <f>+IF(ISNUMBER(DATA!AI1078),DATA!AI1078,"n/a")</f>
        <v>-9.0999999999999998E-2</v>
      </c>
      <c r="K3879" s="88">
        <f>+IF(ISNUMBER(DATA!AR1078),DATA!AR1078,"n/a")</f>
        <v>7.99</v>
      </c>
      <c r="L3879" s="78">
        <f>+IF(ISNUMBER(DATA!AS1078),DATA!AS1078,"n/a")</f>
        <v>-3.6999999999999998E-2</v>
      </c>
      <c r="M3879" s="67"/>
      <c r="N3879" s="67"/>
      <c r="O3879" s="67"/>
      <c r="P3879" s="67"/>
      <c r="Q3879" s="67"/>
      <c r="S3879" s="71"/>
      <c r="U3879" s="71"/>
      <c r="W3879" s="71"/>
      <c r="Y3879" s="71"/>
    </row>
    <row r="3880" spans="1:25" s="70" customFormat="1" x14ac:dyDescent="0.2">
      <c r="A3880" s="67" t="s">
        <v>28</v>
      </c>
      <c r="B3880" s="67" t="s">
        <v>24</v>
      </c>
      <c r="C3880" s="67" t="s">
        <v>10</v>
      </c>
      <c r="D3880" s="67" t="s">
        <v>347</v>
      </c>
      <c r="E3880" s="88">
        <f>+IF(ISNUMBER(DATA!N1079),DATA!N1079,"n/a")</f>
        <v>2.65</v>
      </c>
      <c r="F3880" s="78">
        <f>+IF(ISNUMBER(DATA!O1079),DATA!O1079,"n/a")</f>
        <v>-0.16</v>
      </c>
      <c r="G3880" s="88">
        <f>+IF(ISNUMBER(DATA!X1079),DATA!X1079,"n/a")</f>
        <v>3.43</v>
      </c>
      <c r="H3880" s="78">
        <f>+IF(ISNUMBER(DATA!Y1079),DATA!Y1079,"n/a")</f>
        <v>0.34200000000000003</v>
      </c>
      <c r="I3880" s="88">
        <f>+IF(ISNUMBER(DATA!AH1079),DATA!AH1079,"n/a")</f>
        <v>3.4</v>
      </c>
      <c r="J3880" s="78">
        <f>+IF(ISNUMBER(DATA!AI1079),DATA!AI1079,"n/a")</f>
        <v>0.30499999999999999</v>
      </c>
      <c r="K3880" s="88">
        <f>+IF(ISNUMBER(DATA!AR1079),DATA!AR1079,"n/a")</f>
        <v>3.16</v>
      </c>
      <c r="L3880" s="78">
        <f>+IF(ISNUMBER(DATA!AS1079),DATA!AS1079,"n/a")</f>
        <v>0.216</v>
      </c>
      <c r="M3880" s="67"/>
      <c r="N3880" s="67"/>
      <c r="O3880" s="67"/>
      <c r="P3880" s="67"/>
      <c r="Q3880" s="67"/>
      <c r="S3880" s="71"/>
      <c r="U3880" s="71"/>
      <c r="W3880" s="71"/>
      <c r="Y3880" s="71"/>
    </row>
    <row r="3881" spans="1:25" s="70" customFormat="1" x14ac:dyDescent="0.2">
      <c r="A3881" s="67" t="s">
        <v>28</v>
      </c>
      <c r="B3881" s="67" t="s">
        <v>24</v>
      </c>
      <c r="C3881" s="67" t="s">
        <v>10</v>
      </c>
      <c r="D3881" s="67" t="s">
        <v>348</v>
      </c>
      <c r="E3881" s="88">
        <f>+IF(ISNUMBER(DATA!N1080),DATA!N1080,"n/a")</f>
        <v>0.92</v>
      </c>
      <c r="F3881" s="78">
        <f>+IF(ISNUMBER(DATA!O1080),DATA!O1080,"n/a")</f>
        <v>0.47399999999999998</v>
      </c>
      <c r="G3881" s="88">
        <f>+IF(ISNUMBER(DATA!X1080),DATA!X1080,"n/a")</f>
        <v>0.85</v>
      </c>
      <c r="H3881" s="78">
        <f>+IF(ISNUMBER(DATA!Y1080),DATA!Y1080,"n/a")</f>
        <v>0.27800000000000002</v>
      </c>
      <c r="I3881" s="88">
        <f>+IF(ISNUMBER(DATA!AH1080),DATA!AH1080,"n/a")</f>
        <v>0.75</v>
      </c>
      <c r="J3881" s="78">
        <f>+IF(ISNUMBER(DATA!AI1080),DATA!AI1080,"n/a")</f>
        <v>0.188</v>
      </c>
      <c r="K3881" s="88">
        <f>+IF(ISNUMBER(DATA!AR1080),DATA!AR1080,"n/a")</f>
        <v>0.71</v>
      </c>
      <c r="L3881" s="78">
        <f>+IF(ISNUMBER(DATA!AS1080),DATA!AS1080,"n/a")</f>
        <v>-0.221</v>
      </c>
      <c r="M3881" s="67"/>
      <c r="N3881" s="67"/>
      <c r="O3881" s="67"/>
      <c r="P3881" s="67"/>
      <c r="Q3881" s="67"/>
      <c r="S3881" s="71"/>
      <c r="U3881" s="71"/>
      <c r="W3881" s="71"/>
      <c r="Y3881" s="71"/>
    </row>
    <row r="3882" spans="1:25" x14ac:dyDescent="0.2">
      <c r="E3882" s="101"/>
      <c r="F3882" s="103"/>
      <c r="G3882" s="101"/>
      <c r="H3882" s="103"/>
      <c r="I3882" s="101"/>
      <c r="J3882" s="103"/>
      <c r="K3882" s="101"/>
      <c r="L3882" s="103"/>
    </row>
    <row r="3883" spans="1:25" s="70" customFormat="1" x14ac:dyDescent="0.2">
      <c r="A3883" s="67" t="s">
        <v>28</v>
      </c>
      <c r="B3883" s="67" t="s">
        <v>24</v>
      </c>
      <c r="C3883" s="67" t="s">
        <v>26</v>
      </c>
      <c r="D3883" s="67" t="s">
        <v>274</v>
      </c>
      <c r="E3883" s="88">
        <f>+IF(ISNUMBER(DATA!P1031),DATA!P1031,"n/a")</f>
        <v>2.77</v>
      </c>
      <c r="F3883" s="78">
        <f>+IF(ISNUMBER(DATA!Q1031),DATA!Q1031,"n/a")</f>
        <v>4.7E-2</v>
      </c>
      <c r="G3883" s="88">
        <f>+IF(ISNUMBER(DATA!Z1031),DATA!Z1031,"n/a")</f>
        <v>2.85</v>
      </c>
      <c r="H3883" s="78">
        <f>+IF(ISNUMBER(DATA!AA1031),DATA!AA1031,"n/a")</f>
        <v>1.2999999999999999E-2</v>
      </c>
      <c r="I3883" s="88">
        <f>+IF(ISNUMBER(DATA!AJ1031),DATA!AJ1031,"n/a")</f>
        <v>2.8</v>
      </c>
      <c r="J3883" s="78">
        <f>+IF(ISNUMBER(DATA!AK1031),DATA!AK1031,"n/a")</f>
        <v>-0.01</v>
      </c>
      <c r="K3883" s="88">
        <f>+IF(ISNUMBER(DATA!AT1031),DATA!AT1031,"n/a")</f>
        <v>2.77</v>
      </c>
      <c r="L3883" s="78">
        <f>+IF(ISNUMBER(DATA!AU1031),DATA!AU1031,"n/a")</f>
        <v>-1.6E-2</v>
      </c>
      <c r="M3883" s="67"/>
      <c r="N3883" s="67"/>
      <c r="O3883" s="67"/>
      <c r="P3883" s="67"/>
      <c r="Q3883" s="67"/>
      <c r="S3883" s="71"/>
      <c r="U3883" s="71"/>
      <c r="W3883" s="71"/>
      <c r="Y3883" s="71"/>
    </row>
    <row r="3884" spans="1:25" s="70" customFormat="1" x14ac:dyDescent="0.2">
      <c r="A3884" s="67" t="s">
        <v>28</v>
      </c>
      <c r="B3884" s="67" t="s">
        <v>24</v>
      </c>
      <c r="C3884" s="67" t="s">
        <v>26</v>
      </c>
      <c r="D3884" s="67" t="s">
        <v>275</v>
      </c>
      <c r="E3884" s="88">
        <f>+IF(ISNUMBER(DATA!P1032),DATA!P1032,"n/a")</f>
        <v>3.38</v>
      </c>
      <c r="F3884" s="78">
        <f>+IF(ISNUMBER(DATA!Q1032),DATA!Q1032,"n/a")</f>
        <v>2.4E-2</v>
      </c>
      <c r="G3884" s="88">
        <f>+IF(ISNUMBER(DATA!Z1032),DATA!Z1032,"n/a")</f>
        <v>3.44</v>
      </c>
      <c r="H3884" s="78">
        <f>+IF(ISNUMBER(DATA!AA1032),DATA!AA1032,"n/a")</f>
        <v>7.0000000000000001E-3</v>
      </c>
      <c r="I3884" s="88">
        <f>+IF(ISNUMBER(DATA!AJ1032),DATA!AJ1032,"n/a")</f>
        <v>3.42</v>
      </c>
      <c r="J3884" s="78">
        <f>+IF(ISNUMBER(DATA!AK1032),DATA!AK1032,"n/a")</f>
        <v>-5.0000000000000001E-3</v>
      </c>
      <c r="K3884" s="88">
        <f>+IF(ISNUMBER(DATA!AT1032),DATA!AT1032,"n/a")</f>
        <v>3.32</v>
      </c>
      <c r="L3884" s="78">
        <f>+IF(ISNUMBER(DATA!AU1032),DATA!AU1032,"n/a")</f>
        <v>-2.9000000000000001E-2</v>
      </c>
      <c r="M3884" s="67"/>
      <c r="N3884" s="67"/>
      <c r="O3884" s="67"/>
      <c r="P3884" s="67"/>
      <c r="Q3884" s="67"/>
      <c r="S3884" s="71"/>
      <c r="U3884" s="71"/>
      <c r="W3884" s="71"/>
      <c r="Y3884" s="71"/>
    </row>
    <row r="3885" spans="1:25" s="70" customFormat="1" x14ac:dyDescent="0.2">
      <c r="A3885" s="67" t="s">
        <v>28</v>
      </c>
      <c r="B3885" s="67" t="s">
        <v>24</v>
      </c>
      <c r="C3885" s="67" t="s">
        <v>26</v>
      </c>
      <c r="D3885" s="67" t="s">
        <v>276</v>
      </c>
      <c r="E3885" s="88">
        <f>+IF(ISNUMBER(DATA!P1033),DATA!P1033,"n/a")</f>
        <v>3.22</v>
      </c>
      <c r="F3885" s="78">
        <f>+IF(ISNUMBER(DATA!Q1033),DATA!Q1033,"n/a")</f>
        <v>4.3999999999999997E-2</v>
      </c>
      <c r="G3885" s="88">
        <f>+IF(ISNUMBER(DATA!Z1033),DATA!Z1033,"n/a")</f>
        <v>3.31</v>
      </c>
      <c r="H3885" s="78">
        <f>+IF(ISNUMBER(DATA!AA1033),DATA!AA1033,"n/a")</f>
        <v>6.3E-2</v>
      </c>
      <c r="I3885" s="88">
        <f>+IF(ISNUMBER(DATA!AJ1033),DATA!AJ1033,"n/a")</f>
        <v>3.31</v>
      </c>
      <c r="J3885" s="78">
        <f>+IF(ISNUMBER(DATA!AK1033),DATA!AK1033,"n/a")</f>
        <v>7.0000000000000007E-2</v>
      </c>
      <c r="K3885" s="88">
        <f>+IF(ISNUMBER(DATA!AT1033),DATA!AT1033,"n/a")</f>
        <v>3.25</v>
      </c>
      <c r="L3885" s="78">
        <f>+IF(ISNUMBER(DATA!AU1033),DATA!AU1033,"n/a")</f>
        <v>5.5E-2</v>
      </c>
      <c r="M3885" s="67"/>
      <c r="N3885" s="67"/>
      <c r="O3885" s="67"/>
      <c r="P3885" s="67"/>
      <c r="Q3885" s="67"/>
      <c r="S3885" s="71"/>
      <c r="U3885" s="71"/>
      <c r="W3885" s="71"/>
      <c r="Y3885" s="71"/>
    </row>
    <row r="3886" spans="1:25" s="70" customFormat="1" x14ac:dyDescent="0.2">
      <c r="A3886" s="67" t="s">
        <v>28</v>
      </c>
      <c r="B3886" s="67" t="s">
        <v>24</v>
      </c>
      <c r="C3886" s="67" t="s">
        <v>26</v>
      </c>
      <c r="D3886" s="67" t="s">
        <v>277</v>
      </c>
      <c r="E3886" s="88">
        <f>+IF(ISNUMBER(DATA!P1034),DATA!P1034,"n/a")</f>
        <v>3.68</v>
      </c>
      <c r="F3886" s="78">
        <f>+IF(ISNUMBER(DATA!Q1034),DATA!Q1034,"n/a")</f>
        <v>9.4E-2</v>
      </c>
      <c r="G3886" s="88">
        <f>+IF(ISNUMBER(DATA!Z1034),DATA!Z1034,"n/a")</f>
        <v>3.67</v>
      </c>
      <c r="H3886" s="78">
        <f>+IF(ISNUMBER(DATA!AA1034),DATA!AA1034,"n/a")</f>
        <v>7.0999999999999994E-2</v>
      </c>
      <c r="I3886" s="88">
        <f>+IF(ISNUMBER(DATA!AJ1034),DATA!AJ1034,"n/a")</f>
        <v>3.62</v>
      </c>
      <c r="J3886" s="78">
        <f>+IF(ISNUMBER(DATA!AK1034),DATA!AK1034,"n/a")</f>
        <v>5.3999999999999999E-2</v>
      </c>
      <c r="K3886" s="88">
        <f>+IF(ISNUMBER(DATA!AT1034),DATA!AT1034,"n/a")</f>
        <v>3.51</v>
      </c>
      <c r="L3886" s="78">
        <f>+IF(ISNUMBER(DATA!AU1034),DATA!AU1034,"n/a")</f>
        <v>2.1999999999999999E-2</v>
      </c>
      <c r="M3886" s="67"/>
      <c r="N3886" s="67"/>
      <c r="O3886" s="67"/>
      <c r="P3886" s="67"/>
      <c r="Q3886" s="67"/>
      <c r="S3886" s="71"/>
      <c r="U3886" s="71"/>
      <c r="W3886" s="71"/>
      <c r="Y3886" s="71"/>
    </row>
    <row r="3887" spans="1:25" s="70" customFormat="1" x14ac:dyDescent="0.2">
      <c r="A3887" s="67" t="s">
        <v>28</v>
      </c>
      <c r="B3887" s="67" t="s">
        <v>24</v>
      </c>
      <c r="C3887" s="67" t="s">
        <v>26</v>
      </c>
      <c r="D3887" s="67" t="s">
        <v>278</v>
      </c>
      <c r="E3887" s="88">
        <f>+IF(ISNUMBER(DATA!P1035),DATA!P1035,"n/a")</f>
        <v>2.94</v>
      </c>
      <c r="F3887" s="78">
        <f>+IF(ISNUMBER(DATA!Q1035),DATA!Q1035,"n/a")</f>
        <v>-3.6999999999999998E-2</v>
      </c>
      <c r="G3887" s="88">
        <f>+IF(ISNUMBER(DATA!Z1035),DATA!Z1035,"n/a")</f>
        <v>2.95</v>
      </c>
      <c r="H3887" s="78">
        <f>+IF(ISNUMBER(DATA!AA1035),DATA!AA1035,"n/a")</f>
        <v>-2.8000000000000001E-2</v>
      </c>
      <c r="I3887" s="88">
        <f>+IF(ISNUMBER(DATA!AJ1035),DATA!AJ1035,"n/a")</f>
        <v>2.97</v>
      </c>
      <c r="J3887" s="78">
        <f>+IF(ISNUMBER(DATA!AK1035),DATA!AK1035,"n/a")</f>
        <v>-8.0000000000000002E-3</v>
      </c>
      <c r="K3887" s="88">
        <f>+IF(ISNUMBER(DATA!AT1035),DATA!AT1035,"n/a")</f>
        <v>3.03</v>
      </c>
      <c r="L3887" s="78">
        <f>+IF(ISNUMBER(DATA!AU1035),DATA!AU1035,"n/a")</f>
        <v>3.0000000000000001E-3</v>
      </c>
      <c r="M3887" s="67"/>
      <c r="N3887" s="67"/>
      <c r="O3887" s="67"/>
      <c r="P3887" s="67"/>
      <c r="Q3887" s="67"/>
      <c r="S3887" s="71"/>
      <c r="U3887" s="71"/>
      <c r="W3887" s="71"/>
      <c r="Y3887" s="71"/>
    </row>
    <row r="3888" spans="1:25" s="70" customFormat="1" x14ac:dyDescent="0.2">
      <c r="A3888" s="67" t="s">
        <v>28</v>
      </c>
      <c r="B3888" s="67" t="s">
        <v>24</v>
      </c>
      <c r="C3888" s="67" t="s">
        <v>26</v>
      </c>
      <c r="D3888" s="67" t="s">
        <v>279</v>
      </c>
      <c r="E3888" s="88">
        <f>+IF(ISNUMBER(DATA!P1036),DATA!P1036,"n/a")</f>
        <v>3.12</v>
      </c>
      <c r="F3888" s="78">
        <f>+IF(ISNUMBER(DATA!Q1036),DATA!Q1036,"n/a")</f>
        <v>-7.0000000000000001E-3</v>
      </c>
      <c r="G3888" s="88">
        <f>+IF(ISNUMBER(DATA!Z1036),DATA!Z1036,"n/a")</f>
        <v>3.25</v>
      </c>
      <c r="H3888" s="78">
        <f>+IF(ISNUMBER(DATA!AA1036),DATA!AA1036,"n/a")</f>
        <v>8.9999999999999993E-3</v>
      </c>
      <c r="I3888" s="88">
        <f>+IF(ISNUMBER(DATA!AJ1036),DATA!AJ1036,"n/a")</f>
        <v>3.27</v>
      </c>
      <c r="J3888" s="78">
        <f>+IF(ISNUMBER(DATA!AK1036),DATA!AK1036,"n/a")</f>
        <v>6.7000000000000004E-2</v>
      </c>
      <c r="K3888" s="88">
        <f>+IF(ISNUMBER(DATA!AT1036),DATA!AT1036,"n/a")</f>
        <v>3.26</v>
      </c>
      <c r="L3888" s="78">
        <f>+IF(ISNUMBER(DATA!AU1036),DATA!AU1036,"n/a")</f>
        <v>8.3000000000000004E-2</v>
      </c>
      <c r="M3888" s="67"/>
      <c r="N3888" s="67"/>
      <c r="O3888" s="67"/>
      <c r="P3888" s="67"/>
      <c r="Q3888" s="67"/>
      <c r="S3888" s="71"/>
      <c r="U3888" s="71"/>
      <c r="W3888" s="71"/>
      <c r="Y3888" s="71"/>
    </row>
    <row r="3889" spans="1:25" s="70" customFormat="1" x14ac:dyDescent="0.2">
      <c r="A3889" s="67" t="s">
        <v>28</v>
      </c>
      <c r="B3889" s="67" t="s">
        <v>24</v>
      </c>
      <c r="C3889" s="67" t="s">
        <v>26</v>
      </c>
      <c r="D3889" s="67" t="s">
        <v>280</v>
      </c>
      <c r="E3889" s="88">
        <f>+IF(ISNUMBER(DATA!P1037),DATA!P1037,"n/a")</f>
        <v>2.95</v>
      </c>
      <c r="F3889" s="78">
        <f>+IF(ISNUMBER(DATA!Q1037),DATA!Q1037,"n/a")</f>
        <v>-0.17299999999999999</v>
      </c>
      <c r="G3889" s="88">
        <f>+IF(ISNUMBER(DATA!Z1037),DATA!Z1037,"n/a")</f>
        <v>2.92</v>
      </c>
      <c r="H3889" s="78">
        <f>+IF(ISNUMBER(DATA!AA1037),DATA!AA1037,"n/a")</f>
        <v>-0.18099999999999999</v>
      </c>
      <c r="I3889" s="88">
        <f>+IF(ISNUMBER(DATA!AJ1037),DATA!AJ1037,"n/a")</f>
        <v>3.05</v>
      </c>
      <c r="J3889" s="78">
        <f>+IF(ISNUMBER(DATA!AK1037),DATA!AK1037,"n/a")</f>
        <v>-0.13400000000000001</v>
      </c>
      <c r="K3889" s="88">
        <f>+IF(ISNUMBER(DATA!AT1037),DATA!AT1037,"n/a")</f>
        <v>3.26</v>
      </c>
      <c r="L3889" s="78">
        <f>+IF(ISNUMBER(DATA!AU1037),DATA!AU1037,"n/a")</f>
        <v>-6.4000000000000001E-2</v>
      </c>
      <c r="M3889" s="67"/>
      <c r="N3889" s="67"/>
      <c r="O3889" s="67"/>
      <c r="P3889" s="67"/>
      <c r="Q3889" s="67"/>
      <c r="S3889" s="71"/>
      <c r="U3889" s="71"/>
      <c r="W3889" s="71"/>
      <c r="Y3889" s="71"/>
    </row>
    <row r="3890" spans="1:25" s="70" customFormat="1" x14ac:dyDescent="0.2">
      <c r="A3890" s="67" t="s">
        <v>28</v>
      </c>
      <c r="B3890" s="67" t="s">
        <v>24</v>
      </c>
      <c r="C3890" s="67" t="s">
        <v>26</v>
      </c>
      <c r="D3890" s="67" t="s">
        <v>281</v>
      </c>
      <c r="E3890" s="88">
        <f>+IF(ISNUMBER(DATA!P1038),DATA!P1038,"n/a")</f>
        <v>2.17</v>
      </c>
      <c r="F3890" s="78">
        <f>+IF(ISNUMBER(DATA!Q1038),DATA!Q1038,"n/a")</f>
        <v>-0.13600000000000001</v>
      </c>
      <c r="G3890" s="88">
        <f>+IF(ISNUMBER(DATA!Z1038),DATA!Z1038,"n/a")</f>
        <v>2.5299999999999998</v>
      </c>
      <c r="H3890" s="78">
        <f>+IF(ISNUMBER(DATA!AA1038),DATA!AA1038,"n/a")</f>
        <v>8.7999999999999995E-2</v>
      </c>
      <c r="I3890" s="88">
        <f>+IF(ISNUMBER(DATA!AJ1038),DATA!AJ1038,"n/a")</f>
        <v>2.59</v>
      </c>
      <c r="J3890" s="78">
        <f>+IF(ISNUMBER(DATA!AK1038),DATA!AK1038,"n/a")</f>
        <v>9.0999999999999998E-2</v>
      </c>
      <c r="K3890" s="88">
        <f>+IF(ISNUMBER(DATA!AT1038),DATA!AT1038,"n/a")</f>
        <v>2.5299999999999998</v>
      </c>
      <c r="L3890" s="78">
        <f>+IF(ISNUMBER(DATA!AU1038),DATA!AU1038,"n/a")</f>
        <v>0.125</v>
      </c>
      <c r="M3890" s="67"/>
      <c r="N3890" s="67"/>
      <c r="O3890" s="67"/>
      <c r="P3890" s="67"/>
      <c r="Q3890" s="67"/>
      <c r="S3890" s="71"/>
      <c r="U3890" s="71"/>
      <c r="W3890" s="71"/>
      <c r="Y3890" s="71"/>
    </row>
    <row r="3891" spans="1:25" s="70" customFormat="1" x14ac:dyDescent="0.2">
      <c r="A3891" s="67" t="s">
        <v>28</v>
      </c>
      <c r="B3891" s="67" t="s">
        <v>24</v>
      </c>
      <c r="C3891" s="67" t="s">
        <v>26</v>
      </c>
      <c r="D3891" s="67" t="s">
        <v>282</v>
      </c>
      <c r="E3891" s="88">
        <f>+IF(ISNUMBER(DATA!P1039),DATA!P1039,"n/a")</f>
        <v>2.17</v>
      </c>
      <c r="F3891" s="78">
        <f>+IF(ISNUMBER(DATA!Q1039),DATA!Q1039,"n/a")</f>
        <v>3.4000000000000002E-2</v>
      </c>
      <c r="G3891" s="88">
        <f>+IF(ISNUMBER(DATA!Z1039),DATA!Z1039,"n/a")</f>
        <v>2.56</v>
      </c>
      <c r="H3891" s="78">
        <f>+IF(ISNUMBER(DATA!AA1039),DATA!AA1039,"n/a")</f>
        <v>0.53100000000000003</v>
      </c>
      <c r="I3891" s="88">
        <f>+IF(ISNUMBER(DATA!AJ1039),DATA!AJ1039,"n/a")</f>
        <v>2.54</v>
      </c>
      <c r="J3891" s="78">
        <f>+IF(ISNUMBER(DATA!AK1039),DATA!AK1039,"n/a")</f>
        <v>0.51300000000000001</v>
      </c>
      <c r="K3891" s="88">
        <f>+IF(ISNUMBER(DATA!AT1039),DATA!AT1039,"n/a")</f>
        <v>2.35</v>
      </c>
      <c r="L3891" s="78">
        <f>+IF(ISNUMBER(DATA!AU1039),DATA!AU1039,"n/a")</f>
        <v>0.41399999999999998</v>
      </c>
      <c r="M3891" s="67"/>
      <c r="N3891" s="67"/>
      <c r="O3891" s="67"/>
      <c r="P3891" s="67"/>
      <c r="Q3891" s="67"/>
      <c r="S3891" s="71"/>
      <c r="U3891" s="71"/>
      <c r="W3891" s="71"/>
      <c r="Y3891" s="71"/>
    </row>
    <row r="3892" spans="1:25" s="70" customFormat="1" x14ac:dyDescent="0.2">
      <c r="A3892" s="67" t="s">
        <v>28</v>
      </c>
      <c r="B3892" s="67" t="s">
        <v>24</v>
      </c>
      <c r="C3892" s="67" t="s">
        <v>26</v>
      </c>
      <c r="D3892" s="67" t="s">
        <v>283</v>
      </c>
      <c r="E3892" s="88">
        <f>+IF(ISNUMBER(DATA!P1040),DATA!P1040,"n/a")</f>
        <v>3.08</v>
      </c>
      <c r="F3892" s="78">
        <f>+IF(ISNUMBER(DATA!Q1040),DATA!Q1040,"n/a")</f>
        <v>2.5000000000000001E-2</v>
      </c>
      <c r="G3892" s="88">
        <f>+IF(ISNUMBER(DATA!Z1040),DATA!Z1040,"n/a")</f>
        <v>3.22</v>
      </c>
      <c r="H3892" s="78">
        <f>+IF(ISNUMBER(DATA!AA1040),DATA!AA1040,"n/a")</f>
        <v>4.3999999999999997E-2</v>
      </c>
      <c r="I3892" s="88">
        <f>+IF(ISNUMBER(DATA!AJ1040),DATA!AJ1040,"n/a")</f>
        <v>3.21</v>
      </c>
      <c r="J3892" s="78">
        <f>+IF(ISNUMBER(DATA!AK1040),DATA!AK1040,"n/a")</f>
        <v>5.0999999999999997E-2</v>
      </c>
      <c r="K3892" s="88">
        <f>+IF(ISNUMBER(DATA!AT1040),DATA!AT1040,"n/a")</f>
        <v>3.16</v>
      </c>
      <c r="L3892" s="78">
        <f>+IF(ISNUMBER(DATA!AU1040),DATA!AU1040,"n/a")</f>
        <v>3.5000000000000003E-2</v>
      </c>
      <c r="M3892" s="67"/>
      <c r="N3892" s="67"/>
      <c r="O3892" s="67"/>
      <c r="P3892" s="67"/>
      <c r="Q3892" s="67"/>
      <c r="S3892" s="71"/>
      <c r="U3892" s="71"/>
      <c r="W3892" s="71"/>
      <c r="Y3892" s="71"/>
    </row>
    <row r="3893" spans="1:25" s="70" customFormat="1" x14ac:dyDescent="0.2">
      <c r="A3893" s="67" t="s">
        <v>28</v>
      </c>
      <c r="B3893" s="67" t="s">
        <v>24</v>
      </c>
      <c r="C3893" s="67" t="s">
        <v>26</v>
      </c>
      <c r="D3893" s="67" t="s">
        <v>284</v>
      </c>
      <c r="E3893" s="88">
        <f>+IF(ISNUMBER(DATA!P1041),DATA!P1041,"n/a")</f>
        <v>2.0299999999999998</v>
      </c>
      <c r="F3893" s="78">
        <f>+IF(ISNUMBER(DATA!Q1041),DATA!Q1041,"n/a")</f>
        <v>-9.9000000000000005E-2</v>
      </c>
      <c r="G3893" s="88">
        <f>+IF(ISNUMBER(DATA!Z1041),DATA!Z1041,"n/a")</f>
        <v>2.44</v>
      </c>
      <c r="H3893" s="78">
        <f>+IF(ISNUMBER(DATA!AA1041),DATA!AA1041,"n/a")</f>
        <v>0.32300000000000001</v>
      </c>
      <c r="I3893" s="88">
        <f>+IF(ISNUMBER(DATA!AJ1041),DATA!AJ1041,"n/a")</f>
        <v>2.4</v>
      </c>
      <c r="J3893" s="78">
        <f>+IF(ISNUMBER(DATA!AK1041),DATA!AK1041,"n/a")</f>
        <v>0.28399999999999997</v>
      </c>
      <c r="K3893" s="88">
        <f>+IF(ISNUMBER(DATA!AT1041),DATA!AT1041,"n/a")</f>
        <v>2.23</v>
      </c>
      <c r="L3893" s="78">
        <f>+IF(ISNUMBER(DATA!AU1041),DATA!AU1041,"n/a")</f>
        <v>0.21099999999999999</v>
      </c>
      <c r="M3893" s="67"/>
      <c r="N3893" s="67"/>
      <c r="O3893" s="67"/>
      <c r="P3893" s="67"/>
      <c r="Q3893" s="67"/>
      <c r="S3893" s="71"/>
      <c r="U3893" s="71"/>
      <c r="W3893" s="71"/>
      <c r="Y3893" s="71"/>
    </row>
    <row r="3894" spans="1:25" s="70" customFormat="1" x14ac:dyDescent="0.2">
      <c r="A3894" s="67" t="s">
        <v>28</v>
      </c>
      <c r="B3894" s="67" t="s">
        <v>24</v>
      </c>
      <c r="C3894" s="67" t="s">
        <v>26</v>
      </c>
      <c r="D3894" s="67" t="s">
        <v>285</v>
      </c>
      <c r="E3894" s="88">
        <f>+IF(ISNUMBER(DATA!P1042),DATA!P1042,"n/a")</f>
        <v>3.42</v>
      </c>
      <c r="F3894" s="78">
        <f>+IF(ISNUMBER(DATA!Q1042),DATA!Q1042,"n/a")</f>
        <v>6.5000000000000002E-2</v>
      </c>
      <c r="G3894" s="88">
        <f>+IF(ISNUMBER(DATA!Z1042),DATA!Z1042,"n/a")</f>
        <v>3.39</v>
      </c>
      <c r="H3894" s="78">
        <f>+IF(ISNUMBER(DATA!AA1042),DATA!AA1042,"n/a")</f>
        <v>7.2999999999999995E-2</v>
      </c>
      <c r="I3894" s="88">
        <f>+IF(ISNUMBER(DATA!AJ1042),DATA!AJ1042,"n/a")</f>
        <v>3.41</v>
      </c>
      <c r="J3894" s="78">
        <f>+IF(ISNUMBER(DATA!AK1042),DATA!AK1042,"n/a")</f>
        <v>8.1000000000000003E-2</v>
      </c>
      <c r="K3894" s="88">
        <f>+IF(ISNUMBER(DATA!AT1042),DATA!AT1042,"n/a")</f>
        <v>3.38</v>
      </c>
      <c r="L3894" s="78">
        <f>+IF(ISNUMBER(DATA!AU1042),DATA!AU1042,"n/a")</f>
        <v>7.0999999999999994E-2</v>
      </c>
      <c r="M3894" s="67"/>
      <c r="N3894" s="67"/>
      <c r="O3894" s="67"/>
      <c r="P3894" s="67"/>
      <c r="Q3894" s="67"/>
      <c r="S3894" s="71"/>
      <c r="U3894" s="71"/>
      <c r="W3894" s="71"/>
      <c r="Y3894" s="71"/>
    </row>
    <row r="3895" spans="1:25" s="70" customFormat="1" x14ac:dyDescent="0.2">
      <c r="A3895" s="67" t="s">
        <v>28</v>
      </c>
      <c r="B3895" s="67" t="s">
        <v>24</v>
      </c>
      <c r="C3895" s="67" t="s">
        <v>26</v>
      </c>
      <c r="D3895" s="67" t="s">
        <v>286</v>
      </c>
      <c r="E3895" s="88">
        <f>+IF(ISNUMBER(DATA!P1043),DATA!P1043,"n/a")</f>
        <v>3.47</v>
      </c>
      <c r="F3895" s="78">
        <f>+IF(ISNUMBER(DATA!Q1043),DATA!Q1043,"n/a")</f>
        <v>0.107</v>
      </c>
      <c r="G3895" s="88">
        <f>+IF(ISNUMBER(DATA!Z1043),DATA!Z1043,"n/a")</f>
        <v>3.42</v>
      </c>
      <c r="H3895" s="78">
        <f>+IF(ISNUMBER(DATA!AA1043),DATA!AA1043,"n/a")</f>
        <v>7.4999999999999997E-2</v>
      </c>
      <c r="I3895" s="88">
        <f>+IF(ISNUMBER(DATA!AJ1043),DATA!AJ1043,"n/a")</f>
        <v>3.38</v>
      </c>
      <c r="J3895" s="78">
        <f>+IF(ISNUMBER(DATA!AK1043),DATA!AK1043,"n/a")</f>
        <v>0.11600000000000001</v>
      </c>
      <c r="K3895" s="88">
        <f>+IF(ISNUMBER(DATA!AT1043),DATA!AT1043,"n/a")</f>
        <v>3.31</v>
      </c>
      <c r="L3895" s="78">
        <f>+IF(ISNUMBER(DATA!AU1043),DATA!AU1043,"n/a")</f>
        <v>0.12</v>
      </c>
      <c r="M3895" s="67"/>
      <c r="N3895" s="67"/>
      <c r="O3895" s="67"/>
      <c r="P3895" s="67"/>
      <c r="Q3895" s="67"/>
      <c r="S3895" s="71"/>
      <c r="U3895" s="71"/>
      <c r="W3895" s="71"/>
      <c r="Y3895" s="71"/>
    </row>
    <row r="3896" spans="1:25" s="70" customFormat="1" x14ac:dyDescent="0.2">
      <c r="A3896" s="67" t="s">
        <v>28</v>
      </c>
      <c r="B3896" s="67" t="s">
        <v>24</v>
      </c>
      <c r="C3896" s="67" t="s">
        <v>26</v>
      </c>
      <c r="D3896" s="67" t="s">
        <v>287</v>
      </c>
      <c r="E3896" s="88">
        <f>+IF(ISNUMBER(DATA!P1044),DATA!P1044,"n/a")</f>
        <v>1.63</v>
      </c>
      <c r="F3896" s="78">
        <f>+IF(ISNUMBER(DATA!Q1044),DATA!Q1044,"n/a")</f>
        <v>-0.13300000000000001</v>
      </c>
      <c r="G3896" s="88">
        <f>+IF(ISNUMBER(DATA!Z1044),DATA!Z1044,"n/a")</f>
        <v>2.06</v>
      </c>
      <c r="H3896" s="78">
        <f>+IF(ISNUMBER(DATA!AA1044),DATA!AA1044,"n/a")</f>
        <v>0.36399999999999999</v>
      </c>
      <c r="I3896" s="88">
        <f>+IF(ISNUMBER(DATA!AJ1044),DATA!AJ1044,"n/a")</f>
        <v>2.0299999999999998</v>
      </c>
      <c r="J3896" s="78">
        <f>+IF(ISNUMBER(DATA!AK1044),DATA!AK1044,"n/a")</f>
        <v>0.35099999999999998</v>
      </c>
      <c r="K3896" s="88">
        <f>+IF(ISNUMBER(DATA!AT1044),DATA!AT1044,"n/a")</f>
        <v>1.91</v>
      </c>
      <c r="L3896" s="78">
        <f>+IF(ISNUMBER(DATA!AU1044),DATA!AU1044,"n/a")</f>
        <v>0.27</v>
      </c>
      <c r="M3896" s="67"/>
      <c r="N3896" s="67"/>
      <c r="O3896" s="67"/>
      <c r="P3896" s="67"/>
      <c r="Q3896" s="67"/>
      <c r="S3896" s="71"/>
      <c r="U3896" s="71"/>
      <c r="W3896" s="71"/>
      <c r="Y3896" s="71"/>
    </row>
    <row r="3897" spans="1:25" s="70" customFormat="1" x14ac:dyDescent="0.2">
      <c r="A3897" s="67" t="s">
        <v>28</v>
      </c>
      <c r="B3897" s="67" t="s">
        <v>24</v>
      </c>
      <c r="C3897" s="67" t="s">
        <v>26</v>
      </c>
      <c r="D3897" s="67" t="s">
        <v>288</v>
      </c>
      <c r="E3897" s="88">
        <f>+IF(ISNUMBER(DATA!P1045),DATA!P1045,"n/a")</f>
        <v>1.36</v>
      </c>
      <c r="F3897" s="78">
        <f>+IF(ISNUMBER(DATA!Q1045),DATA!Q1045,"n/a")</f>
        <v>-0.23899999999999999</v>
      </c>
      <c r="G3897" s="88">
        <f>+IF(ISNUMBER(DATA!Z1045),DATA!Z1045,"n/a")</f>
        <v>1.57</v>
      </c>
      <c r="H3897" s="78">
        <f>+IF(ISNUMBER(DATA!AA1045),DATA!AA1045,"n/a")</f>
        <v>7.4999999999999997E-2</v>
      </c>
      <c r="I3897" s="88">
        <f>+IF(ISNUMBER(DATA!AJ1045),DATA!AJ1045,"n/a")</f>
        <v>1.66</v>
      </c>
      <c r="J3897" s="78">
        <f>+IF(ISNUMBER(DATA!AK1045),DATA!AK1045,"n/a")</f>
        <v>0.13</v>
      </c>
      <c r="K3897" s="88">
        <f>+IF(ISNUMBER(DATA!AT1045),DATA!AT1045,"n/a")</f>
        <v>1.63</v>
      </c>
      <c r="L3897" s="78">
        <f>+IF(ISNUMBER(DATA!AU1045),DATA!AU1045,"n/a")</f>
        <v>9.9000000000000005E-2</v>
      </c>
      <c r="M3897" s="67"/>
      <c r="N3897" s="67"/>
      <c r="O3897" s="67"/>
      <c r="P3897" s="67"/>
      <c r="Q3897" s="67"/>
      <c r="S3897" s="71"/>
      <c r="U3897" s="71"/>
      <c r="W3897" s="71"/>
      <c r="Y3897" s="71"/>
    </row>
    <row r="3898" spans="1:25" s="70" customFormat="1" x14ac:dyDescent="0.2">
      <c r="A3898" s="67" t="s">
        <v>28</v>
      </c>
      <c r="B3898" s="67" t="s">
        <v>24</v>
      </c>
      <c r="C3898" s="67" t="s">
        <v>26</v>
      </c>
      <c r="D3898" s="67" t="s">
        <v>289</v>
      </c>
      <c r="E3898" s="88">
        <f>+IF(ISNUMBER(DATA!P1046),DATA!P1046,"n/a")</f>
        <v>3.67</v>
      </c>
      <c r="F3898" s="78">
        <f>+IF(ISNUMBER(DATA!Q1046),DATA!Q1046,"n/a")</f>
        <v>-2.1000000000000001E-2</v>
      </c>
      <c r="G3898" s="88">
        <f>+IF(ISNUMBER(DATA!Z1046),DATA!Z1046,"n/a")</f>
        <v>3.83</v>
      </c>
      <c r="H3898" s="78">
        <f>+IF(ISNUMBER(DATA!AA1046),DATA!AA1046,"n/a")</f>
        <v>0</v>
      </c>
      <c r="I3898" s="88">
        <f>+IF(ISNUMBER(DATA!AJ1046),DATA!AJ1046,"n/a")</f>
        <v>3.85</v>
      </c>
      <c r="J3898" s="78">
        <f>+IF(ISNUMBER(DATA!AK1046),DATA!AK1046,"n/a")</f>
        <v>1.7000000000000001E-2</v>
      </c>
      <c r="K3898" s="88">
        <f>+IF(ISNUMBER(DATA!AT1046),DATA!AT1046,"n/a")</f>
        <v>3.77</v>
      </c>
      <c r="L3898" s="78">
        <f>+IF(ISNUMBER(DATA!AU1046),DATA!AU1046,"n/a")</f>
        <v>3.2000000000000001E-2</v>
      </c>
      <c r="M3898" s="67"/>
      <c r="N3898" s="67"/>
      <c r="O3898" s="67"/>
      <c r="P3898" s="67"/>
      <c r="Q3898" s="67"/>
      <c r="S3898" s="71"/>
      <c r="U3898" s="71"/>
      <c r="W3898" s="71"/>
      <c r="Y3898" s="71"/>
    </row>
    <row r="3899" spans="1:25" s="70" customFormat="1" x14ac:dyDescent="0.2">
      <c r="A3899" s="67" t="s">
        <v>28</v>
      </c>
      <c r="B3899" s="67" t="s">
        <v>24</v>
      </c>
      <c r="C3899" s="67" t="s">
        <v>26</v>
      </c>
      <c r="D3899" s="67" t="s">
        <v>290</v>
      </c>
      <c r="E3899" s="88">
        <f>+IF(ISNUMBER(DATA!P1047),DATA!P1047,"n/a")</f>
        <v>3.37</v>
      </c>
      <c r="F3899" s="78">
        <f>+IF(ISNUMBER(DATA!Q1047),DATA!Q1047,"n/a")</f>
        <v>0.13100000000000001</v>
      </c>
      <c r="G3899" s="88">
        <f>+IF(ISNUMBER(DATA!Z1047),DATA!Z1047,"n/a")</f>
        <v>3.43</v>
      </c>
      <c r="H3899" s="78">
        <f>+IF(ISNUMBER(DATA!AA1047),DATA!AA1047,"n/a")</f>
        <v>0.114</v>
      </c>
      <c r="I3899" s="88">
        <f>+IF(ISNUMBER(DATA!AJ1047),DATA!AJ1047,"n/a")</f>
        <v>3.39</v>
      </c>
      <c r="J3899" s="78">
        <f>+IF(ISNUMBER(DATA!AK1047),DATA!AK1047,"n/a")</f>
        <v>7.5999999999999998E-2</v>
      </c>
      <c r="K3899" s="88">
        <f>+IF(ISNUMBER(DATA!AT1047),DATA!AT1047,"n/a")</f>
        <v>3.34</v>
      </c>
      <c r="L3899" s="78">
        <f>+IF(ISNUMBER(DATA!AU1047),DATA!AU1047,"n/a")</f>
        <v>3.6999999999999998E-2</v>
      </c>
      <c r="M3899" s="67"/>
      <c r="N3899" s="67"/>
      <c r="O3899" s="67"/>
      <c r="P3899" s="67"/>
      <c r="Q3899" s="67"/>
      <c r="S3899" s="71"/>
      <c r="U3899" s="71"/>
      <c r="W3899" s="71"/>
      <c r="Y3899" s="71"/>
    </row>
    <row r="3900" spans="1:25" s="70" customFormat="1" x14ac:dyDescent="0.2">
      <c r="A3900" s="67" t="s">
        <v>28</v>
      </c>
      <c r="B3900" s="67" t="s">
        <v>24</v>
      </c>
      <c r="C3900" s="67" t="s">
        <v>26</v>
      </c>
      <c r="D3900" s="67" t="s">
        <v>291</v>
      </c>
      <c r="E3900" s="88">
        <f>+IF(ISNUMBER(DATA!P1048),DATA!P1048,"n/a")</f>
        <v>3.48</v>
      </c>
      <c r="F3900" s="78">
        <f>+IF(ISNUMBER(DATA!Q1048),DATA!Q1048,"n/a")</f>
        <v>0.05</v>
      </c>
      <c r="G3900" s="88">
        <f>+IF(ISNUMBER(DATA!Z1048),DATA!Z1048,"n/a")</f>
        <v>3.44</v>
      </c>
      <c r="H3900" s="78">
        <f>+IF(ISNUMBER(DATA!AA1048),DATA!AA1048,"n/a")</f>
        <v>6.7000000000000004E-2</v>
      </c>
      <c r="I3900" s="88">
        <f>+IF(ISNUMBER(DATA!AJ1048),DATA!AJ1048,"n/a")</f>
        <v>3.47</v>
      </c>
      <c r="J3900" s="78">
        <f>+IF(ISNUMBER(DATA!AK1048),DATA!AK1048,"n/a")</f>
        <v>8.7999999999999995E-2</v>
      </c>
      <c r="K3900" s="88">
        <f>+IF(ISNUMBER(DATA!AT1048),DATA!AT1048,"n/a")</f>
        <v>3.45</v>
      </c>
      <c r="L3900" s="78">
        <f>+IF(ISNUMBER(DATA!AU1048),DATA!AU1048,"n/a")</f>
        <v>9.9000000000000005E-2</v>
      </c>
      <c r="M3900" s="67"/>
      <c r="N3900" s="67"/>
      <c r="O3900" s="67"/>
      <c r="P3900" s="67"/>
      <c r="Q3900" s="67"/>
      <c r="S3900" s="71"/>
      <c r="U3900" s="71"/>
      <c r="W3900" s="71"/>
      <c r="Y3900" s="71"/>
    </row>
    <row r="3901" spans="1:25" s="70" customFormat="1" x14ac:dyDescent="0.2">
      <c r="A3901" s="67" t="s">
        <v>28</v>
      </c>
      <c r="B3901" s="67" t="s">
        <v>24</v>
      </c>
      <c r="C3901" s="67" t="s">
        <v>26</v>
      </c>
      <c r="D3901" s="67" t="s">
        <v>292</v>
      </c>
      <c r="E3901" s="88">
        <f>+IF(ISNUMBER(DATA!P1049),DATA!P1049,"n/a")</f>
        <v>1.91</v>
      </c>
      <c r="F3901" s="78">
        <f>+IF(ISNUMBER(DATA!Q1049),DATA!Q1049,"n/a")</f>
        <v>-9.7000000000000003E-2</v>
      </c>
      <c r="G3901" s="88">
        <f>+IF(ISNUMBER(DATA!Z1049),DATA!Z1049,"n/a")</f>
        <v>2.2999999999999998</v>
      </c>
      <c r="H3901" s="78">
        <f>+IF(ISNUMBER(DATA!AA1049),DATA!AA1049,"n/a")</f>
        <v>0.316</v>
      </c>
      <c r="I3901" s="88">
        <f>+IF(ISNUMBER(DATA!AJ1049),DATA!AJ1049,"n/a")</f>
        <v>2.31</v>
      </c>
      <c r="J3901" s="78">
        <f>+IF(ISNUMBER(DATA!AK1049),DATA!AK1049,"n/a")</f>
        <v>0.32500000000000001</v>
      </c>
      <c r="K3901" s="88">
        <f>+IF(ISNUMBER(DATA!AT1049),DATA!AT1049,"n/a")</f>
        <v>2.19</v>
      </c>
      <c r="L3901" s="78">
        <f>+IF(ISNUMBER(DATA!AU1049),DATA!AU1049,"n/a")</f>
        <v>0.23499999999999999</v>
      </c>
      <c r="M3901" s="67"/>
      <c r="N3901" s="67"/>
      <c r="O3901" s="67"/>
      <c r="P3901" s="67"/>
      <c r="Q3901" s="67"/>
      <c r="S3901" s="71"/>
      <c r="U3901" s="71"/>
      <c r="W3901" s="71"/>
      <c r="Y3901" s="71"/>
    </row>
    <row r="3902" spans="1:25" s="70" customFormat="1" x14ac:dyDescent="0.2">
      <c r="A3902" s="67" t="s">
        <v>28</v>
      </c>
      <c r="B3902" s="67" t="s">
        <v>24</v>
      </c>
      <c r="C3902" s="67" t="s">
        <v>26</v>
      </c>
      <c r="D3902" s="67" t="s">
        <v>293</v>
      </c>
      <c r="E3902" s="88">
        <f>+IF(ISNUMBER(DATA!P1050),DATA!P1050,"n/a")</f>
        <v>3.77</v>
      </c>
      <c r="F3902" s="78">
        <f>+IF(ISNUMBER(DATA!Q1050),DATA!Q1050,"n/a")</f>
        <v>8.1000000000000003E-2</v>
      </c>
      <c r="G3902" s="88">
        <f>+IF(ISNUMBER(DATA!Z1050),DATA!Z1050,"n/a")</f>
        <v>3.7</v>
      </c>
      <c r="H3902" s="78">
        <f>+IF(ISNUMBER(DATA!AA1050),DATA!AA1050,"n/a")</f>
        <v>4.5999999999999999E-2</v>
      </c>
      <c r="I3902" s="88">
        <f>+IF(ISNUMBER(DATA!AJ1050),DATA!AJ1050,"n/a")</f>
        <v>3.65</v>
      </c>
      <c r="J3902" s="78">
        <f>+IF(ISNUMBER(DATA!AK1050),DATA!AK1050,"n/a")</f>
        <v>3.4000000000000002E-2</v>
      </c>
      <c r="K3902" s="88">
        <f>+IF(ISNUMBER(DATA!AT1050),DATA!AT1050,"n/a")</f>
        <v>3.56</v>
      </c>
      <c r="L3902" s="78">
        <f>+IF(ISNUMBER(DATA!AU1050),DATA!AU1050,"n/a")</f>
        <v>2.1999999999999999E-2</v>
      </c>
      <c r="M3902" s="67"/>
      <c r="N3902" s="67"/>
      <c r="O3902" s="67"/>
      <c r="P3902" s="67"/>
      <c r="Q3902" s="67"/>
      <c r="S3902" s="71"/>
      <c r="U3902" s="71"/>
      <c r="W3902" s="71"/>
      <c r="Y3902" s="71"/>
    </row>
    <row r="3903" spans="1:25" s="70" customFormat="1" x14ac:dyDescent="0.2">
      <c r="A3903" s="67" t="s">
        <v>28</v>
      </c>
      <c r="B3903" s="67" t="s">
        <v>24</v>
      </c>
      <c r="C3903" s="67" t="s">
        <v>26</v>
      </c>
      <c r="D3903" s="67" t="s">
        <v>294</v>
      </c>
      <c r="E3903" s="88">
        <f>+IF(ISNUMBER(DATA!P1051),DATA!P1051,"n/a")</f>
        <v>3.06</v>
      </c>
      <c r="F3903" s="78">
        <f>+IF(ISNUMBER(DATA!Q1051),DATA!Q1051,"n/a")</f>
        <v>3.5000000000000003E-2</v>
      </c>
      <c r="G3903" s="88">
        <f>+IF(ISNUMBER(DATA!Z1051),DATA!Z1051,"n/a")</f>
        <v>3</v>
      </c>
      <c r="H3903" s="78">
        <f>+IF(ISNUMBER(DATA!AA1051),DATA!AA1051,"n/a")</f>
        <v>8.9999999999999993E-3</v>
      </c>
      <c r="I3903" s="88">
        <f>+IF(ISNUMBER(DATA!AJ1051),DATA!AJ1051,"n/a")</f>
        <v>2.7</v>
      </c>
      <c r="J3903" s="78">
        <f>+IF(ISNUMBER(DATA!AK1051),DATA!AK1051,"n/a")</f>
        <v>-9.6000000000000002E-2</v>
      </c>
      <c r="K3903" s="88">
        <f>+IF(ISNUMBER(DATA!AT1051),DATA!AT1051,"n/a")</f>
        <v>2.81</v>
      </c>
      <c r="L3903" s="78">
        <f>+IF(ISNUMBER(DATA!AU1051),DATA!AU1051,"n/a")</f>
        <v>-0.02</v>
      </c>
      <c r="M3903" s="67"/>
      <c r="N3903" s="67"/>
      <c r="O3903" s="67"/>
      <c r="P3903" s="67"/>
      <c r="Q3903" s="67"/>
      <c r="S3903" s="71"/>
      <c r="U3903" s="71"/>
      <c r="W3903" s="71"/>
      <c r="Y3903" s="71"/>
    </row>
    <row r="3904" spans="1:25" s="70" customFormat="1" x14ac:dyDescent="0.2">
      <c r="A3904" s="67" t="s">
        <v>28</v>
      </c>
      <c r="B3904" s="67" t="s">
        <v>24</v>
      </c>
      <c r="C3904" s="67" t="s">
        <v>26</v>
      </c>
      <c r="D3904" s="67" t="s">
        <v>295</v>
      </c>
      <c r="E3904" s="88">
        <f>+IF(ISNUMBER(DATA!P1052),DATA!P1052,"n/a")</f>
        <v>3.03</v>
      </c>
      <c r="F3904" s="78">
        <f>+IF(ISNUMBER(DATA!Q1052),DATA!Q1052,"n/a")</f>
        <v>5.2999999999999999E-2</v>
      </c>
      <c r="G3904" s="88">
        <f>+IF(ISNUMBER(DATA!Z1052),DATA!Z1052,"n/a")</f>
        <v>2.99</v>
      </c>
      <c r="H3904" s="78">
        <f>+IF(ISNUMBER(DATA!AA1052),DATA!AA1052,"n/a")</f>
        <v>7.9000000000000001E-2</v>
      </c>
      <c r="I3904" s="88">
        <f>+IF(ISNUMBER(DATA!AJ1052),DATA!AJ1052,"n/a")</f>
        <v>3.03</v>
      </c>
      <c r="J3904" s="78">
        <f>+IF(ISNUMBER(DATA!AK1052),DATA!AK1052,"n/a")</f>
        <v>0.106</v>
      </c>
      <c r="K3904" s="88">
        <f>+IF(ISNUMBER(DATA!AT1052),DATA!AT1052,"n/a")</f>
        <v>3.03</v>
      </c>
      <c r="L3904" s="78">
        <f>+IF(ISNUMBER(DATA!AU1052),DATA!AU1052,"n/a")</f>
        <v>0.10299999999999999</v>
      </c>
      <c r="M3904" s="67"/>
      <c r="N3904" s="67"/>
      <c r="O3904" s="67"/>
      <c r="P3904" s="67"/>
      <c r="Q3904" s="67"/>
      <c r="S3904" s="71"/>
      <c r="U3904" s="71"/>
      <c r="W3904" s="71"/>
      <c r="Y3904" s="71"/>
    </row>
    <row r="3905" spans="1:25" s="70" customFormat="1" x14ac:dyDescent="0.2">
      <c r="A3905" s="67" t="s">
        <v>28</v>
      </c>
      <c r="B3905" s="67" t="s">
        <v>24</v>
      </c>
      <c r="C3905" s="67" t="s">
        <v>26</v>
      </c>
      <c r="D3905" s="67" t="s">
        <v>296</v>
      </c>
      <c r="E3905" s="88">
        <f>+IF(ISNUMBER(DATA!P1053),DATA!P1053,"n/a")</f>
        <v>2.04</v>
      </c>
      <c r="F3905" s="78">
        <f>+IF(ISNUMBER(DATA!Q1053),DATA!Q1053,"n/a")</f>
        <v>-1.7999999999999999E-2</v>
      </c>
      <c r="G3905" s="88">
        <f>+IF(ISNUMBER(DATA!Z1053),DATA!Z1053,"n/a")</f>
        <v>2.5099999999999998</v>
      </c>
      <c r="H3905" s="78">
        <f>+IF(ISNUMBER(DATA!AA1053),DATA!AA1053,"n/a")</f>
        <v>0.49399999999999999</v>
      </c>
      <c r="I3905" s="88">
        <f>+IF(ISNUMBER(DATA!AJ1053),DATA!AJ1053,"n/a")</f>
        <v>2.52</v>
      </c>
      <c r="J3905" s="78">
        <f>+IF(ISNUMBER(DATA!AK1053),DATA!AK1053,"n/a")</f>
        <v>0.498</v>
      </c>
      <c r="K3905" s="88">
        <f>+IF(ISNUMBER(DATA!AT1053),DATA!AT1053,"n/a")</f>
        <v>2.35</v>
      </c>
      <c r="L3905" s="78">
        <f>+IF(ISNUMBER(DATA!AU1053),DATA!AU1053,"n/a")</f>
        <v>0.36</v>
      </c>
      <c r="M3905" s="67"/>
      <c r="N3905" s="67"/>
      <c r="O3905" s="67"/>
      <c r="P3905" s="67"/>
      <c r="Q3905" s="67"/>
      <c r="S3905" s="71"/>
      <c r="U3905" s="71"/>
      <c r="W3905" s="71"/>
      <c r="Y3905" s="71"/>
    </row>
    <row r="3906" spans="1:25" s="70" customFormat="1" x14ac:dyDescent="0.2">
      <c r="A3906" s="67" t="s">
        <v>28</v>
      </c>
      <c r="B3906" s="67" t="s">
        <v>24</v>
      </c>
      <c r="C3906" s="67" t="s">
        <v>26</v>
      </c>
      <c r="D3906" s="67" t="s">
        <v>297</v>
      </c>
      <c r="E3906" s="88">
        <f>+IF(ISNUMBER(DATA!P1054),DATA!P1054,"n/a")</f>
        <v>3.63</v>
      </c>
      <c r="F3906" s="78">
        <f>+IF(ISNUMBER(DATA!Q1054),DATA!Q1054,"n/a")</f>
        <v>5.8999999999999997E-2</v>
      </c>
      <c r="G3906" s="88">
        <f>+IF(ISNUMBER(DATA!Z1054),DATA!Z1054,"n/a")</f>
        <v>3.59</v>
      </c>
      <c r="H3906" s="78">
        <f>+IF(ISNUMBER(DATA!AA1054),DATA!AA1054,"n/a")</f>
        <v>3.7999999999999999E-2</v>
      </c>
      <c r="I3906" s="88">
        <f>+IF(ISNUMBER(DATA!AJ1054),DATA!AJ1054,"n/a")</f>
        <v>3.55</v>
      </c>
      <c r="J3906" s="78">
        <f>+IF(ISNUMBER(DATA!AK1054),DATA!AK1054,"n/a")</f>
        <v>2.8000000000000001E-2</v>
      </c>
      <c r="K3906" s="88">
        <f>+IF(ISNUMBER(DATA!AT1054),DATA!AT1054,"n/a")</f>
        <v>3.49</v>
      </c>
      <c r="L3906" s="78">
        <f>+IF(ISNUMBER(DATA!AU1054),DATA!AU1054,"n/a")</f>
        <v>1.9E-2</v>
      </c>
      <c r="M3906" s="67"/>
      <c r="N3906" s="67"/>
      <c r="O3906" s="67"/>
      <c r="P3906" s="67"/>
      <c r="Q3906" s="67"/>
      <c r="S3906" s="71"/>
      <c r="U3906" s="71"/>
      <c r="W3906" s="71"/>
      <c r="Y3906" s="71"/>
    </row>
    <row r="3907" spans="1:25" s="70" customFormat="1" x14ac:dyDescent="0.2">
      <c r="A3907" s="67" t="s">
        <v>28</v>
      </c>
      <c r="B3907" s="67" t="s">
        <v>24</v>
      </c>
      <c r="C3907" s="67" t="s">
        <v>26</v>
      </c>
      <c r="D3907" s="67" t="s">
        <v>298</v>
      </c>
      <c r="E3907" s="88">
        <f>+IF(ISNUMBER(DATA!P1055),DATA!P1055,"n/a")</f>
        <v>2.78</v>
      </c>
      <c r="F3907" s="78">
        <f>+IF(ISNUMBER(DATA!Q1055),DATA!Q1055,"n/a")</f>
        <v>-8.9999999999999993E-3</v>
      </c>
      <c r="G3907" s="88">
        <f>+IF(ISNUMBER(DATA!Z1055),DATA!Z1055,"n/a")</f>
        <v>2.98</v>
      </c>
      <c r="H3907" s="78">
        <f>+IF(ISNUMBER(DATA!AA1055),DATA!AA1055,"n/a")</f>
        <v>0.03</v>
      </c>
      <c r="I3907" s="88">
        <f>+IF(ISNUMBER(DATA!AJ1055),DATA!AJ1055,"n/a")</f>
        <v>2.92</v>
      </c>
      <c r="J3907" s="78">
        <f>+IF(ISNUMBER(DATA!AK1055),DATA!AK1055,"n/a")</f>
        <v>-4.0000000000000001E-3</v>
      </c>
      <c r="K3907" s="88">
        <f>+IF(ISNUMBER(DATA!AT1055),DATA!AT1055,"n/a")</f>
        <v>2.88</v>
      </c>
      <c r="L3907" s="78">
        <f>+IF(ISNUMBER(DATA!AU1055),DATA!AU1055,"n/a")</f>
        <v>-2.8000000000000001E-2</v>
      </c>
      <c r="M3907" s="67"/>
      <c r="N3907" s="67"/>
      <c r="O3907" s="67"/>
      <c r="P3907" s="67"/>
      <c r="Q3907" s="67"/>
      <c r="S3907" s="71"/>
      <c r="U3907" s="71"/>
      <c r="W3907" s="71"/>
      <c r="Y3907" s="71"/>
    </row>
    <row r="3908" spans="1:25" s="70" customFormat="1" x14ac:dyDescent="0.2">
      <c r="A3908" s="67" t="s">
        <v>28</v>
      </c>
      <c r="B3908" s="67" t="s">
        <v>24</v>
      </c>
      <c r="C3908" s="67" t="s">
        <v>26</v>
      </c>
      <c r="D3908" s="67" t="s">
        <v>299</v>
      </c>
      <c r="E3908" s="88">
        <f>+IF(ISNUMBER(DATA!P1056),DATA!P1056,"n/a")</f>
        <v>3.32</v>
      </c>
      <c r="F3908" s="78">
        <f>+IF(ISNUMBER(DATA!Q1056),DATA!Q1056,"n/a")</f>
        <v>3.6999999999999998E-2</v>
      </c>
      <c r="G3908" s="88">
        <f>+IF(ISNUMBER(DATA!Z1056),DATA!Z1056,"n/a")</f>
        <v>3.44</v>
      </c>
      <c r="H3908" s="78">
        <f>+IF(ISNUMBER(DATA!AA1056),DATA!AA1056,"n/a")</f>
        <v>3.2000000000000001E-2</v>
      </c>
      <c r="I3908" s="88">
        <f>+IF(ISNUMBER(DATA!AJ1056),DATA!AJ1056,"n/a")</f>
        <v>3.41</v>
      </c>
      <c r="J3908" s="78">
        <f>+IF(ISNUMBER(DATA!AK1056),DATA!AK1056,"n/a")</f>
        <v>1E-3</v>
      </c>
      <c r="K3908" s="88">
        <f>+IF(ISNUMBER(DATA!AT1056),DATA!AT1056,"n/a")</f>
        <v>3.33</v>
      </c>
      <c r="L3908" s="78">
        <f>+IF(ISNUMBER(DATA!AU1056),DATA!AU1056,"n/a")</f>
        <v>-2.5999999999999999E-2</v>
      </c>
      <c r="M3908" s="67"/>
      <c r="N3908" s="67"/>
      <c r="O3908" s="67"/>
      <c r="P3908" s="67"/>
      <c r="Q3908" s="67"/>
      <c r="S3908" s="71"/>
      <c r="U3908" s="71"/>
      <c r="W3908" s="71"/>
      <c r="Y3908" s="71"/>
    </row>
    <row r="3909" spans="1:25" s="70" customFormat="1" x14ac:dyDescent="0.2">
      <c r="A3909" s="67" t="s">
        <v>28</v>
      </c>
      <c r="B3909" s="67" t="s">
        <v>24</v>
      </c>
      <c r="C3909" s="67" t="s">
        <v>26</v>
      </c>
      <c r="D3909" s="67" t="s">
        <v>300</v>
      </c>
      <c r="E3909" s="88">
        <f>+IF(ISNUMBER(DATA!P1057),DATA!P1057,"n/a")</f>
        <v>3.63</v>
      </c>
      <c r="F3909" s="78">
        <f>+IF(ISNUMBER(DATA!Q1057),DATA!Q1057,"n/a")</f>
        <v>0.113</v>
      </c>
      <c r="G3909" s="88">
        <f>+IF(ISNUMBER(DATA!Z1057),DATA!Z1057,"n/a")</f>
        <v>3.57</v>
      </c>
      <c r="H3909" s="78">
        <f>+IF(ISNUMBER(DATA!AA1057),DATA!AA1057,"n/a")</f>
        <v>8.6999999999999994E-2</v>
      </c>
      <c r="I3909" s="88">
        <f>+IF(ISNUMBER(DATA!AJ1057),DATA!AJ1057,"n/a")</f>
        <v>3.56</v>
      </c>
      <c r="J3909" s="78">
        <f>+IF(ISNUMBER(DATA!AK1057),DATA!AK1057,"n/a")</f>
        <v>7.9000000000000001E-2</v>
      </c>
      <c r="K3909" s="88">
        <f>+IF(ISNUMBER(DATA!AT1057),DATA!AT1057,"n/a")</f>
        <v>3.49</v>
      </c>
      <c r="L3909" s="78">
        <f>+IF(ISNUMBER(DATA!AU1057),DATA!AU1057,"n/a")</f>
        <v>4.2999999999999997E-2</v>
      </c>
      <c r="M3909" s="67"/>
      <c r="N3909" s="67"/>
      <c r="O3909" s="67"/>
      <c r="P3909" s="67"/>
      <c r="Q3909" s="67"/>
      <c r="S3909" s="71"/>
      <c r="U3909" s="71"/>
      <c r="W3909" s="71"/>
      <c r="Y3909" s="71"/>
    </row>
    <row r="3910" spans="1:25" s="70" customFormat="1" x14ac:dyDescent="0.2">
      <c r="A3910" s="67" t="s">
        <v>28</v>
      </c>
      <c r="B3910" s="67" t="s">
        <v>24</v>
      </c>
      <c r="C3910" s="67" t="s">
        <v>26</v>
      </c>
      <c r="D3910" s="67" t="s">
        <v>301</v>
      </c>
      <c r="E3910" s="88">
        <f>+IF(ISNUMBER(DATA!P1058),DATA!P1058,"n/a")</f>
        <v>3.68</v>
      </c>
      <c r="F3910" s="78">
        <f>+IF(ISNUMBER(DATA!Q1058),DATA!Q1058,"n/a")</f>
        <v>8.8999999999999996E-2</v>
      </c>
      <c r="G3910" s="88">
        <f>+IF(ISNUMBER(DATA!Z1058),DATA!Z1058,"n/a")</f>
        <v>3.62</v>
      </c>
      <c r="H3910" s="78">
        <f>+IF(ISNUMBER(DATA!AA1058),DATA!AA1058,"n/a")</f>
        <v>7.5999999999999998E-2</v>
      </c>
      <c r="I3910" s="88">
        <f>+IF(ISNUMBER(DATA!AJ1058),DATA!AJ1058,"n/a")</f>
        <v>3.54</v>
      </c>
      <c r="J3910" s="78">
        <f>+IF(ISNUMBER(DATA!AK1058),DATA!AK1058,"n/a")</f>
        <v>6.3E-2</v>
      </c>
      <c r="K3910" s="88">
        <f>+IF(ISNUMBER(DATA!AT1058),DATA!AT1058,"n/a")</f>
        <v>3.48</v>
      </c>
      <c r="L3910" s="78">
        <f>+IF(ISNUMBER(DATA!AU1058),DATA!AU1058,"n/a")</f>
        <v>6.0999999999999999E-2</v>
      </c>
      <c r="M3910" s="67"/>
      <c r="N3910" s="67"/>
      <c r="O3910" s="67"/>
      <c r="P3910" s="67"/>
      <c r="Q3910" s="67"/>
      <c r="S3910" s="71"/>
      <c r="U3910" s="71"/>
      <c r="W3910" s="71"/>
      <c r="Y3910" s="71"/>
    </row>
    <row r="3911" spans="1:25" s="70" customFormat="1" x14ac:dyDescent="0.2">
      <c r="A3911" s="67" t="s">
        <v>28</v>
      </c>
      <c r="B3911" s="67" t="s">
        <v>24</v>
      </c>
      <c r="C3911" s="67" t="s">
        <v>26</v>
      </c>
      <c r="D3911" s="67" t="s">
        <v>302</v>
      </c>
      <c r="E3911" s="88">
        <f>+IF(ISNUMBER(DATA!P1059),DATA!P1059,"n/a")</f>
        <v>3.63</v>
      </c>
      <c r="F3911" s="78">
        <f>+IF(ISNUMBER(DATA!Q1059),DATA!Q1059,"n/a")</f>
        <v>4.3999999999999997E-2</v>
      </c>
      <c r="G3911" s="88">
        <f>+IF(ISNUMBER(DATA!Z1059),DATA!Z1059,"n/a")</f>
        <v>3.65</v>
      </c>
      <c r="H3911" s="78">
        <f>+IF(ISNUMBER(DATA!AA1059),DATA!AA1059,"n/a")</f>
        <v>3.6999999999999998E-2</v>
      </c>
      <c r="I3911" s="88">
        <f>+IF(ISNUMBER(DATA!AJ1059),DATA!AJ1059,"n/a")</f>
        <v>3.61</v>
      </c>
      <c r="J3911" s="78">
        <f>+IF(ISNUMBER(DATA!AK1059),DATA!AK1059,"n/a")</f>
        <v>3.3000000000000002E-2</v>
      </c>
      <c r="K3911" s="88">
        <f>+IF(ISNUMBER(DATA!AT1059),DATA!AT1059,"n/a")</f>
        <v>3.63</v>
      </c>
      <c r="L3911" s="78">
        <f>+IF(ISNUMBER(DATA!AU1059),DATA!AU1059,"n/a")</f>
        <v>4.8000000000000001E-2</v>
      </c>
      <c r="M3911" s="67"/>
      <c r="N3911" s="67"/>
      <c r="O3911" s="67"/>
      <c r="P3911" s="67"/>
      <c r="Q3911" s="67"/>
      <c r="S3911" s="71"/>
      <c r="U3911" s="71"/>
      <c r="W3911" s="71"/>
      <c r="Y3911" s="71"/>
    </row>
    <row r="3912" spans="1:25" s="70" customFormat="1" x14ac:dyDescent="0.2">
      <c r="A3912" s="67" t="s">
        <v>28</v>
      </c>
      <c r="B3912" s="67" t="s">
        <v>24</v>
      </c>
      <c r="C3912" s="67" t="s">
        <v>26</v>
      </c>
      <c r="D3912" s="67" t="s">
        <v>303</v>
      </c>
      <c r="E3912" s="88">
        <f>+IF(ISNUMBER(DATA!P1060),DATA!P1060,"n/a")</f>
        <v>2.78</v>
      </c>
      <c r="F3912" s="78">
        <f>+IF(ISNUMBER(DATA!Q1060),DATA!Q1060,"n/a")</f>
        <v>-7.6999999999999999E-2</v>
      </c>
      <c r="G3912" s="88">
        <f>+IF(ISNUMBER(DATA!Z1060),DATA!Z1060,"n/a")</f>
        <v>2.89</v>
      </c>
      <c r="H3912" s="78">
        <f>+IF(ISNUMBER(DATA!AA1060),DATA!AA1060,"n/a")</f>
        <v>-7.0999999999999994E-2</v>
      </c>
      <c r="I3912" s="88">
        <f>+IF(ISNUMBER(DATA!AJ1060),DATA!AJ1060,"n/a")</f>
        <v>2.88</v>
      </c>
      <c r="J3912" s="78">
        <f>+IF(ISNUMBER(DATA!AK1060),DATA!AK1060,"n/a")</f>
        <v>-0.06</v>
      </c>
      <c r="K3912" s="88">
        <f>+IF(ISNUMBER(DATA!AT1060),DATA!AT1060,"n/a")</f>
        <v>2.92</v>
      </c>
      <c r="L3912" s="78">
        <f>+IF(ISNUMBER(DATA!AU1060),DATA!AU1060,"n/a")</f>
        <v>-4.3999999999999997E-2</v>
      </c>
      <c r="M3912" s="67"/>
      <c r="N3912" s="67"/>
      <c r="O3912" s="67"/>
      <c r="P3912" s="67"/>
      <c r="Q3912" s="67"/>
      <c r="S3912" s="71"/>
      <c r="U3912" s="71"/>
      <c r="W3912" s="71"/>
      <c r="Y3912" s="71"/>
    </row>
    <row r="3913" spans="1:25" s="70" customFormat="1" x14ac:dyDescent="0.2">
      <c r="A3913" s="67" t="s">
        <v>28</v>
      </c>
      <c r="B3913" s="67" t="s">
        <v>24</v>
      </c>
      <c r="C3913" s="67" t="s">
        <v>26</v>
      </c>
      <c r="D3913" s="67" t="s">
        <v>304</v>
      </c>
      <c r="E3913" s="88">
        <f>+IF(ISNUMBER(DATA!P1061),DATA!P1061,"n/a")</f>
        <v>3.33</v>
      </c>
      <c r="F3913" s="78">
        <f>+IF(ISNUMBER(DATA!Q1061),DATA!Q1061,"n/a")</f>
        <v>0.42599999999999999</v>
      </c>
      <c r="G3913" s="88">
        <f>+IF(ISNUMBER(DATA!Z1061),DATA!Z1061,"n/a")</f>
        <v>3.32</v>
      </c>
      <c r="H3913" s="78">
        <f>+IF(ISNUMBER(DATA!AA1061),DATA!AA1061,"n/a")</f>
        <v>0.44600000000000001</v>
      </c>
      <c r="I3913" s="88">
        <f>+IF(ISNUMBER(DATA!AJ1061),DATA!AJ1061,"n/a")</f>
        <v>3.35</v>
      </c>
      <c r="J3913" s="78">
        <f>+IF(ISNUMBER(DATA!AK1061),DATA!AK1061,"n/a")</f>
        <v>0.46400000000000002</v>
      </c>
      <c r="K3913" s="88">
        <f>+IF(ISNUMBER(DATA!AT1061),DATA!AT1061,"n/a")</f>
        <v>3.1</v>
      </c>
      <c r="L3913" s="78">
        <f>+IF(ISNUMBER(DATA!AU1061),DATA!AU1061,"n/a")</f>
        <v>0.36399999999999999</v>
      </c>
      <c r="M3913" s="67"/>
      <c r="N3913" s="67"/>
      <c r="O3913" s="67"/>
      <c r="P3913" s="67"/>
      <c r="Q3913" s="67"/>
      <c r="S3913" s="71"/>
      <c r="U3913" s="71"/>
      <c r="W3913" s="71"/>
      <c r="Y3913" s="71"/>
    </row>
    <row r="3914" spans="1:25" s="70" customFormat="1" x14ac:dyDescent="0.2">
      <c r="A3914" s="67" t="s">
        <v>28</v>
      </c>
      <c r="B3914" s="67" t="s">
        <v>24</v>
      </c>
      <c r="C3914" s="67" t="s">
        <v>26</v>
      </c>
      <c r="D3914" s="67" t="s">
        <v>305</v>
      </c>
      <c r="E3914" s="88">
        <f>+IF(ISNUMBER(DATA!P1062),DATA!P1062,"n/a")</f>
        <v>3.71</v>
      </c>
      <c r="F3914" s="78">
        <f>+IF(ISNUMBER(DATA!Q1062),DATA!Q1062,"n/a")</f>
        <v>5.1999999999999998E-2</v>
      </c>
      <c r="G3914" s="88">
        <f>+IF(ISNUMBER(DATA!Z1062),DATA!Z1062,"n/a")</f>
        <v>3.66</v>
      </c>
      <c r="H3914" s="78">
        <f>+IF(ISNUMBER(DATA!AA1062),DATA!AA1062,"n/a")</f>
        <v>2.1000000000000001E-2</v>
      </c>
      <c r="I3914" s="88">
        <f>+IF(ISNUMBER(DATA!AJ1062),DATA!AJ1062,"n/a")</f>
        <v>3.63</v>
      </c>
      <c r="J3914" s="78">
        <f>+IF(ISNUMBER(DATA!AK1062),DATA!AK1062,"n/a")</f>
        <v>1.4E-2</v>
      </c>
      <c r="K3914" s="88">
        <f>+IF(ISNUMBER(DATA!AT1062),DATA!AT1062,"n/a")</f>
        <v>3.56</v>
      </c>
      <c r="L3914" s="78">
        <f>+IF(ISNUMBER(DATA!AU1062),DATA!AU1062,"n/a")</f>
        <v>2.8000000000000001E-2</v>
      </c>
      <c r="M3914" s="67"/>
      <c r="N3914" s="67"/>
      <c r="O3914" s="67"/>
      <c r="P3914" s="67"/>
      <c r="Q3914" s="67"/>
      <c r="S3914" s="71"/>
      <c r="U3914" s="71"/>
      <c r="W3914" s="71"/>
      <c r="Y3914" s="71"/>
    </row>
    <row r="3915" spans="1:25" s="70" customFormat="1" x14ac:dyDescent="0.2">
      <c r="A3915" s="67" t="s">
        <v>28</v>
      </c>
      <c r="B3915" s="67" t="s">
        <v>24</v>
      </c>
      <c r="C3915" s="67" t="s">
        <v>26</v>
      </c>
      <c r="D3915" s="67" t="s">
        <v>306</v>
      </c>
      <c r="E3915" s="88">
        <f>+IF(ISNUMBER(DATA!P1063),DATA!P1063,"n/a")</f>
        <v>1.98</v>
      </c>
      <c r="F3915" s="78">
        <f>+IF(ISNUMBER(DATA!Q1063),DATA!Q1063,"n/a")</f>
        <v>-8.3000000000000004E-2</v>
      </c>
      <c r="G3915" s="88">
        <f>+IF(ISNUMBER(DATA!Z1063),DATA!Z1063,"n/a")</f>
        <v>2.29</v>
      </c>
      <c r="H3915" s="78">
        <f>+IF(ISNUMBER(DATA!AA1063),DATA!AA1063,"n/a")</f>
        <v>0.23599999999999999</v>
      </c>
      <c r="I3915" s="88">
        <f>+IF(ISNUMBER(DATA!AJ1063),DATA!AJ1063,"n/a")</f>
        <v>2.2799999999999998</v>
      </c>
      <c r="J3915" s="78">
        <f>+IF(ISNUMBER(DATA!AK1063),DATA!AK1063,"n/a")</f>
        <v>0.24099999999999999</v>
      </c>
      <c r="K3915" s="88">
        <f>+IF(ISNUMBER(DATA!AT1063),DATA!AT1063,"n/a")</f>
        <v>2.16</v>
      </c>
      <c r="L3915" s="78">
        <f>+IF(ISNUMBER(DATA!AU1063),DATA!AU1063,"n/a")</f>
        <v>0.19800000000000001</v>
      </c>
      <c r="M3915" s="67"/>
      <c r="N3915" s="67"/>
      <c r="O3915" s="67"/>
      <c r="P3915" s="67"/>
      <c r="Q3915" s="67"/>
      <c r="S3915" s="71"/>
      <c r="U3915" s="71"/>
      <c r="W3915" s="71"/>
      <c r="Y3915" s="71"/>
    </row>
    <row r="3916" spans="1:25" s="70" customFormat="1" x14ac:dyDescent="0.2">
      <c r="A3916" s="67" t="s">
        <v>28</v>
      </c>
      <c r="B3916" s="67" t="s">
        <v>24</v>
      </c>
      <c r="C3916" s="67" t="s">
        <v>26</v>
      </c>
      <c r="D3916" s="67" t="s">
        <v>307</v>
      </c>
      <c r="E3916" s="88">
        <f>+IF(ISNUMBER(DATA!P1064),DATA!P1064,"n/a")</f>
        <v>3.63</v>
      </c>
      <c r="F3916" s="78">
        <f>+IF(ISNUMBER(DATA!Q1064),DATA!Q1064,"n/a")</f>
        <v>8.9999999999999993E-3</v>
      </c>
      <c r="G3916" s="88">
        <f>+IF(ISNUMBER(DATA!Z1064),DATA!Z1064,"n/a")</f>
        <v>3.71</v>
      </c>
      <c r="H3916" s="78">
        <f>+IF(ISNUMBER(DATA!AA1064),DATA!AA1064,"n/a")</f>
        <v>0.01</v>
      </c>
      <c r="I3916" s="88">
        <f>+IF(ISNUMBER(DATA!AJ1064),DATA!AJ1064,"n/a")</f>
        <v>3.73</v>
      </c>
      <c r="J3916" s="78">
        <f>+IF(ISNUMBER(DATA!AK1064),DATA!AK1064,"n/a")</f>
        <v>4.3999999999999997E-2</v>
      </c>
      <c r="K3916" s="88">
        <f>+IF(ISNUMBER(DATA!AT1064),DATA!AT1064,"n/a")</f>
        <v>3.67</v>
      </c>
      <c r="L3916" s="78">
        <f>+IF(ISNUMBER(DATA!AU1064),DATA!AU1064,"n/a")</f>
        <v>0.06</v>
      </c>
      <c r="M3916" s="67"/>
      <c r="N3916" s="67"/>
      <c r="O3916" s="67"/>
      <c r="P3916" s="67"/>
      <c r="Q3916" s="67"/>
      <c r="S3916" s="71"/>
      <c r="U3916" s="71"/>
      <c r="W3916" s="71"/>
      <c r="Y3916" s="71"/>
    </row>
    <row r="3917" spans="1:25" s="70" customFormat="1" x14ac:dyDescent="0.2">
      <c r="A3917" s="67" t="s">
        <v>28</v>
      </c>
      <c r="B3917" s="67" t="s">
        <v>24</v>
      </c>
      <c r="C3917" s="67" t="s">
        <v>26</v>
      </c>
      <c r="D3917" s="67" t="s">
        <v>308</v>
      </c>
      <c r="E3917" s="88">
        <f>+IF(ISNUMBER(DATA!P1065),DATA!P1065,"n/a")</f>
        <v>3.53</v>
      </c>
      <c r="F3917" s="78">
        <f>+IF(ISNUMBER(DATA!Q1065),DATA!Q1065,"n/a")</f>
        <v>0.17899999999999999</v>
      </c>
      <c r="G3917" s="88">
        <f>+IF(ISNUMBER(DATA!Z1065),DATA!Z1065,"n/a")</f>
        <v>3.39</v>
      </c>
      <c r="H3917" s="78">
        <f>+IF(ISNUMBER(DATA!AA1065),DATA!AA1065,"n/a")</f>
        <v>0.115</v>
      </c>
      <c r="I3917" s="88">
        <f>+IF(ISNUMBER(DATA!AJ1065),DATA!AJ1065,"n/a")</f>
        <v>3.29</v>
      </c>
      <c r="J3917" s="78">
        <f>+IF(ISNUMBER(DATA!AK1065),DATA!AK1065,"n/a")</f>
        <v>8.1000000000000003E-2</v>
      </c>
      <c r="K3917" s="88">
        <f>+IF(ISNUMBER(DATA!AT1065),DATA!AT1065,"n/a")</f>
        <v>3.22</v>
      </c>
      <c r="L3917" s="78">
        <f>+IF(ISNUMBER(DATA!AU1065),DATA!AU1065,"n/a")</f>
        <v>9.1999999999999998E-2</v>
      </c>
      <c r="M3917" s="67"/>
      <c r="N3917" s="67"/>
      <c r="O3917" s="67"/>
      <c r="P3917" s="67"/>
      <c r="Q3917" s="67"/>
      <c r="S3917" s="71"/>
      <c r="U3917" s="71"/>
      <c r="W3917" s="71"/>
      <c r="Y3917" s="71"/>
    </row>
    <row r="3918" spans="1:25" s="70" customFormat="1" x14ac:dyDescent="0.2">
      <c r="A3918" s="67" t="s">
        <v>28</v>
      </c>
      <c r="B3918" s="67" t="s">
        <v>24</v>
      </c>
      <c r="C3918" s="67" t="s">
        <v>26</v>
      </c>
      <c r="D3918" s="67" t="s">
        <v>309</v>
      </c>
      <c r="E3918" s="88">
        <f>+IF(ISNUMBER(DATA!P1066),DATA!P1066,"n/a")</f>
        <v>3.17</v>
      </c>
      <c r="F3918" s="78">
        <f>+IF(ISNUMBER(DATA!Q1066),DATA!Q1066,"n/a")</f>
        <v>-7.0000000000000001E-3</v>
      </c>
      <c r="G3918" s="88">
        <f>+IF(ISNUMBER(DATA!Z1066),DATA!Z1066,"n/a")</f>
        <v>3.24</v>
      </c>
      <c r="H3918" s="78">
        <f>+IF(ISNUMBER(DATA!AA1066),DATA!AA1066,"n/a")</f>
        <v>4.0000000000000001E-3</v>
      </c>
      <c r="I3918" s="88">
        <f>+IF(ISNUMBER(DATA!AJ1066),DATA!AJ1066,"n/a")</f>
        <v>3.18</v>
      </c>
      <c r="J3918" s="78">
        <f>+IF(ISNUMBER(DATA!AK1066),DATA!AK1066,"n/a")</f>
        <v>4.0000000000000001E-3</v>
      </c>
      <c r="K3918" s="88">
        <f>+IF(ISNUMBER(DATA!AT1066),DATA!AT1066,"n/a")</f>
        <v>3.19</v>
      </c>
      <c r="L3918" s="78">
        <f>+IF(ISNUMBER(DATA!AU1066),DATA!AU1066,"n/a")</f>
        <v>-3.0000000000000001E-3</v>
      </c>
      <c r="M3918" s="67"/>
      <c r="N3918" s="67"/>
      <c r="O3918" s="67"/>
      <c r="P3918" s="67"/>
      <c r="Q3918" s="67"/>
      <c r="S3918" s="71"/>
      <c r="U3918" s="71"/>
      <c r="W3918" s="71"/>
      <c r="Y3918" s="71"/>
    </row>
    <row r="3919" spans="1:25" s="70" customFormat="1" x14ac:dyDescent="0.2">
      <c r="A3919" s="67" t="s">
        <v>28</v>
      </c>
      <c r="B3919" s="67" t="s">
        <v>24</v>
      </c>
      <c r="C3919" s="67" t="s">
        <v>26</v>
      </c>
      <c r="D3919" s="67" t="s">
        <v>310</v>
      </c>
      <c r="E3919" s="88">
        <f>+IF(ISNUMBER(DATA!P1067),DATA!P1067,"n/a")</f>
        <v>3.29</v>
      </c>
      <c r="F3919" s="78">
        <f>+IF(ISNUMBER(DATA!Q1067),DATA!Q1067,"n/a")</f>
        <v>2.4E-2</v>
      </c>
      <c r="G3919" s="88">
        <f>+IF(ISNUMBER(DATA!Z1067),DATA!Z1067,"n/a")</f>
        <v>3.26</v>
      </c>
      <c r="H3919" s="78">
        <f>+IF(ISNUMBER(DATA!AA1067),DATA!AA1067,"n/a")</f>
        <v>-1E-3</v>
      </c>
      <c r="I3919" s="88">
        <f>+IF(ISNUMBER(DATA!AJ1067),DATA!AJ1067,"n/a")</f>
        <v>3.29</v>
      </c>
      <c r="J3919" s="78">
        <f>+IF(ISNUMBER(DATA!AK1067),DATA!AK1067,"n/a")</f>
        <v>3.0000000000000001E-3</v>
      </c>
      <c r="K3919" s="88">
        <f>+IF(ISNUMBER(DATA!AT1067),DATA!AT1067,"n/a")</f>
        <v>3.29</v>
      </c>
      <c r="L3919" s="78">
        <f>+IF(ISNUMBER(DATA!AU1067),DATA!AU1067,"n/a")</f>
        <v>7.0000000000000001E-3</v>
      </c>
      <c r="M3919" s="67"/>
      <c r="N3919" s="67"/>
      <c r="O3919" s="67"/>
      <c r="P3919" s="67"/>
      <c r="Q3919" s="67"/>
      <c r="S3919" s="71"/>
      <c r="U3919" s="71"/>
      <c r="W3919" s="71"/>
      <c r="Y3919" s="71"/>
    </row>
    <row r="3920" spans="1:25" s="70" customFormat="1" x14ac:dyDescent="0.2">
      <c r="A3920" s="67" t="s">
        <v>28</v>
      </c>
      <c r="B3920" s="67" t="s">
        <v>24</v>
      </c>
      <c r="C3920" s="67" t="s">
        <v>26</v>
      </c>
      <c r="D3920" s="67" t="s">
        <v>311</v>
      </c>
      <c r="E3920" s="88">
        <f>+IF(ISNUMBER(DATA!P1068),DATA!P1068,"n/a")</f>
        <v>3.32</v>
      </c>
      <c r="F3920" s="78">
        <f>+IF(ISNUMBER(DATA!Q1068),DATA!Q1068,"n/a")</f>
        <v>-5.3999999999999999E-2</v>
      </c>
      <c r="G3920" s="88">
        <f>+IF(ISNUMBER(DATA!Z1068),DATA!Z1068,"n/a")</f>
        <v>3.33</v>
      </c>
      <c r="H3920" s="78">
        <f>+IF(ISNUMBER(DATA!AA1068),DATA!AA1068,"n/a")</f>
        <v>-5.1999999999999998E-2</v>
      </c>
      <c r="I3920" s="88">
        <f>+IF(ISNUMBER(DATA!AJ1068),DATA!AJ1068,"n/a")</f>
        <v>3.31</v>
      </c>
      <c r="J3920" s="78">
        <f>+IF(ISNUMBER(DATA!AK1068),DATA!AK1068,"n/a")</f>
        <v>-4.7E-2</v>
      </c>
      <c r="K3920" s="88">
        <f>+IF(ISNUMBER(DATA!AT1068),DATA!AT1068,"n/a")</f>
        <v>3.34</v>
      </c>
      <c r="L3920" s="78">
        <f>+IF(ISNUMBER(DATA!AU1068),DATA!AU1068,"n/a")</f>
        <v>-1.7999999999999999E-2</v>
      </c>
      <c r="M3920" s="67"/>
      <c r="N3920" s="67"/>
      <c r="O3920" s="67"/>
      <c r="P3920" s="67"/>
      <c r="Q3920" s="67"/>
      <c r="S3920" s="71"/>
      <c r="U3920" s="71"/>
      <c r="W3920" s="71"/>
      <c r="Y3920" s="71"/>
    </row>
    <row r="3921" spans="1:25" s="70" customFormat="1" x14ac:dyDescent="0.2">
      <c r="A3921" s="67" t="s">
        <v>28</v>
      </c>
      <c r="B3921" s="67" t="s">
        <v>24</v>
      </c>
      <c r="C3921" s="67" t="s">
        <v>26</v>
      </c>
      <c r="D3921" s="67" t="s">
        <v>312</v>
      </c>
      <c r="E3921" s="88">
        <f>+IF(ISNUMBER(DATA!P1069),DATA!P1069,"n/a")</f>
        <v>3.34</v>
      </c>
      <c r="F3921" s="78">
        <f>+IF(ISNUMBER(DATA!Q1069),DATA!Q1069,"n/a")</f>
        <v>5.0000000000000001E-3</v>
      </c>
      <c r="G3921" s="88">
        <f>+IF(ISNUMBER(DATA!Z1069),DATA!Z1069,"n/a")</f>
        <v>3.34</v>
      </c>
      <c r="H3921" s="78">
        <f>+IF(ISNUMBER(DATA!AA1069),DATA!AA1069,"n/a")</f>
        <v>7.0000000000000001E-3</v>
      </c>
      <c r="I3921" s="88">
        <f>+IF(ISNUMBER(DATA!AJ1069),DATA!AJ1069,"n/a")</f>
        <v>3.32</v>
      </c>
      <c r="J3921" s="78">
        <f>+IF(ISNUMBER(DATA!AK1069),DATA!AK1069,"n/a")</f>
        <v>8.0000000000000002E-3</v>
      </c>
      <c r="K3921" s="88">
        <f>+IF(ISNUMBER(DATA!AT1069),DATA!AT1069,"n/a")</f>
        <v>3.29</v>
      </c>
      <c r="L3921" s="78">
        <f>+IF(ISNUMBER(DATA!AU1069),DATA!AU1069,"n/a")</f>
        <v>1.2E-2</v>
      </c>
      <c r="M3921" s="67"/>
      <c r="N3921" s="67"/>
      <c r="O3921" s="67"/>
      <c r="P3921" s="67"/>
      <c r="Q3921" s="67"/>
      <c r="S3921" s="71"/>
      <c r="U3921" s="71"/>
      <c r="W3921" s="71"/>
      <c r="Y3921" s="71"/>
    </row>
    <row r="3922" spans="1:25" s="70" customFormat="1" x14ac:dyDescent="0.2">
      <c r="A3922" s="67" t="s">
        <v>28</v>
      </c>
      <c r="B3922" s="67" t="s">
        <v>24</v>
      </c>
      <c r="C3922" s="67" t="s">
        <v>26</v>
      </c>
      <c r="D3922" s="67" t="s">
        <v>313</v>
      </c>
      <c r="E3922" s="88">
        <f>+IF(ISNUMBER(DATA!P1070),DATA!P1070,"n/a")</f>
        <v>3.33</v>
      </c>
      <c r="F3922" s="78">
        <f>+IF(ISNUMBER(DATA!Q1070),DATA!Q1070,"n/a")</f>
        <v>0.13400000000000001</v>
      </c>
      <c r="G3922" s="88">
        <f>+IF(ISNUMBER(DATA!Z1070),DATA!Z1070,"n/a")</f>
        <v>3.35</v>
      </c>
      <c r="H3922" s="78">
        <f>+IF(ISNUMBER(DATA!AA1070),DATA!AA1070,"n/a")</f>
        <v>0.16200000000000001</v>
      </c>
      <c r="I3922" s="88">
        <f>+IF(ISNUMBER(DATA!AJ1070),DATA!AJ1070,"n/a")</f>
        <v>3.32</v>
      </c>
      <c r="J3922" s="78">
        <f>+IF(ISNUMBER(DATA!AK1070),DATA!AK1070,"n/a")</f>
        <v>0.16</v>
      </c>
      <c r="K3922" s="88">
        <f>+IF(ISNUMBER(DATA!AT1070),DATA!AT1070,"n/a")</f>
        <v>3.18</v>
      </c>
      <c r="L3922" s="78">
        <f>+IF(ISNUMBER(DATA!AU1070),DATA!AU1070,"n/a")</f>
        <v>0.11600000000000001</v>
      </c>
      <c r="M3922" s="67"/>
      <c r="N3922" s="67"/>
      <c r="O3922" s="67"/>
      <c r="P3922" s="67"/>
      <c r="Q3922" s="67"/>
      <c r="S3922" s="71"/>
      <c r="U3922" s="71"/>
      <c r="W3922" s="71"/>
      <c r="Y3922" s="71"/>
    </row>
    <row r="3923" spans="1:25" s="70" customFormat="1" x14ac:dyDescent="0.2">
      <c r="A3923" s="67" t="s">
        <v>28</v>
      </c>
      <c r="B3923" s="67" t="s">
        <v>24</v>
      </c>
      <c r="C3923" s="67" t="s">
        <v>26</v>
      </c>
      <c r="D3923" s="67" t="s">
        <v>314</v>
      </c>
      <c r="E3923" s="88">
        <f>+IF(ISNUMBER(DATA!P1071),DATA!P1071,"n/a")</f>
        <v>3.13</v>
      </c>
      <c r="F3923" s="78">
        <f>+IF(ISNUMBER(DATA!Q1071),DATA!Q1071,"n/a")</f>
        <v>0.16700000000000001</v>
      </c>
      <c r="G3923" s="88">
        <f>+IF(ISNUMBER(DATA!Z1071),DATA!Z1071,"n/a")</f>
        <v>3.11</v>
      </c>
      <c r="H3923" s="78">
        <f>+IF(ISNUMBER(DATA!AA1071),DATA!AA1071,"n/a")</f>
        <v>0.157</v>
      </c>
      <c r="I3923" s="88">
        <f>+IF(ISNUMBER(DATA!AJ1071),DATA!AJ1071,"n/a")</f>
        <v>3.06</v>
      </c>
      <c r="J3923" s="78">
        <f>+IF(ISNUMBER(DATA!AK1071),DATA!AK1071,"n/a")</f>
        <v>0.19500000000000001</v>
      </c>
      <c r="K3923" s="88">
        <f>+IF(ISNUMBER(DATA!AT1071),DATA!AT1071,"n/a")</f>
        <v>2.99</v>
      </c>
      <c r="L3923" s="78">
        <f>+IF(ISNUMBER(DATA!AU1071),DATA!AU1071,"n/a")</f>
        <v>0.155</v>
      </c>
      <c r="M3923" s="67"/>
      <c r="N3923" s="67"/>
      <c r="O3923" s="67"/>
      <c r="P3923" s="67"/>
      <c r="Q3923" s="67"/>
      <c r="S3923" s="71"/>
      <c r="U3923" s="71"/>
      <c r="W3923" s="71"/>
      <c r="Y3923" s="71"/>
    </row>
    <row r="3924" spans="1:25" s="70" customFormat="1" x14ac:dyDescent="0.2">
      <c r="A3924" s="67" t="s">
        <v>28</v>
      </c>
      <c r="B3924" s="67" t="s">
        <v>24</v>
      </c>
      <c r="C3924" s="67" t="s">
        <v>26</v>
      </c>
      <c r="D3924" s="67" t="s">
        <v>315</v>
      </c>
      <c r="E3924" s="88">
        <f>+IF(ISNUMBER(DATA!P1072),DATA!P1072,"n/a")</f>
        <v>3.45</v>
      </c>
      <c r="F3924" s="78">
        <f>+IF(ISNUMBER(DATA!Q1072),DATA!Q1072,"n/a")</f>
        <v>9.0999999999999998E-2</v>
      </c>
      <c r="G3924" s="88">
        <f>+IF(ISNUMBER(DATA!Z1072),DATA!Z1072,"n/a")</f>
        <v>3.45</v>
      </c>
      <c r="H3924" s="78">
        <f>+IF(ISNUMBER(DATA!AA1072),DATA!AA1072,"n/a")</f>
        <v>0.11700000000000001</v>
      </c>
      <c r="I3924" s="88">
        <f>+IF(ISNUMBER(DATA!AJ1072),DATA!AJ1072,"n/a")</f>
        <v>3.45</v>
      </c>
      <c r="J3924" s="78">
        <f>+IF(ISNUMBER(DATA!AK1072),DATA!AK1072,"n/a")</f>
        <v>0.112</v>
      </c>
      <c r="K3924" s="88">
        <f>+IF(ISNUMBER(DATA!AT1072),DATA!AT1072,"n/a")</f>
        <v>3.37</v>
      </c>
      <c r="L3924" s="78">
        <f>+IF(ISNUMBER(DATA!AU1072),DATA!AU1072,"n/a")</f>
        <v>7.6999999999999999E-2</v>
      </c>
      <c r="M3924" s="67"/>
      <c r="N3924" s="67"/>
      <c r="O3924" s="67"/>
      <c r="P3924" s="67"/>
      <c r="Q3924" s="67"/>
      <c r="S3924" s="71"/>
      <c r="U3924" s="71"/>
      <c r="W3924" s="71"/>
      <c r="Y3924" s="71"/>
    </row>
    <row r="3925" spans="1:25" s="70" customFormat="1" x14ac:dyDescent="0.2">
      <c r="A3925" s="67" t="s">
        <v>28</v>
      </c>
      <c r="B3925" s="67" t="s">
        <v>24</v>
      </c>
      <c r="C3925" s="67" t="s">
        <v>26</v>
      </c>
      <c r="D3925" s="67" t="s">
        <v>316</v>
      </c>
      <c r="E3925" s="88">
        <f>+IF(ISNUMBER(DATA!P1073),DATA!P1073,"n/a")</f>
        <v>2.64</v>
      </c>
      <c r="F3925" s="78">
        <f>+IF(ISNUMBER(DATA!Q1073),DATA!Q1073,"n/a")</f>
        <v>4.1000000000000002E-2</v>
      </c>
      <c r="G3925" s="88">
        <f>+IF(ISNUMBER(DATA!Z1073),DATA!Z1073,"n/a")</f>
        <v>2.62</v>
      </c>
      <c r="H3925" s="78">
        <f>+IF(ISNUMBER(DATA!AA1073),DATA!AA1073,"n/a")</f>
        <v>4.2999999999999997E-2</v>
      </c>
      <c r="I3925" s="88">
        <f>+IF(ISNUMBER(DATA!AJ1073),DATA!AJ1073,"n/a")</f>
        <v>2.66</v>
      </c>
      <c r="J3925" s="78">
        <f>+IF(ISNUMBER(DATA!AK1073),DATA!AK1073,"n/a")</f>
        <v>7.4999999999999997E-2</v>
      </c>
      <c r="K3925" s="88">
        <f>+IF(ISNUMBER(DATA!AT1073),DATA!AT1073,"n/a")</f>
        <v>2.68</v>
      </c>
      <c r="L3925" s="78">
        <f>+IF(ISNUMBER(DATA!AU1073),DATA!AU1073,"n/a")</f>
        <v>8.6999999999999994E-2</v>
      </c>
      <c r="M3925" s="67"/>
      <c r="N3925" s="67"/>
      <c r="O3925" s="67"/>
      <c r="P3925" s="67"/>
      <c r="Q3925" s="67"/>
      <c r="S3925" s="71"/>
      <c r="U3925" s="71"/>
      <c r="W3925" s="71"/>
      <c r="Y3925" s="71"/>
    </row>
    <row r="3926" spans="1:25" s="70" customFormat="1" x14ac:dyDescent="0.2">
      <c r="A3926" s="67" t="s">
        <v>28</v>
      </c>
      <c r="B3926" s="67" t="s">
        <v>24</v>
      </c>
      <c r="C3926" s="67" t="s">
        <v>26</v>
      </c>
      <c r="D3926" s="67" t="s">
        <v>317</v>
      </c>
      <c r="E3926" s="88">
        <f>+IF(ISNUMBER(DATA!P1074),DATA!P1074,"n/a")</f>
        <v>3.77</v>
      </c>
      <c r="F3926" s="78">
        <f>+IF(ISNUMBER(DATA!Q1074),DATA!Q1074,"n/a")</f>
        <v>0.38300000000000001</v>
      </c>
      <c r="G3926" s="88">
        <f>+IF(ISNUMBER(DATA!Z1074),DATA!Z1074,"n/a")</f>
        <v>3.68</v>
      </c>
      <c r="H3926" s="78">
        <f>+IF(ISNUMBER(DATA!AA1074),DATA!AA1074,"n/a")</f>
        <v>0.34799999999999998</v>
      </c>
      <c r="I3926" s="88">
        <f>+IF(ISNUMBER(DATA!AJ1074),DATA!AJ1074,"n/a")</f>
        <v>3.64</v>
      </c>
      <c r="J3926" s="78">
        <f>+IF(ISNUMBER(DATA!AK1074),DATA!AK1074,"n/a")</f>
        <v>0.34499999999999997</v>
      </c>
      <c r="K3926" s="88">
        <f>+IF(ISNUMBER(DATA!AT1074),DATA!AT1074,"n/a")</f>
        <v>3.45</v>
      </c>
      <c r="L3926" s="78">
        <f>+IF(ISNUMBER(DATA!AU1074),DATA!AU1074,"n/a")</f>
        <v>0.28000000000000003</v>
      </c>
      <c r="M3926" s="67"/>
      <c r="N3926" s="67"/>
      <c r="O3926" s="67"/>
      <c r="P3926" s="67"/>
      <c r="Q3926" s="67"/>
      <c r="S3926" s="71"/>
      <c r="U3926" s="71"/>
      <c r="W3926" s="71"/>
      <c r="Y3926" s="71"/>
    </row>
    <row r="3927" spans="1:25" s="70" customFormat="1" x14ac:dyDescent="0.2">
      <c r="A3927" s="67" t="s">
        <v>28</v>
      </c>
      <c r="B3927" s="67" t="s">
        <v>24</v>
      </c>
      <c r="C3927" s="67" t="s">
        <v>26</v>
      </c>
      <c r="D3927" s="67" t="s">
        <v>318</v>
      </c>
      <c r="E3927" s="88">
        <f>+IF(ISNUMBER(DATA!P1075),DATA!P1075,"n/a")</f>
        <v>3.65</v>
      </c>
      <c r="F3927" s="78">
        <f>+IF(ISNUMBER(DATA!Q1075),DATA!Q1075,"n/a")</f>
        <v>7.5999999999999998E-2</v>
      </c>
      <c r="G3927" s="88">
        <f>+IF(ISNUMBER(DATA!Z1075),DATA!Z1075,"n/a")</f>
        <v>3.59</v>
      </c>
      <c r="H3927" s="78">
        <f>+IF(ISNUMBER(DATA!AA1075),DATA!AA1075,"n/a")</f>
        <v>4.1000000000000002E-2</v>
      </c>
      <c r="I3927" s="88">
        <f>+IF(ISNUMBER(DATA!AJ1075),DATA!AJ1075,"n/a")</f>
        <v>3.57</v>
      </c>
      <c r="J3927" s="78">
        <f>+IF(ISNUMBER(DATA!AK1075),DATA!AK1075,"n/a")</f>
        <v>3.9E-2</v>
      </c>
      <c r="K3927" s="88">
        <f>+IF(ISNUMBER(DATA!AT1075),DATA!AT1075,"n/a")</f>
        <v>3.53</v>
      </c>
      <c r="L3927" s="78">
        <f>+IF(ISNUMBER(DATA!AU1075),DATA!AU1075,"n/a")</f>
        <v>0.04</v>
      </c>
      <c r="M3927" s="67"/>
      <c r="N3927" s="67"/>
      <c r="O3927" s="67"/>
      <c r="P3927" s="67"/>
      <c r="Q3927" s="67"/>
      <c r="S3927" s="71"/>
      <c r="U3927" s="71"/>
      <c r="W3927" s="71"/>
      <c r="Y3927" s="71"/>
    </row>
    <row r="3928" spans="1:25" s="70" customFormat="1" x14ac:dyDescent="0.2">
      <c r="A3928" s="67" t="s">
        <v>28</v>
      </c>
      <c r="B3928" s="67" t="s">
        <v>24</v>
      </c>
      <c r="C3928" s="67" t="s">
        <v>26</v>
      </c>
      <c r="D3928" s="67" t="s">
        <v>319</v>
      </c>
      <c r="E3928" s="88">
        <f>+IF(ISNUMBER(DATA!P1076),DATA!P1076,"n/a")</f>
        <v>3.3</v>
      </c>
      <c r="F3928" s="78">
        <f>+IF(ISNUMBER(DATA!Q1076),DATA!Q1076,"n/a")</f>
        <v>-2E-3</v>
      </c>
      <c r="G3928" s="88">
        <f>+IF(ISNUMBER(DATA!Z1076),DATA!Z1076,"n/a")</f>
        <v>3.31</v>
      </c>
      <c r="H3928" s="78">
        <f>+IF(ISNUMBER(DATA!AA1076),DATA!AA1076,"n/a")</f>
        <v>-0.02</v>
      </c>
      <c r="I3928" s="88">
        <f>+IF(ISNUMBER(DATA!AJ1076),DATA!AJ1076,"n/a")</f>
        <v>3.27</v>
      </c>
      <c r="J3928" s="78">
        <f>+IF(ISNUMBER(DATA!AK1076),DATA!AK1076,"n/a")</f>
        <v>-1.6E-2</v>
      </c>
      <c r="K3928" s="88">
        <f>+IF(ISNUMBER(DATA!AT1076),DATA!AT1076,"n/a")</f>
        <v>3.22</v>
      </c>
      <c r="L3928" s="78">
        <f>+IF(ISNUMBER(DATA!AU1076),DATA!AU1076,"n/a")</f>
        <v>-3.4000000000000002E-2</v>
      </c>
      <c r="M3928" s="67"/>
      <c r="N3928" s="67"/>
      <c r="O3928" s="67"/>
      <c r="P3928" s="67"/>
      <c r="Q3928" s="67"/>
      <c r="S3928" s="71"/>
      <c r="U3928" s="71"/>
      <c r="W3928" s="71"/>
      <c r="Y3928" s="71"/>
    </row>
    <row r="3929" spans="1:25" s="70" customFormat="1" x14ac:dyDescent="0.2">
      <c r="A3929" s="67" t="s">
        <v>28</v>
      </c>
      <c r="B3929" s="67" t="s">
        <v>24</v>
      </c>
      <c r="C3929" s="67" t="s">
        <v>26</v>
      </c>
      <c r="D3929" s="67" t="s">
        <v>320</v>
      </c>
      <c r="E3929" s="88">
        <f>+IF(ISNUMBER(DATA!P1077),DATA!P1077,"n/a")</f>
        <v>3.34</v>
      </c>
      <c r="F3929" s="78">
        <f>+IF(ISNUMBER(DATA!Q1077),DATA!Q1077,"n/a")</f>
        <v>0.16700000000000001</v>
      </c>
      <c r="G3929" s="88">
        <f>+IF(ISNUMBER(DATA!Z1077),DATA!Z1077,"n/a")</f>
        <v>2.97</v>
      </c>
      <c r="H3929" s="78">
        <f>+IF(ISNUMBER(DATA!AA1077),DATA!AA1077,"n/a")</f>
        <v>-1.4999999999999999E-2</v>
      </c>
      <c r="I3929" s="88">
        <f>+IF(ISNUMBER(DATA!AJ1077),DATA!AJ1077,"n/a")</f>
        <v>3.06</v>
      </c>
      <c r="J3929" s="78">
        <f>+IF(ISNUMBER(DATA!AK1077),DATA!AK1077,"n/a")</f>
        <v>0.04</v>
      </c>
      <c r="K3929" s="88">
        <f>+IF(ISNUMBER(DATA!AT1077),DATA!AT1077,"n/a")</f>
        <v>3.07</v>
      </c>
      <c r="L3929" s="78">
        <f>+IF(ISNUMBER(DATA!AU1077),DATA!AU1077,"n/a")</f>
        <v>6.8000000000000005E-2</v>
      </c>
      <c r="M3929" s="67"/>
      <c r="N3929" s="67"/>
      <c r="O3929" s="67"/>
      <c r="P3929" s="67"/>
      <c r="Q3929" s="67"/>
      <c r="S3929" s="71"/>
      <c r="U3929" s="71"/>
      <c r="W3929" s="71"/>
      <c r="Y3929" s="71"/>
    </row>
    <row r="3930" spans="1:25" s="70" customFormat="1" x14ac:dyDescent="0.2">
      <c r="A3930" s="67" t="s">
        <v>28</v>
      </c>
      <c r="B3930" s="67" t="s">
        <v>24</v>
      </c>
      <c r="C3930" s="67" t="s">
        <v>26</v>
      </c>
      <c r="D3930" s="67" t="s">
        <v>321</v>
      </c>
      <c r="E3930" s="88">
        <f>+IF(ISNUMBER(DATA!P1078),DATA!P1078,"n/a")</f>
        <v>3.59</v>
      </c>
      <c r="F3930" s="78">
        <f>+IF(ISNUMBER(DATA!Q1078),DATA!Q1078,"n/a")</f>
        <v>4.7E-2</v>
      </c>
      <c r="G3930" s="88">
        <f>+IF(ISNUMBER(DATA!Z1078),DATA!Z1078,"n/a")</f>
        <v>3.62</v>
      </c>
      <c r="H3930" s="78">
        <f>+IF(ISNUMBER(DATA!AA1078),DATA!AA1078,"n/a")</f>
        <v>3.5999999999999997E-2</v>
      </c>
      <c r="I3930" s="88">
        <f>+IF(ISNUMBER(DATA!AJ1078),DATA!AJ1078,"n/a")</f>
        <v>3.58</v>
      </c>
      <c r="J3930" s="78">
        <f>+IF(ISNUMBER(DATA!AK1078),DATA!AK1078,"n/a")</f>
        <v>2.4E-2</v>
      </c>
      <c r="K3930" s="88">
        <f>+IF(ISNUMBER(DATA!AT1078),DATA!AT1078,"n/a")</f>
        <v>3.47</v>
      </c>
      <c r="L3930" s="78">
        <f>+IF(ISNUMBER(DATA!AU1078),DATA!AU1078,"n/a")</f>
        <v>1.2E-2</v>
      </c>
      <c r="M3930" s="67"/>
      <c r="N3930" s="67"/>
      <c r="O3930" s="67"/>
      <c r="P3930" s="67"/>
      <c r="Q3930" s="67"/>
      <c r="S3930" s="71"/>
      <c r="U3930" s="71"/>
      <c r="W3930" s="71"/>
      <c r="Y3930" s="71"/>
    </row>
    <row r="3931" spans="1:25" s="70" customFormat="1" x14ac:dyDescent="0.2">
      <c r="A3931" s="67" t="s">
        <v>28</v>
      </c>
      <c r="B3931" s="67" t="s">
        <v>24</v>
      </c>
      <c r="C3931" s="67" t="s">
        <v>26</v>
      </c>
      <c r="D3931" s="67" t="s">
        <v>347</v>
      </c>
      <c r="E3931" s="88">
        <f>+IF(ISNUMBER(DATA!P1079),DATA!P1079,"n/a")</f>
        <v>1.64</v>
      </c>
      <c r="F3931" s="78">
        <f>+IF(ISNUMBER(DATA!Q1079),DATA!Q1079,"n/a")</f>
        <v>-0.16300000000000001</v>
      </c>
      <c r="G3931" s="88">
        <f>+IF(ISNUMBER(DATA!Z1079),DATA!Z1079,"n/a")</f>
        <v>2.09</v>
      </c>
      <c r="H3931" s="78">
        <f>+IF(ISNUMBER(DATA!AA1079),DATA!AA1079,"n/a")</f>
        <v>0.34399999999999997</v>
      </c>
      <c r="I3931" s="88">
        <f>+IF(ISNUMBER(DATA!AJ1079),DATA!AJ1079,"n/a")</f>
        <v>2.08</v>
      </c>
      <c r="J3931" s="78">
        <f>+IF(ISNUMBER(DATA!AK1079),DATA!AK1079,"n/a")</f>
        <v>0.32300000000000001</v>
      </c>
      <c r="K3931" s="88">
        <f>+IF(ISNUMBER(DATA!AT1079),DATA!AT1079,"n/a")</f>
        <v>1.94</v>
      </c>
      <c r="L3931" s="78">
        <f>+IF(ISNUMBER(DATA!AU1079),DATA!AU1079,"n/a")</f>
        <v>0.24099999999999999</v>
      </c>
      <c r="M3931" s="67"/>
      <c r="N3931" s="67"/>
      <c r="O3931" s="67"/>
      <c r="P3931" s="67"/>
      <c r="Q3931" s="67"/>
      <c r="S3931" s="71"/>
      <c r="U3931" s="71"/>
      <c r="W3931" s="71"/>
      <c r="Y3931" s="71"/>
    </row>
    <row r="3932" spans="1:25" s="70" customFormat="1" x14ac:dyDescent="0.2">
      <c r="A3932" s="67" t="s">
        <v>28</v>
      </c>
      <c r="B3932" s="67" t="s">
        <v>24</v>
      </c>
      <c r="C3932" s="67" t="s">
        <v>26</v>
      </c>
      <c r="D3932" s="67" t="s">
        <v>348</v>
      </c>
      <c r="E3932" s="88">
        <f>+IF(ISNUMBER(DATA!P1080),DATA!P1080,"n/a")</f>
        <v>2.8</v>
      </c>
      <c r="F3932" s="78">
        <f>+IF(ISNUMBER(DATA!Q1080),DATA!Q1080,"n/a")</f>
        <v>0.20599999999999999</v>
      </c>
      <c r="G3932" s="88">
        <f>+IF(ISNUMBER(DATA!Z1080),DATA!Z1080,"n/a")</f>
        <v>2.73</v>
      </c>
      <c r="H3932" s="78">
        <f>+IF(ISNUMBER(DATA!AA1080),DATA!AA1080,"n/a")</f>
        <v>0.107</v>
      </c>
      <c r="I3932" s="88">
        <f>+IF(ISNUMBER(DATA!AJ1080),DATA!AJ1080,"n/a")</f>
        <v>2.5499999999999998</v>
      </c>
      <c r="J3932" s="78">
        <f>+IF(ISNUMBER(DATA!AK1080),DATA!AK1080,"n/a")</f>
        <v>7.6999999999999999E-2</v>
      </c>
      <c r="K3932" s="88">
        <f>+IF(ISNUMBER(DATA!AT1080),DATA!AT1080,"n/a")</f>
        <v>2.48</v>
      </c>
      <c r="L3932" s="78">
        <f>+IF(ISNUMBER(DATA!AU1080),DATA!AU1080,"n/a")</f>
        <v>6.8000000000000005E-2</v>
      </c>
      <c r="M3932" s="67"/>
      <c r="N3932" s="67"/>
      <c r="O3932" s="67"/>
      <c r="P3932" s="67"/>
      <c r="Q3932" s="67"/>
      <c r="S3932" s="71"/>
      <c r="U3932" s="71"/>
      <c r="W3932" s="71"/>
      <c r="Y3932" s="71"/>
    </row>
    <row r="3933" spans="1:25" x14ac:dyDescent="0.2">
      <c r="E3933" s="101"/>
      <c r="F3933" s="103"/>
      <c r="G3933" s="101"/>
      <c r="H3933" s="103"/>
      <c r="I3933" s="101"/>
      <c r="J3933" s="103"/>
      <c r="K3933" s="101"/>
      <c r="L3933" s="103"/>
    </row>
    <row r="3934" spans="1:25" s="70" customFormat="1" x14ac:dyDescent="0.2">
      <c r="A3934" s="67" t="s">
        <v>20</v>
      </c>
      <c r="B3934" s="67" t="s">
        <v>23</v>
      </c>
      <c r="C3934" s="67" t="s">
        <v>0</v>
      </c>
      <c r="D3934" s="67" t="s">
        <v>274</v>
      </c>
      <c r="E3934" s="77">
        <f>+IF(ISNUMBER(DATA!H491),DATA!H491,"n/a")</f>
        <v>9451</v>
      </c>
      <c r="F3934" s="78">
        <f>+IF(ISNUMBER(DATA!I491),DATA!I491,"n/a")</f>
        <v>3.1E-2</v>
      </c>
      <c r="G3934" s="77">
        <f>+IF(ISNUMBER(DATA!R491),DATA!R491,"n/a")</f>
        <v>27995</v>
      </c>
      <c r="H3934" s="78">
        <f>+IF(ISNUMBER(DATA!S491),DATA!S491,"n/a")</f>
        <v>9.5000000000000001E-2</v>
      </c>
      <c r="I3934" s="77">
        <f>+IF(ISNUMBER(DATA!AB491),DATA!AB491,"n/a")</f>
        <v>57567</v>
      </c>
      <c r="J3934" s="78">
        <f>+IF(ISNUMBER(DATA!AC491),DATA!AC491,"n/a")</f>
        <v>8.3000000000000004E-2</v>
      </c>
      <c r="K3934" s="77">
        <f>+IF(ISNUMBER(DATA!AL491),DATA!AL491,"n/a")</f>
        <v>130488</v>
      </c>
      <c r="L3934" s="78">
        <f>+IF(ISNUMBER(DATA!AM491),DATA!AM491,"n/a")</f>
        <v>0.114</v>
      </c>
      <c r="M3934" s="67"/>
      <c r="N3934" s="67"/>
      <c r="O3934" s="67"/>
      <c r="P3934" s="67"/>
      <c r="Q3934" s="67"/>
      <c r="S3934" s="71"/>
      <c r="U3934" s="71"/>
      <c r="W3934" s="71"/>
      <c r="Y3934" s="71"/>
    </row>
    <row r="3935" spans="1:25" s="70" customFormat="1" x14ac:dyDescent="0.2">
      <c r="A3935" s="67" t="s">
        <v>20</v>
      </c>
      <c r="B3935" s="67" t="s">
        <v>23</v>
      </c>
      <c r="C3935" s="67" t="s">
        <v>0</v>
      </c>
      <c r="D3935" s="67" t="s">
        <v>275</v>
      </c>
      <c r="E3935" s="77">
        <f>+IF(ISNUMBER(DATA!H492),DATA!H492,"n/a")</f>
        <v>15284</v>
      </c>
      <c r="F3935" s="78">
        <f>+IF(ISNUMBER(DATA!I492),DATA!I492,"n/a")</f>
        <v>4.8810000000000002</v>
      </c>
      <c r="G3935" s="77">
        <f>+IF(ISNUMBER(DATA!R492),DATA!R492,"n/a")</f>
        <v>44620</v>
      </c>
      <c r="H3935" s="78">
        <f>+IF(ISNUMBER(DATA!S492),DATA!S492,"n/a")</f>
        <v>5.8019999999999996</v>
      </c>
      <c r="I3935" s="77">
        <f>+IF(ISNUMBER(DATA!AB492),DATA!AB492,"n/a")</f>
        <v>66597</v>
      </c>
      <c r="J3935" s="78">
        <f>+IF(ISNUMBER(DATA!AC492),DATA!AC492,"n/a")</f>
        <v>5.5609999999999999</v>
      </c>
      <c r="K3935" s="77">
        <f>+IF(ISNUMBER(DATA!AL492),DATA!AL492,"n/a")</f>
        <v>101136</v>
      </c>
      <c r="L3935" s="78">
        <f>+IF(ISNUMBER(DATA!AM492),DATA!AM492,"n/a")</f>
        <v>6.1219999999999999</v>
      </c>
      <c r="M3935" s="67"/>
      <c r="N3935" s="67"/>
      <c r="O3935" s="67"/>
      <c r="P3935" s="67"/>
      <c r="Q3935" s="67"/>
      <c r="S3935" s="71"/>
      <c r="U3935" s="71"/>
      <c r="W3935" s="71"/>
      <c r="Y3935" s="71"/>
    </row>
    <row r="3936" spans="1:25" s="70" customFormat="1" x14ac:dyDescent="0.2">
      <c r="A3936" s="67" t="s">
        <v>20</v>
      </c>
      <c r="B3936" s="67" t="s">
        <v>23</v>
      </c>
      <c r="C3936" s="67" t="s">
        <v>0</v>
      </c>
      <c r="D3936" s="67" t="s">
        <v>276</v>
      </c>
      <c r="E3936" s="77">
        <f>+IF(ISNUMBER(DATA!H493),DATA!H493,"n/a")</f>
        <v>9533</v>
      </c>
      <c r="F3936" s="78">
        <f>+IF(ISNUMBER(DATA!I493),DATA!I493,"n/a")</f>
        <v>-0.55500000000000005</v>
      </c>
      <c r="G3936" s="77">
        <f>+IF(ISNUMBER(DATA!R493),DATA!R493,"n/a")</f>
        <v>26964</v>
      </c>
      <c r="H3936" s="78">
        <f>+IF(ISNUMBER(DATA!S493),DATA!S493,"n/a")</f>
        <v>-0.58099999999999996</v>
      </c>
      <c r="I3936" s="77">
        <f>+IF(ISNUMBER(DATA!AB493),DATA!AB493,"n/a")</f>
        <v>101573</v>
      </c>
      <c r="J3936" s="78">
        <f>+IF(ISNUMBER(DATA!AC493),DATA!AC493,"n/a")</f>
        <v>-0.20699999999999999</v>
      </c>
      <c r="K3936" s="77">
        <f>+IF(ISNUMBER(DATA!AL493),DATA!AL493,"n/a")</f>
        <v>295006</v>
      </c>
      <c r="L3936" s="78">
        <f>+IF(ISNUMBER(DATA!AM493),DATA!AM493,"n/a")</f>
        <v>0.01</v>
      </c>
      <c r="M3936" s="67"/>
      <c r="N3936" s="67"/>
      <c r="O3936" s="67"/>
      <c r="P3936" s="67"/>
      <c r="Q3936" s="67"/>
      <c r="S3936" s="71"/>
      <c r="U3936" s="71"/>
      <c r="W3936" s="71"/>
      <c r="Y3936" s="71"/>
    </row>
    <row r="3937" spans="1:25" s="70" customFormat="1" x14ac:dyDescent="0.2">
      <c r="A3937" s="67" t="s">
        <v>20</v>
      </c>
      <c r="B3937" s="67" t="s">
        <v>23</v>
      </c>
      <c r="C3937" s="67" t="s">
        <v>0</v>
      </c>
      <c r="D3937" s="67" t="s">
        <v>277</v>
      </c>
      <c r="E3937" s="77">
        <f>+IF(ISNUMBER(DATA!H494),DATA!H494,"n/a")</f>
        <v>2511</v>
      </c>
      <c r="F3937" s="78">
        <f>+IF(ISNUMBER(DATA!I494),DATA!I494,"n/a")</f>
        <v>4.5380000000000003</v>
      </c>
      <c r="G3937" s="77">
        <f>+IF(ISNUMBER(DATA!R494),DATA!R494,"n/a")</f>
        <v>6286</v>
      </c>
      <c r="H3937" s="78">
        <f>+IF(ISNUMBER(DATA!S494),DATA!S494,"n/a")</f>
        <v>-0.36699999999999999</v>
      </c>
      <c r="I3937" s="77">
        <f>+IF(ISNUMBER(DATA!AB494),DATA!AB494,"n/a")</f>
        <v>10219</v>
      </c>
      <c r="J3937" s="78">
        <f>+IF(ISNUMBER(DATA!AC494),DATA!AC494,"n/a")</f>
        <v>-0.41799999999999998</v>
      </c>
      <c r="K3937" s="77">
        <f>+IF(ISNUMBER(DATA!AL494),DATA!AL494,"n/a")</f>
        <v>16686</v>
      </c>
      <c r="L3937" s="78">
        <f>+IF(ISNUMBER(DATA!AM494),DATA!AM494,"n/a")</f>
        <v>-0.28499999999999998</v>
      </c>
      <c r="M3937" s="67"/>
      <c r="N3937" s="67"/>
      <c r="O3937" s="67"/>
      <c r="P3937" s="67"/>
      <c r="Q3937" s="67"/>
      <c r="S3937" s="71"/>
      <c r="U3937" s="71"/>
      <c r="W3937" s="71"/>
      <c r="Y3937" s="71"/>
    </row>
    <row r="3938" spans="1:25" s="70" customFormat="1" x14ac:dyDescent="0.2">
      <c r="A3938" s="67" t="s">
        <v>20</v>
      </c>
      <c r="B3938" s="67" t="s">
        <v>23</v>
      </c>
      <c r="C3938" s="67" t="s">
        <v>0</v>
      </c>
      <c r="D3938" s="67" t="s">
        <v>278</v>
      </c>
      <c r="E3938" s="77">
        <f>+IF(ISNUMBER(DATA!H495),DATA!H495,"n/a")</f>
        <v>22317</v>
      </c>
      <c r="F3938" s="78">
        <f>+IF(ISNUMBER(DATA!I495),DATA!I495,"n/a")</f>
        <v>0.17899999999999999</v>
      </c>
      <c r="G3938" s="77">
        <f>+IF(ISNUMBER(DATA!R495),DATA!R495,"n/a")</f>
        <v>37603</v>
      </c>
      <c r="H3938" s="78">
        <f>+IF(ISNUMBER(DATA!S495),DATA!S495,"n/a")</f>
        <v>-0.27700000000000002</v>
      </c>
      <c r="I3938" s="77">
        <f>+IF(ISNUMBER(DATA!AB495),DATA!AB495,"n/a")</f>
        <v>66350</v>
      </c>
      <c r="J3938" s="78">
        <f>+IF(ISNUMBER(DATA!AC495),DATA!AC495,"n/a")</f>
        <v>-0.39</v>
      </c>
      <c r="K3938" s="77">
        <f>+IF(ISNUMBER(DATA!AL495),DATA!AL495,"n/a")</f>
        <v>181284</v>
      </c>
      <c r="L3938" s="78">
        <f>+IF(ISNUMBER(DATA!AM495),DATA!AM495,"n/a")</f>
        <v>-0.253</v>
      </c>
      <c r="M3938" s="67"/>
      <c r="N3938" s="67"/>
      <c r="O3938" s="67"/>
      <c r="P3938" s="67"/>
      <c r="Q3938" s="67"/>
      <c r="S3938" s="71"/>
      <c r="U3938" s="71"/>
      <c r="W3938" s="71"/>
      <c r="Y3938" s="71"/>
    </row>
    <row r="3939" spans="1:25" s="70" customFormat="1" x14ac:dyDescent="0.2">
      <c r="A3939" s="67" t="s">
        <v>20</v>
      </c>
      <c r="B3939" s="67" t="s">
        <v>23</v>
      </c>
      <c r="C3939" s="67" t="s">
        <v>0</v>
      </c>
      <c r="D3939" s="67" t="s">
        <v>279</v>
      </c>
      <c r="E3939" s="77">
        <f>+IF(ISNUMBER(DATA!H496),DATA!H496,"n/a")</f>
        <v>1706</v>
      </c>
      <c r="F3939" s="78">
        <f>+IF(ISNUMBER(DATA!I496),DATA!I496,"n/a")</f>
        <v>-0.88700000000000001</v>
      </c>
      <c r="G3939" s="77">
        <f>+IF(ISNUMBER(DATA!R496),DATA!R496,"n/a")</f>
        <v>4645</v>
      </c>
      <c r="H3939" s="78">
        <f>+IF(ISNUMBER(DATA!S496),DATA!S496,"n/a")</f>
        <v>-0.88700000000000001</v>
      </c>
      <c r="I3939" s="77">
        <f>+IF(ISNUMBER(DATA!AB496),DATA!AB496,"n/a")</f>
        <v>52719</v>
      </c>
      <c r="J3939" s="78">
        <f>+IF(ISNUMBER(DATA!AC496),DATA!AC496,"n/a")</f>
        <v>-0.376</v>
      </c>
      <c r="K3939" s="77">
        <f>+IF(ISNUMBER(DATA!AL496),DATA!AL496,"n/a")</f>
        <v>196276</v>
      </c>
      <c r="L3939" s="78">
        <f>+IF(ISNUMBER(DATA!AM496),DATA!AM496,"n/a")</f>
        <v>-7.1999999999999995E-2</v>
      </c>
      <c r="M3939" s="67"/>
      <c r="N3939" s="67"/>
      <c r="O3939" s="67"/>
      <c r="P3939" s="67"/>
      <c r="Q3939" s="67"/>
      <c r="S3939" s="71"/>
      <c r="U3939" s="71"/>
      <c r="W3939" s="71"/>
      <c r="Y3939" s="71"/>
    </row>
    <row r="3940" spans="1:25" s="70" customFormat="1" x14ac:dyDescent="0.2">
      <c r="A3940" s="67" t="s">
        <v>20</v>
      </c>
      <c r="B3940" s="67" t="s">
        <v>23</v>
      </c>
      <c r="C3940" s="67" t="s">
        <v>0</v>
      </c>
      <c r="D3940" s="67" t="s">
        <v>280</v>
      </c>
      <c r="E3940" s="77">
        <f>+IF(ISNUMBER(DATA!H497),DATA!H497,"n/a")</f>
        <v>1466</v>
      </c>
      <c r="F3940" s="78">
        <f>+IF(ISNUMBER(DATA!I497),DATA!I497,"n/a")</f>
        <v>-0.08</v>
      </c>
      <c r="G3940" s="77">
        <f>+IF(ISNUMBER(DATA!R497),DATA!R497,"n/a")</f>
        <v>7353</v>
      </c>
      <c r="H3940" s="78">
        <f>+IF(ISNUMBER(DATA!S497),DATA!S497,"n/a")</f>
        <v>0.32200000000000001</v>
      </c>
      <c r="I3940" s="77">
        <f>+IF(ISNUMBER(DATA!AB497),DATA!AB497,"n/a")</f>
        <v>27459</v>
      </c>
      <c r="J3940" s="78">
        <f>+IF(ISNUMBER(DATA!AC497),DATA!AC497,"n/a")</f>
        <v>1.6459999999999999</v>
      </c>
      <c r="K3940" s="77">
        <f>+IF(ISNUMBER(DATA!AL497),DATA!AL497,"n/a")</f>
        <v>65387</v>
      </c>
      <c r="L3940" s="78">
        <f>+IF(ISNUMBER(DATA!AM497),DATA!AM497,"n/a")</f>
        <v>2.0649999999999999</v>
      </c>
      <c r="M3940" s="67"/>
      <c r="N3940" s="67"/>
      <c r="O3940" s="67"/>
      <c r="P3940" s="67"/>
      <c r="Q3940" s="67"/>
      <c r="S3940" s="71"/>
      <c r="U3940" s="71"/>
      <c r="W3940" s="71"/>
      <c r="Y3940" s="71"/>
    </row>
    <row r="3941" spans="1:25" s="70" customFormat="1" x14ac:dyDescent="0.2">
      <c r="A3941" s="67" t="s">
        <v>20</v>
      </c>
      <c r="B3941" s="67" t="s">
        <v>23</v>
      </c>
      <c r="C3941" s="67" t="s">
        <v>0</v>
      </c>
      <c r="D3941" s="67" t="s">
        <v>281</v>
      </c>
      <c r="E3941" s="77">
        <f>+IF(ISNUMBER(DATA!H498),DATA!H498,"n/a")</f>
        <v>48981</v>
      </c>
      <c r="F3941" s="78">
        <f>+IF(ISNUMBER(DATA!I498),DATA!I498,"n/a")</f>
        <v>1.7999999999999999E-2</v>
      </c>
      <c r="G3941" s="77">
        <f>+IF(ISNUMBER(DATA!R498),DATA!R498,"n/a")</f>
        <v>146386</v>
      </c>
      <c r="H3941" s="78">
        <f>+IF(ISNUMBER(DATA!S498),DATA!S498,"n/a")</f>
        <v>4.1000000000000002E-2</v>
      </c>
      <c r="I3941" s="77">
        <f>+IF(ISNUMBER(DATA!AB498),DATA!AB498,"n/a")</f>
        <v>311776</v>
      </c>
      <c r="J3941" s="78">
        <f>+IF(ISNUMBER(DATA!AC498),DATA!AC498,"n/a")</f>
        <v>0.105</v>
      </c>
      <c r="K3941" s="77">
        <f>+IF(ISNUMBER(DATA!AL498),DATA!AL498,"n/a")</f>
        <v>699780</v>
      </c>
      <c r="L3941" s="78">
        <f>+IF(ISNUMBER(DATA!AM498),DATA!AM498,"n/a")</f>
        <v>0.161</v>
      </c>
      <c r="M3941" s="67"/>
      <c r="N3941" s="67"/>
      <c r="O3941" s="67"/>
      <c r="P3941" s="67"/>
      <c r="Q3941" s="67"/>
      <c r="S3941" s="71"/>
      <c r="U3941" s="71"/>
      <c r="W3941" s="71"/>
      <c r="Y3941" s="71"/>
    </row>
    <row r="3942" spans="1:25" s="70" customFormat="1" x14ac:dyDescent="0.2">
      <c r="A3942" s="67" t="s">
        <v>20</v>
      </c>
      <c r="B3942" s="67" t="s">
        <v>23</v>
      </c>
      <c r="C3942" s="67" t="s">
        <v>0</v>
      </c>
      <c r="D3942" s="67" t="s">
        <v>282</v>
      </c>
      <c r="E3942" s="77">
        <f>+IF(ISNUMBER(DATA!H499),DATA!H499,"n/a")</f>
        <v>32965</v>
      </c>
      <c r="F3942" s="78">
        <f>+IF(ISNUMBER(DATA!I499),DATA!I499,"n/a")</f>
        <v>1.802</v>
      </c>
      <c r="G3942" s="77">
        <f>+IF(ISNUMBER(DATA!R499),DATA!R499,"n/a")</f>
        <v>86538</v>
      </c>
      <c r="H3942" s="78">
        <f>+IF(ISNUMBER(DATA!S499),DATA!S499,"n/a")</f>
        <v>1.573</v>
      </c>
      <c r="I3942" s="77">
        <f>+IF(ISNUMBER(DATA!AB499),DATA!AB499,"n/a")</f>
        <v>169164</v>
      </c>
      <c r="J3942" s="78">
        <f>+IF(ISNUMBER(DATA!AC499),DATA!AC499,"n/a")</f>
        <v>1.9870000000000001</v>
      </c>
      <c r="K3942" s="77">
        <f>+IF(ISNUMBER(DATA!AL499),DATA!AL499,"n/a")</f>
        <v>365547</v>
      </c>
      <c r="L3942" s="78">
        <f>+IF(ISNUMBER(DATA!AM499),DATA!AM499,"n/a")</f>
        <v>2.7309999999999999</v>
      </c>
      <c r="M3942" s="67"/>
      <c r="N3942" s="67"/>
      <c r="O3942" s="67"/>
      <c r="P3942" s="67"/>
      <c r="Q3942" s="67"/>
      <c r="S3942" s="71"/>
      <c r="U3942" s="71"/>
      <c r="W3942" s="71"/>
      <c r="Y3942" s="71"/>
    </row>
    <row r="3943" spans="1:25" s="70" customFormat="1" x14ac:dyDescent="0.2">
      <c r="A3943" s="67" t="s">
        <v>20</v>
      </c>
      <c r="B3943" s="67" t="s">
        <v>23</v>
      </c>
      <c r="C3943" s="67" t="s">
        <v>0</v>
      </c>
      <c r="D3943" s="67" t="s">
        <v>283</v>
      </c>
      <c r="E3943" s="77">
        <f>+IF(ISNUMBER(DATA!H500),DATA!H500,"n/a")</f>
        <v>7472</v>
      </c>
      <c r="F3943" s="78" t="str">
        <f>+IF(ISNUMBER(DATA!I500),DATA!I500,"n/a")</f>
        <v>n/a</v>
      </c>
      <c r="G3943" s="77">
        <f>+IF(ISNUMBER(DATA!R500),DATA!R500,"n/a")</f>
        <v>14426</v>
      </c>
      <c r="H3943" s="78" t="str">
        <f>+IF(ISNUMBER(DATA!S500),DATA!S500,"n/a")</f>
        <v>n/a</v>
      </c>
      <c r="I3943" s="77">
        <f>+IF(ISNUMBER(DATA!AB500),DATA!AB500,"n/a")</f>
        <v>14426</v>
      </c>
      <c r="J3943" s="78" t="str">
        <f>+IF(ISNUMBER(DATA!AC500),DATA!AC500,"n/a")</f>
        <v>n/a</v>
      </c>
      <c r="K3943" s="77">
        <f>+IF(ISNUMBER(DATA!AL500),DATA!AL500,"n/a")</f>
        <v>14426</v>
      </c>
      <c r="L3943" s="78">
        <f>+IF(ISNUMBER(DATA!AM500),DATA!AM500,"n/a")</f>
        <v>-0.71899999999999997</v>
      </c>
      <c r="M3943" s="67"/>
      <c r="N3943" s="67"/>
      <c r="O3943" s="67"/>
      <c r="P3943" s="67"/>
      <c r="Q3943" s="67"/>
      <c r="S3943" s="71"/>
      <c r="U3943" s="71"/>
      <c r="W3943" s="71"/>
      <c r="Y3943" s="71"/>
    </row>
    <row r="3944" spans="1:25" s="70" customFormat="1" x14ac:dyDescent="0.2">
      <c r="A3944" s="67" t="s">
        <v>20</v>
      </c>
      <c r="B3944" s="67" t="s">
        <v>23</v>
      </c>
      <c r="C3944" s="67" t="s">
        <v>0</v>
      </c>
      <c r="D3944" s="67" t="s">
        <v>284</v>
      </c>
      <c r="E3944" s="77">
        <f>+IF(ISNUMBER(DATA!H501),DATA!H501,"n/a")</f>
        <v>7330</v>
      </c>
      <c r="F3944" s="78">
        <f>+IF(ISNUMBER(DATA!I501),DATA!I501,"n/a")</f>
        <v>2.9380000000000002</v>
      </c>
      <c r="G3944" s="77">
        <f>+IF(ISNUMBER(DATA!R501),DATA!R501,"n/a")</f>
        <v>19097</v>
      </c>
      <c r="H3944" s="78">
        <f>+IF(ISNUMBER(DATA!S501),DATA!S501,"n/a")</f>
        <v>1.839</v>
      </c>
      <c r="I3944" s="77">
        <f>+IF(ISNUMBER(DATA!AB501),DATA!AB501,"n/a")</f>
        <v>35476</v>
      </c>
      <c r="J3944" s="78">
        <f>+IF(ISNUMBER(DATA!AC501),DATA!AC501,"n/a")</f>
        <v>1.7609999999999999</v>
      </c>
      <c r="K3944" s="77">
        <f>+IF(ISNUMBER(DATA!AL501),DATA!AL501,"n/a")</f>
        <v>89740</v>
      </c>
      <c r="L3944" s="78">
        <f>+IF(ISNUMBER(DATA!AM501),DATA!AM501,"n/a")</f>
        <v>0.99099999999999999</v>
      </c>
      <c r="M3944" s="67"/>
      <c r="N3944" s="67"/>
      <c r="O3944" s="67"/>
      <c r="P3944" s="67"/>
      <c r="Q3944" s="67"/>
      <c r="S3944" s="71"/>
      <c r="U3944" s="71"/>
      <c r="W3944" s="71"/>
      <c r="Y3944" s="71"/>
    </row>
    <row r="3945" spans="1:25" s="70" customFormat="1" x14ac:dyDescent="0.2">
      <c r="A3945" s="67" t="s">
        <v>20</v>
      </c>
      <c r="B3945" s="67" t="s">
        <v>23</v>
      </c>
      <c r="C3945" s="67" t="s">
        <v>0</v>
      </c>
      <c r="D3945" s="67" t="s">
        <v>285</v>
      </c>
      <c r="E3945" s="77">
        <f>+IF(ISNUMBER(DATA!H502),DATA!H502,"n/a")</f>
        <v>15261</v>
      </c>
      <c r="F3945" s="78">
        <f>+IF(ISNUMBER(DATA!I502),DATA!I502,"n/a")</f>
        <v>0.85899999999999999</v>
      </c>
      <c r="G3945" s="77">
        <f>+IF(ISNUMBER(DATA!R502),DATA!R502,"n/a")</f>
        <v>43758</v>
      </c>
      <c r="H3945" s="78">
        <f>+IF(ISNUMBER(DATA!S502),DATA!S502,"n/a")</f>
        <v>0.36199999999999999</v>
      </c>
      <c r="I3945" s="77">
        <f>+IF(ISNUMBER(DATA!AB502),DATA!AB502,"n/a")</f>
        <v>82174</v>
      </c>
      <c r="J3945" s="78">
        <f>+IF(ISNUMBER(DATA!AC502),DATA!AC502,"n/a")</f>
        <v>0.32200000000000001</v>
      </c>
      <c r="K3945" s="77">
        <f>+IF(ISNUMBER(DATA!AL502),DATA!AL502,"n/a")</f>
        <v>194113</v>
      </c>
      <c r="L3945" s="78">
        <f>+IF(ISNUMBER(DATA!AM502),DATA!AM502,"n/a")</f>
        <v>0.443</v>
      </c>
      <c r="M3945" s="67"/>
      <c r="N3945" s="67"/>
      <c r="O3945" s="67"/>
      <c r="P3945" s="67"/>
      <c r="Q3945" s="67"/>
      <c r="S3945" s="71"/>
      <c r="U3945" s="71"/>
      <c r="W3945" s="71"/>
      <c r="Y3945" s="71"/>
    </row>
    <row r="3946" spans="1:25" s="70" customFormat="1" x14ac:dyDescent="0.2">
      <c r="A3946" s="67" t="s">
        <v>20</v>
      </c>
      <c r="B3946" s="67" t="s">
        <v>23</v>
      </c>
      <c r="C3946" s="67" t="s">
        <v>0</v>
      </c>
      <c r="D3946" s="67" t="s">
        <v>286</v>
      </c>
      <c r="E3946" s="77">
        <f>+IF(ISNUMBER(DATA!H503),DATA!H503,"n/a")</f>
        <v>28702</v>
      </c>
      <c r="F3946" s="78">
        <f>+IF(ISNUMBER(DATA!I503),DATA!I503,"n/a")</f>
        <v>1.998</v>
      </c>
      <c r="G3946" s="77">
        <f>+IF(ISNUMBER(DATA!R503),DATA!R503,"n/a")</f>
        <v>73461</v>
      </c>
      <c r="H3946" s="78">
        <f>+IF(ISNUMBER(DATA!S503),DATA!S503,"n/a")</f>
        <v>1.7629999999999999</v>
      </c>
      <c r="I3946" s="77">
        <f>+IF(ISNUMBER(DATA!AB503),DATA!AB503,"n/a")</f>
        <v>131260</v>
      </c>
      <c r="J3946" s="78">
        <f>+IF(ISNUMBER(DATA!AC503),DATA!AC503,"n/a")</f>
        <v>1.56</v>
      </c>
      <c r="K3946" s="77">
        <f>+IF(ISNUMBER(DATA!AL503),DATA!AL503,"n/a")</f>
        <v>243890</v>
      </c>
      <c r="L3946" s="78">
        <f>+IF(ISNUMBER(DATA!AM503),DATA!AM503,"n/a")</f>
        <v>1.149</v>
      </c>
      <c r="M3946" s="67"/>
      <c r="N3946" s="67"/>
      <c r="O3946" s="67"/>
      <c r="P3946" s="67"/>
      <c r="Q3946" s="67"/>
      <c r="S3946" s="71"/>
      <c r="U3946" s="71"/>
      <c r="W3946" s="71"/>
      <c r="Y3946" s="71"/>
    </row>
    <row r="3947" spans="1:25" s="70" customFormat="1" x14ac:dyDescent="0.2">
      <c r="A3947" s="67" t="s">
        <v>20</v>
      </c>
      <c r="B3947" s="67" t="s">
        <v>23</v>
      </c>
      <c r="C3947" s="67" t="s">
        <v>0</v>
      </c>
      <c r="D3947" s="67" t="s">
        <v>287</v>
      </c>
      <c r="E3947" s="77">
        <f>+IF(ISNUMBER(DATA!H504),DATA!H504,"n/a")</f>
        <v>9429</v>
      </c>
      <c r="F3947" s="78">
        <f>+IF(ISNUMBER(DATA!I504),DATA!I504,"n/a")</f>
        <v>28.495000000000001</v>
      </c>
      <c r="G3947" s="77">
        <f>+IF(ISNUMBER(DATA!R504),DATA!R504,"n/a")</f>
        <v>27754</v>
      </c>
      <c r="H3947" s="78">
        <f>+IF(ISNUMBER(DATA!S504),DATA!S504,"n/a")</f>
        <v>7.1639999999999997</v>
      </c>
      <c r="I3947" s="77">
        <f>+IF(ISNUMBER(DATA!AB504),DATA!AB504,"n/a")</f>
        <v>60155</v>
      </c>
      <c r="J3947" s="78">
        <f>+IF(ISNUMBER(DATA!AC504),DATA!AC504,"n/a")</f>
        <v>13.742000000000001</v>
      </c>
      <c r="K3947" s="77">
        <f>+IF(ISNUMBER(DATA!AL504),DATA!AL504,"n/a")</f>
        <v>146173</v>
      </c>
      <c r="L3947" s="78">
        <f>+IF(ISNUMBER(DATA!AM504),DATA!AM504,"n/a")</f>
        <v>23.795000000000002</v>
      </c>
      <c r="M3947" s="67"/>
      <c r="N3947" s="67"/>
      <c r="O3947" s="67"/>
      <c r="P3947" s="67"/>
      <c r="Q3947" s="67"/>
      <c r="S3947" s="71"/>
      <c r="U3947" s="71"/>
      <c r="W3947" s="71"/>
      <c r="Y3947" s="71"/>
    </row>
    <row r="3948" spans="1:25" s="70" customFormat="1" x14ac:dyDescent="0.2">
      <c r="A3948" s="67" t="s">
        <v>20</v>
      </c>
      <c r="B3948" s="67" t="s">
        <v>23</v>
      </c>
      <c r="C3948" s="67" t="s">
        <v>0</v>
      </c>
      <c r="D3948" s="67" t="s">
        <v>288</v>
      </c>
      <c r="E3948" s="77">
        <f>+IF(ISNUMBER(DATA!H505),DATA!H505,"n/a")</f>
        <v>2880</v>
      </c>
      <c r="F3948" s="78">
        <f>+IF(ISNUMBER(DATA!I505),DATA!I505,"n/a")</f>
        <v>0.216</v>
      </c>
      <c r="G3948" s="77">
        <f>+IF(ISNUMBER(DATA!R505),DATA!R505,"n/a")</f>
        <v>9692</v>
      </c>
      <c r="H3948" s="78">
        <f>+IF(ISNUMBER(DATA!S505),DATA!S505,"n/a")</f>
        <v>0.51800000000000002</v>
      </c>
      <c r="I3948" s="77">
        <f>+IF(ISNUMBER(DATA!AB505),DATA!AB505,"n/a")</f>
        <v>22936</v>
      </c>
      <c r="J3948" s="78">
        <f>+IF(ISNUMBER(DATA!AC505),DATA!AC505,"n/a")</f>
        <v>0.66100000000000003</v>
      </c>
      <c r="K3948" s="77">
        <f>+IF(ISNUMBER(DATA!AL505),DATA!AL505,"n/a")</f>
        <v>46877</v>
      </c>
      <c r="L3948" s="78">
        <f>+IF(ISNUMBER(DATA!AM505),DATA!AM505,"n/a")</f>
        <v>0.67800000000000005</v>
      </c>
      <c r="M3948" s="67"/>
      <c r="N3948" s="67"/>
      <c r="O3948" s="67"/>
      <c r="P3948" s="67"/>
      <c r="Q3948" s="67"/>
      <c r="S3948" s="71"/>
      <c r="U3948" s="71"/>
      <c r="W3948" s="71"/>
      <c r="Y3948" s="71"/>
    </row>
    <row r="3949" spans="1:25" s="70" customFormat="1" x14ac:dyDescent="0.2">
      <c r="A3949" s="67" t="s">
        <v>20</v>
      </c>
      <c r="B3949" s="67" t="s">
        <v>23</v>
      </c>
      <c r="C3949" s="67" t="s">
        <v>0</v>
      </c>
      <c r="D3949" s="67" t="s">
        <v>289</v>
      </c>
      <c r="E3949" s="77">
        <f>+IF(ISNUMBER(DATA!H506),DATA!H506,"n/a")</f>
        <v>642</v>
      </c>
      <c r="F3949" s="78">
        <f>+IF(ISNUMBER(DATA!I506),DATA!I506,"n/a")</f>
        <v>-0.88300000000000001</v>
      </c>
      <c r="G3949" s="77">
        <f>+IF(ISNUMBER(DATA!R506),DATA!R506,"n/a")</f>
        <v>3899</v>
      </c>
      <c r="H3949" s="78">
        <f>+IF(ISNUMBER(DATA!S506),DATA!S506,"n/a")</f>
        <v>-0.77600000000000002</v>
      </c>
      <c r="I3949" s="77">
        <f>+IF(ISNUMBER(DATA!AB506),DATA!AB506,"n/a")</f>
        <v>29897</v>
      </c>
      <c r="J3949" s="78">
        <f>+IF(ISNUMBER(DATA!AC506),DATA!AC506,"n/a")</f>
        <v>-0.22500000000000001</v>
      </c>
      <c r="K3949" s="77">
        <f>+IF(ISNUMBER(DATA!AL506),DATA!AL506,"n/a")</f>
        <v>100241</v>
      </c>
      <c r="L3949" s="78">
        <f>+IF(ISNUMBER(DATA!AM506),DATA!AM506,"n/a")</f>
        <v>-9.0999999999999998E-2</v>
      </c>
      <c r="M3949" s="67"/>
      <c r="N3949" s="67"/>
      <c r="O3949" s="67"/>
      <c r="P3949" s="67"/>
      <c r="Q3949" s="67"/>
      <c r="S3949" s="71"/>
      <c r="U3949" s="71"/>
      <c r="W3949" s="71"/>
      <c r="Y3949" s="71"/>
    </row>
    <row r="3950" spans="1:25" s="70" customFormat="1" x14ac:dyDescent="0.2">
      <c r="A3950" s="67" t="s">
        <v>20</v>
      </c>
      <c r="B3950" s="67" t="s">
        <v>23</v>
      </c>
      <c r="C3950" s="67" t="s">
        <v>0</v>
      </c>
      <c r="D3950" s="67" t="s">
        <v>290</v>
      </c>
      <c r="E3950" s="77">
        <f>+IF(ISNUMBER(DATA!H507),DATA!H507,"n/a")</f>
        <v>4194</v>
      </c>
      <c r="F3950" s="78">
        <f>+IF(ISNUMBER(DATA!I507),DATA!I507,"n/a")</f>
        <v>-0.71399999999999997</v>
      </c>
      <c r="G3950" s="77">
        <f>+IF(ISNUMBER(DATA!R507),DATA!R507,"n/a")</f>
        <v>12039</v>
      </c>
      <c r="H3950" s="78">
        <f>+IF(ISNUMBER(DATA!S507),DATA!S507,"n/a")</f>
        <v>-0.71099999999999997</v>
      </c>
      <c r="I3950" s="77">
        <f>+IF(ISNUMBER(DATA!AB507),DATA!AB507,"n/a")</f>
        <v>24985</v>
      </c>
      <c r="J3950" s="78">
        <f>+IF(ISNUMBER(DATA!AC507),DATA!AC507,"n/a")</f>
        <v>-0.71199999999999997</v>
      </c>
      <c r="K3950" s="77">
        <f>+IF(ISNUMBER(DATA!AL507),DATA!AL507,"n/a")</f>
        <v>111121</v>
      </c>
      <c r="L3950" s="78">
        <f>+IF(ISNUMBER(DATA!AM507),DATA!AM507,"n/a")</f>
        <v>-0.442</v>
      </c>
      <c r="M3950" s="67"/>
      <c r="N3950" s="67"/>
      <c r="O3950" s="67"/>
      <c r="P3950" s="67"/>
      <c r="Q3950" s="67"/>
      <c r="S3950" s="71"/>
      <c r="U3950" s="71"/>
      <c r="W3950" s="71"/>
      <c r="Y3950" s="71"/>
    </row>
    <row r="3951" spans="1:25" s="70" customFormat="1" x14ac:dyDescent="0.2">
      <c r="A3951" s="67" t="s">
        <v>20</v>
      </c>
      <c r="B3951" s="67" t="s">
        <v>23</v>
      </c>
      <c r="C3951" s="67" t="s">
        <v>0</v>
      </c>
      <c r="D3951" s="67" t="s">
        <v>291</v>
      </c>
      <c r="E3951" s="77">
        <f>+IF(ISNUMBER(DATA!H508),DATA!H508,"n/a")</f>
        <v>22597</v>
      </c>
      <c r="F3951" s="78">
        <f>+IF(ISNUMBER(DATA!I508),DATA!I508,"n/a")</f>
        <v>1.645</v>
      </c>
      <c r="G3951" s="77">
        <f>+IF(ISNUMBER(DATA!R508),DATA!R508,"n/a")</f>
        <v>62364</v>
      </c>
      <c r="H3951" s="78">
        <f>+IF(ISNUMBER(DATA!S508),DATA!S508,"n/a")</f>
        <v>0.437</v>
      </c>
      <c r="I3951" s="77">
        <f>+IF(ISNUMBER(DATA!AB508),DATA!AB508,"n/a")</f>
        <v>114531</v>
      </c>
      <c r="J3951" s="78">
        <f>+IF(ISNUMBER(DATA!AC508),DATA!AC508,"n/a")</f>
        <v>0.27300000000000002</v>
      </c>
      <c r="K3951" s="77">
        <f>+IF(ISNUMBER(DATA!AL508),DATA!AL508,"n/a")</f>
        <v>236528</v>
      </c>
      <c r="L3951" s="78">
        <f>+IF(ISNUMBER(DATA!AM508),DATA!AM508,"n/a")</f>
        <v>0.30499999999999999</v>
      </c>
      <c r="M3951" s="67"/>
      <c r="N3951" s="67"/>
      <c r="O3951" s="67"/>
      <c r="P3951" s="67"/>
      <c r="Q3951" s="67"/>
      <c r="S3951" s="71"/>
      <c r="U3951" s="71"/>
      <c r="W3951" s="71"/>
      <c r="Y3951" s="71"/>
    </row>
    <row r="3952" spans="1:25" s="70" customFormat="1" x14ac:dyDescent="0.2">
      <c r="A3952" s="67" t="s">
        <v>20</v>
      </c>
      <c r="B3952" s="67" t="s">
        <v>23</v>
      </c>
      <c r="C3952" s="67" t="s">
        <v>0</v>
      </c>
      <c r="D3952" s="67" t="s">
        <v>292</v>
      </c>
      <c r="E3952" s="77">
        <f>+IF(ISNUMBER(DATA!H509),DATA!H509,"n/a")</f>
        <v>17450</v>
      </c>
      <c r="F3952" s="78">
        <f>+IF(ISNUMBER(DATA!I509),DATA!I509,"n/a")</f>
        <v>0.64900000000000002</v>
      </c>
      <c r="G3952" s="77">
        <f>+IF(ISNUMBER(DATA!R509),DATA!R509,"n/a")</f>
        <v>49552</v>
      </c>
      <c r="H3952" s="78">
        <f>+IF(ISNUMBER(DATA!S509),DATA!S509,"n/a")</f>
        <v>0.69499999999999995</v>
      </c>
      <c r="I3952" s="77">
        <f>+IF(ISNUMBER(DATA!AB509),DATA!AB509,"n/a")</f>
        <v>98166</v>
      </c>
      <c r="J3952" s="78">
        <f>+IF(ISNUMBER(DATA!AC509),DATA!AC509,"n/a")</f>
        <v>0.77800000000000002</v>
      </c>
      <c r="K3952" s="77">
        <f>+IF(ISNUMBER(DATA!AL509),DATA!AL509,"n/a")</f>
        <v>216458</v>
      </c>
      <c r="L3952" s="78">
        <f>+IF(ISNUMBER(DATA!AM509),DATA!AM509,"n/a")</f>
        <v>0.82299999999999995</v>
      </c>
      <c r="M3952" s="67"/>
      <c r="N3952" s="67"/>
      <c r="O3952" s="67"/>
      <c r="P3952" s="67"/>
      <c r="Q3952" s="67"/>
      <c r="S3952" s="71"/>
      <c r="U3952" s="71"/>
      <c r="W3952" s="71"/>
      <c r="Y3952" s="71"/>
    </row>
    <row r="3953" spans="1:25" s="70" customFormat="1" x14ac:dyDescent="0.2">
      <c r="A3953" s="67" t="s">
        <v>20</v>
      </c>
      <c r="B3953" s="67" t="s">
        <v>23</v>
      </c>
      <c r="C3953" s="67" t="s">
        <v>0</v>
      </c>
      <c r="D3953" s="67" t="s">
        <v>293</v>
      </c>
      <c r="E3953" s="77">
        <f>+IF(ISNUMBER(DATA!H510),DATA!H510,"n/a")</f>
        <v>81</v>
      </c>
      <c r="F3953" s="78">
        <f>+IF(ISNUMBER(DATA!I510),DATA!I510,"n/a")</f>
        <v>-0.26100000000000001</v>
      </c>
      <c r="G3953" s="77">
        <f>+IF(ISNUMBER(DATA!R510),DATA!R510,"n/a")</f>
        <v>285</v>
      </c>
      <c r="H3953" s="78">
        <f>+IF(ISNUMBER(DATA!S510),DATA!S510,"n/a")</f>
        <v>-0.92800000000000005</v>
      </c>
      <c r="I3953" s="77">
        <f>+IF(ISNUMBER(DATA!AB510),DATA!AB510,"n/a")</f>
        <v>880</v>
      </c>
      <c r="J3953" s="78">
        <f>+IF(ISNUMBER(DATA!AC510),DATA!AC510,"n/a")</f>
        <v>-0.873</v>
      </c>
      <c r="K3953" s="77">
        <f>+IF(ISNUMBER(DATA!AL510),DATA!AL510,"n/a")</f>
        <v>2538</v>
      </c>
      <c r="L3953" s="78">
        <f>+IF(ISNUMBER(DATA!AM510),DATA!AM510,"n/a")</f>
        <v>-0.72799999999999998</v>
      </c>
      <c r="M3953" s="67"/>
      <c r="N3953" s="67"/>
      <c r="O3953" s="67"/>
      <c r="P3953" s="67"/>
      <c r="Q3953" s="67"/>
      <c r="S3953" s="71"/>
      <c r="U3953" s="71"/>
      <c r="W3953" s="71"/>
      <c r="Y3953" s="71"/>
    </row>
    <row r="3954" spans="1:25" s="70" customFormat="1" x14ac:dyDescent="0.2">
      <c r="A3954" s="67" t="s">
        <v>20</v>
      </c>
      <c r="B3954" s="67" t="s">
        <v>23</v>
      </c>
      <c r="C3954" s="67" t="s">
        <v>0</v>
      </c>
      <c r="D3954" s="67" t="s">
        <v>294</v>
      </c>
      <c r="E3954" s="77">
        <f>+IF(ISNUMBER(DATA!H511),DATA!H511,"n/a")</f>
        <v>8813</v>
      </c>
      <c r="F3954" s="78">
        <f>+IF(ISNUMBER(DATA!I511),DATA!I511,"n/a")</f>
        <v>0.22</v>
      </c>
      <c r="G3954" s="77">
        <f>+IF(ISNUMBER(DATA!R511),DATA!R511,"n/a")</f>
        <v>27669</v>
      </c>
      <c r="H3954" s="78">
        <f>+IF(ISNUMBER(DATA!S511),DATA!S511,"n/a")</f>
        <v>-0.06</v>
      </c>
      <c r="I3954" s="77">
        <f>+IF(ISNUMBER(DATA!AB511),DATA!AB511,"n/a")</f>
        <v>58151</v>
      </c>
      <c r="J3954" s="78">
        <f>+IF(ISNUMBER(DATA!AC511),DATA!AC511,"n/a")</f>
        <v>-0.13500000000000001</v>
      </c>
      <c r="K3954" s="77">
        <f>+IF(ISNUMBER(DATA!AL511),DATA!AL511,"n/a")</f>
        <v>127834</v>
      </c>
      <c r="L3954" s="78">
        <f>+IF(ISNUMBER(DATA!AM511),DATA!AM511,"n/a")</f>
        <v>-0.19800000000000001</v>
      </c>
      <c r="M3954" s="67"/>
      <c r="N3954" s="67"/>
      <c r="O3954" s="67"/>
      <c r="P3954" s="67"/>
      <c r="Q3954" s="67"/>
      <c r="S3954" s="71"/>
      <c r="U3954" s="71"/>
      <c r="W3954" s="71"/>
      <c r="Y3954" s="71"/>
    </row>
    <row r="3955" spans="1:25" s="70" customFormat="1" x14ac:dyDescent="0.2">
      <c r="A3955" s="67" t="s">
        <v>20</v>
      </c>
      <c r="B3955" s="67" t="s">
        <v>23</v>
      </c>
      <c r="C3955" s="67" t="s">
        <v>0</v>
      </c>
      <c r="D3955" s="67" t="s">
        <v>295</v>
      </c>
      <c r="E3955" s="77">
        <f>+IF(ISNUMBER(DATA!H512),DATA!H512,"n/a")</f>
        <v>37293</v>
      </c>
      <c r="F3955" s="78">
        <f>+IF(ISNUMBER(DATA!I512),DATA!I512,"n/a")</f>
        <v>0.90700000000000003</v>
      </c>
      <c r="G3955" s="77">
        <f>+IF(ISNUMBER(DATA!R512),DATA!R512,"n/a")</f>
        <v>113589</v>
      </c>
      <c r="H3955" s="78">
        <f>+IF(ISNUMBER(DATA!S512),DATA!S512,"n/a")</f>
        <v>1.0620000000000001</v>
      </c>
      <c r="I3955" s="77">
        <f>+IF(ISNUMBER(DATA!AB512),DATA!AB512,"n/a")</f>
        <v>211779</v>
      </c>
      <c r="J3955" s="78">
        <f>+IF(ISNUMBER(DATA!AC512),DATA!AC512,"n/a")</f>
        <v>0.878</v>
      </c>
      <c r="K3955" s="77">
        <f>+IF(ISNUMBER(DATA!AL512),DATA!AL512,"n/a")</f>
        <v>481260</v>
      </c>
      <c r="L3955" s="78">
        <f>+IF(ISNUMBER(DATA!AM512),DATA!AM512,"n/a")</f>
        <v>0.871</v>
      </c>
      <c r="M3955" s="67"/>
      <c r="N3955" s="67"/>
      <c r="O3955" s="67"/>
      <c r="P3955" s="67"/>
      <c r="Q3955" s="67"/>
      <c r="S3955" s="71"/>
      <c r="U3955" s="71"/>
      <c r="W3955" s="71"/>
      <c r="Y3955" s="71"/>
    </row>
    <row r="3956" spans="1:25" s="70" customFormat="1" x14ac:dyDescent="0.2">
      <c r="A3956" s="67" t="s">
        <v>20</v>
      </c>
      <c r="B3956" s="67" t="s">
        <v>23</v>
      </c>
      <c r="C3956" s="67" t="s">
        <v>0</v>
      </c>
      <c r="D3956" s="67" t="s">
        <v>296</v>
      </c>
      <c r="E3956" s="77">
        <f>+IF(ISNUMBER(DATA!H513),DATA!H513,"n/a")</f>
        <v>8046</v>
      </c>
      <c r="F3956" s="78">
        <f>+IF(ISNUMBER(DATA!I513),DATA!I513,"n/a")</f>
        <v>1.204</v>
      </c>
      <c r="G3956" s="77">
        <f>+IF(ISNUMBER(DATA!R513),DATA!R513,"n/a")</f>
        <v>21631</v>
      </c>
      <c r="H3956" s="78">
        <f>+IF(ISNUMBER(DATA!S513),DATA!S513,"n/a")</f>
        <v>0.89700000000000002</v>
      </c>
      <c r="I3956" s="77">
        <f>+IF(ISNUMBER(DATA!AB513),DATA!AB513,"n/a")</f>
        <v>42731</v>
      </c>
      <c r="J3956" s="78">
        <f>+IF(ISNUMBER(DATA!AC513),DATA!AC513,"n/a")</f>
        <v>1.0049999999999999</v>
      </c>
      <c r="K3956" s="77">
        <f>+IF(ISNUMBER(DATA!AL513),DATA!AL513,"n/a")</f>
        <v>83296</v>
      </c>
      <c r="L3956" s="78">
        <f>+IF(ISNUMBER(DATA!AM513),DATA!AM513,"n/a")</f>
        <v>0.86599999999999999</v>
      </c>
      <c r="M3956" s="67"/>
      <c r="N3956" s="67"/>
      <c r="O3956" s="67"/>
      <c r="P3956" s="67"/>
      <c r="Q3956" s="67"/>
      <c r="S3956" s="71"/>
      <c r="U3956" s="71"/>
      <c r="W3956" s="71"/>
      <c r="Y3956" s="71"/>
    </row>
    <row r="3957" spans="1:25" s="70" customFormat="1" x14ac:dyDescent="0.2">
      <c r="A3957" s="67" t="s">
        <v>20</v>
      </c>
      <c r="B3957" s="67" t="s">
        <v>23</v>
      </c>
      <c r="C3957" s="67" t="s">
        <v>0</v>
      </c>
      <c r="D3957" s="67" t="s">
        <v>297</v>
      </c>
      <c r="E3957" s="77">
        <f>+IF(ISNUMBER(DATA!H514),DATA!H514,"n/a")</f>
        <v>265</v>
      </c>
      <c r="F3957" s="78">
        <f>+IF(ISNUMBER(DATA!I514),DATA!I514,"n/a")</f>
        <v>-8.7999999999999995E-2</v>
      </c>
      <c r="G3957" s="77">
        <f>+IF(ISNUMBER(DATA!R514),DATA!R514,"n/a")</f>
        <v>786</v>
      </c>
      <c r="H3957" s="78">
        <f>+IF(ISNUMBER(DATA!S514),DATA!S514,"n/a")</f>
        <v>-0.85699999999999998</v>
      </c>
      <c r="I3957" s="77">
        <f>+IF(ISNUMBER(DATA!AB514),DATA!AB514,"n/a")</f>
        <v>1756</v>
      </c>
      <c r="J3957" s="78">
        <f>+IF(ISNUMBER(DATA!AC514),DATA!AC514,"n/a")</f>
        <v>-0.83399999999999996</v>
      </c>
      <c r="K3957" s="77">
        <f>+IF(ISNUMBER(DATA!AL514),DATA!AL514,"n/a")</f>
        <v>3660</v>
      </c>
      <c r="L3957" s="78">
        <f>+IF(ISNUMBER(DATA!AM514),DATA!AM514,"n/a")</f>
        <v>-0.78500000000000003</v>
      </c>
      <c r="M3957" s="67"/>
      <c r="N3957" s="67"/>
      <c r="O3957" s="67"/>
      <c r="P3957" s="67"/>
      <c r="Q3957" s="67"/>
      <c r="S3957" s="71"/>
      <c r="U3957" s="71"/>
      <c r="W3957" s="71"/>
      <c r="Y3957" s="71"/>
    </row>
    <row r="3958" spans="1:25" s="70" customFormat="1" x14ac:dyDescent="0.2">
      <c r="A3958" s="67" t="s">
        <v>20</v>
      </c>
      <c r="B3958" s="67" t="s">
        <v>23</v>
      </c>
      <c r="C3958" s="67" t="s">
        <v>0</v>
      </c>
      <c r="D3958" s="67" t="s">
        <v>298</v>
      </c>
      <c r="E3958" s="77">
        <f>+IF(ISNUMBER(DATA!H515),DATA!H515,"n/a")</f>
        <v>9341</v>
      </c>
      <c r="F3958" s="78">
        <f>+IF(ISNUMBER(DATA!I515),DATA!I515,"n/a")</f>
        <v>0.11899999999999999</v>
      </c>
      <c r="G3958" s="77">
        <f>+IF(ISNUMBER(DATA!R515),DATA!R515,"n/a")</f>
        <v>27120</v>
      </c>
      <c r="H3958" s="78">
        <f>+IF(ISNUMBER(DATA!S515),DATA!S515,"n/a")</f>
        <v>0.129</v>
      </c>
      <c r="I3958" s="77">
        <f>+IF(ISNUMBER(DATA!AB515),DATA!AB515,"n/a")</f>
        <v>61737</v>
      </c>
      <c r="J3958" s="78">
        <f>+IF(ISNUMBER(DATA!AC515),DATA!AC515,"n/a")</f>
        <v>0.25700000000000001</v>
      </c>
      <c r="K3958" s="77">
        <f>+IF(ISNUMBER(DATA!AL515),DATA!AL515,"n/a")</f>
        <v>142873</v>
      </c>
      <c r="L3958" s="78">
        <f>+IF(ISNUMBER(DATA!AM515),DATA!AM515,"n/a")</f>
        <v>0.35599999999999998</v>
      </c>
      <c r="M3958" s="67"/>
      <c r="N3958" s="67"/>
      <c r="O3958" s="67"/>
      <c r="P3958" s="67"/>
      <c r="Q3958" s="67"/>
      <c r="S3958" s="71"/>
      <c r="U3958" s="71"/>
      <c r="W3958" s="71"/>
      <c r="Y3958" s="71"/>
    </row>
    <row r="3959" spans="1:25" s="70" customFormat="1" x14ac:dyDescent="0.2">
      <c r="A3959" s="67" t="s">
        <v>20</v>
      </c>
      <c r="B3959" s="67" t="s">
        <v>23</v>
      </c>
      <c r="C3959" s="67" t="s">
        <v>0</v>
      </c>
      <c r="D3959" s="67" t="s">
        <v>299</v>
      </c>
      <c r="E3959" s="77">
        <f>+IF(ISNUMBER(DATA!H516),DATA!H516,"n/a")</f>
        <v>18134</v>
      </c>
      <c r="F3959" s="78">
        <f>+IF(ISNUMBER(DATA!I516),DATA!I516,"n/a")</f>
        <v>1.1279999999999999</v>
      </c>
      <c r="G3959" s="77">
        <f>+IF(ISNUMBER(DATA!R516),DATA!R516,"n/a")</f>
        <v>53232</v>
      </c>
      <c r="H3959" s="78">
        <f>+IF(ISNUMBER(DATA!S516),DATA!S516,"n/a")</f>
        <v>1.165</v>
      </c>
      <c r="I3959" s="77">
        <f>+IF(ISNUMBER(DATA!AB516),DATA!AB516,"n/a")</f>
        <v>108155</v>
      </c>
      <c r="J3959" s="78">
        <f>+IF(ISNUMBER(DATA!AC516),DATA!AC516,"n/a")</f>
        <v>1.26</v>
      </c>
      <c r="K3959" s="77">
        <f>+IF(ISNUMBER(DATA!AL516),DATA!AL516,"n/a")</f>
        <v>186565</v>
      </c>
      <c r="L3959" s="78">
        <f>+IF(ISNUMBER(DATA!AM516),DATA!AM516,"n/a")</f>
        <v>0.89900000000000002</v>
      </c>
      <c r="M3959" s="67"/>
      <c r="N3959" s="67"/>
      <c r="O3959" s="67"/>
      <c r="P3959" s="67"/>
      <c r="Q3959" s="67"/>
      <c r="S3959" s="71"/>
      <c r="U3959" s="71"/>
      <c r="W3959" s="71"/>
      <c r="Y3959" s="71"/>
    </row>
    <row r="3960" spans="1:25" s="70" customFormat="1" x14ac:dyDescent="0.2">
      <c r="A3960" s="67" t="s">
        <v>20</v>
      </c>
      <c r="B3960" s="67" t="s">
        <v>23</v>
      </c>
      <c r="C3960" s="67" t="s">
        <v>0</v>
      </c>
      <c r="D3960" s="67" t="s">
        <v>300</v>
      </c>
      <c r="E3960" s="77">
        <f>+IF(ISNUMBER(DATA!H517),DATA!H517,"n/a")</f>
        <v>6703</v>
      </c>
      <c r="F3960" s="78">
        <f>+IF(ISNUMBER(DATA!I517),DATA!I517,"n/a")</f>
        <v>0.94599999999999995</v>
      </c>
      <c r="G3960" s="77">
        <f>+IF(ISNUMBER(DATA!R517),DATA!R517,"n/a")</f>
        <v>19140</v>
      </c>
      <c r="H3960" s="78">
        <f>+IF(ISNUMBER(DATA!S517),DATA!S517,"n/a")</f>
        <v>0.69899999999999995</v>
      </c>
      <c r="I3960" s="77">
        <f>+IF(ISNUMBER(DATA!AB517),DATA!AB517,"n/a")</f>
        <v>39160</v>
      </c>
      <c r="J3960" s="78">
        <f>+IF(ISNUMBER(DATA!AC517),DATA!AC517,"n/a")</f>
        <v>0.81799999999999995</v>
      </c>
      <c r="K3960" s="77">
        <f>+IF(ISNUMBER(DATA!AL517),DATA!AL517,"n/a")</f>
        <v>78192</v>
      </c>
      <c r="L3960" s="78">
        <f>+IF(ISNUMBER(DATA!AM517),DATA!AM517,"n/a")</f>
        <v>0.83099999999999996</v>
      </c>
      <c r="M3960" s="67"/>
      <c r="N3960" s="67"/>
      <c r="O3960" s="67"/>
      <c r="P3960" s="67"/>
      <c r="Q3960" s="67"/>
      <c r="S3960" s="71"/>
      <c r="U3960" s="71"/>
      <c r="W3960" s="71"/>
      <c r="Y3960" s="71"/>
    </row>
    <row r="3961" spans="1:25" s="70" customFormat="1" x14ac:dyDescent="0.2">
      <c r="A3961" s="67" t="s">
        <v>20</v>
      </c>
      <c r="B3961" s="67" t="s">
        <v>23</v>
      </c>
      <c r="C3961" s="67" t="s">
        <v>0</v>
      </c>
      <c r="D3961" s="67" t="s">
        <v>301</v>
      </c>
      <c r="E3961" s="77">
        <f>+IF(ISNUMBER(DATA!H518),DATA!H518,"n/a")</f>
        <v>269</v>
      </c>
      <c r="F3961" s="78">
        <f>+IF(ISNUMBER(DATA!I518),DATA!I518,"n/a")</f>
        <v>-0.38100000000000001</v>
      </c>
      <c r="G3961" s="77">
        <f>+IF(ISNUMBER(DATA!R518),DATA!R518,"n/a")</f>
        <v>953</v>
      </c>
      <c r="H3961" s="78">
        <f>+IF(ISNUMBER(DATA!S518),DATA!S518,"n/a")</f>
        <v>-0.92700000000000005</v>
      </c>
      <c r="I3961" s="77">
        <f>+IF(ISNUMBER(DATA!AB518),DATA!AB518,"n/a")</f>
        <v>2098</v>
      </c>
      <c r="J3961" s="78">
        <f>+IF(ISNUMBER(DATA!AC518),DATA!AC518,"n/a")</f>
        <v>-0.91800000000000004</v>
      </c>
      <c r="K3961" s="77">
        <f>+IF(ISNUMBER(DATA!AL518),DATA!AL518,"n/a")</f>
        <v>4851</v>
      </c>
      <c r="L3961" s="78">
        <f>+IF(ISNUMBER(DATA!AM518),DATA!AM518,"n/a")</f>
        <v>-0.87</v>
      </c>
      <c r="M3961" s="67"/>
      <c r="N3961" s="67"/>
      <c r="O3961" s="67"/>
      <c r="P3961" s="67"/>
      <c r="Q3961" s="67"/>
      <c r="S3961" s="71"/>
      <c r="U3961" s="71"/>
      <c r="W3961" s="71"/>
      <c r="Y3961" s="71"/>
    </row>
    <row r="3962" spans="1:25" s="70" customFormat="1" x14ac:dyDescent="0.2">
      <c r="A3962" s="67" t="s">
        <v>20</v>
      </c>
      <c r="B3962" s="67" t="s">
        <v>23</v>
      </c>
      <c r="C3962" s="67" t="s">
        <v>0</v>
      </c>
      <c r="D3962" s="67" t="s">
        <v>302</v>
      </c>
      <c r="E3962" s="77">
        <f>+IF(ISNUMBER(DATA!H519),DATA!H519,"n/a")</f>
        <v>16263</v>
      </c>
      <c r="F3962" s="78">
        <f>+IF(ISNUMBER(DATA!I519),DATA!I519,"n/a")</f>
        <v>-0.65800000000000003</v>
      </c>
      <c r="G3962" s="77">
        <f>+IF(ISNUMBER(DATA!R519),DATA!R519,"n/a")</f>
        <v>46941</v>
      </c>
      <c r="H3962" s="78">
        <f>+IF(ISNUMBER(DATA!S519),DATA!S519,"n/a")</f>
        <v>-0.63500000000000001</v>
      </c>
      <c r="I3962" s="77">
        <f>+IF(ISNUMBER(DATA!AB519),DATA!AB519,"n/a")</f>
        <v>124348</v>
      </c>
      <c r="J3962" s="78">
        <f>+IF(ISNUMBER(DATA!AC519),DATA!AC519,"n/a")</f>
        <v>-0.53500000000000003</v>
      </c>
      <c r="K3962" s="77">
        <f>+IF(ISNUMBER(DATA!AL519),DATA!AL519,"n/a")</f>
        <v>451172</v>
      </c>
      <c r="L3962" s="78">
        <f>+IF(ISNUMBER(DATA!AM519),DATA!AM519,"n/a")</f>
        <v>-0.253</v>
      </c>
      <c r="M3962" s="67"/>
      <c r="N3962" s="67"/>
      <c r="O3962" s="67"/>
      <c r="P3962" s="67"/>
      <c r="Q3962" s="67"/>
      <c r="S3962" s="71"/>
      <c r="U3962" s="71"/>
      <c r="W3962" s="71"/>
      <c r="Y3962" s="71"/>
    </row>
    <row r="3963" spans="1:25" s="70" customFormat="1" x14ac:dyDescent="0.2">
      <c r="A3963" s="67" t="s">
        <v>20</v>
      </c>
      <c r="B3963" s="67" t="s">
        <v>23</v>
      </c>
      <c r="C3963" s="67" t="s">
        <v>0</v>
      </c>
      <c r="D3963" s="67" t="s">
        <v>303</v>
      </c>
      <c r="E3963" s="77">
        <f>+IF(ISNUMBER(DATA!H520),DATA!H520,"n/a")</f>
        <v>47767</v>
      </c>
      <c r="F3963" s="78">
        <f>+IF(ISNUMBER(DATA!I520),DATA!I520,"n/a")</f>
        <v>0.32200000000000001</v>
      </c>
      <c r="G3963" s="77">
        <f>+IF(ISNUMBER(DATA!R520),DATA!R520,"n/a")</f>
        <v>125630</v>
      </c>
      <c r="H3963" s="78">
        <f>+IF(ISNUMBER(DATA!S520),DATA!S520,"n/a")</f>
        <v>0.16200000000000001</v>
      </c>
      <c r="I3963" s="77">
        <f>+IF(ISNUMBER(DATA!AB520),DATA!AB520,"n/a")</f>
        <v>259313</v>
      </c>
      <c r="J3963" s="78">
        <f>+IF(ISNUMBER(DATA!AC520),DATA!AC520,"n/a")</f>
        <v>0.14099999999999999</v>
      </c>
      <c r="K3963" s="77">
        <f>+IF(ISNUMBER(DATA!AL520),DATA!AL520,"n/a")</f>
        <v>565738</v>
      </c>
      <c r="L3963" s="78">
        <f>+IF(ISNUMBER(DATA!AM520),DATA!AM520,"n/a")</f>
        <v>0.123</v>
      </c>
      <c r="M3963" s="67"/>
      <c r="N3963" s="67"/>
      <c r="O3963" s="67"/>
      <c r="P3963" s="67"/>
      <c r="Q3963" s="67"/>
      <c r="S3963" s="71"/>
      <c r="U3963" s="71"/>
      <c r="W3963" s="71"/>
      <c r="Y3963" s="71"/>
    </row>
    <row r="3964" spans="1:25" s="70" customFormat="1" x14ac:dyDescent="0.2">
      <c r="A3964" s="67" t="s">
        <v>20</v>
      </c>
      <c r="B3964" s="67" t="s">
        <v>23</v>
      </c>
      <c r="C3964" s="67" t="s">
        <v>0</v>
      </c>
      <c r="D3964" s="67" t="s">
        <v>304</v>
      </c>
      <c r="E3964" s="77">
        <f>+IF(ISNUMBER(DATA!H521),DATA!H521,"n/a")</f>
        <v>7834</v>
      </c>
      <c r="F3964" s="78">
        <f>+IF(ISNUMBER(DATA!I521),DATA!I521,"n/a")</f>
        <v>15.276</v>
      </c>
      <c r="G3964" s="77">
        <f>+IF(ISNUMBER(DATA!R521),DATA!R521,"n/a")</f>
        <v>22399</v>
      </c>
      <c r="H3964" s="78">
        <f>+IF(ISNUMBER(DATA!S521),DATA!S521,"n/a")</f>
        <v>6.5979999999999999</v>
      </c>
      <c r="I3964" s="77">
        <f>+IF(ISNUMBER(DATA!AB521),DATA!AB521,"n/a")</f>
        <v>51173</v>
      </c>
      <c r="J3964" s="78">
        <f>+IF(ISNUMBER(DATA!AC521),DATA!AC521,"n/a")</f>
        <v>13.135999999999999</v>
      </c>
      <c r="K3964" s="77">
        <f>+IF(ISNUMBER(DATA!AL521),DATA!AL521,"n/a")</f>
        <v>79789</v>
      </c>
      <c r="L3964" s="78">
        <f>+IF(ISNUMBER(DATA!AM521),DATA!AM521,"n/a")</f>
        <v>10.324</v>
      </c>
      <c r="M3964" s="67"/>
      <c r="N3964" s="67"/>
      <c r="O3964" s="67"/>
      <c r="P3964" s="67"/>
      <c r="Q3964" s="67"/>
      <c r="S3964" s="71"/>
      <c r="U3964" s="71"/>
      <c r="W3964" s="71"/>
      <c r="Y3964" s="71"/>
    </row>
    <row r="3965" spans="1:25" s="70" customFormat="1" x14ac:dyDescent="0.2">
      <c r="A3965" s="67" t="s">
        <v>20</v>
      </c>
      <c r="B3965" s="67" t="s">
        <v>23</v>
      </c>
      <c r="C3965" s="67" t="s">
        <v>0</v>
      </c>
      <c r="D3965" s="67" t="s">
        <v>305</v>
      </c>
      <c r="E3965" s="77">
        <f>+IF(ISNUMBER(DATA!H522),DATA!H522,"n/a")</f>
        <v>97</v>
      </c>
      <c r="F3965" s="78">
        <f>+IF(ISNUMBER(DATA!I522),DATA!I522,"n/a")</f>
        <v>-0.7</v>
      </c>
      <c r="G3965" s="77">
        <f>+IF(ISNUMBER(DATA!R522),DATA!R522,"n/a")</f>
        <v>278</v>
      </c>
      <c r="H3965" s="78">
        <f>+IF(ISNUMBER(DATA!S522),DATA!S522,"n/a")</f>
        <v>-0.91700000000000004</v>
      </c>
      <c r="I3965" s="77">
        <f>+IF(ISNUMBER(DATA!AB522),DATA!AB522,"n/a")</f>
        <v>876</v>
      </c>
      <c r="J3965" s="78">
        <f>+IF(ISNUMBER(DATA!AC522),DATA!AC522,"n/a")</f>
        <v>-0.88200000000000001</v>
      </c>
      <c r="K3965" s="77">
        <f>+IF(ISNUMBER(DATA!AL522),DATA!AL522,"n/a")</f>
        <v>3337</v>
      </c>
      <c r="L3965" s="78">
        <f>+IF(ISNUMBER(DATA!AM522),DATA!AM522,"n/a")</f>
        <v>-0.78600000000000003</v>
      </c>
      <c r="M3965" s="67"/>
      <c r="N3965" s="67"/>
      <c r="O3965" s="67"/>
      <c r="P3965" s="67"/>
      <c r="Q3965" s="67"/>
      <c r="S3965" s="71"/>
      <c r="U3965" s="71"/>
      <c r="W3965" s="71"/>
      <c r="Y3965" s="71"/>
    </row>
    <row r="3966" spans="1:25" s="70" customFormat="1" x14ac:dyDescent="0.2">
      <c r="A3966" s="67" t="s">
        <v>20</v>
      </c>
      <c r="B3966" s="67" t="s">
        <v>23</v>
      </c>
      <c r="C3966" s="67" t="s">
        <v>0</v>
      </c>
      <c r="D3966" s="67" t="s">
        <v>306</v>
      </c>
      <c r="E3966" s="77">
        <f>+IF(ISNUMBER(DATA!H523),DATA!H523,"n/a")</f>
        <v>8751</v>
      </c>
      <c r="F3966" s="78">
        <f>+IF(ISNUMBER(DATA!I523),DATA!I523,"n/a")</f>
        <v>0.82399999999999995</v>
      </c>
      <c r="G3966" s="77">
        <f>+IF(ISNUMBER(DATA!R523),DATA!R523,"n/a")</f>
        <v>26321</v>
      </c>
      <c r="H3966" s="78">
        <f>+IF(ISNUMBER(DATA!S523),DATA!S523,"n/a")</f>
        <v>0.74199999999999999</v>
      </c>
      <c r="I3966" s="77">
        <f>+IF(ISNUMBER(DATA!AB523),DATA!AB523,"n/a")</f>
        <v>55499</v>
      </c>
      <c r="J3966" s="78">
        <f>+IF(ISNUMBER(DATA!AC523),DATA!AC523,"n/a")</f>
        <v>0.93300000000000005</v>
      </c>
      <c r="K3966" s="77">
        <f>+IF(ISNUMBER(DATA!AL523),DATA!AL523,"n/a")</f>
        <v>124553</v>
      </c>
      <c r="L3966" s="78">
        <f>+IF(ISNUMBER(DATA!AM523),DATA!AM523,"n/a")</f>
        <v>1.073</v>
      </c>
      <c r="M3966" s="67"/>
      <c r="N3966" s="67"/>
      <c r="O3966" s="67"/>
      <c r="P3966" s="67"/>
      <c r="Q3966" s="67"/>
      <c r="S3966" s="71"/>
      <c r="U3966" s="71"/>
      <c r="W3966" s="71"/>
      <c r="Y3966" s="71"/>
    </row>
    <row r="3967" spans="1:25" s="70" customFormat="1" x14ac:dyDescent="0.2">
      <c r="A3967" s="67" t="s">
        <v>20</v>
      </c>
      <c r="B3967" s="67" t="s">
        <v>23</v>
      </c>
      <c r="C3967" s="67" t="s">
        <v>0</v>
      </c>
      <c r="D3967" s="67" t="s">
        <v>307</v>
      </c>
      <c r="E3967" s="77">
        <f>+IF(ISNUMBER(DATA!H524),DATA!H524,"n/a")</f>
        <v>6888</v>
      </c>
      <c r="F3967" s="78">
        <f>+IF(ISNUMBER(DATA!I524),DATA!I524,"n/a")</f>
        <v>-0.623</v>
      </c>
      <c r="G3967" s="77">
        <f>+IF(ISNUMBER(DATA!R524),DATA!R524,"n/a")</f>
        <v>22652</v>
      </c>
      <c r="H3967" s="78">
        <f>+IF(ISNUMBER(DATA!S524),DATA!S524,"n/a")</f>
        <v>-0.56599999999999995</v>
      </c>
      <c r="I3967" s="77">
        <f>+IF(ISNUMBER(DATA!AB524),DATA!AB524,"n/a")</f>
        <v>86878</v>
      </c>
      <c r="J3967" s="78">
        <f>+IF(ISNUMBER(DATA!AC524),DATA!AC524,"n/a")</f>
        <v>-0.192</v>
      </c>
      <c r="K3967" s="77">
        <f>+IF(ISNUMBER(DATA!AL524),DATA!AL524,"n/a")</f>
        <v>257533</v>
      </c>
      <c r="L3967" s="78">
        <f>+IF(ISNUMBER(DATA!AM524),DATA!AM524,"n/a")</f>
        <v>-5.2999999999999999E-2</v>
      </c>
      <c r="M3967" s="67"/>
      <c r="N3967" s="67"/>
      <c r="O3967" s="67"/>
      <c r="P3967" s="67"/>
      <c r="Q3967" s="67"/>
      <c r="S3967" s="71"/>
      <c r="U3967" s="71"/>
      <c r="W3967" s="71"/>
      <c r="Y3967" s="71"/>
    </row>
    <row r="3968" spans="1:25" s="70" customFormat="1" x14ac:dyDescent="0.2">
      <c r="A3968" s="67" t="s">
        <v>20</v>
      </c>
      <c r="B3968" s="67" t="s">
        <v>23</v>
      </c>
      <c r="C3968" s="67" t="s">
        <v>0</v>
      </c>
      <c r="D3968" s="67" t="s">
        <v>308</v>
      </c>
      <c r="E3968" s="77">
        <f>+IF(ISNUMBER(DATA!H525),DATA!H525,"n/a")</f>
        <v>17073</v>
      </c>
      <c r="F3968" s="78" t="str">
        <f>+IF(ISNUMBER(DATA!I525),DATA!I525,"n/a")</f>
        <v>n/a</v>
      </c>
      <c r="G3968" s="77">
        <f>+IF(ISNUMBER(DATA!R525),DATA!R525,"n/a")</f>
        <v>26005</v>
      </c>
      <c r="H3968" s="78" t="str">
        <f>+IF(ISNUMBER(DATA!S525),DATA!S525,"n/a")</f>
        <v>n/a</v>
      </c>
      <c r="I3968" s="77">
        <f>+IF(ISNUMBER(DATA!AB525),DATA!AB525,"n/a")</f>
        <v>26009</v>
      </c>
      <c r="J3968" s="78" t="str">
        <f>+IF(ISNUMBER(DATA!AC525),DATA!AC525,"n/a")</f>
        <v>n/a</v>
      </c>
      <c r="K3968" s="77">
        <f>+IF(ISNUMBER(DATA!AL525),DATA!AL525,"n/a")</f>
        <v>26020</v>
      </c>
      <c r="L3968" s="78">
        <f>+IF(ISNUMBER(DATA!AM525),DATA!AM525,"n/a")</f>
        <v>3259.7089999999998</v>
      </c>
      <c r="M3968" s="67"/>
      <c r="N3968" s="67"/>
      <c r="O3968" s="67"/>
      <c r="P3968" s="67"/>
      <c r="Q3968" s="67"/>
      <c r="S3968" s="71"/>
      <c r="U3968" s="71"/>
      <c r="W3968" s="71"/>
      <c r="Y3968" s="71"/>
    </row>
    <row r="3969" spans="1:25" s="70" customFormat="1" x14ac:dyDescent="0.2">
      <c r="A3969" s="67" t="s">
        <v>20</v>
      </c>
      <c r="B3969" s="67" t="s">
        <v>23</v>
      </c>
      <c r="C3969" s="67" t="s">
        <v>0</v>
      </c>
      <c r="D3969" s="67" t="s">
        <v>309</v>
      </c>
      <c r="E3969" s="77">
        <f>+IF(ISNUMBER(DATA!H526),DATA!H526,"n/a")</f>
        <v>13511</v>
      </c>
      <c r="F3969" s="78">
        <f>+IF(ISNUMBER(DATA!I526),DATA!I526,"n/a")</f>
        <v>-0.16500000000000001</v>
      </c>
      <c r="G3969" s="77">
        <f>+IF(ISNUMBER(DATA!R526),DATA!R526,"n/a")</f>
        <v>39709</v>
      </c>
      <c r="H3969" s="78">
        <f>+IF(ISNUMBER(DATA!S526),DATA!S526,"n/a")</f>
        <v>-0.14299999999999999</v>
      </c>
      <c r="I3969" s="77">
        <f>+IF(ISNUMBER(DATA!AB526),DATA!AB526,"n/a")</f>
        <v>85994</v>
      </c>
      <c r="J3969" s="78">
        <f>+IF(ISNUMBER(DATA!AC526),DATA!AC526,"n/a")</f>
        <v>-8.8999999999999996E-2</v>
      </c>
      <c r="K3969" s="77">
        <f>+IF(ISNUMBER(DATA!AL526),DATA!AL526,"n/a")</f>
        <v>205217</v>
      </c>
      <c r="L3969" s="78">
        <f>+IF(ISNUMBER(DATA!AM526),DATA!AM526,"n/a")</f>
        <v>3.0000000000000001E-3</v>
      </c>
      <c r="M3969" s="67"/>
      <c r="N3969" s="67"/>
      <c r="O3969" s="67"/>
      <c r="P3969" s="67"/>
      <c r="Q3969" s="67"/>
      <c r="S3969" s="71"/>
      <c r="U3969" s="71"/>
      <c r="W3969" s="71"/>
      <c r="Y3969" s="71"/>
    </row>
    <row r="3970" spans="1:25" s="70" customFormat="1" x14ac:dyDescent="0.2">
      <c r="A3970" s="67" t="s">
        <v>20</v>
      </c>
      <c r="B3970" s="67" t="s">
        <v>23</v>
      </c>
      <c r="C3970" s="67" t="s">
        <v>0</v>
      </c>
      <c r="D3970" s="67" t="s">
        <v>310</v>
      </c>
      <c r="E3970" s="77">
        <f>+IF(ISNUMBER(DATA!H527),DATA!H527,"n/a")</f>
        <v>19025</v>
      </c>
      <c r="F3970" s="78" t="str">
        <f>+IF(ISNUMBER(DATA!I527),DATA!I527,"n/a")</f>
        <v>n/a</v>
      </c>
      <c r="G3970" s="77">
        <f>+IF(ISNUMBER(DATA!R527),DATA!R527,"n/a")</f>
        <v>51518</v>
      </c>
      <c r="H3970" s="78" t="str">
        <f>+IF(ISNUMBER(DATA!S527),DATA!S527,"n/a")</f>
        <v>n/a</v>
      </c>
      <c r="I3970" s="77">
        <f>+IF(ISNUMBER(DATA!AB527),DATA!AB527,"n/a")</f>
        <v>104261</v>
      </c>
      <c r="J3970" s="78" t="str">
        <f>+IF(ISNUMBER(DATA!AC527),DATA!AC527,"n/a")</f>
        <v>n/a</v>
      </c>
      <c r="K3970" s="77">
        <f>+IF(ISNUMBER(DATA!AL527),DATA!AL527,"n/a")</f>
        <v>166503</v>
      </c>
      <c r="L3970" s="78" t="str">
        <f>+IF(ISNUMBER(DATA!AM527),DATA!AM527,"n/a")</f>
        <v>n/a</v>
      </c>
      <c r="M3970" s="67"/>
      <c r="N3970" s="67"/>
      <c r="O3970" s="67"/>
      <c r="P3970" s="67"/>
      <c r="Q3970" s="67"/>
      <c r="S3970" s="71"/>
      <c r="U3970" s="71"/>
      <c r="W3970" s="71"/>
      <c r="Y3970" s="71"/>
    </row>
    <row r="3971" spans="1:25" s="70" customFormat="1" x14ac:dyDescent="0.2">
      <c r="A3971" s="67" t="s">
        <v>20</v>
      </c>
      <c r="B3971" s="67" t="s">
        <v>23</v>
      </c>
      <c r="C3971" s="67" t="s">
        <v>0</v>
      </c>
      <c r="D3971" s="67" t="s">
        <v>311</v>
      </c>
      <c r="E3971" s="77">
        <f>+IF(ISNUMBER(DATA!H528),DATA!H528,"n/a")</f>
        <v>10818</v>
      </c>
      <c r="F3971" s="78">
        <f>+IF(ISNUMBER(DATA!I528),DATA!I528,"n/a")</f>
        <v>0.01</v>
      </c>
      <c r="G3971" s="77">
        <f>+IF(ISNUMBER(DATA!R528),DATA!R528,"n/a")</f>
        <v>30847</v>
      </c>
      <c r="H3971" s="78">
        <f>+IF(ISNUMBER(DATA!S528),DATA!S528,"n/a")</f>
        <v>-4.0000000000000001E-3</v>
      </c>
      <c r="I3971" s="77">
        <f>+IF(ISNUMBER(DATA!AB528),DATA!AB528,"n/a")</f>
        <v>61346</v>
      </c>
      <c r="J3971" s="78">
        <f>+IF(ISNUMBER(DATA!AC528),DATA!AC528,"n/a")</f>
        <v>7.0000000000000007E-2</v>
      </c>
      <c r="K3971" s="77">
        <f>+IF(ISNUMBER(DATA!AL528),DATA!AL528,"n/a")</f>
        <v>145360</v>
      </c>
      <c r="L3971" s="78">
        <f>+IF(ISNUMBER(DATA!AM528),DATA!AM528,"n/a")</f>
        <v>0.23</v>
      </c>
      <c r="M3971" s="67"/>
      <c r="N3971" s="67"/>
      <c r="O3971" s="67"/>
      <c r="P3971" s="67"/>
      <c r="Q3971" s="67"/>
      <c r="S3971" s="71"/>
      <c r="U3971" s="71"/>
      <c r="W3971" s="71"/>
      <c r="Y3971" s="71"/>
    </row>
    <row r="3972" spans="1:25" s="70" customFormat="1" x14ac:dyDescent="0.2">
      <c r="A3972" s="67" t="s">
        <v>20</v>
      </c>
      <c r="B3972" s="67" t="s">
        <v>23</v>
      </c>
      <c r="C3972" s="67" t="s">
        <v>0</v>
      </c>
      <c r="D3972" s="67" t="s">
        <v>312</v>
      </c>
      <c r="E3972" s="77">
        <f>+IF(ISNUMBER(DATA!H529),DATA!H529,"n/a")</f>
        <v>11311</v>
      </c>
      <c r="F3972" s="78">
        <f>+IF(ISNUMBER(DATA!I529),DATA!I529,"n/a")</f>
        <v>4.2000000000000003E-2</v>
      </c>
      <c r="G3972" s="77">
        <f>+IF(ISNUMBER(DATA!R529),DATA!R529,"n/a")</f>
        <v>31240</v>
      </c>
      <c r="H3972" s="78">
        <f>+IF(ISNUMBER(DATA!S529),DATA!S529,"n/a")</f>
        <v>5.0000000000000001E-3</v>
      </c>
      <c r="I3972" s="77">
        <f>+IF(ISNUMBER(DATA!AB529),DATA!AB529,"n/a")</f>
        <v>63396</v>
      </c>
      <c r="J3972" s="78">
        <f>+IF(ISNUMBER(DATA!AC529),DATA!AC529,"n/a")</f>
        <v>4.2999999999999997E-2</v>
      </c>
      <c r="K3972" s="77">
        <f>+IF(ISNUMBER(DATA!AL529),DATA!AL529,"n/a")</f>
        <v>150129</v>
      </c>
      <c r="L3972" s="78">
        <f>+IF(ISNUMBER(DATA!AM529),DATA!AM529,"n/a")</f>
        <v>0.217</v>
      </c>
      <c r="M3972" s="67"/>
      <c r="N3972" s="67"/>
      <c r="O3972" s="67"/>
      <c r="P3972" s="67"/>
      <c r="Q3972" s="67"/>
      <c r="S3972" s="71"/>
      <c r="U3972" s="71"/>
      <c r="W3972" s="71"/>
      <c r="Y3972" s="71"/>
    </row>
    <row r="3973" spans="1:25" s="70" customFormat="1" x14ac:dyDescent="0.2">
      <c r="A3973" s="67" t="s">
        <v>20</v>
      </c>
      <c r="B3973" s="67" t="s">
        <v>23</v>
      </c>
      <c r="C3973" s="67" t="s">
        <v>0</v>
      </c>
      <c r="D3973" s="67" t="s">
        <v>313</v>
      </c>
      <c r="E3973" s="77">
        <f>+IF(ISNUMBER(DATA!H530),DATA!H530,"n/a")</f>
        <v>15291</v>
      </c>
      <c r="F3973" s="78">
        <f>+IF(ISNUMBER(DATA!I530),DATA!I530,"n/a")</f>
        <v>0.35199999999999998</v>
      </c>
      <c r="G3973" s="77">
        <f>+IF(ISNUMBER(DATA!R530),DATA!R530,"n/a")</f>
        <v>42281</v>
      </c>
      <c r="H3973" s="78">
        <f>+IF(ISNUMBER(DATA!S530),DATA!S530,"n/a")</f>
        <v>0.38300000000000001</v>
      </c>
      <c r="I3973" s="77">
        <f>+IF(ISNUMBER(DATA!AB530),DATA!AB530,"n/a")</f>
        <v>86945</v>
      </c>
      <c r="J3973" s="78">
        <f>+IF(ISNUMBER(DATA!AC530),DATA!AC530,"n/a")</f>
        <v>0.69499999999999995</v>
      </c>
      <c r="K3973" s="77">
        <f>+IF(ISNUMBER(DATA!AL530),DATA!AL530,"n/a")</f>
        <v>203121</v>
      </c>
      <c r="L3973" s="78">
        <f>+IF(ISNUMBER(DATA!AM530),DATA!AM530,"n/a")</f>
        <v>1.0640000000000001</v>
      </c>
      <c r="M3973" s="67"/>
      <c r="N3973" s="67"/>
      <c r="O3973" s="67"/>
      <c r="P3973" s="67"/>
      <c r="Q3973" s="67"/>
      <c r="S3973" s="71"/>
      <c r="U3973" s="71"/>
      <c r="W3973" s="71"/>
      <c r="Y3973" s="71"/>
    </row>
    <row r="3974" spans="1:25" s="70" customFormat="1" x14ac:dyDescent="0.2">
      <c r="A3974" s="67" t="s">
        <v>20</v>
      </c>
      <c r="B3974" s="67" t="s">
        <v>23</v>
      </c>
      <c r="C3974" s="67" t="s">
        <v>0</v>
      </c>
      <c r="D3974" s="67" t="s">
        <v>314</v>
      </c>
      <c r="E3974" s="77">
        <f>+IF(ISNUMBER(DATA!H531),DATA!H531,"n/a")</f>
        <v>3549</v>
      </c>
      <c r="F3974" s="78">
        <f>+IF(ISNUMBER(DATA!I531),DATA!I531,"n/a")</f>
        <v>0.26100000000000001</v>
      </c>
      <c r="G3974" s="77">
        <f>+IF(ISNUMBER(DATA!R531),DATA!R531,"n/a")</f>
        <v>11104</v>
      </c>
      <c r="H3974" s="78">
        <f>+IF(ISNUMBER(DATA!S531),DATA!S531,"n/a")</f>
        <v>0.307</v>
      </c>
      <c r="I3974" s="77">
        <f>+IF(ISNUMBER(DATA!AB531),DATA!AB531,"n/a")</f>
        <v>22245</v>
      </c>
      <c r="J3974" s="78">
        <f>+IF(ISNUMBER(DATA!AC531),DATA!AC531,"n/a")</f>
        <v>0.26300000000000001</v>
      </c>
      <c r="K3974" s="77">
        <f>+IF(ISNUMBER(DATA!AL531),DATA!AL531,"n/a")</f>
        <v>43175</v>
      </c>
      <c r="L3974" s="78">
        <f>+IF(ISNUMBER(DATA!AM531),DATA!AM531,"n/a")</f>
        <v>-4.5999999999999999E-2</v>
      </c>
      <c r="M3974" s="67"/>
      <c r="N3974" s="67"/>
      <c r="O3974" s="67"/>
      <c r="P3974" s="67"/>
      <c r="Q3974" s="67"/>
      <c r="S3974" s="71"/>
      <c r="U3974" s="71"/>
      <c r="W3974" s="71"/>
      <c r="Y3974" s="71"/>
    </row>
    <row r="3975" spans="1:25" s="70" customFormat="1" x14ac:dyDescent="0.2">
      <c r="A3975" s="67" t="s">
        <v>20</v>
      </c>
      <c r="B3975" s="67" t="s">
        <v>23</v>
      </c>
      <c r="C3975" s="67" t="s">
        <v>0</v>
      </c>
      <c r="D3975" s="67" t="s">
        <v>315</v>
      </c>
      <c r="E3975" s="77">
        <f>+IF(ISNUMBER(DATA!H532),DATA!H532,"n/a")</f>
        <v>4083</v>
      </c>
      <c r="F3975" s="78">
        <f>+IF(ISNUMBER(DATA!I532),DATA!I532,"n/a")</f>
        <v>1.103</v>
      </c>
      <c r="G3975" s="77">
        <f>+IF(ISNUMBER(DATA!R532),DATA!R532,"n/a")</f>
        <v>11537</v>
      </c>
      <c r="H3975" s="78">
        <f>+IF(ISNUMBER(DATA!S532),DATA!S532,"n/a")</f>
        <v>1.76</v>
      </c>
      <c r="I3975" s="77">
        <f>+IF(ISNUMBER(DATA!AB532),DATA!AB532,"n/a")</f>
        <v>22289</v>
      </c>
      <c r="J3975" s="78">
        <f>+IF(ISNUMBER(DATA!AC532),DATA!AC532,"n/a")</f>
        <v>1.984</v>
      </c>
      <c r="K3975" s="77">
        <f>+IF(ISNUMBER(DATA!AL532),DATA!AL532,"n/a")</f>
        <v>41353</v>
      </c>
      <c r="L3975" s="78">
        <f>+IF(ISNUMBER(DATA!AM532),DATA!AM532,"n/a")</f>
        <v>1.764</v>
      </c>
      <c r="M3975" s="67"/>
      <c r="N3975" s="67"/>
      <c r="O3975" s="67"/>
      <c r="P3975" s="67"/>
      <c r="Q3975" s="67"/>
      <c r="S3975" s="71"/>
      <c r="U3975" s="71"/>
      <c r="W3975" s="71"/>
      <c r="Y3975" s="71"/>
    </row>
    <row r="3976" spans="1:25" s="70" customFormat="1" x14ac:dyDescent="0.2">
      <c r="A3976" s="67" t="s">
        <v>20</v>
      </c>
      <c r="B3976" s="67" t="s">
        <v>23</v>
      </c>
      <c r="C3976" s="67" t="s">
        <v>0</v>
      </c>
      <c r="D3976" s="67" t="s">
        <v>316</v>
      </c>
      <c r="E3976" s="77">
        <f>+IF(ISNUMBER(DATA!H533),DATA!H533,"n/a")</f>
        <v>5769</v>
      </c>
      <c r="F3976" s="78">
        <f>+IF(ISNUMBER(DATA!I533),DATA!I533,"n/a")</f>
        <v>0.13300000000000001</v>
      </c>
      <c r="G3976" s="77">
        <f>+IF(ISNUMBER(DATA!R533),DATA!R533,"n/a")</f>
        <v>17999</v>
      </c>
      <c r="H3976" s="78">
        <f>+IF(ISNUMBER(DATA!S533),DATA!S533,"n/a")</f>
        <v>0.187</v>
      </c>
      <c r="I3976" s="77">
        <f>+IF(ISNUMBER(DATA!AB533),DATA!AB533,"n/a")</f>
        <v>33059</v>
      </c>
      <c r="J3976" s="78">
        <f>+IF(ISNUMBER(DATA!AC533),DATA!AC533,"n/a")</f>
        <v>0.154</v>
      </c>
      <c r="K3976" s="77">
        <f>+IF(ISNUMBER(DATA!AL533),DATA!AL533,"n/a")</f>
        <v>82105</v>
      </c>
      <c r="L3976" s="78">
        <f>+IF(ISNUMBER(DATA!AM533),DATA!AM533,"n/a")</f>
        <v>0.39700000000000002</v>
      </c>
      <c r="M3976" s="67"/>
      <c r="N3976" s="67"/>
      <c r="O3976" s="67"/>
      <c r="P3976" s="67"/>
      <c r="Q3976" s="67"/>
      <c r="S3976" s="71"/>
      <c r="U3976" s="71"/>
      <c r="W3976" s="71"/>
      <c r="Y3976" s="71"/>
    </row>
    <row r="3977" spans="1:25" s="70" customFormat="1" x14ac:dyDescent="0.2">
      <c r="A3977" s="67" t="s">
        <v>20</v>
      </c>
      <c r="B3977" s="67" t="s">
        <v>23</v>
      </c>
      <c r="C3977" s="67" t="s">
        <v>0</v>
      </c>
      <c r="D3977" s="67" t="s">
        <v>317</v>
      </c>
      <c r="E3977" s="77">
        <f>+IF(ISNUMBER(DATA!H534),DATA!H534,"n/a")</f>
        <v>7978</v>
      </c>
      <c r="F3977" s="78">
        <f>+IF(ISNUMBER(DATA!I534),DATA!I534,"n/a")</f>
        <v>0.17499999999999999</v>
      </c>
      <c r="G3977" s="77">
        <f>+IF(ISNUMBER(DATA!R534),DATA!R534,"n/a")</f>
        <v>22880</v>
      </c>
      <c r="H3977" s="78">
        <f>+IF(ISNUMBER(DATA!S534),DATA!S534,"n/a")</f>
        <v>0.17499999999999999</v>
      </c>
      <c r="I3977" s="77">
        <f>+IF(ISNUMBER(DATA!AB534),DATA!AB534,"n/a")</f>
        <v>46335</v>
      </c>
      <c r="J3977" s="78">
        <f>+IF(ISNUMBER(DATA!AC534),DATA!AC534,"n/a")</f>
        <v>0.161</v>
      </c>
      <c r="K3977" s="77">
        <f>+IF(ISNUMBER(DATA!AL534),DATA!AL534,"n/a")</f>
        <v>95210</v>
      </c>
      <c r="L3977" s="78">
        <f>+IF(ISNUMBER(DATA!AM534),DATA!AM534,"n/a")</f>
        <v>-1.4999999999999999E-2</v>
      </c>
      <c r="M3977" s="67"/>
      <c r="N3977" s="67"/>
      <c r="O3977" s="67"/>
      <c r="P3977" s="67"/>
      <c r="Q3977" s="67"/>
      <c r="S3977" s="71"/>
      <c r="U3977" s="71"/>
      <c r="W3977" s="71"/>
      <c r="Y3977" s="71"/>
    </row>
    <row r="3978" spans="1:25" s="70" customFormat="1" x14ac:dyDescent="0.2">
      <c r="A3978" s="67" t="s">
        <v>20</v>
      </c>
      <c r="B3978" s="67" t="s">
        <v>23</v>
      </c>
      <c r="C3978" s="67" t="s">
        <v>0</v>
      </c>
      <c r="D3978" s="67" t="s">
        <v>318</v>
      </c>
      <c r="E3978" s="77">
        <f>+IF(ISNUMBER(DATA!H535),DATA!H535,"n/a")</f>
        <v>21624</v>
      </c>
      <c r="F3978" s="78" t="str">
        <f>+IF(ISNUMBER(DATA!I535),DATA!I535,"n/a")</f>
        <v>n/a</v>
      </c>
      <c r="G3978" s="77">
        <f>+IF(ISNUMBER(DATA!R535),DATA!R535,"n/a")</f>
        <v>56915</v>
      </c>
      <c r="H3978" s="78" t="str">
        <f>+IF(ISNUMBER(DATA!S535),DATA!S535,"n/a")</f>
        <v>n/a</v>
      </c>
      <c r="I3978" s="77">
        <f>+IF(ISNUMBER(DATA!AB535),DATA!AB535,"n/a")</f>
        <v>114235</v>
      </c>
      <c r="J3978" s="78" t="str">
        <f>+IF(ISNUMBER(DATA!AC535),DATA!AC535,"n/a")</f>
        <v>n/a</v>
      </c>
      <c r="K3978" s="77">
        <f>+IF(ISNUMBER(DATA!AL535),DATA!AL535,"n/a")</f>
        <v>154936</v>
      </c>
      <c r="L3978" s="78" t="str">
        <f>+IF(ISNUMBER(DATA!AM535),DATA!AM535,"n/a")</f>
        <v>n/a</v>
      </c>
      <c r="M3978" s="67"/>
      <c r="N3978" s="67"/>
      <c r="O3978" s="67"/>
      <c r="P3978" s="67"/>
      <c r="Q3978" s="67"/>
      <c r="S3978" s="71"/>
      <c r="U3978" s="71"/>
      <c r="W3978" s="71"/>
      <c r="Y3978" s="71"/>
    </row>
    <row r="3979" spans="1:25" s="70" customFormat="1" x14ac:dyDescent="0.2">
      <c r="A3979" s="67" t="s">
        <v>20</v>
      </c>
      <c r="B3979" s="67" t="s">
        <v>23</v>
      </c>
      <c r="C3979" s="67" t="s">
        <v>0</v>
      </c>
      <c r="D3979" s="67" t="s">
        <v>319</v>
      </c>
      <c r="E3979" s="77">
        <f>+IF(ISNUMBER(DATA!H536),DATA!H536,"n/a")</f>
        <v>5825</v>
      </c>
      <c r="F3979" s="78">
        <f>+IF(ISNUMBER(DATA!I536),DATA!I536,"n/a")</f>
        <v>1.5820000000000001</v>
      </c>
      <c r="G3979" s="77">
        <f>+IF(ISNUMBER(DATA!R536),DATA!R536,"n/a")</f>
        <v>20586</v>
      </c>
      <c r="H3979" s="78">
        <f>+IF(ISNUMBER(DATA!S536),DATA!S536,"n/a")</f>
        <v>2.1240000000000001</v>
      </c>
      <c r="I3979" s="77">
        <f>+IF(ISNUMBER(DATA!AB536),DATA!AB536,"n/a")</f>
        <v>43888</v>
      </c>
      <c r="J3979" s="78">
        <f>+IF(ISNUMBER(DATA!AC536),DATA!AC536,"n/a")</f>
        <v>2.4239999999999999</v>
      </c>
      <c r="K3979" s="77">
        <f>+IF(ISNUMBER(DATA!AL536),DATA!AL536,"n/a")</f>
        <v>79156</v>
      </c>
      <c r="L3979" s="78">
        <f>+IF(ISNUMBER(DATA!AM536),DATA!AM536,"n/a")</f>
        <v>2.081</v>
      </c>
      <c r="M3979" s="67"/>
      <c r="N3979" s="67"/>
      <c r="O3979" s="67"/>
      <c r="P3979" s="67"/>
      <c r="Q3979" s="67"/>
      <c r="S3979" s="71"/>
      <c r="U3979" s="71"/>
      <c r="W3979" s="71"/>
      <c r="Y3979" s="71"/>
    </row>
    <row r="3980" spans="1:25" s="70" customFormat="1" x14ac:dyDescent="0.2">
      <c r="A3980" s="67" t="s">
        <v>20</v>
      </c>
      <c r="B3980" s="67" t="s">
        <v>23</v>
      </c>
      <c r="C3980" s="67" t="s">
        <v>0</v>
      </c>
      <c r="D3980" s="67" t="s">
        <v>320</v>
      </c>
      <c r="E3980" s="77">
        <f>+IF(ISNUMBER(DATA!H537),DATA!H537,"n/a")</f>
        <v>8477</v>
      </c>
      <c r="F3980" s="78">
        <f>+IF(ISNUMBER(DATA!I537),DATA!I537,"n/a")</f>
        <v>-4.7E-2</v>
      </c>
      <c r="G3980" s="77">
        <f>+IF(ISNUMBER(DATA!R537),DATA!R537,"n/a")</f>
        <v>27173</v>
      </c>
      <c r="H3980" s="78">
        <f>+IF(ISNUMBER(DATA!S537),DATA!S537,"n/a")</f>
        <v>5.3999999999999999E-2</v>
      </c>
      <c r="I3980" s="77">
        <f>+IF(ISNUMBER(DATA!AB537),DATA!AB537,"n/a")</f>
        <v>55830</v>
      </c>
      <c r="J3980" s="78">
        <f>+IF(ISNUMBER(DATA!AC537),DATA!AC537,"n/a")</f>
        <v>0.156</v>
      </c>
      <c r="K3980" s="77">
        <f>+IF(ISNUMBER(DATA!AL537),DATA!AL537,"n/a")</f>
        <v>130414</v>
      </c>
      <c r="L3980" s="78">
        <f>+IF(ISNUMBER(DATA!AM537),DATA!AM537,"n/a")</f>
        <v>0.20200000000000001</v>
      </c>
      <c r="M3980" s="67"/>
      <c r="N3980" s="67"/>
      <c r="O3980" s="67"/>
      <c r="P3980" s="67"/>
      <c r="Q3980" s="67"/>
      <c r="S3980" s="71"/>
      <c r="U3980" s="71"/>
      <c r="W3980" s="71"/>
      <c r="Y3980" s="71"/>
    </row>
    <row r="3981" spans="1:25" s="70" customFormat="1" x14ac:dyDescent="0.2">
      <c r="A3981" s="67" t="s">
        <v>20</v>
      </c>
      <c r="B3981" s="67" t="s">
        <v>23</v>
      </c>
      <c r="C3981" s="67" t="s">
        <v>0</v>
      </c>
      <c r="D3981" s="67" t="s">
        <v>321</v>
      </c>
      <c r="E3981" s="77">
        <f>+IF(ISNUMBER(DATA!H538),DATA!H538,"n/a")</f>
        <v>4526</v>
      </c>
      <c r="F3981" s="78">
        <f>+IF(ISNUMBER(DATA!I538),DATA!I538,"n/a")</f>
        <v>-0.16</v>
      </c>
      <c r="G3981" s="77">
        <f>+IF(ISNUMBER(DATA!R538),DATA!R538,"n/a")</f>
        <v>13498</v>
      </c>
      <c r="H3981" s="78">
        <f>+IF(ISNUMBER(DATA!S538),DATA!S538,"n/a")</f>
        <v>-0.29399999999999998</v>
      </c>
      <c r="I3981" s="77">
        <f>+IF(ISNUMBER(DATA!AB538),DATA!AB538,"n/a")</f>
        <v>26443</v>
      </c>
      <c r="J3981" s="78">
        <f>+IF(ISNUMBER(DATA!AC538),DATA!AC538,"n/a")</f>
        <v>-0.32100000000000001</v>
      </c>
      <c r="K3981" s="77">
        <f>+IF(ISNUMBER(DATA!AL538),DATA!AL538,"n/a")</f>
        <v>62064</v>
      </c>
      <c r="L3981" s="78">
        <f>+IF(ISNUMBER(DATA!AM538),DATA!AM538,"n/a")</f>
        <v>-0.26700000000000002</v>
      </c>
      <c r="M3981" s="67"/>
      <c r="N3981" s="67"/>
      <c r="O3981" s="67"/>
      <c r="P3981" s="67"/>
      <c r="Q3981" s="67"/>
      <c r="S3981" s="71"/>
      <c r="U3981" s="71"/>
      <c r="W3981" s="71"/>
      <c r="Y3981" s="71"/>
    </row>
    <row r="3982" spans="1:25" s="70" customFormat="1" x14ac:dyDescent="0.2">
      <c r="A3982" s="67" t="s">
        <v>20</v>
      </c>
      <c r="B3982" s="67" t="s">
        <v>23</v>
      </c>
      <c r="C3982" s="67" t="s">
        <v>0</v>
      </c>
      <c r="D3982" s="67" t="s">
        <v>347</v>
      </c>
      <c r="E3982" s="77">
        <f>+IF(ISNUMBER(DATA!H539),DATA!H539,"n/a")</f>
        <v>2998</v>
      </c>
      <c r="F3982" s="78">
        <f>+IF(ISNUMBER(DATA!I539),DATA!I539,"n/a")</f>
        <v>3.411</v>
      </c>
      <c r="G3982" s="77">
        <f>+IF(ISNUMBER(DATA!R539),DATA!R539,"n/a")</f>
        <v>9009</v>
      </c>
      <c r="H3982" s="78">
        <f>+IF(ISNUMBER(DATA!S539),DATA!S539,"n/a")</f>
        <v>3.35</v>
      </c>
      <c r="I3982" s="77">
        <f>+IF(ISNUMBER(DATA!AB539),DATA!AB539,"n/a")</f>
        <v>19726</v>
      </c>
      <c r="J3982" s="78">
        <f>+IF(ISNUMBER(DATA!AC539),DATA!AC539,"n/a")</f>
        <v>6.5510000000000002</v>
      </c>
      <c r="K3982" s="77">
        <f>+IF(ISNUMBER(DATA!AL539),DATA!AL539,"n/a")</f>
        <v>48879</v>
      </c>
      <c r="L3982" s="78">
        <f>+IF(ISNUMBER(DATA!AM539),DATA!AM539,"n/a")</f>
        <v>7.0389999999999997</v>
      </c>
      <c r="M3982" s="67"/>
      <c r="N3982" s="67"/>
      <c r="O3982" s="67"/>
      <c r="P3982" s="67"/>
      <c r="Q3982" s="67"/>
      <c r="S3982" s="71"/>
      <c r="U3982" s="71"/>
      <c r="W3982" s="71"/>
      <c r="Y3982" s="71"/>
    </row>
    <row r="3983" spans="1:25" s="70" customFormat="1" x14ac:dyDescent="0.2">
      <c r="A3983" s="67" t="s">
        <v>20</v>
      </c>
      <c r="B3983" s="67" t="s">
        <v>23</v>
      </c>
      <c r="C3983" s="67" t="s">
        <v>0</v>
      </c>
      <c r="D3983" s="67" t="s">
        <v>348</v>
      </c>
      <c r="E3983" s="77">
        <f>+IF(ISNUMBER(DATA!H540),DATA!H540,"n/a")</f>
        <v>3310</v>
      </c>
      <c r="F3983" s="78">
        <f>+IF(ISNUMBER(DATA!I540),DATA!I540,"n/a")</f>
        <v>21.285</v>
      </c>
      <c r="G3983" s="77">
        <f>+IF(ISNUMBER(DATA!R540),DATA!R540,"n/a")</f>
        <v>6381</v>
      </c>
      <c r="H3983" s="78">
        <f>+IF(ISNUMBER(DATA!S540),DATA!S540,"n/a")</f>
        <v>13.537000000000001</v>
      </c>
      <c r="I3983" s="77">
        <f>+IF(ISNUMBER(DATA!AB540),DATA!AB540,"n/a")</f>
        <v>7527</v>
      </c>
      <c r="J3983" s="78">
        <f>+IF(ISNUMBER(DATA!AC540),DATA!AC540,"n/a")</f>
        <v>6.6189999999999998</v>
      </c>
      <c r="K3983" s="77">
        <f>+IF(ISNUMBER(DATA!AL540),DATA!AL540,"n/a")</f>
        <v>10318</v>
      </c>
      <c r="L3983" s="78">
        <f>+IF(ISNUMBER(DATA!AM540),DATA!AM540,"n/a")</f>
        <v>3.8090000000000002</v>
      </c>
      <c r="M3983" s="67"/>
      <c r="N3983" s="67"/>
      <c r="O3983" s="67"/>
      <c r="P3983" s="67"/>
      <c r="Q3983" s="67"/>
      <c r="S3983" s="71"/>
      <c r="U3983" s="71"/>
      <c r="W3983" s="71"/>
      <c r="Y3983" s="71"/>
    </row>
    <row r="3984" spans="1:25" x14ac:dyDescent="0.2">
      <c r="E3984" s="101"/>
      <c r="F3984" s="103"/>
      <c r="G3984" s="101"/>
      <c r="H3984" s="103"/>
      <c r="I3984" s="101"/>
      <c r="J3984" s="103"/>
      <c r="K3984" s="101"/>
      <c r="L3984" s="103"/>
    </row>
    <row r="3985" spans="1:25" s="70" customFormat="1" x14ac:dyDescent="0.2">
      <c r="A3985" s="67" t="s">
        <v>20</v>
      </c>
      <c r="B3985" s="67" t="s">
        <v>23</v>
      </c>
      <c r="C3985" s="67" t="s">
        <v>9</v>
      </c>
      <c r="D3985" s="67" t="s">
        <v>274</v>
      </c>
      <c r="E3985" s="87">
        <f>+IF(ISNUMBER(DATA!J491),DATA!J491,"n/a")</f>
        <v>672</v>
      </c>
      <c r="F3985" s="78">
        <f>+IF(ISNUMBER(DATA!K491),DATA!K491,"n/a")</f>
        <v>3.6999999999999998E-2</v>
      </c>
      <c r="G3985" s="87">
        <f>+IF(ISNUMBER(DATA!T491),DATA!T491,"n/a")</f>
        <v>1988</v>
      </c>
      <c r="H3985" s="78">
        <f>+IF(ISNUMBER(DATA!U491),DATA!U491,"n/a")</f>
        <v>8.8999999999999996E-2</v>
      </c>
      <c r="I3985" s="87">
        <f>+IF(ISNUMBER(DATA!AD491),DATA!AD491,"n/a")</f>
        <v>4127</v>
      </c>
      <c r="J3985" s="78">
        <f>+IF(ISNUMBER(DATA!AE491),DATA!AE491,"n/a")</f>
        <v>8.5000000000000006E-2</v>
      </c>
      <c r="K3985" s="87">
        <f>+IF(ISNUMBER(DATA!AN491),DATA!AN491,"n/a")</f>
        <v>9319</v>
      </c>
      <c r="L3985" s="78">
        <f>+IF(ISNUMBER(DATA!AO491),DATA!AO491,"n/a")</f>
        <v>0.11</v>
      </c>
      <c r="M3985" s="67"/>
      <c r="N3985" s="67"/>
      <c r="O3985" s="67"/>
      <c r="P3985" s="67"/>
      <c r="Q3985" s="67"/>
      <c r="S3985" s="71"/>
      <c r="U3985" s="71"/>
      <c r="W3985" s="71"/>
      <c r="Y3985" s="71"/>
    </row>
    <row r="3986" spans="1:25" s="70" customFormat="1" x14ac:dyDescent="0.2">
      <c r="A3986" s="67" t="s">
        <v>20</v>
      </c>
      <c r="B3986" s="67" t="s">
        <v>23</v>
      </c>
      <c r="C3986" s="67" t="s">
        <v>9</v>
      </c>
      <c r="D3986" s="67" t="s">
        <v>275</v>
      </c>
      <c r="E3986" s="87">
        <f>+IF(ISNUMBER(DATA!J492),DATA!J492,"n/a")</f>
        <v>1233</v>
      </c>
      <c r="F3986" s="78">
        <f>+IF(ISNUMBER(DATA!K492),DATA!K492,"n/a")</f>
        <v>4.4169999999999998</v>
      </c>
      <c r="G3986" s="87">
        <f>+IF(ISNUMBER(DATA!T492),DATA!T492,"n/a")</f>
        <v>3474</v>
      </c>
      <c r="H3986" s="78">
        <f>+IF(ISNUMBER(DATA!U492),DATA!U492,"n/a")</f>
        <v>5.1630000000000003</v>
      </c>
      <c r="I3986" s="87">
        <f>+IF(ISNUMBER(DATA!AD492),DATA!AD492,"n/a")</f>
        <v>5163</v>
      </c>
      <c r="J3986" s="78">
        <f>+IF(ISNUMBER(DATA!AE492),DATA!AE492,"n/a")</f>
        <v>5.008</v>
      </c>
      <c r="K3986" s="87">
        <f>+IF(ISNUMBER(DATA!AN492),DATA!AN492,"n/a")</f>
        <v>7919</v>
      </c>
      <c r="L3986" s="78">
        <f>+IF(ISNUMBER(DATA!AO492),DATA!AO492,"n/a")</f>
        <v>5.6310000000000002</v>
      </c>
      <c r="M3986" s="67"/>
      <c r="N3986" s="67"/>
      <c r="O3986" s="67"/>
      <c r="P3986" s="67"/>
      <c r="Q3986" s="67"/>
      <c r="S3986" s="71"/>
      <c r="U3986" s="71"/>
      <c r="W3986" s="71"/>
      <c r="Y3986" s="71"/>
    </row>
    <row r="3987" spans="1:25" s="70" customFormat="1" x14ac:dyDescent="0.2">
      <c r="A3987" s="67" t="s">
        <v>20</v>
      </c>
      <c r="B3987" s="67" t="s">
        <v>23</v>
      </c>
      <c r="C3987" s="67" t="s">
        <v>9</v>
      </c>
      <c r="D3987" s="67" t="s">
        <v>276</v>
      </c>
      <c r="E3987" s="87">
        <f>+IF(ISNUMBER(DATA!J493),DATA!J493,"n/a")</f>
        <v>690</v>
      </c>
      <c r="F3987" s="78">
        <f>+IF(ISNUMBER(DATA!K493),DATA!K493,"n/a")</f>
        <v>-0.58599999999999997</v>
      </c>
      <c r="G3987" s="87">
        <f>+IF(ISNUMBER(DATA!T493),DATA!T493,"n/a")</f>
        <v>1972</v>
      </c>
      <c r="H3987" s="78">
        <f>+IF(ISNUMBER(DATA!U493),DATA!U493,"n/a")</f>
        <v>-0.60699999999999998</v>
      </c>
      <c r="I3987" s="87">
        <f>+IF(ISNUMBER(DATA!AD493),DATA!AD493,"n/a")</f>
        <v>7808</v>
      </c>
      <c r="J3987" s="78">
        <f>+IF(ISNUMBER(DATA!AE493),DATA!AE493,"n/a")</f>
        <v>-0.223</v>
      </c>
      <c r="K3987" s="87">
        <f>+IF(ISNUMBER(DATA!AN493),DATA!AN493,"n/a")</f>
        <v>22981</v>
      </c>
      <c r="L3987" s="78">
        <f>+IF(ISNUMBER(DATA!AO493),DATA!AO493,"n/a")</f>
        <v>1.4999999999999999E-2</v>
      </c>
      <c r="M3987" s="67"/>
      <c r="N3987" s="67"/>
      <c r="O3987" s="67"/>
      <c r="P3987" s="67"/>
      <c r="Q3987" s="67"/>
      <c r="S3987" s="71"/>
      <c r="U3987" s="71"/>
      <c r="W3987" s="71"/>
      <c r="Y3987" s="71"/>
    </row>
    <row r="3988" spans="1:25" s="70" customFormat="1" x14ac:dyDescent="0.2">
      <c r="A3988" s="67" t="s">
        <v>20</v>
      </c>
      <c r="B3988" s="67" t="s">
        <v>23</v>
      </c>
      <c r="C3988" s="67" t="s">
        <v>9</v>
      </c>
      <c r="D3988" s="67" t="s">
        <v>277</v>
      </c>
      <c r="E3988" s="87">
        <f>+IF(ISNUMBER(DATA!J494),DATA!J494,"n/a")</f>
        <v>203</v>
      </c>
      <c r="F3988" s="78">
        <f>+IF(ISNUMBER(DATA!K494),DATA!K494,"n/a")</f>
        <v>4.8570000000000002</v>
      </c>
      <c r="G3988" s="87">
        <f>+IF(ISNUMBER(DATA!T494),DATA!T494,"n/a")</f>
        <v>491</v>
      </c>
      <c r="H3988" s="78">
        <f>+IF(ISNUMBER(DATA!U494),DATA!U494,"n/a")</f>
        <v>-0.27100000000000002</v>
      </c>
      <c r="I3988" s="87">
        <f>+IF(ISNUMBER(DATA!AD494),DATA!AD494,"n/a")</f>
        <v>791</v>
      </c>
      <c r="J3988" s="78">
        <f>+IF(ISNUMBER(DATA!AE494),DATA!AE494,"n/a")</f>
        <v>-0.32600000000000001</v>
      </c>
      <c r="K3988" s="87">
        <f>+IF(ISNUMBER(DATA!AN494),DATA!AN494,"n/a")</f>
        <v>1296</v>
      </c>
      <c r="L3988" s="78">
        <f>+IF(ISNUMBER(DATA!AO494),DATA!AO494,"n/a")</f>
        <v>-0.17399999999999999</v>
      </c>
      <c r="M3988" s="67"/>
      <c r="N3988" s="67"/>
      <c r="O3988" s="67"/>
      <c r="P3988" s="67"/>
      <c r="Q3988" s="67"/>
      <c r="S3988" s="71"/>
      <c r="U3988" s="71"/>
      <c r="W3988" s="71"/>
      <c r="Y3988" s="71"/>
    </row>
    <row r="3989" spans="1:25" s="70" customFormat="1" x14ac:dyDescent="0.2">
      <c r="A3989" s="67" t="s">
        <v>20</v>
      </c>
      <c r="B3989" s="67" t="s">
        <v>23</v>
      </c>
      <c r="C3989" s="67" t="s">
        <v>9</v>
      </c>
      <c r="D3989" s="67" t="s">
        <v>278</v>
      </c>
      <c r="E3989" s="87">
        <f>+IF(ISNUMBER(DATA!J495),DATA!J495,"n/a")</f>
        <v>1494</v>
      </c>
      <c r="F3989" s="78">
        <f>+IF(ISNUMBER(DATA!K495),DATA!K495,"n/a")</f>
        <v>0.14699999999999999</v>
      </c>
      <c r="G3989" s="87">
        <f>+IF(ISNUMBER(DATA!T495),DATA!T495,"n/a")</f>
        <v>2634</v>
      </c>
      <c r="H3989" s="78">
        <f>+IF(ISNUMBER(DATA!U495),DATA!U495,"n/a")</f>
        <v>-0.26300000000000001</v>
      </c>
      <c r="I3989" s="87">
        <f>+IF(ISNUMBER(DATA!AD495),DATA!AD495,"n/a")</f>
        <v>4842</v>
      </c>
      <c r="J3989" s="78">
        <f>+IF(ISNUMBER(DATA!AE495),DATA!AE495,"n/a")</f>
        <v>-0.35099999999999998</v>
      </c>
      <c r="K3989" s="87">
        <f>+IF(ISNUMBER(DATA!AN495),DATA!AN495,"n/a")</f>
        <v>12958</v>
      </c>
      <c r="L3989" s="78">
        <f>+IF(ISNUMBER(DATA!AO495),DATA!AO495,"n/a")</f>
        <v>-0.22</v>
      </c>
      <c r="M3989" s="67"/>
      <c r="N3989" s="67"/>
      <c r="O3989" s="67"/>
      <c r="P3989" s="67"/>
      <c r="Q3989" s="67"/>
      <c r="S3989" s="71"/>
      <c r="U3989" s="71"/>
      <c r="W3989" s="71"/>
      <c r="Y3989" s="71"/>
    </row>
    <row r="3990" spans="1:25" s="70" customFormat="1" x14ac:dyDescent="0.2">
      <c r="A3990" s="67" t="s">
        <v>20</v>
      </c>
      <c r="B3990" s="67" t="s">
        <v>23</v>
      </c>
      <c r="C3990" s="67" t="s">
        <v>9</v>
      </c>
      <c r="D3990" s="67" t="s">
        <v>279</v>
      </c>
      <c r="E3990" s="87">
        <f>+IF(ISNUMBER(DATA!J496),DATA!J496,"n/a")</f>
        <v>106</v>
      </c>
      <c r="F3990" s="78">
        <f>+IF(ISNUMBER(DATA!K496),DATA!K496,"n/a")</f>
        <v>-0.91300000000000003</v>
      </c>
      <c r="G3990" s="87">
        <f>+IF(ISNUMBER(DATA!T496),DATA!T496,"n/a")</f>
        <v>290</v>
      </c>
      <c r="H3990" s="78">
        <f>+IF(ISNUMBER(DATA!U496),DATA!U496,"n/a")</f>
        <v>-0.91300000000000003</v>
      </c>
      <c r="I3990" s="87">
        <f>+IF(ISNUMBER(DATA!AD496),DATA!AD496,"n/a")</f>
        <v>4143</v>
      </c>
      <c r="J3990" s="78">
        <f>+IF(ISNUMBER(DATA!AE496),DATA!AE496,"n/a")</f>
        <v>-0.39800000000000002</v>
      </c>
      <c r="K3990" s="87">
        <f>+IF(ISNUMBER(DATA!AN496),DATA!AN496,"n/a")</f>
        <v>15720</v>
      </c>
      <c r="L3990" s="78">
        <f>+IF(ISNUMBER(DATA!AO496),DATA!AO496,"n/a")</f>
        <v>-5.5E-2</v>
      </c>
      <c r="M3990" s="67"/>
      <c r="N3990" s="67"/>
      <c r="O3990" s="67"/>
      <c r="P3990" s="67"/>
      <c r="Q3990" s="67"/>
      <c r="S3990" s="71"/>
      <c r="U3990" s="71"/>
      <c r="W3990" s="71"/>
      <c r="Y3990" s="71"/>
    </row>
    <row r="3991" spans="1:25" s="70" customFormat="1" x14ac:dyDescent="0.2">
      <c r="A3991" s="67" t="s">
        <v>20</v>
      </c>
      <c r="B3991" s="67" t="s">
        <v>23</v>
      </c>
      <c r="C3991" s="67" t="s">
        <v>9</v>
      </c>
      <c r="D3991" s="67" t="s">
        <v>280</v>
      </c>
      <c r="E3991" s="87">
        <f>+IF(ISNUMBER(DATA!J497),DATA!J497,"n/a")</f>
        <v>145</v>
      </c>
      <c r="F3991" s="78">
        <f>+IF(ISNUMBER(DATA!K497),DATA!K497,"n/a")</f>
        <v>-8.6999999999999994E-2</v>
      </c>
      <c r="G3991" s="87">
        <f>+IF(ISNUMBER(DATA!T497),DATA!T497,"n/a")</f>
        <v>685</v>
      </c>
      <c r="H3991" s="78">
        <f>+IF(ISNUMBER(DATA!U497),DATA!U497,"n/a")</f>
        <v>0.22800000000000001</v>
      </c>
      <c r="I3991" s="87">
        <f>+IF(ISNUMBER(DATA!AD497),DATA!AD497,"n/a")</f>
        <v>2252</v>
      </c>
      <c r="J3991" s="78">
        <f>+IF(ISNUMBER(DATA!AE497),DATA!AE497,"n/a")</f>
        <v>1.173</v>
      </c>
      <c r="K3991" s="87">
        <f>+IF(ISNUMBER(DATA!AN497),DATA!AN497,"n/a")</f>
        <v>5184</v>
      </c>
      <c r="L3991" s="78">
        <f>+IF(ISNUMBER(DATA!AO497),DATA!AO497,"n/a")</f>
        <v>1.4470000000000001</v>
      </c>
      <c r="M3991" s="67"/>
      <c r="N3991" s="67"/>
      <c r="O3991" s="67"/>
      <c r="P3991" s="67"/>
      <c r="Q3991" s="67"/>
      <c r="S3991" s="71"/>
      <c r="U3991" s="71"/>
      <c r="W3991" s="71"/>
      <c r="Y3991" s="71"/>
    </row>
    <row r="3992" spans="1:25" s="70" customFormat="1" x14ac:dyDescent="0.2">
      <c r="A3992" s="67" t="s">
        <v>20</v>
      </c>
      <c r="B3992" s="67" t="s">
        <v>23</v>
      </c>
      <c r="C3992" s="67" t="s">
        <v>9</v>
      </c>
      <c r="D3992" s="67" t="s">
        <v>281</v>
      </c>
      <c r="E3992" s="87">
        <f>+IF(ISNUMBER(DATA!J498),DATA!J498,"n/a")</f>
        <v>3836</v>
      </c>
      <c r="F3992" s="78">
        <f>+IF(ISNUMBER(DATA!K498),DATA!K498,"n/a")</f>
        <v>4.0000000000000001E-3</v>
      </c>
      <c r="G3992" s="87">
        <f>+IF(ISNUMBER(DATA!T498),DATA!T498,"n/a")</f>
        <v>11466</v>
      </c>
      <c r="H3992" s="78">
        <f>+IF(ISNUMBER(DATA!U498),DATA!U498,"n/a")</f>
        <v>3.4000000000000002E-2</v>
      </c>
      <c r="I3992" s="87">
        <f>+IF(ISNUMBER(DATA!AD498),DATA!AD498,"n/a")</f>
        <v>24408</v>
      </c>
      <c r="J3992" s="78">
        <f>+IF(ISNUMBER(DATA!AE498),DATA!AE498,"n/a")</f>
        <v>0.10299999999999999</v>
      </c>
      <c r="K3992" s="87">
        <f>+IF(ISNUMBER(DATA!AN498),DATA!AN498,"n/a")</f>
        <v>55183</v>
      </c>
      <c r="L3992" s="78">
        <f>+IF(ISNUMBER(DATA!AO498),DATA!AO498,"n/a")</f>
        <v>0.17</v>
      </c>
      <c r="M3992" s="67"/>
      <c r="N3992" s="67"/>
      <c r="O3992" s="67"/>
      <c r="P3992" s="67"/>
      <c r="Q3992" s="67"/>
      <c r="S3992" s="71"/>
      <c r="U3992" s="71"/>
      <c r="W3992" s="71"/>
      <c r="Y3992" s="71"/>
    </row>
    <row r="3993" spans="1:25" s="70" customFormat="1" x14ac:dyDescent="0.2">
      <c r="A3993" s="67" t="s">
        <v>20</v>
      </c>
      <c r="B3993" s="67" t="s">
        <v>23</v>
      </c>
      <c r="C3993" s="67" t="s">
        <v>9</v>
      </c>
      <c r="D3993" s="67" t="s">
        <v>282</v>
      </c>
      <c r="E3993" s="87">
        <f>+IF(ISNUMBER(DATA!J499),DATA!J499,"n/a")</f>
        <v>2371</v>
      </c>
      <c r="F3993" s="78">
        <f>+IF(ISNUMBER(DATA!K499),DATA!K499,"n/a")</f>
        <v>1.1830000000000001</v>
      </c>
      <c r="G3993" s="87">
        <f>+IF(ISNUMBER(DATA!T499),DATA!T499,"n/a")</f>
        <v>5975</v>
      </c>
      <c r="H3993" s="78">
        <f>+IF(ISNUMBER(DATA!U499),DATA!U499,"n/a")</f>
        <v>0.86799999999999999</v>
      </c>
      <c r="I3993" s="87">
        <f>+IF(ISNUMBER(DATA!AD499),DATA!AD499,"n/a")</f>
        <v>11544</v>
      </c>
      <c r="J3993" s="78">
        <f>+IF(ISNUMBER(DATA!AE499),DATA!AE499,"n/a")</f>
        <v>1.3</v>
      </c>
      <c r="K3993" s="87">
        <f>+IF(ISNUMBER(DATA!AN499),DATA!AN499,"n/a")</f>
        <v>26360</v>
      </c>
      <c r="L3993" s="78">
        <f>+IF(ISNUMBER(DATA!AO499),DATA!AO499,"n/a")</f>
        <v>2.1949999999999998</v>
      </c>
      <c r="M3993" s="67"/>
      <c r="N3993" s="67"/>
      <c r="O3993" s="67"/>
      <c r="P3993" s="67"/>
      <c r="Q3993" s="67"/>
      <c r="S3993" s="71"/>
      <c r="U3993" s="71"/>
      <c r="W3993" s="71"/>
      <c r="Y3993" s="71"/>
    </row>
    <row r="3994" spans="1:25" s="70" customFormat="1" x14ac:dyDescent="0.2">
      <c r="A3994" s="67" t="s">
        <v>20</v>
      </c>
      <c r="B3994" s="67" t="s">
        <v>23</v>
      </c>
      <c r="C3994" s="67" t="s">
        <v>9</v>
      </c>
      <c r="D3994" s="67" t="s">
        <v>283</v>
      </c>
      <c r="E3994" s="87">
        <f>+IF(ISNUMBER(DATA!J500),DATA!J500,"n/a")</f>
        <v>520</v>
      </c>
      <c r="F3994" s="78" t="str">
        <f>+IF(ISNUMBER(DATA!K500),DATA!K500,"n/a")</f>
        <v>n/a</v>
      </c>
      <c r="G3994" s="87">
        <f>+IF(ISNUMBER(DATA!T500),DATA!T500,"n/a")</f>
        <v>1005</v>
      </c>
      <c r="H3994" s="78" t="str">
        <f>+IF(ISNUMBER(DATA!U500),DATA!U500,"n/a")</f>
        <v>n/a</v>
      </c>
      <c r="I3994" s="87">
        <f>+IF(ISNUMBER(DATA!AD500),DATA!AD500,"n/a")</f>
        <v>1005</v>
      </c>
      <c r="J3994" s="78" t="str">
        <f>+IF(ISNUMBER(DATA!AE500),DATA!AE500,"n/a")</f>
        <v>n/a</v>
      </c>
      <c r="K3994" s="87">
        <f>+IF(ISNUMBER(DATA!AN500),DATA!AN500,"n/a")</f>
        <v>1005</v>
      </c>
      <c r="L3994" s="78">
        <f>+IF(ISNUMBER(DATA!AO500),DATA!AO500,"n/a")</f>
        <v>-0.71899999999999997</v>
      </c>
      <c r="M3994" s="67"/>
      <c r="N3994" s="67"/>
      <c r="O3994" s="67"/>
      <c r="P3994" s="67"/>
      <c r="Q3994" s="67"/>
      <c r="S3994" s="71"/>
      <c r="U3994" s="71"/>
      <c r="W3994" s="71"/>
      <c r="Y3994" s="71"/>
    </row>
    <row r="3995" spans="1:25" s="70" customFormat="1" x14ac:dyDescent="0.2">
      <c r="A3995" s="67" t="s">
        <v>20</v>
      </c>
      <c r="B3995" s="67" t="s">
        <v>23</v>
      </c>
      <c r="C3995" s="67" t="s">
        <v>9</v>
      </c>
      <c r="D3995" s="67" t="s">
        <v>284</v>
      </c>
      <c r="E3995" s="87">
        <f>+IF(ISNUMBER(DATA!J501),DATA!J501,"n/a")</f>
        <v>550</v>
      </c>
      <c r="F3995" s="78">
        <f>+IF(ISNUMBER(DATA!K501),DATA!K501,"n/a")</f>
        <v>3.125</v>
      </c>
      <c r="G3995" s="87">
        <f>+IF(ISNUMBER(DATA!T501),DATA!T501,"n/a")</f>
        <v>1397</v>
      </c>
      <c r="H3995" s="78">
        <f>+IF(ISNUMBER(DATA!U501),DATA!U501,"n/a")</f>
        <v>1.607</v>
      </c>
      <c r="I3995" s="87">
        <f>+IF(ISNUMBER(DATA!AD501),DATA!AD501,"n/a")</f>
        <v>2584</v>
      </c>
      <c r="J3995" s="78">
        <f>+IF(ISNUMBER(DATA!AE501),DATA!AE501,"n/a")</f>
        <v>1.6519999999999999</v>
      </c>
      <c r="K3995" s="87">
        <f>+IF(ISNUMBER(DATA!AN501),DATA!AN501,"n/a")</f>
        <v>6723</v>
      </c>
      <c r="L3995" s="78">
        <f>+IF(ISNUMBER(DATA!AO501),DATA!AO501,"n/a")</f>
        <v>1.0489999999999999</v>
      </c>
      <c r="M3995" s="67"/>
      <c r="N3995" s="67"/>
      <c r="O3995" s="67"/>
      <c r="P3995" s="67"/>
      <c r="Q3995" s="67"/>
      <c r="S3995" s="71"/>
      <c r="U3995" s="71"/>
      <c r="W3995" s="71"/>
      <c r="Y3995" s="71"/>
    </row>
    <row r="3996" spans="1:25" s="70" customFormat="1" x14ac:dyDescent="0.2">
      <c r="A3996" s="67" t="s">
        <v>20</v>
      </c>
      <c r="B3996" s="67" t="s">
        <v>23</v>
      </c>
      <c r="C3996" s="67" t="s">
        <v>9</v>
      </c>
      <c r="D3996" s="67" t="s">
        <v>285</v>
      </c>
      <c r="E3996" s="87">
        <f>+IF(ISNUMBER(DATA!J502),DATA!J502,"n/a")</f>
        <v>1150</v>
      </c>
      <c r="F3996" s="78">
        <f>+IF(ISNUMBER(DATA!K502),DATA!K502,"n/a")</f>
        <v>0.53900000000000003</v>
      </c>
      <c r="G3996" s="87">
        <f>+IF(ISNUMBER(DATA!T502),DATA!T502,"n/a")</f>
        <v>3301</v>
      </c>
      <c r="H3996" s="78">
        <f>+IF(ISNUMBER(DATA!U502),DATA!U502,"n/a")</f>
        <v>0.39500000000000002</v>
      </c>
      <c r="I3996" s="87">
        <f>+IF(ISNUMBER(DATA!AD502),DATA!AD502,"n/a")</f>
        <v>6244</v>
      </c>
      <c r="J3996" s="78">
        <f>+IF(ISNUMBER(DATA!AE502),DATA!AE502,"n/a")</f>
        <v>0.40100000000000002</v>
      </c>
      <c r="K3996" s="87">
        <f>+IF(ISNUMBER(DATA!AN502),DATA!AN502,"n/a")</f>
        <v>17778</v>
      </c>
      <c r="L3996" s="78">
        <f>+IF(ISNUMBER(DATA!AO502),DATA!AO502,"n/a")</f>
        <v>0.93400000000000005</v>
      </c>
      <c r="M3996" s="67"/>
      <c r="N3996" s="67"/>
      <c r="O3996" s="67"/>
      <c r="P3996" s="67"/>
      <c r="Q3996" s="67"/>
      <c r="S3996" s="71"/>
      <c r="U3996" s="71"/>
      <c r="W3996" s="71"/>
      <c r="Y3996" s="71"/>
    </row>
    <row r="3997" spans="1:25" s="70" customFormat="1" x14ac:dyDescent="0.2">
      <c r="A3997" s="67" t="s">
        <v>20</v>
      </c>
      <c r="B3997" s="67" t="s">
        <v>23</v>
      </c>
      <c r="C3997" s="67" t="s">
        <v>9</v>
      </c>
      <c r="D3997" s="67" t="s">
        <v>286</v>
      </c>
      <c r="E3997" s="87">
        <f>+IF(ISNUMBER(DATA!J503),DATA!J503,"n/a")</f>
        <v>2024</v>
      </c>
      <c r="F3997" s="78">
        <f>+IF(ISNUMBER(DATA!K503),DATA!K503,"n/a")</f>
        <v>1.9610000000000001</v>
      </c>
      <c r="G3997" s="87">
        <f>+IF(ISNUMBER(DATA!T503),DATA!T503,"n/a")</f>
        <v>5071</v>
      </c>
      <c r="H3997" s="78">
        <f>+IF(ISNUMBER(DATA!U503),DATA!U503,"n/a")</f>
        <v>1.792</v>
      </c>
      <c r="I3997" s="87">
        <f>+IF(ISNUMBER(DATA!AD503),DATA!AD503,"n/a")</f>
        <v>9062</v>
      </c>
      <c r="J3997" s="78">
        <f>+IF(ISNUMBER(DATA!AE503),DATA!AE503,"n/a")</f>
        <v>1.663</v>
      </c>
      <c r="K3997" s="87">
        <f>+IF(ISNUMBER(DATA!AN503),DATA!AN503,"n/a")</f>
        <v>17457</v>
      </c>
      <c r="L3997" s="78">
        <f>+IF(ISNUMBER(DATA!AO503),DATA!AO503,"n/a")</f>
        <v>1.36</v>
      </c>
      <c r="M3997" s="67"/>
      <c r="N3997" s="67"/>
      <c r="O3997" s="67"/>
      <c r="P3997" s="67"/>
      <c r="Q3997" s="67"/>
      <c r="S3997" s="71"/>
      <c r="U3997" s="71"/>
      <c r="W3997" s="71"/>
      <c r="Y3997" s="71"/>
    </row>
    <row r="3998" spans="1:25" s="70" customFormat="1" x14ac:dyDescent="0.2">
      <c r="A3998" s="67" t="s">
        <v>20</v>
      </c>
      <c r="B3998" s="67" t="s">
        <v>23</v>
      </c>
      <c r="C3998" s="67" t="s">
        <v>9</v>
      </c>
      <c r="D3998" s="67" t="s">
        <v>287</v>
      </c>
      <c r="E3998" s="87">
        <f>+IF(ISNUMBER(DATA!J504),DATA!J504,"n/a")</f>
        <v>805</v>
      </c>
      <c r="F3998" s="78">
        <f>+IF(ISNUMBER(DATA!K504),DATA!K504,"n/a")</f>
        <v>43.070999999999998</v>
      </c>
      <c r="G3998" s="87">
        <f>+IF(ISNUMBER(DATA!T504),DATA!T504,"n/a")</f>
        <v>2137</v>
      </c>
      <c r="H3998" s="78">
        <f>+IF(ISNUMBER(DATA!U504),DATA!U504,"n/a")</f>
        <v>5.258</v>
      </c>
      <c r="I3998" s="87">
        <f>+IF(ISNUMBER(DATA!AD504),DATA!AD504,"n/a")</f>
        <v>4505</v>
      </c>
      <c r="J3998" s="78">
        <f>+IF(ISNUMBER(DATA!AE504),DATA!AE504,"n/a")</f>
        <v>10.89</v>
      </c>
      <c r="K3998" s="87">
        <f>+IF(ISNUMBER(DATA!AN504),DATA!AN504,"n/a")</f>
        <v>11067</v>
      </c>
      <c r="L3998" s="78">
        <f>+IF(ISNUMBER(DATA!AO504),DATA!AO504,"n/a")</f>
        <v>22.081</v>
      </c>
      <c r="M3998" s="67"/>
      <c r="N3998" s="67"/>
      <c r="O3998" s="67"/>
      <c r="P3998" s="67"/>
      <c r="Q3998" s="67"/>
      <c r="S3998" s="71"/>
      <c r="U3998" s="71"/>
      <c r="W3998" s="71"/>
      <c r="Y3998" s="71"/>
    </row>
    <row r="3999" spans="1:25" s="70" customFormat="1" x14ac:dyDescent="0.2">
      <c r="A3999" s="67" t="s">
        <v>20</v>
      </c>
      <c r="B3999" s="67" t="s">
        <v>23</v>
      </c>
      <c r="C3999" s="67" t="s">
        <v>9</v>
      </c>
      <c r="D3999" s="67" t="s">
        <v>288</v>
      </c>
      <c r="E3999" s="87">
        <f>+IF(ISNUMBER(DATA!J505),DATA!J505,"n/a")</f>
        <v>167</v>
      </c>
      <c r="F3999" s="78">
        <f>+IF(ISNUMBER(DATA!K505),DATA!K505,"n/a")</f>
        <v>0.28799999999999998</v>
      </c>
      <c r="G3999" s="87">
        <f>+IF(ISNUMBER(DATA!T505),DATA!T505,"n/a")</f>
        <v>585</v>
      </c>
      <c r="H3999" s="78">
        <f>+IF(ISNUMBER(DATA!U505),DATA!U505,"n/a")</f>
        <v>0.67</v>
      </c>
      <c r="I3999" s="87">
        <f>+IF(ISNUMBER(DATA!AD505),DATA!AD505,"n/a")</f>
        <v>1400</v>
      </c>
      <c r="J3999" s="78">
        <f>+IF(ISNUMBER(DATA!AE505),DATA!AE505,"n/a")</f>
        <v>0.84799999999999998</v>
      </c>
      <c r="K3999" s="87">
        <f>+IF(ISNUMBER(DATA!AN505),DATA!AN505,"n/a")</f>
        <v>2791</v>
      </c>
      <c r="L3999" s="78">
        <f>+IF(ISNUMBER(DATA!AO505),DATA!AO505,"n/a")</f>
        <v>0.82099999999999995</v>
      </c>
      <c r="M3999" s="67"/>
      <c r="N3999" s="67"/>
      <c r="O3999" s="67"/>
      <c r="P3999" s="67"/>
      <c r="Q3999" s="67"/>
      <c r="S3999" s="71"/>
      <c r="U3999" s="71"/>
      <c r="W3999" s="71"/>
      <c r="Y3999" s="71"/>
    </row>
    <row r="4000" spans="1:25" s="70" customFormat="1" x14ac:dyDescent="0.2">
      <c r="A4000" s="67" t="s">
        <v>20</v>
      </c>
      <c r="B4000" s="67" t="s">
        <v>23</v>
      </c>
      <c r="C4000" s="67" t="s">
        <v>9</v>
      </c>
      <c r="D4000" s="67" t="s">
        <v>289</v>
      </c>
      <c r="E4000" s="87">
        <f>+IF(ISNUMBER(DATA!J506),DATA!J506,"n/a")</f>
        <v>39</v>
      </c>
      <c r="F4000" s="78">
        <f>+IF(ISNUMBER(DATA!K506),DATA!K506,"n/a")</f>
        <v>-0.91200000000000003</v>
      </c>
      <c r="G4000" s="87">
        <f>+IF(ISNUMBER(DATA!T506),DATA!T506,"n/a")</f>
        <v>281</v>
      </c>
      <c r="H4000" s="78">
        <f>+IF(ISNUMBER(DATA!U506),DATA!U506,"n/a")</f>
        <v>-0.80200000000000005</v>
      </c>
      <c r="I4000" s="87">
        <f>+IF(ISNUMBER(DATA!AD506),DATA!AD506,"n/a")</f>
        <v>2407</v>
      </c>
      <c r="J4000" s="78">
        <f>+IF(ISNUMBER(DATA!AE506),DATA!AE506,"n/a")</f>
        <v>-0.24099999999999999</v>
      </c>
      <c r="K4000" s="87">
        <f>+IF(ISNUMBER(DATA!AN506),DATA!AN506,"n/a")</f>
        <v>7893</v>
      </c>
      <c r="L4000" s="78">
        <f>+IF(ISNUMBER(DATA!AO506),DATA!AO506,"n/a")</f>
        <v>-8.5000000000000006E-2</v>
      </c>
      <c r="M4000" s="67"/>
      <c r="N4000" s="67"/>
      <c r="O4000" s="67"/>
      <c r="P4000" s="67"/>
      <c r="Q4000" s="67"/>
      <c r="S4000" s="71"/>
      <c r="U4000" s="71"/>
      <c r="W4000" s="71"/>
      <c r="Y4000" s="71"/>
    </row>
    <row r="4001" spans="1:25" s="70" customFormat="1" x14ac:dyDescent="0.2">
      <c r="A4001" s="67" t="s">
        <v>20</v>
      </c>
      <c r="B4001" s="67" t="s">
        <v>23</v>
      </c>
      <c r="C4001" s="67" t="s">
        <v>9</v>
      </c>
      <c r="D4001" s="67" t="s">
        <v>290</v>
      </c>
      <c r="E4001" s="87">
        <f>+IF(ISNUMBER(DATA!J507),DATA!J507,"n/a")</f>
        <v>258</v>
      </c>
      <c r="F4001" s="78">
        <f>+IF(ISNUMBER(DATA!K507),DATA!K507,"n/a")</f>
        <v>-0.71799999999999997</v>
      </c>
      <c r="G4001" s="87">
        <f>+IF(ISNUMBER(DATA!T507),DATA!T507,"n/a")</f>
        <v>737</v>
      </c>
      <c r="H4001" s="78">
        <f>+IF(ISNUMBER(DATA!U507),DATA!U507,"n/a")</f>
        <v>-0.71599999999999997</v>
      </c>
      <c r="I4001" s="87">
        <f>+IF(ISNUMBER(DATA!AD507),DATA!AD507,"n/a")</f>
        <v>1528</v>
      </c>
      <c r="J4001" s="78">
        <f>+IF(ISNUMBER(DATA!AE507),DATA!AE507,"n/a")</f>
        <v>-0.71699999999999997</v>
      </c>
      <c r="K4001" s="87">
        <f>+IF(ISNUMBER(DATA!AN507),DATA!AN507,"n/a")</f>
        <v>6878</v>
      </c>
      <c r="L4001" s="78">
        <f>+IF(ISNUMBER(DATA!AO507),DATA!AO507,"n/a")</f>
        <v>-0.44600000000000001</v>
      </c>
      <c r="M4001" s="67"/>
      <c r="N4001" s="67"/>
      <c r="O4001" s="67"/>
      <c r="P4001" s="67"/>
      <c r="Q4001" s="67"/>
      <c r="S4001" s="71"/>
      <c r="U4001" s="71"/>
      <c r="W4001" s="71"/>
      <c r="Y4001" s="71"/>
    </row>
    <row r="4002" spans="1:25" s="70" customFormat="1" x14ac:dyDescent="0.2">
      <c r="A4002" s="67" t="s">
        <v>20</v>
      </c>
      <c r="B4002" s="67" t="s">
        <v>23</v>
      </c>
      <c r="C4002" s="67" t="s">
        <v>9</v>
      </c>
      <c r="D4002" s="67" t="s">
        <v>291</v>
      </c>
      <c r="E4002" s="87">
        <f>+IF(ISNUMBER(DATA!J508),DATA!J508,"n/a")</f>
        <v>1834</v>
      </c>
      <c r="F4002" s="78">
        <f>+IF(ISNUMBER(DATA!K508),DATA!K508,"n/a")</f>
        <v>0.88900000000000001</v>
      </c>
      <c r="G4002" s="87">
        <f>+IF(ISNUMBER(DATA!T508),DATA!T508,"n/a")</f>
        <v>5011</v>
      </c>
      <c r="H4002" s="78">
        <f>+IF(ISNUMBER(DATA!U508),DATA!U508,"n/a")</f>
        <v>0.48599999999999999</v>
      </c>
      <c r="I4002" s="87">
        <f>+IF(ISNUMBER(DATA!AD508),DATA!AD508,"n/a")</f>
        <v>9225</v>
      </c>
      <c r="J4002" s="78">
        <f>+IF(ISNUMBER(DATA!AE508),DATA!AE508,"n/a")</f>
        <v>0.40799999999999997</v>
      </c>
      <c r="K4002" s="87">
        <f>+IF(ISNUMBER(DATA!AN508),DATA!AN508,"n/a")</f>
        <v>21717</v>
      </c>
      <c r="L4002" s="78">
        <f>+IF(ISNUMBER(DATA!AO508),DATA!AO508,"n/a")</f>
        <v>0.76400000000000001</v>
      </c>
      <c r="M4002" s="67"/>
      <c r="N4002" s="67"/>
      <c r="O4002" s="67"/>
      <c r="P4002" s="67"/>
      <c r="Q4002" s="67"/>
      <c r="S4002" s="71"/>
      <c r="U4002" s="71"/>
      <c r="W4002" s="71"/>
      <c r="Y4002" s="71"/>
    </row>
    <row r="4003" spans="1:25" s="70" customFormat="1" x14ac:dyDescent="0.2">
      <c r="A4003" s="67" t="s">
        <v>20</v>
      </c>
      <c r="B4003" s="67" t="s">
        <v>23</v>
      </c>
      <c r="C4003" s="67" t="s">
        <v>9</v>
      </c>
      <c r="D4003" s="67" t="s">
        <v>292</v>
      </c>
      <c r="E4003" s="87">
        <f>+IF(ISNUMBER(DATA!J509),DATA!J509,"n/a")</f>
        <v>1267</v>
      </c>
      <c r="F4003" s="78">
        <f>+IF(ISNUMBER(DATA!K509),DATA!K509,"n/a")</f>
        <v>0.68700000000000006</v>
      </c>
      <c r="G4003" s="87">
        <f>+IF(ISNUMBER(DATA!T509),DATA!T509,"n/a")</f>
        <v>3540</v>
      </c>
      <c r="H4003" s="78">
        <f>+IF(ISNUMBER(DATA!U509),DATA!U509,"n/a")</f>
        <v>0.68500000000000005</v>
      </c>
      <c r="I4003" s="87">
        <f>+IF(ISNUMBER(DATA!AD509),DATA!AD509,"n/a")</f>
        <v>7012</v>
      </c>
      <c r="J4003" s="78">
        <f>+IF(ISNUMBER(DATA!AE509),DATA!AE509,"n/a")</f>
        <v>0.84499999999999997</v>
      </c>
      <c r="K4003" s="87">
        <f>+IF(ISNUMBER(DATA!AN509),DATA!AN509,"n/a")</f>
        <v>15600</v>
      </c>
      <c r="L4003" s="78">
        <f>+IF(ISNUMBER(DATA!AO509),DATA!AO509,"n/a")</f>
        <v>0.96199999999999997</v>
      </c>
      <c r="M4003" s="67"/>
      <c r="N4003" s="67"/>
      <c r="O4003" s="67"/>
      <c r="P4003" s="67"/>
      <c r="Q4003" s="67"/>
      <c r="S4003" s="71"/>
      <c r="U4003" s="71"/>
      <c r="W4003" s="71"/>
      <c r="Y4003" s="71"/>
    </row>
    <row r="4004" spans="1:25" s="70" customFormat="1" x14ac:dyDescent="0.2">
      <c r="A4004" s="67" t="s">
        <v>20</v>
      </c>
      <c r="B4004" s="67" t="s">
        <v>23</v>
      </c>
      <c r="C4004" s="67" t="s">
        <v>9</v>
      </c>
      <c r="D4004" s="67" t="s">
        <v>293</v>
      </c>
      <c r="E4004" s="87">
        <f>+IF(ISNUMBER(DATA!J510),DATA!J510,"n/a")</f>
        <v>6</v>
      </c>
      <c r="F4004" s="78">
        <f>+IF(ISNUMBER(DATA!K510),DATA!K510,"n/a")</f>
        <v>-0.23499999999999999</v>
      </c>
      <c r="G4004" s="87">
        <f>+IF(ISNUMBER(DATA!T510),DATA!T510,"n/a")</f>
        <v>22</v>
      </c>
      <c r="H4004" s="78">
        <f>+IF(ISNUMBER(DATA!U510),DATA!U510,"n/a")</f>
        <v>-0.91400000000000003</v>
      </c>
      <c r="I4004" s="87">
        <f>+IF(ISNUMBER(DATA!AD510),DATA!AD510,"n/a")</f>
        <v>63</v>
      </c>
      <c r="J4004" s="78">
        <f>+IF(ISNUMBER(DATA!AE510),DATA!AE510,"n/a")</f>
        <v>-0.85899999999999999</v>
      </c>
      <c r="K4004" s="87">
        <f>+IF(ISNUMBER(DATA!AN510),DATA!AN510,"n/a")</f>
        <v>176</v>
      </c>
      <c r="L4004" s="78">
        <f>+IF(ISNUMBER(DATA!AO510),DATA!AO510,"n/a")</f>
        <v>-0.71199999999999997</v>
      </c>
      <c r="M4004" s="67"/>
      <c r="N4004" s="67"/>
      <c r="O4004" s="67"/>
      <c r="P4004" s="67"/>
      <c r="Q4004" s="67"/>
      <c r="S4004" s="71"/>
      <c r="U4004" s="71"/>
      <c r="W4004" s="71"/>
      <c r="Y4004" s="71"/>
    </row>
    <row r="4005" spans="1:25" s="70" customFormat="1" x14ac:dyDescent="0.2">
      <c r="A4005" s="67" t="s">
        <v>20</v>
      </c>
      <c r="B4005" s="67" t="s">
        <v>23</v>
      </c>
      <c r="C4005" s="67" t="s">
        <v>9</v>
      </c>
      <c r="D4005" s="67" t="s">
        <v>294</v>
      </c>
      <c r="E4005" s="87">
        <f>+IF(ISNUMBER(DATA!J511),DATA!J511,"n/a")</f>
        <v>548</v>
      </c>
      <c r="F4005" s="78">
        <f>+IF(ISNUMBER(DATA!K511),DATA!K511,"n/a")</f>
        <v>0.434</v>
      </c>
      <c r="G4005" s="87">
        <f>+IF(ISNUMBER(DATA!T511),DATA!T511,"n/a")</f>
        <v>1672</v>
      </c>
      <c r="H4005" s="78">
        <f>+IF(ISNUMBER(DATA!U511),DATA!U511,"n/a")</f>
        <v>7.9000000000000001E-2</v>
      </c>
      <c r="I4005" s="87">
        <f>+IF(ISNUMBER(DATA!AD511),DATA!AD511,"n/a")</f>
        <v>3481</v>
      </c>
      <c r="J4005" s="78">
        <f>+IF(ISNUMBER(DATA!AE511),DATA!AE511,"n/a")</f>
        <v>-1.6E-2</v>
      </c>
      <c r="K4005" s="87">
        <f>+IF(ISNUMBER(DATA!AN511),DATA!AN511,"n/a")</f>
        <v>7903</v>
      </c>
      <c r="L4005" s="78">
        <f>+IF(ISNUMBER(DATA!AO511),DATA!AO511,"n/a")</f>
        <v>-5.6000000000000001E-2</v>
      </c>
      <c r="M4005" s="67"/>
      <c r="N4005" s="67"/>
      <c r="O4005" s="67"/>
      <c r="P4005" s="67"/>
      <c r="Q4005" s="67"/>
      <c r="S4005" s="71"/>
      <c r="U4005" s="71"/>
      <c r="W4005" s="71"/>
      <c r="Y4005" s="71"/>
    </row>
    <row r="4006" spans="1:25" s="70" customFormat="1" x14ac:dyDescent="0.2">
      <c r="A4006" s="67" t="s">
        <v>20</v>
      </c>
      <c r="B4006" s="67" t="s">
        <v>23</v>
      </c>
      <c r="C4006" s="67" t="s">
        <v>9</v>
      </c>
      <c r="D4006" s="67" t="s">
        <v>295</v>
      </c>
      <c r="E4006" s="87">
        <f>+IF(ISNUMBER(DATA!J512),DATA!J512,"n/a")</f>
        <v>2792</v>
      </c>
      <c r="F4006" s="78">
        <f>+IF(ISNUMBER(DATA!K512),DATA!K512,"n/a")</f>
        <v>0.66900000000000004</v>
      </c>
      <c r="G4006" s="87">
        <f>+IF(ISNUMBER(DATA!T512),DATA!T512,"n/a")</f>
        <v>8530</v>
      </c>
      <c r="H4006" s="78">
        <f>+IF(ISNUMBER(DATA!U512),DATA!U512,"n/a")</f>
        <v>0.83699999999999997</v>
      </c>
      <c r="I4006" s="87">
        <f>+IF(ISNUMBER(DATA!AD512),DATA!AD512,"n/a")</f>
        <v>15857</v>
      </c>
      <c r="J4006" s="78">
        <f>+IF(ISNUMBER(DATA!AE512),DATA!AE512,"n/a")</f>
        <v>0.73</v>
      </c>
      <c r="K4006" s="87">
        <f>+IF(ISNUMBER(DATA!AN512),DATA!AN512,"n/a")</f>
        <v>36406</v>
      </c>
      <c r="L4006" s="78">
        <f>+IF(ISNUMBER(DATA!AO512),DATA!AO512,"n/a")</f>
        <v>0.77400000000000002</v>
      </c>
      <c r="M4006" s="67"/>
      <c r="N4006" s="67"/>
      <c r="O4006" s="67"/>
      <c r="P4006" s="67"/>
      <c r="Q4006" s="67"/>
      <c r="S4006" s="71"/>
      <c r="U4006" s="71"/>
      <c r="W4006" s="71"/>
      <c r="Y4006" s="71"/>
    </row>
    <row r="4007" spans="1:25" s="70" customFormat="1" x14ac:dyDescent="0.2">
      <c r="A4007" s="67" t="s">
        <v>20</v>
      </c>
      <c r="B4007" s="67" t="s">
        <v>23</v>
      </c>
      <c r="C4007" s="67" t="s">
        <v>9</v>
      </c>
      <c r="D4007" s="67" t="s">
        <v>296</v>
      </c>
      <c r="E4007" s="87">
        <f>+IF(ISNUMBER(DATA!J513),DATA!J513,"n/a")</f>
        <v>575</v>
      </c>
      <c r="F4007" s="78">
        <f>+IF(ISNUMBER(DATA!K513),DATA!K513,"n/a")</f>
        <v>0.67700000000000005</v>
      </c>
      <c r="G4007" s="87">
        <f>+IF(ISNUMBER(DATA!T513),DATA!T513,"n/a")</f>
        <v>1457</v>
      </c>
      <c r="H4007" s="78">
        <f>+IF(ISNUMBER(DATA!U513),DATA!U513,"n/a")</f>
        <v>0.48699999999999999</v>
      </c>
      <c r="I4007" s="87">
        <f>+IF(ISNUMBER(DATA!AD513),DATA!AD513,"n/a")</f>
        <v>2826</v>
      </c>
      <c r="J4007" s="78">
        <f>+IF(ISNUMBER(DATA!AE513),DATA!AE513,"n/a")</f>
        <v>0.75800000000000001</v>
      </c>
      <c r="K4007" s="87">
        <f>+IF(ISNUMBER(DATA!AN513),DATA!AN513,"n/a")</f>
        <v>5898</v>
      </c>
      <c r="L4007" s="78">
        <f>+IF(ISNUMBER(DATA!AO513),DATA!AO513,"n/a")</f>
        <v>0.91300000000000003</v>
      </c>
      <c r="M4007" s="67"/>
      <c r="N4007" s="67"/>
      <c r="O4007" s="67"/>
      <c r="P4007" s="67"/>
      <c r="Q4007" s="67"/>
      <c r="S4007" s="71"/>
      <c r="U4007" s="71"/>
      <c r="W4007" s="71"/>
      <c r="Y4007" s="71"/>
    </row>
    <row r="4008" spans="1:25" s="70" customFormat="1" x14ac:dyDescent="0.2">
      <c r="A4008" s="67" t="s">
        <v>20</v>
      </c>
      <c r="B4008" s="67" t="s">
        <v>23</v>
      </c>
      <c r="C4008" s="67" t="s">
        <v>9</v>
      </c>
      <c r="D4008" s="67" t="s">
        <v>297</v>
      </c>
      <c r="E4008" s="87">
        <f>+IF(ISNUMBER(DATA!J514),DATA!J514,"n/a")</f>
        <v>20</v>
      </c>
      <c r="F4008" s="78">
        <f>+IF(ISNUMBER(DATA!K514),DATA!K514,"n/a")</f>
        <v>-0.05</v>
      </c>
      <c r="G4008" s="87">
        <f>+IF(ISNUMBER(DATA!T514),DATA!T514,"n/a")</f>
        <v>63</v>
      </c>
      <c r="H4008" s="78">
        <f>+IF(ISNUMBER(DATA!U514),DATA!U514,"n/a")</f>
        <v>-0.83199999999999996</v>
      </c>
      <c r="I4008" s="87">
        <f>+IF(ISNUMBER(DATA!AD514),DATA!AD514,"n/a")</f>
        <v>138</v>
      </c>
      <c r="J4008" s="78">
        <f>+IF(ISNUMBER(DATA!AE514),DATA!AE514,"n/a")</f>
        <v>-0.80700000000000005</v>
      </c>
      <c r="K4008" s="87">
        <f>+IF(ISNUMBER(DATA!AN514),DATA!AN514,"n/a")</f>
        <v>283</v>
      </c>
      <c r="L4008" s="78">
        <f>+IF(ISNUMBER(DATA!AO514),DATA!AO514,"n/a")</f>
        <v>-0.755</v>
      </c>
      <c r="M4008" s="67"/>
      <c r="N4008" s="67"/>
      <c r="O4008" s="67"/>
      <c r="P4008" s="67"/>
      <c r="Q4008" s="67"/>
      <c r="S4008" s="71"/>
      <c r="U4008" s="71"/>
      <c r="W4008" s="71"/>
      <c r="Y4008" s="71"/>
    </row>
    <row r="4009" spans="1:25" s="70" customFormat="1" x14ac:dyDescent="0.2">
      <c r="A4009" s="67" t="s">
        <v>20</v>
      </c>
      <c r="B4009" s="67" t="s">
        <v>23</v>
      </c>
      <c r="C4009" s="67" t="s">
        <v>9</v>
      </c>
      <c r="D4009" s="67" t="s">
        <v>298</v>
      </c>
      <c r="E4009" s="87">
        <f>+IF(ISNUMBER(DATA!J515),DATA!J515,"n/a")</f>
        <v>725</v>
      </c>
      <c r="F4009" s="78">
        <f>+IF(ISNUMBER(DATA!K515),DATA!K515,"n/a")</f>
        <v>0.108</v>
      </c>
      <c r="G4009" s="87">
        <f>+IF(ISNUMBER(DATA!T515),DATA!T515,"n/a")</f>
        <v>2106</v>
      </c>
      <c r="H4009" s="78">
        <f>+IF(ISNUMBER(DATA!U515),DATA!U515,"n/a")</f>
        <v>0.11700000000000001</v>
      </c>
      <c r="I4009" s="87">
        <f>+IF(ISNUMBER(DATA!AD515),DATA!AD515,"n/a")</f>
        <v>4798</v>
      </c>
      <c r="J4009" s="78">
        <f>+IF(ISNUMBER(DATA!AE515),DATA!AE515,"n/a")</f>
        <v>0.245</v>
      </c>
      <c r="K4009" s="87">
        <f>+IF(ISNUMBER(DATA!AN515),DATA!AN515,"n/a")</f>
        <v>11114</v>
      </c>
      <c r="L4009" s="78">
        <f>+IF(ISNUMBER(DATA!AO515),DATA!AO515,"n/a")</f>
        <v>0.34599999999999997</v>
      </c>
      <c r="M4009" s="67"/>
      <c r="N4009" s="67"/>
      <c r="O4009" s="67"/>
      <c r="P4009" s="67"/>
      <c r="Q4009" s="67"/>
      <c r="S4009" s="71"/>
      <c r="U4009" s="71"/>
      <c r="W4009" s="71"/>
      <c r="Y4009" s="71"/>
    </row>
    <row r="4010" spans="1:25" s="70" customFormat="1" x14ac:dyDescent="0.2">
      <c r="A4010" s="67" t="s">
        <v>20</v>
      </c>
      <c r="B4010" s="67" t="s">
        <v>23</v>
      </c>
      <c r="C4010" s="67" t="s">
        <v>9</v>
      </c>
      <c r="D4010" s="67" t="s">
        <v>299</v>
      </c>
      <c r="E4010" s="87">
        <f>+IF(ISNUMBER(DATA!J516),DATA!J516,"n/a")</f>
        <v>1315</v>
      </c>
      <c r="F4010" s="78">
        <f>+IF(ISNUMBER(DATA!K516),DATA!K516,"n/a")</f>
        <v>0.94199999999999995</v>
      </c>
      <c r="G4010" s="87">
        <f>+IF(ISNUMBER(DATA!T516),DATA!T516,"n/a")</f>
        <v>3862</v>
      </c>
      <c r="H4010" s="78">
        <f>+IF(ISNUMBER(DATA!U516),DATA!U516,"n/a")</f>
        <v>0.97599999999999998</v>
      </c>
      <c r="I4010" s="87">
        <f>+IF(ISNUMBER(DATA!AD516),DATA!AD516,"n/a")</f>
        <v>7897</v>
      </c>
      <c r="J4010" s="78">
        <f>+IF(ISNUMBER(DATA!AE516),DATA!AE516,"n/a")</f>
        <v>1.077</v>
      </c>
      <c r="K4010" s="87">
        <f>+IF(ISNUMBER(DATA!AN516),DATA!AN516,"n/a")</f>
        <v>14088</v>
      </c>
      <c r="L4010" s="78">
        <f>+IF(ISNUMBER(DATA!AO516),DATA!AO516,"n/a")</f>
        <v>0.80700000000000005</v>
      </c>
      <c r="M4010" s="67"/>
      <c r="N4010" s="67"/>
      <c r="O4010" s="67"/>
      <c r="P4010" s="67"/>
      <c r="Q4010" s="67"/>
      <c r="S4010" s="71"/>
      <c r="U4010" s="71"/>
      <c r="W4010" s="71"/>
      <c r="Y4010" s="71"/>
    </row>
    <row r="4011" spans="1:25" s="70" customFormat="1" x14ac:dyDescent="0.2">
      <c r="A4011" s="67" t="s">
        <v>20</v>
      </c>
      <c r="B4011" s="67" t="s">
        <v>23</v>
      </c>
      <c r="C4011" s="67" t="s">
        <v>9</v>
      </c>
      <c r="D4011" s="67" t="s">
        <v>300</v>
      </c>
      <c r="E4011" s="87">
        <f>+IF(ISNUMBER(DATA!J517),DATA!J517,"n/a")</f>
        <v>479</v>
      </c>
      <c r="F4011" s="78">
        <f>+IF(ISNUMBER(DATA!K517),DATA!K517,"n/a")</f>
        <v>0.47599999999999998</v>
      </c>
      <c r="G4011" s="87">
        <f>+IF(ISNUMBER(DATA!T517),DATA!T517,"n/a")</f>
        <v>1287</v>
      </c>
      <c r="H4011" s="78">
        <f>+IF(ISNUMBER(DATA!U517),DATA!U517,"n/a")</f>
        <v>0.312</v>
      </c>
      <c r="I4011" s="87">
        <f>+IF(ISNUMBER(DATA!AD517),DATA!AD517,"n/a")</f>
        <v>2585</v>
      </c>
      <c r="J4011" s="78">
        <f>+IF(ISNUMBER(DATA!AE517),DATA!AE517,"n/a")</f>
        <v>0.57699999999999996</v>
      </c>
      <c r="K4011" s="87">
        <f>+IF(ISNUMBER(DATA!AN517),DATA!AN517,"n/a")</f>
        <v>5502</v>
      </c>
      <c r="L4011" s="78">
        <f>+IF(ISNUMBER(DATA!AO517),DATA!AO517,"n/a")</f>
        <v>0.84099999999999997</v>
      </c>
      <c r="M4011" s="67"/>
      <c r="N4011" s="67"/>
      <c r="O4011" s="67"/>
      <c r="P4011" s="67"/>
      <c r="Q4011" s="67"/>
      <c r="S4011" s="71"/>
      <c r="U4011" s="71"/>
      <c r="W4011" s="71"/>
      <c r="Y4011" s="71"/>
    </row>
    <row r="4012" spans="1:25" s="70" customFormat="1" x14ac:dyDescent="0.2">
      <c r="A4012" s="67" t="s">
        <v>20</v>
      </c>
      <c r="B4012" s="67" t="s">
        <v>23</v>
      </c>
      <c r="C4012" s="67" t="s">
        <v>9</v>
      </c>
      <c r="D4012" s="67" t="s">
        <v>301</v>
      </c>
      <c r="E4012" s="87">
        <f>+IF(ISNUMBER(DATA!J518),DATA!J518,"n/a")</f>
        <v>22</v>
      </c>
      <c r="F4012" s="78">
        <f>+IF(ISNUMBER(DATA!K518),DATA!K518,"n/a")</f>
        <v>-0.36899999999999999</v>
      </c>
      <c r="G4012" s="87">
        <f>+IF(ISNUMBER(DATA!T518),DATA!T518,"n/a")</f>
        <v>76</v>
      </c>
      <c r="H4012" s="78">
        <f>+IF(ISNUMBER(DATA!U518),DATA!U518,"n/a")</f>
        <v>-0.91400000000000003</v>
      </c>
      <c r="I4012" s="87">
        <f>+IF(ISNUMBER(DATA!AD518),DATA!AD518,"n/a")</f>
        <v>167</v>
      </c>
      <c r="J4012" s="78">
        <f>+IF(ISNUMBER(DATA!AE518),DATA!AE518,"n/a")</f>
        <v>-0.90100000000000002</v>
      </c>
      <c r="K4012" s="87">
        <f>+IF(ISNUMBER(DATA!AN518),DATA!AN518,"n/a")</f>
        <v>385</v>
      </c>
      <c r="L4012" s="78">
        <f>+IF(ISNUMBER(DATA!AO518),DATA!AO518,"n/a")</f>
        <v>-0.84899999999999998</v>
      </c>
      <c r="M4012" s="67"/>
      <c r="N4012" s="67"/>
      <c r="O4012" s="67"/>
      <c r="P4012" s="67"/>
      <c r="Q4012" s="67"/>
      <c r="S4012" s="71"/>
      <c r="U4012" s="71"/>
      <c r="W4012" s="71"/>
      <c r="Y4012" s="71"/>
    </row>
    <row r="4013" spans="1:25" s="70" customFormat="1" x14ac:dyDescent="0.2">
      <c r="A4013" s="67" t="s">
        <v>20</v>
      </c>
      <c r="B4013" s="67" t="s">
        <v>23</v>
      </c>
      <c r="C4013" s="67" t="s">
        <v>9</v>
      </c>
      <c r="D4013" s="67" t="s">
        <v>302</v>
      </c>
      <c r="E4013" s="87">
        <f>+IF(ISNUMBER(DATA!J519),DATA!J519,"n/a")</f>
        <v>1041</v>
      </c>
      <c r="F4013" s="78">
        <f>+IF(ISNUMBER(DATA!K519),DATA!K519,"n/a")</f>
        <v>-0.67</v>
      </c>
      <c r="G4013" s="87">
        <f>+IF(ISNUMBER(DATA!T519),DATA!T519,"n/a")</f>
        <v>3034</v>
      </c>
      <c r="H4013" s="78">
        <f>+IF(ISNUMBER(DATA!U519),DATA!U519,"n/a")</f>
        <v>-0.64700000000000002</v>
      </c>
      <c r="I4013" s="87">
        <f>+IF(ISNUMBER(DATA!AD519),DATA!AD519,"n/a")</f>
        <v>8504</v>
      </c>
      <c r="J4013" s="78">
        <f>+IF(ISNUMBER(DATA!AE519),DATA!AE519,"n/a")</f>
        <v>-0.52300000000000002</v>
      </c>
      <c r="K4013" s="87">
        <f>+IF(ISNUMBER(DATA!AN519),DATA!AN519,"n/a")</f>
        <v>30471</v>
      </c>
      <c r="L4013" s="78">
        <f>+IF(ISNUMBER(DATA!AO519),DATA!AO519,"n/a")</f>
        <v>-0.24199999999999999</v>
      </c>
      <c r="M4013" s="67"/>
      <c r="N4013" s="67"/>
      <c r="O4013" s="67"/>
      <c r="P4013" s="67"/>
      <c r="Q4013" s="67"/>
      <c r="S4013" s="71"/>
      <c r="U4013" s="71"/>
      <c r="W4013" s="71"/>
      <c r="Y4013" s="71"/>
    </row>
    <row r="4014" spans="1:25" s="70" customFormat="1" x14ac:dyDescent="0.2">
      <c r="A4014" s="67" t="s">
        <v>20</v>
      </c>
      <c r="B4014" s="67" t="s">
        <v>23</v>
      </c>
      <c r="C4014" s="67" t="s">
        <v>9</v>
      </c>
      <c r="D4014" s="67" t="s">
        <v>303</v>
      </c>
      <c r="E4014" s="87">
        <f>+IF(ISNUMBER(DATA!J520),DATA!J520,"n/a")</f>
        <v>3580</v>
      </c>
      <c r="F4014" s="78">
        <f>+IF(ISNUMBER(DATA!K520),DATA!K520,"n/a")</f>
        <v>0.28100000000000003</v>
      </c>
      <c r="G4014" s="87">
        <f>+IF(ISNUMBER(DATA!T520),DATA!T520,"n/a")</f>
        <v>9616</v>
      </c>
      <c r="H4014" s="78">
        <f>+IF(ISNUMBER(DATA!U520),DATA!U520,"n/a")</f>
        <v>0.14699999999999999</v>
      </c>
      <c r="I4014" s="87">
        <f>+IF(ISNUMBER(DATA!AD520),DATA!AD520,"n/a")</f>
        <v>20102</v>
      </c>
      <c r="J4014" s="78">
        <f>+IF(ISNUMBER(DATA!AE520),DATA!AE520,"n/a")</f>
        <v>0.14099999999999999</v>
      </c>
      <c r="K4014" s="87">
        <f>+IF(ISNUMBER(DATA!AN520),DATA!AN520,"n/a")</f>
        <v>43814</v>
      </c>
      <c r="L4014" s="78">
        <f>+IF(ISNUMBER(DATA!AO520),DATA!AO520,"n/a")</f>
        <v>0.12</v>
      </c>
      <c r="M4014" s="67"/>
      <c r="N4014" s="67"/>
      <c r="O4014" s="67"/>
      <c r="P4014" s="67"/>
      <c r="Q4014" s="67"/>
      <c r="S4014" s="71"/>
      <c r="U4014" s="71"/>
      <c r="W4014" s="71"/>
      <c r="Y4014" s="71"/>
    </row>
    <row r="4015" spans="1:25" s="70" customFormat="1" x14ac:dyDescent="0.2">
      <c r="A4015" s="67" t="s">
        <v>20</v>
      </c>
      <c r="B4015" s="67" t="s">
        <v>23</v>
      </c>
      <c r="C4015" s="67" t="s">
        <v>9</v>
      </c>
      <c r="D4015" s="67" t="s">
        <v>304</v>
      </c>
      <c r="E4015" s="87">
        <f>+IF(ISNUMBER(DATA!J521),DATA!J521,"n/a")</f>
        <v>518</v>
      </c>
      <c r="F4015" s="78">
        <f>+IF(ISNUMBER(DATA!K521),DATA!K521,"n/a")</f>
        <v>11.916</v>
      </c>
      <c r="G4015" s="87">
        <f>+IF(ISNUMBER(DATA!T521),DATA!T521,"n/a")</f>
        <v>1442</v>
      </c>
      <c r="H4015" s="78">
        <f>+IF(ISNUMBER(DATA!U521),DATA!U521,"n/a")</f>
        <v>5.4130000000000003</v>
      </c>
      <c r="I4015" s="87">
        <f>+IF(ISNUMBER(DATA!AD521),DATA!AD521,"n/a")</f>
        <v>3255</v>
      </c>
      <c r="J4015" s="78">
        <f>+IF(ISNUMBER(DATA!AE521),DATA!AE521,"n/a")</f>
        <v>10.864000000000001</v>
      </c>
      <c r="K4015" s="87">
        <f>+IF(ISNUMBER(DATA!AN521),DATA!AN521,"n/a")</f>
        <v>5355</v>
      </c>
      <c r="L4015" s="78">
        <f>+IF(ISNUMBER(DATA!AO521),DATA!AO521,"n/a")</f>
        <v>9.2739999999999991</v>
      </c>
      <c r="M4015" s="67"/>
      <c r="N4015" s="67"/>
      <c r="O4015" s="67"/>
      <c r="P4015" s="67"/>
      <c r="Q4015" s="67"/>
      <c r="S4015" s="71"/>
      <c r="U4015" s="71"/>
      <c r="W4015" s="71"/>
      <c r="Y4015" s="71"/>
    </row>
    <row r="4016" spans="1:25" s="70" customFormat="1" x14ac:dyDescent="0.2">
      <c r="A4016" s="67" t="s">
        <v>20</v>
      </c>
      <c r="B4016" s="67" t="s">
        <v>23</v>
      </c>
      <c r="C4016" s="67" t="s">
        <v>9</v>
      </c>
      <c r="D4016" s="67" t="s">
        <v>305</v>
      </c>
      <c r="E4016" s="87">
        <f>+IF(ISNUMBER(DATA!J522),DATA!J522,"n/a")</f>
        <v>8</v>
      </c>
      <c r="F4016" s="78">
        <f>+IF(ISNUMBER(DATA!K522),DATA!K522,"n/a")</f>
        <v>-0.67700000000000005</v>
      </c>
      <c r="G4016" s="87">
        <f>+IF(ISNUMBER(DATA!T522),DATA!T522,"n/a")</f>
        <v>23</v>
      </c>
      <c r="H4016" s="78">
        <f>+IF(ISNUMBER(DATA!U522),DATA!U522,"n/a")</f>
        <v>-0.90400000000000003</v>
      </c>
      <c r="I4016" s="87">
        <f>+IF(ISNUMBER(DATA!AD522),DATA!AD522,"n/a")</f>
        <v>71</v>
      </c>
      <c r="J4016" s="78">
        <f>+IF(ISNUMBER(DATA!AE522),DATA!AE522,"n/a")</f>
        <v>-0.86399999999999999</v>
      </c>
      <c r="K4016" s="87">
        <f>+IF(ISNUMBER(DATA!AN522),DATA!AN522,"n/a")</f>
        <v>267</v>
      </c>
      <c r="L4016" s="78">
        <f>+IF(ISNUMBER(DATA!AO522),DATA!AO522,"n/a")</f>
        <v>-0.755</v>
      </c>
      <c r="M4016" s="67"/>
      <c r="N4016" s="67"/>
      <c r="O4016" s="67"/>
      <c r="P4016" s="67"/>
      <c r="Q4016" s="67"/>
      <c r="S4016" s="71"/>
      <c r="U4016" s="71"/>
      <c r="W4016" s="71"/>
      <c r="Y4016" s="71"/>
    </row>
    <row r="4017" spans="1:25" s="70" customFormat="1" x14ac:dyDescent="0.2">
      <c r="A4017" s="67" t="s">
        <v>20</v>
      </c>
      <c r="B4017" s="67" t="s">
        <v>23</v>
      </c>
      <c r="C4017" s="67" t="s">
        <v>9</v>
      </c>
      <c r="D4017" s="67" t="s">
        <v>306</v>
      </c>
      <c r="E4017" s="87">
        <f>+IF(ISNUMBER(DATA!J523),DATA!J523,"n/a")</f>
        <v>602</v>
      </c>
      <c r="F4017" s="78">
        <f>+IF(ISNUMBER(DATA!K523),DATA!K523,"n/a")</f>
        <v>0.56899999999999995</v>
      </c>
      <c r="G4017" s="87">
        <f>+IF(ISNUMBER(DATA!T523),DATA!T523,"n/a")</f>
        <v>1769</v>
      </c>
      <c r="H4017" s="78">
        <f>+IF(ISNUMBER(DATA!U523),DATA!U523,"n/a")</f>
        <v>0.433</v>
      </c>
      <c r="I4017" s="87">
        <f>+IF(ISNUMBER(DATA!AD523),DATA!AD523,"n/a")</f>
        <v>3727</v>
      </c>
      <c r="J4017" s="78">
        <f>+IF(ISNUMBER(DATA!AE523),DATA!AE523,"n/a")</f>
        <v>0.64900000000000002</v>
      </c>
      <c r="K4017" s="87">
        <f>+IF(ISNUMBER(DATA!AN523),DATA!AN523,"n/a")</f>
        <v>8835</v>
      </c>
      <c r="L4017" s="78">
        <f>+IF(ISNUMBER(DATA!AO523),DATA!AO523,"n/a")</f>
        <v>0.91400000000000003</v>
      </c>
      <c r="M4017" s="67"/>
      <c r="N4017" s="67"/>
      <c r="O4017" s="67"/>
      <c r="P4017" s="67"/>
      <c r="Q4017" s="67"/>
      <c r="S4017" s="71"/>
      <c r="U4017" s="71"/>
      <c r="W4017" s="71"/>
      <c r="Y4017" s="71"/>
    </row>
    <row r="4018" spans="1:25" s="70" customFormat="1" x14ac:dyDescent="0.2">
      <c r="A4018" s="67" t="s">
        <v>20</v>
      </c>
      <c r="B4018" s="67" t="s">
        <v>23</v>
      </c>
      <c r="C4018" s="67" t="s">
        <v>9</v>
      </c>
      <c r="D4018" s="67" t="s">
        <v>307</v>
      </c>
      <c r="E4018" s="87">
        <f>+IF(ISNUMBER(DATA!J524),DATA!J524,"n/a")</f>
        <v>543</v>
      </c>
      <c r="F4018" s="78">
        <f>+IF(ISNUMBER(DATA!K524),DATA!K524,"n/a")</f>
        <v>-0.63500000000000001</v>
      </c>
      <c r="G4018" s="87">
        <f>+IF(ISNUMBER(DATA!T524),DATA!T524,"n/a")</f>
        <v>1808</v>
      </c>
      <c r="H4018" s="78">
        <f>+IF(ISNUMBER(DATA!U524),DATA!U524,"n/a")</f>
        <v>-0.57599999999999996</v>
      </c>
      <c r="I4018" s="87">
        <f>+IF(ISNUMBER(DATA!AD524),DATA!AD524,"n/a")</f>
        <v>7054</v>
      </c>
      <c r="J4018" s="78">
        <f>+IF(ISNUMBER(DATA!AE524),DATA!AE524,"n/a")</f>
        <v>-0.20100000000000001</v>
      </c>
      <c r="K4018" s="87">
        <f>+IF(ISNUMBER(DATA!AN524),DATA!AN524,"n/a")</f>
        <v>20699</v>
      </c>
      <c r="L4018" s="78">
        <f>+IF(ISNUMBER(DATA!AO524),DATA!AO524,"n/a")</f>
        <v>-4.4999999999999998E-2</v>
      </c>
      <c r="M4018" s="67"/>
      <c r="N4018" s="67"/>
      <c r="O4018" s="67"/>
      <c r="P4018" s="67"/>
      <c r="Q4018" s="67"/>
      <c r="S4018" s="71"/>
      <c r="U4018" s="71"/>
      <c r="W4018" s="71"/>
      <c r="Y4018" s="71"/>
    </row>
    <row r="4019" spans="1:25" s="70" customFormat="1" x14ac:dyDescent="0.2">
      <c r="A4019" s="67" t="s">
        <v>20</v>
      </c>
      <c r="B4019" s="67" t="s">
        <v>23</v>
      </c>
      <c r="C4019" s="67" t="s">
        <v>9</v>
      </c>
      <c r="D4019" s="67" t="s">
        <v>308</v>
      </c>
      <c r="E4019" s="87">
        <f>+IF(ISNUMBER(DATA!J525),DATA!J525,"n/a")</f>
        <v>1100</v>
      </c>
      <c r="F4019" s="78" t="str">
        <f>+IF(ISNUMBER(DATA!K525),DATA!K525,"n/a")</f>
        <v>n/a</v>
      </c>
      <c r="G4019" s="87">
        <f>+IF(ISNUMBER(DATA!T525),DATA!T525,"n/a")</f>
        <v>1667</v>
      </c>
      <c r="H4019" s="78" t="str">
        <f>+IF(ISNUMBER(DATA!U525),DATA!U525,"n/a")</f>
        <v>n/a</v>
      </c>
      <c r="I4019" s="87">
        <f>+IF(ISNUMBER(DATA!AD525),DATA!AD525,"n/a")</f>
        <v>1667</v>
      </c>
      <c r="J4019" s="78" t="str">
        <f>+IF(ISNUMBER(DATA!AE525),DATA!AE525,"n/a")</f>
        <v>n/a</v>
      </c>
      <c r="K4019" s="87">
        <f>+IF(ISNUMBER(DATA!AN525),DATA!AN525,"n/a")</f>
        <v>1668</v>
      </c>
      <c r="L4019" s="78">
        <f>+IF(ISNUMBER(DATA!AO525),DATA!AO525,"n/a")</f>
        <v>2647.27</v>
      </c>
      <c r="M4019" s="67"/>
      <c r="N4019" s="67"/>
      <c r="O4019" s="67"/>
      <c r="P4019" s="67"/>
      <c r="Q4019" s="67"/>
      <c r="S4019" s="71"/>
      <c r="U4019" s="71"/>
      <c r="W4019" s="71"/>
      <c r="Y4019" s="71"/>
    </row>
    <row r="4020" spans="1:25" s="70" customFormat="1" x14ac:dyDescent="0.2">
      <c r="A4020" s="67" t="s">
        <v>20</v>
      </c>
      <c r="B4020" s="67" t="s">
        <v>23</v>
      </c>
      <c r="C4020" s="67" t="s">
        <v>9</v>
      </c>
      <c r="D4020" s="67" t="s">
        <v>309</v>
      </c>
      <c r="E4020" s="87">
        <f>+IF(ISNUMBER(DATA!J526),DATA!J526,"n/a")</f>
        <v>941</v>
      </c>
      <c r="F4020" s="78">
        <f>+IF(ISNUMBER(DATA!K526),DATA!K526,"n/a")</f>
        <v>-0.16500000000000001</v>
      </c>
      <c r="G4020" s="87">
        <f>+IF(ISNUMBER(DATA!T526),DATA!T526,"n/a")</f>
        <v>2765</v>
      </c>
      <c r="H4020" s="78">
        <f>+IF(ISNUMBER(DATA!U526),DATA!U526,"n/a")</f>
        <v>-0.14399999999999999</v>
      </c>
      <c r="I4020" s="87">
        <f>+IF(ISNUMBER(DATA!AD526),DATA!AD526,"n/a")</f>
        <v>5988</v>
      </c>
      <c r="J4020" s="78">
        <f>+IF(ISNUMBER(DATA!AE526),DATA!AE526,"n/a")</f>
        <v>-0.09</v>
      </c>
      <c r="K4020" s="87">
        <f>+IF(ISNUMBER(DATA!AN526),DATA!AN526,"n/a")</f>
        <v>14293</v>
      </c>
      <c r="L4020" s="78">
        <f>+IF(ISNUMBER(DATA!AO526),DATA!AO526,"n/a")</f>
        <v>2E-3</v>
      </c>
      <c r="M4020" s="67"/>
      <c r="N4020" s="67"/>
      <c r="O4020" s="67"/>
      <c r="P4020" s="67"/>
      <c r="Q4020" s="67"/>
      <c r="S4020" s="71"/>
      <c r="U4020" s="71"/>
      <c r="W4020" s="71"/>
      <c r="Y4020" s="71"/>
    </row>
    <row r="4021" spans="1:25" s="70" customFormat="1" x14ac:dyDescent="0.2">
      <c r="A4021" s="67" t="s">
        <v>20</v>
      </c>
      <c r="B4021" s="67" t="s">
        <v>23</v>
      </c>
      <c r="C4021" s="67" t="s">
        <v>9</v>
      </c>
      <c r="D4021" s="67" t="s">
        <v>310</v>
      </c>
      <c r="E4021" s="87">
        <f>+IF(ISNUMBER(DATA!J527),DATA!J527,"n/a")</f>
        <v>1224</v>
      </c>
      <c r="F4021" s="78" t="str">
        <f>+IF(ISNUMBER(DATA!K527),DATA!K527,"n/a")</f>
        <v>n/a</v>
      </c>
      <c r="G4021" s="87">
        <f>+IF(ISNUMBER(DATA!T527),DATA!T527,"n/a")</f>
        <v>3334</v>
      </c>
      <c r="H4021" s="78" t="str">
        <f>+IF(ISNUMBER(DATA!U527),DATA!U527,"n/a")</f>
        <v>n/a</v>
      </c>
      <c r="I4021" s="87">
        <f>+IF(ISNUMBER(DATA!AD527),DATA!AD527,"n/a")</f>
        <v>6746</v>
      </c>
      <c r="J4021" s="78" t="str">
        <f>+IF(ISNUMBER(DATA!AE527),DATA!AE527,"n/a")</f>
        <v>n/a</v>
      </c>
      <c r="K4021" s="87">
        <f>+IF(ISNUMBER(DATA!AN527),DATA!AN527,"n/a")</f>
        <v>10804</v>
      </c>
      <c r="L4021" s="78" t="str">
        <f>+IF(ISNUMBER(DATA!AO527),DATA!AO527,"n/a")</f>
        <v>n/a</v>
      </c>
      <c r="M4021" s="67"/>
      <c r="N4021" s="67"/>
      <c r="O4021" s="67"/>
      <c r="P4021" s="67"/>
      <c r="Q4021" s="67"/>
      <c r="S4021" s="71"/>
      <c r="U4021" s="71"/>
      <c r="W4021" s="71"/>
      <c r="Y4021" s="71"/>
    </row>
    <row r="4022" spans="1:25" s="70" customFormat="1" x14ac:dyDescent="0.2">
      <c r="A4022" s="67" t="s">
        <v>20</v>
      </c>
      <c r="B4022" s="67" t="s">
        <v>23</v>
      </c>
      <c r="C4022" s="67" t="s">
        <v>9</v>
      </c>
      <c r="D4022" s="67" t="s">
        <v>311</v>
      </c>
      <c r="E4022" s="87">
        <f>+IF(ISNUMBER(DATA!J528),DATA!J528,"n/a")</f>
        <v>799</v>
      </c>
      <c r="F4022" s="78">
        <f>+IF(ISNUMBER(DATA!K528),DATA!K528,"n/a")</f>
        <v>-0.121</v>
      </c>
      <c r="G4022" s="87">
        <f>+IF(ISNUMBER(DATA!T528),DATA!T528,"n/a")</f>
        <v>2256</v>
      </c>
      <c r="H4022" s="78">
        <f>+IF(ISNUMBER(DATA!U528),DATA!U528,"n/a")</f>
        <v>-0.115</v>
      </c>
      <c r="I4022" s="87">
        <f>+IF(ISNUMBER(DATA!AD528),DATA!AD528,"n/a")</f>
        <v>4470</v>
      </c>
      <c r="J4022" s="78">
        <f>+IF(ISNUMBER(DATA!AE528),DATA!AE528,"n/a")</f>
        <v>8.0000000000000002E-3</v>
      </c>
      <c r="K4022" s="87">
        <f>+IF(ISNUMBER(DATA!AN528),DATA!AN528,"n/a")</f>
        <v>10695</v>
      </c>
      <c r="L4022" s="78">
        <f>+IF(ISNUMBER(DATA!AO528),DATA!AO528,"n/a")</f>
        <v>0.20399999999999999</v>
      </c>
      <c r="M4022" s="67"/>
      <c r="N4022" s="67"/>
      <c r="O4022" s="67"/>
      <c r="P4022" s="67"/>
      <c r="Q4022" s="67"/>
      <c r="S4022" s="71"/>
      <c r="U4022" s="71"/>
      <c r="W4022" s="71"/>
      <c r="Y4022" s="71"/>
    </row>
    <row r="4023" spans="1:25" s="70" customFormat="1" x14ac:dyDescent="0.2">
      <c r="A4023" s="67" t="s">
        <v>20</v>
      </c>
      <c r="B4023" s="67" t="s">
        <v>23</v>
      </c>
      <c r="C4023" s="67" t="s">
        <v>9</v>
      </c>
      <c r="D4023" s="67" t="s">
        <v>312</v>
      </c>
      <c r="E4023" s="87">
        <f>+IF(ISNUMBER(DATA!J529),DATA!J529,"n/a")</f>
        <v>970</v>
      </c>
      <c r="F4023" s="78">
        <f>+IF(ISNUMBER(DATA!K529),DATA!K529,"n/a")</f>
        <v>-1.4E-2</v>
      </c>
      <c r="G4023" s="87">
        <f>+IF(ISNUMBER(DATA!T529),DATA!T529,"n/a")</f>
        <v>2570</v>
      </c>
      <c r="H4023" s="78">
        <f>+IF(ISNUMBER(DATA!U529),DATA!U529,"n/a")</f>
        <v>-5.8000000000000003E-2</v>
      </c>
      <c r="I4023" s="87">
        <f>+IF(ISNUMBER(DATA!AD529),DATA!AD529,"n/a")</f>
        <v>5146</v>
      </c>
      <c r="J4023" s="78">
        <f>+IF(ISNUMBER(DATA!AE529),DATA!AE529,"n/a")</f>
        <v>3.4000000000000002E-2</v>
      </c>
      <c r="K4023" s="87">
        <f>+IF(ISNUMBER(DATA!AN529),DATA!AN529,"n/a")</f>
        <v>12149</v>
      </c>
      <c r="L4023" s="78">
        <f>+IF(ISNUMBER(DATA!AO529),DATA!AO529,"n/a")</f>
        <v>0.20899999999999999</v>
      </c>
      <c r="M4023" s="67"/>
      <c r="N4023" s="67"/>
      <c r="O4023" s="67"/>
      <c r="P4023" s="67"/>
      <c r="Q4023" s="67"/>
      <c r="S4023" s="71"/>
      <c r="U4023" s="71"/>
      <c r="W4023" s="71"/>
      <c r="Y4023" s="71"/>
    </row>
    <row r="4024" spans="1:25" s="70" customFormat="1" x14ac:dyDescent="0.2">
      <c r="A4024" s="67" t="s">
        <v>20</v>
      </c>
      <c r="B4024" s="67" t="s">
        <v>23</v>
      </c>
      <c r="C4024" s="67" t="s">
        <v>9</v>
      </c>
      <c r="D4024" s="67" t="s">
        <v>313</v>
      </c>
      <c r="E4024" s="87">
        <f>+IF(ISNUMBER(DATA!J530),DATA!J530,"n/a")</f>
        <v>1385</v>
      </c>
      <c r="F4024" s="78">
        <f>+IF(ISNUMBER(DATA!K530),DATA!K530,"n/a")</f>
        <v>0.13400000000000001</v>
      </c>
      <c r="G4024" s="87">
        <f>+IF(ISNUMBER(DATA!T530),DATA!T530,"n/a")</f>
        <v>3634</v>
      </c>
      <c r="H4024" s="78">
        <f>+IF(ISNUMBER(DATA!U530),DATA!U530,"n/a")</f>
        <v>0.10100000000000001</v>
      </c>
      <c r="I4024" s="87">
        <f>+IF(ISNUMBER(DATA!AD530),DATA!AD530,"n/a")</f>
        <v>7339</v>
      </c>
      <c r="J4024" s="78">
        <f>+IF(ISNUMBER(DATA!AE530),DATA!AE530,"n/a")</f>
        <v>0.47199999999999998</v>
      </c>
      <c r="K4024" s="87">
        <f>+IF(ISNUMBER(DATA!AN530),DATA!AN530,"n/a")</f>
        <v>17386</v>
      </c>
      <c r="L4024" s="78">
        <f>+IF(ISNUMBER(DATA!AO530),DATA!AO530,"n/a")</f>
        <v>0.96799999999999997</v>
      </c>
      <c r="M4024" s="67"/>
      <c r="N4024" s="67"/>
      <c r="O4024" s="67"/>
      <c r="P4024" s="67"/>
      <c r="Q4024" s="67"/>
      <c r="S4024" s="71"/>
      <c r="U4024" s="71"/>
      <c r="W4024" s="71"/>
      <c r="Y4024" s="71"/>
    </row>
    <row r="4025" spans="1:25" s="70" customFormat="1" x14ac:dyDescent="0.2">
      <c r="A4025" s="67" t="s">
        <v>20</v>
      </c>
      <c r="B4025" s="67" t="s">
        <v>23</v>
      </c>
      <c r="C4025" s="67" t="s">
        <v>9</v>
      </c>
      <c r="D4025" s="67" t="s">
        <v>314</v>
      </c>
      <c r="E4025" s="87">
        <f>+IF(ISNUMBER(DATA!J531),DATA!J531,"n/a")</f>
        <v>274</v>
      </c>
      <c r="F4025" s="78">
        <f>+IF(ISNUMBER(DATA!K531),DATA!K531,"n/a")</f>
        <v>0.26700000000000002</v>
      </c>
      <c r="G4025" s="87">
        <f>+IF(ISNUMBER(DATA!T531),DATA!T531,"n/a")</f>
        <v>852</v>
      </c>
      <c r="H4025" s="78">
        <f>+IF(ISNUMBER(DATA!U531),DATA!U531,"n/a")</f>
        <v>0.30599999999999999</v>
      </c>
      <c r="I4025" s="87">
        <f>+IF(ISNUMBER(DATA!AD531),DATA!AD531,"n/a")</f>
        <v>1726</v>
      </c>
      <c r="J4025" s="78">
        <f>+IF(ISNUMBER(DATA!AE531),DATA!AE531,"n/a")</f>
        <v>0.27600000000000002</v>
      </c>
      <c r="K4025" s="87">
        <f>+IF(ISNUMBER(DATA!AN531),DATA!AN531,"n/a")</f>
        <v>3342</v>
      </c>
      <c r="L4025" s="78">
        <f>+IF(ISNUMBER(DATA!AO531),DATA!AO531,"n/a")</f>
        <v>-4.9000000000000002E-2</v>
      </c>
      <c r="M4025" s="67"/>
      <c r="N4025" s="67"/>
      <c r="O4025" s="67"/>
      <c r="P4025" s="67"/>
      <c r="Q4025" s="67"/>
      <c r="S4025" s="71"/>
      <c r="U4025" s="71"/>
      <c r="W4025" s="71"/>
      <c r="Y4025" s="71"/>
    </row>
    <row r="4026" spans="1:25" s="70" customFormat="1" x14ac:dyDescent="0.2">
      <c r="A4026" s="67" t="s">
        <v>20</v>
      </c>
      <c r="B4026" s="67" t="s">
        <v>23</v>
      </c>
      <c r="C4026" s="67" t="s">
        <v>9</v>
      </c>
      <c r="D4026" s="67" t="s">
        <v>315</v>
      </c>
      <c r="E4026" s="87">
        <f>+IF(ISNUMBER(DATA!J532),DATA!J532,"n/a")</f>
        <v>256</v>
      </c>
      <c r="F4026" s="78">
        <f>+IF(ISNUMBER(DATA!K532),DATA!K532,"n/a")</f>
        <v>1.1200000000000001</v>
      </c>
      <c r="G4026" s="87">
        <f>+IF(ISNUMBER(DATA!T532),DATA!T532,"n/a")</f>
        <v>722</v>
      </c>
      <c r="H4026" s="78">
        <f>+IF(ISNUMBER(DATA!U532),DATA!U532,"n/a")</f>
        <v>1.7669999999999999</v>
      </c>
      <c r="I4026" s="87">
        <f>+IF(ISNUMBER(DATA!AD532),DATA!AD532,"n/a")</f>
        <v>1378</v>
      </c>
      <c r="J4026" s="78">
        <f>+IF(ISNUMBER(DATA!AE532),DATA!AE532,"n/a")</f>
        <v>1.87</v>
      </c>
      <c r="K4026" s="87">
        <f>+IF(ISNUMBER(DATA!AN532),DATA!AN532,"n/a")</f>
        <v>2511</v>
      </c>
      <c r="L4026" s="78">
        <f>+IF(ISNUMBER(DATA!AO532),DATA!AO532,"n/a")</f>
        <v>1.6359999999999999</v>
      </c>
      <c r="M4026" s="67"/>
      <c r="N4026" s="67"/>
      <c r="O4026" s="67"/>
      <c r="P4026" s="67"/>
      <c r="Q4026" s="67"/>
      <c r="S4026" s="71"/>
      <c r="U4026" s="71"/>
      <c r="W4026" s="71"/>
      <c r="Y4026" s="71"/>
    </row>
    <row r="4027" spans="1:25" s="70" customFormat="1" x14ac:dyDescent="0.2">
      <c r="A4027" s="67" t="s">
        <v>20</v>
      </c>
      <c r="B4027" s="67" t="s">
        <v>23</v>
      </c>
      <c r="C4027" s="67" t="s">
        <v>9</v>
      </c>
      <c r="D4027" s="67" t="s">
        <v>316</v>
      </c>
      <c r="E4027" s="87">
        <f>+IF(ISNUMBER(DATA!J533),DATA!J533,"n/a")</f>
        <v>421</v>
      </c>
      <c r="F4027" s="78">
        <f>+IF(ISNUMBER(DATA!K533),DATA!K533,"n/a")</f>
        <v>-1.2999999999999999E-2</v>
      </c>
      <c r="G4027" s="87">
        <f>+IF(ISNUMBER(DATA!T533),DATA!T533,"n/a")</f>
        <v>1322</v>
      </c>
      <c r="H4027" s="78">
        <f>+IF(ISNUMBER(DATA!U533),DATA!U533,"n/a")</f>
        <v>6.9000000000000006E-2</v>
      </c>
      <c r="I4027" s="87">
        <f>+IF(ISNUMBER(DATA!AD533),DATA!AD533,"n/a")</f>
        <v>2440</v>
      </c>
      <c r="J4027" s="78">
        <f>+IF(ISNUMBER(DATA!AE533),DATA!AE533,"n/a")</f>
        <v>6.4000000000000001E-2</v>
      </c>
      <c r="K4027" s="87">
        <f>+IF(ISNUMBER(DATA!AN533),DATA!AN533,"n/a")</f>
        <v>6115</v>
      </c>
      <c r="L4027" s="78">
        <f>+IF(ISNUMBER(DATA!AO533),DATA!AO533,"n/a")</f>
        <v>0.313</v>
      </c>
      <c r="M4027" s="67"/>
      <c r="N4027" s="67"/>
      <c r="O4027" s="67"/>
      <c r="P4027" s="67"/>
      <c r="Q4027" s="67"/>
      <c r="S4027" s="71"/>
      <c r="U4027" s="71"/>
      <c r="W4027" s="71"/>
      <c r="Y4027" s="71"/>
    </row>
    <row r="4028" spans="1:25" s="70" customFormat="1" x14ac:dyDescent="0.2">
      <c r="A4028" s="67" t="s">
        <v>20</v>
      </c>
      <c r="B4028" s="67" t="s">
        <v>23</v>
      </c>
      <c r="C4028" s="67" t="s">
        <v>9</v>
      </c>
      <c r="D4028" s="67" t="s">
        <v>317</v>
      </c>
      <c r="E4028" s="87">
        <f>+IF(ISNUMBER(DATA!J534),DATA!J534,"n/a")</f>
        <v>584</v>
      </c>
      <c r="F4028" s="78">
        <f>+IF(ISNUMBER(DATA!K534),DATA!K534,"n/a")</f>
        <v>0.215</v>
      </c>
      <c r="G4028" s="87">
        <f>+IF(ISNUMBER(DATA!T534),DATA!T534,"n/a")</f>
        <v>1660</v>
      </c>
      <c r="H4028" s="78">
        <f>+IF(ISNUMBER(DATA!U534),DATA!U534,"n/a")</f>
        <v>0.19800000000000001</v>
      </c>
      <c r="I4028" s="87">
        <f>+IF(ISNUMBER(DATA!AD534),DATA!AD534,"n/a")</f>
        <v>3409</v>
      </c>
      <c r="J4028" s="78">
        <f>+IF(ISNUMBER(DATA!AE534),DATA!AE534,"n/a")</f>
        <v>0.20200000000000001</v>
      </c>
      <c r="K4028" s="87">
        <f>+IF(ISNUMBER(DATA!AN534),DATA!AN534,"n/a")</f>
        <v>6893</v>
      </c>
      <c r="L4028" s="78">
        <f>+IF(ISNUMBER(DATA!AO534),DATA!AO534,"n/a")</f>
        <v>-0.05</v>
      </c>
      <c r="M4028" s="67"/>
      <c r="N4028" s="67"/>
      <c r="O4028" s="67"/>
      <c r="P4028" s="67"/>
      <c r="Q4028" s="67"/>
      <c r="S4028" s="71"/>
      <c r="U4028" s="71"/>
      <c r="W4028" s="71"/>
      <c r="Y4028" s="71"/>
    </row>
    <row r="4029" spans="1:25" s="70" customFormat="1" x14ac:dyDescent="0.2">
      <c r="A4029" s="67" t="s">
        <v>20</v>
      </c>
      <c r="B4029" s="67" t="s">
        <v>23</v>
      </c>
      <c r="C4029" s="67" t="s">
        <v>9</v>
      </c>
      <c r="D4029" s="67" t="s">
        <v>318</v>
      </c>
      <c r="E4029" s="87">
        <f>+IF(ISNUMBER(DATA!J535),DATA!J535,"n/a")</f>
        <v>1227</v>
      </c>
      <c r="F4029" s="78" t="str">
        <f>+IF(ISNUMBER(DATA!K535),DATA!K535,"n/a")</f>
        <v>n/a</v>
      </c>
      <c r="G4029" s="87">
        <f>+IF(ISNUMBER(DATA!T535),DATA!T535,"n/a")</f>
        <v>3275</v>
      </c>
      <c r="H4029" s="78" t="str">
        <f>+IF(ISNUMBER(DATA!U535),DATA!U535,"n/a")</f>
        <v>n/a</v>
      </c>
      <c r="I4029" s="87">
        <f>+IF(ISNUMBER(DATA!AD535),DATA!AD535,"n/a")</f>
        <v>6538</v>
      </c>
      <c r="J4029" s="78" t="str">
        <f>+IF(ISNUMBER(DATA!AE535),DATA!AE535,"n/a")</f>
        <v>n/a</v>
      </c>
      <c r="K4029" s="87">
        <f>+IF(ISNUMBER(DATA!AN535),DATA!AN535,"n/a")</f>
        <v>9066</v>
      </c>
      <c r="L4029" s="78" t="str">
        <f>+IF(ISNUMBER(DATA!AO535),DATA!AO535,"n/a")</f>
        <v>n/a</v>
      </c>
      <c r="M4029" s="67"/>
      <c r="N4029" s="67"/>
      <c r="O4029" s="67"/>
      <c r="P4029" s="67"/>
      <c r="Q4029" s="67"/>
      <c r="S4029" s="71"/>
      <c r="U4029" s="71"/>
      <c r="W4029" s="71"/>
      <c r="Y4029" s="71"/>
    </row>
    <row r="4030" spans="1:25" s="70" customFormat="1" x14ac:dyDescent="0.2">
      <c r="A4030" s="67" t="s">
        <v>20</v>
      </c>
      <c r="B4030" s="67" t="s">
        <v>23</v>
      </c>
      <c r="C4030" s="67" t="s">
        <v>9</v>
      </c>
      <c r="D4030" s="67" t="s">
        <v>319</v>
      </c>
      <c r="E4030" s="87">
        <f>+IF(ISNUMBER(DATA!J536),DATA!J536,"n/a")</f>
        <v>519</v>
      </c>
      <c r="F4030" s="78">
        <f>+IF(ISNUMBER(DATA!K536),DATA!K536,"n/a")</f>
        <v>1.4319999999999999</v>
      </c>
      <c r="G4030" s="87">
        <f>+IF(ISNUMBER(DATA!T536),DATA!T536,"n/a")</f>
        <v>1787</v>
      </c>
      <c r="H4030" s="78">
        <f>+IF(ISNUMBER(DATA!U536),DATA!U536,"n/a")</f>
        <v>1.778</v>
      </c>
      <c r="I4030" s="87">
        <f>+IF(ISNUMBER(DATA!AD536),DATA!AD536,"n/a")</f>
        <v>3733</v>
      </c>
      <c r="J4030" s="78">
        <f>+IF(ISNUMBER(DATA!AE536),DATA!AE536,"n/a")</f>
        <v>1.952</v>
      </c>
      <c r="K4030" s="87">
        <f>+IF(ISNUMBER(DATA!AN536),DATA!AN536,"n/a")</f>
        <v>6761</v>
      </c>
      <c r="L4030" s="78">
        <f>+IF(ISNUMBER(DATA!AO536),DATA!AO536,"n/a")</f>
        <v>1.613</v>
      </c>
      <c r="M4030" s="67"/>
      <c r="N4030" s="67"/>
      <c r="O4030" s="67"/>
      <c r="P4030" s="67"/>
      <c r="Q4030" s="67"/>
      <c r="S4030" s="71"/>
      <c r="U4030" s="71"/>
      <c r="W4030" s="71"/>
      <c r="Y4030" s="71"/>
    </row>
    <row r="4031" spans="1:25" s="70" customFormat="1" x14ac:dyDescent="0.2">
      <c r="A4031" s="67" t="s">
        <v>20</v>
      </c>
      <c r="B4031" s="67" t="s">
        <v>23</v>
      </c>
      <c r="C4031" s="67" t="s">
        <v>9</v>
      </c>
      <c r="D4031" s="67" t="s">
        <v>320</v>
      </c>
      <c r="E4031" s="87">
        <f>+IF(ISNUMBER(DATA!J537),DATA!J537,"n/a")</f>
        <v>531</v>
      </c>
      <c r="F4031" s="78">
        <f>+IF(ISNUMBER(DATA!K537),DATA!K537,"n/a")</f>
        <v>-0.14199999999999999</v>
      </c>
      <c r="G4031" s="87">
        <f>+IF(ISNUMBER(DATA!T537),DATA!T537,"n/a")</f>
        <v>1702</v>
      </c>
      <c r="H4031" s="78">
        <f>+IF(ISNUMBER(DATA!U537),DATA!U537,"n/a")</f>
        <v>-5.1999999999999998E-2</v>
      </c>
      <c r="I4031" s="87">
        <f>+IF(ISNUMBER(DATA!AD537),DATA!AD537,"n/a")</f>
        <v>3551</v>
      </c>
      <c r="J4031" s="78">
        <f>+IF(ISNUMBER(DATA!AE537),DATA!AE537,"n/a")</f>
        <v>5.7000000000000002E-2</v>
      </c>
      <c r="K4031" s="87">
        <f>+IF(ISNUMBER(DATA!AN537),DATA!AN537,"n/a")</f>
        <v>8786</v>
      </c>
      <c r="L4031" s="78">
        <f>+IF(ISNUMBER(DATA!AO537),DATA!AO537,"n/a")</f>
        <v>0.16300000000000001</v>
      </c>
      <c r="M4031" s="67"/>
      <c r="N4031" s="67"/>
      <c r="O4031" s="67"/>
      <c r="P4031" s="67"/>
      <c r="Q4031" s="67"/>
      <c r="S4031" s="71"/>
      <c r="U4031" s="71"/>
      <c r="W4031" s="71"/>
      <c r="Y4031" s="71"/>
    </row>
    <row r="4032" spans="1:25" s="70" customFormat="1" x14ac:dyDescent="0.2">
      <c r="A4032" s="67" t="s">
        <v>20</v>
      </c>
      <c r="B4032" s="67" t="s">
        <v>23</v>
      </c>
      <c r="C4032" s="67" t="s">
        <v>9</v>
      </c>
      <c r="D4032" s="67" t="s">
        <v>321</v>
      </c>
      <c r="E4032" s="87">
        <f>+IF(ISNUMBER(DATA!J538),DATA!J538,"n/a")</f>
        <v>354</v>
      </c>
      <c r="F4032" s="78">
        <f>+IF(ISNUMBER(DATA!K538),DATA!K538,"n/a")</f>
        <v>-0.161</v>
      </c>
      <c r="G4032" s="87">
        <f>+IF(ISNUMBER(DATA!T538),DATA!T538,"n/a")</f>
        <v>1056</v>
      </c>
      <c r="H4032" s="78">
        <f>+IF(ISNUMBER(DATA!U538),DATA!U538,"n/a")</f>
        <v>-0.28199999999999997</v>
      </c>
      <c r="I4032" s="87">
        <f>+IF(ISNUMBER(DATA!AD538),DATA!AD538,"n/a")</f>
        <v>2069</v>
      </c>
      <c r="J4032" s="78">
        <f>+IF(ISNUMBER(DATA!AE538),DATA!AE538,"n/a")</f>
        <v>-0.308</v>
      </c>
      <c r="K4032" s="87">
        <f>+IF(ISNUMBER(DATA!AN538),DATA!AN538,"n/a")</f>
        <v>4858</v>
      </c>
      <c r="L4032" s="78">
        <f>+IF(ISNUMBER(DATA!AO538),DATA!AO538,"n/a")</f>
        <v>-0.252</v>
      </c>
      <c r="M4032" s="67"/>
      <c r="N4032" s="67"/>
      <c r="O4032" s="67"/>
      <c r="P4032" s="67"/>
      <c r="Q4032" s="67"/>
      <c r="S4032" s="71"/>
      <c r="U4032" s="71"/>
      <c r="W4032" s="71"/>
      <c r="Y4032" s="71"/>
    </row>
    <row r="4033" spans="1:25" s="70" customFormat="1" x14ac:dyDescent="0.2">
      <c r="A4033" s="67" t="s">
        <v>20</v>
      </c>
      <c r="B4033" s="67" t="s">
        <v>23</v>
      </c>
      <c r="C4033" s="67" t="s">
        <v>9</v>
      </c>
      <c r="D4033" s="67" t="s">
        <v>347</v>
      </c>
      <c r="E4033" s="87">
        <f>+IF(ISNUMBER(DATA!J539),DATA!J539,"n/a")</f>
        <v>230</v>
      </c>
      <c r="F4033" s="78">
        <f>+IF(ISNUMBER(DATA!K539),DATA!K539,"n/a")</f>
        <v>2.4620000000000002</v>
      </c>
      <c r="G4033" s="87">
        <f>+IF(ISNUMBER(DATA!T539),DATA!T539,"n/a")</f>
        <v>663</v>
      </c>
      <c r="H4033" s="78">
        <f>+IF(ISNUMBER(DATA!U539),DATA!U539,"n/a")</f>
        <v>1.8580000000000001</v>
      </c>
      <c r="I4033" s="87">
        <f>+IF(ISNUMBER(DATA!AD539),DATA!AD539,"n/a")</f>
        <v>1444</v>
      </c>
      <c r="J4033" s="78">
        <f>+IF(ISNUMBER(DATA!AE539),DATA!AE539,"n/a")</f>
        <v>4.2549999999999999</v>
      </c>
      <c r="K4033" s="87">
        <f>+IF(ISNUMBER(DATA!AN539),DATA!AN539,"n/a")</f>
        <v>3780</v>
      </c>
      <c r="L4033" s="78">
        <f>+IF(ISNUMBER(DATA!AO539),DATA!AO539,"n/a")</f>
        <v>6.14</v>
      </c>
      <c r="M4033" s="67"/>
      <c r="N4033" s="67"/>
      <c r="O4033" s="67"/>
      <c r="P4033" s="67"/>
      <c r="Q4033" s="67"/>
      <c r="S4033" s="71"/>
      <c r="U4033" s="71"/>
      <c r="W4033" s="71"/>
      <c r="Y4033" s="71"/>
    </row>
    <row r="4034" spans="1:25" s="70" customFormat="1" x14ac:dyDescent="0.2">
      <c r="A4034" s="67" t="s">
        <v>20</v>
      </c>
      <c r="B4034" s="67" t="s">
        <v>23</v>
      </c>
      <c r="C4034" s="67" t="s">
        <v>9</v>
      </c>
      <c r="D4034" s="67" t="s">
        <v>348</v>
      </c>
      <c r="E4034" s="87">
        <f>+IF(ISNUMBER(DATA!J540),DATA!J540,"n/a")</f>
        <v>216</v>
      </c>
      <c r="F4034" s="78">
        <f>+IF(ISNUMBER(DATA!K540),DATA!K540,"n/a")</f>
        <v>17.419</v>
      </c>
      <c r="G4034" s="87">
        <f>+IF(ISNUMBER(DATA!T540),DATA!T540,"n/a")</f>
        <v>433</v>
      </c>
      <c r="H4034" s="78">
        <f>+IF(ISNUMBER(DATA!U540),DATA!U540,"n/a")</f>
        <v>11.416</v>
      </c>
      <c r="I4034" s="87">
        <f>+IF(ISNUMBER(DATA!AD540),DATA!AD540,"n/a")</f>
        <v>527</v>
      </c>
      <c r="J4034" s="78">
        <f>+IF(ISNUMBER(DATA!AE540),DATA!AE540,"n/a")</f>
        <v>5.6260000000000003</v>
      </c>
      <c r="K4034" s="87">
        <f>+IF(ISNUMBER(DATA!AN540),DATA!AN540,"n/a")</f>
        <v>753</v>
      </c>
      <c r="L4034" s="78">
        <f>+IF(ISNUMBER(DATA!AO540),DATA!AO540,"n/a")</f>
        <v>3.2349999999999999</v>
      </c>
      <c r="M4034" s="67"/>
      <c r="N4034" s="67"/>
      <c r="O4034" s="67"/>
      <c r="P4034" s="67"/>
      <c r="Q4034" s="67"/>
      <c r="S4034" s="71"/>
      <c r="U4034" s="71"/>
      <c r="W4034" s="71"/>
      <c r="Y4034" s="71"/>
    </row>
    <row r="4035" spans="1:25" x14ac:dyDescent="0.2">
      <c r="E4035" s="101"/>
      <c r="F4035" s="103"/>
      <c r="G4035" s="101"/>
      <c r="H4035" s="103"/>
      <c r="I4035" s="101"/>
      <c r="J4035" s="103"/>
      <c r="K4035" s="101"/>
      <c r="L4035" s="103"/>
    </row>
    <row r="4036" spans="1:25" s="70" customFormat="1" x14ac:dyDescent="0.2">
      <c r="A4036" s="67" t="s">
        <v>20</v>
      </c>
      <c r="B4036" s="67" t="s">
        <v>23</v>
      </c>
      <c r="C4036" s="67" t="s">
        <v>25</v>
      </c>
      <c r="D4036" s="67" t="s">
        <v>274</v>
      </c>
      <c r="E4036" s="87">
        <f>+IF(ISNUMBER(DATA!L491),DATA!L491,"n/a")</f>
        <v>2369</v>
      </c>
      <c r="F4036" s="78">
        <f>+IF(ISNUMBER(DATA!M491),DATA!M491,"n/a")</f>
        <v>3.1E-2</v>
      </c>
      <c r="G4036" s="87">
        <f>+IF(ISNUMBER(DATA!V491),DATA!V491,"n/a")</f>
        <v>7016</v>
      </c>
      <c r="H4036" s="78">
        <f>+IF(ISNUMBER(DATA!W491),DATA!W491,"n/a")</f>
        <v>9.5000000000000001E-2</v>
      </c>
      <c r="I4036" s="87">
        <f>+IF(ISNUMBER(DATA!AF491),DATA!AF491,"n/a")</f>
        <v>14491</v>
      </c>
      <c r="J4036" s="78">
        <f>+IF(ISNUMBER(DATA!AG491),DATA!AG491,"n/a")</f>
        <v>8.7999999999999995E-2</v>
      </c>
      <c r="K4036" s="87">
        <f>+IF(ISNUMBER(DATA!AP491),DATA!AP491,"n/a")</f>
        <v>32801</v>
      </c>
      <c r="L4036" s="78">
        <f>+IF(ISNUMBER(DATA!AQ491),DATA!AQ491,"n/a")</f>
        <v>0.114</v>
      </c>
      <c r="M4036" s="67"/>
      <c r="N4036" s="67"/>
      <c r="O4036" s="67"/>
      <c r="P4036" s="67"/>
      <c r="Q4036" s="67"/>
      <c r="S4036" s="71"/>
      <c r="U4036" s="71"/>
      <c r="W4036" s="71"/>
      <c r="Y4036" s="71"/>
    </row>
    <row r="4037" spans="1:25" s="70" customFormat="1" x14ac:dyDescent="0.2">
      <c r="A4037" s="67" t="s">
        <v>20</v>
      </c>
      <c r="B4037" s="67" t="s">
        <v>23</v>
      </c>
      <c r="C4037" s="67" t="s">
        <v>25</v>
      </c>
      <c r="D4037" s="67" t="s">
        <v>275</v>
      </c>
      <c r="E4037" s="87">
        <f>+IF(ISNUMBER(DATA!L492),DATA!L492,"n/a")</f>
        <v>4272</v>
      </c>
      <c r="F4037" s="78">
        <f>+IF(ISNUMBER(DATA!M492),DATA!M492,"n/a")</f>
        <v>4.8630000000000004</v>
      </c>
      <c r="G4037" s="87">
        <f>+IF(ISNUMBER(DATA!V492),DATA!V492,"n/a")</f>
        <v>11976</v>
      </c>
      <c r="H4037" s="78">
        <f>+IF(ISNUMBER(DATA!W492),DATA!W492,"n/a")</f>
        <v>5.6390000000000002</v>
      </c>
      <c r="I4037" s="87">
        <f>+IF(ISNUMBER(DATA!AF492),DATA!AF492,"n/a")</f>
        <v>17695</v>
      </c>
      <c r="J4037" s="78">
        <f>+IF(ISNUMBER(DATA!AG492),DATA!AG492,"n/a")</f>
        <v>5.4349999999999996</v>
      </c>
      <c r="K4037" s="87">
        <f>+IF(ISNUMBER(DATA!AP492),DATA!AP492,"n/a")</f>
        <v>26907</v>
      </c>
      <c r="L4037" s="78">
        <f>+IF(ISNUMBER(DATA!AQ492),DATA!AQ492,"n/a")</f>
        <v>6.0410000000000004</v>
      </c>
      <c r="M4037" s="67"/>
      <c r="N4037" s="67"/>
      <c r="O4037" s="67"/>
      <c r="P4037" s="67"/>
      <c r="Q4037" s="67"/>
      <c r="S4037" s="71"/>
      <c r="U4037" s="71"/>
      <c r="W4037" s="71"/>
      <c r="Y4037" s="71"/>
    </row>
    <row r="4038" spans="1:25" s="70" customFormat="1" x14ac:dyDescent="0.2">
      <c r="A4038" s="67" t="s">
        <v>20</v>
      </c>
      <c r="B4038" s="67" t="s">
        <v>23</v>
      </c>
      <c r="C4038" s="67" t="s">
        <v>25</v>
      </c>
      <c r="D4038" s="67" t="s">
        <v>276</v>
      </c>
      <c r="E4038" s="87">
        <f>+IF(ISNUMBER(DATA!L493),DATA!L493,"n/a")</f>
        <v>2566</v>
      </c>
      <c r="F4038" s="78">
        <f>+IF(ISNUMBER(DATA!M493),DATA!M493,"n/a")</f>
        <v>-0.55200000000000005</v>
      </c>
      <c r="G4038" s="87">
        <f>+IF(ISNUMBER(DATA!V493),DATA!V493,"n/a")</f>
        <v>7306</v>
      </c>
      <c r="H4038" s="78">
        <f>+IF(ISNUMBER(DATA!W493),DATA!W493,"n/a")</f>
        <v>-0.57599999999999996</v>
      </c>
      <c r="I4038" s="87">
        <f>+IF(ISNUMBER(DATA!AF493),DATA!AF493,"n/a")</f>
        <v>27103</v>
      </c>
      <c r="J4038" s="78">
        <f>+IF(ISNUMBER(DATA!AG493),DATA!AG493,"n/a")</f>
        <v>-0.214</v>
      </c>
      <c r="K4038" s="87">
        <f>+IF(ISNUMBER(DATA!AP493),DATA!AP493,"n/a")</f>
        <v>78539</v>
      </c>
      <c r="L4038" s="78">
        <f>+IF(ISNUMBER(DATA!AQ493),DATA!AQ493,"n/a")</f>
        <v>1.7999999999999999E-2</v>
      </c>
      <c r="M4038" s="67"/>
      <c r="N4038" s="67"/>
      <c r="O4038" s="67"/>
      <c r="P4038" s="67"/>
      <c r="Q4038" s="67"/>
      <c r="S4038" s="71"/>
      <c r="U4038" s="71"/>
      <c r="W4038" s="71"/>
      <c r="Y4038" s="71"/>
    </row>
    <row r="4039" spans="1:25" s="70" customFormat="1" x14ac:dyDescent="0.2">
      <c r="A4039" s="67" t="s">
        <v>20</v>
      </c>
      <c r="B4039" s="67" t="s">
        <v>23</v>
      </c>
      <c r="C4039" s="67" t="s">
        <v>25</v>
      </c>
      <c r="D4039" s="67" t="s">
        <v>277</v>
      </c>
      <c r="E4039" s="87">
        <f>+IF(ISNUMBER(DATA!L494),DATA!L494,"n/a")</f>
        <v>699</v>
      </c>
      <c r="F4039" s="78">
        <f>+IF(ISNUMBER(DATA!M494),DATA!M494,"n/a")</f>
        <v>5.3070000000000004</v>
      </c>
      <c r="G4039" s="87">
        <f>+IF(ISNUMBER(DATA!V494),DATA!V494,"n/a")</f>
        <v>1692</v>
      </c>
      <c r="H4039" s="78">
        <f>+IF(ISNUMBER(DATA!W494),DATA!W494,"n/a")</f>
        <v>-0.215</v>
      </c>
      <c r="I4039" s="87">
        <f>+IF(ISNUMBER(DATA!AF494),DATA!AF494,"n/a")</f>
        <v>2727</v>
      </c>
      <c r="J4039" s="78">
        <f>+IF(ISNUMBER(DATA!AG494),DATA!AG494,"n/a")</f>
        <v>-0.27400000000000002</v>
      </c>
      <c r="K4039" s="87">
        <f>+IF(ISNUMBER(DATA!AP494),DATA!AP494,"n/a")</f>
        <v>4397</v>
      </c>
      <c r="L4039" s="78">
        <f>+IF(ISNUMBER(DATA!AQ494),DATA!AQ494,"n/a")</f>
        <v>-0.124</v>
      </c>
      <c r="M4039" s="67"/>
      <c r="N4039" s="67"/>
      <c r="O4039" s="67"/>
      <c r="P4039" s="67"/>
      <c r="Q4039" s="67"/>
      <c r="S4039" s="71"/>
      <c r="U4039" s="71"/>
      <c r="W4039" s="71"/>
      <c r="Y4039" s="71"/>
    </row>
    <row r="4040" spans="1:25" s="70" customFormat="1" x14ac:dyDescent="0.2">
      <c r="A4040" s="67" t="s">
        <v>20</v>
      </c>
      <c r="B4040" s="67" t="s">
        <v>23</v>
      </c>
      <c r="C4040" s="67" t="s">
        <v>25</v>
      </c>
      <c r="D4040" s="67" t="s">
        <v>278</v>
      </c>
      <c r="E4040" s="87">
        <f>+IF(ISNUMBER(DATA!L495),DATA!L495,"n/a")</f>
        <v>4936</v>
      </c>
      <c r="F4040" s="78">
        <f>+IF(ISNUMBER(DATA!M495),DATA!M495,"n/a")</f>
        <v>-4.2000000000000003E-2</v>
      </c>
      <c r="G4040" s="87">
        <f>+IF(ISNUMBER(DATA!V495),DATA!V495,"n/a")</f>
        <v>8793</v>
      </c>
      <c r="H4040" s="78">
        <f>+IF(ISNUMBER(DATA!W495),DATA!W495,"n/a")</f>
        <v>-0.38100000000000001</v>
      </c>
      <c r="I4040" s="87">
        <f>+IF(ISNUMBER(DATA!AF495),DATA!AF495,"n/a")</f>
        <v>16140</v>
      </c>
      <c r="J4040" s="78">
        <f>+IF(ISNUMBER(DATA!AG495),DATA!AG495,"n/a")</f>
        <v>-0.45700000000000002</v>
      </c>
      <c r="K4040" s="87">
        <f>+IF(ISNUMBER(DATA!AP495),DATA!AP495,"n/a")</f>
        <v>46838</v>
      </c>
      <c r="L4040" s="78">
        <f>+IF(ISNUMBER(DATA!AQ495),DATA!AQ495,"n/a")</f>
        <v>-0.29399999999999998</v>
      </c>
      <c r="M4040" s="67"/>
      <c r="N4040" s="67"/>
      <c r="O4040" s="67"/>
      <c r="P4040" s="67"/>
      <c r="Q4040" s="67"/>
      <c r="S4040" s="71"/>
      <c r="U4040" s="71"/>
      <c r="W4040" s="71"/>
      <c r="Y4040" s="71"/>
    </row>
    <row r="4041" spans="1:25" s="70" customFormat="1" x14ac:dyDescent="0.2">
      <c r="A4041" s="67" t="s">
        <v>20</v>
      </c>
      <c r="B4041" s="67" t="s">
        <v>23</v>
      </c>
      <c r="C4041" s="67" t="s">
        <v>25</v>
      </c>
      <c r="D4041" s="67" t="s">
        <v>279</v>
      </c>
      <c r="E4041" s="87">
        <f>+IF(ISNUMBER(DATA!L496),DATA!L496,"n/a")</f>
        <v>345</v>
      </c>
      <c r="F4041" s="78">
        <f>+IF(ISNUMBER(DATA!M496),DATA!M496,"n/a")</f>
        <v>-0.91200000000000003</v>
      </c>
      <c r="G4041" s="87">
        <f>+IF(ISNUMBER(DATA!V496),DATA!V496,"n/a")</f>
        <v>942</v>
      </c>
      <c r="H4041" s="78">
        <f>+IF(ISNUMBER(DATA!W496),DATA!W496,"n/a")</f>
        <v>-0.91200000000000003</v>
      </c>
      <c r="I4041" s="87">
        <f>+IF(ISNUMBER(DATA!AF496),DATA!AF496,"n/a")</f>
        <v>13293</v>
      </c>
      <c r="J4041" s="78">
        <f>+IF(ISNUMBER(DATA!AG496),DATA!AG496,"n/a")</f>
        <v>-0.39600000000000002</v>
      </c>
      <c r="K4041" s="87">
        <f>+IF(ISNUMBER(DATA!AP496),DATA!AP496,"n/a")</f>
        <v>50340</v>
      </c>
      <c r="L4041" s="78">
        <f>+IF(ISNUMBER(DATA!AQ496),DATA!AQ496,"n/a")</f>
        <v>-5.5E-2</v>
      </c>
      <c r="M4041" s="67"/>
      <c r="N4041" s="67"/>
      <c r="O4041" s="67"/>
      <c r="P4041" s="67"/>
      <c r="Q4041" s="67"/>
      <c r="S4041" s="71"/>
      <c r="U4041" s="71"/>
      <c r="W4041" s="71"/>
      <c r="Y4041" s="71"/>
    </row>
    <row r="4042" spans="1:25" s="70" customFormat="1" x14ac:dyDescent="0.2">
      <c r="A4042" s="67" t="s">
        <v>20</v>
      </c>
      <c r="B4042" s="67" t="s">
        <v>23</v>
      </c>
      <c r="C4042" s="67" t="s">
        <v>25</v>
      </c>
      <c r="D4042" s="67" t="s">
        <v>280</v>
      </c>
      <c r="E4042" s="87">
        <f>+IF(ISNUMBER(DATA!L497),DATA!L497,"n/a")</f>
        <v>469</v>
      </c>
      <c r="F4042" s="78">
        <f>+IF(ISNUMBER(DATA!M497),DATA!M497,"n/a")</f>
        <v>-7.8E-2</v>
      </c>
      <c r="G4042" s="87">
        <f>+IF(ISNUMBER(DATA!V497),DATA!V497,"n/a")</f>
        <v>2196</v>
      </c>
      <c r="H4042" s="78">
        <f>+IF(ISNUMBER(DATA!W497),DATA!W497,"n/a")</f>
        <v>0.23100000000000001</v>
      </c>
      <c r="I4042" s="87">
        <f>+IF(ISNUMBER(DATA!AF497),DATA!AF497,"n/a")</f>
        <v>7662</v>
      </c>
      <c r="J4042" s="78">
        <f>+IF(ISNUMBER(DATA!AG497),DATA!AG497,"n/a")</f>
        <v>1.3109999999999999</v>
      </c>
      <c r="K4042" s="87">
        <f>+IF(ISNUMBER(DATA!AP497),DATA!AP497,"n/a")</f>
        <v>18518</v>
      </c>
      <c r="L4042" s="78">
        <f>+IF(ISNUMBER(DATA!AQ497),DATA!AQ497,"n/a")</f>
        <v>1.732</v>
      </c>
      <c r="M4042" s="67"/>
      <c r="N4042" s="67"/>
      <c r="O4042" s="67"/>
      <c r="P4042" s="67"/>
      <c r="Q4042" s="67"/>
      <c r="S4042" s="71"/>
      <c r="U4042" s="71"/>
      <c r="W4042" s="71"/>
      <c r="Y4042" s="71"/>
    </row>
    <row r="4043" spans="1:25" s="70" customFormat="1" x14ac:dyDescent="0.2">
      <c r="A4043" s="67" t="s">
        <v>20</v>
      </c>
      <c r="B4043" s="67" t="s">
        <v>23</v>
      </c>
      <c r="C4043" s="67" t="s">
        <v>25</v>
      </c>
      <c r="D4043" s="67" t="s">
        <v>281</v>
      </c>
      <c r="E4043" s="87">
        <f>+IF(ISNUMBER(DATA!L498),DATA!L498,"n/a")</f>
        <v>12288</v>
      </c>
      <c r="F4043" s="78">
        <f>+IF(ISNUMBER(DATA!M498),DATA!M498,"n/a")</f>
        <v>3.0000000000000001E-3</v>
      </c>
      <c r="G4043" s="87">
        <f>+IF(ISNUMBER(DATA!V498),DATA!V498,"n/a")</f>
        <v>36736</v>
      </c>
      <c r="H4043" s="78">
        <f>+IF(ISNUMBER(DATA!W498),DATA!W498,"n/a")</f>
        <v>3.2000000000000001E-2</v>
      </c>
      <c r="I4043" s="87">
        <f>+IF(ISNUMBER(DATA!AF498),DATA!AF498,"n/a")</f>
        <v>78216</v>
      </c>
      <c r="J4043" s="78">
        <f>+IF(ISNUMBER(DATA!AG498),DATA!AG498,"n/a")</f>
        <v>9.9000000000000005E-2</v>
      </c>
      <c r="K4043" s="87">
        <f>+IF(ISNUMBER(DATA!AP498),DATA!AP498,"n/a")</f>
        <v>176872</v>
      </c>
      <c r="L4043" s="78">
        <f>+IF(ISNUMBER(DATA!AQ498),DATA!AQ498,"n/a")</f>
        <v>0.16600000000000001</v>
      </c>
      <c r="M4043" s="67"/>
      <c r="N4043" s="67"/>
      <c r="O4043" s="67"/>
      <c r="P4043" s="67"/>
      <c r="Q4043" s="67"/>
      <c r="S4043" s="71"/>
      <c r="U4043" s="71"/>
      <c r="W4043" s="71"/>
      <c r="Y4043" s="71"/>
    </row>
    <row r="4044" spans="1:25" s="70" customFormat="1" x14ac:dyDescent="0.2">
      <c r="A4044" s="67" t="s">
        <v>20</v>
      </c>
      <c r="B4044" s="67" t="s">
        <v>23</v>
      </c>
      <c r="C4044" s="67" t="s">
        <v>25</v>
      </c>
      <c r="D4044" s="67" t="s">
        <v>282</v>
      </c>
      <c r="E4044" s="87">
        <f>+IF(ISNUMBER(DATA!L499),DATA!L499,"n/a")</f>
        <v>8541</v>
      </c>
      <c r="F4044" s="78">
        <f>+IF(ISNUMBER(DATA!M499),DATA!M499,"n/a")</f>
        <v>1.4530000000000001</v>
      </c>
      <c r="G4044" s="87">
        <f>+IF(ISNUMBER(DATA!V499),DATA!V499,"n/a")</f>
        <v>21423</v>
      </c>
      <c r="H4044" s="78">
        <f>+IF(ISNUMBER(DATA!W499),DATA!W499,"n/a")</f>
        <v>1.0900000000000001</v>
      </c>
      <c r="I4044" s="87">
        <f>+IF(ISNUMBER(DATA!AF499),DATA!AF499,"n/a")</f>
        <v>41419</v>
      </c>
      <c r="J4044" s="78">
        <f>+IF(ISNUMBER(DATA!AG499),DATA!AG499,"n/a")</f>
        <v>1.5740000000000001</v>
      </c>
      <c r="K4044" s="87">
        <f>+IF(ISNUMBER(DATA!AP499),DATA!AP499,"n/a")</f>
        <v>94457</v>
      </c>
      <c r="L4044" s="78">
        <f>+IF(ISNUMBER(DATA!AQ499),DATA!AQ499,"n/a")</f>
        <v>2.5710000000000002</v>
      </c>
      <c r="M4044" s="67"/>
      <c r="N4044" s="67"/>
      <c r="O4044" s="67"/>
      <c r="P4044" s="67"/>
      <c r="Q4044" s="67"/>
      <c r="S4044" s="71"/>
      <c r="U4044" s="71"/>
      <c r="W4044" s="71"/>
      <c r="Y4044" s="71"/>
    </row>
    <row r="4045" spans="1:25" s="70" customFormat="1" x14ac:dyDescent="0.2">
      <c r="A4045" s="67" t="s">
        <v>20</v>
      </c>
      <c r="B4045" s="67" t="s">
        <v>23</v>
      </c>
      <c r="C4045" s="67" t="s">
        <v>25</v>
      </c>
      <c r="D4045" s="67" t="s">
        <v>283</v>
      </c>
      <c r="E4045" s="87">
        <f>+IF(ISNUMBER(DATA!L500),DATA!L500,"n/a")</f>
        <v>2081</v>
      </c>
      <c r="F4045" s="78" t="str">
        <f>+IF(ISNUMBER(DATA!M500),DATA!M500,"n/a")</f>
        <v>n/a</v>
      </c>
      <c r="G4045" s="87">
        <f>+IF(ISNUMBER(DATA!V500),DATA!V500,"n/a")</f>
        <v>4018</v>
      </c>
      <c r="H4045" s="78" t="str">
        <f>+IF(ISNUMBER(DATA!W500),DATA!W500,"n/a")</f>
        <v>n/a</v>
      </c>
      <c r="I4045" s="87">
        <f>+IF(ISNUMBER(DATA!AF500),DATA!AF500,"n/a")</f>
        <v>4018</v>
      </c>
      <c r="J4045" s="78" t="str">
        <f>+IF(ISNUMBER(DATA!AG500),DATA!AG500,"n/a")</f>
        <v>n/a</v>
      </c>
      <c r="K4045" s="87">
        <f>+IF(ISNUMBER(DATA!AP500),DATA!AP500,"n/a")</f>
        <v>4018</v>
      </c>
      <c r="L4045" s="78">
        <f>+IF(ISNUMBER(DATA!AQ500),DATA!AQ500,"n/a")</f>
        <v>-0.71899999999999997</v>
      </c>
      <c r="M4045" s="67"/>
      <c r="N4045" s="67"/>
      <c r="O4045" s="67"/>
      <c r="P4045" s="67"/>
      <c r="Q4045" s="67"/>
      <c r="S4045" s="71"/>
      <c r="U4045" s="71"/>
      <c r="W4045" s="71"/>
      <c r="Y4045" s="71"/>
    </row>
    <row r="4046" spans="1:25" s="70" customFormat="1" x14ac:dyDescent="0.2">
      <c r="A4046" s="67" t="s">
        <v>20</v>
      </c>
      <c r="B4046" s="67" t="s">
        <v>23</v>
      </c>
      <c r="C4046" s="67" t="s">
        <v>25</v>
      </c>
      <c r="D4046" s="67" t="s">
        <v>284</v>
      </c>
      <c r="E4046" s="87">
        <f>+IF(ISNUMBER(DATA!L501),DATA!L501,"n/a")</f>
        <v>2200</v>
      </c>
      <c r="F4046" s="78">
        <f>+IF(ISNUMBER(DATA!M501),DATA!M501,"n/a")</f>
        <v>3.125</v>
      </c>
      <c r="G4046" s="87">
        <f>+IF(ISNUMBER(DATA!V501),DATA!V501,"n/a")</f>
        <v>5586</v>
      </c>
      <c r="H4046" s="78">
        <f>+IF(ISNUMBER(DATA!W501),DATA!W501,"n/a")</f>
        <v>1.7430000000000001</v>
      </c>
      <c r="I4046" s="87">
        <f>+IF(ISNUMBER(DATA!AF501),DATA!AF501,"n/a")</f>
        <v>10337</v>
      </c>
      <c r="J4046" s="78">
        <f>+IF(ISNUMBER(DATA!AG501),DATA!AG501,"n/a")</f>
        <v>1.7270000000000001</v>
      </c>
      <c r="K4046" s="87">
        <f>+IF(ISNUMBER(DATA!AP501),DATA!AP501,"n/a")</f>
        <v>26894</v>
      </c>
      <c r="L4046" s="78">
        <f>+IF(ISNUMBER(DATA!AQ501),DATA!AQ501,"n/a")</f>
        <v>1.0649999999999999</v>
      </c>
      <c r="M4046" s="67"/>
      <c r="N4046" s="67"/>
      <c r="O4046" s="67"/>
      <c r="P4046" s="67"/>
      <c r="Q4046" s="67"/>
      <c r="S4046" s="71"/>
      <c r="U4046" s="71"/>
      <c r="W4046" s="71"/>
      <c r="Y4046" s="71"/>
    </row>
    <row r="4047" spans="1:25" s="70" customFormat="1" x14ac:dyDescent="0.2">
      <c r="A4047" s="67" t="s">
        <v>20</v>
      </c>
      <c r="B4047" s="67" t="s">
        <v>23</v>
      </c>
      <c r="C4047" s="67" t="s">
        <v>25</v>
      </c>
      <c r="D4047" s="67" t="s">
        <v>285</v>
      </c>
      <c r="E4047" s="87">
        <f>+IF(ISNUMBER(DATA!L502),DATA!L502,"n/a")</f>
        <v>3903</v>
      </c>
      <c r="F4047" s="78">
        <f>+IF(ISNUMBER(DATA!M502),DATA!M502,"n/a")</f>
        <v>0.66200000000000003</v>
      </c>
      <c r="G4047" s="87">
        <f>+IF(ISNUMBER(DATA!V502),DATA!V502,"n/a")</f>
        <v>11139</v>
      </c>
      <c r="H4047" s="78">
        <f>+IF(ISNUMBER(DATA!W502),DATA!W502,"n/a")</f>
        <v>0.48899999999999999</v>
      </c>
      <c r="I4047" s="87">
        <f>+IF(ISNUMBER(DATA!AF502),DATA!AF502,"n/a")</f>
        <v>20922</v>
      </c>
      <c r="J4047" s="78">
        <f>+IF(ISNUMBER(DATA!AG502),DATA!AG502,"n/a")</f>
        <v>0.48499999999999999</v>
      </c>
      <c r="K4047" s="87">
        <f>+IF(ISNUMBER(DATA!AP502),DATA!AP502,"n/a")</f>
        <v>54310</v>
      </c>
      <c r="L4047" s="78">
        <f>+IF(ISNUMBER(DATA!AQ502),DATA!AQ502,"n/a")</f>
        <v>0.85799999999999998</v>
      </c>
      <c r="M4047" s="67"/>
      <c r="N4047" s="67"/>
      <c r="O4047" s="67"/>
      <c r="P4047" s="67"/>
      <c r="Q4047" s="67"/>
      <c r="S4047" s="71"/>
      <c r="U4047" s="71"/>
      <c r="W4047" s="71"/>
      <c r="Y4047" s="71"/>
    </row>
    <row r="4048" spans="1:25" s="70" customFormat="1" x14ac:dyDescent="0.2">
      <c r="A4048" s="67" t="s">
        <v>20</v>
      </c>
      <c r="B4048" s="67" t="s">
        <v>23</v>
      </c>
      <c r="C4048" s="67" t="s">
        <v>25</v>
      </c>
      <c r="D4048" s="67" t="s">
        <v>286</v>
      </c>
      <c r="E4048" s="87">
        <f>+IF(ISNUMBER(DATA!L503),DATA!L503,"n/a")</f>
        <v>6906</v>
      </c>
      <c r="F4048" s="78">
        <f>+IF(ISNUMBER(DATA!M503),DATA!M503,"n/a")</f>
        <v>2.157</v>
      </c>
      <c r="G4048" s="87">
        <f>+IF(ISNUMBER(DATA!V503),DATA!V503,"n/a")</f>
        <v>17219</v>
      </c>
      <c r="H4048" s="78">
        <f>+IF(ISNUMBER(DATA!W503),DATA!W503,"n/a")</f>
        <v>1.9630000000000001</v>
      </c>
      <c r="I4048" s="87">
        <f>+IF(ISNUMBER(DATA!AF503),DATA!AF503,"n/a")</f>
        <v>30443</v>
      </c>
      <c r="J4048" s="78">
        <f>+IF(ISNUMBER(DATA!AG503),DATA!AG503,"n/a")</f>
        <v>1.7949999999999999</v>
      </c>
      <c r="K4048" s="87">
        <f>+IF(ISNUMBER(DATA!AP503),DATA!AP503,"n/a")</f>
        <v>57464</v>
      </c>
      <c r="L4048" s="78">
        <f>+IF(ISNUMBER(DATA!AQ503),DATA!AQ503,"n/a")</f>
        <v>1.427</v>
      </c>
      <c r="M4048" s="67"/>
      <c r="N4048" s="67"/>
      <c r="O4048" s="67"/>
      <c r="P4048" s="67"/>
      <c r="Q4048" s="67"/>
      <c r="S4048" s="71"/>
      <c r="U4048" s="71"/>
      <c r="W4048" s="71"/>
      <c r="Y4048" s="71"/>
    </row>
    <row r="4049" spans="1:25" s="70" customFormat="1" x14ac:dyDescent="0.2">
      <c r="A4049" s="67" t="s">
        <v>20</v>
      </c>
      <c r="B4049" s="67" t="s">
        <v>23</v>
      </c>
      <c r="C4049" s="67" t="s">
        <v>25</v>
      </c>
      <c r="D4049" s="67" t="s">
        <v>287</v>
      </c>
      <c r="E4049" s="87">
        <f>+IF(ISNUMBER(DATA!L504),DATA!L504,"n/a")</f>
        <v>3227</v>
      </c>
      <c r="F4049" s="78">
        <f>+IF(ISNUMBER(DATA!M504),DATA!M504,"n/a")</f>
        <v>38.488</v>
      </c>
      <c r="G4049" s="87">
        <f>+IF(ISNUMBER(DATA!V504),DATA!V504,"n/a")</f>
        <v>8464</v>
      </c>
      <c r="H4049" s="78">
        <f>+IF(ISNUMBER(DATA!W504),DATA!W504,"n/a")</f>
        <v>6.2729999999999997</v>
      </c>
      <c r="I4049" s="87">
        <f>+IF(ISNUMBER(DATA!AF504),DATA!AF504,"n/a")</f>
        <v>17744</v>
      </c>
      <c r="J4049" s="78">
        <f>+IF(ISNUMBER(DATA!AG504),DATA!AG504,"n/a")</f>
        <v>12.295999999999999</v>
      </c>
      <c r="K4049" s="87">
        <f>+IF(ISNUMBER(DATA!AP504),DATA!AP504,"n/a")</f>
        <v>44065</v>
      </c>
      <c r="L4049" s="78">
        <f>+IF(ISNUMBER(DATA!AQ504),DATA!AQ504,"n/a")</f>
        <v>23.593</v>
      </c>
      <c r="M4049" s="67"/>
      <c r="N4049" s="67"/>
      <c r="O4049" s="67"/>
      <c r="P4049" s="67"/>
      <c r="Q4049" s="67"/>
      <c r="S4049" s="71"/>
      <c r="U4049" s="71"/>
      <c r="W4049" s="71"/>
      <c r="Y4049" s="71"/>
    </row>
    <row r="4050" spans="1:25" s="70" customFormat="1" x14ac:dyDescent="0.2">
      <c r="A4050" s="67" t="s">
        <v>20</v>
      </c>
      <c r="B4050" s="67" t="s">
        <v>23</v>
      </c>
      <c r="C4050" s="67" t="s">
        <v>25</v>
      </c>
      <c r="D4050" s="67" t="s">
        <v>288</v>
      </c>
      <c r="E4050" s="87">
        <f>+IF(ISNUMBER(DATA!L505),DATA!L505,"n/a")</f>
        <v>761</v>
      </c>
      <c r="F4050" s="78">
        <f>+IF(ISNUMBER(DATA!M505),DATA!M505,"n/a")</f>
        <v>0.28199999999999997</v>
      </c>
      <c r="G4050" s="87">
        <f>+IF(ISNUMBER(DATA!V505),DATA!V505,"n/a")</f>
        <v>2559</v>
      </c>
      <c r="H4050" s="78">
        <f>+IF(ISNUMBER(DATA!W505),DATA!W505,"n/a")</f>
        <v>0.59799999999999998</v>
      </c>
      <c r="I4050" s="87">
        <f>+IF(ISNUMBER(DATA!AF505),DATA!AF505,"n/a")</f>
        <v>6050</v>
      </c>
      <c r="J4050" s="78">
        <f>+IF(ISNUMBER(DATA!AG505),DATA!AG505,"n/a")</f>
        <v>0.747</v>
      </c>
      <c r="K4050" s="87">
        <f>+IF(ISNUMBER(DATA!AP505),DATA!AP505,"n/a")</f>
        <v>12299</v>
      </c>
      <c r="L4050" s="78">
        <f>+IF(ISNUMBER(DATA!AQ505),DATA!AQ505,"n/a")</f>
        <v>0.75600000000000001</v>
      </c>
      <c r="M4050" s="67"/>
      <c r="N4050" s="67"/>
      <c r="O4050" s="67"/>
      <c r="P4050" s="67"/>
      <c r="Q4050" s="67"/>
      <c r="S4050" s="71"/>
      <c r="U4050" s="71"/>
      <c r="W4050" s="71"/>
      <c r="Y4050" s="71"/>
    </row>
    <row r="4051" spans="1:25" s="70" customFormat="1" x14ac:dyDescent="0.2">
      <c r="A4051" s="67" t="s">
        <v>20</v>
      </c>
      <c r="B4051" s="67" t="s">
        <v>23</v>
      </c>
      <c r="C4051" s="67" t="s">
        <v>25</v>
      </c>
      <c r="D4051" s="67" t="s">
        <v>289</v>
      </c>
      <c r="E4051" s="87">
        <f>+IF(ISNUMBER(DATA!L506),DATA!L506,"n/a")</f>
        <v>167</v>
      </c>
      <c r="F4051" s="78">
        <f>+IF(ISNUMBER(DATA!M506),DATA!M506,"n/a")</f>
        <v>-0.88400000000000001</v>
      </c>
      <c r="G4051" s="87">
        <f>+IF(ISNUMBER(DATA!V506),DATA!V506,"n/a")</f>
        <v>1024</v>
      </c>
      <c r="H4051" s="78">
        <f>+IF(ISNUMBER(DATA!W506),DATA!W506,"n/a")</f>
        <v>-0.77900000000000003</v>
      </c>
      <c r="I4051" s="87">
        <f>+IF(ISNUMBER(DATA!AF506),DATA!AF506,"n/a")</f>
        <v>7897</v>
      </c>
      <c r="J4051" s="78">
        <f>+IF(ISNUMBER(DATA!AG506),DATA!AG506,"n/a")</f>
        <v>-0.24</v>
      </c>
      <c r="K4051" s="87">
        <f>+IF(ISNUMBER(DATA!AP506),DATA!AP506,"n/a")</f>
        <v>26725</v>
      </c>
      <c r="L4051" s="78">
        <f>+IF(ISNUMBER(DATA!AQ506),DATA!AQ506,"n/a")</f>
        <v>-8.5000000000000006E-2</v>
      </c>
      <c r="M4051" s="67"/>
      <c r="N4051" s="67"/>
      <c r="O4051" s="67"/>
      <c r="P4051" s="67"/>
      <c r="Q4051" s="67"/>
      <c r="S4051" s="71"/>
      <c r="U4051" s="71"/>
      <c r="W4051" s="71"/>
      <c r="Y4051" s="71"/>
    </row>
    <row r="4052" spans="1:25" s="70" customFormat="1" x14ac:dyDescent="0.2">
      <c r="A4052" s="67" t="s">
        <v>20</v>
      </c>
      <c r="B4052" s="67" t="s">
        <v>23</v>
      </c>
      <c r="C4052" s="67" t="s">
        <v>25</v>
      </c>
      <c r="D4052" s="67" t="s">
        <v>290</v>
      </c>
      <c r="E4052" s="87">
        <f>+IF(ISNUMBER(DATA!L507),DATA!L507,"n/a")</f>
        <v>1179</v>
      </c>
      <c r="F4052" s="78">
        <f>+IF(ISNUMBER(DATA!M507),DATA!M507,"n/a")</f>
        <v>-0.71799999999999997</v>
      </c>
      <c r="G4052" s="87">
        <f>+IF(ISNUMBER(DATA!V507),DATA!V507,"n/a")</f>
        <v>3368</v>
      </c>
      <c r="H4052" s="78">
        <f>+IF(ISNUMBER(DATA!W507),DATA!W507,"n/a")</f>
        <v>-0.71599999999999997</v>
      </c>
      <c r="I4052" s="87">
        <f>+IF(ISNUMBER(DATA!AF507),DATA!AF507,"n/a")</f>
        <v>6987</v>
      </c>
      <c r="J4052" s="78">
        <f>+IF(ISNUMBER(DATA!AG507),DATA!AG507,"n/a")</f>
        <v>-0.71699999999999997</v>
      </c>
      <c r="K4052" s="87">
        <f>+IF(ISNUMBER(DATA!AP507),DATA!AP507,"n/a")</f>
        <v>31442</v>
      </c>
      <c r="L4052" s="78">
        <f>+IF(ISNUMBER(DATA!AQ507),DATA!AQ507,"n/a")</f>
        <v>-0.44600000000000001</v>
      </c>
      <c r="M4052" s="67"/>
      <c r="N4052" s="67"/>
      <c r="O4052" s="67"/>
      <c r="P4052" s="67"/>
      <c r="Q4052" s="67"/>
      <c r="S4052" s="71"/>
      <c r="U4052" s="71"/>
      <c r="W4052" s="71"/>
      <c r="Y4052" s="71"/>
    </row>
    <row r="4053" spans="1:25" s="70" customFormat="1" x14ac:dyDescent="0.2">
      <c r="A4053" s="67" t="s">
        <v>20</v>
      </c>
      <c r="B4053" s="67" t="s">
        <v>23</v>
      </c>
      <c r="C4053" s="67" t="s">
        <v>25</v>
      </c>
      <c r="D4053" s="67" t="s">
        <v>291</v>
      </c>
      <c r="E4053" s="87">
        <f>+IF(ISNUMBER(DATA!L508),DATA!L508,"n/a")</f>
        <v>6040</v>
      </c>
      <c r="F4053" s="78">
        <f>+IF(ISNUMBER(DATA!M508),DATA!M508,"n/a")</f>
        <v>1.0760000000000001</v>
      </c>
      <c r="G4053" s="87">
        <f>+IF(ISNUMBER(DATA!V508),DATA!V508,"n/a")</f>
        <v>16377</v>
      </c>
      <c r="H4053" s="78">
        <f>+IF(ISNUMBER(DATA!W508),DATA!W508,"n/a")</f>
        <v>0.60699999999999998</v>
      </c>
      <c r="I4053" s="87">
        <f>+IF(ISNUMBER(DATA!AF508),DATA!AF508,"n/a")</f>
        <v>29882</v>
      </c>
      <c r="J4053" s="78">
        <f>+IF(ISNUMBER(DATA!AG508),DATA!AG508,"n/a")</f>
        <v>0.495</v>
      </c>
      <c r="K4053" s="87">
        <f>+IF(ISNUMBER(DATA!AP508),DATA!AP508,"n/a")</f>
        <v>67533</v>
      </c>
      <c r="L4053" s="78">
        <f>+IF(ISNUMBER(DATA!AQ508),DATA!AQ508,"n/a")</f>
        <v>0.75800000000000001</v>
      </c>
      <c r="M4053" s="67"/>
      <c r="N4053" s="67"/>
      <c r="O4053" s="67"/>
      <c r="P4053" s="67"/>
      <c r="Q4053" s="67"/>
      <c r="S4053" s="71"/>
      <c r="U4053" s="71"/>
      <c r="W4053" s="71"/>
      <c r="Y4053" s="71"/>
    </row>
    <row r="4054" spans="1:25" s="70" customFormat="1" x14ac:dyDescent="0.2">
      <c r="A4054" s="67" t="s">
        <v>20</v>
      </c>
      <c r="B4054" s="67" t="s">
        <v>23</v>
      </c>
      <c r="C4054" s="67" t="s">
        <v>25</v>
      </c>
      <c r="D4054" s="67" t="s">
        <v>292</v>
      </c>
      <c r="E4054" s="87">
        <f>+IF(ISNUMBER(DATA!L509),DATA!L509,"n/a")</f>
        <v>4385</v>
      </c>
      <c r="F4054" s="78">
        <f>+IF(ISNUMBER(DATA!M509),DATA!M509,"n/a")</f>
        <v>0.53100000000000003</v>
      </c>
      <c r="G4054" s="87">
        <f>+IF(ISNUMBER(DATA!V509),DATA!V509,"n/a")</f>
        <v>12169</v>
      </c>
      <c r="H4054" s="78">
        <f>+IF(ISNUMBER(DATA!W509),DATA!W509,"n/a")</f>
        <v>0.52500000000000002</v>
      </c>
      <c r="I4054" s="87">
        <f>+IF(ISNUMBER(DATA!AF509),DATA!AF509,"n/a")</f>
        <v>23939</v>
      </c>
      <c r="J4054" s="78">
        <f>+IF(ISNUMBER(DATA!AG509),DATA!AG509,"n/a")</f>
        <v>0.628</v>
      </c>
      <c r="K4054" s="87">
        <f>+IF(ISNUMBER(DATA!AP509),DATA!AP509,"n/a")</f>
        <v>54226</v>
      </c>
      <c r="L4054" s="78">
        <f>+IF(ISNUMBER(DATA!AQ509),DATA!AQ509,"n/a")</f>
        <v>0.74399999999999999</v>
      </c>
      <c r="M4054" s="67"/>
      <c r="N4054" s="67"/>
      <c r="O4054" s="67"/>
      <c r="P4054" s="67"/>
      <c r="Q4054" s="67"/>
      <c r="S4054" s="71"/>
      <c r="U4054" s="71"/>
      <c r="W4054" s="71"/>
      <c r="Y4054" s="71"/>
    </row>
    <row r="4055" spans="1:25" s="70" customFormat="1" x14ac:dyDescent="0.2">
      <c r="A4055" s="67" t="s">
        <v>20</v>
      </c>
      <c r="B4055" s="67" t="s">
        <v>23</v>
      </c>
      <c r="C4055" s="67" t="s">
        <v>25</v>
      </c>
      <c r="D4055" s="67" t="s">
        <v>293</v>
      </c>
      <c r="E4055" s="87">
        <f>+IF(ISNUMBER(DATA!L510),DATA!L510,"n/a")</f>
        <v>20</v>
      </c>
      <c r="F4055" s="78">
        <f>+IF(ISNUMBER(DATA!M510),DATA!M510,"n/a")</f>
        <v>-0.23599999999999999</v>
      </c>
      <c r="G4055" s="87">
        <f>+IF(ISNUMBER(DATA!V510),DATA!V510,"n/a")</f>
        <v>71</v>
      </c>
      <c r="H4055" s="78">
        <f>+IF(ISNUMBER(DATA!W510),DATA!W510,"n/a")</f>
        <v>-0.91400000000000003</v>
      </c>
      <c r="I4055" s="87">
        <f>+IF(ISNUMBER(DATA!AF510),DATA!AF510,"n/a")</f>
        <v>221</v>
      </c>
      <c r="J4055" s="78">
        <f>+IF(ISNUMBER(DATA!AG510),DATA!AG510,"n/a")</f>
        <v>-0.84699999999999998</v>
      </c>
      <c r="K4055" s="87">
        <f>+IF(ISNUMBER(DATA!AP510),DATA!AP510,"n/a")</f>
        <v>636</v>
      </c>
      <c r="L4055" s="78">
        <f>+IF(ISNUMBER(DATA!AQ510),DATA!AQ510,"n/a")</f>
        <v>-0.67500000000000004</v>
      </c>
      <c r="M4055" s="67"/>
      <c r="N4055" s="67"/>
      <c r="O4055" s="67"/>
      <c r="P4055" s="67"/>
      <c r="Q4055" s="67"/>
      <c r="S4055" s="71"/>
      <c r="U4055" s="71"/>
      <c r="W4055" s="71"/>
      <c r="Y4055" s="71"/>
    </row>
    <row r="4056" spans="1:25" s="70" customFormat="1" x14ac:dyDescent="0.2">
      <c r="A4056" s="67" t="s">
        <v>20</v>
      </c>
      <c r="B4056" s="67" t="s">
        <v>23</v>
      </c>
      <c r="C4056" s="67" t="s">
        <v>25</v>
      </c>
      <c r="D4056" s="67" t="s">
        <v>294</v>
      </c>
      <c r="E4056" s="87">
        <f>+IF(ISNUMBER(DATA!L511),DATA!L511,"n/a")</f>
        <v>1700</v>
      </c>
      <c r="F4056" s="78">
        <f>+IF(ISNUMBER(DATA!M511),DATA!M511,"n/a")</f>
        <v>0.39</v>
      </c>
      <c r="G4056" s="87">
        <f>+IF(ISNUMBER(DATA!V511),DATA!V511,"n/a")</f>
        <v>5205</v>
      </c>
      <c r="H4056" s="78">
        <f>+IF(ISNUMBER(DATA!W511),DATA!W511,"n/a")</f>
        <v>-1.2999999999999999E-2</v>
      </c>
      <c r="I4056" s="87">
        <f>+IF(ISNUMBER(DATA!AF511),DATA!AF511,"n/a")</f>
        <v>10851</v>
      </c>
      <c r="J4056" s="78">
        <f>+IF(ISNUMBER(DATA!AG511),DATA!AG511,"n/a")</f>
        <v>-0.113</v>
      </c>
      <c r="K4056" s="87">
        <f>+IF(ISNUMBER(DATA!AP511),DATA!AP511,"n/a")</f>
        <v>24569</v>
      </c>
      <c r="L4056" s="78">
        <f>+IF(ISNUMBER(DATA!AQ511),DATA!AQ511,"n/a")</f>
        <v>-0.158</v>
      </c>
      <c r="M4056" s="67"/>
      <c r="N4056" s="67"/>
      <c r="O4056" s="67"/>
      <c r="P4056" s="67"/>
      <c r="Q4056" s="67"/>
      <c r="S4056" s="71"/>
      <c r="U4056" s="71"/>
      <c r="W4056" s="71"/>
      <c r="Y4056" s="71"/>
    </row>
    <row r="4057" spans="1:25" s="70" customFormat="1" x14ac:dyDescent="0.2">
      <c r="A4057" s="67" t="s">
        <v>20</v>
      </c>
      <c r="B4057" s="67" t="s">
        <v>23</v>
      </c>
      <c r="C4057" s="67" t="s">
        <v>25</v>
      </c>
      <c r="D4057" s="67" t="s">
        <v>295</v>
      </c>
      <c r="E4057" s="87">
        <f>+IF(ISNUMBER(DATA!L512),DATA!L512,"n/a")</f>
        <v>9550</v>
      </c>
      <c r="F4057" s="78">
        <f>+IF(ISNUMBER(DATA!M512),DATA!M512,"n/a")</f>
        <v>0.78400000000000003</v>
      </c>
      <c r="G4057" s="87">
        <f>+IF(ISNUMBER(DATA!V512),DATA!V512,"n/a")</f>
        <v>29102</v>
      </c>
      <c r="H4057" s="78">
        <f>+IF(ISNUMBER(DATA!W512),DATA!W512,"n/a")</f>
        <v>0.95899999999999996</v>
      </c>
      <c r="I4057" s="87">
        <f>+IF(ISNUMBER(DATA!AF512),DATA!AF512,"n/a")</f>
        <v>54274</v>
      </c>
      <c r="J4057" s="78">
        <f>+IF(ISNUMBER(DATA!AG512),DATA!AG512,"n/a")</f>
        <v>0.85</v>
      </c>
      <c r="K4057" s="87">
        <f>+IF(ISNUMBER(DATA!AP512),DATA!AP512,"n/a")</f>
        <v>125426</v>
      </c>
      <c r="L4057" s="78">
        <f>+IF(ISNUMBER(DATA!AQ512),DATA!AQ512,"n/a")</f>
        <v>0.90900000000000003</v>
      </c>
      <c r="M4057" s="67"/>
      <c r="N4057" s="67"/>
      <c r="O4057" s="67"/>
      <c r="P4057" s="67"/>
      <c r="Q4057" s="67"/>
      <c r="S4057" s="71"/>
      <c r="U4057" s="71"/>
      <c r="W4057" s="71"/>
      <c r="Y4057" s="71"/>
    </row>
    <row r="4058" spans="1:25" s="70" customFormat="1" x14ac:dyDescent="0.2">
      <c r="A4058" s="67" t="s">
        <v>20</v>
      </c>
      <c r="B4058" s="67" t="s">
        <v>23</v>
      </c>
      <c r="C4058" s="67" t="s">
        <v>25</v>
      </c>
      <c r="D4058" s="67" t="s">
        <v>296</v>
      </c>
      <c r="E4058" s="87">
        <f>+IF(ISNUMBER(DATA!L513),DATA!L513,"n/a")</f>
        <v>2051</v>
      </c>
      <c r="F4058" s="78">
        <f>+IF(ISNUMBER(DATA!M513),DATA!M513,"n/a")</f>
        <v>0.87</v>
      </c>
      <c r="G4058" s="87">
        <f>+IF(ISNUMBER(DATA!V513),DATA!V513,"n/a")</f>
        <v>5166</v>
      </c>
      <c r="H4058" s="78">
        <f>+IF(ISNUMBER(DATA!W513),DATA!W513,"n/a")</f>
        <v>0.64800000000000002</v>
      </c>
      <c r="I4058" s="87">
        <f>+IF(ISNUMBER(DATA!AF513),DATA!AF513,"n/a")</f>
        <v>9974</v>
      </c>
      <c r="J4058" s="78">
        <f>+IF(ISNUMBER(DATA!AG513),DATA!AG513,"n/a")</f>
        <v>0.94</v>
      </c>
      <c r="K4058" s="87">
        <f>+IF(ISNUMBER(DATA!AP513),DATA!AP513,"n/a")</f>
        <v>20499</v>
      </c>
      <c r="L4058" s="78">
        <f>+IF(ISNUMBER(DATA!AQ513),DATA!AQ513,"n/a")</f>
        <v>1.0780000000000001</v>
      </c>
      <c r="M4058" s="67"/>
      <c r="N4058" s="67"/>
      <c r="O4058" s="67"/>
      <c r="P4058" s="67"/>
      <c r="Q4058" s="67"/>
      <c r="S4058" s="71"/>
      <c r="U4058" s="71"/>
      <c r="W4058" s="71"/>
      <c r="Y4058" s="71"/>
    </row>
    <row r="4059" spans="1:25" s="70" customFormat="1" x14ac:dyDescent="0.2">
      <c r="A4059" s="67" t="s">
        <v>20</v>
      </c>
      <c r="B4059" s="67" t="s">
        <v>23</v>
      </c>
      <c r="C4059" s="67" t="s">
        <v>25</v>
      </c>
      <c r="D4059" s="67" t="s">
        <v>297</v>
      </c>
      <c r="E4059" s="87">
        <f>+IF(ISNUMBER(DATA!L514),DATA!L514,"n/a")</f>
        <v>64</v>
      </c>
      <c r="F4059" s="78">
        <f>+IF(ISNUMBER(DATA!M514),DATA!M514,"n/a")</f>
        <v>-0.05</v>
      </c>
      <c r="G4059" s="87">
        <f>+IF(ISNUMBER(DATA!V514),DATA!V514,"n/a")</f>
        <v>201</v>
      </c>
      <c r="H4059" s="78">
        <f>+IF(ISNUMBER(DATA!W514),DATA!W514,"n/a")</f>
        <v>-0.83199999999999996</v>
      </c>
      <c r="I4059" s="87">
        <f>+IF(ISNUMBER(DATA!AF514),DATA!AF514,"n/a")</f>
        <v>440</v>
      </c>
      <c r="J4059" s="78">
        <f>+IF(ISNUMBER(DATA!AG514),DATA!AG514,"n/a")</f>
        <v>-0.80700000000000005</v>
      </c>
      <c r="K4059" s="87">
        <f>+IF(ISNUMBER(DATA!AP514),DATA!AP514,"n/a")</f>
        <v>906</v>
      </c>
      <c r="L4059" s="78">
        <f>+IF(ISNUMBER(DATA!AQ514),DATA!AQ514,"n/a")</f>
        <v>-0.75600000000000001</v>
      </c>
      <c r="M4059" s="67"/>
      <c r="N4059" s="67"/>
      <c r="O4059" s="67"/>
      <c r="P4059" s="67"/>
      <c r="Q4059" s="67"/>
      <c r="S4059" s="71"/>
      <c r="U4059" s="71"/>
      <c r="W4059" s="71"/>
      <c r="Y4059" s="71"/>
    </row>
    <row r="4060" spans="1:25" s="70" customFormat="1" x14ac:dyDescent="0.2">
      <c r="A4060" s="67" t="s">
        <v>20</v>
      </c>
      <c r="B4060" s="67" t="s">
        <v>23</v>
      </c>
      <c r="C4060" s="67" t="s">
        <v>25</v>
      </c>
      <c r="D4060" s="67" t="s">
        <v>298</v>
      </c>
      <c r="E4060" s="87">
        <f>+IF(ISNUMBER(DATA!L515),DATA!L515,"n/a")</f>
        <v>2393</v>
      </c>
      <c r="F4060" s="78">
        <f>+IF(ISNUMBER(DATA!M515),DATA!M515,"n/a")</f>
        <v>0.13700000000000001</v>
      </c>
      <c r="G4060" s="87">
        <f>+IF(ISNUMBER(DATA!V515),DATA!V515,"n/a")</f>
        <v>6935</v>
      </c>
      <c r="H4060" s="78">
        <f>+IF(ISNUMBER(DATA!W515),DATA!W515,"n/a")</f>
        <v>0.14699999999999999</v>
      </c>
      <c r="I4060" s="87">
        <f>+IF(ISNUMBER(DATA!AF515),DATA!AF515,"n/a")</f>
        <v>15764</v>
      </c>
      <c r="J4060" s="78">
        <f>+IF(ISNUMBER(DATA!AG515),DATA!AG515,"n/a")</f>
        <v>0.27700000000000002</v>
      </c>
      <c r="K4060" s="87">
        <f>+IF(ISNUMBER(DATA!AP515),DATA!AP515,"n/a")</f>
        <v>36401</v>
      </c>
      <c r="L4060" s="78">
        <f>+IF(ISNUMBER(DATA!AQ515),DATA!AQ515,"n/a")</f>
        <v>0.375</v>
      </c>
      <c r="M4060" s="67"/>
      <c r="N4060" s="67"/>
      <c r="O4060" s="67"/>
      <c r="P4060" s="67"/>
      <c r="Q4060" s="67"/>
      <c r="S4060" s="71"/>
      <c r="U4060" s="71"/>
      <c r="W4060" s="71"/>
      <c r="Y4060" s="71"/>
    </row>
    <row r="4061" spans="1:25" s="70" customFormat="1" x14ac:dyDescent="0.2">
      <c r="A4061" s="67" t="s">
        <v>20</v>
      </c>
      <c r="B4061" s="67" t="s">
        <v>23</v>
      </c>
      <c r="C4061" s="67" t="s">
        <v>25</v>
      </c>
      <c r="D4061" s="67" t="s">
        <v>299</v>
      </c>
      <c r="E4061" s="87">
        <f>+IF(ISNUMBER(DATA!L516),DATA!L516,"n/a")</f>
        <v>4243</v>
      </c>
      <c r="F4061" s="78">
        <f>+IF(ISNUMBER(DATA!M516),DATA!M516,"n/a")</f>
        <v>0.95099999999999996</v>
      </c>
      <c r="G4061" s="87">
        <f>+IF(ISNUMBER(DATA!V516),DATA!V516,"n/a")</f>
        <v>12462</v>
      </c>
      <c r="H4061" s="78">
        <f>+IF(ISNUMBER(DATA!W516),DATA!W516,"n/a")</f>
        <v>0.98399999999999999</v>
      </c>
      <c r="I4061" s="87">
        <f>+IF(ISNUMBER(DATA!AF516),DATA!AF516,"n/a")</f>
        <v>25522</v>
      </c>
      <c r="J4061" s="78">
        <f>+IF(ISNUMBER(DATA!AG516),DATA!AG516,"n/a")</f>
        <v>1.083</v>
      </c>
      <c r="K4061" s="87">
        <f>+IF(ISNUMBER(DATA!AP516),DATA!AP516,"n/a")</f>
        <v>45674</v>
      </c>
      <c r="L4061" s="78">
        <f>+IF(ISNUMBER(DATA!AQ516),DATA!AQ516,"n/a")</f>
        <v>0.81399999999999995</v>
      </c>
      <c r="M4061" s="67"/>
      <c r="N4061" s="67"/>
      <c r="O4061" s="67"/>
      <c r="P4061" s="67"/>
      <c r="Q4061" s="67"/>
      <c r="S4061" s="71"/>
      <c r="U4061" s="71"/>
      <c r="W4061" s="71"/>
      <c r="Y4061" s="71"/>
    </row>
    <row r="4062" spans="1:25" s="70" customFormat="1" x14ac:dyDescent="0.2">
      <c r="A4062" s="67" t="s">
        <v>20</v>
      </c>
      <c r="B4062" s="67" t="s">
        <v>23</v>
      </c>
      <c r="C4062" s="67" t="s">
        <v>25</v>
      </c>
      <c r="D4062" s="67" t="s">
        <v>300</v>
      </c>
      <c r="E4062" s="87">
        <f>+IF(ISNUMBER(DATA!L517),DATA!L517,"n/a")</f>
        <v>1697</v>
      </c>
      <c r="F4062" s="78">
        <f>+IF(ISNUMBER(DATA!M517),DATA!M517,"n/a")</f>
        <v>0.63600000000000001</v>
      </c>
      <c r="G4062" s="87">
        <f>+IF(ISNUMBER(DATA!V517),DATA!V517,"n/a")</f>
        <v>4533</v>
      </c>
      <c r="H4062" s="78">
        <f>+IF(ISNUMBER(DATA!W517),DATA!W517,"n/a")</f>
        <v>0.44400000000000001</v>
      </c>
      <c r="I4062" s="87">
        <f>+IF(ISNUMBER(DATA!AF517),DATA!AF517,"n/a")</f>
        <v>9099</v>
      </c>
      <c r="J4062" s="78">
        <f>+IF(ISNUMBER(DATA!AG517),DATA!AG517,"n/a")</f>
        <v>0.73499999999999999</v>
      </c>
      <c r="K4062" s="87">
        <f>+IF(ISNUMBER(DATA!AP517),DATA!AP517,"n/a")</f>
        <v>19168</v>
      </c>
      <c r="L4062" s="78">
        <f>+IF(ISNUMBER(DATA!AQ517),DATA!AQ517,"n/a")</f>
        <v>1.004</v>
      </c>
      <c r="M4062" s="67"/>
      <c r="N4062" s="67"/>
      <c r="O4062" s="67"/>
      <c r="P4062" s="67"/>
      <c r="Q4062" s="67"/>
      <c r="S4062" s="71"/>
      <c r="U4062" s="71"/>
      <c r="W4062" s="71"/>
      <c r="Y4062" s="71"/>
    </row>
    <row r="4063" spans="1:25" s="70" customFormat="1" x14ac:dyDescent="0.2">
      <c r="A4063" s="67" t="s">
        <v>20</v>
      </c>
      <c r="B4063" s="67" t="s">
        <v>23</v>
      </c>
      <c r="C4063" s="67" t="s">
        <v>25</v>
      </c>
      <c r="D4063" s="67" t="s">
        <v>301</v>
      </c>
      <c r="E4063" s="87">
        <f>+IF(ISNUMBER(DATA!L518),DATA!L518,"n/a")</f>
        <v>69</v>
      </c>
      <c r="F4063" s="78">
        <f>+IF(ISNUMBER(DATA!M518),DATA!M518,"n/a")</f>
        <v>-0.36899999999999999</v>
      </c>
      <c r="G4063" s="87">
        <f>+IF(ISNUMBER(DATA!V518),DATA!V518,"n/a")</f>
        <v>243</v>
      </c>
      <c r="H4063" s="78">
        <f>+IF(ISNUMBER(DATA!W518),DATA!W518,"n/a")</f>
        <v>-0.91300000000000003</v>
      </c>
      <c r="I4063" s="87">
        <f>+IF(ISNUMBER(DATA!AF518),DATA!AF518,"n/a")</f>
        <v>534</v>
      </c>
      <c r="J4063" s="78">
        <f>+IF(ISNUMBER(DATA!AG518),DATA!AG518,"n/a")</f>
        <v>-0.90100000000000002</v>
      </c>
      <c r="K4063" s="87">
        <f>+IF(ISNUMBER(DATA!AP518),DATA!AP518,"n/a")</f>
        <v>1233</v>
      </c>
      <c r="L4063" s="78">
        <f>+IF(ISNUMBER(DATA!AQ518),DATA!AQ518,"n/a")</f>
        <v>-0.84699999999999998</v>
      </c>
      <c r="M4063" s="67"/>
      <c r="N4063" s="67"/>
      <c r="O4063" s="67"/>
      <c r="P4063" s="67"/>
      <c r="Q4063" s="67"/>
      <c r="S4063" s="71"/>
      <c r="U4063" s="71"/>
      <c r="W4063" s="71"/>
      <c r="Y4063" s="71"/>
    </row>
    <row r="4064" spans="1:25" s="70" customFormat="1" x14ac:dyDescent="0.2">
      <c r="A4064" s="67" t="s">
        <v>20</v>
      </c>
      <c r="B4064" s="67" t="s">
        <v>23</v>
      </c>
      <c r="C4064" s="67" t="s">
        <v>25</v>
      </c>
      <c r="D4064" s="67" t="s">
        <v>302</v>
      </c>
      <c r="E4064" s="87">
        <f>+IF(ISNUMBER(DATA!L519),DATA!L519,"n/a")</f>
        <v>3344</v>
      </c>
      <c r="F4064" s="78">
        <f>+IF(ISNUMBER(DATA!M519),DATA!M519,"n/a")</f>
        <v>-0.72599999999999998</v>
      </c>
      <c r="G4064" s="87">
        <f>+IF(ISNUMBER(DATA!V519),DATA!V519,"n/a")</f>
        <v>9757</v>
      </c>
      <c r="H4064" s="78">
        <f>+IF(ISNUMBER(DATA!W519),DATA!W519,"n/a")</f>
        <v>-0.70399999999999996</v>
      </c>
      <c r="I4064" s="87">
        <f>+IF(ISNUMBER(DATA!AF519),DATA!AF519,"n/a")</f>
        <v>27310</v>
      </c>
      <c r="J4064" s="78">
        <f>+IF(ISNUMBER(DATA!AG519),DATA!AG519,"n/a")</f>
        <v>-0.60199999999999998</v>
      </c>
      <c r="K4064" s="87">
        <f>+IF(ISNUMBER(DATA!AP519),DATA!AP519,"n/a")</f>
        <v>109688</v>
      </c>
      <c r="L4064" s="78">
        <f>+IF(ISNUMBER(DATA!AQ519),DATA!AQ519,"n/a")</f>
        <v>-0.28599999999999998</v>
      </c>
      <c r="M4064" s="67"/>
      <c r="N4064" s="67"/>
      <c r="O4064" s="67"/>
      <c r="P4064" s="67"/>
      <c r="Q4064" s="67"/>
      <c r="S4064" s="71"/>
      <c r="U4064" s="71"/>
      <c r="W4064" s="71"/>
      <c r="Y4064" s="71"/>
    </row>
    <row r="4065" spans="1:25" s="70" customFormat="1" x14ac:dyDescent="0.2">
      <c r="A4065" s="67" t="s">
        <v>20</v>
      </c>
      <c r="B4065" s="67" t="s">
        <v>23</v>
      </c>
      <c r="C4065" s="67" t="s">
        <v>25</v>
      </c>
      <c r="D4065" s="67" t="s">
        <v>303</v>
      </c>
      <c r="E4065" s="87">
        <f>+IF(ISNUMBER(DATA!L520),DATA!L520,"n/a")</f>
        <v>11591</v>
      </c>
      <c r="F4065" s="78">
        <f>+IF(ISNUMBER(DATA!M520),DATA!M520,"n/a")</f>
        <v>0.27900000000000003</v>
      </c>
      <c r="G4065" s="87">
        <f>+IF(ISNUMBER(DATA!V520),DATA!V520,"n/a")</f>
        <v>31116</v>
      </c>
      <c r="H4065" s="78">
        <f>+IF(ISNUMBER(DATA!W520),DATA!W520,"n/a")</f>
        <v>0.14699999999999999</v>
      </c>
      <c r="I4065" s="87">
        <f>+IF(ISNUMBER(DATA!AF520),DATA!AF520,"n/a")</f>
        <v>64994</v>
      </c>
      <c r="J4065" s="78">
        <f>+IF(ISNUMBER(DATA!AG520),DATA!AG520,"n/a")</f>
        <v>0.13900000000000001</v>
      </c>
      <c r="K4065" s="87">
        <f>+IF(ISNUMBER(DATA!AP520),DATA!AP520,"n/a")</f>
        <v>141862</v>
      </c>
      <c r="L4065" s="78">
        <f>+IF(ISNUMBER(DATA!AQ520),DATA!AQ520,"n/a")</f>
        <v>0.11799999999999999</v>
      </c>
      <c r="M4065" s="67"/>
      <c r="N4065" s="67"/>
      <c r="O4065" s="67"/>
      <c r="P4065" s="67"/>
      <c r="Q4065" s="67"/>
      <c r="S4065" s="71"/>
      <c r="U4065" s="71"/>
      <c r="W4065" s="71"/>
      <c r="Y4065" s="71"/>
    </row>
    <row r="4066" spans="1:25" s="70" customFormat="1" x14ac:dyDescent="0.2">
      <c r="A4066" s="67" t="s">
        <v>20</v>
      </c>
      <c r="B4066" s="67" t="s">
        <v>23</v>
      </c>
      <c r="C4066" s="67" t="s">
        <v>25</v>
      </c>
      <c r="D4066" s="67" t="s">
        <v>304</v>
      </c>
      <c r="E4066" s="87">
        <f>+IF(ISNUMBER(DATA!L521),DATA!L521,"n/a")</f>
        <v>1792</v>
      </c>
      <c r="F4066" s="78">
        <f>+IF(ISNUMBER(DATA!M521),DATA!M521,"n/a")</f>
        <v>12.976000000000001</v>
      </c>
      <c r="G4066" s="87">
        <f>+IF(ISNUMBER(DATA!V521),DATA!V521,"n/a")</f>
        <v>4984</v>
      </c>
      <c r="H4066" s="78">
        <f>+IF(ISNUMBER(DATA!W521),DATA!W521,"n/a")</f>
        <v>5.9269999999999996</v>
      </c>
      <c r="I4066" s="87">
        <f>+IF(ISNUMBER(DATA!AF521),DATA!AF521,"n/a")</f>
        <v>11318</v>
      </c>
      <c r="J4066" s="78">
        <f>+IF(ISNUMBER(DATA!AG521),DATA!AG521,"n/a")</f>
        <v>11.891999999999999</v>
      </c>
      <c r="K4066" s="87">
        <f>+IF(ISNUMBER(DATA!AP521),DATA!AP521,"n/a")</f>
        <v>18480</v>
      </c>
      <c r="L4066" s="78">
        <f>+IF(ISNUMBER(DATA!AQ521),DATA!AQ521,"n/a")</f>
        <v>10.081</v>
      </c>
      <c r="M4066" s="67"/>
      <c r="N4066" s="67"/>
      <c r="O4066" s="67"/>
      <c r="P4066" s="67"/>
      <c r="Q4066" s="67"/>
      <c r="S4066" s="71"/>
      <c r="U4066" s="71"/>
      <c r="W4066" s="71"/>
      <c r="Y4066" s="71"/>
    </row>
    <row r="4067" spans="1:25" s="70" customFormat="1" x14ac:dyDescent="0.2">
      <c r="A4067" s="67" t="s">
        <v>20</v>
      </c>
      <c r="B4067" s="67" t="s">
        <v>23</v>
      </c>
      <c r="C4067" s="67" t="s">
        <v>25</v>
      </c>
      <c r="D4067" s="67" t="s">
        <v>305</v>
      </c>
      <c r="E4067" s="87">
        <f>+IF(ISNUMBER(DATA!L522),DATA!L522,"n/a")</f>
        <v>26</v>
      </c>
      <c r="F4067" s="78">
        <f>+IF(ISNUMBER(DATA!M522),DATA!M522,"n/a")</f>
        <v>-0.67700000000000005</v>
      </c>
      <c r="G4067" s="87">
        <f>+IF(ISNUMBER(DATA!V522),DATA!V522,"n/a")</f>
        <v>72</v>
      </c>
      <c r="H4067" s="78">
        <f>+IF(ISNUMBER(DATA!W522),DATA!W522,"n/a")</f>
        <v>-0.90500000000000003</v>
      </c>
      <c r="I4067" s="87">
        <f>+IF(ISNUMBER(DATA!AF522),DATA!AF522,"n/a")</f>
        <v>227</v>
      </c>
      <c r="J4067" s="78">
        <f>+IF(ISNUMBER(DATA!AG522),DATA!AG522,"n/a")</f>
        <v>-0.86499999999999999</v>
      </c>
      <c r="K4067" s="87">
        <f>+IF(ISNUMBER(DATA!AP522),DATA!AP522,"n/a")</f>
        <v>856</v>
      </c>
      <c r="L4067" s="78">
        <f>+IF(ISNUMBER(DATA!AQ522),DATA!AQ522,"n/a")</f>
        <v>-0.76</v>
      </c>
      <c r="M4067" s="67"/>
      <c r="N4067" s="67"/>
      <c r="O4067" s="67"/>
      <c r="P4067" s="67"/>
      <c r="Q4067" s="67"/>
      <c r="S4067" s="71"/>
      <c r="U4067" s="71"/>
      <c r="W4067" s="71"/>
      <c r="Y4067" s="71"/>
    </row>
    <row r="4068" spans="1:25" s="70" customFormat="1" x14ac:dyDescent="0.2">
      <c r="A4068" s="67" t="s">
        <v>20</v>
      </c>
      <c r="B4068" s="67" t="s">
        <v>23</v>
      </c>
      <c r="C4068" s="67" t="s">
        <v>25</v>
      </c>
      <c r="D4068" s="67" t="s">
        <v>306</v>
      </c>
      <c r="E4068" s="87">
        <f>+IF(ISNUMBER(DATA!L523),DATA!L523,"n/a")</f>
        <v>2070</v>
      </c>
      <c r="F4068" s="78">
        <f>+IF(ISNUMBER(DATA!M523),DATA!M523,"n/a")</f>
        <v>0.68700000000000006</v>
      </c>
      <c r="G4068" s="87">
        <f>+IF(ISNUMBER(DATA!V523),DATA!V523,"n/a")</f>
        <v>6031</v>
      </c>
      <c r="H4068" s="78">
        <f>+IF(ISNUMBER(DATA!W523),DATA!W523,"n/a")</f>
        <v>0.52600000000000002</v>
      </c>
      <c r="I4068" s="87">
        <f>+IF(ISNUMBER(DATA!AF523),DATA!AF523,"n/a")</f>
        <v>12710</v>
      </c>
      <c r="J4068" s="78">
        <f>+IF(ISNUMBER(DATA!AG523),DATA!AG523,"n/a")</f>
        <v>0.75700000000000001</v>
      </c>
      <c r="K4068" s="87">
        <f>+IF(ISNUMBER(DATA!AP523),DATA!AP523,"n/a")</f>
        <v>29975</v>
      </c>
      <c r="L4068" s="78">
        <f>+IF(ISNUMBER(DATA!AQ523),DATA!AQ523,"n/a")</f>
        <v>1.03</v>
      </c>
      <c r="M4068" s="67"/>
      <c r="N4068" s="67"/>
      <c r="O4068" s="67"/>
      <c r="P4068" s="67"/>
      <c r="Q4068" s="67"/>
      <c r="S4068" s="71"/>
      <c r="U4068" s="71"/>
      <c r="W4068" s="71"/>
      <c r="Y4068" s="71"/>
    </row>
    <row r="4069" spans="1:25" s="70" customFormat="1" x14ac:dyDescent="0.2">
      <c r="A4069" s="67" t="s">
        <v>20</v>
      </c>
      <c r="B4069" s="67" t="s">
        <v>23</v>
      </c>
      <c r="C4069" s="67" t="s">
        <v>25</v>
      </c>
      <c r="D4069" s="67" t="s">
        <v>307</v>
      </c>
      <c r="E4069" s="87">
        <f>+IF(ISNUMBER(DATA!L524),DATA!L524,"n/a")</f>
        <v>1736</v>
      </c>
      <c r="F4069" s="78">
        <f>+IF(ISNUMBER(DATA!M524),DATA!M524,"n/a")</f>
        <v>-0.63600000000000001</v>
      </c>
      <c r="G4069" s="87">
        <f>+IF(ISNUMBER(DATA!V524),DATA!V524,"n/a")</f>
        <v>5785</v>
      </c>
      <c r="H4069" s="78">
        <f>+IF(ISNUMBER(DATA!W524),DATA!W524,"n/a")</f>
        <v>-0.57699999999999996</v>
      </c>
      <c r="I4069" s="87">
        <f>+IF(ISNUMBER(DATA!AF524),DATA!AF524,"n/a")</f>
        <v>22573</v>
      </c>
      <c r="J4069" s="78">
        <f>+IF(ISNUMBER(DATA!AG524),DATA!AG524,"n/a")</f>
        <v>-0.20499999999999999</v>
      </c>
      <c r="K4069" s="87">
        <f>+IF(ISNUMBER(DATA!AP524),DATA!AP524,"n/a")</f>
        <v>67432</v>
      </c>
      <c r="L4069" s="78">
        <f>+IF(ISNUMBER(DATA!AQ524),DATA!AQ524,"n/a")</f>
        <v>-4.3999999999999997E-2</v>
      </c>
      <c r="M4069" s="67"/>
      <c r="N4069" s="67"/>
      <c r="O4069" s="67"/>
      <c r="P4069" s="67"/>
      <c r="Q4069" s="67"/>
      <c r="S4069" s="71"/>
      <c r="U4069" s="71"/>
      <c r="W4069" s="71"/>
      <c r="Y4069" s="71"/>
    </row>
    <row r="4070" spans="1:25" s="70" customFormat="1" x14ac:dyDescent="0.2">
      <c r="A4070" s="67" t="s">
        <v>20</v>
      </c>
      <c r="B4070" s="67" t="s">
        <v>23</v>
      </c>
      <c r="C4070" s="67" t="s">
        <v>25</v>
      </c>
      <c r="D4070" s="67" t="s">
        <v>308</v>
      </c>
      <c r="E4070" s="87">
        <f>+IF(ISNUMBER(DATA!L525),DATA!L525,"n/a")</f>
        <v>3915</v>
      </c>
      <c r="F4070" s="78" t="str">
        <f>+IF(ISNUMBER(DATA!M525),DATA!M525,"n/a")</f>
        <v>n/a</v>
      </c>
      <c r="G4070" s="87">
        <f>+IF(ISNUMBER(DATA!V525),DATA!V525,"n/a")</f>
        <v>5965</v>
      </c>
      <c r="H4070" s="78" t="str">
        <f>+IF(ISNUMBER(DATA!W525),DATA!W525,"n/a")</f>
        <v>n/a</v>
      </c>
      <c r="I4070" s="87">
        <f>+IF(ISNUMBER(DATA!AF525),DATA!AF525,"n/a")</f>
        <v>5966</v>
      </c>
      <c r="J4070" s="78" t="str">
        <f>+IF(ISNUMBER(DATA!AG525),DATA!AG525,"n/a")</f>
        <v>n/a</v>
      </c>
      <c r="K4070" s="87">
        <f>+IF(ISNUMBER(DATA!AP525),DATA!AP525,"n/a")</f>
        <v>5969</v>
      </c>
      <c r="L4070" s="78">
        <f>+IF(ISNUMBER(DATA!AQ525),DATA!AQ525,"n/a")</f>
        <v>2983.6550000000002</v>
      </c>
      <c r="M4070" s="67"/>
      <c r="N4070" s="67"/>
      <c r="O4070" s="67"/>
      <c r="P4070" s="67"/>
      <c r="Q4070" s="67"/>
      <c r="S4070" s="71"/>
      <c r="U4070" s="71"/>
      <c r="W4070" s="71"/>
      <c r="Y4070" s="71"/>
    </row>
    <row r="4071" spans="1:25" s="70" customFormat="1" x14ac:dyDescent="0.2">
      <c r="A4071" s="67" t="s">
        <v>20</v>
      </c>
      <c r="B4071" s="67" t="s">
        <v>23</v>
      </c>
      <c r="C4071" s="67" t="s">
        <v>25</v>
      </c>
      <c r="D4071" s="67" t="s">
        <v>309</v>
      </c>
      <c r="E4071" s="87">
        <f>+IF(ISNUMBER(DATA!L526),DATA!L526,"n/a")</f>
        <v>3764</v>
      </c>
      <c r="F4071" s="78">
        <f>+IF(ISNUMBER(DATA!M526),DATA!M526,"n/a")</f>
        <v>-0.16500000000000001</v>
      </c>
      <c r="G4071" s="87">
        <f>+IF(ISNUMBER(DATA!V526),DATA!V526,"n/a")</f>
        <v>11061</v>
      </c>
      <c r="H4071" s="78">
        <f>+IF(ISNUMBER(DATA!W526),DATA!W526,"n/a")</f>
        <v>-0.14299999999999999</v>
      </c>
      <c r="I4071" s="87">
        <f>+IF(ISNUMBER(DATA!AF526),DATA!AF526,"n/a")</f>
        <v>23954</v>
      </c>
      <c r="J4071" s="78">
        <f>+IF(ISNUMBER(DATA!AG526),DATA!AG526,"n/a")</f>
        <v>-8.8999999999999996E-2</v>
      </c>
      <c r="K4071" s="87">
        <f>+IF(ISNUMBER(DATA!AP526),DATA!AP526,"n/a")</f>
        <v>57167</v>
      </c>
      <c r="L4071" s="78">
        <f>+IF(ISNUMBER(DATA!AQ526),DATA!AQ526,"n/a")</f>
        <v>3.0000000000000001E-3</v>
      </c>
      <c r="M4071" s="67"/>
      <c r="N4071" s="67"/>
      <c r="O4071" s="67"/>
      <c r="P4071" s="67"/>
      <c r="Q4071" s="67"/>
      <c r="S4071" s="71"/>
      <c r="U4071" s="71"/>
      <c r="W4071" s="71"/>
      <c r="Y4071" s="71"/>
    </row>
    <row r="4072" spans="1:25" s="70" customFormat="1" x14ac:dyDescent="0.2">
      <c r="A4072" s="67" t="s">
        <v>20</v>
      </c>
      <c r="B4072" s="67" t="s">
        <v>23</v>
      </c>
      <c r="C4072" s="67" t="s">
        <v>25</v>
      </c>
      <c r="D4072" s="67" t="s">
        <v>310</v>
      </c>
      <c r="E4072" s="87">
        <f>+IF(ISNUMBER(DATA!L527),DATA!L527,"n/a")</f>
        <v>4332</v>
      </c>
      <c r="F4072" s="78" t="str">
        <f>+IF(ISNUMBER(DATA!M527),DATA!M527,"n/a")</f>
        <v>n/a</v>
      </c>
      <c r="G4072" s="87">
        <f>+IF(ISNUMBER(DATA!V527),DATA!V527,"n/a")</f>
        <v>11842</v>
      </c>
      <c r="H4072" s="78" t="str">
        <f>+IF(ISNUMBER(DATA!W527),DATA!W527,"n/a")</f>
        <v>n/a</v>
      </c>
      <c r="I4072" s="87">
        <f>+IF(ISNUMBER(DATA!AF527),DATA!AF527,"n/a")</f>
        <v>23906</v>
      </c>
      <c r="J4072" s="78" t="str">
        <f>+IF(ISNUMBER(DATA!AG527),DATA!AG527,"n/a")</f>
        <v>n/a</v>
      </c>
      <c r="K4072" s="87">
        <f>+IF(ISNUMBER(DATA!AP527),DATA!AP527,"n/a")</f>
        <v>38298</v>
      </c>
      <c r="L4072" s="78" t="str">
        <f>+IF(ISNUMBER(DATA!AQ527),DATA!AQ527,"n/a")</f>
        <v>n/a</v>
      </c>
      <c r="M4072" s="67"/>
      <c r="N4072" s="67"/>
      <c r="O4072" s="67"/>
      <c r="P4072" s="67"/>
      <c r="Q4072" s="67"/>
      <c r="S4072" s="71"/>
      <c r="U4072" s="71"/>
      <c r="W4072" s="71"/>
      <c r="Y4072" s="71"/>
    </row>
    <row r="4073" spans="1:25" s="70" customFormat="1" x14ac:dyDescent="0.2">
      <c r="A4073" s="67" t="s">
        <v>20</v>
      </c>
      <c r="B4073" s="67" t="s">
        <v>23</v>
      </c>
      <c r="C4073" s="67" t="s">
        <v>25</v>
      </c>
      <c r="D4073" s="67" t="s">
        <v>311</v>
      </c>
      <c r="E4073" s="87">
        <f>+IF(ISNUMBER(DATA!L528),DATA!L528,"n/a")</f>
        <v>2935</v>
      </c>
      <c r="F4073" s="78">
        <f>+IF(ISNUMBER(DATA!M528),DATA!M528,"n/a")</f>
        <v>-9.6000000000000002E-2</v>
      </c>
      <c r="G4073" s="87">
        <f>+IF(ISNUMBER(DATA!V528),DATA!V528,"n/a")</f>
        <v>8271</v>
      </c>
      <c r="H4073" s="78">
        <f>+IF(ISNUMBER(DATA!W528),DATA!W528,"n/a")</f>
        <v>-9.0999999999999998E-2</v>
      </c>
      <c r="I4073" s="87">
        <f>+IF(ISNUMBER(DATA!AF528),DATA!AF528,"n/a")</f>
        <v>16385</v>
      </c>
      <c r="J4073" s="78">
        <f>+IF(ISNUMBER(DATA!AG528),DATA!AG528,"n/a")</f>
        <v>2.3E-2</v>
      </c>
      <c r="K4073" s="87">
        <f>+IF(ISNUMBER(DATA!AP528),DATA!AP528,"n/a")</f>
        <v>39503</v>
      </c>
      <c r="L4073" s="78">
        <f>+IF(ISNUMBER(DATA!AQ528),DATA!AQ528,"n/a")</f>
        <v>0.22700000000000001</v>
      </c>
      <c r="M4073" s="67"/>
      <c r="N4073" s="67"/>
      <c r="O4073" s="67"/>
      <c r="P4073" s="67"/>
      <c r="Q4073" s="67"/>
      <c r="S4073" s="71"/>
      <c r="U4073" s="71"/>
      <c r="W4073" s="71"/>
      <c r="Y4073" s="71"/>
    </row>
    <row r="4074" spans="1:25" s="70" customFormat="1" x14ac:dyDescent="0.2">
      <c r="A4074" s="67" t="s">
        <v>20</v>
      </c>
      <c r="B4074" s="67" t="s">
        <v>23</v>
      </c>
      <c r="C4074" s="67" t="s">
        <v>25</v>
      </c>
      <c r="D4074" s="67" t="s">
        <v>312</v>
      </c>
      <c r="E4074" s="87">
        <f>+IF(ISNUMBER(DATA!L529),DATA!L529,"n/a")</f>
        <v>3361</v>
      </c>
      <c r="F4074" s="78">
        <f>+IF(ISNUMBER(DATA!M529),DATA!M529,"n/a")</f>
        <v>2E-3</v>
      </c>
      <c r="G4074" s="87">
        <f>+IF(ISNUMBER(DATA!V529),DATA!V529,"n/a")</f>
        <v>8926</v>
      </c>
      <c r="H4074" s="78">
        <f>+IF(ISNUMBER(DATA!W529),DATA!W529,"n/a")</f>
        <v>-4.5999999999999999E-2</v>
      </c>
      <c r="I4074" s="87">
        <f>+IF(ISNUMBER(DATA!AF529),DATA!AF529,"n/a")</f>
        <v>17901</v>
      </c>
      <c r="J4074" s="78">
        <f>+IF(ISNUMBER(DATA!AG529),DATA!AG529,"n/a")</f>
        <v>3.9E-2</v>
      </c>
      <c r="K4074" s="87">
        <f>+IF(ISNUMBER(DATA!AP529),DATA!AP529,"n/a")</f>
        <v>42832</v>
      </c>
      <c r="L4074" s="78">
        <f>+IF(ISNUMBER(DATA!AQ529),DATA!AQ529,"n/a")</f>
        <v>0.23799999999999999</v>
      </c>
      <c r="M4074" s="67"/>
      <c r="N4074" s="67"/>
      <c r="O4074" s="67"/>
      <c r="P4074" s="67"/>
      <c r="Q4074" s="67"/>
      <c r="S4074" s="71"/>
      <c r="U4074" s="71"/>
      <c r="W4074" s="71"/>
      <c r="Y4074" s="71"/>
    </row>
    <row r="4075" spans="1:25" s="70" customFormat="1" x14ac:dyDescent="0.2">
      <c r="A4075" s="67" t="s">
        <v>20</v>
      </c>
      <c r="B4075" s="67" t="s">
        <v>23</v>
      </c>
      <c r="C4075" s="67" t="s">
        <v>25</v>
      </c>
      <c r="D4075" s="67" t="s">
        <v>313</v>
      </c>
      <c r="E4075" s="87">
        <f>+IF(ISNUMBER(DATA!L530),DATA!L530,"n/a")</f>
        <v>4688</v>
      </c>
      <c r="F4075" s="78">
        <f>+IF(ISNUMBER(DATA!M530),DATA!M530,"n/a")</f>
        <v>0.19900000000000001</v>
      </c>
      <c r="G4075" s="87">
        <f>+IF(ISNUMBER(DATA!V530),DATA!V530,"n/a")</f>
        <v>12334</v>
      </c>
      <c r="H4075" s="78">
        <f>+IF(ISNUMBER(DATA!W530),DATA!W530,"n/a")</f>
        <v>0.16800000000000001</v>
      </c>
      <c r="I4075" s="87">
        <f>+IF(ISNUMBER(DATA!AF530),DATA!AF530,"n/a")</f>
        <v>24926</v>
      </c>
      <c r="J4075" s="78">
        <f>+IF(ISNUMBER(DATA!AG530),DATA!AG530,"n/a")</f>
        <v>0.56200000000000006</v>
      </c>
      <c r="K4075" s="87">
        <f>+IF(ISNUMBER(DATA!AP530),DATA!AP530,"n/a")</f>
        <v>59784</v>
      </c>
      <c r="L4075" s="78">
        <f>+IF(ISNUMBER(DATA!AQ530),DATA!AQ530,"n/a")</f>
        <v>1.111</v>
      </c>
      <c r="M4075" s="67"/>
      <c r="N4075" s="67"/>
      <c r="O4075" s="67"/>
      <c r="P4075" s="67"/>
      <c r="Q4075" s="67"/>
      <c r="S4075" s="71"/>
      <c r="U4075" s="71"/>
      <c r="W4075" s="71"/>
      <c r="Y4075" s="71"/>
    </row>
    <row r="4076" spans="1:25" s="70" customFormat="1" x14ac:dyDescent="0.2">
      <c r="A4076" s="67" t="s">
        <v>20</v>
      </c>
      <c r="B4076" s="67" t="s">
        <v>23</v>
      </c>
      <c r="C4076" s="67" t="s">
        <v>25</v>
      </c>
      <c r="D4076" s="67" t="s">
        <v>314</v>
      </c>
      <c r="E4076" s="87">
        <f>+IF(ISNUMBER(DATA!L531),DATA!L531,"n/a")</f>
        <v>876</v>
      </c>
      <c r="F4076" s="78">
        <f>+IF(ISNUMBER(DATA!M531),DATA!M531,"n/a")</f>
        <v>0.26600000000000001</v>
      </c>
      <c r="G4076" s="87">
        <f>+IF(ISNUMBER(DATA!V531),DATA!V531,"n/a")</f>
        <v>2726</v>
      </c>
      <c r="H4076" s="78">
        <f>+IF(ISNUMBER(DATA!W531),DATA!W531,"n/a")</f>
        <v>0.30599999999999999</v>
      </c>
      <c r="I4076" s="87">
        <f>+IF(ISNUMBER(DATA!AF531),DATA!AF531,"n/a")</f>
        <v>5523</v>
      </c>
      <c r="J4076" s="78">
        <f>+IF(ISNUMBER(DATA!AG531),DATA!AG531,"n/a")</f>
        <v>0.27600000000000002</v>
      </c>
      <c r="K4076" s="87">
        <f>+IF(ISNUMBER(DATA!AP531),DATA!AP531,"n/a")</f>
        <v>10684</v>
      </c>
      <c r="L4076" s="78">
        <f>+IF(ISNUMBER(DATA!AQ531),DATA!AQ531,"n/a")</f>
        <v>-0.05</v>
      </c>
      <c r="M4076" s="67"/>
      <c r="N4076" s="67"/>
      <c r="O4076" s="67"/>
      <c r="P4076" s="67"/>
      <c r="Q4076" s="67"/>
      <c r="S4076" s="71"/>
      <c r="U4076" s="71"/>
      <c r="W4076" s="71"/>
      <c r="Y4076" s="71"/>
    </row>
    <row r="4077" spans="1:25" s="70" customFormat="1" x14ac:dyDescent="0.2">
      <c r="A4077" s="67" t="s">
        <v>20</v>
      </c>
      <c r="B4077" s="67" t="s">
        <v>23</v>
      </c>
      <c r="C4077" s="67" t="s">
        <v>25</v>
      </c>
      <c r="D4077" s="67" t="s">
        <v>315</v>
      </c>
      <c r="E4077" s="87">
        <f>+IF(ISNUMBER(DATA!L532),DATA!L532,"n/a")</f>
        <v>885</v>
      </c>
      <c r="F4077" s="78">
        <f>+IF(ISNUMBER(DATA!M532),DATA!M532,"n/a")</f>
        <v>1.288</v>
      </c>
      <c r="G4077" s="87">
        <f>+IF(ISNUMBER(DATA!V532),DATA!V532,"n/a")</f>
        <v>2469</v>
      </c>
      <c r="H4077" s="78">
        <f>+IF(ISNUMBER(DATA!W532),DATA!W532,"n/a")</f>
        <v>1.958</v>
      </c>
      <c r="I4077" s="87">
        <f>+IF(ISNUMBER(DATA!AF532),DATA!AF532,"n/a")</f>
        <v>4727</v>
      </c>
      <c r="J4077" s="78">
        <f>+IF(ISNUMBER(DATA!AG532),DATA!AG532,"n/a")</f>
        <v>2.0779999999999998</v>
      </c>
      <c r="K4077" s="87">
        <f>+IF(ISNUMBER(DATA!AP532),DATA!AP532,"n/a")</f>
        <v>8632</v>
      </c>
      <c r="L4077" s="78">
        <f>+IF(ISNUMBER(DATA!AQ532),DATA!AQ532,"n/a")</f>
        <v>1.833</v>
      </c>
      <c r="M4077" s="67"/>
      <c r="N4077" s="67"/>
      <c r="O4077" s="67"/>
      <c r="P4077" s="67"/>
      <c r="Q4077" s="67"/>
      <c r="S4077" s="71"/>
      <c r="U4077" s="71"/>
      <c r="W4077" s="71"/>
      <c r="Y4077" s="71"/>
    </row>
    <row r="4078" spans="1:25" s="70" customFormat="1" x14ac:dyDescent="0.2">
      <c r="A4078" s="67" t="s">
        <v>20</v>
      </c>
      <c r="B4078" s="67" t="s">
        <v>23</v>
      </c>
      <c r="C4078" s="67" t="s">
        <v>25</v>
      </c>
      <c r="D4078" s="67" t="s">
        <v>316</v>
      </c>
      <c r="E4078" s="87">
        <f>+IF(ISNUMBER(DATA!L533),DATA!L533,"n/a")</f>
        <v>1484</v>
      </c>
      <c r="F4078" s="78">
        <f>+IF(ISNUMBER(DATA!M533),DATA!M533,"n/a")</f>
        <v>8.6999999999999994E-2</v>
      </c>
      <c r="G4078" s="87">
        <f>+IF(ISNUMBER(DATA!V533),DATA!V533,"n/a")</f>
        <v>4644</v>
      </c>
      <c r="H4078" s="78">
        <f>+IF(ISNUMBER(DATA!W533),DATA!W533,"n/a")</f>
        <v>0.17399999999999999</v>
      </c>
      <c r="I4078" s="87">
        <f>+IF(ISNUMBER(DATA!AF533),DATA!AF533,"n/a")</f>
        <v>8568</v>
      </c>
      <c r="J4078" s="78">
        <f>+IF(ISNUMBER(DATA!AG533),DATA!AG533,"n/a")</f>
        <v>0.16800000000000001</v>
      </c>
      <c r="K4078" s="87">
        <f>+IF(ISNUMBER(DATA!AP533),DATA!AP533,"n/a")</f>
        <v>21425</v>
      </c>
      <c r="L4078" s="78">
        <f>+IF(ISNUMBER(DATA!AQ533),DATA!AQ533,"n/a")</f>
        <v>0.438</v>
      </c>
      <c r="M4078" s="67"/>
      <c r="N4078" s="67"/>
      <c r="O4078" s="67"/>
      <c r="P4078" s="67"/>
      <c r="Q4078" s="67"/>
      <c r="S4078" s="71"/>
      <c r="U4078" s="71"/>
      <c r="W4078" s="71"/>
      <c r="Y4078" s="71"/>
    </row>
    <row r="4079" spans="1:25" s="70" customFormat="1" x14ac:dyDescent="0.2">
      <c r="A4079" s="67" t="s">
        <v>20</v>
      </c>
      <c r="B4079" s="67" t="s">
        <v>23</v>
      </c>
      <c r="C4079" s="67" t="s">
        <v>25</v>
      </c>
      <c r="D4079" s="67" t="s">
        <v>317</v>
      </c>
      <c r="E4079" s="87">
        <f>+IF(ISNUMBER(DATA!L534),DATA!L534,"n/a")</f>
        <v>1870</v>
      </c>
      <c r="F4079" s="78">
        <f>+IF(ISNUMBER(DATA!M534),DATA!M534,"n/a")</f>
        <v>0.215</v>
      </c>
      <c r="G4079" s="87">
        <f>+IF(ISNUMBER(DATA!V534),DATA!V534,"n/a")</f>
        <v>5310</v>
      </c>
      <c r="H4079" s="78">
        <f>+IF(ISNUMBER(DATA!W534),DATA!W534,"n/a")</f>
        <v>0.19800000000000001</v>
      </c>
      <c r="I4079" s="87">
        <f>+IF(ISNUMBER(DATA!AF534),DATA!AF534,"n/a")</f>
        <v>10908</v>
      </c>
      <c r="J4079" s="78">
        <f>+IF(ISNUMBER(DATA!AG534),DATA!AG534,"n/a")</f>
        <v>0.20200000000000001</v>
      </c>
      <c r="K4079" s="87">
        <f>+IF(ISNUMBER(DATA!AP534),DATA!AP534,"n/a")</f>
        <v>22055</v>
      </c>
      <c r="L4079" s="78">
        <f>+IF(ISNUMBER(DATA!AQ534),DATA!AQ534,"n/a")</f>
        <v>-0.05</v>
      </c>
      <c r="M4079" s="67"/>
      <c r="N4079" s="67"/>
      <c r="O4079" s="67"/>
      <c r="P4079" s="67"/>
      <c r="Q4079" s="67"/>
      <c r="S4079" s="71"/>
      <c r="U4079" s="71"/>
      <c r="W4079" s="71"/>
      <c r="Y4079" s="71"/>
    </row>
    <row r="4080" spans="1:25" s="70" customFormat="1" x14ac:dyDescent="0.2">
      <c r="A4080" s="67" t="s">
        <v>20</v>
      </c>
      <c r="B4080" s="67" t="s">
        <v>23</v>
      </c>
      <c r="C4080" s="67" t="s">
        <v>25</v>
      </c>
      <c r="D4080" s="67" t="s">
        <v>318</v>
      </c>
      <c r="E4080" s="87">
        <f>+IF(ISNUMBER(DATA!L535),DATA!L535,"n/a")</f>
        <v>4307</v>
      </c>
      <c r="F4080" s="78" t="str">
        <f>+IF(ISNUMBER(DATA!M535),DATA!M535,"n/a")</f>
        <v>n/a</v>
      </c>
      <c r="G4080" s="87">
        <f>+IF(ISNUMBER(DATA!V535),DATA!V535,"n/a")</f>
        <v>11429</v>
      </c>
      <c r="H4080" s="78" t="str">
        <f>+IF(ISNUMBER(DATA!W535),DATA!W535,"n/a")</f>
        <v>n/a</v>
      </c>
      <c r="I4080" s="87">
        <f>+IF(ISNUMBER(DATA!AF535),DATA!AF535,"n/a")</f>
        <v>22697</v>
      </c>
      <c r="J4080" s="78" t="str">
        <f>+IF(ISNUMBER(DATA!AG535),DATA!AG535,"n/a")</f>
        <v>n/a</v>
      </c>
      <c r="K4080" s="87">
        <f>+IF(ISNUMBER(DATA!AP535),DATA!AP535,"n/a")</f>
        <v>31447</v>
      </c>
      <c r="L4080" s="78" t="str">
        <f>+IF(ISNUMBER(DATA!AQ535),DATA!AQ535,"n/a")</f>
        <v>n/a</v>
      </c>
      <c r="M4080" s="67"/>
      <c r="N4080" s="67"/>
      <c r="O4080" s="67"/>
      <c r="P4080" s="67"/>
      <c r="Q4080" s="67"/>
      <c r="S4080" s="71"/>
      <c r="U4080" s="71"/>
      <c r="W4080" s="71"/>
      <c r="Y4080" s="71"/>
    </row>
    <row r="4081" spans="1:25" s="70" customFormat="1" x14ac:dyDescent="0.2">
      <c r="A4081" s="67" t="s">
        <v>20</v>
      </c>
      <c r="B4081" s="67" t="s">
        <v>23</v>
      </c>
      <c r="C4081" s="67" t="s">
        <v>25</v>
      </c>
      <c r="D4081" s="67" t="s">
        <v>319</v>
      </c>
      <c r="E4081" s="87">
        <f>+IF(ISNUMBER(DATA!L536),DATA!L536,"n/a")</f>
        <v>1745</v>
      </c>
      <c r="F4081" s="78">
        <f>+IF(ISNUMBER(DATA!M536),DATA!M536,"n/a")</f>
        <v>1.5569999999999999</v>
      </c>
      <c r="G4081" s="87">
        <f>+IF(ISNUMBER(DATA!V536),DATA!V536,"n/a")</f>
        <v>5924</v>
      </c>
      <c r="H4081" s="78">
        <f>+IF(ISNUMBER(DATA!W536),DATA!W536,"n/a")</f>
        <v>1.8779999999999999</v>
      </c>
      <c r="I4081" s="87">
        <f>+IF(ISNUMBER(DATA!AF536),DATA!AF536,"n/a")</f>
        <v>12432</v>
      </c>
      <c r="J4081" s="78">
        <f>+IF(ISNUMBER(DATA!AG536),DATA!AG536,"n/a")</f>
        <v>2.0720000000000001</v>
      </c>
      <c r="K4081" s="87">
        <f>+IF(ISNUMBER(DATA!AP536),DATA!AP536,"n/a")</f>
        <v>23173</v>
      </c>
      <c r="L4081" s="78">
        <f>+IF(ISNUMBER(DATA!AQ536),DATA!AQ536,"n/a")</f>
        <v>1.7989999999999999</v>
      </c>
      <c r="M4081" s="67"/>
      <c r="N4081" s="67"/>
      <c r="O4081" s="67"/>
      <c r="P4081" s="67"/>
      <c r="Q4081" s="67"/>
      <c r="S4081" s="71"/>
      <c r="U4081" s="71"/>
      <c r="W4081" s="71"/>
      <c r="Y4081" s="71"/>
    </row>
    <row r="4082" spans="1:25" s="70" customFormat="1" x14ac:dyDescent="0.2">
      <c r="A4082" s="67" t="s">
        <v>20</v>
      </c>
      <c r="B4082" s="67" t="s">
        <v>23</v>
      </c>
      <c r="C4082" s="67" t="s">
        <v>25</v>
      </c>
      <c r="D4082" s="67" t="s">
        <v>320</v>
      </c>
      <c r="E4082" s="87">
        <f>+IF(ISNUMBER(DATA!L537),DATA!L537,"n/a")</f>
        <v>1699</v>
      </c>
      <c r="F4082" s="78">
        <f>+IF(ISNUMBER(DATA!M537),DATA!M537,"n/a")</f>
        <v>-0.14199999999999999</v>
      </c>
      <c r="G4082" s="87">
        <f>+IF(ISNUMBER(DATA!V537),DATA!V537,"n/a")</f>
        <v>5445</v>
      </c>
      <c r="H4082" s="78">
        <f>+IF(ISNUMBER(DATA!W537),DATA!W537,"n/a")</f>
        <v>-5.1999999999999998E-2</v>
      </c>
      <c r="I4082" s="87">
        <f>+IF(ISNUMBER(DATA!AF537),DATA!AF537,"n/a")</f>
        <v>11364</v>
      </c>
      <c r="J4082" s="78">
        <f>+IF(ISNUMBER(DATA!AG537),DATA!AG537,"n/a")</f>
        <v>5.7000000000000002E-2</v>
      </c>
      <c r="K4082" s="87">
        <f>+IF(ISNUMBER(DATA!AP537),DATA!AP537,"n/a")</f>
        <v>28116</v>
      </c>
      <c r="L4082" s="78">
        <f>+IF(ISNUMBER(DATA!AQ537),DATA!AQ537,"n/a")</f>
        <v>0.16300000000000001</v>
      </c>
      <c r="M4082" s="67"/>
      <c r="N4082" s="67"/>
      <c r="O4082" s="67"/>
      <c r="P4082" s="67"/>
      <c r="Q4082" s="67"/>
      <c r="S4082" s="71"/>
      <c r="U4082" s="71"/>
      <c r="W4082" s="71"/>
      <c r="Y4082" s="71"/>
    </row>
    <row r="4083" spans="1:25" s="70" customFormat="1" x14ac:dyDescent="0.2">
      <c r="A4083" s="67" t="s">
        <v>20</v>
      </c>
      <c r="B4083" s="67" t="s">
        <v>23</v>
      </c>
      <c r="C4083" s="67" t="s">
        <v>25</v>
      </c>
      <c r="D4083" s="67" t="s">
        <v>321</v>
      </c>
      <c r="E4083" s="87">
        <f>+IF(ISNUMBER(DATA!L538),DATA!L538,"n/a")</f>
        <v>1132</v>
      </c>
      <c r="F4083" s="78">
        <f>+IF(ISNUMBER(DATA!M538),DATA!M538,"n/a")</f>
        <v>-0.161</v>
      </c>
      <c r="G4083" s="87">
        <f>+IF(ISNUMBER(DATA!V538),DATA!V538,"n/a")</f>
        <v>3380</v>
      </c>
      <c r="H4083" s="78">
        <f>+IF(ISNUMBER(DATA!W538),DATA!W538,"n/a")</f>
        <v>-0.28199999999999997</v>
      </c>
      <c r="I4083" s="87">
        <f>+IF(ISNUMBER(DATA!AF538),DATA!AF538,"n/a")</f>
        <v>6621</v>
      </c>
      <c r="J4083" s="78">
        <f>+IF(ISNUMBER(DATA!AG538),DATA!AG538,"n/a")</f>
        <v>-0.308</v>
      </c>
      <c r="K4083" s="87">
        <f>+IF(ISNUMBER(DATA!AP538),DATA!AP538,"n/a")</f>
        <v>15545</v>
      </c>
      <c r="L4083" s="78">
        <f>+IF(ISNUMBER(DATA!AQ538),DATA!AQ538,"n/a")</f>
        <v>-0.255</v>
      </c>
      <c r="M4083" s="67"/>
      <c r="N4083" s="67"/>
      <c r="O4083" s="67"/>
      <c r="P4083" s="67"/>
      <c r="Q4083" s="67"/>
      <c r="S4083" s="71"/>
      <c r="U4083" s="71"/>
      <c r="W4083" s="71"/>
      <c r="Y4083" s="71"/>
    </row>
    <row r="4084" spans="1:25" s="70" customFormat="1" x14ac:dyDescent="0.2">
      <c r="A4084" s="67" t="s">
        <v>20</v>
      </c>
      <c r="B4084" s="67" t="s">
        <v>23</v>
      </c>
      <c r="C4084" s="67" t="s">
        <v>25</v>
      </c>
      <c r="D4084" s="67" t="s">
        <v>347</v>
      </c>
      <c r="E4084" s="87">
        <f>+IF(ISNUMBER(DATA!L539),DATA!L539,"n/a")</f>
        <v>895</v>
      </c>
      <c r="F4084" s="78">
        <f>+IF(ISNUMBER(DATA!M539),DATA!M539,"n/a")</f>
        <v>3.2010000000000001</v>
      </c>
      <c r="G4084" s="87">
        <f>+IF(ISNUMBER(DATA!V539),DATA!V539,"n/a")</f>
        <v>2564</v>
      </c>
      <c r="H4084" s="78">
        <f>+IF(ISNUMBER(DATA!W539),DATA!W539,"n/a")</f>
        <v>2.456</v>
      </c>
      <c r="I4084" s="87">
        <f>+IF(ISNUMBER(DATA!AF539),DATA!AF539,"n/a")</f>
        <v>5547</v>
      </c>
      <c r="J4084" s="78">
        <f>+IF(ISNUMBER(DATA!AG539),DATA!AG539,"n/a")</f>
        <v>5.31</v>
      </c>
      <c r="K4084" s="87">
        <f>+IF(ISNUMBER(DATA!AP539),DATA!AP539,"n/a")</f>
        <v>14735</v>
      </c>
      <c r="L4084" s="78">
        <f>+IF(ISNUMBER(DATA!AQ539),DATA!AQ539,"n/a")</f>
        <v>7.1689999999999996</v>
      </c>
      <c r="M4084" s="67"/>
      <c r="N4084" s="67"/>
      <c r="O4084" s="67"/>
      <c r="P4084" s="67"/>
      <c r="Q4084" s="67"/>
      <c r="S4084" s="71"/>
      <c r="U4084" s="71"/>
      <c r="W4084" s="71"/>
      <c r="Y4084" s="71"/>
    </row>
    <row r="4085" spans="1:25" s="70" customFormat="1" x14ac:dyDescent="0.2">
      <c r="A4085" s="67" t="s">
        <v>20</v>
      </c>
      <c r="B4085" s="67" t="s">
        <v>23</v>
      </c>
      <c r="C4085" s="67" t="s">
        <v>25</v>
      </c>
      <c r="D4085" s="67" t="s">
        <v>348</v>
      </c>
      <c r="E4085" s="87">
        <f>+IF(ISNUMBER(DATA!L540),DATA!L540,"n/a")</f>
        <v>745</v>
      </c>
      <c r="F4085" s="78">
        <f>+IF(ISNUMBER(DATA!M540),DATA!M540,"n/a")</f>
        <v>18.844000000000001</v>
      </c>
      <c r="G4085" s="87">
        <f>+IF(ISNUMBER(DATA!V540),DATA!V540,"n/a")</f>
        <v>1465</v>
      </c>
      <c r="H4085" s="78">
        <f>+IF(ISNUMBER(DATA!W540),DATA!W540,"n/a")</f>
        <v>12.135999999999999</v>
      </c>
      <c r="I4085" s="87">
        <f>+IF(ISNUMBER(DATA!AF540),DATA!AF540,"n/a")</f>
        <v>1762</v>
      </c>
      <c r="J4085" s="78">
        <f>+IF(ISNUMBER(DATA!AG540),DATA!AG540,"n/a")</f>
        <v>5.9240000000000004</v>
      </c>
      <c r="K4085" s="87">
        <f>+IF(ISNUMBER(DATA!AP540),DATA!AP540,"n/a")</f>
        <v>2481</v>
      </c>
      <c r="L4085" s="78">
        <f>+IF(ISNUMBER(DATA!AQ540),DATA!AQ540,"n/a")</f>
        <v>3.36</v>
      </c>
      <c r="M4085" s="67"/>
      <c r="N4085" s="67"/>
      <c r="O4085" s="67"/>
      <c r="P4085" s="67"/>
      <c r="Q4085" s="67"/>
      <c r="S4085" s="71"/>
      <c r="U4085" s="71"/>
      <c r="W4085" s="71"/>
      <c r="Y4085" s="71"/>
    </row>
    <row r="4086" spans="1:25" x14ac:dyDescent="0.2">
      <c r="E4086" s="101"/>
      <c r="F4086" s="103"/>
      <c r="G4086" s="101"/>
      <c r="H4086" s="103"/>
      <c r="I4086" s="101"/>
      <c r="J4086" s="103"/>
      <c r="K4086" s="101"/>
      <c r="L4086" s="103"/>
    </row>
    <row r="4087" spans="1:25" s="70" customFormat="1" x14ac:dyDescent="0.2">
      <c r="A4087" s="67" t="s">
        <v>20</v>
      </c>
      <c r="B4087" s="67" t="s">
        <v>23</v>
      </c>
      <c r="C4087" s="67" t="s">
        <v>10</v>
      </c>
      <c r="D4087" s="67" t="s">
        <v>274</v>
      </c>
      <c r="E4087" s="88">
        <f>+IF(ISNUMBER(DATA!N491),DATA!N491,"n/a")</f>
        <v>14.06</v>
      </c>
      <c r="F4087" s="78">
        <f>+IF(ISNUMBER(DATA!O491),DATA!O491,"n/a")</f>
        <v>-5.0000000000000001E-3</v>
      </c>
      <c r="G4087" s="88">
        <f>+IF(ISNUMBER(DATA!X491),DATA!X491,"n/a")</f>
        <v>14.08</v>
      </c>
      <c r="H4087" s="78">
        <f>+IF(ISNUMBER(DATA!Y491),DATA!Y491,"n/a")</f>
        <v>5.0000000000000001E-3</v>
      </c>
      <c r="I4087" s="88">
        <f>+IF(ISNUMBER(DATA!AH491),DATA!AH491,"n/a")</f>
        <v>13.95</v>
      </c>
      <c r="J4087" s="78">
        <f>+IF(ISNUMBER(DATA!AI491),DATA!AI491,"n/a")</f>
        <v>-1E-3</v>
      </c>
      <c r="K4087" s="88">
        <f>+IF(ISNUMBER(DATA!AR491),DATA!AR491,"n/a")</f>
        <v>14</v>
      </c>
      <c r="L4087" s="78">
        <f>+IF(ISNUMBER(DATA!AS491),DATA!AS491,"n/a")</f>
        <v>4.0000000000000001E-3</v>
      </c>
      <c r="M4087" s="67"/>
      <c r="N4087" s="67"/>
      <c r="O4087" s="67"/>
      <c r="P4087" s="67"/>
      <c r="Q4087" s="67"/>
      <c r="S4087" s="71"/>
      <c r="U4087" s="71"/>
      <c r="W4087" s="71"/>
      <c r="Y4087" s="71"/>
    </row>
    <row r="4088" spans="1:25" s="70" customFormat="1" x14ac:dyDescent="0.2">
      <c r="A4088" s="67" t="s">
        <v>20</v>
      </c>
      <c r="B4088" s="67" t="s">
        <v>23</v>
      </c>
      <c r="C4088" s="67" t="s">
        <v>10</v>
      </c>
      <c r="D4088" s="67" t="s">
        <v>275</v>
      </c>
      <c r="E4088" s="88">
        <f>+IF(ISNUMBER(DATA!N492),DATA!N492,"n/a")</f>
        <v>12.39</v>
      </c>
      <c r="F4088" s="78">
        <f>+IF(ISNUMBER(DATA!O492),DATA!O492,"n/a")</f>
        <v>8.5999999999999993E-2</v>
      </c>
      <c r="G4088" s="88">
        <f>+IF(ISNUMBER(DATA!X492),DATA!X492,"n/a")</f>
        <v>12.84</v>
      </c>
      <c r="H4088" s="78">
        <f>+IF(ISNUMBER(DATA!Y492),DATA!Y492,"n/a")</f>
        <v>0.104</v>
      </c>
      <c r="I4088" s="88">
        <f>+IF(ISNUMBER(DATA!AH492),DATA!AH492,"n/a")</f>
        <v>12.9</v>
      </c>
      <c r="J4088" s="78">
        <f>+IF(ISNUMBER(DATA!AI492),DATA!AI492,"n/a")</f>
        <v>9.1999999999999998E-2</v>
      </c>
      <c r="K4088" s="88">
        <f>+IF(ISNUMBER(DATA!AR492),DATA!AR492,"n/a")</f>
        <v>12.77</v>
      </c>
      <c r="L4088" s="78">
        <f>+IF(ISNUMBER(DATA!AS492),DATA!AS492,"n/a")</f>
        <v>7.3999999999999996E-2</v>
      </c>
      <c r="M4088" s="67"/>
      <c r="N4088" s="67"/>
      <c r="O4088" s="67"/>
      <c r="P4088" s="67"/>
      <c r="Q4088" s="67"/>
      <c r="S4088" s="71"/>
      <c r="U4088" s="71"/>
      <c r="W4088" s="71"/>
      <c r="Y4088" s="71"/>
    </row>
    <row r="4089" spans="1:25" s="70" customFormat="1" x14ac:dyDescent="0.2">
      <c r="A4089" s="67" t="s">
        <v>20</v>
      </c>
      <c r="B4089" s="67" t="s">
        <v>23</v>
      </c>
      <c r="C4089" s="67" t="s">
        <v>10</v>
      </c>
      <c r="D4089" s="67" t="s">
        <v>276</v>
      </c>
      <c r="E4089" s="88">
        <f>+IF(ISNUMBER(DATA!N493),DATA!N493,"n/a")</f>
        <v>13.82</v>
      </c>
      <c r="F4089" s="78">
        <f>+IF(ISNUMBER(DATA!O493),DATA!O493,"n/a")</f>
        <v>7.3999999999999996E-2</v>
      </c>
      <c r="G4089" s="88">
        <f>+IF(ISNUMBER(DATA!X493),DATA!X493,"n/a")</f>
        <v>13.68</v>
      </c>
      <c r="H4089" s="78">
        <f>+IF(ISNUMBER(DATA!Y493),DATA!Y493,"n/a")</f>
        <v>6.8000000000000005E-2</v>
      </c>
      <c r="I4089" s="88">
        <f>+IF(ISNUMBER(DATA!AH493),DATA!AH493,"n/a")</f>
        <v>13.01</v>
      </c>
      <c r="J4089" s="78">
        <f>+IF(ISNUMBER(DATA!AI493),DATA!AI493,"n/a")</f>
        <v>2.1000000000000001E-2</v>
      </c>
      <c r="K4089" s="88">
        <f>+IF(ISNUMBER(DATA!AR493),DATA!AR493,"n/a")</f>
        <v>12.84</v>
      </c>
      <c r="L4089" s="78">
        <f>+IF(ISNUMBER(DATA!AS493),DATA!AS493,"n/a")</f>
        <v>-5.0000000000000001E-3</v>
      </c>
      <c r="M4089" s="67"/>
      <c r="N4089" s="67"/>
      <c r="O4089" s="67"/>
      <c r="P4089" s="67"/>
      <c r="Q4089" s="67"/>
      <c r="S4089" s="71"/>
      <c r="U4089" s="71"/>
      <c r="W4089" s="71"/>
      <c r="Y4089" s="71"/>
    </row>
    <row r="4090" spans="1:25" s="70" customFormat="1" x14ac:dyDescent="0.2">
      <c r="A4090" s="67" t="s">
        <v>20</v>
      </c>
      <c r="B4090" s="67" t="s">
        <v>23</v>
      </c>
      <c r="C4090" s="67" t="s">
        <v>10</v>
      </c>
      <c r="D4090" s="67" t="s">
        <v>277</v>
      </c>
      <c r="E4090" s="88">
        <f>+IF(ISNUMBER(DATA!N494),DATA!N494,"n/a")</f>
        <v>12.37</v>
      </c>
      <c r="F4090" s="78">
        <f>+IF(ISNUMBER(DATA!O494),DATA!O494,"n/a")</f>
        <v>-5.3999999999999999E-2</v>
      </c>
      <c r="G4090" s="88">
        <f>+IF(ISNUMBER(DATA!X494),DATA!X494,"n/a")</f>
        <v>12.8</v>
      </c>
      <c r="H4090" s="78">
        <f>+IF(ISNUMBER(DATA!Y494),DATA!Y494,"n/a")</f>
        <v>-0.13200000000000001</v>
      </c>
      <c r="I4090" s="88">
        <f>+IF(ISNUMBER(DATA!AH494),DATA!AH494,"n/a")</f>
        <v>12.91</v>
      </c>
      <c r="J4090" s="78">
        <f>+IF(ISNUMBER(DATA!AI494),DATA!AI494,"n/a")</f>
        <v>-0.13700000000000001</v>
      </c>
      <c r="K4090" s="88">
        <f>+IF(ISNUMBER(DATA!AR494),DATA!AR494,"n/a")</f>
        <v>12.88</v>
      </c>
      <c r="L4090" s="78">
        <f>+IF(ISNUMBER(DATA!AS494),DATA!AS494,"n/a")</f>
        <v>-0.13500000000000001</v>
      </c>
      <c r="M4090" s="67"/>
      <c r="N4090" s="67"/>
      <c r="O4090" s="67"/>
      <c r="P4090" s="67"/>
      <c r="Q4090" s="67"/>
      <c r="S4090" s="71"/>
      <c r="U4090" s="71"/>
      <c r="W4090" s="71"/>
      <c r="Y4090" s="71"/>
    </row>
    <row r="4091" spans="1:25" s="70" customFormat="1" x14ac:dyDescent="0.2">
      <c r="A4091" s="67" t="s">
        <v>20</v>
      </c>
      <c r="B4091" s="67" t="s">
        <v>23</v>
      </c>
      <c r="C4091" s="67" t="s">
        <v>10</v>
      </c>
      <c r="D4091" s="67" t="s">
        <v>278</v>
      </c>
      <c r="E4091" s="88">
        <f>+IF(ISNUMBER(DATA!N495),DATA!N495,"n/a")</f>
        <v>14.93</v>
      </c>
      <c r="F4091" s="78">
        <f>+IF(ISNUMBER(DATA!O495),DATA!O495,"n/a")</f>
        <v>2.8000000000000001E-2</v>
      </c>
      <c r="G4091" s="88">
        <f>+IF(ISNUMBER(DATA!X495),DATA!X495,"n/a")</f>
        <v>14.28</v>
      </c>
      <c r="H4091" s="78">
        <f>+IF(ISNUMBER(DATA!Y495),DATA!Y495,"n/a")</f>
        <v>-1.9E-2</v>
      </c>
      <c r="I4091" s="88">
        <f>+IF(ISNUMBER(DATA!AH495),DATA!AH495,"n/a")</f>
        <v>13.7</v>
      </c>
      <c r="J4091" s="78">
        <f>+IF(ISNUMBER(DATA!AI495),DATA!AI495,"n/a")</f>
        <v>-0.06</v>
      </c>
      <c r="K4091" s="88">
        <f>+IF(ISNUMBER(DATA!AR495),DATA!AR495,"n/a")</f>
        <v>13.99</v>
      </c>
      <c r="L4091" s="78">
        <f>+IF(ISNUMBER(DATA!AS495),DATA!AS495,"n/a")</f>
        <v>-4.2000000000000003E-2</v>
      </c>
      <c r="M4091" s="67"/>
      <c r="N4091" s="67"/>
      <c r="O4091" s="67"/>
      <c r="P4091" s="67"/>
      <c r="Q4091" s="67"/>
      <c r="S4091" s="71"/>
      <c r="U4091" s="71"/>
      <c r="W4091" s="71"/>
      <c r="Y4091" s="71"/>
    </row>
    <row r="4092" spans="1:25" s="70" customFormat="1" x14ac:dyDescent="0.2">
      <c r="A4092" s="67" t="s">
        <v>20</v>
      </c>
      <c r="B4092" s="67" t="s">
        <v>23</v>
      </c>
      <c r="C4092" s="67" t="s">
        <v>10</v>
      </c>
      <c r="D4092" s="67" t="s">
        <v>279</v>
      </c>
      <c r="E4092" s="88">
        <f>+IF(ISNUMBER(DATA!N496),DATA!N496,"n/a")</f>
        <v>16.03</v>
      </c>
      <c r="F4092" s="78">
        <f>+IF(ISNUMBER(DATA!O496),DATA!O496,"n/a")</f>
        <v>0.29299999999999998</v>
      </c>
      <c r="G4092" s="88">
        <f>+IF(ISNUMBER(DATA!X496),DATA!X496,"n/a")</f>
        <v>16</v>
      </c>
      <c r="H4092" s="78">
        <f>+IF(ISNUMBER(DATA!Y496),DATA!Y496,"n/a")</f>
        <v>0.29199999999999998</v>
      </c>
      <c r="I4092" s="88">
        <f>+IF(ISNUMBER(DATA!AH496),DATA!AH496,"n/a")</f>
        <v>12.72</v>
      </c>
      <c r="J4092" s="78">
        <f>+IF(ISNUMBER(DATA!AI496),DATA!AI496,"n/a")</f>
        <v>3.5999999999999997E-2</v>
      </c>
      <c r="K4092" s="88">
        <f>+IF(ISNUMBER(DATA!AR496),DATA!AR496,"n/a")</f>
        <v>12.49</v>
      </c>
      <c r="L4092" s="78">
        <f>+IF(ISNUMBER(DATA!AS496),DATA!AS496,"n/a")</f>
        <v>-1.7999999999999999E-2</v>
      </c>
      <c r="M4092" s="67"/>
      <c r="N4092" s="67"/>
      <c r="O4092" s="67"/>
      <c r="P4092" s="67"/>
      <c r="Q4092" s="67"/>
      <c r="S4092" s="71"/>
      <c r="U4092" s="71"/>
      <c r="W4092" s="71"/>
      <c r="Y4092" s="71"/>
    </row>
    <row r="4093" spans="1:25" s="70" customFormat="1" x14ac:dyDescent="0.2">
      <c r="A4093" s="67" t="s">
        <v>20</v>
      </c>
      <c r="B4093" s="67" t="s">
        <v>23</v>
      </c>
      <c r="C4093" s="67" t="s">
        <v>10</v>
      </c>
      <c r="D4093" s="67" t="s">
        <v>280</v>
      </c>
      <c r="E4093" s="88">
        <f>+IF(ISNUMBER(DATA!N497),DATA!N497,"n/a")</f>
        <v>10.09</v>
      </c>
      <c r="F4093" s="78">
        <f>+IF(ISNUMBER(DATA!O497),DATA!O497,"n/a")</f>
        <v>8.0000000000000002E-3</v>
      </c>
      <c r="G4093" s="88">
        <f>+IF(ISNUMBER(DATA!X497),DATA!X497,"n/a")</f>
        <v>10.73</v>
      </c>
      <c r="H4093" s="78">
        <f>+IF(ISNUMBER(DATA!Y497),DATA!Y497,"n/a")</f>
        <v>7.5999999999999998E-2</v>
      </c>
      <c r="I4093" s="88">
        <f>+IF(ISNUMBER(DATA!AH497),DATA!AH497,"n/a")</f>
        <v>12.2</v>
      </c>
      <c r="J4093" s="78">
        <f>+IF(ISNUMBER(DATA!AI497),DATA!AI497,"n/a")</f>
        <v>0.218</v>
      </c>
      <c r="K4093" s="88">
        <f>+IF(ISNUMBER(DATA!AR497),DATA!AR497,"n/a")</f>
        <v>12.61</v>
      </c>
      <c r="L4093" s="78">
        <f>+IF(ISNUMBER(DATA!AS497),DATA!AS497,"n/a")</f>
        <v>0.252</v>
      </c>
      <c r="M4093" s="67"/>
      <c r="N4093" s="67"/>
      <c r="O4093" s="67"/>
      <c r="P4093" s="67"/>
      <c r="Q4093" s="67"/>
      <c r="S4093" s="71"/>
      <c r="U4093" s="71"/>
      <c r="W4093" s="71"/>
      <c r="Y4093" s="71"/>
    </row>
    <row r="4094" spans="1:25" s="70" customFormat="1" x14ac:dyDescent="0.2">
      <c r="A4094" s="67" t="s">
        <v>20</v>
      </c>
      <c r="B4094" s="67" t="s">
        <v>23</v>
      </c>
      <c r="C4094" s="67" t="s">
        <v>10</v>
      </c>
      <c r="D4094" s="67" t="s">
        <v>281</v>
      </c>
      <c r="E4094" s="88">
        <f>+IF(ISNUMBER(DATA!N498),DATA!N498,"n/a")</f>
        <v>12.77</v>
      </c>
      <c r="F4094" s="78">
        <f>+IF(ISNUMBER(DATA!O498),DATA!O498,"n/a")</f>
        <v>1.4E-2</v>
      </c>
      <c r="G4094" s="88">
        <f>+IF(ISNUMBER(DATA!X498),DATA!X498,"n/a")</f>
        <v>12.77</v>
      </c>
      <c r="H4094" s="78">
        <f>+IF(ISNUMBER(DATA!Y498),DATA!Y498,"n/a")</f>
        <v>7.0000000000000001E-3</v>
      </c>
      <c r="I4094" s="88">
        <f>+IF(ISNUMBER(DATA!AH498),DATA!AH498,"n/a")</f>
        <v>12.77</v>
      </c>
      <c r="J4094" s="78">
        <f>+IF(ISNUMBER(DATA!AI498),DATA!AI498,"n/a")</f>
        <v>2E-3</v>
      </c>
      <c r="K4094" s="88">
        <f>+IF(ISNUMBER(DATA!AR498),DATA!AR498,"n/a")</f>
        <v>12.68</v>
      </c>
      <c r="L4094" s="78">
        <f>+IF(ISNUMBER(DATA!AS498),DATA!AS498,"n/a")</f>
        <v>-8.0000000000000002E-3</v>
      </c>
      <c r="M4094" s="67"/>
      <c r="N4094" s="67"/>
      <c r="O4094" s="67"/>
      <c r="P4094" s="67"/>
      <c r="Q4094" s="67"/>
      <c r="S4094" s="71"/>
      <c r="U4094" s="71"/>
      <c r="W4094" s="71"/>
      <c r="Y4094" s="71"/>
    </row>
    <row r="4095" spans="1:25" s="70" customFormat="1" x14ac:dyDescent="0.2">
      <c r="A4095" s="67" t="s">
        <v>20</v>
      </c>
      <c r="B4095" s="67" t="s">
        <v>23</v>
      </c>
      <c r="C4095" s="67" t="s">
        <v>10</v>
      </c>
      <c r="D4095" s="67" t="s">
        <v>282</v>
      </c>
      <c r="E4095" s="88">
        <f>+IF(ISNUMBER(DATA!N499),DATA!N499,"n/a")</f>
        <v>13.9</v>
      </c>
      <c r="F4095" s="78">
        <f>+IF(ISNUMBER(DATA!O499),DATA!O499,"n/a")</f>
        <v>0.28299999999999997</v>
      </c>
      <c r="G4095" s="88">
        <f>+IF(ISNUMBER(DATA!X499),DATA!X499,"n/a")</f>
        <v>14.48</v>
      </c>
      <c r="H4095" s="78">
        <f>+IF(ISNUMBER(DATA!Y499),DATA!Y499,"n/a")</f>
        <v>0.377</v>
      </c>
      <c r="I4095" s="88">
        <f>+IF(ISNUMBER(DATA!AH499),DATA!AH499,"n/a")</f>
        <v>14.65</v>
      </c>
      <c r="J4095" s="78">
        <f>+IF(ISNUMBER(DATA!AI499),DATA!AI499,"n/a")</f>
        <v>0.29899999999999999</v>
      </c>
      <c r="K4095" s="88">
        <f>+IF(ISNUMBER(DATA!AR499),DATA!AR499,"n/a")</f>
        <v>13.87</v>
      </c>
      <c r="L4095" s="78">
        <f>+IF(ISNUMBER(DATA!AS499),DATA!AS499,"n/a")</f>
        <v>0.16800000000000001</v>
      </c>
      <c r="M4095" s="67"/>
      <c r="N4095" s="67"/>
      <c r="O4095" s="67"/>
      <c r="P4095" s="67"/>
      <c r="Q4095" s="67"/>
      <c r="S4095" s="71"/>
      <c r="U4095" s="71"/>
      <c r="W4095" s="71"/>
      <c r="Y4095" s="71"/>
    </row>
    <row r="4096" spans="1:25" s="70" customFormat="1" x14ac:dyDescent="0.2">
      <c r="A4096" s="67" t="s">
        <v>20</v>
      </c>
      <c r="B4096" s="67" t="s">
        <v>23</v>
      </c>
      <c r="C4096" s="67" t="s">
        <v>10</v>
      </c>
      <c r="D4096" s="67" t="s">
        <v>283</v>
      </c>
      <c r="E4096" s="88">
        <f>+IF(ISNUMBER(DATA!N500),DATA!N500,"n/a")</f>
        <v>14.36</v>
      </c>
      <c r="F4096" s="78" t="str">
        <f>+IF(ISNUMBER(DATA!O500),DATA!O500,"n/a")</f>
        <v>n/a</v>
      </c>
      <c r="G4096" s="88">
        <f>+IF(ISNUMBER(DATA!X500),DATA!X500,"n/a")</f>
        <v>14.36</v>
      </c>
      <c r="H4096" s="78" t="str">
        <f>+IF(ISNUMBER(DATA!Y500),DATA!Y500,"n/a")</f>
        <v>n/a</v>
      </c>
      <c r="I4096" s="88">
        <f>+IF(ISNUMBER(DATA!AH500),DATA!AH500,"n/a")</f>
        <v>14.36</v>
      </c>
      <c r="J4096" s="78" t="str">
        <f>+IF(ISNUMBER(DATA!AI500),DATA!AI500,"n/a")</f>
        <v>n/a</v>
      </c>
      <c r="K4096" s="88">
        <f>+IF(ISNUMBER(DATA!AR500),DATA!AR500,"n/a")</f>
        <v>14.36</v>
      </c>
      <c r="L4096" s="78">
        <f>+IF(ISNUMBER(DATA!AS500),DATA!AS500,"n/a")</f>
        <v>0</v>
      </c>
      <c r="M4096" s="67"/>
      <c r="N4096" s="67"/>
      <c r="O4096" s="67"/>
      <c r="P4096" s="67"/>
      <c r="Q4096" s="67"/>
      <c r="S4096" s="71"/>
      <c r="U4096" s="71"/>
      <c r="W4096" s="71"/>
      <c r="Y4096" s="71"/>
    </row>
    <row r="4097" spans="1:25" s="70" customFormat="1" x14ac:dyDescent="0.2">
      <c r="A4097" s="67" t="s">
        <v>20</v>
      </c>
      <c r="B4097" s="67" t="s">
        <v>23</v>
      </c>
      <c r="C4097" s="67" t="s">
        <v>10</v>
      </c>
      <c r="D4097" s="67" t="s">
        <v>284</v>
      </c>
      <c r="E4097" s="88">
        <f>+IF(ISNUMBER(DATA!N501),DATA!N501,"n/a")</f>
        <v>13.33</v>
      </c>
      <c r="F4097" s="78">
        <f>+IF(ISNUMBER(DATA!O501),DATA!O501,"n/a")</f>
        <v>-4.4999999999999998E-2</v>
      </c>
      <c r="G4097" s="88">
        <f>+IF(ISNUMBER(DATA!X501),DATA!X501,"n/a")</f>
        <v>13.67</v>
      </c>
      <c r="H4097" s="78">
        <f>+IF(ISNUMBER(DATA!Y501),DATA!Y501,"n/a")</f>
        <v>8.8999999999999996E-2</v>
      </c>
      <c r="I4097" s="88">
        <f>+IF(ISNUMBER(DATA!AH501),DATA!AH501,"n/a")</f>
        <v>13.73</v>
      </c>
      <c r="J4097" s="78">
        <f>+IF(ISNUMBER(DATA!AI501),DATA!AI501,"n/a")</f>
        <v>4.1000000000000002E-2</v>
      </c>
      <c r="K4097" s="88">
        <f>+IF(ISNUMBER(DATA!AR501),DATA!AR501,"n/a")</f>
        <v>13.35</v>
      </c>
      <c r="L4097" s="78">
        <f>+IF(ISNUMBER(DATA!AS501),DATA!AS501,"n/a")</f>
        <v>-2.8000000000000001E-2</v>
      </c>
      <c r="M4097" s="67"/>
      <c r="N4097" s="67"/>
      <c r="O4097" s="67"/>
      <c r="P4097" s="67"/>
      <c r="Q4097" s="67"/>
      <c r="S4097" s="71"/>
      <c r="U4097" s="71"/>
      <c r="W4097" s="71"/>
      <c r="Y4097" s="71"/>
    </row>
    <row r="4098" spans="1:25" s="70" customFormat="1" x14ac:dyDescent="0.2">
      <c r="A4098" s="67" t="s">
        <v>20</v>
      </c>
      <c r="B4098" s="67" t="s">
        <v>23</v>
      </c>
      <c r="C4098" s="67" t="s">
        <v>10</v>
      </c>
      <c r="D4098" s="67" t="s">
        <v>285</v>
      </c>
      <c r="E4098" s="88">
        <f>+IF(ISNUMBER(DATA!N502),DATA!N502,"n/a")</f>
        <v>13.27</v>
      </c>
      <c r="F4098" s="78">
        <f>+IF(ISNUMBER(DATA!O502),DATA!O502,"n/a")</f>
        <v>0.20799999999999999</v>
      </c>
      <c r="G4098" s="88">
        <f>+IF(ISNUMBER(DATA!X502),DATA!X502,"n/a")</f>
        <v>13.25</v>
      </c>
      <c r="H4098" s="78">
        <f>+IF(ISNUMBER(DATA!Y502),DATA!Y502,"n/a")</f>
        <v>-2.3E-2</v>
      </c>
      <c r="I4098" s="88">
        <f>+IF(ISNUMBER(DATA!AH502),DATA!AH502,"n/a")</f>
        <v>13.16</v>
      </c>
      <c r="J4098" s="78">
        <f>+IF(ISNUMBER(DATA!AI502),DATA!AI502,"n/a")</f>
        <v>-5.7000000000000002E-2</v>
      </c>
      <c r="K4098" s="88">
        <f>+IF(ISNUMBER(DATA!AR502),DATA!AR502,"n/a")</f>
        <v>10.92</v>
      </c>
      <c r="L4098" s="78">
        <f>+IF(ISNUMBER(DATA!AS502),DATA!AS502,"n/a")</f>
        <v>-0.254</v>
      </c>
      <c r="M4098" s="67"/>
      <c r="N4098" s="67"/>
      <c r="O4098" s="67"/>
      <c r="P4098" s="67"/>
      <c r="Q4098" s="67"/>
      <c r="S4098" s="71"/>
      <c r="U4098" s="71"/>
      <c r="W4098" s="71"/>
      <c r="Y4098" s="71"/>
    </row>
    <row r="4099" spans="1:25" s="70" customFormat="1" x14ac:dyDescent="0.2">
      <c r="A4099" s="67" t="s">
        <v>20</v>
      </c>
      <c r="B4099" s="67" t="s">
        <v>23</v>
      </c>
      <c r="C4099" s="67" t="s">
        <v>10</v>
      </c>
      <c r="D4099" s="67" t="s">
        <v>286</v>
      </c>
      <c r="E4099" s="88">
        <f>+IF(ISNUMBER(DATA!N503),DATA!N503,"n/a")</f>
        <v>14.18</v>
      </c>
      <c r="F4099" s="78">
        <f>+IF(ISNUMBER(DATA!O503),DATA!O503,"n/a")</f>
        <v>1.2999999999999999E-2</v>
      </c>
      <c r="G4099" s="88">
        <f>+IF(ISNUMBER(DATA!X503),DATA!X503,"n/a")</f>
        <v>14.49</v>
      </c>
      <c r="H4099" s="78">
        <f>+IF(ISNUMBER(DATA!Y503),DATA!Y503,"n/a")</f>
        <v>-0.01</v>
      </c>
      <c r="I4099" s="88">
        <f>+IF(ISNUMBER(DATA!AH503),DATA!AH503,"n/a")</f>
        <v>14.48</v>
      </c>
      <c r="J4099" s="78">
        <f>+IF(ISNUMBER(DATA!AI503),DATA!AI503,"n/a")</f>
        <v>-3.9E-2</v>
      </c>
      <c r="K4099" s="88">
        <f>+IF(ISNUMBER(DATA!AR503),DATA!AR503,"n/a")</f>
        <v>13.97</v>
      </c>
      <c r="L4099" s="78">
        <f>+IF(ISNUMBER(DATA!AS503),DATA!AS503,"n/a")</f>
        <v>-0.09</v>
      </c>
      <c r="M4099" s="67"/>
      <c r="N4099" s="67"/>
      <c r="O4099" s="67"/>
      <c r="P4099" s="67"/>
      <c r="Q4099" s="67"/>
      <c r="S4099" s="71"/>
      <c r="U4099" s="71"/>
      <c r="W4099" s="71"/>
      <c r="Y4099" s="71"/>
    </row>
    <row r="4100" spans="1:25" s="70" customFormat="1" x14ac:dyDescent="0.2">
      <c r="A4100" s="67" t="s">
        <v>20</v>
      </c>
      <c r="B4100" s="67" t="s">
        <v>23</v>
      </c>
      <c r="C4100" s="67" t="s">
        <v>10</v>
      </c>
      <c r="D4100" s="67" t="s">
        <v>287</v>
      </c>
      <c r="E4100" s="88">
        <f>+IF(ISNUMBER(DATA!N504),DATA!N504,"n/a")</f>
        <v>11.71</v>
      </c>
      <c r="F4100" s="78">
        <f>+IF(ISNUMBER(DATA!O504),DATA!O504,"n/a")</f>
        <v>-0.33100000000000002</v>
      </c>
      <c r="G4100" s="88">
        <f>+IF(ISNUMBER(DATA!X504),DATA!X504,"n/a")</f>
        <v>12.99</v>
      </c>
      <c r="H4100" s="78">
        <f>+IF(ISNUMBER(DATA!Y504),DATA!Y504,"n/a")</f>
        <v>0.30499999999999999</v>
      </c>
      <c r="I4100" s="88">
        <f>+IF(ISNUMBER(DATA!AH504),DATA!AH504,"n/a")</f>
        <v>13.35</v>
      </c>
      <c r="J4100" s="78">
        <f>+IF(ISNUMBER(DATA!AI504),DATA!AI504,"n/a")</f>
        <v>0.24</v>
      </c>
      <c r="K4100" s="88">
        <f>+IF(ISNUMBER(DATA!AR504),DATA!AR504,"n/a")</f>
        <v>13.21</v>
      </c>
      <c r="L4100" s="78">
        <f>+IF(ISNUMBER(DATA!AS504),DATA!AS504,"n/a")</f>
        <v>7.3999999999999996E-2</v>
      </c>
      <c r="M4100" s="67"/>
      <c r="N4100" s="67"/>
      <c r="O4100" s="67"/>
      <c r="P4100" s="67"/>
      <c r="Q4100" s="67"/>
      <c r="S4100" s="71"/>
      <c r="U4100" s="71"/>
      <c r="W4100" s="71"/>
      <c r="Y4100" s="71"/>
    </row>
    <row r="4101" spans="1:25" s="70" customFormat="1" x14ac:dyDescent="0.2">
      <c r="A4101" s="67" t="s">
        <v>20</v>
      </c>
      <c r="B4101" s="67" t="s">
        <v>23</v>
      </c>
      <c r="C4101" s="67" t="s">
        <v>10</v>
      </c>
      <c r="D4101" s="67" t="s">
        <v>288</v>
      </c>
      <c r="E4101" s="88">
        <f>+IF(ISNUMBER(DATA!N505),DATA!N505,"n/a")</f>
        <v>17.21</v>
      </c>
      <c r="F4101" s="78">
        <f>+IF(ISNUMBER(DATA!O505),DATA!O505,"n/a")</f>
        <v>-5.6000000000000001E-2</v>
      </c>
      <c r="G4101" s="88">
        <f>+IF(ISNUMBER(DATA!X505),DATA!X505,"n/a")</f>
        <v>16.57</v>
      </c>
      <c r="H4101" s="78">
        <f>+IF(ISNUMBER(DATA!Y505),DATA!Y505,"n/a")</f>
        <v>-9.0999999999999998E-2</v>
      </c>
      <c r="I4101" s="88">
        <f>+IF(ISNUMBER(DATA!AH505),DATA!AH505,"n/a")</f>
        <v>16.38</v>
      </c>
      <c r="J4101" s="78">
        <f>+IF(ISNUMBER(DATA!AI505),DATA!AI505,"n/a")</f>
        <v>-0.10199999999999999</v>
      </c>
      <c r="K4101" s="88">
        <f>+IF(ISNUMBER(DATA!AR505),DATA!AR505,"n/a")</f>
        <v>16.79</v>
      </c>
      <c r="L4101" s="78">
        <f>+IF(ISNUMBER(DATA!AS505),DATA!AS505,"n/a")</f>
        <v>-7.9000000000000001E-2</v>
      </c>
      <c r="M4101" s="67"/>
      <c r="N4101" s="67"/>
      <c r="O4101" s="67"/>
      <c r="P4101" s="67"/>
      <c r="Q4101" s="67"/>
      <c r="S4101" s="71"/>
      <c r="U4101" s="71"/>
      <c r="W4101" s="71"/>
      <c r="Y4101" s="71"/>
    </row>
    <row r="4102" spans="1:25" s="70" customFormat="1" x14ac:dyDescent="0.2">
      <c r="A4102" s="67" t="s">
        <v>20</v>
      </c>
      <c r="B4102" s="67" t="s">
        <v>23</v>
      </c>
      <c r="C4102" s="67" t="s">
        <v>10</v>
      </c>
      <c r="D4102" s="67" t="s">
        <v>289</v>
      </c>
      <c r="E4102" s="88">
        <f>+IF(ISNUMBER(DATA!N506),DATA!N506,"n/a")</f>
        <v>16.440000000000001</v>
      </c>
      <c r="F4102" s="78">
        <f>+IF(ISNUMBER(DATA!O506),DATA!O506,"n/a")</f>
        <v>0.32600000000000001</v>
      </c>
      <c r="G4102" s="88">
        <f>+IF(ISNUMBER(DATA!X506),DATA!X506,"n/a")</f>
        <v>13.88</v>
      </c>
      <c r="H4102" s="78">
        <f>+IF(ISNUMBER(DATA!Y506),DATA!Y506,"n/a")</f>
        <v>0.13300000000000001</v>
      </c>
      <c r="I4102" s="88">
        <f>+IF(ISNUMBER(DATA!AH506),DATA!AH506,"n/a")</f>
        <v>12.42</v>
      </c>
      <c r="J4102" s="78">
        <f>+IF(ISNUMBER(DATA!AI506),DATA!AI506,"n/a")</f>
        <v>2.1000000000000001E-2</v>
      </c>
      <c r="K4102" s="88">
        <f>+IF(ISNUMBER(DATA!AR506),DATA!AR506,"n/a")</f>
        <v>12.7</v>
      </c>
      <c r="L4102" s="78">
        <f>+IF(ISNUMBER(DATA!AS506),DATA!AS506,"n/a")</f>
        <v>-6.0000000000000001E-3</v>
      </c>
      <c r="M4102" s="67"/>
      <c r="N4102" s="67"/>
      <c r="O4102" s="67"/>
      <c r="P4102" s="67"/>
      <c r="Q4102" s="67"/>
      <c r="S4102" s="71"/>
      <c r="U4102" s="71"/>
      <c r="W4102" s="71"/>
      <c r="Y4102" s="71"/>
    </row>
    <row r="4103" spans="1:25" s="70" customFormat="1" x14ac:dyDescent="0.2">
      <c r="A4103" s="67" t="s">
        <v>20</v>
      </c>
      <c r="B4103" s="67" t="s">
        <v>23</v>
      </c>
      <c r="C4103" s="67" t="s">
        <v>10</v>
      </c>
      <c r="D4103" s="67" t="s">
        <v>290</v>
      </c>
      <c r="E4103" s="88">
        <f>+IF(ISNUMBER(DATA!N507),DATA!N507,"n/a")</f>
        <v>16.27</v>
      </c>
      <c r="F4103" s="78">
        <f>+IF(ISNUMBER(DATA!O507),DATA!O507,"n/a")</f>
        <v>1.2E-2</v>
      </c>
      <c r="G4103" s="88">
        <f>+IF(ISNUMBER(DATA!X507),DATA!X507,"n/a")</f>
        <v>16.34</v>
      </c>
      <c r="H4103" s="78">
        <f>+IF(ISNUMBER(DATA!Y507),DATA!Y507,"n/a")</f>
        <v>1.7999999999999999E-2</v>
      </c>
      <c r="I4103" s="88">
        <f>+IF(ISNUMBER(DATA!AH507),DATA!AH507,"n/a")</f>
        <v>16.350000000000001</v>
      </c>
      <c r="J4103" s="78">
        <f>+IF(ISNUMBER(DATA!AI507),DATA!AI507,"n/a")</f>
        <v>0.02</v>
      </c>
      <c r="K4103" s="88">
        <f>+IF(ISNUMBER(DATA!AR507),DATA!AR507,"n/a")</f>
        <v>16.16</v>
      </c>
      <c r="L4103" s="78">
        <f>+IF(ISNUMBER(DATA!AS507),DATA!AS507,"n/a")</f>
        <v>8.0000000000000002E-3</v>
      </c>
      <c r="M4103" s="67"/>
      <c r="N4103" s="67"/>
      <c r="O4103" s="67"/>
      <c r="P4103" s="67"/>
      <c r="Q4103" s="67"/>
      <c r="S4103" s="71"/>
      <c r="U4103" s="71"/>
      <c r="W4103" s="71"/>
      <c r="Y4103" s="71"/>
    </row>
    <row r="4104" spans="1:25" s="70" customFormat="1" x14ac:dyDescent="0.2">
      <c r="A4104" s="67" t="s">
        <v>20</v>
      </c>
      <c r="B4104" s="67" t="s">
        <v>23</v>
      </c>
      <c r="C4104" s="67" t="s">
        <v>10</v>
      </c>
      <c r="D4104" s="67" t="s">
        <v>291</v>
      </c>
      <c r="E4104" s="88">
        <f>+IF(ISNUMBER(DATA!N508),DATA!N508,"n/a")</f>
        <v>12.32</v>
      </c>
      <c r="F4104" s="78">
        <f>+IF(ISNUMBER(DATA!O508),DATA!O508,"n/a")</f>
        <v>0.4</v>
      </c>
      <c r="G4104" s="88">
        <f>+IF(ISNUMBER(DATA!X508),DATA!X508,"n/a")</f>
        <v>12.45</v>
      </c>
      <c r="H4104" s="78">
        <f>+IF(ISNUMBER(DATA!Y508),DATA!Y508,"n/a")</f>
        <v>-3.3000000000000002E-2</v>
      </c>
      <c r="I4104" s="88">
        <f>+IF(ISNUMBER(DATA!AH508),DATA!AH508,"n/a")</f>
        <v>12.41</v>
      </c>
      <c r="J4104" s="78">
        <f>+IF(ISNUMBER(DATA!AI508),DATA!AI508,"n/a")</f>
        <v>-9.6000000000000002E-2</v>
      </c>
      <c r="K4104" s="88">
        <f>+IF(ISNUMBER(DATA!AR508),DATA!AR508,"n/a")</f>
        <v>10.89</v>
      </c>
      <c r="L4104" s="78">
        <f>+IF(ISNUMBER(DATA!AS508),DATA!AS508,"n/a")</f>
        <v>-0.26</v>
      </c>
      <c r="M4104" s="67"/>
      <c r="N4104" s="67"/>
      <c r="O4104" s="67"/>
      <c r="P4104" s="67"/>
      <c r="Q4104" s="67"/>
      <c r="S4104" s="71"/>
      <c r="U4104" s="71"/>
      <c r="W4104" s="71"/>
      <c r="Y4104" s="71"/>
    </row>
    <row r="4105" spans="1:25" s="70" customFormat="1" x14ac:dyDescent="0.2">
      <c r="A4105" s="67" t="s">
        <v>20</v>
      </c>
      <c r="B4105" s="67" t="s">
        <v>23</v>
      </c>
      <c r="C4105" s="67" t="s">
        <v>10</v>
      </c>
      <c r="D4105" s="67" t="s">
        <v>292</v>
      </c>
      <c r="E4105" s="88">
        <f>+IF(ISNUMBER(DATA!N509),DATA!N509,"n/a")</f>
        <v>13.77</v>
      </c>
      <c r="F4105" s="78">
        <f>+IF(ISNUMBER(DATA!O509),DATA!O509,"n/a")</f>
        <v>-2.3E-2</v>
      </c>
      <c r="G4105" s="88">
        <f>+IF(ISNUMBER(DATA!X509),DATA!X509,"n/a")</f>
        <v>14</v>
      </c>
      <c r="H4105" s="78">
        <f>+IF(ISNUMBER(DATA!Y509),DATA!Y509,"n/a")</f>
        <v>6.0000000000000001E-3</v>
      </c>
      <c r="I4105" s="88">
        <f>+IF(ISNUMBER(DATA!AH509),DATA!AH509,"n/a")</f>
        <v>14</v>
      </c>
      <c r="J4105" s="78">
        <f>+IF(ISNUMBER(DATA!AI509),DATA!AI509,"n/a")</f>
        <v>-3.6999999999999998E-2</v>
      </c>
      <c r="K4105" s="88">
        <f>+IF(ISNUMBER(DATA!AR509),DATA!AR509,"n/a")</f>
        <v>13.88</v>
      </c>
      <c r="L4105" s="78">
        <f>+IF(ISNUMBER(DATA!AS509),DATA!AS509,"n/a")</f>
        <v>-7.0999999999999994E-2</v>
      </c>
      <c r="M4105" s="67"/>
      <c r="N4105" s="67"/>
      <c r="O4105" s="67"/>
      <c r="P4105" s="67"/>
      <c r="Q4105" s="67"/>
      <c r="S4105" s="71"/>
      <c r="U4105" s="71"/>
      <c r="W4105" s="71"/>
      <c r="Y4105" s="71"/>
    </row>
    <row r="4106" spans="1:25" s="70" customFormat="1" x14ac:dyDescent="0.2">
      <c r="A4106" s="67" t="s">
        <v>20</v>
      </c>
      <c r="B4106" s="67" t="s">
        <v>23</v>
      </c>
      <c r="C4106" s="67" t="s">
        <v>10</v>
      </c>
      <c r="D4106" s="67" t="s">
        <v>293</v>
      </c>
      <c r="E4106" s="88">
        <f>+IF(ISNUMBER(DATA!N510),DATA!N510,"n/a")</f>
        <v>12.77</v>
      </c>
      <c r="F4106" s="78">
        <f>+IF(ISNUMBER(DATA!O510),DATA!O510,"n/a")</f>
        <v>-3.3000000000000002E-2</v>
      </c>
      <c r="G4106" s="88">
        <f>+IF(ISNUMBER(DATA!X510),DATA!X510,"n/a")</f>
        <v>12.78</v>
      </c>
      <c r="H4106" s="78">
        <f>+IF(ISNUMBER(DATA!Y510),DATA!Y510,"n/a")</f>
        <v>-0.157</v>
      </c>
      <c r="I4106" s="88">
        <f>+IF(ISNUMBER(DATA!AH510),DATA!AH510,"n/a")</f>
        <v>13.86</v>
      </c>
      <c r="J4106" s="78">
        <f>+IF(ISNUMBER(DATA!AI510),DATA!AI510,"n/a")</f>
        <v>-9.7000000000000003E-2</v>
      </c>
      <c r="K4106" s="88">
        <f>+IF(ISNUMBER(DATA!AR510),DATA!AR510,"n/a")</f>
        <v>14.39</v>
      </c>
      <c r="L4106" s="78">
        <f>+IF(ISNUMBER(DATA!AS510),DATA!AS510,"n/a")</f>
        <v>-5.7000000000000002E-2</v>
      </c>
      <c r="M4106" s="67"/>
      <c r="N4106" s="67"/>
      <c r="O4106" s="67"/>
      <c r="P4106" s="67"/>
      <c r="Q4106" s="67"/>
      <c r="S4106" s="71"/>
      <c r="U4106" s="71"/>
      <c r="W4106" s="71"/>
      <c r="Y4106" s="71"/>
    </row>
    <row r="4107" spans="1:25" s="70" customFormat="1" x14ac:dyDescent="0.2">
      <c r="A4107" s="67" t="s">
        <v>20</v>
      </c>
      <c r="B4107" s="67" t="s">
        <v>23</v>
      </c>
      <c r="C4107" s="67" t="s">
        <v>10</v>
      </c>
      <c r="D4107" s="67" t="s">
        <v>294</v>
      </c>
      <c r="E4107" s="88">
        <f>+IF(ISNUMBER(DATA!N511),DATA!N511,"n/a")</f>
        <v>16.07</v>
      </c>
      <c r="F4107" s="78">
        <f>+IF(ISNUMBER(DATA!O511),DATA!O511,"n/a")</f>
        <v>-0.14899999999999999</v>
      </c>
      <c r="G4107" s="88">
        <f>+IF(ISNUMBER(DATA!X511),DATA!X511,"n/a")</f>
        <v>16.54</v>
      </c>
      <c r="H4107" s="78">
        <f>+IF(ISNUMBER(DATA!Y511),DATA!Y511,"n/a")</f>
        <v>-0.128</v>
      </c>
      <c r="I4107" s="88">
        <f>+IF(ISNUMBER(DATA!AH511),DATA!AH511,"n/a")</f>
        <v>16.71</v>
      </c>
      <c r="J4107" s="78">
        <f>+IF(ISNUMBER(DATA!AI511),DATA!AI511,"n/a")</f>
        <v>-0.121</v>
      </c>
      <c r="K4107" s="88">
        <f>+IF(ISNUMBER(DATA!AR511),DATA!AR511,"n/a")</f>
        <v>16.18</v>
      </c>
      <c r="L4107" s="78">
        <f>+IF(ISNUMBER(DATA!AS511),DATA!AS511,"n/a")</f>
        <v>-0.15</v>
      </c>
      <c r="M4107" s="67"/>
      <c r="N4107" s="67"/>
      <c r="O4107" s="67"/>
      <c r="P4107" s="67"/>
      <c r="Q4107" s="67"/>
      <c r="S4107" s="71"/>
      <c r="U4107" s="71"/>
      <c r="W4107" s="71"/>
      <c r="Y4107" s="71"/>
    </row>
    <row r="4108" spans="1:25" s="70" customFormat="1" x14ac:dyDescent="0.2">
      <c r="A4108" s="67" t="s">
        <v>20</v>
      </c>
      <c r="B4108" s="67" t="s">
        <v>23</v>
      </c>
      <c r="C4108" s="67" t="s">
        <v>10</v>
      </c>
      <c r="D4108" s="67" t="s">
        <v>295</v>
      </c>
      <c r="E4108" s="88">
        <f>+IF(ISNUMBER(DATA!N512),DATA!N512,"n/a")</f>
        <v>13.36</v>
      </c>
      <c r="F4108" s="78">
        <f>+IF(ISNUMBER(DATA!O512),DATA!O512,"n/a")</f>
        <v>0.14199999999999999</v>
      </c>
      <c r="G4108" s="88">
        <f>+IF(ISNUMBER(DATA!X512),DATA!X512,"n/a")</f>
        <v>13.32</v>
      </c>
      <c r="H4108" s="78">
        <f>+IF(ISNUMBER(DATA!Y512),DATA!Y512,"n/a")</f>
        <v>0.123</v>
      </c>
      <c r="I4108" s="88">
        <f>+IF(ISNUMBER(DATA!AH512),DATA!AH512,"n/a")</f>
        <v>13.36</v>
      </c>
      <c r="J4108" s="78">
        <f>+IF(ISNUMBER(DATA!AI512),DATA!AI512,"n/a")</f>
        <v>8.5999999999999993E-2</v>
      </c>
      <c r="K4108" s="88">
        <f>+IF(ISNUMBER(DATA!AR512),DATA!AR512,"n/a")</f>
        <v>13.22</v>
      </c>
      <c r="L4108" s="78">
        <f>+IF(ISNUMBER(DATA!AS512),DATA!AS512,"n/a")</f>
        <v>5.5E-2</v>
      </c>
      <c r="M4108" s="67"/>
      <c r="N4108" s="67"/>
      <c r="O4108" s="67"/>
      <c r="P4108" s="67"/>
      <c r="Q4108" s="67"/>
      <c r="S4108" s="71"/>
      <c r="U4108" s="71"/>
      <c r="W4108" s="71"/>
      <c r="Y4108" s="71"/>
    </row>
    <row r="4109" spans="1:25" s="70" customFormat="1" x14ac:dyDescent="0.2">
      <c r="A4109" s="67" t="s">
        <v>20</v>
      </c>
      <c r="B4109" s="67" t="s">
        <v>23</v>
      </c>
      <c r="C4109" s="67" t="s">
        <v>10</v>
      </c>
      <c r="D4109" s="67" t="s">
        <v>296</v>
      </c>
      <c r="E4109" s="88">
        <f>+IF(ISNUMBER(DATA!N513),DATA!N513,"n/a")</f>
        <v>13.99</v>
      </c>
      <c r="F4109" s="78">
        <f>+IF(ISNUMBER(DATA!O513),DATA!O513,"n/a")</f>
        <v>0.314</v>
      </c>
      <c r="G4109" s="88">
        <f>+IF(ISNUMBER(DATA!X513),DATA!X513,"n/a")</f>
        <v>14.85</v>
      </c>
      <c r="H4109" s="78">
        <f>+IF(ISNUMBER(DATA!Y513),DATA!Y513,"n/a")</f>
        <v>0.27500000000000002</v>
      </c>
      <c r="I4109" s="88">
        <f>+IF(ISNUMBER(DATA!AH513),DATA!AH513,"n/a")</f>
        <v>15.12</v>
      </c>
      <c r="J4109" s="78">
        <f>+IF(ISNUMBER(DATA!AI513),DATA!AI513,"n/a")</f>
        <v>0.14000000000000001</v>
      </c>
      <c r="K4109" s="88">
        <f>+IF(ISNUMBER(DATA!AR513),DATA!AR513,"n/a")</f>
        <v>14.12</v>
      </c>
      <c r="L4109" s="78">
        <f>+IF(ISNUMBER(DATA!AS513),DATA!AS513,"n/a")</f>
        <v>-2.5000000000000001E-2</v>
      </c>
      <c r="M4109" s="67"/>
      <c r="N4109" s="67"/>
      <c r="O4109" s="67"/>
      <c r="P4109" s="67"/>
      <c r="Q4109" s="67"/>
      <c r="S4109" s="71"/>
      <c r="U4109" s="71"/>
      <c r="W4109" s="71"/>
      <c r="Y4109" s="71"/>
    </row>
    <row r="4110" spans="1:25" s="70" customFormat="1" x14ac:dyDescent="0.2">
      <c r="A4110" s="67" t="s">
        <v>20</v>
      </c>
      <c r="B4110" s="67" t="s">
        <v>23</v>
      </c>
      <c r="C4110" s="67" t="s">
        <v>10</v>
      </c>
      <c r="D4110" s="67" t="s">
        <v>297</v>
      </c>
      <c r="E4110" s="88">
        <f>+IF(ISNUMBER(DATA!N514),DATA!N514,"n/a")</f>
        <v>13.23</v>
      </c>
      <c r="F4110" s="78">
        <f>+IF(ISNUMBER(DATA!O514),DATA!O514,"n/a")</f>
        <v>-0.04</v>
      </c>
      <c r="G4110" s="88">
        <f>+IF(ISNUMBER(DATA!X514),DATA!X514,"n/a")</f>
        <v>12.52</v>
      </c>
      <c r="H4110" s="78">
        <f>+IF(ISNUMBER(DATA!Y514),DATA!Y514,"n/a")</f>
        <v>-0.14699999999999999</v>
      </c>
      <c r="I4110" s="88">
        <f>+IF(ISNUMBER(DATA!AH514),DATA!AH514,"n/a")</f>
        <v>12.77</v>
      </c>
      <c r="J4110" s="78">
        <f>+IF(ISNUMBER(DATA!AI514),DATA!AI514,"n/a")</f>
        <v>-0.14299999999999999</v>
      </c>
      <c r="K4110" s="88">
        <f>+IF(ISNUMBER(DATA!AR514),DATA!AR514,"n/a")</f>
        <v>12.93</v>
      </c>
      <c r="L4110" s="78">
        <f>+IF(ISNUMBER(DATA!AS514),DATA!AS514,"n/a")</f>
        <v>-0.125</v>
      </c>
      <c r="M4110" s="67"/>
      <c r="N4110" s="67"/>
      <c r="O4110" s="67"/>
      <c r="P4110" s="67"/>
      <c r="Q4110" s="67"/>
      <c r="S4110" s="71"/>
      <c r="U4110" s="71"/>
      <c r="W4110" s="71"/>
      <c r="Y4110" s="71"/>
    </row>
    <row r="4111" spans="1:25" s="70" customFormat="1" x14ac:dyDescent="0.2">
      <c r="A4111" s="67" t="s">
        <v>20</v>
      </c>
      <c r="B4111" s="67" t="s">
        <v>23</v>
      </c>
      <c r="C4111" s="67" t="s">
        <v>10</v>
      </c>
      <c r="D4111" s="67" t="s">
        <v>298</v>
      </c>
      <c r="E4111" s="88">
        <f>+IF(ISNUMBER(DATA!N515),DATA!N515,"n/a")</f>
        <v>12.89</v>
      </c>
      <c r="F4111" s="78">
        <f>+IF(ISNUMBER(DATA!O515),DATA!O515,"n/a")</f>
        <v>0.01</v>
      </c>
      <c r="G4111" s="88">
        <f>+IF(ISNUMBER(DATA!X515),DATA!X515,"n/a")</f>
        <v>12.88</v>
      </c>
      <c r="H4111" s="78">
        <f>+IF(ISNUMBER(DATA!Y515),DATA!Y515,"n/a")</f>
        <v>1.0999999999999999E-2</v>
      </c>
      <c r="I4111" s="88">
        <f>+IF(ISNUMBER(DATA!AH515),DATA!AH515,"n/a")</f>
        <v>12.87</v>
      </c>
      <c r="J4111" s="78">
        <f>+IF(ISNUMBER(DATA!AI515),DATA!AI515,"n/a")</f>
        <v>0.01</v>
      </c>
      <c r="K4111" s="88">
        <f>+IF(ISNUMBER(DATA!AR515),DATA!AR515,"n/a")</f>
        <v>12.86</v>
      </c>
      <c r="L4111" s="78">
        <f>+IF(ISNUMBER(DATA!AS515),DATA!AS515,"n/a")</f>
        <v>8.0000000000000002E-3</v>
      </c>
      <c r="M4111" s="67"/>
      <c r="N4111" s="67"/>
      <c r="O4111" s="67"/>
      <c r="P4111" s="67"/>
      <c r="Q4111" s="67"/>
      <c r="S4111" s="71"/>
      <c r="U4111" s="71"/>
      <c r="W4111" s="71"/>
      <c r="Y4111" s="71"/>
    </row>
    <row r="4112" spans="1:25" s="70" customFormat="1" x14ac:dyDescent="0.2">
      <c r="A4112" s="67" t="s">
        <v>20</v>
      </c>
      <c r="B4112" s="67" t="s">
        <v>23</v>
      </c>
      <c r="C4112" s="67" t="s">
        <v>10</v>
      </c>
      <c r="D4112" s="67" t="s">
        <v>299</v>
      </c>
      <c r="E4112" s="88">
        <f>+IF(ISNUMBER(DATA!N516),DATA!N516,"n/a")</f>
        <v>13.79</v>
      </c>
      <c r="F4112" s="78">
        <f>+IF(ISNUMBER(DATA!O516),DATA!O516,"n/a")</f>
        <v>9.6000000000000002E-2</v>
      </c>
      <c r="G4112" s="88">
        <f>+IF(ISNUMBER(DATA!X516),DATA!X516,"n/a")</f>
        <v>13.78</v>
      </c>
      <c r="H4112" s="78">
        <f>+IF(ISNUMBER(DATA!Y516),DATA!Y516,"n/a")</f>
        <v>9.6000000000000002E-2</v>
      </c>
      <c r="I4112" s="88">
        <f>+IF(ISNUMBER(DATA!AH516),DATA!AH516,"n/a")</f>
        <v>13.69</v>
      </c>
      <c r="J4112" s="78">
        <f>+IF(ISNUMBER(DATA!AI516),DATA!AI516,"n/a")</f>
        <v>8.7999999999999995E-2</v>
      </c>
      <c r="K4112" s="88">
        <f>+IF(ISNUMBER(DATA!AR516),DATA!AR516,"n/a")</f>
        <v>13.24</v>
      </c>
      <c r="L4112" s="78">
        <f>+IF(ISNUMBER(DATA!AS516),DATA!AS516,"n/a")</f>
        <v>5.0999999999999997E-2</v>
      </c>
      <c r="M4112" s="67"/>
      <c r="N4112" s="67"/>
      <c r="O4112" s="67"/>
      <c r="P4112" s="67"/>
      <c r="Q4112" s="67"/>
      <c r="S4112" s="71"/>
      <c r="U4112" s="71"/>
      <c r="W4112" s="71"/>
      <c r="Y4112" s="71"/>
    </row>
    <row r="4113" spans="1:25" s="70" customFormat="1" x14ac:dyDescent="0.2">
      <c r="A4113" s="67" t="s">
        <v>20</v>
      </c>
      <c r="B4113" s="67" t="s">
        <v>23</v>
      </c>
      <c r="C4113" s="67" t="s">
        <v>10</v>
      </c>
      <c r="D4113" s="67" t="s">
        <v>300</v>
      </c>
      <c r="E4113" s="88">
        <f>+IF(ISNUMBER(DATA!N517),DATA!N517,"n/a")</f>
        <v>14.01</v>
      </c>
      <c r="F4113" s="78">
        <f>+IF(ISNUMBER(DATA!O517),DATA!O517,"n/a")</f>
        <v>0.31900000000000001</v>
      </c>
      <c r="G4113" s="88">
        <f>+IF(ISNUMBER(DATA!X517),DATA!X517,"n/a")</f>
        <v>14.87</v>
      </c>
      <c r="H4113" s="78">
        <f>+IF(ISNUMBER(DATA!Y517),DATA!Y517,"n/a")</f>
        <v>0.29499999999999998</v>
      </c>
      <c r="I4113" s="88">
        <f>+IF(ISNUMBER(DATA!AH517),DATA!AH517,"n/a")</f>
        <v>15.15</v>
      </c>
      <c r="J4113" s="78">
        <f>+IF(ISNUMBER(DATA!AI517),DATA!AI517,"n/a")</f>
        <v>0.153</v>
      </c>
      <c r="K4113" s="88">
        <f>+IF(ISNUMBER(DATA!AR517),DATA!AR517,"n/a")</f>
        <v>14.21</v>
      </c>
      <c r="L4113" s="78">
        <f>+IF(ISNUMBER(DATA!AS517),DATA!AS517,"n/a")</f>
        <v>-5.0000000000000001E-3</v>
      </c>
      <c r="M4113" s="67"/>
      <c r="N4113" s="67"/>
      <c r="O4113" s="67"/>
      <c r="P4113" s="67"/>
      <c r="Q4113" s="67"/>
      <c r="S4113" s="71"/>
      <c r="U4113" s="71"/>
      <c r="W4113" s="71"/>
      <c r="Y4113" s="71"/>
    </row>
    <row r="4114" spans="1:25" s="70" customFormat="1" x14ac:dyDescent="0.2">
      <c r="A4114" s="67" t="s">
        <v>20</v>
      </c>
      <c r="B4114" s="67" t="s">
        <v>23</v>
      </c>
      <c r="C4114" s="67" t="s">
        <v>10</v>
      </c>
      <c r="D4114" s="67" t="s">
        <v>301</v>
      </c>
      <c r="E4114" s="88">
        <f>+IF(ISNUMBER(DATA!N518),DATA!N518,"n/a")</f>
        <v>12.49</v>
      </c>
      <c r="F4114" s="78">
        <f>+IF(ISNUMBER(DATA!O518),DATA!O518,"n/a")</f>
        <v>-1.9E-2</v>
      </c>
      <c r="G4114" s="88">
        <f>+IF(ISNUMBER(DATA!X518),DATA!X518,"n/a")</f>
        <v>12.55</v>
      </c>
      <c r="H4114" s="78">
        <f>+IF(ISNUMBER(DATA!Y518),DATA!Y518,"n/a")</f>
        <v>-0.154</v>
      </c>
      <c r="I4114" s="88">
        <f>+IF(ISNUMBER(DATA!AH518),DATA!AH518,"n/a")</f>
        <v>12.57</v>
      </c>
      <c r="J4114" s="78">
        <f>+IF(ISNUMBER(DATA!AI518),DATA!AI518,"n/a")</f>
        <v>-0.17199999999999999</v>
      </c>
      <c r="K4114" s="88">
        <f>+IF(ISNUMBER(DATA!AR518),DATA!AR518,"n/a")</f>
        <v>12.59</v>
      </c>
      <c r="L4114" s="78">
        <f>+IF(ISNUMBER(DATA!AS518),DATA!AS518,"n/a")</f>
        <v>-0.14099999999999999</v>
      </c>
      <c r="M4114" s="67"/>
      <c r="N4114" s="67"/>
      <c r="O4114" s="67"/>
      <c r="P4114" s="67"/>
      <c r="Q4114" s="67"/>
      <c r="S4114" s="71"/>
      <c r="U4114" s="71"/>
      <c r="W4114" s="71"/>
      <c r="Y4114" s="71"/>
    </row>
    <row r="4115" spans="1:25" s="70" customFormat="1" x14ac:dyDescent="0.2">
      <c r="A4115" s="67" t="s">
        <v>20</v>
      </c>
      <c r="B4115" s="67" t="s">
        <v>23</v>
      </c>
      <c r="C4115" s="67" t="s">
        <v>10</v>
      </c>
      <c r="D4115" s="67" t="s">
        <v>302</v>
      </c>
      <c r="E4115" s="88">
        <f>+IF(ISNUMBER(DATA!N519),DATA!N519,"n/a")</f>
        <v>15.62</v>
      </c>
      <c r="F4115" s="78">
        <f>+IF(ISNUMBER(DATA!O519),DATA!O519,"n/a")</f>
        <v>3.5999999999999997E-2</v>
      </c>
      <c r="G4115" s="88">
        <f>+IF(ISNUMBER(DATA!X519),DATA!X519,"n/a")</f>
        <v>15.47</v>
      </c>
      <c r="H4115" s="78">
        <f>+IF(ISNUMBER(DATA!Y519),DATA!Y519,"n/a")</f>
        <v>3.2000000000000001E-2</v>
      </c>
      <c r="I4115" s="88">
        <f>+IF(ISNUMBER(DATA!AH519),DATA!AH519,"n/a")</f>
        <v>14.62</v>
      </c>
      <c r="J4115" s="78">
        <f>+IF(ISNUMBER(DATA!AI519),DATA!AI519,"n/a")</f>
        <v>-2.4E-2</v>
      </c>
      <c r="K4115" s="88">
        <f>+IF(ISNUMBER(DATA!AR519),DATA!AR519,"n/a")</f>
        <v>14.81</v>
      </c>
      <c r="L4115" s="78">
        <f>+IF(ISNUMBER(DATA!AS519),DATA!AS519,"n/a")</f>
        <v>-1.4E-2</v>
      </c>
      <c r="M4115" s="67"/>
      <c r="N4115" s="67"/>
      <c r="O4115" s="67"/>
      <c r="P4115" s="67"/>
      <c r="Q4115" s="67"/>
      <c r="S4115" s="71"/>
      <c r="U4115" s="71"/>
      <c r="W4115" s="71"/>
      <c r="Y4115" s="71"/>
    </row>
    <row r="4116" spans="1:25" s="70" customFormat="1" x14ac:dyDescent="0.2">
      <c r="A4116" s="67" t="s">
        <v>20</v>
      </c>
      <c r="B4116" s="67" t="s">
        <v>23</v>
      </c>
      <c r="C4116" s="67" t="s">
        <v>10</v>
      </c>
      <c r="D4116" s="67" t="s">
        <v>303</v>
      </c>
      <c r="E4116" s="88">
        <f>+IF(ISNUMBER(DATA!N520),DATA!N520,"n/a")</f>
        <v>13.34</v>
      </c>
      <c r="F4116" s="78">
        <f>+IF(ISNUMBER(DATA!O520),DATA!O520,"n/a")</f>
        <v>3.2000000000000001E-2</v>
      </c>
      <c r="G4116" s="88">
        <f>+IF(ISNUMBER(DATA!X520),DATA!X520,"n/a")</f>
        <v>13.06</v>
      </c>
      <c r="H4116" s="78">
        <f>+IF(ISNUMBER(DATA!Y520),DATA!Y520,"n/a")</f>
        <v>1.2999999999999999E-2</v>
      </c>
      <c r="I4116" s="88">
        <f>+IF(ISNUMBER(DATA!AH520),DATA!AH520,"n/a")</f>
        <v>12.9</v>
      </c>
      <c r="J4116" s="78">
        <f>+IF(ISNUMBER(DATA!AI520),DATA!AI520,"n/a")</f>
        <v>0</v>
      </c>
      <c r="K4116" s="88">
        <f>+IF(ISNUMBER(DATA!AR520),DATA!AR520,"n/a")</f>
        <v>12.91</v>
      </c>
      <c r="L4116" s="78">
        <f>+IF(ISNUMBER(DATA!AS520),DATA!AS520,"n/a")</f>
        <v>3.0000000000000001E-3</v>
      </c>
      <c r="M4116" s="67"/>
      <c r="N4116" s="67"/>
      <c r="O4116" s="67"/>
      <c r="P4116" s="67"/>
      <c r="Q4116" s="67"/>
      <c r="S4116" s="71"/>
      <c r="U4116" s="71"/>
      <c r="W4116" s="71"/>
      <c r="Y4116" s="71"/>
    </row>
    <row r="4117" spans="1:25" s="70" customFormat="1" x14ac:dyDescent="0.2">
      <c r="A4117" s="67" t="s">
        <v>20</v>
      </c>
      <c r="B4117" s="67" t="s">
        <v>23</v>
      </c>
      <c r="C4117" s="67" t="s">
        <v>10</v>
      </c>
      <c r="D4117" s="67" t="s">
        <v>304</v>
      </c>
      <c r="E4117" s="88">
        <f>+IF(ISNUMBER(DATA!N521),DATA!N521,"n/a")</f>
        <v>15.13</v>
      </c>
      <c r="F4117" s="78">
        <f>+IF(ISNUMBER(DATA!O521),DATA!O521,"n/a")</f>
        <v>0.26</v>
      </c>
      <c r="G4117" s="88">
        <f>+IF(ISNUMBER(DATA!X521),DATA!X521,"n/a")</f>
        <v>15.53</v>
      </c>
      <c r="H4117" s="78">
        <f>+IF(ISNUMBER(DATA!Y521),DATA!Y521,"n/a")</f>
        <v>0.185</v>
      </c>
      <c r="I4117" s="88">
        <f>+IF(ISNUMBER(DATA!AH521),DATA!AH521,"n/a")</f>
        <v>15.72</v>
      </c>
      <c r="J4117" s="78">
        <f>+IF(ISNUMBER(DATA!AI521),DATA!AI521,"n/a")</f>
        <v>0.192</v>
      </c>
      <c r="K4117" s="88">
        <f>+IF(ISNUMBER(DATA!AR521),DATA!AR521,"n/a")</f>
        <v>14.9</v>
      </c>
      <c r="L4117" s="78">
        <f>+IF(ISNUMBER(DATA!AS521),DATA!AS521,"n/a")</f>
        <v>0.10199999999999999</v>
      </c>
      <c r="M4117" s="67"/>
      <c r="N4117" s="67"/>
      <c r="O4117" s="67"/>
      <c r="P4117" s="67"/>
      <c r="Q4117" s="67"/>
      <c r="S4117" s="71"/>
      <c r="U4117" s="71"/>
      <c r="W4117" s="71"/>
      <c r="Y4117" s="71"/>
    </row>
    <row r="4118" spans="1:25" s="70" customFormat="1" x14ac:dyDescent="0.2">
      <c r="A4118" s="67" t="s">
        <v>20</v>
      </c>
      <c r="B4118" s="67" t="s">
        <v>23</v>
      </c>
      <c r="C4118" s="67" t="s">
        <v>10</v>
      </c>
      <c r="D4118" s="67" t="s">
        <v>305</v>
      </c>
      <c r="E4118" s="88">
        <f>+IF(ISNUMBER(DATA!N522),DATA!N522,"n/a")</f>
        <v>11.92</v>
      </c>
      <c r="F4118" s="78">
        <f>+IF(ISNUMBER(DATA!O522),DATA!O522,"n/a")</f>
        <v>-7.1999999999999995E-2</v>
      </c>
      <c r="G4118" s="88">
        <f>+IF(ISNUMBER(DATA!X522),DATA!X522,"n/a")</f>
        <v>12.34</v>
      </c>
      <c r="H4118" s="78">
        <f>+IF(ISNUMBER(DATA!Y522),DATA!Y522,"n/a")</f>
        <v>-0.13300000000000001</v>
      </c>
      <c r="I4118" s="88">
        <f>+IF(ISNUMBER(DATA!AH522),DATA!AH522,"n/a")</f>
        <v>12.35</v>
      </c>
      <c r="J4118" s="78">
        <f>+IF(ISNUMBER(DATA!AI522),DATA!AI522,"n/a")</f>
        <v>-0.13600000000000001</v>
      </c>
      <c r="K4118" s="88">
        <f>+IF(ISNUMBER(DATA!AR522),DATA!AR522,"n/a")</f>
        <v>12.48</v>
      </c>
      <c r="L4118" s="78">
        <f>+IF(ISNUMBER(DATA!AS522),DATA!AS522,"n/a")</f>
        <v>-0.123</v>
      </c>
      <c r="M4118" s="67"/>
      <c r="N4118" s="67"/>
      <c r="O4118" s="67"/>
      <c r="P4118" s="67"/>
      <c r="Q4118" s="67"/>
      <c r="S4118" s="71"/>
      <c r="U4118" s="71"/>
      <c r="W4118" s="71"/>
      <c r="Y4118" s="71"/>
    </row>
    <row r="4119" spans="1:25" s="70" customFormat="1" x14ac:dyDescent="0.2">
      <c r="A4119" s="67" t="s">
        <v>20</v>
      </c>
      <c r="B4119" s="67" t="s">
        <v>23</v>
      </c>
      <c r="C4119" s="67" t="s">
        <v>10</v>
      </c>
      <c r="D4119" s="67" t="s">
        <v>306</v>
      </c>
      <c r="E4119" s="88">
        <f>+IF(ISNUMBER(DATA!N523),DATA!N523,"n/a")</f>
        <v>14.54</v>
      </c>
      <c r="F4119" s="78">
        <f>+IF(ISNUMBER(DATA!O523),DATA!O523,"n/a")</f>
        <v>0.16200000000000001</v>
      </c>
      <c r="G4119" s="88">
        <f>+IF(ISNUMBER(DATA!X523),DATA!X523,"n/a")</f>
        <v>14.88</v>
      </c>
      <c r="H4119" s="78">
        <f>+IF(ISNUMBER(DATA!Y523),DATA!Y523,"n/a")</f>
        <v>0.216</v>
      </c>
      <c r="I4119" s="88">
        <f>+IF(ISNUMBER(DATA!AH523),DATA!AH523,"n/a")</f>
        <v>14.89</v>
      </c>
      <c r="J4119" s="78">
        <f>+IF(ISNUMBER(DATA!AI523),DATA!AI523,"n/a")</f>
        <v>0.17199999999999999</v>
      </c>
      <c r="K4119" s="88">
        <f>+IF(ISNUMBER(DATA!AR523),DATA!AR523,"n/a")</f>
        <v>14.1</v>
      </c>
      <c r="L4119" s="78">
        <f>+IF(ISNUMBER(DATA!AS523),DATA!AS523,"n/a")</f>
        <v>8.3000000000000004E-2</v>
      </c>
      <c r="M4119" s="67"/>
      <c r="N4119" s="67"/>
      <c r="O4119" s="67"/>
      <c r="P4119" s="67"/>
      <c r="Q4119" s="67"/>
      <c r="S4119" s="71"/>
      <c r="U4119" s="71"/>
      <c r="W4119" s="71"/>
      <c r="Y4119" s="71"/>
    </row>
    <row r="4120" spans="1:25" s="70" customFormat="1" x14ac:dyDescent="0.2">
      <c r="A4120" s="67" t="s">
        <v>20</v>
      </c>
      <c r="B4120" s="67" t="s">
        <v>23</v>
      </c>
      <c r="C4120" s="67" t="s">
        <v>10</v>
      </c>
      <c r="D4120" s="67" t="s">
        <v>307</v>
      </c>
      <c r="E4120" s="88">
        <f>+IF(ISNUMBER(DATA!N524),DATA!N524,"n/a")</f>
        <v>12.7</v>
      </c>
      <c r="F4120" s="78">
        <f>+IF(ISNUMBER(DATA!O524),DATA!O524,"n/a")</f>
        <v>3.2000000000000001E-2</v>
      </c>
      <c r="G4120" s="88">
        <f>+IF(ISNUMBER(DATA!X524),DATA!X524,"n/a")</f>
        <v>12.53</v>
      </c>
      <c r="H4120" s="78">
        <f>+IF(ISNUMBER(DATA!Y524),DATA!Y524,"n/a")</f>
        <v>2.4E-2</v>
      </c>
      <c r="I4120" s="88">
        <f>+IF(ISNUMBER(DATA!AH524),DATA!AH524,"n/a")</f>
        <v>12.32</v>
      </c>
      <c r="J4120" s="78">
        <f>+IF(ISNUMBER(DATA!AI524),DATA!AI524,"n/a")</f>
        <v>1.2E-2</v>
      </c>
      <c r="K4120" s="88">
        <f>+IF(ISNUMBER(DATA!AR524),DATA!AR524,"n/a")</f>
        <v>12.44</v>
      </c>
      <c r="L4120" s="78">
        <f>+IF(ISNUMBER(DATA!AS524),DATA!AS524,"n/a")</f>
        <v>-8.0000000000000002E-3</v>
      </c>
      <c r="M4120" s="67"/>
      <c r="N4120" s="67"/>
      <c r="O4120" s="67"/>
      <c r="P4120" s="67"/>
      <c r="Q4120" s="67"/>
      <c r="S4120" s="71"/>
      <c r="U4120" s="71"/>
      <c r="W4120" s="71"/>
      <c r="Y4120" s="71"/>
    </row>
    <row r="4121" spans="1:25" s="70" customFormat="1" x14ac:dyDescent="0.2">
      <c r="A4121" s="67" t="s">
        <v>20</v>
      </c>
      <c r="B4121" s="67" t="s">
        <v>23</v>
      </c>
      <c r="C4121" s="67" t="s">
        <v>10</v>
      </c>
      <c r="D4121" s="67" t="s">
        <v>308</v>
      </c>
      <c r="E4121" s="88">
        <f>+IF(ISNUMBER(DATA!N525),DATA!N525,"n/a")</f>
        <v>15.52</v>
      </c>
      <c r="F4121" s="78" t="str">
        <f>+IF(ISNUMBER(DATA!O525),DATA!O525,"n/a")</f>
        <v>n/a</v>
      </c>
      <c r="G4121" s="88">
        <f>+IF(ISNUMBER(DATA!X525),DATA!X525,"n/a")</f>
        <v>15.6</v>
      </c>
      <c r="H4121" s="78" t="str">
        <f>+IF(ISNUMBER(DATA!Y525),DATA!Y525,"n/a")</f>
        <v>n/a</v>
      </c>
      <c r="I4121" s="88">
        <f>+IF(ISNUMBER(DATA!AH525),DATA!AH525,"n/a")</f>
        <v>15.6</v>
      </c>
      <c r="J4121" s="78" t="str">
        <f>+IF(ISNUMBER(DATA!AI525),DATA!AI525,"n/a")</f>
        <v>n/a</v>
      </c>
      <c r="K4121" s="88">
        <f>+IF(ISNUMBER(DATA!AR525),DATA!AR525,"n/a")</f>
        <v>15.6</v>
      </c>
      <c r="L4121" s="78">
        <f>+IF(ISNUMBER(DATA!AS525),DATA!AS525,"n/a")</f>
        <v>0.23100000000000001</v>
      </c>
      <c r="M4121" s="67"/>
      <c r="N4121" s="67"/>
      <c r="O4121" s="67"/>
      <c r="P4121" s="67"/>
      <c r="Q4121" s="67"/>
      <c r="S4121" s="71"/>
      <c r="U4121" s="71"/>
      <c r="W4121" s="71"/>
      <c r="Y4121" s="71"/>
    </row>
    <row r="4122" spans="1:25" s="70" customFormat="1" x14ac:dyDescent="0.2">
      <c r="A4122" s="67" t="s">
        <v>20</v>
      </c>
      <c r="B4122" s="67" t="s">
        <v>23</v>
      </c>
      <c r="C4122" s="67" t="s">
        <v>10</v>
      </c>
      <c r="D4122" s="67" t="s">
        <v>309</v>
      </c>
      <c r="E4122" s="88">
        <f>+IF(ISNUMBER(DATA!N526),DATA!N526,"n/a")</f>
        <v>14.36</v>
      </c>
      <c r="F4122" s="78">
        <f>+IF(ISNUMBER(DATA!O526),DATA!O526,"n/a")</f>
        <v>1E-3</v>
      </c>
      <c r="G4122" s="88">
        <f>+IF(ISNUMBER(DATA!X526),DATA!X526,"n/a")</f>
        <v>14.36</v>
      </c>
      <c r="H4122" s="78">
        <f>+IF(ISNUMBER(DATA!Y526),DATA!Y526,"n/a")</f>
        <v>0</v>
      </c>
      <c r="I4122" s="88">
        <f>+IF(ISNUMBER(DATA!AH526),DATA!AH526,"n/a")</f>
        <v>14.36</v>
      </c>
      <c r="J4122" s="78">
        <f>+IF(ISNUMBER(DATA!AI526),DATA!AI526,"n/a")</f>
        <v>1E-3</v>
      </c>
      <c r="K4122" s="88">
        <f>+IF(ISNUMBER(DATA!AR526),DATA!AR526,"n/a")</f>
        <v>14.36</v>
      </c>
      <c r="L4122" s="78">
        <f>+IF(ISNUMBER(DATA!AS526),DATA!AS526,"n/a")</f>
        <v>1E-3</v>
      </c>
      <c r="M4122" s="67"/>
      <c r="N4122" s="67"/>
      <c r="O4122" s="67"/>
      <c r="P4122" s="67"/>
      <c r="Q4122" s="67"/>
      <c r="S4122" s="71"/>
      <c r="U4122" s="71"/>
      <c r="W4122" s="71"/>
      <c r="Y4122" s="71"/>
    </row>
    <row r="4123" spans="1:25" s="70" customFormat="1" x14ac:dyDescent="0.2">
      <c r="A4123" s="67" t="s">
        <v>20</v>
      </c>
      <c r="B4123" s="67" t="s">
        <v>23</v>
      </c>
      <c r="C4123" s="67" t="s">
        <v>10</v>
      </c>
      <c r="D4123" s="67" t="s">
        <v>310</v>
      </c>
      <c r="E4123" s="88">
        <f>+IF(ISNUMBER(DATA!N527),DATA!N527,"n/a")</f>
        <v>15.55</v>
      </c>
      <c r="F4123" s="78" t="str">
        <f>+IF(ISNUMBER(DATA!O527),DATA!O527,"n/a")</f>
        <v>n/a</v>
      </c>
      <c r="G4123" s="88">
        <f>+IF(ISNUMBER(DATA!X527),DATA!X527,"n/a")</f>
        <v>15.45</v>
      </c>
      <c r="H4123" s="78" t="str">
        <f>+IF(ISNUMBER(DATA!Y527),DATA!Y527,"n/a")</f>
        <v>n/a</v>
      </c>
      <c r="I4123" s="88">
        <f>+IF(ISNUMBER(DATA!AH527),DATA!AH527,"n/a")</f>
        <v>15.46</v>
      </c>
      <c r="J4123" s="78" t="str">
        <f>+IF(ISNUMBER(DATA!AI527),DATA!AI527,"n/a")</f>
        <v>n/a</v>
      </c>
      <c r="K4123" s="88">
        <f>+IF(ISNUMBER(DATA!AR527),DATA!AR527,"n/a")</f>
        <v>15.41</v>
      </c>
      <c r="L4123" s="78" t="str">
        <f>+IF(ISNUMBER(DATA!AS527),DATA!AS527,"n/a")</f>
        <v>n/a</v>
      </c>
      <c r="M4123" s="67"/>
      <c r="N4123" s="67"/>
      <c r="O4123" s="67"/>
      <c r="P4123" s="67"/>
      <c r="Q4123" s="67"/>
      <c r="S4123" s="71"/>
      <c r="U4123" s="71"/>
      <c r="W4123" s="71"/>
      <c r="Y4123" s="71"/>
    </row>
    <row r="4124" spans="1:25" s="70" customFormat="1" x14ac:dyDescent="0.2">
      <c r="A4124" s="67" t="s">
        <v>20</v>
      </c>
      <c r="B4124" s="67" t="s">
        <v>23</v>
      </c>
      <c r="C4124" s="67" t="s">
        <v>10</v>
      </c>
      <c r="D4124" s="67" t="s">
        <v>311</v>
      </c>
      <c r="E4124" s="88">
        <f>+IF(ISNUMBER(DATA!N528),DATA!N528,"n/a")</f>
        <v>13.54</v>
      </c>
      <c r="F4124" s="78">
        <f>+IF(ISNUMBER(DATA!O528),DATA!O528,"n/a")</f>
        <v>0.15</v>
      </c>
      <c r="G4124" s="88">
        <f>+IF(ISNUMBER(DATA!X528),DATA!X528,"n/a")</f>
        <v>13.67</v>
      </c>
      <c r="H4124" s="78">
        <f>+IF(ISNUMBER(DATA!Y528),DATA!Y528,"n/a")</f>
        <v>0.125</v>
      </c>
      <c r="I4124" s="88">
        <f>+IF(ISNUMBER(DATA!AH528),DATA!AH528,"n/a")</f>
        <v>13.72</v>
      </c>
      <c r="J4124" s="78">
        <f>+IF(ISNUMBER(DATA!AI528),DATA!AI528,"n/a")</f>
        <v>6.0999999999999999E-2</v>
      </c>
      <c r="K4124" s="88">
        <f>+IF(ISNUMBER(DATA!AR528),DATA!AR528,"n/a")</f>
        <v>13.59</v>
      </c>
      <c r="L4124" s="78">
        <f>+IF(ISNUMBER(DATA!AS528),DATA!AS528,"n/a")</f>
        <v>2.1999999999999999E-2</v>
      </c>
      <c r="M4124" s="67"/>
      <c r="N4124" s="67"/>
      <c r="O4124" s="67"/>
      <c r="P4124" s="67"/>
      <c r="Q4124" s="67"/>
      <c r="S4124" s="71"/>
      <c r="U4124" s="71"/>
      <c r="W4124" s="71"/>
      <c r="Y4124" s="71"/>
    </row>
    <row r="4125" spans="1:25" s="70" customFormat="1" x14ac:dyDescent="0.2">
      <c r="A4125" s="67" t="s">
        <v>20</v>
      </c>
      <c r="B4125" s="67" t="s">
        <v>23</v>
      </c>
      <c r="C4125" s="67" t="s">
        <v>10</v>
      </c>
      <c r="D4125" s="67" t="s">
        <v>312</v>
      </c>
      <c r="E4125" s="88">
        <f>+IF(ISNUMBER(DATA!N529),DATA!N529,"n/a")</f>
        <v>11.66</v>
      </c>
      <c r="F4125" s="78">
        <f>+IF(ISNUMBER(DATA!O529),DATA!O529,"n/a")</f>
        <v>5.7000000000000002E-2</v>
      </c>
      <c r="G4125" s="88">
        <f>+IF(ISNUMBER(DATA!X529),DATA!X529,"n/a")</f>
        <v>12.15</v>
      </c>
      <c r="H4125" s="78">
        <f>+IF(ISNUMBER(DATA!Y529),DATA!Y529,"n/a")</f>
        <v>6.6000000000000003E-2</v>
      </c>
      <c r="I4125" s="88">
        <f>+IF(ISNUMBER(DATA!AH529),DATA!AH529,"n/a")</f>
        <v>12.32</v>
      </c>
      <c r="J4125" s="78">
        <f>+IF(ISNUMBER(DATA!AI529),DATA!AI529,"n/a")</f>
        <v>8.9999999999999993E-3</v>
      </c>
      <c r="K4125" s="88">
        <f>+IF(ISNUMBER(DATA!AR529),DATA!AR529,"n/a")</f>
        <v>12.36</v>
      </c>
      <c r="L4125" s="78">
        <f>+IF(ISNUMBER(DATA!AS529),DATA!AS529,"n/a")</f>
        <v>6.0000000000000001E-3</v>
      </c>
      <c r="M4125" s="67"/>
      <c r="N4125" s="67"/>
      <c r="O4125" s="67"/>
      <c r="P4125" s="67"/>
      <c r="Q4125" s="67"/>
      <c r="S4125" s="71"/>
      <c r="U4125" s="71"/>
      <c r="W4125" s="71"/>
      <c r="Y4125" s="71"/>
    </row>
    <row r="4126" spans="1:25" s="70" customFormat="1" x14ac:dyDescent="0.2">
      <c r="A4126" s="67" t="s">
        <v>20</v>
      </c>
      <c r="B4126" s="67" t="s">
        <v>23</v>
      </c>
      <c r="C4126" s="67" t="s">
        <v>10</v>
      </c>
      <c r="D4126" s="67" t="s">
        <v>313</v>
      </c>
      <c r="E4126" s="88">
        <f>+IF(ISNUMBER(DATA!N530),DATA!N530,"n/a")</f>
        <v>11.04</v>
      </c>
      <c r="F4126" s="78">
        <f>+IF(ISNUMBER(DATA!O530),DATA!O530,"n/a")</f>
        <v>0.192</v>
      </c>
      <c r="G4126" s="88">
        <f>+IF(ISNUMBER(DATA!X530),DATA!X530,"n/a")</f>
        <v>11.64</v>
      </c>
      <c r="H4126" s="78">
        <f>+IF(ISNUMBER(DATA!Y530),DATA!Y530,"n/a")</f>
        <v>0.25600000000000001</v>
      </c>
      <c r="I4126" s="88">
        <f>+IF(ISNUMBER(DATA!AH530),DATA!AH530,"n/a")</f>
        <v>11.85</v>
      </c>
      <c r="J4126" s="78">
        <f>+IF(ISNUMBER(DATA!AI530),DATA!AI530,"n/a")</f>
        <v>0.152</v>
      </c>
      <c r="K4126" s="88">
        <f>+IF(ISNUMBER(DATA!AR530),DATA!AR530,"n/a")</f>
        <v>11.68</v>
      </c>
      <c r="L4126" s="78">
        <f>+IF(ISNUMBER(DATA!AS530),DATA!AS530,"n/a")</f>
        <v>4.9000000000000002E-2</v>
      </c>
      <c r="M4126" s="67"/>
      <c r="N4126" s="67"/>
      <c r="O4126" s="67"/>
      <c r="P4126" s="67"/>
      <c r="Q4126" s="67"/>
      <c r="S4126" s="71"/>
      <c r="U4126" s="71"/>
      <c r="W4126" s="71"/>
      <c r="Y4126" s="71"/>
    </row>
    <row r="4127" spans="1:25" s="70" customFormat="1" x14ac:dyDescent="0.2">
      <c r="A4127" s="67" t="s">
        <v>20</v>
      </c>
      <c r="B4127" s="67" t="s">
        <v>23</v>
      </c>
      <c r="C4127" s="67" t="s">
        <v>10</v>
      </c>
      <c r="D4127" s="67" t="s">
        <v>314</v>
      </c>
      <c r="E4127" s="88">
        <f>+IF(ISNUMBER(DATA!N531),DATA!N531,"n/a")</f>
        <v>12.97</v>
      </c>
      <c r="F4127" s="78">
        <f>+IF(ISNUMBER(DATA!O531),DATA!O531,"n/a")</f>
        <v>-4.0000000000000001E-3</v>
      </c>
      <c r="G4127" s="88">
        <f>+IF(ISNUMBER(DATA!X531),DATA!X531,"n/a")</f>
        <v>13.03</v>
      </c>
      <c r="H4127" s="78">
        <f>+IF(ISNUMBER(DATA!Y531),DATA!Y531,"n/a")</f>
        <v>1E-3</v>
      </c>
      <c r="I4127" s="88">
        <f>+IF(ISNUMBER(DATA!AH531),DATA!AH531,"n/a")</f>
        <v>12.89</v>
      </c>
      <c r="J4127" s="78">
        <f>+IF(ISNUMBER(DATA!AI531),DATA!AI531,"n/a")</f>
        <v>-0.01</v>
      </c>
      <c r="K4127" s="88">
        <f>+IF(ISNUMBER(DATA!AR531),DATA!AR531,"n/a")</f>
        <v>12.92</v>
      </c>
      <c r="L4127" s="78">
        <f>+IF(ISNUMBER(DATA!AS531),DATA!AS531,"n/a")</f>
        <v>3.0000000000000001E-3</v>
      </c>
      <c r="M4127" s="67"/>
      <c r="N4127" s="67"/>
      <c r="O4127" s="67"/>
      <c r="P4127" s="67"/>
      <c r="Q4127" s="67"/>
      <c r="S4127" s="71"/>
      <c r="U4127" s="71"/>
      <c r="W4127" s="71"/>
      <c r="Y4127" s="71"/>
    </row>
    <row r="4128" spans="1:25" s="70" customFormat="1" x14ac:dyDescent="0.2">
      <c r="A4128" s="67" t="s">
        <v>20</v>
      </c>
      <c r="B4128" s="67" t="s">
        <v>23</v>
      </c>
      <c r="C4128" s="67" t="s">
        <v>10</v>
      </c>
      <c r="D4128" s="67" t="s">
        <v>315</v>
      </c>
      <c r="E4128" s="88">
        <f>+IF(ISNUMBER(DATA!N532),DATA!N532,"n/a")</f>
        <v>15.93</v>
      </c>
      <c r="F4128" s="78">
        <f>+IF(ISNUMBER(DATA!O532),DATA!O532,"n/a")</f>
        <v>-8.0000000000000002E-3</v>
      </c>
      <c r="G4128" s="88">
        <f>+IF(ISNUMBER(DATA!X532),DATA!X532,"n/a")</f>
        <v>15.98</v>
      </c>
      <c r="H4128" s="78">
        <f>+IF(ISNUMBER(DATA!Y532),DATA!Y532,"n/a")</f>
        <v>-2E-3</v>
      </c>
      <c r="I4128" s="88">
        <f>+IF(ISNUMBER(DATA!AH532),DATA!AH532,"n/a")</f>
        <v>16.18</v>
      </c>
      <c r="J4128" s="78">
        <f>+IF(ISNUMBER(DATA!AI532),DATA!AI532,"n/a")</f>
        <v>0.04</v>
      </c>
      <c r="K4128" s="88">
        <f>+IF(ISNUMBER(DATA!AR532),DATA!AR532,"n/a")</f>
        <v>16.47</v>
      </c>
      <c r="L4128" s="78">
        <f>+IF(ISNUMBER(DATA!AS532),DATA!AS532,"n/a")</f>
        <v>4.8000000000000001E-2</v>
      </c>
      <c r="M4128" s="67"/>
      <c r="N4128" s="67"/>
      <c r="O4128" s="67"/>
      <c r="P4128" s="67"/>
      <c r="Q4128" s="67"/>
      <c r="S4128" s="71"/>
      <c r="U4128" s="71"/>
      <c r="W4128" s="71"/>
      <c r="Y4128" s="71"/>
    </row>
    <row r="4129" spans="1:25" s="70" customFormat="1" x14ac:dyDescent="0.2">
      <c r="A4129" s="67" t="s">
        <v>20</v>
      </c>
      <c r="B4129" s="67" t="s">
        <v>23</v>
      </c>
      <c r="C4129" s="67" t="s">
        <v>10</v>
      </c>
      <c r="D4129" s="67" t="s">
        <v>316</v>
      </c>
      <c r="E4129" s="88">
        <f>+IF(ISNUMBER(DATA!N533),DATA!N533,"n/a")</f>
        <v>13.7</v>
      </c>
      <c r="F4129" s="78">
        <f>+IF(ISNUMBER(DATA!O533),DATA!O533,"n/a")</f>
        <v>0.14699999999999999</v>
      </c>
      <c r="G4129" s="88">
        <f>+IF(ISNUMBER(DATA!X533),DATA!X533,"n/a")</f>
        <v>13.62</v>
      </c>
      <c r="H4129" s="78">
        <f>+IF(ISNUMBER(DATA!Y533),DATA!Y533,"n/a")</f>
        <v>0.11</v>
      </c>
      <c r="I4129" s="88">
        <f>+IF(ISNUMBER(DATA!AH533),DATA!AH533,"n/a")</f>
        <v>13.55</v>
      </c>
      <c r="J4129" s="78">
        <f>+IF(ISNUMBER(DATA!AI533),DATA!AI533,"n/a")</f>
        <v>8.4000000000000005E-2</v>
      </c>
      <c r="K4129" s="88">
        <f>+IF(ISNUMBER(DATA!AR533),DATA!AR533,"n/a")</f>
        <v>13.43</v>
      </c>
      <c r="L4129" s="78">
        <f>+IF(ISNUMBER(DATA!AS533),DATA!AS533,"n/a")</f>
        <v>6.4000000000000001E-2</v>
      </c>
      <c r="M4129" s="67"/>
      <c r="N4129" s="67"/>
      <c r="O4129" s="67"/>
      <c r="P4129" s="67"/>
      <c r="Q4129" s="67"/>
      <c r="S4129" s="71"/>
      <c r="U4129" s="71"/>
      <c r="W4129" s="71"/>
      <c r="Y4129" s="71"/>
    </row>
    <row r="4130" spans="1:25" s="70" customFormat="1" x14ac:dyDescent="0.2">
      <c r="A4130" s="67" t="s">
        <v>20</v>
      </c>
      <c r="B4130" s="67" t="s">
        <v>23</v>
      </c>
      <c r="C4130" s="67" t="s">
        <v>10</v>
      </c>
      <c r="D4130" s="67" t="s">
        <v>317</v>
      </c>
      <c r="E4130" s="88">
        <f>+IF(ISNUMBER(DATA!N534),DATA!N534,"n/a")</f>
        <v>13.65</v>
      </c>
      <c r="F4130" s="78">
        <f>+IF(ISNUMBER(DATA!O534),DATA!O534,"n/a")</f>
        <v>-3.3000000000000002E-2</v>
      </c>
      <c r="G4130" s="88">
        <f>+IF(ISNUMBER(DATA!X534),DATA!X534,"n/a")</f>
        <v>13.79</v>
      </c>
      <c r="H4130" s="78">
        <f>+IF(ISNUMBER(DATA!Y534),DATA!Y534,"n/a")</f>
        <v>-0.02</v>
      </c>
      <c r="I4130" s="88">
        <f>+IF(ISNUMBER(DATA!AH534),DATA!AH534,"n/a")</f>
        <v>13.59</v>
      </c>
      <c r="J4130" s="78">
        <f>+IF(ISNUMBER(DATA!AI534),DATA!AI534,"n/a")</f>
        <v>-3.5000000000000003E-2</v>
      </c>
      <c r="K4130" s="88">
        <f>+IF(ISNUMBER(DATA!AR534),DATA!AR534,"n/a")</f>
        <v>13.81</v>
      </c>
      <c r="L4130" s="78">
        <f>+IF(ISNUMBER(DATA!AS534),DATA!AS534,"n/a")</f>
        <v>3.7999999999999999E-2</v>
      </c>
      <c r="M4130" s="67"/>
      <c r="N4130" s="67"/>
      <c r="O4130" s="67"/>
      <c r="P4130" s="67"/>
      <c r="Q4130" s="67"/>
      <c r="S4130" s="71"/>
      <c r="U4130" s="71"/>
      <c r="W4130" s="71"/>
      <c r="Y4130" s="71"/>
    </row>
    <row r="4131" spans="1:25" s="70" customFormat="1" x14ac:dyDescent="0.2">
      <c r="A4131" s="67" t="s">
        <v>20</v>
      </c>
      <c r="B4131" s="67" t="s">
        <v>23</v>
      </c>
      <c r="C4131" s="67" t="s">
        <v>10</v>
      </c>
      <c r="D4131" s="67" t="s">
        <v>318</v>
      </c>
      <c r="E4131" s="88">
        <f>+IF(ISNUMBER(DATA!N535),DATA!N535,"n/a")</f>
        <v>17.62</v>
      </c>
      <c r="F4131" s="78" t="str">
        <f>+IF(ISNUMBER(DATA!O535),DATA!O535,"n/a")</f>
        <v>n/a</v>
      </c>
      <c r="G4131" s="88">
        <f>+IF(ISNUMBER(DATA!X535),DATA!X535,"n/a")</f>
        <v>17.38</v>
      </c>
      <c r="H4131" s="78" t="str">
        <f>+IF(ISNUMBER(DATA!Y535),DATA!Y535,"n/a")</f>
        <v>n/a</v>
      </c>
      <c r="I4131" s="88">
        <f>+IF(ISNUMBER(DATA!AH535),DATA!AH535,"n/a")</f>
        <v>17.47</v>
      </c>
      <c r="J4131" s="78" t="str">
        <f>+IF(ISNUMBER(DATA!AI535),DATA!AI535,"n/a")</f>
        <v>n/a</v>
      </c>
      <c r="K4131" s="88">
        <f>+IF(ISNUMBER(DATA!AR535),DATA!AR535,"n/a")</f>
        <v>17.09</v>
      </c>
      <c r="L4131" s="78" t="str">
        <f>+IF(ISNUMBER(DATA!AS535),DATA!AS535,"n/a")</f>
        <v>n/a</v>
      </c>
      <c r="M4131" s="67"/>
      <c r="N4131" s="67"/>
      <c r="O4131" s="67"/>
      <c r="P4131" s="67"/>
      <c r="Q4131" s="67"/>
      <c r="S4131" s="71"/>
      <c r="U4131" s="71"/>
      <c r="W4131" s="71"/>
      <c r="Y4131" s="71"/>
    </row>
    <row r="4132" spans="1:25" s="70" customFormat="1" x14ac:dyDescent="0.2">
      <c r="A4132" s="67" t="s">
        <v>20</v>
      </c>
      <c r="B4132" s="67" t="s">
        <v>23</v>
      </c>
      <c r="C4132" s="67" t="s">
        <v>10</v>
      </c>
      <c r="D4132" s="67" t="s">
        <v>319</v>
      </c>
      <c r="E4132" s="88">
        <f>+IF(ISNUMBER(DATA!N536),DATA!N536,"n/a")</f>
        <v>11.23</v>
      </c>
      <c r="F4132" s="78">
        <f>+IF(ISNUMBER(DATA!O536),DATA!O536,"n/a")</f>
        <v>6.0999999999999999E-2</v>
      </c>
      <c r="G4132" s="88">
        <f>+IF(ISNUMBER(DATA!X536),DATA!X536,"n/a")</f>
        <v>11.52</v>
      </c>
      <c r="H4132" s="78">
        <f>+IF(ISNUMBER(DATA!Y536),DATA!Y536,"n/a")</f>
        <v>0.125</v>
      </c>
      <c r="I4132" s="88">
        <f>+IF(ISNUMBER(DATA!AH536),DATA!AH536,"n/a")</f>
        <v>11.76</v>
      </c>
      <c r="J4132" s="78">
        <f>+IF(ISNUMBER(DATA!AI536),DATA!AI536,"n/a")</f>
        <v>0.16</v>
      </c>
      <c r="K4132" s="88">
        <f>+IF(ISNUMBER(DATA!AR536),DATA!AR536,"n/a")</f>
        <v>11.71</v>
      </c>
      <c r="L4132" s="78">
        <f>+IF(ISNUMBER(DATA!AS536),DATA!AS536,"n/a")</f>
        <v>0.17899999999999999</v>
      </c>
      <c r="M4132" s="67"/>
      <c r="N4132" s="67"/>
      <c r="O4132" s="67"/>
      <c r="P4132" s="67"/>
      <c r="Q4132" s="67"/>
      <c r="S4132" s="71"/>
      <c r="U4132" s="71"/>
      <c r="W4132" s="71"/>
      <c r="Y4132" s="71"/>
    </row>
    <row r="4133" spans="1:25" s="70" customFormat="1" x14ac:dyDescent="0.2">
      <c r="A4133" s="67" t="s">
        <v>20</v>
      </c>
      <c r="B4133" s="67" t="s">
        <v>23</v>
      </c>
      <c r="C4133" s="67" t="s">
        <v>10</v>
      </c>
      <c r="D4133" s="67" t="s">
        <v>320</v>
      </c>
      <c r="E4133" s="88">
        <f>+IF(ISNUMBER(DATA!N537),DATA!N537,"n/a")</f>
        <v>15.97</v>
      </c>
      <c r="F4133" s="78">
        <f>+IF(ISNUMBER(DATA!O537),DATA!O537,"n/a")</f>
        <v>0.111</v>
      </c>
      <c r="G4133" s="88">
        <f>+IF(ISNUMBER(DATA!X537),DATA!X537,"n/a")</f>
        <v>15.97</v>
      </c>
      <c r="H4133" s="78">
        <f>+IF(ISNUMBER(DATA!Y537),DATA!Y537,"n/a")</f>
        <v>0.111</v>
      </c>
      <c r="I4133" s="88">
        <f>+IF(ISNUMBER(DATA!AH537),DATA!AH537,"n/a")</f>
        <v>15.72</v>
      </c>
      <c r="J4133" s="78">
        <f>+IF(ISNUMBER(DATA!AI537),DATA!AI537,"n/a")</f>
        <v>9.4E-2</v>
      </c>
      <c r="K4133" s="88">
        <f>+IF(ISNUMBER(DATA!AR537),DATA!AR537,"n/a")</f>
        <v>14.84</v>
      </c>
      <c r="L4133" s="78">
        <f>+IF(ISNUMBER(DATA!AS537),DATA!AS537,"n/a")</f>
        <v>3.3000000000000002E-2</v>
      </c>
      <c r="M4133" s="67"/>
      <c r="N4133" s="67"/>
      <c r="O4133" s="67"/>
      <c r="P4133" s="67"/>
      <c r="Q4133" s="67"/>
      <c r="S4133" s="71"/>
      <c r="U4133" s="71"/>
      <c r="W4133" s="71"/>
      <c r="Y4133" s="71"/>
    </row>
    <row r="4134" spans="1:25" s="70" customFormat="1" x14ac:dyDescent="0.2">
      <c r="A4134" s="67" t="s">
        <v>20</v>
      </c>
      <c r="B4134" s="67" t="s">
        <v>23</v>
      </c>
      <c r="C4134" s="67" t="s">
        <v>10</v>
      </c>
      <c r="D4134" s="67" t="s">
        <v>321</v>
      </c>
      <c r="E4134" s="88">
        <f>+IF(ISNUMBER(DATA!N538),DATA!N538,"n/a")</f>
        <v>12.79</v>
      </c>
      <c r="F4134" s="78">
        <f>+IF(ISNUMBER(DATA!O538),DATA!O538,"n/a")</f>
        <v>2E-3</v>
      </c>
      <c r="G4134" s="88">
        <f>+IF(ISNUMBER(DATA!X538),DATA!X538,"n/a")</f>
        <v>12.78</v>
      </c>
      <c r="H4134" s="78">
        <f>+IF(ISNUMBER(DATA!Y538),DATA!Y538,"n/a")</f>
        <v>-1.6E-2</v>
      </c>
      <c r="I4134" s="88">
        <f>+IF(ISNUMBER(DATA!AH538),DATA!AH538,"n/a")</f>
        <v>12.78</v>
      </c>
      <c r="J4134" s="78">
        <f>+IF(ISNUMBER(DATA!AI538),DATA!AI538,"n/a")</f>
        <v>-1.9E-2</v>
      </c>
      <c r="K4134" s="88">
        <f>+IF(ISNUMBER(DATA!AR538),DATA!AR538,"n/a")</f>
        <v>12.78</v>
      </c>
      <c r="L4134" s="78">
        <f>+IF(ISNUMBER(DATA!AS538),DATA!AS538,"n/a")</f>
        <v>-0.02</v>
      </c>
      <c r="M4134" s="67"/>
      <c r="N4134" s="67"/>
      <c r="O4134" s="67"/>
      <c r="P4134" s="67"/>
      <c r="Q4134" s="67"/>
      <c r="S4134" s="71"/>
      <c r="U4134" s="71"/>
      <c r="W4134" s="71"/>
      <c r="Y4134" s="71"/>
    </row>
    <row r="4135" spans="1:25" s="70" customFormat="1" x14ac:dyDescent="0.2">
      <c r="A4135" s="67" t="s">
        <v>20</v>
      </c>
      <c r="B4135" s="67" t="s">
        <v>23</v>
      </c>
      <c r="C4135" s="67" t="s">
        <v>10</v>
      </c>
      <c r="D4135" s="67" t="s">
        <v>347</v>
      </c>
      <c r="E4135" s="88">
        <f>+IF(ISNUMBER(DATA!N539),DATA!N539,"n/a")</f>
        <v>13.02</v>
      </c>
      <c r="F4135" s="78">
        <f>+IF(ISNUMBER(DATA!O539),DATA!O539,"n/a")</f>
        <v>0.27400000000000002</v>
      </c>
      <c r="G4135" s="88">
        <f>+IF(ISNUMBER(DATA!X539),DATA!X539,"n/a")</f>
        <v>13.6</v>
      </c>
      <c r="H4135" s="78">
        <f>+IF(ISNUMBER(DATA!Y539),DATA!Y539,"n/a")</f>
        <v>0.52200000000000002</v>
      </c>
      <c r="I4135" s="88">
        <f>+IF(ISNUMBER(DATA!AH539),DATA!AH539,"n/a")</f>
        <v>13.66</v>
      </c>
      <c r="J4135" s="78">
        <f>+IF(ISNUMBER(DATA!AI539),DATA!AI539,"n/a")</f>
        <v>0.437</v>
      </c>
      <c r="K4135" s="88">
        <f>+IF(ISNUMBER(DATA!AR539),DATA!AR539,"n/a")</f>
        <v>12.93</v>
      </c>
      <c r="L4135" s="78">
        <f>+IF(ISNUMBER(DATA!AS539),DATA!AS539,"n/a")</f>
        <v>0.126</v>
      </c>
      <c r="M4135" s="67"/>
      <c r="N4135" s="67"/>
      <c r="O4135" s="67"/>
      <c r="P4135" s="67"/>
      <c r="Q4135" s="67"/>
      <c r="S4135" s="71"/>
      <c r="U4135" s="71"/>
      <c r="W4135" s="71"/>
      <c r="Y4135" s="71"/>
    </row>
    <row r="4136" spans="1:25" s="70" customFormat="1" x14ac:dyDescent="0.2">
      <c r="A4136" s="67" t="s">
        <v>20</v>
      </c>
      <c r="B4136" s="67" t="s">
        <v>23</v>
      </c>
      <c r="C4136" s="67" t="s">
        <v>10</v>
      </c>
      <c r="D4136" s="67" t="s">
        <v>348</v>
      </c>
      <c r="E4136" s="88">
        <f>+IF(ISNUMBER(DATA!N540),DATA!N540,"n/a")</f>
        <v>15.31</v>
      </c>
      <c r="F4136" s="78">
        <f>+IF(ISNUMBER(DATA!O540),DATA!O540,"n/a")</f>
        <v>0.21</v>
      </c>
      <c r="G4136" s="88">
        <f>+IF(ISNUMBER(DATA!X540),DATA!X540,"n/a")</f>
        <v>14.74</v>
      </c>
      <c r="H4136" s="78">
        <f>+IF(ISNUMBER(DATA!Y540),DATA!Y540,"n/a")</f>
        <v>0.17100000000000001</v>
      </c>
      <c r="I4136" s="88">
        <f>+IF(ISNUMBER(DATA!AH540),DATA!AH540,"n/a")</f>
        <v>14.28</v>
      </c>
      <c r="J4136" s="78">
        <f>+IF(ISNUMBER(DATA!AI540),DATA!AI540,"n/a")</f>
        <v>0.15</v>
      </c>
      <c r="K4136" s="88">
        <f>+IF(ISNUMBER(DATA!AR540),DATA!AR540,"n/a")</f>
        <v>13.7</v>
      </c>
      <c r="L4136" s="78">
        <f>+IF(ISNUMBER(DATA!AS540),DATA!AS540,"n/a")</f>
        <v>0.13600000000000001</v>
      </c>
      <c r="M4136" s="67"/>
      <c r="N4136" s="67"/>
      <c r="O4136" s="67"/>
      <c r="P4136" s="67"/>
      <c r="Q4136" s="67"/>
      <c r="S4136" s="71"/>
      <c r="U4136" s="71"/>
      <c r="W4136" s="71"/>
      <c r="Y4136" s="71"/>
    </row>
    <row r="4137" spans="1:25" x14ac:dyDescent="0.2">
      <c r="E4137" s="101"/>
      <c r="F4137" s="103"/>
      <c r="G4137" s="101"/>
      <c r="H4137" s="103"/>
      <c r="I4137" s="101"/>
      <c r="J4137" s="103"/>
      <c r="K4137" s="101"/>
      <c r="L4137" s="103"/>
    </row>
    <row r="4138" spans="1:25" s="70" customFormat="1" x14ac:dyDescent="0.2">
      <c r="A4138" s="67" t="s">
        <v>20</v>
      </c>
      <c r="B4138" s="67" t="s">
        <v>23</v>
      </c>
      <c r="C4138" s="67" t="s">
        <v>26</v>
      </c>
      <c r="D4138" s="67" t="s">
        <v>274</v>
      </c>
      <c r="E4138" s="88">
        <f>+IF(ISNUMBER(DATA!P491),DATA!P491,"n/a")</f>
        <v>3.99</v>
      </c>
      <c r="F4138" s="78">
        <f>+IF(ISNUMBER(DATA!Q491),DATA!Q491,"n/a")</f>
        <v>0</v>
      </c>
      <c r="G4138" s="88">
        <f>+IF(ISNUMBER(DATA!Z491),DATA!Z491,"n/a")</f>
        <v>3.99</v>
      </c>
      <c r="H4138" s="78">
        <f>+IF(ISNUMBER(DATA!AA491),DATA!AA491,"n/a")</f>
        <v>0</v>
      </c>
      <c r="I4138" s="88">
        <f>+IF(ISNUMBER(DATA!AJ491),DATA!AJ491,"n/a")</f>
        <v>3.97</v>
      </c>
      <c r="J4138" s="78">
        <f>+IF(ISNUMBER(DATA!AK491),DATA!AK491,"n/a")</f>
        <v>-4.0000000000000001E-3</v>
      </c>
      <c r="K4138" s="88">
        <f>+IF(ISNUMBER(DATA!AT491),DATA!AT491,"n/a")</f>
        <v>3.98</v>
      </c>
      <c r="L4138" s="78">
        <f>+IF(ISNUMBER(DATA!AU491),DATA!AU491,"n/a")</f>
        <v>0</v>
      </c>
      <c r="M4138" s="67"/>
      <c r="N4138" s="67"/>
      <c r="O4138" s="67"/>
      <c r="P4138" s="67"/>
      <c r="Q4138" s="67"/>
      <c r="S4138" s="71"/>
      <c r="U4138" s="71"/>
      <c r="W4138" s="71"/>
      <c r="Y4138" s="71"/>
    </row>
    <row r="4139" spans="1:25" s="70" customFormat="1" x14ac:dyDescent="0.2">
      <c r="A4139" s="67" t="s">
        <v>20</v>
      </c>
      <c r="B4139" s="67" t="s">
        <v>23</v>
      </c>
      <c r="C4139" s="67" t="s">
        <v>26</v>
      </c>
      <c r="D4139" s="67" t="s">
        <v>275</v>
      </c>
      <c r="E4139" s="88">
        <f>+IF(ISNUMBER(DATA!P492),DATA!P492,"n/a")</f>
        <v>3.58</v>
      </c>
      <c r="F4139" s="78">
        <f>+IF(ISNUMBER(DATA!Q492),DATA!Q492,"n/a")</f>
        <v>3.0000000000000001E-3</v>
      </c>
      <c r="G4139" s="88">
        <f>+IF(ISNUMBER(DATA!Z492),DATA!Z492,"n/a")</f>
        <v>3.73</v>
      </c>
      <c r="H4139" s="78">
        <f>+IF(ISNUMBER(DATA!AA492),DATA!AA492,"n/a")</f>
        <v>2.4E-2</v>
      </c>
      <c r="I4139" s="88">
        <f>+IF(ISNUMBER(DATA!AJ492),DATA!AJ492,"n/a")</f>
        <v>3.76</v>
      </c>
      <c r="J4139" s="78">
        <f>+IF(ISNUMBER(DATA!AK492),DATA!AK492,"n/a")</f>
        <v>1.9E-2</v>
      </c>
      <c r="K4139" s="88">
        <f>+IF(ISNUMBER(DATA!AT492),DATA!AT492,"n/a")</f>
        <v>3.76</v>
      </c>
      <c r="L4139" s="78">
        <f>+IF(ISNUMBER(DATA!AU492),DATA!AU492,"n/a")</f>
        <v>1.2E-2</v>
      </c>
      <c r="M4139" s="67"/>
      <c r="N4139" s="67"/>
      <c r="O4139" s="67"/>
      <c r="P4139" s="67"/>
      <c r="Q4139" s="67"/>
      <c r="S4139" s="71"/>
      <c r="U4139" s="71"/>
      <c r="W4139" s="71"/>
      <c r="Y4139" s="71"/>
    </row>
    <row r="4140" spans="1:25" s="70" customFormat="1" x14ac:dyDescent="0.2">
      <c r="A4140" s="67" t="s">
        <v>20</v>
      </c>
      <c r="B4140" s="67" t="s">
        <v>23</v>
      </c>
      <c r="C4140" s="67" t="s">
        <v>26</v>
      </c>
      <c r="D4140" s="67" t="s">
        <v>276</v>
      </c>
      <c r="E4140" s="88">
        <f>+IF(ISNUMBER(DATA!P493),DATA!P493,"n/a")</f>
        <v>3.71</v>
      </c>
      <c r="F4140" s="78">
        <f>+IF(ISNUMBER(DATA!Q493),DATA!Q493,"n/a")</f>
        <v>-7.0000000000000001E-3</v>
      </c>
      <c r="G4140" s="88">
        <f>+IF(ISNUMBER(DATA!Z493),DATA!Z493,"n/a")</f>
        <v>3.69</v>
      </c>
      <c r="H4140" s="78">
        <f>+IF(ISNUMBER(DATA!AA493),DATA!AA493,"n/a")</f>
        <v>-1.0999999999999999E-2</v>
      </c>
      <c r="I4140" s="88">
        <f>+IF(ISNUMBER(DATA!AJ493),DATA!AJ493,"n/a")</f>
        <v>3.75</v>
      </c>
      <c r="J4140" s="78">
        <f>+IF(ISNUMBER(DATA!AK493),DATA!AK493,"n/a")</f>
        <v>8.9999999999999993E-3</v>
      </c>
      <c r="K4140" s="88">
        <f>+IF(ISNUMBER(DATA!AT493),DATA!AT493,"n/a")</f>
        <v>3.76</v>
      </c>
      <c r="L4140" s="78">
        <f>+IF(ISNUMBER(DATA!AU493),DATA!AU493,"n/a")</f>
        <v>-8.0000000000000002E-3</v>
      </c>
      <c r="M4140" s="67"/>
      <c r="N4140" s="67"/>
      <c r="O4140" s="67"/>
      <c r="P4140" s="67"/>
      <c r="Q4140" s="67"/>
      <c r="S4140" s="71"/>
      <c r="U4140" s="71"/>
      <c r="W4140" s="71"/>
      <c r="Y4140" s="71"/>
    </row>
    <row r="4141" spans="1:25" s="70" customFormat="1" x14ac:dyDescent="0.2">
      <c r="A4141" s="67" t="s">
        <v>20</v>
      </c>
      <c r="B4141" s="67" t="s">
        <v>23</v>
      </c>
      <c r="C4141" s="67" t="s">
        <v>26</v>
      </c>
      <c r="D4141" s="67" t="s">
        <v>277</v>
      </c>
      <c r="E4141" s="88">
        <f>+IF(ISNUMBER(DATA!P494),DATA!P494,"n/a")</f>
        <v>3.59</v>
      </c>
      <c r="F4141" s="78">
        <f>+IF(ISNUMBER(DATA!Q494),DATA!Q494,"n/a")</f>
        <v>-0.122</v>
      </c>
      <c r="G4141" s="88">
        <f>+IF(ISNUMBER(DATA!Z494),DATA!Z494,"n/a")</f>
        <v>3.71</v>
      </c>
      <c r="H4141" s="78">
        <f>+IF(ISNUMBER(DATA!AA494),DATA!AA494,"n/a")</f>
        <v>-0.19400000000000001</v>
      </c>
      <c r="I4141" s="88">
        <f>+IF(ISNUMBER(DATA!AJ494),DATA!AJ494,"n/a")</f>
        <v>3.75</v>
      </c>
      <c r="J4141" s="78">
        <f>+IF(ISNUMBER(DATA!AK494),DATA!AK494,"n/a")</f>
        <v>-0.19800000000000001</v>
      </c>
      <c r="K4141" s="88">
        <f>+IF(ISNUMBER(DATA!AT494),DATA!AT494,"n/a")</f>
        <v>3.79</v>
      </c>
      <c r="L4141" s="78">
        <f>+IF(ISNUMBER(DATA!AU494),DATA!AU494,"n/a")</f>
        <v>-0.184</v>
      </c>
      <c r="M4141" s="67"/>
      <c r="N4141" s="67"/>
      <c r="O4141" s="67"/>
      <c r="P4141" s="67"/>
      <c r="Q4141" s="67"/>
      <c r="S4141" s="71"/>
      <c r="U4141" s="71"/>
      <c r="W4141" s="71"/>
      <c r="Y4141" s="71"/>
    </row>
    <row r="4142" spans="1:25" s="70" customFormat="1" x14ac:dyDescent="0.2">
      <c r="A4142" s="67" t="s">
        <v>20</v>
      </c>
      <c r="B4142" s="67" t="s">
        <v>23</v>
      </c>
      <c r="C4142" s="67" t="s">
        <v>26</v>
      </c>
      <c r="D4142" s="67" t="s">
        <v>278</v>
      </c>
      <c r="E4142" s="88">
        <f>+IF(ISNUMBER(DATA!P495),DATA!P495,"n/a")</f>
        <v>4.5199999999999996</v>
      </c>
      <c r="F4142" s="78">
        <f>+IF(ISNUMBER(DATA!Q495),DATA!Q495,"n/a")</f>
        <v>0.23100000000000001</v>
      </c>
      <c r="G4142" s="88">
        <f>+IF(ISNUMBER(DATA!Z495),DATA!Z495,"n/a")</f>
        <v>4.28</v>
      </c>
      <c r="H4142" s="78">
        <f>+IF(ISNUMBER(DATA!AA495),DATA!AA495,"n/a")</f>
        <v>0.16700000000000001</v>
      </c>
      <c r="I4142" s="88">
        <f>+IF(ISNUMBER(DATA!AJ495),DATA!AJ495,"n/a")</f>
        <v>4.1100000000000003</v>
      </c>
      <c r="J4142" s="78">
        <f>+IF(ISNUMBER(DATA!AK495),DATA!AK495,"n/a")</f>
        <v>0.124</v>
      </c>
      <c r="K4142" s="88">
        <f>+IF(ISNUMBER(DATA!AT495),DATA!AT495,"n/a")</f>
        <v>3.87</v>
      </c>
      <c r="L4142" s="78">
        <f>+IF(ISNUMBER(DATA!AU495),DATA!AU495,"n/a")</f>
        <v>5.8000000000000003E-2</v>
      </c>
      <c r="M4142" s="67"/>
      <c r="N4142" s="67"/>
      <c r="O4142" s="67"/>
      <c r="P4142" s="67"/>
      <c r="Q4142" s="67"/>
      <c r="S4142" s="71"/>
      <c r="U4142" s="71"/>
      <c r="W4142" s="71"/>
      <c r="Y4142" s="71"/>
    </row>
    <row r="4143" spans="1:25" s="70" customFormat="1" x14ac:dyDescent="0.2">
      <c r="A4143" s="67" t="s">
        <v>20</v>
      </c>
      <c r="B4143" s="67" t="s">
        <v>23</v>
      </c>
      <c r="C4143" s="67" t="s">
        <v>26</v>
      </c>
      <c r="D4143" s="67" t="s">
        <v>279</v>
      </c>
      <c r="E4143" s="88">
        <f>+IF(ISNUMBER(DATA!P496),DATA!P496,"n/a")</f>
        <v>4.95</v>
      </c>
      <c r="F4143" s="78">
        <f>+IF(ISNUMBER(DATA!Q496),DATA!Q496,"n/a")</f>
        <v>0.27700000000000002</v>
      </c>
      <c r="G4143" s="88">
        <f>+IF(ISNUMBER(DATA!Z496),DATA!Z496,"n/a")</f>
        <v>4.93</v>
      </c>
      <c r="H4143" s="78">
        <f>+IF(ISNUMBER(DATA!AA496),DATA!AA496,"n/a")</f>
        <v>0.27400000000000002</v>
      </c>
      <c r="I4143" s="88">
        <f>+IF(ISNUMBER(DATA!AJ496),DATA!AJ496,"n/a")</f>
        <v>3.97</v>
      </c>
      <c r="J4143" s="78">
        <f>+IF(ISNUMBER(DATA!AK496),DATA!AK496,"n/a")</f>
        <v>3.4000000000000002E-2</v>
      </c>
      <c r="K4143" s="88">
        <f>+IF(ISNUMBER(DATA!AT496),DATA!AT496,"n/a")</f>
        <v>3.9</v>
      </c>
      <c r="L4143" s="78">
        <f>+IF(ISNUMBER(DATA!AU496),DATA!AU496,"n/a")</f>
        <v>-1.7999999999999999E-2</v>
      </c>
      <c r="M4143" s="67"/>
      <c r="N4143" s="67"/>
      <c r="O4143" s="67"/>
      <c r="P4143" s="67"/>
      <c r="Q4143" s="67"/>
      <c r="S4143" s="71"/>
      <c r="U4143" s="71"/>
      <c r="W4143" s="71"/>
      <c r="Y4143" s="71"/>
    </row>
    <row r="4144" spans="1:25" s="70" customFormat="1" x14ac:dyDescent="0.2">
      <c r="A4144" s="67" t="s">
        <v>20</v>
      </c>
      <c r="B4144" s="67" t="s">
        <v>23</v>
      </c>
      <c r="C4144" s="67" t="s">
        <v>26</v>
      </c>
      <c r="D4144" s="67" t="s">
        <v>280</v>
      </c>
      <c r="E4144" s="88">
        <f>+IF(ISNUMBER(DATA!P497),DATA!P497,"n/a")</f>
        <v>3.12</v>
      </c>
      <c r="F4144" s="78">
        <f>+IF(ISNUMBER(DATA!Q497),DATA!Q497,"n/a")</f>
        <v>-2E-3</v>
      </c>
      <c r="G4144" s="88">
        <f>+IF(ISNUMBER(DATA!Z497),DATA!Z497,"n/a")</f>
        <v>3.35</v>
      </c>
      <c r="H4144" s="78">
        <f>+IF(ISNUMBER(DATA!AA497),DATA!AA497,"n/a")</f>
        <v>7.3999999999999996E-2</v>
      </c>
      <c r="I4144" s="88">
        <f>+IF(ISNUMBER(DATA!AJ497),DATA!AJ497,"n/a")</f>
        <v>3.58</v>
      </c>
      <c r="J4144" s="78">
        <f>+IF(ISNUMBER(DATA!AK497),DATA!AK497,"n/a")</f>
        <v>0.14499999999999999</v>
      </c>
      <c r="K4144" s="88">
        <f>+IF(ISNUMBER(DATA!AT497),DATA!AT497,"n/a")</f>
        <v>3.53</v>
      </c>
      <c r="L4144" s="78">
        <f>+IF(ISNUMBER(DATA!AU497),DATA!AU497,"n/a")</f>
        <v>0.122</v>
      </c>
      <c r="M4144" s="67"/>
      <c r="N4144" s="67"/>
      <c r="O4144" s="67"/>
      <c r="P4144" s="67"/>
      <c r="Q4144" s="67"/>
      <c r="S4144" s="71"/>
      <c r="U4144" s="71"/>
      <c r="W4144" s="71"/>
      <c r="Y4144" s="71"/>
    </row>
    <row r="4145" spans="1:25" s="70" customFormat="1" x14ac:dyDescent="0.2">
      <c r="A4145" s="67" t="s">
        <v>20</v>
      </c>
      <c r="B4145" s="67" t="s">
        <v>23</v>
      </c>
      <c r="C4145" s="67" t="s">
        <v>26</v>
      </c>
      <c r="D4145" s="67" t="s">
        <v>281</v>
      </c>
      <c r="E4145" s="88">
        <f>+IF(ISNUMBER(DATA!P498),DATA!P498,"n/a")</f>
        <v>3.99</v>
      </c>
      <c r="F4145" s="78">
        <f>+IF(ISNUMBER(DATA!Q498),DATA!Q498,"n/a")</f>
        <v>1.4999999999999999E-2</v>
      </c>
      <c r="G4145" s="88">
        <f>+IF(ISNUMBER(DATA!Z498),DATA!Z498,"n/a")</f>
        <v>3.98</v>
      </c>
      <c r="H4145" s="78">
        <f>+IF(ISNUMBER(DATA!AA498),DATA!AA498,"n/a")</f>
        <v>8.9999999999999993E-3</v>
      </c>
      <c r="I4145" s="88">
        <f>+IF(ISNUMBER(DATA!AJ498),DATA!AJ498,"n/a")</f>
        <v>3.99</v>
      </c>
      <c r="J4145" s="78">
        <f>+IF(ISNUMBER(DATA!AK498),DATA!AK498,"n/a")</f>
        <v>5.0000000000000001E-3</v>
      </c>
      <c r="K4145" s="88">
        <f>+IF(ISNUMBER(DATA!AT498),DATA!AT498,"n/a")</f>
        <v>3.96</v>
      </c>
      <c r="L4145" s="78">
        <f>+IF(ISNUMBER(DATA!AU498),DATA!AU498,"n/a")</f>
        <v>-5.0000000000000001E-3</v>
      </c>
      <c r="M4145" s="67"/>
      <c r="N4145" s="67"/>
      <c r="O4145" s="67"/>
      <c r="P4145" s="67"/>
      <c r="Q4145" s="67"/>
      <c r="S4145" s="71"/>
      <c r="U4145" s="71"/>
      <c r="W4145" s="71"/>
      <c r="Y4145" s="71"/>
    </row>
    <row r="4146" spans="1:25" s="70" customFormat="1" x14ac:dyDescent="0.2">
      <c r="A4146" s="67" t="s">
        <v>20</v>
      </c>
      <c r="B4146" s="67" t="s">
        <v>23</v>
      </c>
      <c r="C4146" s="67" t="s">
        <v>26</v>
      </c>
      <c r="D4146" s="67" t="s">
        <v>282</v>
      </c>
      <c r="E4146" s="88">
        <f>+IF(ISNUMBER(DATA!P499),DATA!P499,"n/a")</f>
        <v>3.86</v>
      </c>
      <c r="F4146" s="78">
        <f>+IF(ISNUMBER(DATA!Q499),DATA!Q499,"n/a")</f>
        <v>0.14199999999999999</v>
      </c>
      <c r="G4146" s="88">
        <f>+IF(ISNUMBER(DATA!Z499),DATA!Z499,"n/a")</f>
        <v>4.04</v>
      </c>
      <c r="H4146" s="78">
        <f>+IF(ISNUMBER(DATA!AA499),DATA!AA499,"n/a")</f>
        <v>0.23100000000000001</v>
      </c>
      <c r="I4146" s="88">
        <f>+IF(ISNUMBER(DATA!AJ499),DATA!AJ499,"n/a")</f>
        <v>4.08</v>
      </c>
      <c r="J4146" s="78">
        <f>+IF(ISNUMBER(DATA!AK499),DATA!AK499,"n/a")</f>
        <v>0.16</v>
      </c>
      <c r="K4146" s="88">
        <f>+IF(ISNUMBER(DATA!AT499),DATA!AT499,"n/a")</f>
        <v>3.87</v>
      </c>
      <c r="L4146" s="78">
        <f>+IF(ISNUMBER(DATA!AU499),DATA!AU499,"n/a")</f>
        <v>4.4999999999999998E-2</v>
      </c>
      <c r="M4146" s="67"/>
      <c r="N4146" s="67"/>
      <c r="O4146" s="67"/>
      <c r="P4146" s="67"/>
      <c r="Q4146" s="67"/>
      <c r="S4146" s="71"/>
      <c r="U4146" s="71"/>
      <c r="W4146" s="71"/>
      <c r="Y4146" s="71"/>
    </row>
    <row r="4147" spans="1:25" s="70" customFormat="1" x14ac:dyDescent="0.2">
      <c r="A4147" s="67" t="s">
        <v>20</v>
      </c>
      <c r="B4147" s="67" t="s">
        <v>23</v>
      </c>
      <c r="C4147" s="67" t="s">
        <v>26</v>
      </c>
      <c r="D4147" s="67" t="s">
        <v>283</v>
      </c>
      <c r="E4147" s="88">
        <f>+IF(ISNUMBER(DATA!P500),DATA!P500,"n/a")</f>
        <v>3.59</v>
      </c>
      <c r="F4147" s="78" t="str">
        <f>+IF(ISNUMBER(DATA!Q500),DATA!Q500,"n/a")</f>
        <v>n/a</v>
      </c>
      <c r="G4147" s="88">
        <f>+IF(ISNUMBER(DATA!Z500),DATA!Z500,"n/a")</f>
        <v>3.59</v>
      </c>
      <c r="H4147" s="78" t="str">
        <f>+IF(ISNUMBER(DATA!AA500),DATA!AA500,"n/a")</f>
        <v>n/a</v>
      </c>
      <c r="I4147" s="88">
        <f>+IF(ISNUMBER(DATA!AJ500),DATA!AJ500,"n/a")</f>
        <v>3.59</v>
      </c>
      <c r="J4147" s="78" t="str">
        <f>+IF(ISNUMBER(DATA!AK500),DATA!AK500,"n/a")</f>
        <v>n/a</v>
      </c>
      <c r="K4147" s="88">
        <f>+IF(ISNUMBER(DATA!AT500),DATA!AT500,"n/a")</f>
        <v>3.59</v>
      </c>
      <c r="L4147" s="78">
        <f>+IF(ISNUMBER(DATA!AU500),DATA!AU500,"n/a")</f>
        <v>0</v>
      </c>
      <c r="M4147" s="67"/>
      <c r="N4147" s="67"/>
      <c r="O4147" s="67"/>
      <c r="P4147" s="67"/>
      <c r="Q4147" s="67"/>
      <c r="S4147" s="71"/>
      <c r="U4147" s="71"/>
      <c r="W4147" s="71"/>
      <c r="Y4147" s="71"/>
    </row>
    <row r="4148" spans="1:25" s="70" customFormat="1" x14ac:dyDescent="0.2">
      <c r="A4148" s="67" t="s">
        <v>20</v>
      </c>
      <c r="B4148" s="67" t="s">
        <v>23</v>
      </c>
      <c r="C4148" s="67" t="s">
        <v>26</v>
      </c>
      <c r="D4148" s="67" t="s">
        <v>284</v>
      </c>
      <c r="E4148" s="88">
        <f>+IF(ISNUMBER(DATA!P501),DATA!P501,"n/a")</f>
        <v>3.33</v>
      </c>
      <c r="F4148" s="78">
        <f>+IF(ISNUMBER(DATA!Q501),DATA!Q501,"n/a")</f>
        <v>-4.4999999999999998E-2</v>
      </c>
      <c r="G4148" s="88">
        <f>+IF(ISNUMBER(DATA!Z501),DATA!Z501,"n/a")</f>
        <v>3.42</v>
      </c>
      <c r="H4148" s="78">
        <f>+IF(ISNUMBER(DATA!AA501),DATA!AA501,"n/a")</f>
        <v>3.5000000000000003E-2</v>
      </c>
      <c r="I4148" s="88">
        <f>+IF(ISNUMBER(DATA!AJ501),DATA!AJ501,"n/a")</f>
        <v>3.43</v>
      </c>
      <c r="J4148" s="78">
        <f>+IF(ISNUMBER(DATA!AK501),DATA!AK501,"n/a")</f>
        <v>1.2999999999999999E-2</v>
      </c>
      <c r="K4148" s="88">
        <f>+IF(ISNUMBER(DATA!AT501),DATA!AT501,"n/a")</f>
        <v>3.34</v>
      </c>
      <c r="L4148" s="78">
        <f>+IF(ISNUMBER(DATA!AU501),DATA!AU501,"n/a")</f>
        <v>-3.5999999999999997E-2</v>
      </c>
      <c r="M4148" s="67"/>
      <c r="N4148" s="67"/>
      <c r="O4148" s="67"/>
      <c r="P4148" s="67"/>
      <c r="Q4148" s="67"/>
      <c r="S4148" s="71"/>
      <c r="U4148" s="71"/>
      <c r="W4148" s="71"/>
      <c r="Y4148" s="71"/>
    </row>
    <row r="4149" spans="1:25" s="70" customFormat="1" x14ac:dyDescent="0.2">
      <c r="A4149" s="67" t="s">
        <v>20</v>
      </c>
      <c r="B4149" s="67" t="s">
        <v>23</v>
      </c>
      <c r="C4149" s="67" t="s">
        <v>26</v>
      </c>
      <c r="D4149" s="67" t="s">
        <v>285</v>
      </c>
      <c r="E4149" s="88">
        <f>+IF(ISNUMBER(DATA!P502),DATA!P502,"n/a")</f>
        <v>3.91</v>
      </c>
      <c r="F4149" s="78">
        <f>+IF(ISNUMBER(DATA!Q502),DATA!Q502,"n/a")</f>
        <v>0.11799999999999999</v>
      </c>
      <c r="G4149" s="88">
        <f>+IF(ISNUMBER(DATA!Z502),DATA!Z502,"n/a")</f>
        <v>3.93</v>
      </c>
      <c r="H4149" s="78">
        <f>+IF(ISNUMBER(DATA!AA502),DATA!AA502,"n/a")</f>
        <v>-8.5000000000000006E-2</v>
      </c>
      <c r="I4149" s="88">
        <f>+IF(ISNUMBER(DATA!AJ502),DATA!AJ502,"n/a")</f>
        <v>3.93</v>
      </c>
      <c r="J4149" s="78">
        <f>+IF(ISNUMBER(DATA!AK502),DATA!AK502,"n/a")</f>
        <v>-0.11</v>
      </c>
      <c r="K4149" s="88">
        <f>+IF(ISNUMBER(DATA!AT502),DATA!AT502,"n/a")</f>
        <v>3.57</v>
      </c>
      <c r="L4149" s="78">
        <f>+IF(ISNUMBER(DATA!AU502),DATA!AU502,"n/a")</f>
        <v>-0.223</v>
      </c>
      <c r="M4149" s="67"/>
      <c r="N4149" s="67"/>
      <c r="O4149" s="67"/>
      <c r="P4149" s="67"/>
      <c r="Q4149" s="67"/>
      <c r="S4149" s="71"/>
      <c r="U4149" s="71"/>
      <c r="W4149" s="71"/>
      <c r="Y4149" s="71"/>
    </row>
    <row r="4150" spans="1:25" s="70" customFormat="1" x14ac:dyDescent="0.2">
      <c r="A4150" s="67" t="s">
        <v>20</v>
      </c>
      <c r="B4150" s="67" t="s">
        <v>23</v>
      </c>
      <c r="C4150" s="67" t="s">
        <v>26</v>
      </c>
      <c r="D4150" s="67" t="s">
        <v>286</v>
      </c>
      <c r="E4150" s="88">
        <f>+IF(ISNUMBER(DATA!P503),DATA!P503,"n/a")</f>
        <v>4.16</v>
      </c>
      <c r="F4150" s="78">
        <f>+IF(ISNUMBER(DATA!Q503),DATA!Q503,"n/a")</f>
        <v>-0.05</v>
      </c>
      <c r="G4150" s="88">
        <f>+IF(ISNUMBER(DATA!Z503),DATA!Z503,"n/a")</f>
        <v>4.2699999999999996</v>
      </c>
      <c r="H4150" s="78">
        <f>+IF(ISNUMBER(DATA!AA503),DATA!AA503,"n/a")</f>
        <v>-6.7000000000000004E-2</v>
      </c>
      <c r="I4150" s="88">
        <f>+IF(ISNUMBER(DATA!AJ503),DATA!AJ503,"n/a")</f>
        <v>4.3099999999999996</v>
      </c>
      <c r="J4150" s="78">
        <f>+IF(ISNUMBER(DATA!AK503),DATA!AK503,"n/a")</f>
        <v>-8.4000000000000005E-2</v>
      </c>
      <c r="K4150" s="88">
        <f>+IF(ISNUMBER(DATA!AT503),DATA!AT503,"n/a")</f>
        <v>4.24</v>
      </c>
      <c r="L4150" s="78">
        <f>+IF(ISNUMBER(DATA!AU503),DATA!AU503,"n/a")</f>
        <v>-0.115</v>
      </c>
      <c r="M4150" s="67"/>
      <c r="N4150" s="67"/>
      <c r="O4150" s="67"/>
      <c r="P4150" s="67"/>
      <c r="Q4150" s="67"/>
      <c r="S4150" s="71"/>
      <c r="U4150" s="71"/>
      <c r="W4150" s="71"/>
      <c r="Y4150" s="71"/>
    </row>
    <row r="4151" spans="1:25" s="70" customFormat="1" x14ac:dyDescent="0.2">
      <c r="A4151" s="67" t="s">
        <v>20</v>
      </c>
      <c r="B4151" s="67" t="s">
        <v>23</v>
      </c>
      <c r="C4151" s="67" t="s">
        <v>26</v>
      </c>
      <c r="D4151" s="67" t="s">
        <v>287</v>
      </c>
      <c r="E4151" s="88">
        <f>+IF(ISNUMBER(DATA!P504),DATA!P504,"n/a")</f>
        <v>2.92</v>
      </c>
      <c r="F4151" s="78">
        <f>+IF(ISNUMBER(DATA!Q504),DATA!Q504,"n/a")</f>
        <v>-0.253</v>
      </c>
      <c r="G4151" s="88">
        <f>+IF(ISNUMBER(DATA!Z504),DATA!Z504,"n/a")</f>
        <v>3.28</v>
      </c>
      <c r="H4151" s="78">
        <f>+IF(ISNUMBER(DATA!AA504),DATA!AA504,"n/a")</f>
        <v>0.123</v>
      </c>
      <c r="I4151" s="88">
        <f>+IF(ISNUMBER(DATA!AJ504),DATA!AJ504,"n/a")</f>
        <v>3.39</v>
      </c>
      <c r="J4151" s="78">
        <f>+IF(ISNUMBER(DATA!AK504),DATA!AK504,"n/a")</f>
        <v>0.109</v>
      </c>
      <c r="K4151" s="88">
        <f>+IF(ISNUMBER(DATA!AT504),DATA!AT504,"n/a")</f>
        <v>3.32</v>
      </c>
      <c r="L4151" s="78">
        <f>+IF(ISNUMBER(DATA!AU504),DATA!AU504,"n/a")</f>
        <v>8.0000000000000002E-3</v>
      </c>
      <c r="M4151" s="67"/>
      <c r="N4151" s="67"/>
      <c r="O4151" s="67"/>
      <c r="P4151" s="67"/>
      <c r="Q4151" s="67"/>
      <c r="S4151" s="71"/>
      <c r="U4151" s="71"/>
      <c r="W4151" s="71"/>
      <c r="Y4151" s="71"/>
    </row>
    <row r="4152" spans="1:25" s="70" customFormat="1" x14ac:dyDescent="0.2">
      <c r="A4152" s="67" t="s">
        <v>20</v>
      </c>
      <c r="B4152" s="67" t="s">
        <v>23</v>
      </c>
      <c r="C4152" s="67" t="s">
        <v>26</v>
      </c>
      <c r="D4152" s="67" t="s">
        <v>288</v>
      </c>
      <c r="E4152" s="88">
        <f>+IF(ISNUMBER(DATA!P505),DATA!P505,"n/a")</f>
        <v>3.78</v>
      </c>
      <c r="F4152" s="78">
        <f>+IF(ISNUMBER(DATA!Q505),DATA!Q505,"n/a")</f>
        <v>-5.0999999999999997E-2</v>
      </c>
      <c r="G4152" s="88">
        <f>+IF(ISNUMBER(DATA!Z505),DATA!Z505,"n/a")</f>
        <v>3.79</v>
      </c>
      <c r="H4152" s="78">
        <f>+IF(ISNUMBER(DATA!AA505),DATA!AA505,"n/a")</f>
        <v>-0.05</v>
      </c>
      <c r="I4152" s="88">
        <f>+IF(ISNUMBER(DATA!AJ505),DATA!AJ505,"n/a")</f>
        <v>3.79</v>
      </c>
      <c r="J4152" s="78">
        <f>+IF(ISNUMBER(DATA!AK505),DATA!AK505,"n/a")</f>
        <v>-4.9000000000000002E-2</v>
      </c>
      <c r="K4152" s="88">
        <f>+IF(ISNUMBER(DATA!AT505),DATA!AT505,"n/a")</f>
        <v>3.81</v>
      </c>
      <c r="L4152" s="78">
        <f>+IF(ISNUMBER(DATA!AU505),DATA!AU505,"n/a")</f>
        <v>-4.3999999999999997E-2</v>
      </c>
      <c r="M4152" s="67"/>
      <c r="N4152" s="67"/>
      <c r="O4152" s="67"/>
      <c r="P4152" s="67"/>
      <c r="Q4152" s="67"/>
      <c r="S4152" s="71"/>
      <c r="U4152" s="71"/>
      <c r="W4152" s="71"/>
      <c r="Y4152" s="71"/>
    </row>
    <row r="4153" spans="1:25" s="70" customFormat="1" x14ac:dyDescent="0.2">
      <c r="A4153" s="67" t="s">
        <v>20</v>
      </c>
      <c r="B4153" s="67" t="s">
        <v>23</v>
      </c>
      <c r="C4153" s="67" t="s">
        <v>26</v>
      </c>
      <c r="D4153" s="67" t="s">
        <v>289</v>
      </c>
      <c r="E4153" s="88">
        <f>+IF(ISNUMBER(DATA!P506),DATA!P506,"n/a")</f>
        <v>3.84</v>
      </c>
      <c r="F4153" s="78">
        <f>+IF(ISNUMBER(DATA!Q506),DATA!Q506,"n/a")</f>
        <v>1.2E-2</v>
      </c>
      <c r="G4153" s="88">
        <f>+IF(ISNUMBER(DATA!Z506),DATA!Z506,"n/a")</f>
        <v>3.81</v>
      </c>
      <c r="H4153" s="78">
        <f>+IF(ISNUMBER(DATA!AA506),DATA!AA506,"n/a")</f>
        <v>1.0999999999999999E-2</v>
      </c>
      <c r="I4153" s="88">
        <f>+IF(ISNUMBER(DATA!AJ506),DATA!AJ506,"n/a")</f>
        <v>3.79</v>
      </c>
      <c r="J4153" s="78">
        <f>+IF(ISNUMBER(DATA!AK506),DATA!AK506,"n/a")</f>
        <v>0.02</v>
      </c>
      <c r="K4153" s="88">
        <f>+IF(ISNUMBER(DATA!AT506),DATA!AT506,"n/a")</f>
        <v>3.75</v>
      </c>
      <c r="L4153" s="78">
        <f>+IF(ISNUMBER(DATA!AU506),DATA!AU506,"n/a")</f>
        <v>-7.0000000000000001E-3</v>
      </c>
      <c r="M4153" s="67"/>
      <c r="N4153" s="67"/>
      <c r="O4153" s="67"/>
      <c r="P4153" s="67"/>
      <c r="Q4153" s="67"/>
      <c r="S4153" s="71"/>
      <c r="U4153" s="71"/>
      <c r="W4153" s="71"/>
      <c r="Y4153" s="71"/>
    </row>
    <row r="4154" spans="1:25" s="70" customFormat="1" x14ac:dyDescent="0.2">
      <c r="A4154" s="67" t="s">
        <v>20</v>
      </c>
      <c r="B4154" s="67" t="s">
        <v>23</v>
      </c>
      <c r="C4154" s="67" t="s">
        <v>26</v>
      </c>
      <c r="D4154" s="67" t="s">
        <v>290</v>
      </c>
      <c r="E4154" s="88">
        <f>+IF(ISNUMBER(DATA!P507),DATA!P507,"n/a")</f>
        <v>3.56</v>
      </c>
      <c r="F4154" s="78">
        <f>+IF(ISNUMBER(DATA!Q507),DATA!Q507,"n/a")</f>
        <v>1.2E-2</v>
      </c>
      <c r="G4154" s="88">
        <f>+IF(ISNUMBER(DATA!Z507),DATA!Z507,"n/a")</f>
        <v>3.57</v>
      </c>
      <c r="H4154" s="78">
        <f>+IF(ISNUMBER(DATA!AA507),DATA!AA507,"n/a")</f>
        <v>1.7999999999999999E-2</v>
      </c>
      <c r="I4154" s="88">
        <f>+IF(ISNUMBER(DATA!AJ507),DATA!AJ507,"n/a")</f>
        <v>3.58</v>
      </c>
      <c r="J4154" s="78">
        <f>+IF(ISNUMBER(DATA!AK507),DATA!AK507,"n/a")</f>
        <v>0.02</v>
      </c>
      <c r="K4154" s="88">
        <f>+IF(ISNUMBER(DATA!AT507),DATA!AT507,"n/a")</f>
        <v>3.53</v>
      </c>
      <c r="L4154" s="78">
        <f>+IF(ISNUMBER(DATA!AU507),DATA!AU507,"n/a")</f>
        <v>8.0000000000000002E-3</v>
      </c>
      <c r="M4154" s="67"/>
      <c r="N4154" s="67"/>
      <c r="O4154" s="67"/>
      <c r="P4154" s="67"/>
      <c r="Q4154" s="67"/>
      <c r="S4154" s="71"/>
      <c r="U4154" s="71"/>
      <c r="W4154" s="71"/>
      <c r="Y4154" s="71"/>
    </row>
    <row r="4155" spans="1:25" s="70" customFormat="1" x14ac:dyDescent="0.2">
      <c r="A4155" s="67" t="s">
        <v>20</v>
      </c>
      <c r="B4155" s="67" t="s">
        <v>23</v>
      </c>
      <c r="C4155" s="67" t="s">
        <v>26</v>
      </c>
      <c r="D4155" s="67" t="s">
        <v>291</v>
      </c>
      <c r="E4155" s="88">
        <f>+IF(ISNUMBER(DATA!P508),DATA!P508,"n/a")</f>
        <v>3.74</v>
      </c>
      <c r="F4155" s="78">
        <f>+IF(ISNUMBER(DATA!Q508),DATA!Q508,"n/a")</f>
        <v>0.27400000000000002</v>
      </c>
      <c r="G4155" s="88">
        <f>+IF(ISNUMBER(DATA!Z508),DATA!Z508,"n/a")</f>
        <v>3.81</v>
      </c>
      <c r="H4155" s="78">
        <f>+IF(ISNUMBER(DATA!AA508),DATA!AA508,"n/a")</f>
        <v>-0.106</v>
      </c>
      <c r="I4155" s="88">
        <f>+IF(ISNUMBER(DATA!AJ508),DATA!AJ508,"n/a")</f>
        <v>3.83</v>
      </c>
      <c r="J4155" s="78">
        <f>+IF(ISNUMBER(DATA!AK508),DATA!AK508,"n/a")</f>
        <v>-0.14799999999999999</v>
      </c>
      <c r="K4155" s="88">
        <f>+IF(ISNUMBER(DATA!AT508),DATA!AT508,"n/a")</f>
        <v>3.5</v>
      </c>
      <c r="L4155" s="78">
        <f>+IF(ISNUMBER(DATA!AU508),DATA!AU508,"n/a")</f>
        <v>-0.25800000000000001</v>
      </c>
      <c r="M4155" s="67"/>
      <c r="N4155" s="67"/>
      <c r="O4155" s="67"/>
      <c r="P4155" s="67"/>
      <c r="Q4155" s="67"/>
      <c r="S4155" s="71"/>
      <c r="U4155" s="71"/>
      <c r="W4155" s="71"/>
      <c r="Y4155" s="71"/>
    </row>
    <row r="4156" spans="1:25" s="70" customFormat="1" x14ac:dyDescent="0.2">
      <c r="A4156" s="67" t="s">
        <v>20</v>
      </c>
      <c r="B4156" s="67" t="s">
        <v>23</v>
      </c>
      <c r="C4156" s="67" t="s">
        <v>26</v>
      </c>
      <c r="D4156" s="67" t="s">
        <v>292</v>
      </c>
      <c r="E4156" s="88">
        <f>+IF(ISNUMBER(DATA!P509),DATA!P509,"n/a")</f>
        <v>3.98</v>
      </c>
      <c r="F4156" s="78">
        <f>+IF(ISNUMBER(DATA!Q509),DATA!Q509,"n/a")</f>
        <v>7.6999999999999999E-2</v>
      </c>
      <c r="G4156" s="88">
        <f>+IF(ISNUMBER(DATA!Z509),DATA!Z509,"n/a")</f>
        <v>4.07</v>
      </c>
      <c r="H4156" s="78">
        <f>+IF(ISNUMBER(DATA!AA509),DATA!AA509,"n/a")</f>
        <v>0.111</v>
      </c>
      <c r="I4156" s="88">
        <f>+IF(ISNUMBER(DATA!AJ509),DATA!AJ509,"n/a")</f>
        <v>4.0999999999999996</v>
      </c>
      <c r="J4156" s="78">
        <f>+IF(ISNUMBER(DATA!AK509),DATA!AK509,"n/a")</f>
        <v>9.1999999999999998E-2</v>
      </c>
      <c r="K4156" s="88">
        <f>+IF(ISNUMBER(DATA!AT509),DATA!AT509,"n/a")</f>
        <v>3.99</v>
      </c>
      <c r="L4156" s="78">
        <f>+IF(ISNUMBER(DATA!AU509),DATA!AU509,"n/a")</f>
        <v>4.4999999999999998E-2</v>
      </c>
      <c r="M4156" s="67"/>
      <c r="N4156" s="67"/>
      <c r="O4156" s="67"/>
      <c r="P4156" s="67"/>
      <c r="Q4156" s="67"/>
      <c r="S4156" s="71"/>
      <c r="U4156" s="71"/>
      <c r="W4156" s="71"/>
      <c r="Y4156" s="71"/>
    </row>
    <row r="4157" spans="1:25" s="70" customFormat="1" x14ac:dyDescent="0.2">
      <c r="A4157" s="67" t="s">
        <v>20</v>
      </c>
      <c r="B4157" s="67" t="s">
        <v>23</v>
      </c>
      <c r="C4157" s="67" t="s">
        <v>26</v>
      </c>
      <c r="D4157" s="67" t="s">
        <v>293</v>
      </c>
      <c r="E4157" s="88">
        <f>+IF(ISNUMBER(DATA!P510),DATA!P510,"n/a")</f>
        <v>3.99</v>
      </c>
      <c r="F4157" s="78">
        <f>+IF(ISNUMBER(DATA!Q510),DATA!Q510,"n/a")</f>
        <v>-3.3000000000000002E-2</v>
      </c>
      <c r="G4157" s="88">
        <f>+IF(ISNUMBER(DATA!Z510),DATA!Z510,"n/a")</f>
        <v>3.99</v>
      </c>
      <c r="H4157" s="78">
        <f>+IF(ISNUMBER(DATA!AA510),DATA!AA510,"n/a")</f>
        <v>-0.158</v>
      </c>
      <c r="I4157" s="88">
        <f>+IF(ISNUMBER(DATA!AJ510),DATA!AJ510,"n/a")</f>
        <v>3.99</v>
      </c>
      <c r="J4157" s="78">
        <f>+IF(ISNUMBER(DATA!AK510),DATA!AK510,"n/a")</f>
        <v>-0.16800000000000001</v>
      </c>
      <c r="K4157" s="88">
        <f>+IF(ISNUMBER(DATA!AT510),DATA!AT510,"n/a")</f>
        <v>3.99</v>
      </c>
      <c r="L4157" s="78">
        <f>+IF(ISNUMBER(DATA!AU510),DATA!AU510,"n/a")</f>
        <v>-0.16300000000000001</v>
      </c>
      <c r="M4157" s="67"/>
      <c r="N4157" s="67"/>
      <c r="O4157" s="67"/>
      <c r="P4157" s="67"/>
      <c r="Q4157" s="67"/>
      <c r="S4157" s="71"/>
      <c r="U4157" s="71"/>
      <c r="W4157" s="71"/>
      <c r="Y4157" s="71"/>
    </row>
    <row r="4158" spans="1:25" s="70" customFormat="1" x14ac:dyDescent="0.2">
      <c r="A4158" s="67" t="s">
        <v>20</v>
      </c>
      <c r="B4158" s="67" t="s">
        <v>23</v>
      </c>
      <c r="C4158" s="67" t="s">
        <v>26</v>
      </c>
      <c r="D4158" s="67" t="s">
        <v>294</v>
      </c>
      <c r="E4158" s="88">
        <f>+IF(ISNUMBER(DATA!P511),DATA!P511,"n/a")</f>
        <v>5.18</v>
      </c>
      <c r="F4158" s="78">
        <f>+IF(ISNUMBER(DATA!Q511),DATA!Q511,"n/a")</f>
        <v>-0.122</v>
      </c>
      <c r="G4158" s="88">
        <f>+IF(ISNUMBER(DATA!Z511),DATA!Z511,"n/a")</f>
        <v>5.32</v>
      </c>
      <c r="H4158" s="78">
        <f>+IF(ISNUMBER(DATA!AA511),DATA!AA511,"n/a")</f>
        <v>-4.7E-2</v>
      </c>
      <c r="I4158" s="88">
        <f>+IF(ISNUMBER(DATA!AJ511),DATA!AJ511,"n/a")</f>
        <v>5.36</v>
      </c>
      <c r="J4158" s="78">
        <f>+IF(ISNUMBER(DATA!AK511),DATA!AK511,"n/a")</f>
        <v>-2.5999999999999999E-2</v>
      </c>
      <c r="K4158" s="88">
        <f>+IF(ISNUMBER(DATA!AT511),DATA!AT511,"n/a")</f>
        <v>5.2</v>
      </c>
      <c r="L4158" s="78">
        <f>+IF(ISNUMBER(DATA!AU511),DATA!AU511,"n/a")</f>
        <v>-4.7E-2</v>
      </c>
      <c r="M4158" s="67"/>
      <c r="N4158" s="67"/>
      <c r="O4158" s="67"/>
      <c r="P4158" s="67"/>
      <c r="Q4158" s="67"/>
      <c r="S4158" s="71"/>
      <c r="U4158" s="71"/>
      <c r="W4158" s="71"/>
      <c r="Y4158" s="71"/>
    </row>
    <row r="4159" spans="1:25" s="70" customFormat="1" x14ac:dyDescent="0.2">
      <c r="A4159" s="67" t="s">
        <v>20</v>
      </c>
      <c r="B4159" s="67" t="s">
        <v>23</v>
      </c>
      <c r="C4159" s="67" t="s">
        <v>26</v>
      </c>
      <c r="D4159" s="67" t="s">
        <v>295</v>
      </c>
      <c r="E4159" s="88">
        <f>+IF(ISNUMBER(DATA!P512),DATA!P512,"n/a")</f>
        <v>3.91</v>
      </c>
      <c r="F4159" s="78">
        <f>+IF(ISNUMBER(DATA!Q512),DATA!Q512,"n/a")</f>
        <v>6.9000000000000006E-2</v>
      </c>
      <c r="G4159" s="88">
        <f>+IF(ISNUMBER(DATA!Z512),DATA!Z512,"n/a")</f>
        <v>3.9</v>
      </c>
      <c r="H4159" s="78">
        <f>+IF(ISNUMBER(DATA!AA512),DATA!AA512,"n/a")</f>
        <v>5.2999999999999999E-2</v>
      </c>
      <c r="I4159" s="88">
        <f>+IF(ISNUMBER(DATA!AJ512),DATA!AJ512,"n/a")</f>
        <v>3.9</v>
      </c>
      <c r="J4159" s="78">
        <f>+IF(ISNUMBER(DATA!AK512),DATA!AK512,"n/a")</f>
        <v>1.4999999999999999E-2</v>
      </c>
      <c r="K4159" s="88">
        <f>+IF(ISNUMBER(DATA!AT512),DATA!AT512,"n/a")</f>
        <v>3.84</v>
      </c>
      <c r="L4159" s="78">
        <f>+IF(ISNUMBER(DATA!AU512),DATA!AU512,"n/a")</f>
        <v>-0.02</v>
      </c>
      <c r="M4159" s="67"/>
      <c r="N4159" s="67"/>
      <c r="O4159" s="67"/>
      <c r="P4159" s="67"/>
      <c r="Q4159" s="67"/>
      <c r="S4159" s="71"/>
      <c r="U4159" s="71"/>
      <c r="W4159" s="71"/>
      <c r="Y4159" s="71"/>
    </row>
    <row r="4160" spans="1:25" s="70" customFormat="1" x14ac:dyDescent="0.2">
      <c r="A4160" s="67" t="s">
        <v>20</v>
      </c>
      <c r="B4160" s="67" t="s">
        <v>23</v>
      </c>
      <c r="C4160" s="67" t="s">
        <v>26</v>
      </c>
      <c r="D4160" s="67" t="s">
        <v>296</v>
      </c>
      <c r="E4160" s="88">
        <f>+IF(ISNUMBER(DATA!P513),DATA!P513,"n/a")</f>
        <v>3.92</v>
      </c>
      <c r="F4160" s="78">
        <f>+IF(ISNUMBER(DATA!Q513),DATA!Q513,"n/a")</f>
        <v>0.17899999999999999</v>
      </c>
      <c r="G4160" s="88">
        <f>+IF(ISNUMBER(DATA!Z513),DATA!Z513,"n/a")</f>
        <v>4.1900000000000004</v>
      </c>
      <c r="H4160" s="78">
        <f>+IF(ISNUMBER(DATA!AA513),DATA!AA513,"n/a")</f>
        <v>0.151</v>
      </c>
      <c r="I4160" s="88">
        <f>+IF(ISNUMBER(DATA!AJ513),DATA!AJ513,"n/a")</f>
        <v>4.28</v>
      </c>
      <c r="J4160" s="78">
        <f>+IF(ISNUMBER(DATA!AK513),DATA!AK513,"n/a")</f>
        <v>3.4000000000000002E-2</v>
      </c>
      <c r="K4160" s="88">
        <f>+IF(ISNUMBER(DATA!AT513),DATA!AT513,"n/a")</f>
        <v>4.0599999999999996</v>
      </c>
      <c r="L4160" s="78">
        <f>+IF(ISNUMBER(DATA!AU513),DATA!AU513,"n/a")</f>
        <v>-0.10199999999999999</v>
      </c>
      <c r="M4160" s="67"/>
      <c r="N4160" s="67"/>
      <c r="O4160" s="67"/>
      <c r="P4160" s="67"/>
      <c r="Q4160" s="67"/>
      <c r="S4160" s="71"/>
      <c r="U4160" s="71"/>
      <c r="W4160" s="71"/>
      <c r="Y4160" s="71"/>
    </row>
    <row r="4161" spans="1:25" s="70" customFormat="1" x14ac:dyDescent="0.2">
      <c r="A4161" s="67" t="s">
        <v>20</v>
      </c>
      <c r="B4161" s="67" t="s">
        <v>23</v>
      </c>
      <c r="C4161" s="67" t="s">
        <v>26</v>
      </c>
      <c r="D4161" s="67" t="s">
        <v>297</v>
      </c>
      <c r="E4161" s="88">
        <f>+IF(ISNUMBER(DATA!P514),DATA!P514,"n/a")</f>
        <v>4.13</v>
      </c>
      <c r="F4161" s="78">
        <f>+IF(ISNUMBER(DATA!Q514),DATA!Q514,"n/a")</f>
        <v>-0.04</v>
      </c>
      <c r="G4161" s="88">
        <f>+IF(ISNUMBER(DATA!Z514),DATA!Z514,"n/a")</f>
        <v>3.91</v>
      </c>
      <c r="H4161" s="78">
        <f>+IF(ISNUMBER(DATA!AA514),DATA!AA514,"n/a")</f>
        <v>-0.14699999999999999</v>
      </c>
      <c r="I4161" s="88">
        <f>+IF(ISNUMBER(DATA!AJ514),DATA!AJ514,"n/a")</f>
        <v>3.99</v>
      </c>
      <c r="J4161" s="78">
        <f>+IF(ISNUMBER(DATA!AK514),DATA!AK514,"n/a")</f>
        <v>-0.14299999999999999</v>
      </c>
      <c r="K4161" s="88">
        <f>+IF(ISNUMBER(DATA!AT514),DATA!AT514,"n/a")</f>
        <v>4.04</v>
      </c>
      <c r="L4161" s="78">
        <f>+IF(ISNUMBER(DATA!AU514),DATA!AU514,"n/a")</f>
        <v>-0.121</v>
      </c>
      <c r="M4161" s="67"/>
      <c r="N4161" s="67"/>
      <c r="O4161" s="67"/>
      <c r="P4161" s="67"/>
      <c r="Q4161" s="67"/>
      <c r="S4161" s="71"/>
      <c r="U4161" s="71"/>
      <c r="W4161" s="71"/>
      <c r="Y4161" s="71"/>
    </row>
    <row r="4162" spans="1:25" s="70" customFormat="1" x14ac:dyDescent="0.2">
      <c r="A4162" s="67" t="s">
        <v>20</v>
      </c>
      <c r="B4162" s="67" t="s">
        <v>23</v>
      </c>
      <c r="C4162" s="67" t="s">
        <v>26</v>
      </c>
      <c r="D4162" s="67" t="s">
        <v>298</v>
      </c>
      <c r="E4162" s="88">
        <f>+IF(ISNUMBER(DATA!P515),DATA!P515,"n/a")</f>
        <v>3.9</v>
      </c>
      <c r="F4162" s="78">
        <f>+IF(ISNUMBER(DATA!Q515),DATA!Q515,"n/a")</f>
        <v>-1.4999999999999999E-2</v>
      </c>
      <c r="G4162" s="88">
        <f>+IF(ISNUMBER(DATA!Z515),DATA!Z515,"n/a")</f>
        <v>3.91</v>
      </c>
      <c r="H4162" s="78">
        <f>+IF(ISNUMBER(DATA!AA515),DATA!AA515,"n/a")</f>
        <v>-1.6E-2</v>
      </c>
      <c r="I4162" s="88">
        <f>+IF(ISNUMBER(DATA!AJ515),DATA!AJ515,"n/a")</f>
        <v>3.92</v>
      </c>
      <c r="J4162" s="78">
        <f>+IF(ISNUMBER(DATA!AK515),DATA!AK515,"n/a")</f>
        <v>-1.4999999999999999E-2</v>
      </c>
      <c r="K4162" s="88">
        <f>+IF(ISNUMBER(DATA!AT515),DATA!AT515,"n/a")</f>
        <v>3.93</v>
      </c>
      <c r="L4162" s="78">
        <f>+IF(ISNUMBER(DATA!AU515),DATA!AU515,"n/a")</f>
        <v>-1.2999999999999999E-2</v>
      </c>
      <c r="M4162" s="67"/>
      <c r="N4162" s="67"/>
      <c r="O4162" s="67"/>
      <c r="P4162" s="67"/>
      <c r="Q4162" s="67"/>
      <c r="S4162" s="71"/>
      <c r="U4162" s="71"/>
      <c r="W4162" s="71"/>
      <c r="Y4162" s="71"/>
    </row>
    <row r="4163" spans="1:25" s="70" customFormat="1" x14ac:dyDescent="0.2">
      <c r="A4163" s="67" t="s">
        <v>20</v>
      </c>
      <c r="B4163" s="67" t="s">
        <v>23</v>
      </c>
      <c r="C4163" s="67" t="s">
        <v>26</v>
      </c>
      <c r="D4163" s="67" t="s">
        <v>299</v>
      </c>
      <c r="E4163" s="88">
        <f>+IF(ISNUMBER(DATA!P516),DATA!P516,"n/a")</f>
        <v>4.2699999999999996</v>
      </c>
      <c r="F4163" s="78">
        <f>+IF(ISNUMBER(DATA!Q516),DATA!Q516,"n/a")</f>
        <v>9.0999999999999998E-2</v>
      </c>
      <c r="G4163" s="88">
        <f>+IF(ISNUMBER(DATA!Z516),DATA!Z516,"n/a")</f>
        <v>4.2699999999999996</v>
      </c>
      <c r="H4163" s="78">
        <f>+IF(ISNUMBER(DATA!AA516),DATA!AA516,"n/a")</f>
        <v>9.0999999999999998E-2</v>
      </c>
      <c r="I4163" s="88">
        <f>+IF(ISNUMBER(DATA!AJ516),DATA!AJ516,"n/a")</f>
        <v>4.24</v>
      </c>
      <c r="J4163" s="78">
        <f>+IF(ISNUMBER(DATA!AK516),DATA!AK516,"n/a")</f>
        <v>8.5000000000000006E-2</v>
      </c>
      <c r="K4163" s="88">
        <f>+IF(ISNUMBER(DATA!AT516),DATA!AT516,"n/a")</f>
        <v>4.08</v>
      </c>
      <c r="L4163" s="78">
        <f>+IF(ISNUMBER(DATA!AU516),DATA!AU516,"n/a")</f>
        <v>4.7E-2</v>
      </c>
      <c r="M4163" s="67"/>
      <c r="N4163" s="67"/>
      <c r="O4163" s="67"/>
      <c r="P4163" s="67"/>
      <c r="Q4163" s="67"/>
      <c r="S4163" s="71"/>
      <c r="U4163" s="71"/>
      <c r="W4163" s="71"/>
      <c r="Y4163" s="71"/>
    </row>
    <row r="4164" spans="1:25" s="70" customFormat="1" x14ac:dyDescent="0.2">
      <c r="A4164" s="67" t="s">
        <v>20</v>
      </c>
      <c r="B4164" s="67" t="s">
        <v>23</v>
      </c>
      <c r="C4164" s="67" t="s">
        <v>26</v>
      </c>
      <c r="D4164" s="67" t="s">
        <v>300</v>
      </c>
      <c r="E4164" s="88">
        <f>+IF(ISNUMBER(DATA!P517),DATA!P517,"n/a")</f>
        <v>3.95</v>
      </c>
      <c r="F4164" s="78">
        <f>+IF(ISNUMBER(DATA!Q517),DATA!Q517,"n/a")</f>
        <v>0.19</v>
      </c>
      <c r="G4164" s="88">
        <f>+IF(ISNUMBER(DATA!Z517),DATA!Z517,"n/a")</f>
        <v>4.22</v>
      </c>
      <c r="H4164" s="78">
        <f>+IF(ISNUMBER(DATA!AA517),DATA!AA517,"n/a")</f>
        <v>0.17599999999999999</v>
      </c>
      <c r="I4164" s="88">
        <f>+IF(ISNUMBER(DATA!AJ517),DATA!AJ517,"n/a")</f>
        <v>4.3</v>
      </c>
      <c r="J4164" s="78">
        <f>+IF(ISNUMBER(DATA!AK517),DATA!AK517,"n/a")</f>
        <v>4.8000000000000001E-2</v>
      </c>
      <c r="K4164" s="88">
        <f>+IF(ISNUMBER(DATA!AT517),DATA!AT517,"n/a")</f>
        <v>4.08</v>
      </c>
      <c r="L4164" s="78">
        <f>+IF(ISNUMBER(DATA!AU517),DATA!AU517,"n/a")</f>
        <v>-8.5999999999999993E-2</v>
      </c>
      <c r="M4164" s="67"/>
      <c r="N4164" s="67"/>
      <c r="O4164" s="67"/>
      <c r="P4164" s="67"/>
      <c r="Q4164" s="67"/>
      <c r="S4164" s="71"/>
      <c r="U4164" s="71"/>
      <c r="W4164" s="71"/>
      <c r="Y4164" s="71"/>
    </row>
    <row r="4165" spans="1:25" s="70" customFormat="1" x14ac:dyDescent="0.2">
      <c r="A4165" s="67" t="s">
        <v>20</v>
      </c>
      <c r="B4165" s="67" t="s">
        <v>23</v>
      </c>
      <c r="C4165" s="67" t="s">
        <v>26</v>
      </c>
      <c r="D4165" s="67" t="s">
        <v>301</v>
      </c>
      <c r="E4165" s="88">
        <f>+IF(ISNUMBER(DATA!P518),DATA!P518,"n/a")</f>
        <v>3.9</v>
      </c>
      <c r="F4165" s="78">
        <f>+IF(ISNUMBER(DATA!Q518),DATA!Q518,"n/a")</f>
        <v>-1.9E-2</v>
      </c>
      <c r="G4165" s="88">
        <f>+IF(ISNUMBER(DATA!Z518),DATA!Z518,"n/a")</f>
        <v>3.92</v>
      </c>
      <c r="H4165" s="78">
        <f>+IF(ISNUMBER(DATA!AA518),DATA!AA518,"n/a")</f>
        <v>-0.159</v>
      </c>
      <c r="I4165" s="88">
        <f>+IF(ISNUMBER(DATA!AJ518),DATA!AJ518,"n/a")</f>
        <v>3.93</v>
      </c>
      <c r="J4165" s="78">
        <f>+IF(ISNUMBER(DATA!AK518),DATA!AK518,"n/a")</f>
        <v>-0.17499999999999999</v>
      </c>
      <c r="K4165" s="88">
        <f>+IF(ISNUMBER(DATA!AT518),DATA!AT518,"n/a")</f>
        <v>3.93</v>
      </c>
      <c r="L4165" s="78">
        <f>+IF(ISNUMBER(DATA!AU518),DATA!AU518,"n/a")</f>
        <v>-0.154</v>
      </c>
      <c r="M4165" s="67"/>
      <c r="N4165" s="67"/>
      <c r="O4165" s="67"/>
      <c r="P4165" s="67"/>
      <c r="Q4165" s="67"/>
      <c r="S4165" s="71"/>
      <c r="U4165" s="71"/>
      <c r="W4165" s="71"/>
      <c r="Y4165" s="71"/>
    </row>
    <row r="4166" spans="1:25" s="70" customFormat="1" x14ac:dyDescent="0.2">
      <c r="A4166" s="67" t="s">
        <v>20</v>
      </c>
      <c r="B4166" s="67" t="s">
        <v>23</v>
      </c>
      <c r="C4166" s="67" t="s">
        <v>26</v>
      </c>
      <c r="D4166" s="67" t="s">
        <v>302</v>
      </c>
      <c r="E4166" s="88">
        <f>+IF(ISNUMBER(DATA!P519),DATA!P519,"n/a")</f>
        <v>4.8600000000000003</v>
      </c>
      <c r="F4166" s="78">
        <f>+IF(ISNUMBER(DATA!Q519),DATA!Q519,"n/a")</f>
        <v>0.246</v>
      </c>
      <c r="G4166" s="88">
        <f>+IF(ISNUMBER(DATA!Z519),DATA!Z519,"n/a")</f>
        <v>4.8099999999999996</v>
      </c>
      <c r="H4166" s="78">
        <f>+IF(ISNUMBER(DATA!AA519),DATA!AA519,"n/a")</f>
        <v>0.23400000000000001</v>
      </c>
      <c r="I4166" s="88">
        <f>+IF(ISNUMBER(DATA!AJ519),DATA!AJ519,"n/a")</f>
        <v>4.55</v>
      </c>
      <c r="J4166" s="78">
        <f>+IF(ISNUMBER(DATA!AK519),DATA!AK519,"n/a")</f>
        <v>0.16800000000000001</v>
      </c>
      <c r="K4166" s="88">
        <f>+IF(ISNUMBER(DATA!AT519),DATA!AT519,"n/a")</f>
        <v>4.1100000000000003</v>
      </c>
      <c r="L4166" s="78">
        <f>+IF(ISNUMBER(DATA!AU519),DATA!AU519,"n/a")</f>
        <v>4.7E-2</v>
      </c>
      <c r="M4166" s="67"/>
      <c r="N4166" s="67"/>
      <c r="O4166" s="67"/>
      <c r="P4166" s="67"/>
      <c r="Q4166" s="67"/>
      <c r="S4166" s="71"/>
      <c r="U4166" s="71"/>
      <c r="W4166" s="71"/>
      <c r="Y4166" s="71"/>
    </row>
    <row r="4167" spans="1:25" s="70" customFormat="1" x14ac:dyDescent="0.2">
      <c r="A4167" s="67" t="s">
        <v>20</v>
      </c>
      <c r="B4167" s="67" t="s">
        <v>23</v>
      </c>
      <c r="C4167" s="67" t="s">
        <v>26</v>
      </c>
      <c r="D4167" s="67" t="s">
        <v>303</v>
      </c>
      <c r="E4167" s="88">
        <f>+IF(ISNUMBER(DATA!P520),DATA!P520,"n/a")</f>
        <v>4.12</v>
      </c>
      <c r="F4167" s="78">
        <f>+IF(ISNUMBER(DATA!Q520),DATA!Q520,"n/a")</f>
        <v>3.4000000000000002E-2</v>
      </c>
      <c r="G4167" s="88">
        <f>+IF(ISNUMBER(DATA!Z520),DATA!Z520,"n/a")</f>
        <v>4.04</v>
      </c>
      <c r="H4167" s="78">
        <f>+IF(ISNUMBER(DATA!AA520),DATA!AA520,"n/a")</f>
        <v>1.2999999999999999E-2</v>
      </c>
      <c r="I4167" s="88">
        <f>+IF(ISNUMBER(DATA!AJ520),DATA!AJ520,"n/a")</f>
        <v>3.99</v>
      </c>
      <c r="J4167" s="78">
        <f>+IF(ISNUMBER(DATA!AK520),DATA!AK520,"n/a")</f>
        <v>1E-3</v>
      </c>
      <c r="K4167" s="88">
        <f>+IF(ISNUMBER(DATA!AT520),DATA!AT520,"n/a")</f>
        <v>3.99</v>
      </c>
      <c r="L4167" s="78">
        <f>+IF(ISNUMBER(DATA!AU520),DATA!AU520,"n/a")</f>
        <v>4.0000000000000001E-3</v>
      </c>
      <c r="M4167" s="67"/>
      <c r="N4167" s="67"/>
      <c r="O4167" s="67"/>
      <c r="P4167" s="67"/>
      <c r="Q4167" s="67"/>
      <c r="S4167" s="71"/>
      <c r="U4167" s="71"/>
      <c r="W4167" s="71"/>
      <c r="Y4167" s="71"/>
    </row>
    <row r="4168" spans="1:25" s="70" customFormat="1" x14ac:dyDescent="0.2">
      <c r="A4168" s="67" t="s">
        <v>20</v>
      </c>
      <c r="B4168" s="67" t="s">
        <v>23</v>
      </c>
      <c r="C4168" s="67" t="s">
        <v>26</v>
      </c>
      <c r="D4168" s="67" t="s">
        <v>304</v>
      </c>
      <c r="E4168" s="88">
        <f>+IF(ISNUMBER(DATA!P521),DATA!P521,"n/a")</f>
        <v>4.37</v>
      </c>
      <c r="F4168" s="78">
        <f>+IF(ISNUMBER(DATA!Q521),DATA!Q521,"n/a")</f>
        <v>0.16500000000000001</v>
      </c>
      <c r="G4168" s="88">
        <f>+IF(ISNUMBER(DATA!Z521),DATA!Z521,"n/a")</f>
        <v>4.49</v>
      </c>
      <c r="H4168" s="78">
        <f>+IF(ISNUMBER(DATA!AA521),DATA!AA521,"n/a")</f>
        <v>9.7000000000000003E-2</v>
      </c>
      <c r="I4168" s="88">
        <f>+IF(ISNUMBER(DATA!AJ521),DATA!AJ521,"n/a")</f>
        <v>4.5199999999999996</v>
      </c>
      <c r="J4168" s="78">
        <f>+IF(ISNUMBER(DATA!AK521),DATA!AK521,"n/a")</f>
        <v>9.6000000000000002E-2</v>
      </c>
      <c r="K4168" s="88">
        <f>+IF(ISNUMBER(DATA!AT521),DATA!AT521,"n/a")</f>
        <v>4.32</v>
      </c>
      <c r="L4168" s="78">
        <f>+IF(ISNUMBER(DATA!AU521),DATA!AU521,"n/a")</f>
        <v>2.1999999999999999E-2</v>
      </c>
      <c r="M4168" s="67"/>
      <c r="N4168" s="67"/>
      <c r="O4168" s="67"/>
      <c r="P4168" s="67"/>
      <c r="Q4168" s="67"/>
      <c r="S4168" s="71"/>
      <c r="U4168" s="71"/>
      <c r="W4168" s="71"/>
      <c r="Y4168" s="71"/>
    </row>
    <row r="4169" spans="1:25" s="70" customFormat="1" x14ac:dyDescent="0.2">
      <c r="A4169" s="67" t="s">
        <v>20</v>
      </c>
      <c r="B4169" s="67" t="s">
        <v>23</v>
      </c>
      <c r="C4169" s="67" t="s">
        <v>26</v>
      </c>
      <c r="D4169" s="67" t="s">
        <v>305</v>
      </c>
      <c r="E4169" s="88">
        <f>+IF(ISNUMBER(DATA!P522),DATA!P522,"n/a")</f>
        <v>3.73</v>
      </c>
      <c r="F4169" s="78">
        <f>+IF(ISNUMBER(DATA!Q522),DATA!Q522,"n/a")</f>
        <v>-7.1999999999999995E-2</v>
      </c>
      <c r="G4169" s="88">
        <f>+IF(ISNUMBER(DATA!Z522),DATA!Z522,"n/a")</f>
        <v>3.86</v>
      </c>
      <c r="H4169" s="78">
        <f>+IF(ISNUMBER(DATA!AA522),DATA!AA522,"n/a")</f>
        <v>-0.13200000000000001</v>
      </c>
      <c r="I4169" s="88">
        <f>+IF(ISNUMBER(DATA!AJ522),DATA!AJ522,"n/a")</f>
        <v>3.86</v>
      </c>
      <c r="J4169" s="78">
        <f>+IF(ISNUMBER(DATA!AK522),DATA!AK522,"n/a")</f>
        <v>-0.129</v>
      </c>
      <c r="K4169" s="88">
        <f>+IF(ISNUMBER(DATA!AT522),DATA!AT522,"n/a")</f>
        <v>3.9</v>
      </c>
      <c r="L4169" s="78">
        <f>+IF(ISNUMBER(DATA!AU522),DATA!AU522,"n/a")</f>
        <v>-0.107</v>
      </c>
      <c r="M4169" s="67"/>
      <c r="N4169" s="67"/>
      <c r="O4169" s="67"/>
      <c r="P4169" s="67"/>
      <c r="Q4169" s="67"/>
      <c r="S4169" s="71"/>
      <c r="U4169" s="71"/>
      <c r="W4169" s="71"/>
      <c r="Y4169" s="71"/>
    </row>
    <row r="4170" spans="1:25" s="70" customFormat="1" x14ac:dyDescent="0.2">
      <c r="A4170" s="67" t="s">
        <v>20</v>
      </c>
      <c r="B4170" s="67" t="s">
        <v>23</v>
      </c>
      <c r="C4170" s="67" t="s">
        <v>26</v>
      </c>
      <c r="D4170" s="67" t="s">
        <v>306</v>
      </c>
      <c r="E4170" s="88">
        <f>+IF(ISNUMBER(DATA!P523),DATA!P523,"n/a")</f>
        <v>4.2300000000000004</v>
      </c>
      <c r="F4170" s="78">
        <f>+IF(ISNUMBER(DATA!Q523),DATA!Q523,"n/a")</f>
        <v>8.1000000000000003E-2</v>
      </c>
      <c r="G4170" s="88">
        <f>+IF(ISNUMBER(DATA!Z523),DATA!Z523,"n/a")</f>
        <v>4.3600000000000003</v>
      </c>
      <c r="H4170" s="78">
        <f>+IF(ISNUMBER(DATA!AA523),DATA!AA523,"n/a")</f>
        <v>0.14099999999999999</v>
      </c>
      <c r="I4170" s="88">
        <f>+IF(ISNUMBER(DATA!AJ523),DATA!AJ523,"n/a")</f>
        <v>4.37</v>
      </c>
      <c r="J4170" s="78">
        <f>+IF(ISNUMBER(DATA!AK523),DATA!AK523,"n/a")</f>
        <v>0.1</v>
      </c>
      <c r="K4170" s="88">
        <f>+IF(ISNUMBER(DATA!AT523),DATA!AT523,"n/a")</f>
        <v>4.16</v>
      </c>
      <c r="L4170" s="78">
        <f>+IF(ISNUMBER(DATA!AU523),DATA!AU523,"n/a")</f>
        <v>2.1999999999999999E-2</v>
      </c>
      <c r="M4170" s="67"/>
      <c r="N4170" s="67"/>
      <c r="O4170" s="67"/>
      <c r="P4170" s="67"/>
      <c r="Q4170" s="67"/>
      <c r="S4170" s="71"/>
      <c r="U4170" s="71"/>
      <c r="W4170" s="71"/>
      <c r="Y4170" s="71"/>
    </row>
    <row r="4171" spans="1:25" s="70" customFormat="1" x14ac:dyDescent="0.2">
      <c r="A4171" s="67" t="s">
        <v>20</v>
      </c>
      <c r="B4171" s="67" t="s">
        <v>23</v>
      </c>
      <c r="C4171" s="67" t="s">
        <v>26</v>
      </c>
      <c r="D4171" s="67" t="s">
        <v>307</v>
      </c>
      <c r="E4171" s="88">
        <f>+IF(ISNUMBER(DATA!P524),DATA!P524,"n/a")</f>
        <v>3.97</v>
      </c>
      <c r="F4171" s="78">
        <f>+IF(ISNUMBER(DATA!Q524),DATA!Q524,"n/a")</f>
        <v>3.4000000000000002E-2</v>
      </c>
      <c r="G4171" s="88">
        <f>+IF(ISNUMBER(DATA!Z524),DATA!Z524,"n/a")</f>
        <v>3.92</v>
      </c>
      <c r="H4171" s="78">
        <f>+IF(ISNUMBER(DATA!AA524),DATA!AA524,"n/a")</f>
        <v>2.5999999999999999E-2</v>
      </c>
      <c r="I4171" s="88">
        <f>+IF(ISNUMBER(DATA!AJ524),DATA!AJ524,"n/a")</f>
        <v>3.85</v>
      </c>
      <c r="J4171" s="78">
        <f>+IF(ISNUMBER(DATA!AK524),DATA!AK524,"n/a")</f>
        <v>1.6E-2</v>
      </c>
      <c r="K4171" s="88">
        <f>+IF(ISNUMBER(DATA!AT524),DATA!AT524,"n/a")</f>
        <v>3.82</v>
      </c>
      <c r="L4171" s="78">
        <f>+IF(ISNUMBER(DATA!AU524),DATA!AU524,"n/a")</f>
        <v>-0.01</v>
      </c>
      <c r="M4171" s="67"/>
      <c r="N4171" s="67"/>
      <c r="O4171" s="67"/>
      <c r="P4171" s="67"/>
      <c r="Q4171" s="67"/>
      <c r="S4171" s="71"/>
      <c r="U4171" s="71"/>
      <c r="W4171" s="71"/>
      <c r="Y4171" s="71"/>
    </row>
    <row r="4172" spans="1:25" s="70" customFormat="1" x14ac:dyDescent="0.2">
      <c r="A4172" s="67" t="s">
        <v>20</v>
      </c>
      <c r="B4172" s="67" t="s">
        <v>23</v>
      </c>
      <c r="C4172" s="67" t="s">
        <v>26</v>
      </c>
      <c r="D4172" s="67" t="s">
        <v>308</v>
      </c>
      <c r="E4172" s="88">
        <f>+IF(ISNUMBER(DATA!P525),DATA!P525,"n/a")</f>
        <v>4.3600000000000003</v>
      </c>
      <c r="F4172" s="78" t="str">
        <f>+IF(ISNUMBER(DATA!Q525),DATA!Q525,"n/a")</f>
        <v>n/a</v>
      </c>
      <c r="G4172" s="88">
        <f>+IF(ISNUMBER(DATA!Z525),DATA!Z525,"n/a")</f>
        <v>4.3600000000000003</v>
      </c>
      <c r="H4172" s="78" t="str">
        <f>+IF(ISNUMBER(DATA!AA525),DATA!AA525,"n/a")</f>
        <v>n/a</v>
      </c>
      <c r="I4172" s="88">
        <f>+IF(ISNUMBER(DATA!AJ525),DATA!AJ525,"n/a")</f>
        <v>4.3600000000000003</v>
      </c>
      <c r="J4172" s="78" t="str">
        <f>+IF(ISNUMBER(DATA!AK525),DATA!AK525,"n/a")</f>
        <v>n/a</v>
      </c>
      <c r="K4172" s="88">
        <f>+IF(ISNUMBER(DATA!AT525),DATA!AT525,"n/a")</f>
        <v>4.3600000000000003</v>
      </c>
      <c r="L4172" s="78">
        <f>+IF(ISNUMBER(DATA!AU525),DATA!AU525,"n/a")</f>
        <v>9.1999999999999998E-2</v>
      </c>
      <c r="M4172" s="67"/>
      <c r="N4172" s="67"/>
      <c r="O4172" s="67"/>
      <c r="P4172" s="67"/>
      <c r="Q4172" s="67"/>
      <c r="S4172" s="71"/>
      <c r="U4172" s="71"/>
      <c r="W4172" s="71"/>
      <c r="Y4172" s="71"/>
    </row>
    <row r="4173" spans="1:25" s="70" customFormat="1" x14ac:dyDescent="0.2">
      <c r="A4173" s="67" t="s">
        <v>20</v>
      </c>
      <c r="B4173" s="67" t="s">
        <v>23</v>
      </c>
      <c r="C4173" s="67" t="s">
        <v>26</v>
      </c>
      <c r="D4173" s="67" t="s">
        <v>309</v>
      </c>
      <c r="E4173" s="88">
        <f>+IF(ISNUMBER(DATA!P526),DATA!P526,"n/a")</f>
        <v>3.59</v>
      </c>
      <c r="F4173" s="78">
        <f>+IF(ISNUMBER(DATA!Q526),DATA!Q526,"n/a")</f>
        <v>0</v>
      </c>
      <c r="G4173" s="88">
        <f>+IF(ISNUMBER(DATA!Z526),DATA!Z526,"n/a")</f>
        <v>3.59</v>
      </c>
      <c r="H4173" s="78">
        <f>+IF(ISNUMBER(DATA!AA526),DATA!AA526,"n/a")</f>
        <v>0</v>
      </c>
      <c r="I4173" s="88">
        <f>+IF(ISNUMBER(DATA!AJ526),DATA!AJ526,"n/a")</f>
        <v>3.59</v>
      </c>
      <c r="J4173" s="78">
        <f>+IF(ISNUMBER(DATA!AK526),DATA!AK526,"n/a")</f>
        <v>0</v>
      </c>
      <c r="K4173" s="88">
        <f>+IF(ISNUMBER(DATA!AT526),DATA!AT526,"n/a")</f>
        <v>3.59</v>
      </c>
      <c r="L4173" s="78">
        <f>+IF(ISNUMBER(DATA!AU526),DATA!AU526,"n/a")</f>
        <v>0</v>
      </c>
      <c r="M4173" s="67"/>
      <c r="N4173" s="67"/>
      <c r="O4173" s="67"/>
      <c r="P4173" s="67"/>
      <c r="Q4173" s="67"/>
      <c r="S4173" s="71"/>
      <c r="U4173" s="71"/>
      <c r="W4173" s="71"/>
      <c r="Y4173" s="71"/>
    </row>
    <row r="4174" spans="1:25" s="70" customFormat="1" x14ac:dyDescent="0.2">
      <c r="A4174" s="67" t="s">
        <v>20</v>
      </c>
      <c r="B4174" s="67" t="s">
        <v>23</v>
      </c>
      <c r="C4174" s="67" t="s">
        <v>26</v>
      </c>
      <c r="D4174" s="67" t="s">
        <v>310</v>
      </c>
      <c r="E4174" s="88">
        <f>+IF(ISNUMBER(DATA!P527),DATA!P527,"n/a")</f>
        <v>4.3899999999999997</v>
      </c>
      <c r="F4174" s="78" t="str">
        <f>+IF(ISNUMBER(DATA!Q527),DATA!Q527,"n/a")</f>
        <v>n/a</v>
      </c>
      <c r="G4174" s="88">
        <f>+IF(ISNUMBER(DATA!Z527),DATA!Z527,"n/a")</f>
        <v>4.3499999999999996</v>
      </c>
      <c r="H4174" s="78" t="str">
        <f>+IF(ISNUMBER(DATA!AA527),DATA!AA527,"n/a")</f>
        <v>n/a</v>
      </c>
      <c r="I4174" s="88">
        <f>+IF(ISNUMBER(DATA!AJ527),DATA!AJ527,"n/a")</f>
        <v>4.3600000000000003</v>
      </c>
      <c r="J4174" s="78" t="str">
        <f>+IF(ISNUMBER(DATA!AK527),DATA!AK527,"n/a")</f>
        <v>n/a</v>
      </c>
      <c r="K4174" s="88">
        <f>+IF(ISNUMBER(DATA!AT527),DATA!AT527,"n/a")</f>
        <v>4.3499999999999996</v>
      </c>
      <c r="L4174" s="78" t="str">
        <f>+IF(ISNUMBER(DATA!AU527),DATA!AU527,"n/a")</f>
        <v>n/a</v>
      </c>
      <c r="M4174" s="67"/>
      <c r="N4174" s="67"/>
      <c r="O4174" s="67"/>
      <c r="P4174" s="67"/>
      <c r="Q4174" s="67"/>
      <c r="S4174" s="71"/>
      <c r="U4174" s="71"/>
      <c r="W4174" s="71"/>
      <c r="Y4174" s="71"/>
    </row>
    <row r="4175" spans="1:25" s="70" customFormat="1" x14ac:dyDescent="0.2">
      <c r="A4175" s="67" t="s">
        <v>20</v>
      </c>
      <c r="B4175" s="67" t="s">
        <v>23</v>
      </c>
      <c r="C4175" s="67" t="s">
        <v>26</v>
      </c>
      <c r="D4175" s="67" t="s">
        <v>311</v>
      </c>
      <c r="E4175" s="88">
        <f>+IF(ISNUMBER(DATA!P528),DATA!P528,"n/a")</f>
        <v>3.69</v>
      </c>
      <c r="F4175" s="78">
        <f>+IF(ISNUMBER(DATA!Q528),DATA!Q528,"n/a")</f>
        <v>0.11700000000000001</v>
      </c>
      <c r="G4175" s="88">
        <f>+IF(ISNUMBER(DATA!Z528),DATA!Z528,"n/a")</f>
        <v>3.73</v>
      </c>
      <c r="H4175" s="78">
        <f>+IF(ISNUMBER(DATA!AA528),DATA!AA528,"n/a")</f>
        <v>9.5000000000000001E-2</v>
      </c>
      <c r="I4175" s="88">
        <f>+IF(ISNUMBER(DATA!AJ528),DATA!AJ528,"n/a")</f>
        <v>3.74</v>
      </c>
      <c r="J4175" s="78">
        <f>+IF(ISNUMBER(DATA!AK528),DATA!AK528,"n/a")</f>
        <v>4.5999999999999999E-2</v>
      </c>
      <c r="K4175" s="88">
        <f>+IF(ISNUMBER(DATA!AT528),DATA!AT528,"n/a")</f>
        <v>3.68</v>
      </c>
      <c r="L4175" s="78">
        <f>+IF(ISNUMBER(DATA!AU528),DATA!AU528,"n/a")</f>
        <v>3.0000000000000001E-3</v>
      </c>
      <c r="M4175" s="67"/>
      <c r="N4175" s="67"/>
      <c r="O4175" s="67"/>
      <c r="P4175" s="67"/>
      <c r="Q4175" s="67"/>
      <c r="S4175" s="71"/>
      <c r="U4175" s="71"/>
      <c r="W4175" s="71"/>
      <c r="Y4175" s="71"/>
    </row>
    <row r="4176" spans="1:25" s="70" customFormat="1" x14ac:dyDescent="0.2">
      <c r="A4176" s="67" t="s">
        <v>20</v>
      </c>
      <c r="B4176" s="67" t="s">
        <v>23</v>
      </c>
      <c r="C4176" s="67" t="s">
        <v>26</v>
      </c>
      <c r="D4176" s="67" t="s">
        <v>312</v>
      </c>
      <c r="E4176" s="88">
        <f>+IF(ISNUMBER(DATA!P529),DATA!P529,"n/a")</f>
        <v>3.37</v>
      </c>
      <c r="F4176" s="78">
        <f>+IF(ISNUMBER(DATA!Q529),DATA!Q529,"n/a")</f>
        <v>4.1000000000000002E-2</v>
      </c>
      <c r="G4176" s="88">
        <f>+IF(ISNUMBER(DATA!Z529),DATA!Z529,"n/a")</f>
        <v>3.5</v>
      </c>
      <c r="H4176" s="78">
        <f>+IF(ISNUMBER(DATA!AA529),DATA!AA529,"n/a")</f>
        <v>5.2999999999999999E-2</v>
      </c>
      <c r="I4176" s="88">
        <f>+IF(ISNUMBER(DATA!AJ529),DATA!AJ529,"n/a")</f>
        <v>3.54</v>
      </c>
      <c r="J4176" s="78">
        <f>+IF(ISNUMBER(DATA!AK529),DATA!AK529,"n/a")</f>
        <v>4.0000000000000001E-3</v>
      </c>
      <c r="K4176" s="88">
        <f>+IF(ISNUMBER(DATA!AT529),DATA!AT529,"n/a")</f>
        <v>3.51</v>
      </c>
      <c r="L4176" s="78">
        <f>+IF(ISNUMBER(DATA!AU529),DATA!AU529,"n/a")</f>
        <v>-1.7000000000000001E-2</v>
      </c>
      <c r="M4176" s="67"/>
      <c r="N4176" s="67"/>
      <c r="O4176" s="67"/>
      <c r="P4176" s="67"/>
      <c r="Q4176" s="67"/>
      <c r="S4176" s="71"/>
      <c r="U4176" s="71"/>
      <c r="W4176" s="71"/>
      <c r="Y4176" s="71"/>
    </row>
    <row r="4177" spans="1:25" s="70" customFormat="1" x14ac:dyDescent="0.2">
      <c r="A4177" s="67" t="s">
        <v>20</v>
      </c>
      <c r="B4177" s="67" t="s">
        <v>23</v>
      </c>
      <c r="C4177" s="67" t="s">
        <v>26</v>
      </c>
      <c r="D4177" s="67" t="s">
        <v>313</v>
      </c>
      <c r="E4177" s="88">
        <f>+IF(ISNUMBER(DATA!P530),DATA!P530,"n/a")</f>
        <v>3.26</v>
      </c>
      <c r="F4177" s="78">
        <f>+IF(ISNUMBER(DATA!Q530),DATA!Q530,"n/a")</f>
        <v>0.127</v>
      </c>
      <c r="G4177" s="88">
        <f>+IF(ISNUMBER(DATA!Z530),DATA!Z530,"n/a")</f>
        <v>3.43</v>
      </c>
      <c r="H4177" s="78">
        <f>+IF(ISNUMBER(DATA!AA530),DATA!AA530,"n/a")</f>
        <v>0.185</v>
      </c>
      <c r="I4177" s="88">
        <f>+IF(ISNUMBER(DATA!AJ530),DATA!AJ530,"n/a")</f>
        <v>3.49</v>
      </c>
      <c r="J4177" s="78">
        <f>+IF(ISNUMBER(DATA!AK530),DATA!AK530,"n/a")</f>
        <v>8.5000000000000006E-2</v>
      </c>
      <c r="K4177" s="88">
        <f>+IF(ISNUMBER(DATA!AT530),DATA!AT530,"n/a")</f>
        <v>3.4</v>
      </c>
      <c r="L4177" s="78">
        <f>+IF(ISNUMBER(DATA!AU530),DATA!AU530,"n/a")</f>
        <v>-2.1999999999999999E-2</v>
      </c>
      <c r="M4177" s="67"/>
      <c r="N4177" s="67"/>
      <c r="O4177" s="67"/>
      <c r="P4177" s="67"/>
      <c r="Q4177" s="67"/>
      <c r="S4177" s="71"/>
      <c r="U4177" s="71"/>
      <c r="W4177" s="71"/>
      <c r="Y4177" s="71"/>
    </row>
    <row r="4178" spans="1:25" s="70" customFormat="1" x14ac:dyDescent="0.2">
      <c r="A4178" s="67" t="s">
        <v>20</v>
      </c>
      <c r="B4178" s="67" t="s">
        <v>23</v>
      </c>
      <c r="C4178" s="67" t="s">
        <v>26</v>
      </c>
      <c r="D4178" s="67" t="s">
        <v>314</v>
      </c>
      <c r="E4178" s="88">
        <f>+IF(ISNUMBER(DATA!P531),DATA!P531,"n/a")</f>
        <v>4.05</v>
      </c>
      <c r="F4178" s="78">
        <f>+IF(ISNUMBER(DATA!Q531),DATA!Q531,"n/a")</f>
        <v>-4.0000000000000001E-3</v>
      </c>
      <c r="G4178" s="88">
        <f>+IF(ISNUMBER(DATA!Z531),DATA!Z531,"n/a")</f>
        <v>4.07</v>
      </c>
      <c r="H4178" s="78">
        <f>+IF(ISNUMBER(DATA!AA531),DATA!AA531,"n/a")</f>
        <v>1E-3</v>
      </c>
      <c r="I4178" s="88">
        <f>+IF(ISNUMBER(DATA!AJ531),DATA!AJ531,"n/a")</f>
        <v>4.03</v>
      </c>
      <c r="J4178" s="78">
        <f>+IF(ISNUMBER(DATA!AK531),DATA!AK531,"n/a")</f>
        <v>-0.01</v>
      </c>
      <c r="K4178" s="88">
        <f>+IF(ISNUMBER(DATA!AT531),DATA!AT531,"n/a")</f>
        <v>4.04</v>
      </c>
      <c r="L4178" s="78">
        <f>+IF(ISNUMBER(DATA!AU531),DATA!AU531,"n/a")</f>
        <v>4.0000000000000001E-3</v>
      </c>
      <c r="M4178" s="67"/>
      <c r="N4178" s="67"/>
      <c r="O4178" s="67"/>
      <c r="P4178" s="67"/>
      <c r="Q4178" s="67"/>
      <c r="S4178" s="71"/>
      <c r="U4178" s="71"/>
      <c r="W4178" s="71"/>
      <c r="Y4178" s="71"/>
    </row>
    <row r="4179" spans="1:25" s="70" customFormat="1" x14ac:dyDescent="0.2">
      <c r="A4179" s="67" t="s">
        <v>20</v>
      </c>
      <c r="B4179" s="67" t="s">
        <v>23</v>
      </c>
      <c r="C4179" s="67" t="s">
        <v>26</v>
      </c>
      <c r="D4179" s="67" t="s">
        <v>315</v>
      </c>
      <c r="E4179" s="88">
        <f>+IF(ISNUMBER(DATA!P532),DATA!P532,"n/a")</f>
        <v>4.6100000000000003</v>
      </c>
      <c r="F4179" s="78">
        <f>+IF(ISNUMBER(DATA!Q532),DATA!Q532,"n/a")</f>
        <v>-8.1000000000000003E-2</v>
      </c>
      <c r="G4179" s="88">
        <f>+IF(ISNUMBER(DATA!Z532),DATA!Z532,"n/a")</f>
        <v>4.67</v>
      </c>
      <c r="H4179" s="78">
        <f>+IF(ISNUMBER(DATA!AA532),DATA!AA532,"n/a")</f>
        <v>-6.7000000000000004E-2</v>
      </c>
      <c r="I4179" s="88">
        <f>+IF(ISNUMBER(DATA!AJ532),DATA!AJ532,"n/a")</f>
        <v>4.71</v>
      </c>
      <c r="J4179" s="78">
        <f>+IF(ISNUMBER(DATA!AK532),DATA!AK532,"n/a")</f>
        <v>-3.1E-2</v>
      </c>
      <c r="K4179" s="88">
        <f>+IF(ISNUMBER(DATA!AT532),DATA!AT532,"n/a")</f>
        <v>4.79</v>
      </c>
      <c r="L4179" s="78">
        <f>+IF(ISNUMBER(DATA!AU532),DATA!AU532,"n/a")</f>
        <v>-2.4E-2</v>
      </c>
      <c r="M4179" s="67"/>
      <c r="N4179" s="67"/>
      <c r="O4179" s="67"/>
      <c r="P4179" s="67"/>
      <c r="Q4179" s="67"/>
      <c r="S4179" s="71"/>
      <c r="U4179" s="71"/>
      <c r="W4179" s="71"/>
      <c r="Y4179" s="71"/>
    </row>
    <row r="4180" spans="1:25" s="70" customFormat="1" x14ac:dyDescent="0.2">
      <c r="A4180" s="67" t="s">
        <v>20</v>
      </c>
      <c r="B4180" s="67" t="s">
        <v>23</v>
      </c>
      <c r="C4180" s="67" t="s">
        <v>26</v>
      </c>
      <c r="D4180" s="67" t="s">
        <v>316</v>
      </c>
      <c r="E4180" s="88">
        <f>+IF(ISNUMBER(DATA!P533),DATA!P533,"n/a")</f>
        <v>3.89</v>
      </c>
      <c r="F4180" s="78">
        <f>+IF(ISNUMBER(DATA!Q533),DATA!Q533,"n/a")</f>
        <v>4.2000000000000003E-2</v>
      </c>
      <c r="G4180" s="88">
        <f>+IF(ISNUMBER(DATA!Z533),DATA!Z533,"n/a")</f>
        <v>3.88</v>
      </c>
      <c r="H4180" s="78">
        <f>+IF(ISNUMBER(DATA!AA533),DATA!AA533,"n/a")</f>
        <v>1.0999999999999999E-2</v>
      </c>
      <c r="I4180" s="88">
        <f>+IF(ISNUMBER(DATA!AJ533),DATA!AJ533,"n/a")</f>
        <v>3.86</v>
      </c>
      <c r="J4180" s="78">
        <f>+IF(ISNUMBER(DATA!AK533),DATA!AK533,"n/a")</f>
        <v>-1.2E-2</v>
      </c>
      <c r="K4180" s="88">
        <f>+IF(ISNUMBER(DATA!AT533),DATA!AT533,"n/a")</f>
        <v>3.83</v>
      </c>
      <c r="L4180" s="78">
        <f>+IF(ISNUMBER(DATA!AU533),DATA!AU533,"n/a")</f>
        <v>-2.8000000000000001E-2</v>
      </c>
      <c r="M4180" s="67"/>
      <c r="N4180" s="67"/>
      <c r="O4180" s="67"/>
      <c r="P4180" s="67"/>
      <c r="Q4180" s="67"/>
      <c r="S4180" s="71"/>
      <c r="U4180" s="71"/>
      <c r="W4180" s="71"/>
      <c r="Y4180" s="71"/>
    </row>
    <row r="4181" spans="1:25" s="70" customFormat="1" x14ac:dyDescent="0.2">
      <c r="A4181" s="67" t="s">
        <v>20</v>
      </c>
      <c r="B4181" s="67" t="s">
        <v>23</v>
      </c>
      <c r="C4181" s="67" t="s">
        <v>26</v>
      </c>
      <c r="D4181" s="67" t="s">
        <v>317</v>
      </c>
      <c r="E4181" s="88">
        <f>+IF(ISNUMBER(DATA!P534),DATA!P534,"n/a")</f>
        <v>4.2699999999999996</v>
      </c>
      <c r="F4181" s="78">
        <f>+IF(ISNUMBER(DATA!Q534),DATA!Q534,"n/a")</f>
        <v>-3.2000000000000001E-2</v>
      </c>
      <c r="G4181" s="88">
        <f>+IF(ISNUMBER(DATA!Z534),DATA!Z534,"n/a")</f>
        <v>4.3099999999999996</v>
      </c>
      <c r="H4181" s="78">
        <f>+IF(ISNUMBER(DATA!AA534),DATA!AA534,"n/a")</f>
        <v>-0.02</v>
      </c>
      <c r="I4181" s="88">
        <f>+IF(ISNUMBER(DATA!AJ534),DATA!AJ534,"n/a")</f>
        <v>4.25</v>
      </c>
      <c r="J4181" s="78">
        <f>+IF(ISNUMBER(DATA!AK534),DATA!AK534,"n/a")</f>
        <v>-3.5000000000000003E-2</v>
      </c>
      <c r="K4181" s="88">
        <f>+IF(ISNUMBER(DATA!AT534),DATA!AT534,"n/a")</f>
        <v>4.32</v>
      </c>
      <c r="L4181" s="78">
        <f>+IF(ISNUMBER(DATA!AU534),DATA!AU534,"n/a")</f>
        <v>3.7999999999999999E-2</v>
      </c>
      <c r="M4181" s="67"/>
      <c r="N4181" s="67"/>
      <c r="O4181" s="67"/>
      <c r="P4181" s="67"/>
      <c r="Q4181" s="67"/>
      <c r="S4181" s="71"/>
      <c r="U4181" s="71"/>
      <c r="W4181" s="71"/>
      <c r="Y4181" s="71"/>
    </row>
    <row r="4182" spans="1:25" s="70" customFormat="1" x14ac:dyDescent="0.2">
      <c r="A4182" s="67" t="s">
        <v>20</v>
      </c>
      <c r="B4182" s="67" t="s">
        <v>23</v>
      </c>
      <c r="C4182" s="67" t="s">
        <v>26</v>
      </c>
      <c r="D4182" s="67" t="s">
        <v>318</v>
      </c>
      <c r="E4182" s="88">
        <f>+IF(ISNUMBER(DATA!P535),DATA!P535,"n/a")</f>
        <v>5.0199999999999996</v>
      </c>
      <c r="F4182" s="78" t="str">
        <f>+IF(ISNUMBER(DATA!Q535),DATA!Q535,"n/a")</f>
        <v>n/a</v>
      </c>
      <c r="G4182" s="88">
        <f>+IF(ISNUMBER(DATA!Z535),DATA!Z535,"n/a")</f>
        <v>4.9800000000000004</v>
      </c>
      <c r="H4182" s="78" t="str">
        <f>+IF(ISNUMBER(DATA!AA535),DATA!AA535,"n/a")</f>
        <v>n/a</v>
      </c>
      <c r="I4182" s="88">
        <f>+IF(ISNUMBER(DATA!AJ535),DATA!AJ535,"n/a")</f>
        <v>5.03</v>
      </c>
      <c r="J4182" s="78" t="str">
        <f>+IF(ISNUMBER(DATA!AK535),DATA!AK535,"n/a")</f>
        <v>n/a</v>
      </c>
      <c r="K4182" s="88">
        <f>+IF(ISNUMBER(DATA!AT535),DATA!AT535,"n/a")</f>
        <v>4.93</v>
      </c>
      <c r="L4182" s="78" t="str">
        <f>+IF(ISNUMBER(DATA!AU535),DATA!AU535,"n/a")</f>
        <v>n/a</v>
      </c>
      <c r="M4182" s="67"/>
      <c r="N4182" s="67"/>
      <c r="O4182" s="67"/>
      <c r="P4182" s="67"/>
      <c r="Q4182" s="67"/>
      <c r="S4182" s="71"/>
      <c r="U4182" s="71"/>
      <c r="W4182" s="71"/>
      <c r="Y4182" s="71"/>
    </row>
    <row r="4183" spans="1:25" s="70" customFormat="1" x14ac:dyDescent="0.2">
      <c r="A4183" s="67" t="s">
        <v>20</v>
      </c>
      <c r="B4183" s="67" t="s">
        <v>23</v>
      </c>
      <c r="C4183" s="67" t="s">
        <v>26</v>
      </c>
      <c r="D4183" s="67" t="s">
        <v>319</v>
      </c>
      <c r="E4183" s="88">
        <f>+IF(ISNUMBER(DATA!P536),DATA!P536,"n/a")</f>
        <v>3.34</v>
      </c>
      <c r="F4183" s="78">
        <f>+IF(ISNUMBER(DATA!Q536),DATA!Q536,"n/a")</f>
        <v>0.01</v>
      </c>
      <c r="G4183" s="88">
        <f>+IF(ISNUMBER(DATA!Z536),DATA!Z536,"n/a")</f>
        <v>3.47</v>
      </c>
      <c r="H4183" s="78">
        <f>+IF(ISNUMBER(DATA!AA536),DATA!AA536,"n/a")</f>
        <v>8.5000000000000006E-2</v>
      </c>
      <c r="I4183" s="88">
        <f>+IF(ISNUMBER(DATA!AJ536),DATA!AJ536,"n/a")</f>
        <v>3.53</v>
      </c>
      <c r="J4183" s="78">
        <f>+IF(ISNUMBER(DATA!AK536),DATA!AK536,"n/a")</f>
        <v>0.115</v>
      </c>
      <c r="K4183" s="88">
        <f>+IF(ISNUMBER(DATA!AT536),DATA!AT536,"n/a")</f>
        <v>3.42</v>
      </c>
      <c r="L4183" s="78">
        <f>+IF(ISNUMBER(DATA!AU536),DATA!AU536,"n/a")</f>
        <v>0.10100000000000001</v>
      </c>
      <c r="M4183" s="67"/>
      <c r="N4183" s="67"/>
      <c r="O4183" s="67"/>
      <c r="P4183" s="67"/>
      <c r="Q4183" s="67"/>
      <c r="S4183" s="71"/>
      <c r="U4183" s="71"/>
      <c r="W4183" s="71"/>
      <c r="Y4183" s="71"/>
    </row>
    <row r="4184" spans="1:25" s="70" customFormat="1" x14ac:dyDescent="0.2">
      <c r="A4184" s="67" t="s">
        <v>20</v>
      </c>
      <c r="B4184" s="67" t="s">
        <v>23</v>
      </c>
      <c r="C4184" s="67" t="s">
        <v>26</v>
      </c>
      <c r="D4184" s="67" t="s">
        <v>320</v>
      </c>
      <c r="E4184" s="88">
        <f>+IF(ISNUMBER(DATA!P537),DATA!P537,"n/a")</f>
        <v>4.99</v>
      </c>
      <c r="F4184" s="78">
        <f>+IF(ISNUMBER(DATA!Q537),DATA!Q537,"n/a")</f>
        <v>0.111</v>
      </c>
      <c r="G4184" s="88">
        <f>+IF(ISNUMBER(DATA!Z537),DATA!Z537,"n/a")</f>
        <v>4.99</v>
      </c>
      <c r="H4184" s="78">
        <f>+IF(ISNUMBER(DATA!AA537),DATA!AA537,"n/a")</f>
        <v>0.111</v>
      </c>
      <c r="I4184" s="88">
        <f>+IF(ISNUMBER(DATA!AJ537),DATA!AJ537,"n/a")</f>
        <v>4.91</v>
      </c>
      <c r="J4184" s="78">
        <f>+IF(ISNUMBER(DATA!AK537),DATA!AK537,"n/a")</f>
        <v>9.4E-2</v>
      </c>
      <c r="K4184" s="88">
        <f>+IF(ISNUMBER(DATA!AT537),DATA!AT537,"n/a")</f>
        <v>4.6399999999999997</v>
      </c>
      <c r="L4184" s="78">
        <f>+IF(ISNUMBER(DATA!AU537),DATA!AU537,"n/a")</f>
        <v>3.3000000000000002E-2</v>
      </c>
      <c r="M4184" s="67"/>
      <c r="N4184" s="67"/>
      <c r="O4184" s="67"/>
      <c r="P4184" s="67"/>
      <c r="Q4184" s="67"/>
      <c r="S4184" s="71"/>
      <c r="U4184" s="71"/>
      <c r="W4184" s="71"/>
      <c r="Y4184" s="71"/>
    </row>
    <row r="4185" spans="1:25" s="70" customFormat="1" x14ac:dyDescent="0.2">
      <c r="A4185" s="67" t="s">
        <v>20</v>
      </c>
      <c r="B4185" s="67" t="s">
        <v>23</v>
      </c>
      <c r="C4185" s="67" t="s">
        <v>26</v>
      </c>
      <c r="D4185" s="67" t="s">
        <v>321</v>
      </c>
      <c r="E4185" s="88">
        <f>+IF(ISNUMBER(DATA!P538),DATA!P538,"n/a")</f>
        <v>4</v>
      </c>
      <c r="F4185" s="78">
        <f>+IF(ISNUMBER(DATA!Q538),DATA!Q538,"n/a")</f>
        <v>1E-3</v>
      </c>
      <c r="G4185" s="88">
        <f>+IF(ISNUMBER(DATA!Z538),DATA!Z538,"n/a")</f>
        <v>3.99</v>
      </c>
      <c r="H4185" s="78">
        <f>+IF(ISNUMBER(DATA!AA538),DATA!AA538,"n/a")</f>
        <v>-1.6E-2</v>
      </c>
      <c r="I4185" s="88">
        <f>+IF(ISNUMBER(DATA!AJ538),DATA!AJ538,"n/a")</f>
        <v>3.99</v>
      </c>
      <c r="J4185" s="78">
        <f>+IF(ISNUMBER(DATA!AK538),DATA!AK538,"n/a")</f>
        <v>-1.7999999999999999E-2</v>
      </c>
      <c r="K4185" s="88">
        <f>+IF(ISNUMBER(DATA!AT538),DATA!AT538,"n/a")</f>
        <v>3.99</v>
      </c>
      <c r="L4185" s="78">
        <f>+IF(ISNUMBER(DATA!AU538),DATA!AU538,"n/a")</f>
        <v>-1.6E-2</v>
      </c>
      <c r="M4185" s="67"/>
      <c r="N4185" s="67"/>
      <c r="O4185" s="67"/>
      <c r="P4185" s="67"/>
      <c r="Q4185" s="67"/>
      <c r="S4185" s="71"/>
      <c r="U4185" s="71"/>
      <c r="W4185" s="71"/>
      <c r="Y4185" s="71"/>
    </row>
    <row r="4186" spans="1:25" s="70" customFormat="1" x14ac:dyDescent="0.2">
      <c r="A4186" s="67" t="s">
        <v>20</v>
      </c>
      <c r="B4186" s="67" t="s">
        <v>23</v>
      </c>
      <c r="C4186" s="67" t="s">
        <v>26</v>
      </c>
      <c r="D4186" s="67" t="s">
        <v>347</v>
      </c>
      <c r="E4186" s="88">
        <f>+IF(ISNUMBER(DATA!P539),DATA!P539,"n/a")</f>
        <v>3.35</v>
      </c>
      <c r="F4186" s="78">
        <f>+IF(ISNUMBER(DATA!Q539),DATA!Q539,"n/a")</f>
        <v>0.05</v>
      </c>
      <c r="G4186" s="88">
        <f>+IF(ISNUMBER(DATA!Z539),DATA!Z539,"n/a")</f>
        <v>3.51</v>
      </c>
      <c r="H4186" s="78">
        <f>+IF(ISNUMBER(DATA!AA539),DATA!AA539,"n/a")</f>
        <v>0.25900000000000001</v>
      </c>
      <c r="I4186" s="88">
        <f>+IF(ISNUMBER(DATA!AJ539),DATA!AJ539,"n/a")</f>
        <v>3.56</v>
      </c>
      <c r="J4186" s="78">
        <f>+IF(ISNUMBER(DATA!AK539),DATA!AK539,"n/a")</f>
        <v>0.19700000000000001</v>
      </c>
      <c r="K4186" s="88">
        <f>+IF(ISNUMBER(DATA!AT539),DATA!AT539,"n/a")</f>
        <v>3.32</v>
      </c>
      <c r="L4186" s="78">
        <f>+IF(ISNUMBER(DATA!AU539),DATA!AU539,"n/a")</f>
        <v>-1.6E-2</v>
      </c>
      <c r="M4186" s="67"/>
      <c r="N4186" s="67"/>
      <c r="O4186" s="67"/>
      <c r="P4186" s="67"/>
      <c r="Q4186" s="67"/>
      <c r="S4186" s="71"/>
      <c r="U4186" s="71"/>
      <c r="W4186" s="71"/>
      <c r="Y4186" s="71"/>
    </row>
    <row r="4187" spans="1:25" s="70" customFormat="1" x14ac:dyDescent="0.2">
      <c r="A4187" s="67" t="s">
        <v>20</v>
      </c>
      <c r="B4187" s="67" t="s">
        <v>23</v>
      </c>
      <c r="C4187" s="67" t="s">
        <v>26</v>
      </c>
      <c r="D4187" s="67" t="s">
        <v>348</v>
      </c>
      <c r="E4187" s="88">
        <f>+IF(ISNUMBER(DATA!P540),DATA!P540,"n/a")</f>
        <v>4.4400000000000004</v>
      </c>
      <c r="F4187" s="78">
        <f>+IF(ISNUMBER(DATA!Q540),DATA!Q540,"n/a")</f>
        <v>0.123</v>
      </c>
      <c r="G4187" s="88">
        <f>+IF(ISNUMBER(DATA!Z540),DATA!Z540,"n/a")</f>
        <v>4.3600000000000003</v>
      </c>
      <c r="H4187" s="78">
        <f>+IF(ISNUMBER(DATA!AA540),DATA!AA540,"n/a")</f>
        <v>0.107</v>
      </c>
      <c r="I4187" s="88">
        <f>+IF(ISNUMBER(DATA!AJ540),DATA!AJ540,"n/a")</f>
        <v>4.2699999999999996</v>
      </c>
      <c r="J4187" s="78">
        <f>+IF(ISNUMBER(DATA!AK540),DATA!AK540,"n/a")</f>
        <v>0.1</v>
      </c>
      <c r="K4187" s="88">
        <f>+IF(ISNUMBER(DATA!AT540),DATA!AT540,"n/a")</f>
        <v>4.16</v>
      </c>
      <c r="L4187" s="78">
        <f>+IF(ISNUMBER(DATA!AU540),DATA!AU540,"n/a")</f>
        <v>0.10299999999999999</v>
      </c>
      <c r="M4187" s="67"/>
      <c r="N4187" s="67"/>
      <c r="O4187" s="67"/>
      <c r="P4187" s="67"/>
      <c r="Q4187" s="67"/>
      <c r="S4187" s="71"/>
      <c r="U4187" s="71"/>
      <c r="W4187" s="71"/>
      <c r="Y4187" s="71"/>
    </row>
    <row r="4188" spans="1:25" x14ac:dyDescent="0.2">
      <c r="E4188" s="101"/>
      <c r="F4188" s="103"/>
      <c r="G4188" s="101"/>
      <c r="H4188" s="103"/>
      <c r="I4188" s="101"/>
      <c r="J4188" s="103"/>
      <c r="K4188" s="101"/>
      <c r="L4188" s="103"/>
    </row>
    <row r="4189" spans="1:25" s="70" customFormat="1" x14ac:dyDescent="0.2">
      <c r="A4189" s="67" t="s">
        <v>20</v>
      </c>
      <c r="B4189" s="67" t="s">
        <v>24</v>
      </c>
      <c r="C4189" s="67" t="s">
        <v>0</v>
      </c>
      <c r="D4189" s="67" t="s">
        <v>274</v>
      </c>
      <c r="E4189" s="77">
        <f>+IF(ISNUMBER(DATA!H550),DATA!H550,"n/a")</f>
        <v>10742</v>
      </c>
      <c r="F4189" s="78">
        <f>+IF(ISNUMBER(DATA!I550),DATA!I550,"n/a")</f>
        <v>0.02</v>
      </c>
      <c r="G4189" s="77">
        <f>+IF(ISNUMBER(DATA!R550),DATA!R550,"n/a")</f>
        <v>29893</v>
      </c>
      <c r="H4189" s="78">
        <f>+IF(ISNUMBER(DATA!S550),DATA!S550,"n/a")</f>
        <v>1.2999999999999999E-2</v>
      </c>
      <c r="I4189" s="77">
        <f>+IF(ISNUMBER(DATA!AB550),DATA!AB550,"n/a")</f>
        <v>64163</v>
      </c>
      <c r="J4189" s="78">
        <f>+IF(ISNUMBER(DATA!AC550),DATA!AC550,"n/a")</f>
        <v>5.3999999999999999E-2</v>
      </c>
      <c r="K4189" s="77">
        <f>+IF(ISNUMBER(DATA!AL550),DATA!AL550,"n/a")</f>
        <v>152082</v>
      </c>
      <c r="L4189" s="78">
        <f>+IF(ISNUMBER(DATA!AM550),DATA!AM550,"n/a")</f>
        <v>0.13400000000000001</v>
      </c>
      <c r="M4189" s="67"/>
      <c r="N4189" s="67"/>
      <c r="O4189" s="67"/>
      <c r="P4189" s="67"/>
      <c r="Q4189" s="67"/>
      <c r="S4189" s="71"/>
      <c r="U4189" s="71"/>
      <c r="W4189" s="71"/>
      <c r="Y4189" s="71"/>
    </row>
    <row r="4190" spans="1:25" s="70" customFormat="1" x14ac:dyDescent="0.2">
      <c r="A4190" s="67" t="s">
        <v>20</v>
      </c>
      <c r="B4190" s="67" t="s">
        <v>24</v>
      </c>
      <c r="C4190" s="67" t="s">
        <v>0</v>
      </c>
      <c r="D4190" s="67" t="s">
        <v>275</v>
      </c>
      <c r="E4190" s="77">
        <f>+IF(ISNUMBER(DATA!H551),DATA!H551,"n/a")</f>
        <v>33904</v>
      </c>
      <c r="F4190" s="78">
        <f>+IF(ISNUMBER(DATA!I551),DATA!I551,"n/a")</f>
        <v>-0.26600000000000001</v>
      </c>
      <c r="G4190" s="77">
        <f>+IF(ISNUMBER(DATA!R551),DATA!R551,"n/a")</f>
        <v>107290</v>
      </c>
      <c r="H4190" s="78">
        <f>+IF(ISNUMBER(DATA!S551),DATA!S551,"n/a")</f>
        <v>-6.7000000000000004E-2</v>
      </c>
      <c r="I4190" s="77">
        <f>+IF(ISNUMBER(DATA!AB551),DATA!AB551,"n/a")</f>
        <v>207280</v>
      </c>
      <c r="J4190" s="78">
        <f>+IF(ISNUMBER(DATA!AC551),DATA!AC551,"n/a")</f>
        <v>-5.0000000000000001E-3</v>
      </c>
      <c r="K4190" s="77">
        <f>+IF(ISNUMBER(DATA!AL551),DATA!AL551,"n/a")</f>
        <v>481164</v>
      </c>
      <c r="L4190" s="78">
        <f>+IF(ISNUMBER(DATA!AM551),DATA!AM551,"n/a")</f>
        <v>3.7999999999999999E-2</v>
      </c>
      <c r="M4190" s="67"/>
      <c r="N4190" s="67"/>
      <c r="O4190" s="67"/>
      <c r="P4190" s="67"/>
      <c r="Q4190" s="67"/>
      <c r="S4190" s="71"/>
      <c r="U4190" s="71"/>
      <c r="W4190" s="71"/>
      <c r="Y4190" s="71"/>
    </row>
    <row r="4191" spans="1:25" s="70" customFormat="1" x14ac:dyDescent="0.2">
      <c r="A4191" s="67" t="s">
        <v>20</v>
      </c>
      <c r="B4191" s="67" t="s">
        <v>24</v>
      </c>
      <c r="C4191" s="67" t="s">
        <v>0</v>
      </c>
      <c r="D4191" s="67" t="s">
        <v>276</v>
      </c>
      <c r="E4191" s="77">
        <f>+IF(ISNUMBER(DATA!H552),DATA!H552,"n/a")</f>
        <v>115092</v>
      </c>
      <c r="F4191" s="78">
        <f>+IF(ISNUMBER(DATA!I552),DATA!I552,"n/a")</f>
        <v>0.52</v>
      </c>
      <c r="G4191" s="77">
        <f>+IF(ISNUMBER(DATA!R552),DATA!R552,"n/a")</f>
        <v>338318</v>
      </c>
      <c r="H4191" s="78">
        <f>+IF(ISNUMBER(DATA!S552),DATA!S552,"n/a")</f>
        <v>0.53600000000000003</v>
      </c>
      <c r="I4191" s="77">
        <f>+IF(ISNUMBER(DATA!AB552),DATA!AB552,"n/a")</f>
        <v>644877</v>
      </c>
      <c r="J4191" s="78">
        <f>+IF(ISNUMBER(DATA!AC552),DATA!AC552,"n/a")</f>
        <v>0.48</v>
      </c>
      <c r="K4191" s="77">
        <f>+IF(ISNUMBER(DATA!AL552),DATA!AL552,"n/a")</f>
        <v>1338686</v>
      </c>
      <c r="L4191" s="78">
        <f>+IF(ISNUMBER(DATA!AM552),DATA!AM552,"n/a")</f>
        <v>0.35799999999999998</v>
      </c>
      <c r="M4191" s="67"/>
      <c r="N4191" s="67"/>
      <c r="O4191" s="67"/>
      <c r="P4191" s="67"/>
      <c r="Q4191" s="67"/>
      <c r="S4191" s="71"/>
      <c r="U4191" s="71"/>
      <c r="W4191" s="71"/>
      <c r="Y4191" s="71"/>
    </row>
    <row r="4192" spans="1:25" s="70" customFormat="1" x14ac:dyDescent="0.2">
      <c r="A4192" s="67" t="s">
        <v>20</v>
      </c>
      <c r="B4192" s="67" t="s">
        <v>24</v>
      </c>
      <c r="C4192" s="67" t="s">
        <v>0</v>
      </c>
      <c r="D4192" s="67" t="s">
        <v>277</v>
      </c>
      <c r="E4192" s="77">
        <f>+IF(ISNUMBER(DATA!H553),DATA!H553,"n/a")</f>
        <v>16450</v>
      </c>
      <c r="F4192" s="78">
        <f>+IF(ISNUMBER(DATA!I553),DATA!I553,"n/a")</f>
        <v>-0.25600000000000001</v>
      </c>
      <c r="G4192" s="77">
        <f>+IF(ISNUMBER(DATA!R553),DATA!R553,"n/a")</f>
        <v>53698</v>
      </c>
      <c r="H4192" s="78">
        <f>+IF(ISNUMBER(DATA!S553),DATA!S553,"n/a")</f>
        <v>-4.9000000000000002E-2</v>
      </c>
      <c r="I4192" s="77">
        <f>+IF(ISNUMBER(DATA!AB553),DATA!AB553,"n/a")</f>
        <v>104709</v>
      </c>
      <c r="J4192" s="78">
        <f>+IF(ISNUMBER(DATA!AC553),DATA!AC553,"n/a")</f>
        <v>-7.0000000000000001E-3</v>
      </c>
      <c r="K4192" s="77">
        <f>+IF(ISNUMBER(DATA!AL553),DATA!AL553,"n/a")</f>
        <v>247110</v>
      </c>
      <c r="L4192" s="78">
        <f>+IF(ISNUMBER(DATA!AM553),DATA!AM553,"n/a")</f>
        <v>2.1999999999999999E-2</v>
      </c>
      <c r="M4192" s="67"/>
      <c r="N4192" s="67"/>
      <c r="O4192" s="67"/>
      <c r="P4192" s="67"/>
      <c r="Q4192" s="67"/>
      <c r="S4192" s="71"/>
      <c r="U4192" s="71"/>
      <c r="W4192" s="71"/>
      <c r="Y4192" s="71"/>
    </row>
    <row r="4193" spans="1:25" s="70" customFormat="1" x14ac:dyDescent="0.2">
      <c r="A4193" s="67" t="s">
        <v>20</v>
      </c>
      <c r="B4193" s="67" t="s">
        <v>24</v>
      </c>
      <c r="C4193" s="67" t="s">
        <v>0</v>
      </c>
      <c r="D4193" s="67" t="s">
        <v>278</v>
      </c>
      <c r="E4193" s="77">
        <f>+IF(ISNUMBER(DATA!H554),DATA!H554,"n/a")</f>
        <v>54300</v>
      </c>
      <c r="F4193" s="78">
        <f>+IF(ISNUMBER(DATA!I554),DATA!I554,"n/a")</f>
        <v>0.17</v>
      </c>
      <c r="G4193" s="77">
        <f>+IF(ISNUMBER(DATA!R554),DATA!R554,"n/a")</f>
        <v>179158</v>
      </c>
      <c r="H4193" s="78">
        <f>+IF(ISNUMBER(DATA!S554),DATA!S554,"n/a")</f>
        <v>0.35399999999999998</v>
      </c>
      <c r="I4193" s="77">
        <f>+IF(ISNUMBER(DATA!AB554),DATA!AB554,"n/a")</f>
        <v>382788</v>
      </c>
      <c r="J4193" s="78">
        <f>+IF(ISNUMBER(DATA!AC554),DATA!AC554,"n/a")</f>
        <v>0.35899999999999999</v>
      </c>
      <c r="K4193" s="77">
        <f>+IF(ISNUMBER(DATA!AL554),DATA!AL554,"n/a")</f>
        <v>869003</v>
      </c>
      <c r="L4193" s="78">
        <f>+IF(ISNUMBER(DATA!AM554),DATA!AM554,"n/a")</f>
        <v>0.377</v>
      </c>
      <c r="M4193" s="67"/>
      <c r="N4193" s="67"/>
      <c r="O4193" s="67"/>
      <c r="P4193" s="67"/>
      <c r="Q4193" s="67"/>
      <c r="S4193" s="71"/>
      <c r="U4193" s="71"/>
      <c r="W4193" s="71"/>
      <c r="Y4193" s="71"/>
    </row>
    <row r="4194" spans="1:25" s="70" customFormat="1" x14ac:dyDescent="0.2">
      <c r="A4194" s="67" t="s">
        <v>20</v>
      </c>
      <c r="B4194" s="67" t="s">
        <v>24</v>
      </c>
      <c r="C4194" s="67" t="s">
        <v>0</v>
      </c>
      <c r="D4194" s="67" t="s">
        <v>279</v>
      </c>
      <c r="E4194" s="77">
        <f>+IF(ISNUMBER(DATA!H555),DATA!H555,"n/a")</f>
        <v>75859</v>
      </c>
      <c r="F4194" s="78">
        <f>+IF(ISNUMBER(DATA!I555),DATA!I555,"n/a")</f>
        <v>1.419</v>
      </c>
      <c r="G4194" s="77">
        <f>+IF(ISNUMBER(DATA!R555),DATA!R555,"n/a")</f>
        <v>221178</v>
      </c>
      <c r="H4194" s="78">
        <f>+IF(ISNUMBER(DATA!S555),DATA!S555,"n/a")</f>
        <v>1.4279999999999999</v>
      </c>
      <c r="I4194" s="77">
        <f>+IF(ISNUMBER(DATA!AB555),DATA!AB555,"n/a")</f>
        <v>427394</v>
      </c>
      <c r="J4194" s="78">
        <f>+IF(ISNUMBER(DATA!AC555),DATA!AC555,"n/a")</f>
        <v>1.1419999999999999</v>
      </c>
      <c r="K4194" s="77">
        <f>+IF(ISNUMBER(DATA!AL555),DATA!AL555,"n/a")</f>
        <v>823397</v>
      </c>
      <c r="L4194" s="78">
        <f>+IF(ISNUMBER(DATA!AM555),DATA!AM555,"n/a")</f>
        <v>0.81499999999999995</v>
      </c>
      <c r="M4194" s="67"/>
      <c r="N4194" s="67"/>
      <c r="O4194" s="67"/>
      <c r="P4194" s="67"/>
      <c r="Q4194" s="67"/>
      <c r="S4194" s="71"/>
      <c r="U4194" s="71"/>
      <c r="W4194" s="71"/>
      <c r="Y4194" s="71"/>
    </row>
    <row r="4195" spans="1:25" s="70" customFormat="1" x14ac:dyDescent="0.2">
      <c r="A4195" s="67" t="s">
        <v>20</v>
      </c>
      <c r="B4195" s="67" t="s">
        <v>24</v>
      </c>
      <c r="C4195" s="67" t="s">
        <v>0</v>
      </c>
      <c r="D4195" s="67" t="s">
        <v>280</v>
      </c>
      <c r="E4195" s="77">
        <f>+IF(ISNUMBER(DATA!H556),DATA!H556,"n/a")</f>
        <v>17252</v>
      </c>
      <c r="F4195" s="78">
        <f>+IF(ISNUMBER(DATA!I556),DATA!I556,"n/a")</f>
        <v>0.501</v>
      </c>
      <c r="G4195" s="77">
        <f>+IF(ISNUMBER(DATA!R556),DATA!R556,"n/a")</f>
        <v>51274</v>
      </c>
      <c r="H4195" s="78">
        <f>+IF(ISNUMBER(DATA!S556),DATA!S556,"n/a")</f>
        <v>0.41599999999999998</v>
      </c>
      <c r="I4195" s="77">
        <f>+IF(ISNUMBER(DATA!AB556),DATA!AB556,"n/a")</f>
        <v>91069</v>
      </c>
      <c r="J4195" s="78">
        <f>+IF(ISNUMBER(DATA!AC556),DATA!AC556,"n/a")</f>
        <v>0.311</v>
      </c>
      <c r="K4195" s="77">
        <f>+IF(ISNUMBER(DATA!AL556),DATA!AL556,"n/a")</f>
        <v>190015</v>
      </c>
      <c r="L4195" s="78">
        <f>+IF(ISNUMBER(DATA!AM556),DATA!AM556,"n/a")</f>
        <v>0.25600000000000001</v>
      </c>
      <c r="M4195" s="67"/>
      <c r="N4195" s="67"/>
      <c r="O4195" s="67"/>
      <c r="P4195" s="67"/>
      <c r="Q4195" s="67"/>
      <c r="S4195" s="71"/>
      <c r="U4195" s="71"/>
      <c r="W4195" s="71"/>
      <c r="Y4195" s="71"/>
    </row>
    <row r="4196" spans="1:25" s="70" customFormat="1" x14ac:dyDescent="0.2">
      <c r="A4196" s="67" t="s">
        <v>20</v>
      </c>
      <c r="B4196" s="67" t="s">
        <v>24</v>
      </c>
      <c r="C4196" s="67" t="s">
        <v>0</v>
      </c>
      <c r="D4196" s="67" t="s">
        <v>281</v>
      </c>
      <c r="E4196" s="77">
        <f>+IF(ISNUMBER(DATA!H557),DATA!H557,"n/a")</f>
        <v>22218</v>
      </c>
      <c r="F4196" s="78">
        <f>+IF(ISNUMBER(DATA!I557),DATA!I557,"n/a")</f>
        <v>0.27100000000000002</v>
      </c>
      <c r="G4196" s="77">
        <f>+IF(ISNUMBER(DATA!R557),DATA!R557,"n/a")</f>
        <v>62136</v>
      </c>
      <c r="H4196" s="78">
        <f>+IF(ISNUMBER(DATA!S557),DATA!S557,"n/a")</f>
        <v>0.35299999999999998</v>
      </c>
      <c r="I4196" s="77">
        <f>+IF(ISNUMBER(DATA!AB557),DATA!AB557,"n/a")</f>
        <v>128047</v>
      </c>
      <c r="J4196" s="78">
        <f>+IF(ISNUMBER(DATA!AC557),DATA!AC557,"n/a")</f>
        <v>0.35499999999999998</v>
      </c>
      <c r="K4196" s="77">
        <f>+IF(ISNUMBER(DATA!AL557),DATA!AL557,"n/a")</f>
        <v>290203</v>
      </c>
      <c r="L4196" s="78">
        <f>+IF(ISNUMBER(DATA!AM557),DATA!AM557,"n/a")</f>
        <v>0.253</v>
      </c>
      <c r="M4196" s="67"/>
      <c r="N4196" s="67"/>
      <c r="O4196" s="67"/>
      <c r="P4196" s="67"/>
      <c r="Q4196" s="67"/>
      <c r="S4196" s="71"/>
      <c r="U4196" s="71"/>
      <c r="W4196" s="71"/>
      <c r="Y4196" s="71"/>
    </row>
    <row r="4197" spans="1:25" s="70" customFormat="1" x14ac:dyDescent="0.2">
      <c r="A4197" s="67" t="s">
        <v>20</v>
      </c>
      <c r="B4197" s="67" t="s">
        <v>24</v>
      </c>
      <c r="C4197" s="67" t="s">
        <v>0</v>
      </c>
      <c r="D4197" s="67" t="s">
        <v>282</v>
      </c>
      <c r="E4197" s="77">
        <f>+IF(ISNUMBER(DATA!H558),DATA!H558,"n/a")</f>
        <v>13469</v>
      </c>
      <c r="F4197" s="78">
        <f>+IF(ISNUMBER(DATA!I558),DATA!I558,"n/a")</f>
        <v>-0.21099999999999999</v>
      </c>
      <c r="G4197" s="77">
        <f>+IF(ISNUMBER(DATA!R558),DATA!R558,"n/a")</f>
        <v>39050</v>
      </c>
      <c r="H4197" s="78">
        <f>+IF(ISNUMBER(DATA!S558),DATA!S558,"n/a")</f>
        <v>-0.22700000000000001</v>
      </c>
      <c r="I4197" s="77">
        <f>+IF(ISNUMBER(DATA!AB558),DATA!AB558,"n/a")</f>
        <v>78870</v>
      </c>
      <c r="J4197" s="78">
        <f>+IF(ISNUMBER(DATA!AC558),DATA!AC558,"n/a")</f>
        <v>-0.255</v>
      </c>
      <c r="K4197" s="77">
        <f>+IF(ISNUMBER(DATA!AL558),DATA!AL558,"n/a")</f>
        <v>173157</v>
      </c>
      <c r="L4197" s="78">
        <f>+IF(ISNUMBER(DATA!AM558),DATA!AM558,"n/a")</f>
        <v>-0.28000000000000003</v>
      </c>
      <c r="M4197" s="67"/>
      <c r="N4197" s="67"/>
      <c r="O4197" s="67"/>
      <c r="P4197" s="67"/>
      <c r="Q4197" s="67"/>
      <c r="S4197" s="71"/>
      <c r="U4197" s="71"/>
      <c r="W4197" s="71"/>
      <c r="Y4197" s="71"/>
    </row>
    <row r="4198" spans="1:25" s="70" customFormat="1" x14ac:dyDescent="0.2">
      <c r="A4198" s="67" t="s">
        <v>20</v>
      </c>
      <c r="B4198" s="67" t="s">
        <v>24</v>
      </c>
      <c r="C4198" s="67" t="s">
        <v>0</v>
      </c>
      <c r="D4198" s="67" t="s">
        <v>283</v>
      </c>
      <c r="E4198" s="77">
        <f>+IF(ISNUMBER(DATA!H559),DATA!H559,"n/a")</f>
        <v>9342</v>
      </c>
      <c r="F4198" s="78">
        <f>+IF(ISNUMBER(DATA!I559),DATA!I559,"n/a")</f>
        <v>-0.40899999999999997</v>
      </c>
      <c r="G4198" s="77">
        <f>+IF(ISNUMBER(DATA!R559),DATA!R559,"n/a")</f>
        <v>34188</v>
      </c>
      <c r="H4198" s="78">
        <f>+IF(ISNUMBER(DATA!S559),DATA!S559,"n/a")</f>
        <v>-0.27800000000000002</v>
      </c>
      <c r="I4198" s="77">
        <f>+IF(ISNUMBER(DATA!AB559),DATA!AB559,"n/a")</f>
        <v>80150</v>
      </c>
      <c r="J4198" s="78">
        <f>+IF(ISNUMBER(DATA!AC559),DATA!AC559,"n/a")</f>
        <v>-0.13500000000000001</v>
      </c>
      <c r="K4198" s="77">
        <f>+IF(ISNUMBER(DATA!AL559),DATA!AL559,"n/a")</f>
        <v>195604</v>
      </c>
      <c r="L4198" s="78">
        <f>+IF(ISNUMBER(DATA!AM559),DATA!AM559,"n/a")</f>
        <v>0.23599999999999999</v>
      </c>
      <c r="M4198" s="67"/>
      <c r="N4198" s="67"/>
      <c r="O4198" s="67"/>
      <c r="P4198" s="67"/>
      <c r="Q4198" s="67"/>
      <c r="S4198" s="71"/>
      <c r="U4198" s="71"/>
      <c r="W4198" s="71"/>
      <c r="Y4198" s="71"/>
    </row>
    <row r="4199" spans="1:25" s="70" customFormat="1" x14ac:dyDescent="0.2">
      <c r="A4199" s="67" t="s">
        <v>20</v>
      </c>
      <c r="B4199" s="67" t="s">
        <v>24</v>
      </c>
      <c r="C4199" s="67" t="s">
        <v>0</v>
      </c>
      <c r="D4199" s="67" t="s">
        <v>284</v>
      </c>
      <c r="E4199" s="77">
        <f>+IF(ISNUMBER(DATA!H560),DATA!H560,"n/a")</f>
        <v>13446</v>
      </c>
      <c r="F4199" s="78">
        <f>+IF(ISNUMBER(DATA!I560),DATA!I560,"n/a")</f>
        <v>-0.107</v>
      </c>
      <c r="G4199" s="77">
        <f>+IF(ISNUMBER(DATA!R560),DATA!R560,"n/a")</f>
        <v>39969</v>
      </c>
      <c r="H4199" s="78">
        <f>+IF(ISNUMBER(DATA!S560),DATA!S560,"n/a")</f>
        <v>-0.1</v>
      </c>
      <c r="I4199" s="77">
        <f>+IF(ISNUMBER(DATA!AB560),DATA!AB560,"n/a")</f>
        <v>80274</v>
      </c>
      <c r="J4199" s="78">
        <f>+IF(ISNUMBER(DATA!AC560),DATA!AC560,"n/a")</f>
        <v>-0.187</v>
      </c>
      <c r="K4199" s="77">
        <f>+IF(ISNUMBER(DATA!AL560),DATA!AL560,"n/a")</f>
        <v>178236</v>
      </c>
      <c r="L4199" s="78">
        <f>+IF(ISNUMBER(DATA!AM560),DATA!AM560,"n/a")</f>
        <v>-0.14399999999999999</v>
      </c>
      <c r="M4199" s="67"/>
      <c r="N4199" s="67"/>
      <c r="O4199" s="67"/>
      <c r="P4199" s="67"/>
      <c r="Q4199" s="67"/>
      <c r="S4199" s="71"/>
      <c r="U4199" s="71"/>
      <c r="W4199" s="71"/>
      <c r="Y4199" s="71"/>
    </row>
    <row r="4200" spans="1:25" s="70" customFormat="1" x14ac:dyDescent="0.2">
      <c r="A4200" s="67" t="s">
        <v>20</v>
      </c>
      <c r="B4200" s="67" t="s">
        <v>24</v>
      </c>
      <c r="C4200" s="67" t="s">
        <v>0</v>
      </c>
      <c r="D4200" s="67" t="s">
        <v>285</v>
      </c>
      <c r="E4200" s="77">
        <f>+IF(ISNUMBER(DATA!H561),DATA!H561,"n/a")</f>
        <v>17503</v>
      </c>
      <c r="F4200" s="78">
        <f>+IF(ISNUMBER(DATA!I561),DATA!I561,"n/a")</f>
        <v>0.27700000000000002</v>
      </c>
      <c r="G4200" s="77">
        <f>+IF(ISNUMBER(DATA!R561),DATA!R561,"n/a")</f>
        <v>53540</v>
      </c>
      <c r="H4200" s="78">
        <f>+IF(ISNUMBER(DATA!S561),DATA!S561,"n/a")</f>
        <v>0.20200000000000001</v>
      </c>
      <c r="I4200" s="77">
        <f>+IF(ISNUMBER(DATA!AB561),DATA!AB561,"n/a")</f>
        <v>104565</v>
      </c>
      <c r="J4200" s="78">
        <f>+IF(ISNUMBER(DATA!AC561),DATA!AC561,"n/a")</f>
        <v>0.21199999999999999</v>
      </c>
      <c r="K4200" s="77">
        <f>+IF(ISNUMBER(DATA!AL561),DATA!AL561,"n/a")</f>
        <v>218738</v>
      </c>
      <c r="L4200" s="78">
        <f>+IF(ISNUMBER(DATA!AM561),DATA!AM561,"n/a")</f>
        <v>0.217</v>
      </c>
      <c r="M4200" s="67"/>
      <c r="N4200" s="67"/>
      <c r="O4200" s="67"/>
      <c r="P4200" s="67"/>
      <c r="Q4200" s="67"/>
      <c r="S4200" s="71"/>
      <c r="U4200" s="71"/>
      <c r="W4200" s="71"/>
      <c r="Y4200" s="71"/>
    </row>
    <row r="4201" spans="1:25" s="70" customFormat="1" x14ac:dyDescent="0.2">
      <c r="A4201" s="67" t="s">
        <v>20</v>
      </c>
      <c r="B4201" s="67" t="s">
        <v>24</v>
      </c>
      <c r="C4201" s="67" t="s">
        <v>0</v>
      </c>
      <c r="D4201" s="67" t="s">
        <v>286</v>
      </c>
      <c r="E4201" s="77">
        <f>+IF(ISNUMBER(DATA!H562),DATA!H562,"n/a")</f>
        <v>23943</v>
      </c>
      <c r="F4201" s="78">
        <f>+IF(ISNUMBER(DATA!I562),DATA!I562,"n/a")</f>
        <v>0.27600000000000002</v>
      </c>
      <c r="G4201" s="77">
        <f>+IF(ISNUMBER(DATA!R562),DATA!R562,"n/a")</f>
        <v>63875</v>
      </c>
      <c r="H4201" s="78">
        <f>+IF(ISNUMBER(DATA!S562),DATA!S562,"n/a")</f>
        <v>0.13300000000000001</v>
      </c>
      <c r="I4201" s="77">
        <f>+IF(ISNUMBER(DATA!AB562),DATA!AB562,"n/a")</f>
        <v>129118</v>
      </c>
      <c r="J4201" s="78">
        <f>+IF(ISNUMBER(DATA!AC562),DATA!AC562,"n/a")</f>
        <v>0.14099999999999999</v>
      </c>
      <c r="K4201" s="77">
        <f>+IF(ISNUMBER(DATA!AL562),DATA!AL562,"n/a")</f>
        <v>286084</v>
      </c>
      <c r="L4201" s="78">
        <f>+IF(ISNUMBER(DATA!AM562),DATA!AM562,"n/a")</f>
        <v>0.155</v>
      </c>
      <c r="M4201" s="67"/>
      <c r="N4201" s="67"/>
      <c r="O4201" s="67"/>
      <c r="P4201" s="67"/>
      <c r="Q4201" s="67"/>
      <c r="S4201" s="71"/>
      <c r="U4201" s="71"/>
      <c r="W4201" s="71"/>
      <c r="Y4201" s="71"/>
    </row>
    <row r="4202" spans="1:25" s="70" customFormat="1" x14ac:dyDescent="0.2">
      <c r="A4202" s="67" t="s">
        <v>20</v>
      </c>
      <c r="B4202" s="67" t="s">
        <v>24</v>
      </c>
      <c r="C4202" s="67" t="s">
        <v>0</v>
      </c>
      <c r="D4202" s="67" t="s">
        <v>287</v>
      </c>
      <c r="E4202" s="77">
        <f>+IF(ISNUMBER(DATA!H563),DATA!H563,"n/a")</f>
        <v>26817</v>
      </c>
      <c r="F4202" s="78">
        <f>+IF(ISNUMBER(DATA!I563),DATA!I563,"n/a")</f>
        <v>5.1999999999999998E-2</v>
      </c>
      <c r="G4202" s="77">
        <f>+IF(ISNUMBER(DATA!R563),DATA!R563,"n/a")</f>
        <v>70150</v>
      </c>
      <c r="H4202" s="78">
        <f>+IF(ISNUMBER(DATA!S563),DATA!S563,"n/a")</f>
        <v>-7.1999999999999995E-2</v>
      </c>
      <c r="I4202" s="77">
        <f>+IF(ISNUMBER(DATA!AB563),DATA!AB563,"n/a")</f>
        <v>141477</v>
      </c>
      <c r="J4202" s="78">
        <f>+IF(ISNUMBER(DATA!AC563),DATA!AC563,"n/a")</f>
        <v>-0.17100000000000001</v>
      </c>
      <c r="K4202" s="77">
        <f>+IF(ISNUMBER(DATA!AL563),DATA!AL563,"n/a")</f>
        <v>314414</v>
      </c>
      <c r="L4202" s="78">
        <f>+IF(ISNUMBER(DATA!AM563),DATA!AM563,"n/a")</f>
        <v>-0.23599999999999999</v>
      </c>
      <c r="M4202" s="67"/>
      <c r="N4202" s="67"/>
      <c r="O4202" s="67"/>
      <c r="P4202" s="67"/>
      <c r="Q4202" s="67"/>
      <c r="S4202" s="71"/>
      <c r="U4202" s="71"/>
      <c r="W4202" s="71"/>
      <c r="Y4202" s="71"/>
    </row>
    <row r="4203" spans="1:25" s="70" customFormat="1" x14ac:dyDescent="0.2">
      <c r="A4203" s="67" t="s">
        <v>20</v>
      </c>
      <c r="B4203" s="67" t="s">
        <v>24</v>
      </c>
      <c r="C4203" s="67" t="s">
        <v>0</v>
      </c>
      <c r="D4203" s="67" t="s">
        <v>288</v>
      </c>
      <c r="E4203" s="77">
        <f>+IF(ISNUMBER(DATA!H564),DATA!H564,"n/a")</f>
        <v>9276</v>
      </c>
      <c r="F4203" s="78">
        <f>+IF(ISNUMBER(DATA!I564),DATA!I564,"n/a")</f>
        <v>6.3E-2</v>
      </c>
      <c r="G4203" s="77">
        <f>+IF(ISNUMBER(DATA!R564),DATA!R564,"n/a")</f>
        <v>27463</v>
      </c>
      <c r="H4203" s="78">
        <f>+IF(ISNUMBER(DATA!S564),DATA!S564,"n/a")</f>
        <v>6.6000000000000003E-2</v>
      </c>
      <c r="I4203" s="77">
        <f>+IF(ISNUMBER(DATA!AB564),DATA!AB564,"n/a")</f>
        <v>75700</v>
      </c>
      <c r="J4203" s="78">
        <f>+IF(ISNUMBER(DATA!AC564),DATA!AC564,"n/a")</f>
        <v>0.35</v>
      </c>
      <c r="K4203" s="77">
        <f>+IF(ISNUMBER(DATA!AL564),DATA!AL564,"n/a")</f>
        <v>153962</v>
      </c>
      <c r="L4203" s="78">
        <f>+IF(ISNUMBER(DATA!AM564),DATA!AM564,"n/a")</f>
        <v>0.14099999999999999</v>
      </c>
      <c r="M4203" s="67"/>
      <c r="N4203" s="67"/>
      <c r="O4203" s="67"/>
      <c r="P4203" s="67"/>
      <c r="Q4203" s="67"/>
      <c r="S4203" s="71"/>
      <c r="U4203" s="71"/>
      <c r="W4203" s="71"/>
      <c r="Y4203" s="71"/>
    </row>
    <row r="4204" spans="1:25" s="70" customFormat="1" x14ac:dyDescent="0.2">
      <c r="A4204" s="67" t="s">
        <v>20</v>
      </c>
      <c r="B4204" s="67" t="s">
        <v>24</v>
      </c>
      <c r="C4204" s="67" t="s">
        <v>0</v>
      </c>
      <c r="D4204" s="67" t="s">
        <v>289</v>
      </c>
      <c r="E4204" s="77">
        <f>+IF(ISNUMBER(DATA!H565),DATA!H565,"n/a")</f>
        <v>38047</v>
      </c>
      <c r="F4204" s="78">
        <f>+IF(ISNUMBER(DATA!I565),DATA!I565,"n/a")</f>
        <v>0.39400000000000002</v>
      </c>
      <c r="G4204" s="77">
        <f>+IF(ISNUMBER(DATA!R565),DATA!R565,"n/a")</f>
        <v>118424</v>
      </c>
      <c r="H4204" s="78">
        <f>+IF(ISNUMBER(DATA!S565),DATA!S565,"n/a")</f>
        <v>0.53700000000000003</v>
      </c>
      <c r="I4204" s="77">
        <f>+IF(ISNUMBER(DATA!AB565),DATA!AB565,"n/a")</f>
        <v>236488</v>
      </c>
      <c r="J4204" s="78">
        <f>+IF(ISNUMBER(DATA!AC565),DATA!AC565,"n/a")</f>
        <v>0.58599999999999997</v>
      </c>
      <c r="K4204" s="77">
        <f>+IF(ISNUMBER(DATA!AL565),DATA!AL565,"n/a")</f>
        <v>479405</v>
      </c>
      <c r="L4204" s="78">
        <f>+IF(ISNUMBER(DATA!AM565),DATA!AM565,"n/a")</f>
        <v>0.45100000000000001</v>
      </c>
      <c r="M4204" s="67"/>
      <c r="N4204" s="67"/>
      <c r="O4204" s="67"/>
      <c r="P4204" s="67"/>
      <c r="Q4204" s="67"/>
      <c r="S4204" s="71"/>
      <c r="U4204" s="71"/>
      <c r="W4204" s="71"/>
      <c r="Y4204" s="71"/>
    </row>
    <row r="4205" spans="1:25" s="70" customFormat="1" x14ac:dyDescent="0.2">
      <c r="A4205" s="67" t="s">
        <v>20</v>
      </c>
      <c r="B4205" s="67" t="s">
        <v>24</v>
      </c>
      <c r="C4205" s="67" t="s">
        <v>0</v>
      </c>
      <c r="D4205" s="67" t="s">
        <v>290</v>
      </c>
      <c r="E4205" s="77">
        <f>+IF(ISNUMBER(DATA!H566),DATA!H566,"n/a")</f>
        <v>22358</v>
      </c>
      <c r="F4205" s="78">
        <f>+IF(ISNUMBER(DATA!I566),DATA!I566,"n/a")</f>
        <v>0.13700000000000001</v>
      </c>
      <c r="G4205" s="77">
        <f>+IF(ISNUMBER(DATA!R566),DATA!R566,"n/a")</f>
        <v>61889</v>
      </c>
      <c r="H4205" s="78">
        <f>+IF(ISNUMBER(DATA!S566),DATA!S566,"n/a")</f>
        <v>0.14000000000000001</v>
      </c>
      <c r="I4205" s="77">
        <f>+IF(ISNUMBER(DATA!AB566),DATA!AB566,"n/a")</f>
        <v>125704</v>
      </c>
      <c r="J4205" s="78">
        <f>+IF(ISNUMBER(DATA!AC566),DATA!AC566,"n/a")</f>
        <v>0.113</v>
      </c>
      <c r="K4205" s="77">
        <f>+IF(ISNUMBER(DATA!AL566),DATA!AL566,"n/a")</f>
        <v>290581</v>
      </c>
      <c r="L4205" s="78">
        <f>+IF(ISNUMBER(DATA!AM566),DATA!AM566,"n/a")</f>
        <v>0.113</v>
      </c>
      <c r="M4205" s="67"/>
      <c r="N4205" s="67"/>
      <c r="O4205" s="67"/>
      <c r="P4205" s="67"/>
      <c r="Q4205" s="67"/>
      <c r="S4205" s="71"/>
      <c r="U4205" s="71"/>
      <c r="W4205" s="71"/>
      <c r="Y4205" s="71"/>
    </row>
    <row r="4206" spans="1:25" s="70" customFormat="1" x14ac:dyDescent="0.2">
      <c r="A4206" s="67" t="s">
        <v>20</v>
      </c>
      <c r="B4206" s="67" t="s">
        <v>24</v>
      </c>
      <c r="C4206" s="67" t="s">
        <v>0</v>
      </c>
      <c r="D4206" s="67" t="s">
        <v>291</v>
      </c>
      <c r="E4206" s="77">
        <f>+IF(ISNUMBER(DATA!H567),DATA!H567,"n/a")</f>
        <v>22590</v>
      </c>
      <c r="F4206" s="78">
        <f>+IF(ISNUMBER(DATA!I567),DATA!I567,"n/a")</f>
        <v>0.33500000000000002</v>
      </c>
      <c r="G4206" s="77">
        <f>+IF(ISNUMBER(DATA!R567),DATA!R567,"n/a")</f>
        <v>70681</v>
      </c>
      <c r="H4206" s="78">
        <f>+IF(ISNUMBER(DATA!S567),DATA!S567,"n/a")</f>
        <v>0.255</v>
      </c>
      <c r="I4206" s="77">
        <f>+IF(ISNUMBER(DATA!AB567),DATA!AB567,"n/a")</f>
        <v>136747</v>
      </c>
      <c r="J4206" s="78">
        <f>+IF(ISNUMBER(DATA!AC567),DATA!AC567,"n/a")</f>
        <v>0.27200000000000002</v>
      </c>
      <c r="K4206" s="77">
        <f>+IF(ISNUMBER(DATA!AL567),DATA!AL567,"n/a")</f>
        <v>280492</v>
      </c>
      <c r="L4206" s="78">
        <f>+IF(ISNUMBER(DATA!AM567),DATA!AM567,"n/a")</f>
        <v>0.22</v>
      </c>
      <c r="M4206" s="67"/>
      <c r="N4206" s="67"/>
      <c r="O4206" s="67"/>
      <c r="P4206" s="67"/>
      <c r="Q4206" s="67"/>
      <c r="S4206" s="71"/>
      <c r="U4206" s="71"/>
      <c r="W4206" s="71"/>
      <c r="Y4206" s="71"/>
    </row>
    <row r="4207" spans="1:25" s="70" customFormat="1" x14ac:dyDescent="0.2">
      <c r="A4207" s="67" t="s">
        <v>20</v>
      </c>
      <c r="B4207" s="67" t="s">
        <v>24</v>
      </c>
      <c r="C4207" s="67" t="s">
        <v>0</v>
      </c>
      <c r="D4207" s="67" t="s">
        <v>292</v>
      </c>
      <c r="E4207" s="77">
        <f>+IF(ISNUMBER(DATA!H568),DATA!H568,"n/a")</f>
        <v>8197</v>
      </c>
      <c r="F4207" s="78">
        <f>+IF(ISNUMBER(DATA!I568),DATA!I568,"n/a")</f>
        <v>-0.19600000000000001</v>
      </c>
      <c r="G4207" s="77">
        <f>+IF(ISNUMBER(DATA!R568),DATA!R568,"n/a")</f>
        <v>24755</v>
      </c>
      <c r="H4207" s="78">
        <f>+IF(ISNUMBER(DATA!S568),DATA!S568,"n/a")</f>
        <v>-0.14699999999999999</v>
      </c>
      <c r="I4207" s="77">
        <f>+IF(ISNUMBER(DATA!AB568),DATA!AB568,"n/a")</f>
        <v>87020</v>
      </c>
      <c r="J4207" s="78">
        <f>+IF(ISNUMBER(DATA!AC568),DATA!AC568,"n/a")</f>
        <v>0.30499999999999999</v>
      </c>
      <c r="K4207" s="77">
        <f>+IF(ISNUMBER(DATA!AL568),DATA!AL568,"n/a")</f>
        <v>151007</v>
      </c>
      <c r="L4207" s="78">
        <f>+IF(ISNUMBER(DATA!AM568),DATA!AM568,"n/a")</f>
        <v>9.4E-2</v>
      </c>
      <c r="M4207" s="67"/>
      <c r="N4207" s="67"/>
      <c r="O4207" s="67"/>
      <c r="P4207" s="67"/>
      <c r="Q4207" s="67"/>
      <c r="S4207" s="71"/>
      <c r="U4207" s="71"/>
      <c r="W4207" s="71"/>
      <c r="Y4207" s="71"/>
    </row>
    <row r="4208" spans="1:25" s="70" customFormat="1" x14ac:dyDescent="0.2">
      <c r="A4208" s="67" t="s">
        <v>20</v>
      </c>
      <c r="B4208" s="67" t="s">
        <v>24</v>
      </c>
      <c r="C4208" s="67" t="s">
        <v>0</v>
      </c>
      <c r="D4208" s="67" t="s">
        <v>293</v>
      </c>
      <c r="E4208" s="77">
        <f>+IF(ISNUMBER(DATA!H569),DATA!H569,"n/a")</f>
        <v>13975</v>
      </c>
      <c r="F4208" s="78">
        <f>+IF(ISNUMBER(DATA!I569),DATA!I569,"n/a")</f>
        <v>-0.24399999999999999</v>
      </c>
      <c r="G4208" s="77">
        <f>+IF(ISNUMBER(DATA!R569),DATA!R569,"n/a")</f>
        <v>43250</v>
      </c>
      <c r="H4208" s="78">
        <f>+IF(ISNUMBER(DATA!S569),DATA!S569,"n/a")</f>
        <v>-4.8000000000000001E-2</v>
      </c>
      <c r="I4208" s="77">
        <f>+IF(ISNUMBER(DATA!AB569),DATA!AB569,"n/a")</f>
        <v>82840</v>
      </c>
      <c r="J4208" s="78">
        <f>+IF(ISNUMBER(DATA!AC569),DATA!AC569,"n/a")</f>
        <v>-1.2E-2</v>
      </c>
      <c r="K4208" s="77">
        <f>+IF(ISNUMBER(DATA!AL569),DATA!AL569,"n/a")</f>
        <v>190086</v>
      </c>
      <c r="L4208" s="78">
        <f>+IF(ISNUMBER(DATA!AM569),DATA!AM569,"n/a")</f>
        <v>-3.1E-2</v>
      </c>
      <c r="M4208" s="67"/>
      <c r="N4208" s="67"/>
      <c r="O4208" s="67"/>
      <c r="P4208" s="67"/>
      <c r="Q4208" s="67"/>
      <c r="S4208" s="71"/>
      <c r="U4208" s="71"/>
      <c r="W4208" s="71"/>
      <c r="Y4208" s="71"/>
    </row>
    <row r="4209" spans="1:25" s="70" customFormat="1" x14ac:dyDescent="0.2">
      <c r="A4209" s="67" t="s">
        <v>20</v>
      </c>
      <c r="B4209" s="67" t="s">
        <v>24</v>
      </c>
      <c r="C4209" s="67" t="s">
        <v>0</v>
      </c>
      <c r="D4209" s="67" t="s">
        <v>294</v>
      </c>
      <c r="E4209" s="77">
        <f>+IF(ISNUMBER(DATA!H570),DATA!H570,"n/a")</f>
        <v>9640</v>
      </c>
      <c r="F4209" s="78">
        <f>+IF(ISNUMBER(DATA!I570),DATA!I570,"n/a")</f>
        <v>-0.19600000000000001</v>
      </c>
      <c r="G4209" s="77">
        <f>+IF(ISNUMBER(DATA!R570),DATA!R570,"n/a")</f>
        <v>30186</v>
      </c>
      <c r="H4209" s="78">
        <f>+IF(ISNUMBER(DATA!S570),DATA!S570,"n/a")</f>
        <v>1.4999999999999999E-2</v>
      </c>
      <c r="I4209" s="77">
        <f>+IF(ISNUMBER(DATA!AB570),DATA!AB570,"n/a")</f>
        <v>57238</v>
      </c>
      <c r="J4209" s="78">
        <f>+IF(ISNUMBER(DATA!AC570),DATA!AC570,"n/a")</f>
        <v>0.109</v>
      </c>
      <c r="K4209" s="77">
        <f>+IF(ISNUMBER(DATA!AL570),DATA!AL570,"n/a")</f>
        <v>137938</v>
      </c>
      <c r="L4209" s="78">
        <f>+IF(ISNUMBER(DATA!AM570),DATA!AM570,"n/a")</f>
        <v>0.186</v>
      </c>
      <c r="M4209" s="67"/>
      <c r="N4209" s="67"/>
      <c r="O4209" s="67"/>
      <c r="P4209" s="67"/>
      <c r="Q4209" s="67"/>
      <c r="S4209" s="71"/>
      <c r="U4209" s="71"/>
      <c r="W4209" s="71"/>
      <c r="Y4209" s="71"/>
    </row>
    <row r="4210" spans="1:25" s="70" customFormat="1" x14ac:dyDescent="0.2">
      <c r="A4210" s="67" t="s">
        <v>20</v>
      </c>
      <c r="B4210" s="67" t="s">
        <v>24</v>
      </c>
      <c r="C4210" s="67" t="s">
        <v>0</v>
      </c>
      <c r="D4210" s="67" t="s">
        <v>295</v>
      </c>
      <c r="E4210" s="77">
        <f>+IF(ISNUMBER(DATA!H571),DATA!H571,"n/a")</f>
        <v>44714</v>
      </c>
      <c r="F4210" s="78">
        <f>+IF(ISNUMBER(DATA!I571),DATA!I571,"n/a")</f>
        <v>0.14000000000000001</v>
      </c>
      <c r="G4210" s="77">
        <f>+IF(ISNUMBER(DATA!R571),DATA!R571,"n/a")</f>
        <v>134820</v>
      </c>
      <c r="H4210" s="78">
        <f>+IF(ISNUMBER(DATA!S571),DATA!S571,"n/a")</f>
        <v>5.5E-2</v>
      </c>
      <c r="I4210" s="77">
        <f>+IF(ISNUMBER(DATA!AB571),DATA!AB571,"n/a")</f>
        <v>272227</v>
      </c>
      <c r="J4210" s="78">
        <f>+IF(ISNUMBER(DATA!AC571),DATA!AC571,"n/a")</f>
        <v>-1.7999999999999999E-2</v>
      </c>
      <c r="K4210" s="77">
        <f>+IF(ISNUMBER(DATA!AL571),DATA!AL571,"n/a")</f>
        <v>608137</v>
      </c>
      <c r="L4210" s="78">
        <f>+IF(ISNUMBER(DATA!AM571),DATA!AM571,"n/a")</f>
        <v>-7.0000000000000007E-2</v>
      </c>
      <c r="M4210" s="67"/>
      <c r="N4210" s="67"/>
      <c r="O4210" s="67"/>
      <c r="P4210" s="67"/>
      <c r="Q4210" s="67"/>
      <c r="S4210" s="71"/>
      <c r="U4210" s="71"/>
      <c r="W4210" s="71"/>
      <c r="Y4210" s="71"/>
    </row>
    <row r="4211" spans="1:25" s="70" customFormat="1" x14ac:dyDescent="0.2">
      <c r="A4211" s="67" t="s">
        <v>20</v>
      </c>
      <c r="B4211" s="67" t="s">
        <v>24</v>
      </c>
      <c r="C4211" s="67" t="s">
        <v>0</v>
      </c>
      <c r="D4211" s="67" t="s">
        <v>296</v>
      </c>
      <c r="E4211" s="77">
        <f>+IF(ISNUMBER(DATA!H572),DATA!H572,"n/a")</f>
        <v>2728</v>
      </c>
      <c r="F4211" s="78">
        <f>+IF(ISNUMBER(DATA!I572),DATA!I572,"n/a")</f>
        <v>-0.20599999999999999</v>
      </c>
      <c r="G4211" s="77">
        <f>+IF(ISNUMBER(DATA!R572),DATA!R572,"n/a")</f>
        <v>7757</v>
      </c>
      <c r="H4211" s="78">
        <f>+IF(ISNUMBER(DATA!S572),DATA!S572,"n/a")</f>
        <v>-0.14199999999999999</v>
      </c>
      <c r="I4211" s="77">
        <f>+IF(ISNUMBER(DATA!AB572),DATA!AB572,"n/a")</f>
        <v>16320</v>
      </c>
      <c r="J4211" s="78">
        <f>+IF(ISNUMBER(DATA!AC572),DATA!AC572,"n/a")</f>
        <v>-4.2999999999999997E-2</v>
      </c>
      <c r="K4211" s="77">
        <f>+IF(ISNUMBER(DATA!AL572),DATA!AL572,"n/a")</f>
        <v>42026</v>
      </c>
      <c r="L4211" s="78">
        <f>+IF(ISNUMBER(DATA!AM572),DATA!AM572,"n/a")</f>
        <v>0.106</v>
      </c>
      <c r="M4211" s="67"/>
      <c r="N4211" s="67"/>
      <c r="O4211" s="67"/>
      <c r="P4211" s="67"/>
      <c r="Q4211" s="67"/>
      <c r="S4211" s="71"/>
      <c r="U4211" s="71"/>
      <c r="W4211" s="71"/>
      <c r="Y4211" s="71"/>
    </row>
    <row r="4212" spans="1:25" s="70" customFormat="1" x14ac:dyDescent="0.2">
      <c r="A4212" s="67" t="s">
        <v>20</v>
      </c>
      <c r="B4212" s="67" t="s">
        <v>24</v>
      </c>
      <c r="C4212" s="67" t="s">
        <v>0</v>
      </c>
      <c r="D4212" s="67" t="s">
        <v>297</v>
      </c>
      <c r="E4212" s="77">
        <f>+IF(ISNUMBER(DATA!H573),DATA!H573,"n/a")</f>
        <v>55874</v>
      </c>
      <c r="F4212" s="78">
        <f>+IF(ISNUMBER(DATA!I573),DATA!I573,"n/a")</f>
        <v>-0.19600000000000001</v>
      </c>
      <c r="G4212" s="77">
        <f>+IF(ISNUMBER(DATA!R573),DATA!R573,"n/a")</f>
        <v>173659</v>
      </c>
      <c r="H4212" s="78">
        <f>+IF(ISNUMBER(DATA!S573),DATA!S573,"n/a")</f>
        <v>-4.5999999999999999E-2</v>
      </c>
      <c r="I4212" s="77">
        <f>+IF(ISNUMBER(DATA!AB573),DATA!AB573,"n/a")</f>
        <v>337867</v>
      </c>
      <c r="J4212" s="78">
        <f>+IF(ISNUMBER(DATA!AC573),DATA!AC573,"n/a")</f>
        <v>-8.9999999999999993E-3</v>
      </c>
      <c r="K4212" s="77">
        <f>+IF(ISNUMBER(DATA!AL573),DATA!AL573,"n/a")</f>
        <v>774802</v>
      </c>
      <c r="L4212" s="78">
        <f>+IF(ISNUMBER(DATA!AM573),DATA!AM573,"n/a")</f>
        <v>2E-3</v>
      </c>
      <c r="M4212" s="67"/>
      <c r="N4212" s="67"/>
      <c r="O4212" s="67"/>
      <c r="P4212" s="67"/>
      <c r="Q4212" s="67"/>
      <c r="S4212" s="71"/>
      <c r="U4212" s="71"/>
      <c r="W4212" s="71"/>
      <c r="Y4212" s="71"/>
    </row>
    <row r="4213" spans="1:25" s="70" customFormat="1" x14ac:dyDescent="0.2">
      <c r="A4213" s="67" t="s">
        <v>20</v>
      </c>
      <c r="B4213" s="67" t="s">
        <v>24</v>
      </c>
      <c r="C4213" s="67" t="s">
        <v>0</v>
      </c>
      <c r="D4213" s="67" t="s">
        <v>298</v>
      </c>
      <c r="E4213" s="77">
        <f>+IF(ISNUMBER(DATA!H574),DATA!H574,"n/a")</f>
        <v>10530</v>
      </c>
      <c r="F4213" s="78">
        <f>+IF(ISNUMBER(DATA!I574),DATA!I574,"n/a")</f>
        <v>-0.109</v>
      </c>
      <c r="G4213" s="77">
        <f>+IF(ISNUMBER(DATA!R574),DATA!R574,"n/a")</f>
        <v>32101</v>
      </c>
      <c r="H4213" s="78">
        <f>+IF(ISNUMBER(DATA!S574),DATA!S574,"n/a")</f>
        <v>0.104</v>
      </c>
      <c r="I4213" s="77">
        <f>+IF(ISNUMBER(DATA!AB574),DATA!AB574,"n/a")</f>
        <v>66872</v>
      </c>
      <c r="J4213" s="78">
        <f>+IF(ISNUMBER(DATA!AC574),DATA!AC574,"n/a")</f>
        <v>0.13200000000000001</v>
      </c>
      <c r="K4213" s="77">
        <f>+IF(ISNUMBER(DATA!AL574),DATA!AL574,"n/a")</f>
        <v>151755</v>
      </c>
      <c r="L4213" s="78">
        <f>+IF(ISNUMBER(DATA!AM574),DATA!AM574,"n/a")</f>
        <v>7.3999999999999996E-2</v>
      </c>
      <c r="M4213" s="67"/>
      <c r="N4213" s="67"/>
      <c r="O4213" s="67"/>
      <c r="P4213" s="67"/>
      <c r="Q4213" s="67"/>
      <c r="S4213" s="71"/>
      <c r="U4213" s="71"/>
      <c r="W4213" s="71"/>
      <c r="Y4213" s="71"/>
    </row>
    <row r="4214" spans="1:25" s="70" customFormat="1" x14ac:dyDescent="0.2">
      <c r="A4214" s="67" t="s">
        <v>20</v>
      </c>
      <c r="B4214" s="67" t="s">
        <v>24</v>
      </c>
      <c r="C4214" s="67" t="s">
        <v>0</v>
      </c>
      <c r="D4214" s="67" t="s">
        <v>299</v>
      </c>
      <c r="E4214" s="77">
        <f>+IF(ISNUMBER(DATA!H575),DATA!H575,"n/a")</f>
        <v>16151</v>
      </c>
      <c r="F4214" s="78">
        <f>+IF(ISNUMBER(DATA!I575),DATA!I575,"n/a")</f>
        <v>0.182</v>
      </c>
      <c r="G4214" s="77">
        <f>+IF(ISNUMBER(DATA!R575),DATA!R575,"n/a")</f>
        <v>48111</v>
      </c>
      <c r="H4214" s="78">
        <f>+IF(ISNUMBER(DATA!S575),DATA!S575,"n/a")</f>
        <v>0.24399999999999999</v>
      </c>
      <c r="I4214" s="77">
        <f>+IF(ISNUMBER(DATA!AB575),DATA!AB575,"n/a")</f>
        <v>103965</v>
      </c>
      <c r="J4214" s="78">
        <f>+IF(ISNUMBER(DATA!AC575),DATA!AC575,"n/a")</f>
        <v>0.27900000000000003</v>
      </c>
      <c r="K4214" s="77">
        <f>+IF(ISNUMBER(DATA!AL575),DATA!AL575,"n/a")</f>
        <v>230262</v>
      </c>
      <c r="L4214" s="78">
        <f>+IF(ISNUMBER(DATA!AM575),DATA!AM575,"n/a")</f>
        <v>0.11899999999999999</v>
      </c>
      <c r="M4214" s="67"/>
      <c r="N4214" s="67"/>
      <c r="O4214" s="67"/>
      <c r="P4214" s="67"/>
      <c r="Q4214" s="67"/>
      <c r="S4214" s="71"/>
      <c r="U4214" s="71"/>
      <c r="W4214" s="71"/>
      <c r="Y4214" s="71"/>
    </row>
    <row r="4215" spans="1:25" s="70" customFormat="1" x14ac:dyDescent="0.2">
      <c r="A4215" s="67" t="s">
        <v>20</v>
      </c>
      <c r="B4215" s="67" t="s">
        <v>24</v>
      </c>
      <c r="C4215" s="67" t="s">
        <v>0</v>
      </c>
      <c r="D4215" s="67" t="s">
        <v>300</v>
      </c>
      <c r="E4215" s="77">
        <f>+IF(ISNUMBER(DATA!H576),DATA!H576,"n/a")</f>
        <v>8566</v>
      </c>
      <c r="F4215" s="78">
        <f>+IF(ISNUMBER(DATA!I576),DATA!I576,"n/a")</f>
        <v>-0.06</v>
      </c>
      <c r="G4215" s="77">
        <f>+IF(ISNUMBER(DATA!R576),DATA!R576,"n/a")</f>
        <v>24968</v>
      </c>
      <c r="H4215" s="78">
        <f>+IF(ISNUMBER(DATA!S576),DATA!S576,"n/a")</f>
        <v>5.1999999999999998E-2</v>
      </c>
      <c r="I4215" s="77">
        <f>+IF(ISNUMBER(DATA!AB576),DATA!AB576,"n/a")</f>
        <v>47280</v>
      </c>
      <c r="J4215" s="78">
        <f>+IF(ISNUMBER(DATA!AC576),DATA!AC576,"n/a")</f>
        <v>8.5000000000000006E-2</v>
      </c>
      <c r="K4215" s="77">
        <f>+IF(ISNUMBER(DATA!AL576),DATA!AL576,"n/a")</f>
        <v>110772</v>
      </c>
      <c r="L4215" s="78">
        <f>+IF(ISNUMBER(DATA!AM576),DATA!AM576,"n/a")</f>
        <v>0.14299999999999999</v>
      </c>
      <c r="M4215" s="67"/>
      <c r="N4215" s="67"/>
      <c r="O4215" s="67"/>
      <c r="P4215" s="67"/>
      <c r="Q4215" s="67"/>
      <c r="S4215" s="71"/>
      <c r="U4215" s="71"/>
      <c r="W4215" s="71"/>
      <c r="Y4215" s="71"/>
    </row>
    <row r="4216" spans="1:25" s="70" customFormat="1" x14ac:dyDescent="0.2">
      <c r="A4216" s="67" t="s">
        <v>20</v>
      </c>
      <c r="B4216" s="67" t="s">
        <v>24</v>
      </c>
      <c r="C4216" s="67" t="s">
        <v>0</v>
      </c>
      <c r="D4216" s="67" t="s">
        <v>301</v>
      </c>
      <c r="E4216" s="77">
        <f>+IF(ISNUMBER(DATA!H577),DATA!H577,"n/a")</f>
        <v>4086</v>
      </c>
      <c r="F4216" s="78">
        <f>+IF(ISNUMBER(DATA!I577),DATA!I577,"n/a")</f>
        <v>7.0999999999999994E-2</v>
      </c>
      <c r="G4216" s="77">
        <f>+IF(ISNUMBER(DATA!R577),DATA!R577,"n/a")</f>
        <v>12399</v>
      </c>
      <c r="H4216" s="78">
        <f>+IF(ISNUMBER(DATA!S577),DATA!S577,"n/a")</f>
        <v>0.32300000000000001</v>
      </c>
      <c r="I4216" s="77">
        <f>+IF(ISNUMBER(DATA!AB577),DATA!AB577,"n/a")</f>
        <v>23096</v>
      </c>
      <c r="J4216" s="78">
        <f>+IF(ISNUMBER(DATA!AC577),DATA!AC577,"n/a")</f>
        <v>0.30399999999999999</v>
      </c>
      <c r="K4216" s="77">
        <f>+IF(ISNUMBER(DATA!AL577),DATA!AL577,"n/a")</f>
        <v>52124</v>
      </c>
      <c r="L4216" s="78">
        <f>+IF(ISNUMBER(DATA!AM577),DATA!AM577,"n/a")</f>
        <v>0.379</v>
      </c>
      <c r="M4216" s="67"/>
      <c r="N4216" s="67"/>
      <c r="O4216" s="67"/>
      <c r="P4216" s="67"/>
      <c r="Q4216" s="67"/>
      <c r="S4216" s="71"/>
      <c r="U4216" s="71"/>
      <c r="W4216" s="71"/>
      <c r="Y4216" s="71"/>
    </row>
    <row r="4217" spans="1:25" s="70" customFormat="1" x14ac:dyDescent="0.2">
      <c r="A4217" s="67" t="s">
        <v>20</v>
      </c>
      <c r="B4217" s="67" t="s">
        <v>24</v>
      </c>
      <c r="C4217" s="67" t="s">
        <v>0</v>
      </c>
      <c r="D4217" s="67" t="s">
        <v>302</v>
      </c>
      <c r="E4217" s="77">
        <f>+IF(ISNUMBER(DATA!H578),DATA!H578,"n/a")</f>
        <v>136887</v>
      </c>
      <c r="F4217" s="78">
        <f>+IF(ISNUMBER(DATA!I578),DATA!I578,"n/a")</f>
        <v>7.8E-2</v>
      </c>
      <c r="G4217" s="77">
        <f>+IF(ISNUMBER(DATA!R578),DATA!R578,"n/a")</f>
        <v>411509</v>
      </c>
      <c r="H4217" s="78">
        <f>+IF(ISNUMBER(DATA!S578),DATA!S578,"n/a")</f>
        <v>0.17899999999999999</v>
      </c>
      <c r="I4217" s="77">
        <f>+IF(ISNUMBER(DATA!AB578),DATA!AB578,"n/a")</f>
        <v>839975</v>
      </c>
      <c r="J4217" s="78">
        <f>+IF(ISNUMBER(DATA!AC578),DATA!AC578,"n/a")</f>
        <v>0.154</v>
      </c>
      <c r="K4217" s="77">
        <f>+IF(ISNUMBER(DATA!AL578),DATA!AL578,"n/a")</f>
        <v>1905289</v>
      </c>
      <c r="L4217" s="78">
        <f>+IF(ISNUMBER(DATA!AM578),DATA!AM578,"n/a")</f>
        <v>0.122</v>
      </c>
      <c r="M4217" s="67"/>
      <c r="N4217" s="67"/>
      <c r="O4217" s="67"/>
      <c r="P4217" s="67"/>
      <c r="Q4217" s="67"/>
      <c r="S4217" s="71"/>
      <c r="U4217" s="71"/>
      <c r="W4217" s="71"/>
      <c r="Y4217" s="71"/>
    </row>
    <row r="4218" spans="1:25" s="70" customFormat="1" x14ac:dyDescent="0.2">
      <c r="A4218" s="67" t="s">
        <v>20</v>
      </c>
      <c r="B4218" s="67" t="s">
        <v>24</v>
      </c>
      <c r="C4218" s="67" t="s">
        <v>0</v>
      </c>
      <c r="D4218" s="67" t="s">
        <v>303</v>
      </c>
      <c r="E4218" s="77">
        <f>+IF(ISNUMBER(DATA!H579),DATA!H579,"n/a")</f>
        <v>66186</v>
      </c>
      <c r="F4218" s="78">
        <f>+IF(ISNUMBER(DATA!I579),DATA!I579,"n/a")</f>
        <v>0.17799999999999999</v>
      </c>
      <c r="G4218" s="77">
        <f>+IF(ISNUMBER(DATA!R579),DATA!R579,"n/a")</f>
        <v>215337</v>
      </c>
      <c r="H4218" s="78">
        <f>+IF(ISNUMBER(DATA!S579),DATA!S579,"n/a")</f>
        <v>0.25800000000000001</v>
      </c>
      <c r="I4218" s="77">
        <f>+IF(ISNUMBER(DATA!AB579),DATA!AB579,"n/a")</f>
        <v>456814</v>
      </c>
      <c r="J4218" s="78">
        <f>+IF(ISNUMBER(DATA!AC579),DATA!AC579,"n/a")</f>
        <v>0.255</v>
      </c>
      <c r="K4218" s="77">
        <f>+IF(ISNUMBER(DATA!AL579),DATA!AL579,"n/a")</f>
        <v>985849</v>
      </c>
      <c r="L4218" s="78">
        <f>+IF(ISNUMBER(DATA!AM579),DATA!AM579,"n/a")</f>
        <v>0.23799999999999999</v>
      </c>
      <c r="M4218" s="67"/>
      <c r="N4218" s="67"/>
      <c r="O4218" s="67"/>
      <c r="P4218" s="67"/>
      <c r="Q4218" s="67"/>
      <c r="S4218" s="71"/>
      <c r="U4218" s="71"/>
      <c r="W4218" s="71"/>
      <c r="Y4218" s="71"/>
    </row>
    <row r="4219" spans="1:25" s="70" customFormat="1" x14ac:dyDescent="0.2">
      <c r="A4219" s="67" t="s">
        <v>20</v>
      </c>
      <c r="B4219" s="67" t="s">
        <v>24</v>
      </c>
      <c r="C4219" s="67" t="s">
        <v>0</v>
      </c>
      <c r="D4219" s="67" t="s">
        <v>304</v>
      </c>
      <c r="E4219" s="77">
        <f>+IF(ISNUMBER(DATA!H580),DATA!H580,"n/a")</f>
        <v>1335</v>
      </c>
      <c r="F4219" s="78">
        <f>+IF(ISNUMBER(DATA!I580),DATA!I580,"n/a")</f>
        <v>-0.57699999999999996</v>
      </c>
      <c r="G4219" s="77">
        <f>+IF(ISNUMBER(DATA!R580),DATA!R580,"n/a")</f>
        <v>3181</v>
      </c>
      <c r="H4219" s="78">
        <f>+IF(ISNUMBER(DATA!S580),DATA!S580,"n/a")</f>
        <v>-0.63500000000000001</v>
      </c>
      <c r="I4219" s="77">
        <f>+IF(ISNUMBER(DATA!AB580),DATA!AB580,"n/a")</f>
        <v>7837</v>
      </c>
      <c r="J4219" s="78">
        <f>+IF(ISNUMBER(DATA!AC580),DATA!AC580,"n/a")</f>
        <v>-0.55200000000000005</v>
      </c>
      <c r="K4219" s="77">
        <f>+IF(ISNUMBER(DATA!AL580),DATA!AL580,"n/a")</f>
        <v>21115</v>
      </c>
      <c r="L4219" s="78">
        <f>+IF(ISNUMBER(DATA!AM580),DATA!AM580,"n/a")</f>
        <v>-0.46800000000000003</v>
      </c>
      <c r="M4219" s="67"/>
      <c r="N4219" s="67"/>
      <c r="O4219" s="67"/>
      <c r="P4219" s="67"/>
      <c r="Q4219" s="67"/>
      <c r="S4219" s="71"/>
      <c r="U4219" s="71"/>
      <c r="W4219" s="71"/>
      <c r="Y4219" s="71"/>
    </row>
    <row r="4220" spans="1:25" s="70" customFormat="1" x14ac:dyDescent="0.2">
      <c r="A4220" s="67" t="s">
        <v>20</v>
      </c>
      <c r="B4220" s="67" t="s">
        <v>24</v>
      </c>
      <c r="C4220" s="67" t="s">
        <v>0</v>
      </c>
      <c r="D4220" s="67" t="s">
        <v>305</v>
      </c>
      <c r="E4220" s="77">
        <f>+IF(ISNUMBER(DATA!H581),DATA!H581,"n/a")</f>
        <v>24827</v>
      </c>
      <c r="F4220" s="78">
        <f>+IF(ISNUMBER(DATA!I581),DATA!I581,"n/a")</f>
        <v>-0.28299999999999997</v>
      </c>
      <c r="G4220" s="77">
        <f>+IF(ISNUMBER(DATA!R581),DATA!R581,"n/a")</f>
        <v>78242</v>
      </c>
      <c r="H4220" s="78">
        <f>+IF(ISNUMBER(DATA!S581),DATA!S581,"n/a")</f>
        <v>-7.0999999999999994E-2</v>
      </c>
      <c r="I4220" s="77">
        <f>+IF(ISNUMBER(DATA!AB581),DATA!AB581,"n/a")</f>
        <v>152777</v>
      </c>
      <c r="J4220" s="78">
        <f>+IF(ISNUMBER(DATA!AC581),DATA!AC581,"n/a")</f>
        <v>-1.4E-2</v>
      </c>
      <c r="K4220" s="77">
        <f>+IF(ISNUMBER(DATA!AL581),DATA!AL581,"n/a")</f>
        <v>355580</v>
      </c>
      <c r="L4220" s="78">
        <f>+IF(ISNUMBER(DATA!AM581),DATA!AM581,"n/a")</f>
        <v>4.0000000000000001E-3</v>
      </c>
      <c r="M4220" s="67"/>
      <c r="N4220" s="67"/>
      <c r="O4220" s="67"/>
      <c r="P4220" s="67"/>
      <c r="Q4220" s="67"/>
      <c r="S4220" s="71"/>
      <c r="U4220" s="71"/>
      <c r="W4220" s="71"/>
      <c r="Y4220" s="71"/>
    </row>
    <row r="4221" spans="1:25" s="70" customFormat="1" x14ac:dyDescent="0.2">
      <c r="A4221" s="67" t="s">
        <v>20</v>
      </c>
      <c r="B4221" s="67" t="s">
        <v>24</v>
      </c>
      <c r="C4221" s="67" t="s">
        <v>0</v>
      </c>
      <c r="D4221" s="67" t="s">
        <v>306</v>
      </c>
      <c r="E4221" s="77">
        <f>+IF(ISNUMBER(DATA!H582),DATA!H582,"n/a")</f>
        <v>10508</v>
      </c>
      <c r="F4221" s="78">
        <f>+IF(ISNUMBER(DATA!I582),DATA!I582,"n/a")</f>
        <v>4.2000000000000003E-2</v>
      </c>
      <c r="G4221" s="77">
        <f>+IF(ISNUMBER(DATA!R582),DATA!R582,"n/a")</f>
        <v>27251</v>
      </c>
      <c r="H4221" s="78">
        <f>+IF(ISNUMBER(DATA!S582),DATA!S582,"n/a")</f>
        <v>-5.5E-2</v>
      </c>
      <c r="I4221" s="77">
        <f>+IF(ISNUMBER(DATA!AB582),DATA!AB582,"n/a")</f>
        <v>55936</v>
      </c>
      <c r="J4221" s="78">
        <f>+IF(ISNUMBER(DATA!AC582),DATA!AC582,"n/a")</f>
        <v>-1.4999999999999999E-2</v>
      </c>
      <c r="K4221" s="77">
        <f>+IF(ISNUMBER(DATA!AL582),DATA!AL582,"n/a")</f>
        <v>134344</v>
      </c>
      <c r="L4221" s="78">
        <f>+IF(ISNUMBER(DATA!AM582),DATA!AM582,"n/a")</f>
        <v>2.9000000000000001E-2</v>
      </c>
      <c r="M4221" s="67"/>
      <c r="N4221" s="67"/>
      <c r="O4221" s="67"/>
      <c r="P4221" s="67"/>
      <c r="Q4221" s="67"/>
      <c r="S4221" s="71"/>
      <c r="U4221" s="71"/>
      <c r="W4221" s="71"/>
      <c r="Y4221" s="71"/>
    </row>
    <row r="4222" spans="1:25" s="70" customFormat="1" x14ac:dyDescent="0.2">
      <c r="A4222" s="67" t="s">
        <v>20</v>
      </c>
      <c r="B4222" s="67" t="s">
        <v>24</v>
      </c>
      <c r="C4222" s="67" t="s">
        <v>0</v>
      </c>
      <c r="D4222" s="67" t="s">
        <v>307</v>
      </c>
      <c r="E4222" s="77">
        <f>+IF(ISNUMBER(DATA!H583),DATA!H583,"n/a")</f>
        <v>86416</v>
      </c>
      <c r="F4222" s="78">
        <f>+IF(ISNUMBER(DATA!I583),DATA!I583,"n/a")</f>
        <v>0.38300000000000001</v>
      </c>
      <c r="G4222" s="77">
        <f>+IF(ISNUMBER(DATA!R583),DATA!R583,"n/a")</f>
        <v>291532</v>
      </c>
      <c r="H4222" s="78">
        <f>+IF(ISNUMBER(DATA!S583),DATA!S583,"n/a")</f>
        <v>0.75900000000000001</v>
      </c>
      <c r="I4222" s="77">
        <f>+IF(ISNUMBER(DATA!AB583),DATA!AB583,"n/a")</f>
        <v>519718</v>
      </c>
      <c r="J4222" s="78">
        <f>+IF(ISNUMBER(DATA!AC583),DATA!AC583,"n/a")</f>
        <v>0.51900000000000002</v>
      </c>
      <c r="K4222" s="77">
        <f>+IF(ISNUMBER(DATA!AL583),DATA!AL583,"n/a")</f>
        <v>1068926</v>
      </c>
      <c r="L4222" s="78">
        <f>+IF(ISNUMBER(DATA!AM583),DATA!AM583,"n/a")</f>
        <v>0.35</v>
      </c>
      <c r="M4222" s="67"/>
      <c r="N4222" s="67"/>
      <c r="O4222" s="67"/>
      <c r="P4222" s="67"/>
      <c r="Q4222" s="67"/>
      <c r="S4222" s="71"/>
      <c r="U4222" s="71"/>
      <c r="W4222" s="71"/>
      <c r="Y4222" s="71"/>
    </row>
    <row r="4223" spans="1:25" s="70" customFormat="1" x14ac:dyDescent="0.2">
      <c r="A4223" s="67" t="s">
        <v>20</v>
      </c>
      <c r="B4223" s="67" t="s">
        <v>24</v>
      </c>
      <c r="C4223" s="67" t="s">
        <v>0</v>
      </c>
      <c r="D4223" s="67" t="s">
        <v>308</v>
      </c>
      <c r="E4223" s="77">
        <f>+IF(ISNUMBER(DATA!H584),DATA!H584,"n/a")</f>
        <v>19993</v>
      </c>
      <c r="F4223" s="78">
        <f>+IF(ISNUMBER(DATA!I584),DATA!I584,"n/a")</f>
        <v>0.308</v>
      </c>
      <c r="G4223" s="77">
        <f>+IF(ISNUMBER(DATA!R584),DATA!R584,"n/a")</f>
        <v>59070</v>
      </c>
      <c r="H4223" s="78">
        <f>+IF(ISNUMBER(DATA!S584),DATA!S584,"n/a")</f>
        <v>0.318</v>
      </c>
      <c r="I4223" s="77">
        <f>+IF(ISNUMBER(DATA!AB584),DATA!AB584,"n/a")</f>
        <v>109390</v>
      </c>
      <c r="J4223" s="78">
        <f>+IF(ISNUMBER(DATA!AC584),DATA!AC584,"n/a")</f>
        <v>0.23599999999999999</v>
      </c>
      <c r="K4223" s="77">
        <f>+IF(ISNUMBER(DATA!AL584),DATA!AL584,"n/a")</f>
        <v>242215</v>
      </c>
      <c r="L4223" s="78">
        <f>+IF(ISNUMBER(DATA!AM584),DATA!AM584,"n/a")</f>
        <v>0.13900000000000001</v>
      </c>
      <c r="M4223" s="67"/>
      <c r="N4223" s="67"/>
      <c r="O4223" s="67"/>
      <c r="P4223" s="67"/>
      <c r="Q4223" s="67"/>
      <c r="S4223" s="71"/>
      <c r="U4223" s="71"/>
      <c r="W4223" s="71"/>
      <c r="Y4223" s="71"/>
    </row>
    <row r="4224" spans="1:25" s="70" customFormat="1" x14ac:dyDescent="0.2">
      <c r="A4224" s="67" t="s">
        <v>20</v>
      </c>
      <c r="B4224" s="67" t="s">
        <v>24</v>
      </c>
      <c r="C4224" s="67" t="s">
        <v>0</v>
      </c>
      <c r="D4224" s="67" t="s">
        <v>309</v>
      </c>
      <c r="E4224" s="77">
        <f>+IF(ISNUMBER(DATA!H585),DATA!H585,"n/a")</f>
        <v>20854</v>
      </c>
      <c r="F4224" s="78">
        <f>+IF(ISNUMBER(DATA!I585),DATA!I585,"n/a")</f>
        <v>1E-3</v>
      </c>
      <c r="G4224" s="77">
        <f>+IF(ISNUMBER(DATA!R585),DATA!R585,"n/a")</f>
        <v>57571</v>
      </c>
      <c r="H4224" s="78">
        <f>+IF(ISNUMBER(DATA!S585),DATA!S585,"n/a")</f>
        <v>-4.1000000000000002E-2</v>
      </c>
      <c r="I4224" s="77">
        <f>+IF(ISNUMBER(DATA!AB585),DATA!AB585,"n/a")</f>
        <v>123473</v>
      </c>
      <c r="J4224" s="78">
        <f>+IF(ISNUMBER(DATA!AC585),DATA!AC585,"n/a")</f>
        <v>5.5E-2</v>
      </c>
      <c r="K4224" s="77">
        <f>+IF(ISNUMBER(DATA!AL585),DATA!AL585,"n/a")</f>
        <v>275239</v>
      </c>
      <c r="L4224" s="78">
        <f>+IF(ISNUMBER(DATA!AM585),DATA!AM585,"n/a")</f>
        <v>5.5E-2</v>
      </c>
      <c r="M4224" s="67"/>
      <c r="N4224" s="67"/>
      <c r="O4224" s="67"/>
      <c r="P4224" s="67"/>
      <c r="Q4224" s="67"/>
      <c r="S4224" s="71"/>
      <c r="U4224" s="71"/>
      <c r="W4224" s="71"/>
      <c r="Y4224" s="71"/>
    </row>
    <row r="4225" spans="1:25" s="70" customFormat="1" x14ac:dyDescent="0.2">
      <c r="A4225" s="67" t="s">
        <v>20</v>
      </c>
      <c r="B4225" s="67" t="s">
        <v>24</v>
      </c>
      <c r="C4225" s="67" t="s">
        <v>0</v>
      </c>
      <c r="D4225" s="67" t="s">
        <v>310</v>
      </c>
      <c r="E4225" s="77">
        <f>+IF(ISNUMBER(DATA!H586),DATA!H586,"n/a")</f>
        <v>25533</v>
      </c>
      <c r="F4225" s="78">
        <f>+IF(ISNUMBER(DATA!I586),DATA!I586,"n/a")</f>
        <v>0.23100000000000001</v>
      </c>
      <c r="G4225" s="77">
        <f>+IF(ISNUMBER(DATA!R586),DATA!R586,"n/a")</f>
        <v>72062</v>
      </c>
      <c r="H4225" s="78">
        <f>+IF(ISNUMBER(DATA!S586),DATA!S586,"n/a")</f>
        <v>0.11899999999999999</v>
      </c>
      <c r="I4225" s="77">
        <f>+IF(ISNUMBER(DATA!AB586),DATA!AB586,"n/a")</f>
        <v>137746</v>
      </c>
      <c r="J4225" s="78">
        <f>+IF(ISNUMBER(DATA!AC586),DATA!AC586,"n/a")</f>
        <v>-6.9000000000000006E-2</v>
      </c>
      <c r="K4225" s="77">
        <f>+IF(ISNUMBER(DATA!AL586),DATA!AL586,"n/a")</f>
        <v>283510</v>
      </c>
      <c r="L4225" s="78">
        <f>+IF(ISNUMBER(DATA!AM586),DATA!AM586,"n/a")</f>
        <v>-0.24099999999999999</v>
      </c>
      <c r="M4225" s="67"/>
      <c r="N4225" s="67"/>
      <c r="O4225" s="67"/>
      <c r="P4225" s="67"/>
      <c r="Q4225" s="67"/>
      <c r="S4225" s="71"/>
      <c r="U4225" s="71"/>
      <c r="W4225" s="71"/>
      <c r="Y4225" s="71"/>
    </row>
    <row r="4226" spans="1:25" s="70" customFormat="1" x14ac:dyDescent="0.2">
      <c r="A4226" s="67" t="s">
        <v>20</v>
      </c>
      <c r="B4226" s="67" t="s">
        <v>24</v>
      </c>
      <c r="C4226" s="67" t="s">
        <v>0</v>
      </c>
      <c r="D4226" s="67" t="s">
        <v>311</v>
      </c>
      <c r="E4226" s="77">
        <f>+IF(ISNUMBER(DATA!H587),DATA!H587,"n/a")</f>
        <v>18467</v>
      </c>
      <c r="F4226" s="78">
        <f>+IF(ISNUMBER(DATA!I587),DATA!I587,"n/a")</f>
        <v>0.10199999999999999</v>
      </c>
      <c r="G4226" s="77">
        <f>+IF(ISNUMBER(DATA!R587),DATA!R587,"n/a")</f>
        <v>54883</v>
      </c>
      <c r="H4226" s="78">
        <f>+IF(ISNUMBER(DATA!S587),DATA!S587,"n/a")</f>
        <v>9.7000000000000003E-2</v>
      </c>
      <c r="I4226" s="77">
        <f>+IF(ISNUMBER(DATA!AB587),DATA!AB587,"n/a")</f>
        <v>107575</v>
      </c>
      <c r="J4226" s="78">
        <f>+IF(ISNUMBER(DATA!AC587),DATA!AC587,"n/a")</f>
        <v>0.105</v>
      </c>
      <c r="K4226" s="77">
        <f>+IF(ISNUMBER(DATA!AL587),DATA!AL587,"n/a")</f>
        <v>247834</v>
      </c>
      <c r="L4226" s="78">
        <f>+IF(ISNUMBER(DATA!AM587),DATA!AM587,"n/a")</f>
        <v>8.5999999999999993E-2</v>
      </c>
      <c r="M4226" s="67"/>
      <c r="N4226" s="67"/>
      <c r="O4226" s="67"/>
      <c r="P4226" s="67"/>
      <c r="Q4226" s="67"/>
      <c r="S4226" s="71"/>
      <c r="U4226" s="71"/>
      <c r="W4226" s="71"/>
      <c r="Y4226" s="71"/>
    </row>
    <row r="4227" spans="1:25" s="70" customFormat="1" x14ac:dyDescent="0.2">
      <c r="A4227" s="67" t="s">
        <v>20</v>
      </c>
      <c r="B4227" s="67" t="s">
        <v>24</v>
      </c>
      <c r="C4227" s="67" t="s">
        <v>0</v>
      </c>
      <c r="D4227" s="67" t="s">
        <v>312</v>
      </c>
      <c r="E4227" s="77">
        <f>+IF(ISNUMBER(DATA!H588),DATA!H588,"n/a")</f>
        <v>15743</v>
      </c>
      <c r="F4227" s="78">
        <f>+IF(ISNUMBER(DATA!I588),DATA!I588,"n/a")</f>
        <v>0.24099999999999999</v>
      </c>
      <c r="G4227" s="77">
        <f>+IF(ISNUMBER(DATA!R588),DATA!R588,"n/a")</f>
        <v>46675</v>
      </c>
      <c r="H4227" s="78">
        <f>+IF(ISNUMBER(DATA!S588),DATA!S588,"n/a")</f>
        <v>0.249</v>
      </c>
      <c r="I4227" s="77">
        <f>+IF(ISNUMBER(DATA!AB588),DATA!AB588,"n/a")</f>
        <v>92945</v>
      </c>
      <c r="J4227" s="78">
        <f>+IF(ISNUMBER(DATA!AC588),DATA!AC588,"n/a")</f>
        <v>0.17</v>
      </c>
      <c r="K4227" s="77">
        <f>+IF(ISNUMBER(DATA!AL588),DATA!AL588,"n/a")</f>
        <v>204785</v>
      </c>
      <c r="L4227" s="78">
        <f>+IF(ISNUMBER(DATA!AM588),DATA!AM588,"n/a")</f>
        <v>0.05</v>
      </c>
      <c r="M4227" s="67"/>
      <c r="N4227" s="67"/>
      <c r="O4227" s="67"/>
      <c r="P4227" s="67"/>
      <c r="Q4227" s="67"/>
      <c r="S4227" s="71"/>
      <c r="U4227" s="71"/>
      <c r="W4227" s="71"/>
      <c r="Y4227" s="71"/>
    </row>
    <row r="4228" spans="1:25" s="70" customFormat="1" x14ac:dyDescent="0.2">
      <c r="A4228" s="67" t="s">
        <v>20</v>
      </c>
      <c r="B4228" s="67" t="s">
        <v>24</v>
      </c>
      <c r="C4228" s="67" t="s">
        <v>0</v>
      </c>
      <c r="D4228" s="67" t="s">
        <v>313</v>
      </c>
      <c r="E4228" s="77">
        <f>+IF(ISNUMBER(DATA!H589),DATA!H589,"n/a")</f>
        <v>7324</v>
      </c>
      <c r="F4228" s="78">
        <f>+IF(ISNUMBER(DATA!I589),DATA!I589,"n/a")</f>
        <v>-0.214</v>
      </c>
      <c r="G4228" s="77">
        <f>+IF(ISNUMBER(DATA!R589),DATA!R589,"n/a")</f>
        <v>20382</v>
      </c>
      <c r="H4228" s="78">
        <f>+IF(ISNUMBER(DATA!S589),DATA!S589,"n/a")</f>
        <v>-0.314</v>
      </c>
      <c r="I4228" s="77">
        <f>+IF(ISNUMBER(DATA!AB589),DATA!AB589,"n/a")</f>
        <v>42697</v>
      </c>
      <c r="J4228" s="78">
        <f>+IF(ISNUMBER(DATA!AC589),DATA!AC589,"n/a")</f>
        <v>-0.39</v>
      </c>
      <c r="K4228" s="77">
        <f>+IF(ISNUMBER(DATA!AL589),DATA!AL589,"n/a")</f>
        <v>102039</v>
      </c>
      <c r="L4228" s="78">
        <f>+IF(ISNUMBER(DATA!AM589),DATA!AM589,"n/a")</f>
        <v>-0.38</v>
      </c>
      <c r="M4228" s="67"/>
      <c r="N4228" s="67"/>
      <c r="O4228" s="67"/>
      <c r="P4228" s="67"/>
      <c r="Q4228" s="67"/>
      <c r="S4228" s="71"/>
      <c r="U4228" s="71"/>
      <c r="W4228" s="71"/>
      <c r="Y4228" s="71"/>
    </row>
    <row r="4229" spans="1:25" s="70" customFormat="1" x14ac:dyDescent="0.2">
      <c r="A4229" s="67" t="s">
        <v>20</v>
      </c>
      <c r="B4229" s="67" t="s">
        <v>24</v>
      </c>
      <c r="C4229" s="67" t="s">
        <v>0</v>
      </c>
      <c r="D4229" s="67" t="s">
        <v>314</v>
      </c>
      <c r="E4229" s="77">
        <f>+IF(ISNUMBER(DATA!H590),DATA!H590,"n/a")</f>
        <v>15820</v>
      </c>
      <c r="F4229" s="78">
        <f>+IF(ISNUMBER(DATA!I590),DATA!I590,"n/a")</f>
        <v>0.68400000000000005</v>
      </c>
      <c r="G4229" s="77">
        <f>+IF(ISNUMBER(DATA!R590),DATA!R590,"n/a")</f>
        <v>45577</v>
      </c>
      <c r="H4229" s="78">
        <f>+IF(ISNUMBER(DATA!S590),DATA!S590,"n/a")</f>
        <v>0.54100000000000004</v>
      </c>
      <c r="I4229" s="77">
        <f>+IF(ISNUMBER(DATA!AB590),DATA!AB590,"n/a")</f>
        <v>89397</v>
      </c>
      <c r="J4229" s="78">
        <f>+IF(ISNUMBER(DATA!AC590),DATA!AC590,"n/a")</f>
        <v>0.48599999999999999</v>
      </c>
      <c r="K4229" s="77">
        <f>+IF(ISNUMBER(DATA!AL590),DATA!AL590,"n/a")</f>
        <v>177847</v>
      </c>
      <c r="L4229" s="78">
        <f>+IF(ISNUMBER(DATA!AM590),DATA!AM590,"n/a")</f>
        <v>0.189</v>
      </c>
      <c r="M4229" s="67"/>
      <c r="N4229" s="67"/>
      <c r="O4229" s="67"/>
      <c r="P4229" s="67"/>
      <c r="Q4229" s="67"/>
      <c r="S4229" s="71"/>
      <c r="U4229" s="71"/>
      <c r="W4229" s="71"/>
      <c r="Y4229" s="71"/>
    </row>
    <row r="4230" spans="1:25" s="70" customFormat="1" x14ac:dyDescent="0.2">
      <c r="A4230" s="67" t="s">
        <v>20</v>
      </c>
      <c r="B4230" s="67" t="s">
        <v>24</v>
      </c>
      <c r="C4230" s="67" t="s">
        <v>0</v>
      </c>
      <c r="D4230" s="67" t="s">
        <v>315</v>
      </c>
      <c r="E4230" s="77">
        <f>+IF(ISNUMBER(DATA!H591),DATA!H591,"n/a")</f>
        <v>4937</v>
      </c>
      <c r="F4230" s="78">
        <f>+IF(ISNUMBER(DATA!I591),DATA!I591,"n/a")</f>
        <v>0.72099999999999997</v>
      </c>
      <c r="G4230" s="77">
        <f>+IF(ISNUMBER(DATA!R591),DATA!R591,"n/a")</f>
        <v>12606</v>
      </c>
      <c r="H4230" s="78">
        <f>+IF(ISNUMBER(DATA!S591),DATA!S591,"n/a")</f>
        <v>0.28999999999999998</v>
      </c>
      <c r="I4230" s="77">
        <f>+IF(ISNUMBER(DATA!AB591),DATA!AB591,"n/a")</f>
        <v>24482</v>
      </c>
      <c r="J4230" s="78">
        <f>+IF(ISNUMBER(DATA!AC591),DATA!AC591,"n/a")</f>
        <v>0.152</v>
      </c>
      <c r="K4230" s="77">
        <f>+IF(ISNUMBER(DATA!AL591),DATA!AL591,"n/a")</f>
        <v>52217</v>
      </c>
      <c r="L4230" s="78">
        <f>+IF(ISNUMBER(DATA!AM591),DATA!AM591,"n/a")</f>
        <v>3.0000000000000001E-3</v>
      </c>
      <c r="M4230" s="67"/>
      <c r="N4230" s="67"/>
      <c r="O4230" s="67"/>
      <c r="P4230" s="67"/>
      <c r="Q4230" s="67"/>
      <c r="S4230" s="71"/>
      <c r="U4230" s="71"/>
      <c r="W4230" s="71"/>
      <c r="Y4230" s="71"/>
    </row>
    <row r="4231" spans="1:25" s="70" customFormat="1" x14ac:dyDescent="0.2">
      <c r="A4231" s="67" t="s">
        <v>20</v>
      </c>
      <c r="B4231" s="67" t="s">
        <v>24</v>
      </c>
      <c r="C4231" s="67" t="s">
        <v>0</v>
      </c>
      <c r="D4231" s="67" t="s">
        <v>316</v>
      </c>
      <c r="E4231" s="77">
        <f>+IF(ISNUMBER(DATA!H592),DATA!H592,"n/a")</f>
        <v>13512</v>
      </c>
      <c r="F4231" s="78">
        <f>+IF(ISNUMBER(DATA!I592),DATA!I592,"n/a")</f>
        <v>0.35899999999999999</v>
      </c>
      <c r="G4231" s="77">
        <f>+IF(ISNUMBER(DATA!R592),DATA!R592,"n/a")</f>
        <v>40290</v>
      </c>
      <c r="H4231" s="78">
        <f>+IF(ISNUMBER(DATA!S592),DATA!S592,"n/a")</f>
        <v>0.222</v>
      </c>
      <c r="I4231" s="77">
        <f>+IF(ISNUMBER(DATA!AB592),DATA!AB592,"n/a")</f>
        <v>77561</v>
      </c>
      <c r="J4231" s="78">
        <f>+IF(ISNUMBER(DATA!AC592),DATA!AC592,"n/a")</f>
        <v>5.1999999999999998E-2</v>
      </c>
      <c r="K4231" s="77">
        <f>+IF(ISNUMBER(DATA!AL592),DATA!AL592,"n/a")</f>
        <v>167660</v>
      </c>
      <c r="L4231" s="78">
        <f>+IF(ISNUMBER(DATA!AM592),DATA!AM592,"n/a")</f>
        <v>3.4000000000000002E-2</v>
      </c>
      <c r="M4231" s="67"/>
      <c r="N4231" s="67"/>
      <c r="O4231" s="67"/>
      <c r="P4231" s="67"/>
      <c r="Q4231" s="67"/>
      <c r="S4231" s="71"/>
      <c r="U4231" s="71"/>
      <c r="W4231" s="71"/>
      <c r="Y4231" s="71"/>
    </row>
    <row r="4232" spans="1:25" s="70" customFormat="1" x14ac:dyDescent="0.2">
      <c r="A4232" s="67" t="s">
        <v>20</v>
      </c>
      <c r="B4232" s="67" t="s">
        <v>24</v>
      </c>
      <c r="C4232" s="67" t="s">
        <v>0</v>
      </c>
      <c r="D4232" s="67" t="s">
        <v>317</v>
      </c>
      <c r="E4232" s="77">
        <f>+IF(ISNUMBER(DATA!H593),DATA!H593,"n/a")</f>
        <v>51802</v>
      </c>
      <c r="F4232" s="78">
        <f>+IF(ISNUMBER(DATA!I593),DATA!I593,"n/a")</f>
        <v>0.69899999999999995</v>
      </c>
      <c r="G4232" s="77">
        <f>+IF(ISNUMBER(DATA!R593),DATA!R593,"n/a")</f>
        <v>144605</v>
      </c>
      <c r="H4232" s="78">
        <f>+IF(ISNUMBER(DATA!S593),DATA!S593,"n/a")</f>
        <v>0.48899999999999999</v>
      </c>
      <c r="I4232" s="77">
        <f>+IF(ISNUMBER(DATA!AB593),DATA!AB593,"n/a")</f>
        <v>266057</v>
      </c>
      <c r="J4232" s="78">
        <f>+IF(ISNUMBER(DATA!AC593),DATA!AC593,"n/a")</f>
        <v>0.39700000000000002</v>
      </c>
      <c r="K4232" s="77">
        <f>+IF(ISNUMBER(DATA!AL593),DATA!AL593,"n/a")</f>
        <v>547064</v>
      </c>
      <c r="L4232" s="78">
        <f>+IF(ISNUMBER(DATA!AM593),DATA!AM593,"n/a")</f>
        <v>0.26100000000000001</v>
      </c>
      <c r="M4232" s="67"/>
      <c r="N4232" s="67"/>
      <c r="O4232" s="67"/>
      <c r="P4232" s="67"/>
      <c r="Q4232" s="67"/>
      <c r="S4232" s="71"/>
      <c r="U4232" s="71"/>
      <c r="W4232" s="71"/>
      <c r="Y4232" s="71"/>
    </row>
    <row r="4233" spans="1:25" s="70" customFormat="1" x14ac:dyDescent="0.2">
      <c r="A4233" s="67" t="s">
        <v>20</v>
      </c>
      <c r="B4233" s="67" t="s">
        <v>24</v>
      </c>
      <c r="C4233" s="67" t="s">
        <v>0</v>
      </c>
      <c r="D4233" s="67" t="s">
        <v>318</v>
      </c>
      <c r="E4233" s="77">
        <f>+IF(ISNUMBER(DATA!H594),DATA!H594,"n/a")</f>
        <v>42727</v>
      </c>
      <c r="F4233" s="78">
        <f>+IF(ISNUMBER(DATA!I594),DATA!I594,"n/a")</f>
        <v>0.38200000000000001</v>
      </c>
      <c r="G4233" s="77">
        <f>+IF(ISNUMBER(DATA!R594),DATA!R594,"n/a")</f>
        <v>113263</v>
      </c>
      <c r="H4233" s="78">
        <f>+IF(ISNUMBER(DATA!S594),DATA!S594,"n/a")</f>
        <v>0.254</v>
      </c>
      <c r="I4233" s="77">
        <f>+IF(ISNUMBER(DATA!AB594),DATA!AB594,"n/a")</f>
        <v>211119</v>
      </c>
      <c r="J4233" s="78">
        <f>+IF(ISNUMBER(DATA!AC594),DATA!AC594,"n/a")</f>
        <v>8.1000000000000003E-2</v>
      </c>
      <c r="K4233" s="77">
        <f>+IF(ISNUMBER(DATA!AL594),DATA!AL594,"n/a")</f>
        <v>471653</v>
      </c>
      <c r="L4233" s="78">
        <f>+IF(ISNUMBER(DATA!AM594),DATA!AM594,"n/a")</f>
        <v>-2.8000000000000001E-2</v>
      </c>
      <c r="M4233" s="67"/>
      <c r="N4233" s="67"/>
      <c r="O4233" s="67"/>
      <c r="P4233" s="67"/>
      <c r="Q4233" s="67"/>
      <c r="S4233" s="71"/>
      <c r="U4233" s="71"/>
      <c r="W4233" s="71"/>
      <c r="Y4233" s="71"/>
    </row>
    <row r="4234" spans="1:25" s="70" customFormat="1" x14ac:dyDescent="0.2">
      <c r="A4234" s="67" t="s">
        <v>20</v>
      </c>
      <c r="B4234" s="67" t="s">
        <v>24</v>
      </c>
      <c r="C4234" s="67" t="s">
        <v>0</v>
      </c>
      <c r="D4234" s="67" t="s">
        <v>319</v>
      </c>
      <c r="E4234" s="77">
        <f>+IF(ISNUMBER(DATA!H595),DATA!H595,"n/a")</f>
        <v>28255</v>
      </c>
      <c r="F4234" s="78">
        <f>+IF(ISNUMBER(DATA!I595),DATA!I595,"n/a")</f>
        <v>-7.4999999999999997E-2</v>
      </c>
      <c r="G4234" s="77">
        <f>+IF(ISNUMBER(DATA!R595),DATA!R595,"n/a")</f>
        <v>86568</v>
      </c>
      <c r="H4234" s="78">
        <f>+IF(ISNUMBER(DATA!S595),DATA!S595,"n/a")</f>
        <v>3.5000000000000003E-2</v>
      </c>
      <c r="I4234" s="77">
        <f>+IF(ISNUMBER(DATA!AB595),DATA!AB595,"n/a")</f>
        <v>168440</v>
      </c>
      <c r="J4234" s="78">
        <f>+IF(ISNUMBER(DATA!AC595),DATA!AC595,"n/a")</f>
        <v>4.1000000000000002E-2</v>
      </c>
      <c r="K4234" s="77">
        <f>+IF(ISNUMBER(DATA!AL595),DATA!AL595,"n/a")</f>
        <v>395938</v>
      </c>
      <c r="L4234" s="78">
        <f>+IF(ISNUMBER(DATA!AM595),DATA!AM595,"n/a")</f>
        <v>0.112</v>
      </c>
      <c r="M4234" s="67"/>
      <c r="N4234" s="67"/>
      <c r="O4234" s="67"/>
      <c r="P4234" s="67"/>
      <c r="Q4234" s="67"/>
      <c r="S4234" s="71"/>
      <c r="U4234" s="71"/>
      <c r="W4234" s="71"/>
      <c r="Y4234" s="71"/>
    </row>
    <row r="4235" spans="1:25" s="70" customFormat="1" x14ac:dyDescent="0.2">
      <c r="A4235" s="67" t="s">
        <v>20</v>
      </c>
      <c r="B4235" s="67" t="s">
        <v>24</v>
      </c>
      <c r="C4235" s="67" t="s">
        <v>0</v>
      </c>
      <c r="D4235" s="67" t="s">
        <v>320</v>
      </c>
      <c r="E4235" s="77">
        <f>+IF(ISNUMBER(DATA!H596),DATA!H596,"n/a")</f>
        <v>18178</v>
      </c>
      <c r="F4235" s="78">
        <f>+IF(ISNUMBER(DATA!I596),DATA!I596,"n/a")</f>
        <v>-3.4000000000000002E-2</v>
      </c>
      <c r="G4235" s="77">
        <f>+IF(ISNUMBER(DATA!R596),DATA!R596,"n/a")</f>
        <v>49472</v>
      </c>
      <c r="H4235" s="78">
        <f>+IF(ISNUMBER(DATA!S596),DATA!S596,"n/a")</f>
        <v>-8.5999999999999993E-2</v>
      </c>
      <c r="I4235" s="77">
        <f>+IF(ISNUMBER(DATA!AB596),DATA!AB596,"n/a")</f>
        <v>107402</v>
      </c>
      <c r="J4235" s="78">
        <f>+IF(ISNUMBER(DATA!AC596),DATA!AC596,"n/a")</f>
        <v>0.105</v>
      </c>
      <c r="K4235" s="77">
        <f>+IF(ISNUMBER(DATA!AL596),DATA!AL596,"n/a")</f>
        <v>254068</v>
      </c>
      <c r="L4235" s="78">
        <f>+IF(ISNUMBER(DATA!AM596),DATA!AM596,"n/a")</f>
        <v>0.19900000000000001</v>
      </c>
      <c r="M4235" s="67"/>
      <c r="N4235" s="67"/>
      <c r="O4235" s="67"/>
      <c r="P4235" s="67"/>
      <c r="Q4235" s="67"/>
      <c r="S4235" s="71"/>
      <c r="U4235" s="71"/>
      <c r="W4235" s="71"/>
      <c r="Y4235" s="71"/>
    </row>
    <row r="4236" spans="1:25" s="70" customFormat="1" x14ac:dyDescent="0.2">
      <c r="A4236" s="67" t="s">
        <v>20</v>
      </c>
      <c r="B4236" s="67" t="s">
        <v>24</v>
      </c>
      <c r="C4236" s="67" t="s">
        <v>0</v>
      </c>
      <c r="D4236" s="67" t="s">
        <v>321</v>
      </c>
      <c r="E4236" s="77">
        <f>+IF(ISNUMBER(DATA!H597),DATA!H597,"n/a")</f>
        <v>33069</v>
      </c>
      <c r="F4236" s="78">
        <f>+IF(ISNUMBER(DATA!I597),DATA!I597,"n/a")</f>
        <v>-0.245</v>
      </c>
      <c r="G4236" s="77">
        <f>+IF(ISNUMBER(DATA!R597),DATA!R597,"n/a")</f>
        <v>103880</v>
      </c>
      <c r="H4236" s="78">
        <f>+IF(ISNUMBER(DATA!S597),DATA!S597,"n/a")</f>
        <v>-2.8000000000000001E-2</v>
      </c>
      <c r="I4236" s="77">
        <f>+IF(ISNUMBER(DATA!AB597),DATA!AB597,"n/a")</f>
        <v>197088</v>
      </c>
      <c r="J4236" s="78">
        <f>+IF(ISNUMBER(DATA!AC597),DATA!AC597,"n/a")</f>
        <v>3.5000000000000003E-2</v>
      </c>
      <c r="K4236" s="77">
        <f>+IF(ISNUMBER(DATA!AL597),DATA!AL597,"n/a")</f>
        <v>454961</v>
      </c>
      <c r="L4236" s="78">
        <f>+IF(ISNUMBER(DATA!AM597),DATA!AM597,"n/a")</f>
        <v>3.4000000000000002E-2</v>
      </c>
      <c r="M4236" s="67"/>
      <c r="N4236" s="67"/>
      <c r="O4236" s="67"/>
      <c r="P4236" s="67"/>
      <c r="Q4236" s="67"/>
      <c r="S4236" s="71"/>
      <c r="U4236" s="71"/>
      <c r="W4236" s="71"/>
      <c r="Y4236" s="71"/>
    </row>
    <row r="4237" spans="1:25" s="70" customFormat="1" x14ac:dyDescent="0.2">
      <c r="A4237" s="67" t="s">
        <v>20</v>
      </c>
      <c r="B4237" s="67" t="s">
        <v>24</v>
      </c>
      <c r="C4237" s="67" t="s">
        <v>0</v>
      </c>
      <c r="D4237" s="67" t="s">
        <v>347</v>
      </c>
      <c r="E4237" s="77">
        <f>+IF(ISNUMBER(DATA!H598),DATA!H598,"n/a")</f>
        <v>6897</v>
      </c>
      <c r="F4237" s="78">
        <f>+IF(ISNUMBER(DATA!I598),DATA!I598,"n/a")</f>
        <v>-8.5999999999999993E-2</v>
      </c>
      <c r="G4237" s="77">
        <f>+IF(ISNUMBER(DATA!R598),DATA!R598,"n/a")</f>
        <v>18882</v>
      </c>
      <c r="H4237" s="78">
        <f>+IF(ISNUMBER(DATA!S598),DATA!S598,"n/a")</f>
        <v>-0.127</v>
      </c>
      <c r="I4237" s="77">
        <f>+IF(ISNUMBER(DATA!AB598),DATA!AB598,"n/a")</f>
        <v>37759</v>
      </c>
      <c r="J4237" s="78">
        <f>+IF(ISNUMBER(DATA!AC598),DATA!AC598,"n/a")</f>
        <v>-0.21199999999999999</v>
      </c>
      <c r="K4237" s="77">
        <f>+IF(ISNUMBER(DATA!AL598),DATA!AL598,"n/a")</f>
        <v>88256</v>
      </c>
      <c r="L4237" s="78">
        <f>+IF(ISNUMBER(DATA!AM598),DATA!AM598,"n/a")</f>
        <v>-0.185</v>
      </c>
      <c r="M4237" s="67"/>
      <c r="N4237" s="67"/>
      <c r="O4237" s="67"/>
      <c r="P4237" s="67"/>
      <c r="Q4237" s="67"/>
      <c r="S4237" s="71"/>
      <c r="U4237" s="71"/>
      <c r="W4237" s="71"/>
      <c r="Y4237" s="71"/>
    </row>
    <row r="4238" spans="1:25" s="70" customFormat="1" x14ac:dyDescent="0.2">
      <c r="A4238" s="67" t="s">
        <v>20</v>
      </c>
      <c r="B4238" s="67" t="s">
        <v>24</v>
      </c>
      <c r="C4238" s="67" t="s">
        <v>0</v>
      </c>
      <c r="D4238" s="67" t="s">
        <v>348</v>
      </c>
      <c r="E4238" s="77">
        <f>+IF(ISNUMBER(DATA!H599),DATA!H599,"n/a")</f>
        <v>9800</v>
      </c>
      <c r="F4238" s="78">
        <f>+IF(ISNUMBER(DATA!I599),DATA!I599,"n/a")</f>
        <v>0.08</v>
      </c>
      <c r="G4238" s="77">
        <f>+IF(ISNUMBER(DATA!R599),DATA!R599,"n/a")</f>
        <v>31686</v>
      </c>
      <c r="H4238" s="78">
        <f>+IF(ISNUMBER(DATA!S599),DATA!S599,"n/a")</f>
        <v>9.2999999999999999E-2</v>
      </c>
      <c r="I4238" s="77">
        <f>+IF(ISNUMBER(DATA!AB599),DATA!AB599,"n/a")</f>
        <v>65193</v>
      </c>
      <c r="J4238" s="78">
        <f>+IF(ISNUMBER(DATA!AC599),DATA!AC599,"n/a")</f>
        <v>0.13400000000000001</v>
      </c>
      <c r="K4238" s="77">
        <f>+IF(ISNUMBER(DATA!AL599),DATA!AL599,"n/a")</f>
        <v>144482</v>
      </c>
      <c r="L4238" s="78">
        <f>+IF(ISNUMBER(DATA!AM599),DATA!AM599,"n/a")</f>
        <v>0.107</v>
      </c>
      <c r="M4238" s="67"/>
      <c r="N4238" s="67"/>
      <c r="O4238" s="67"/>
      <c r="P4238" s="67"/>
      <c r="Q4238" s="67"/>
      <c r="S4238" s="71"/>
      <c r="U4238" s="71"/>
      <c r="W4238" s="71"/>
      <c r="Y4238" s="71"/>
    </row>
    <row r="4239" spans="1:25" x14ac:dyDescent="0.2">
      <c r="E4239" s="101"/>
      <c r="F4239" s="103"/>
      <c r="G4239" s="101"/>
      <c r="H4239" s="103"/>
      <c r="I4239" s="101"/>
      <c r="J4239" s="103"/>
      <c r="K4239" s="101"/>
      <c r="L4239" s="103"/>
    </row>
    <row r="4240" spans="1:25" s="70" customFormat="1" x14ac:dyDescent="0.2">
      <c r="A4240" s="67" t="s">
        <v>20</v>
      </c>
      <c r="B4240" s="67" t="s">
        <v>24</v>
      </c>
      <c r="C4240" s="67" t="s">
        <v>9</v>
      </c>
      <c r="D4240" s="67" t="s">
        <v>274</v>
      </c>
      <c r="E4240" s="87">
        <f>+IF(ISNUMBER(DATA!J550),DATA!J550,"n/a")</f>
        <v>1399</v>
      </c>
      <c r="F4240" s="78">
        <f>+IF(ISNUMBER(DATA!K550),DATA!K550,"n/a")</f>
        <v>-2.9000000000000001E-2</v>
      </c>
      <c r="G4240" s="87">
        <f>+IF(ISNUMBER(DATA!T550),DATA!T550,"n/a")</f>
        <v>3861</v>
      </c>
      <c r="H4240" s="78">
        <f>+IF(ISNUMBER(DATA!U550),DATA!U550,"n/a")</f>
        <v>-6.0000000000000001E-3</v>
      </c>
      <c r="I4240" s="87">
        <f>+IF(ISNUMBER(DATA!AD550),DATA!AD550,"n/a")</f>
        <v>8388</v>
      </c>
      <c r="J4240" s="78">
        <f>+IF(ISNUMBER(DATA!AE550),DATA!AE550,"n/a")</f>
        <v>3.5000000000000003E-2</v>
      </c>
      <c r="K4240" s="87">
        <f>+IF(ISNUMBER(DATA!AN550),DATA!AN550,"n/a")</f>
        <v>19761</v>
      </c>
      <c r="L4240" s="78">
        <f>+IF(ISNUMBER(DATA!AO550),DATA!AO550,"n/a")</f>
        <v>9.4E-2</v>
      </c>
      <c r="M4240" s="67"/>
      <c r="N4240" s="67"/>
      <c r="O4240" s="67"/>
      <c r="P4240" s="67"/>
      <c r="Q4240" s="67"/>
      <c r="S4240" s="71"/>
      <c r="U4240" s="71"/>
      <c r="W4240" s="71"/>
      <c r="Y4240" s="71"/>
    </row>
    <row r="4241" spans="1:25" s="70" customFormat="1" x14ac:dyDescent="0.2">
      <c r="A4241" s="67" t="s">
        <v>20</v>
      </c>
      <c r="B4241" s="67" t="s">
        <v>24</v>
      </c>
      <c r="C4241" s="67" t="s">
        <v>9</v>
      </c>
      <c r="D4241" s="67" t="s">
        <v>275</v>
      </c>
      <c r="E4241" s="87">
        <f>+IF(ISNUMBER(DATA!J551),DATA!J551,"n/a")</f>
        <v>2114</v>
      </c>
      <c r="F4241" s="78">
        <f>+IF(ISNUMBER(DATA!K551),DATA!K551,"n/a")</f>
        <v>-0.379</v>
      </c>
      <c r="G4241" s="87">
        <f>+IF(ISNUMBER(DATA!T551),DATA!T551,"n/a")</f>
        <v>6698</v>
      </c>
      <c r="H4241" s="78">
        <f>+IF(ISNUMBER(DATA!U551),DATA!U551,"n/a")</f>
        <v>-0.16900000000000001</v>
      </c>
      <c r="I4241" s="87">
        <f>+IF(ISNUMBER(DATA!AD551),DATA!AD551,"n/a")</f>
        <v>12985</v>
      </c>
      <c r="J4241" s="78">
        <f>+IF(ISNUMBER(DATA!AE551),DATA!AE551,"n/a")</f>
        <v>-9.1999999999999998E-2</v>
      </c>
      <c r="K4241" s="87">
        <f>+IF(ISNUMBER(DATA!AN551),DATA!AN551,"n/a")</f>
        <v>30977</v>
      </c>
      <c r="L4241" s="78">
        <f>+IF(ISNUMBER(DATA!AO551),DATA!AO551,"n/a")</f>
        <v>-2.5000000000000001E-2</v>
      </c>
      <c r="M4241" s="67"/>
      <c r="N4241" s="67"/>
      <c r="O4241" s="67"/>
      <c r="P4241" s="67"/>
      <c r="Q4241" s="67"/>
      <c r="S4241" s="71"/>
      <c r="U4241" s="71"/>
      <c r="W4241" s="71"/>
      <c r="Y4241" s="71"/>
    </row>
    <row r="4242" spans="1:25" s="70" customFormat="1" x14ac:dyDescent="0.2">
      <c r="A4242" s="67" t="s">
        <v>20</v>
      </c>
      <c r="B4242" s="67" t="s">
        <v>24</v>
      </c>
      <c r="C4242" s="67" t="s">
        <v>9</v>
      </c>
      <c r="D4242" s="67" t="s">
        <v>276</v>
      </c>
      <c r="E4242" s="87">
        <f>+IF(ISNUMBER(DATA!J552),DATA!J552,"n/a")</f>
        <v>14052</v>
      </c>
      <c r="F4242" s="78">
        <f>+IF(ISNUMBER(DATA!K552),DATA!K552,"n/a")</f>
        <v>1.018</v>
      </c>
      <c r="G4242" s="87">
        <f>+IF(ISNUMBER(DATA!T552),DATA!T552,"n/a")</f>
        <v>41083</v>
      </c>
      <c r="H4242" s="78">
        <f>+IF(ISNUMBER(DATA!U552),DATA!U552,"n/a")</f>
        <v>1.0640000000000001</v>
      </c>
      <c r="I4242" s="87">
        <f>+IF(ISNUMBER(DATA!AD552),DATA!AD552,"n/a")</f>
        <v>79103</v>
      </c>
      <c r="J4242" s="78">
        <f>+IF(ISNUMBER(DATA!AE552),DATA!AE552,"n/a")</f>
        <v>1.05</v>
      </c>
      <c r="K4242" s="87">
        <f>+IF(ISNUMBER(DATA!AN552),DATA!AN552,"n/a")</f>
        <v>157805</v>
      </c>
      <c r="L4242" s="78">
        <f>+IF(ISNUMBER(DATA!AO552),DATA!AO552,"n/a")</f>
        <v>0.85699999999999998</v>
      </c>
      <c r="M4242" s="67"/>
      <c r="N4242" s="67"/>
      <c r="O4242" s="67"/>
      <c r="P4242" s="67"/>
      <c r="Q4242" s="67"/>
      <c r="S4242" s="71"/>
      <c r="U4242" s="71"/>
      <c r="W4242" s="71"/>
      <c r="Y4242" s="71"/>
    </row>
    <row r="4243" spans="1:25" s="70" customFormat="1" x14ac:dyDescent="0.2">
      <c r="A4243" s="67" t="s">
        <v>20</v>
      </c>
      <c r="B4243" s="67" t="s">
        <v>24</v>
      </c>
      <c r="C4243" s="67" t="s">
        <v>9</v>
      </c>
      <c r="D4243" s="67" t="s">
        <v>277</v>
      </c>
      <c r="E4243" s="87">
        <f>+IF(ISNUMBER(DATA!J553),DATA!J553,"n/a")</f>
        <v>991</v>
      </c>
      <c r="F4243" s="78">
        <f>+IF(ISNUMBER(DATA!K553),DATA!K553,"n/a")</f>
        <v>-0.317</v>
      </c>
      <c r="G4243" s="87">
        <f>+IF(ISNUMBER(DATA!T553),DATA!T553,"n/a")</f>
        <v>3249</v>
      </c>
      <c r="H4243" s="78">
        <f>+IF(ISNUMBER(DATA!U553),DATA!U553,"n/a")</f>
        <v>-0.08</v>
      </c>
      <c r="I4243" s="87">
        <f>+IF(ISNUMBER(DATA!AD553),DATA!AD553,"n/a")</f>
        <v>6336</v>
      </c>
      <c r="J4243" s="78">
        <f>+IF(ISNUMBER(DATA!AE553),DATA!AE553,"n/a")</f>
        <v>-2.5000000000000001E-2</v>
      </c>
      <c r="K4243" s="87">
        <f>+IF(ISNUMBER(DATA!AN553),DATA!AN553,"n/a")</f>
        <v>15101</v>
      </c>
      <c r="L4243" s="78">
        <f>+IF(ISNUMBER(DATA!AO553),DATA!AO553,"n/a")</f>
        <v>-4.1000000000000002E-2</v>
      </c>
      <c r="M4243" s="67"/>
      <c r="N4243" s="67"/>
      <c r="O4243" s="67"/>
      <c r="P4243" s="67"/>
      <c r="Q4243" s="67"/>
      <c r="S4243" s="71"/>
      <c r="U4243" s="71"/>
      <c r="W4243" s="71"/>
      <c r="Y4243" s="71"/>
    </row>
    <row r="4244" spans="1:25" s="70" customFormat="1" x14ac:dyDescent="0.2">
      <c r="A4244" s="67" t="s">
        <v>20</v>
      </c>
      <c r="B4244" s="67" t="s">
        <v>24</v>
      </c>
      <c r="C4244" s="67" t="s">
        <v>9</v>
      </c>
      <c r="D4244" s="67" t="s">
        <v>278</v>
      </c>
      <c r="E4244" s="87">
        <f>+IF(ISNUMBER(DATA!J554),DATA!J554,"n/a")</f>
        <v>6562</v>
      </c>
      <c r="F4244" s="78">
        <f>+IF(ISNUMBER(DATA!K554),DATA!K554,"n/a")</f>
        <v>0.31</v>
      </c>
      <c r="G4244" s="87">
        <f>+IF(ISNUMBER(DATA!T554),DATA!T554,"n/a")</f>
        <v>19087</v>
      </c>
      <c r="H4244" s="78">
        <f>+IF(ISNUMBER(DATA!U554),DATA!U554,"n/a")</f>
        <v>0.33700000000000002</v>
      </c>
      <c r="I4244" s="87">
        <f>+IF(ISNUMBER(DATA!AD554),DATA!AD554,"n/a")</f>
        <v>39665</v>
      </c>
      <c r="J4244" s="78">
        <f>+IF(ISNUMBER(DATA!AE554),DATA!AE554,"n/a")</f>
        <v>0.32200000000000001</v>
      </c>
      <c r="K4244" s="87">
        <f>+IF(ISNUMBER(DATA!AN554),DATA!AN554,"n/a")</f>
        <v>84517</v>
      </c>
      <c r="L4244" s="78">
        <f>+IF(ISNUMBER(DATA!AO554),DATA!AO554,"n/a")</f>
        <v>0.28100000000000003</v>
      </c>
      <c r="M4244" s="67"/>
      <c r="N4244" s="67"/>
      <c r="O4244" s="67"/>
      <c r="P4244" s="67"/>
      <c r="Q4244" s="67"/>
      <c r="S4244" s="71"/>
      <c r="U4244" s="71"/>
      <c r="W4244" s="71"/>
      <c r="Y4244" s="71"/>
    </row>
    <row r="4245" spans="1:25" s="70" customFormat="1" x14ac:dyDescent="0.2">
      <c r="A4245" s="67" t="s">
        <v>20</v>
      </c>
      <c r="B4245" s="67" t="s">
        <v>24</v>
      </c>
      <c r="C4245" s="67" t="s">
        <v>9</v>
      </c>
      <c r="D4245" s="67" t="s">
        <v>279</v>
      </c>
      <c r="E4245" s="87">
        <f>+IF(ISNUMBER(DATA!J555),DATA!J555,"n/a")</f>
        <v>17894</v>
      </c>
      <c r="F4245" s="78">
        <f>+IF(ISNUMBER(DATA!K555),DATA!K555,"n/a")</f>
        <v>4.5030000000000001</v>
      </c>
      <c r="G4245" s="87">
        <f>+IF(ISNUMBER(DATA!T555),DATA!T555,"n/a")</f>
        <v>47653</v>
      </c>
      <c r="H4245" s="78">
        <f>+IF(ISNUMBER(DATA!U555),DATA!U555,"n/a")</f>
        <v>4.2759999999999998</v>
      </c>
      <c r="I4245" s="87">
        <f>+IF(ISNUMBER(DATA!AD555),DATA!AD555,"n/a")</f>
        <v>91156</v>
      </c>
      <c r="J4245" s="78">
        <f>+IF(ISNUMBER(DATA!AE555),DATA!AE555,"n/a")</f>
        <v>3.734</v>
      </c>
      <c r="K4245" s="87">
        <f>+IF(ISNUMBER(DATA!AN555),DATA!AN555,"n/a")</f>
        <v>161950</v>
      </c>
      <c r="L4245" s="78">
        <f>+IF(ISNUMBER(DATA!AO555),DATA!AO555,"n/a")</f>
        <v>2.7490000000000001</v>
      </c>
      <c r="M4245" s="67"/>
      <c r="N4245" s="67"/>
      <c r="O4245" s="67"/>
      <c r="P4245" s="67"/>
      <c r="Q4245" s="67"/>
      <c r="S4245" s="71"/>
      <c r="U4245" s="71"/>
      <c r="W4245" s="71"/>
      <c r="Y4245" s="71"/>
    </row>
    <row r="4246" spans="1:25" s="70" customFormat="1" x14ac:dyDescent="0.2">
      <c r="A4246" s="67" t="s">
        <v>20</v>
      </c>
      <c r="B4246" s="67" t="s">
        <v>24</v>
      </c>
      <c r="C4246" s="67" t="s">
        <v>9</v>
      </c>
      <c r="D4246" s="67" t="s">
        <v>280</v>
      </c>
      <c r="E4246" s="87">
        <f>+IF(ISNUMBER(DATA!J556),DATA!J556,"n/a")</f>
        <v>1158</v>
      </c>
      <c r="F4246" s="78">
        <f>+IF(ISNUMBER(DATA!K556),DATA!K556,"n/a")</f>
        <v>0.13700000000000001</v>
      </c>
      <c r="G4246" s="87">
        <f>+IF(ISNUMBER(DATA!T556),DATA!T556,"n/a")</f>
        <v>3457</v>
      </c>
      <c r="H4246" s="78">
        <f>+IF(ISNUMBER(DATA!U556),DATA!U556,"n/a")</f>
        <v>9.4E-2</v>
      </c>
      <c r="I4246" s="87">
        <f>+IF(ISNUMBER(DATA!AD556),DATA!AD556,"n/a")</f>
        <v>6178</v>
      </c>
      <c r="J4246" s="78">
        <f>+IF(ISNUMBER(DATA!AE556),DATA!AE556,"n/a")</f>
        <v>2.1999999999999999E-2</v>
      </c>
      <c r="K4246" s="87">
        <f>+IF(ISNUMBER(DATA!AN556),DATA!AN556,"n/a")</f>
        <v>14198</v>
      </c>
      <c r="L4246" s="78">
        <f>+IF(ISNUMBER(DATA!AO556),DATA!AO556,"n/a")</f>
        <v>0.183</v>
      </c>
      <c r="M4246" s="67"/>
      <c r="N4246" s="67"/>
      <c r="O4246" s="67"/>
      <c r="P4246" s="67"/>
      <c r="Q4246" s="67"/>
      <c r="S4246" s="71"/>
      <c r="U4246" s="71"/>
      <c r="W4246" s="71"/>
      <c r="Y4246" s="71"/>
    </row>
    <row r="4247" spans="1:25" s="70" customFormat="1" x14ac:dyDescent="0.2">
      <c r="A4247" s="67" t="s">
        <v>20</v>
      </c>
      <c r="B4247" s="67" t="s">
        <v>24</v>
      </c>
      <c r="C4247" s="67" t="s">
        <v>9</v>
      </c>
      <c r="D4247" s="67" t="s">
        <v>281</v>
      </c>
      <c r="E4247" s="87">
        <f>+IF(ISNUMBER(DATA!J557),DATA!J557,"n/a")</f>
        <v>1953</v>
      </c>
      <c r="F4247" s="78">
        <f>+IF(ISNUMBER(DATA!K557),DATA!K557,"n/a")</f>
        <v>0.63600000000000001</v>
      </c>
      <c r="G4247" s="87">
        <f>+IF(ISNUMBER(DATA!T557),DATA!T557,"n/a")</f>
        <v>5136</v>
      </c>
      <c r="H4247" s="78">
        <f>+IF(ISNUMBER(DATA!U557),DATA!U557,"n/a")</f>
        <v>0.627</v>
      </c>
      <c r="I4247" s="87">
        <f>+IF(ISNUMBER(DATA!AD557),DATA!AD557,"n/a")</f>
        <v>10330</v>
      </c>
      <c r="J4247" s="78">
        <f>+IF(ISNUMBER(DATA!AE557),DATA!AE557,"n/a")</f>
        <v>0.51600000000000001</v>
      </c>
      <c r="K4247" s="87">
        <f>+IF(ISNUMBER(DATA!AN557),DATA!AN557,"n/a")</f>
        <v>22070</v>
      </c>
      <c r="L4247" s="78">
        <f>+IF(ISNUMBER(DATA!AO557),DATA!AO557,"n/a")</f>
        <v>0.312</v>
      </c>
      <c r="M4247" s="67"/>
      <c r="N4247" s="67"/>
      <c r="O4247" s="67"/>
      <c r="P4247" s="67"/>
      <c r="Q4247" s="67"/>
      <c r="S4247" s="71"/>
      <c r="U4247" s="71"/>
      <c r="W4247" s="71"/>
      <c r="Y4247" s="71"/>
    </row>
    <row r="4248" spans="1:25" s="70" customFormat="1" x14ac:dyDescent="0.2">
      <c r="A4248" s="67" t="s">
        <v>20</v>
      </c>
      <c r="B4248" s="67" t="s">
        <v>24</v>
      </c>
      <c r="C4248" s="67" t="s">
        <v>9</v>
      </c>
      <c r="D4248" s="67" t="s">
        <v>282</v>
      </c>
      <c r="E4248" s="87">
        <f>+IF(ISNUMBER(DATA!J558),DATA!J558,"n/a")</f>
        <v>964</v>
      </c>
      <c r="F4248" s="78">
        <f>+IF(ISNUMBER(DATA!K558),DATA!K558,"n/a")</f>
        <v>-0.34599999999999997</v>
      </c>
      <c r="G4248" s="87">
        <f>+IF(ISNUMBER(DATA!T558),DATA!T558,"n/a")</f>
        <v>2772</v>
      </c>
      <c r="H4248" s="78">
        <f>+IF(ISNUMBER(DATA!U558),DATA!U558,"n/a")</f>
        <v>-0.378</v>
      </c>
      <c r="I4248" s="87">
        <f>+IF(ISNUMBER(DATA!AD558),DATA!AD558,"n/a")</f>
        <v>5629</v>
      </c>
      <c r="J4248" s="78">
        <f>+IF(ISNUMBER(DATA!AE558),DATA!AE558,"n/a")</f>
        <v>-0.39100000000000001</v>
      </c>
      <c r="K4248" s="87">
        <f>+IF(ISNUMBER(DATA!AN558),DATA!AN558,"n/a")</f>
        <v>12920</v>
      </c>
      <c r="L4248" s="78">
        <f>+IF(ISNUMBER(DATA!AO558),DATA!AO558,"n/a")</f>
        <v>-0.38200000000000001</v>
      </c>
      <c r="M4248" s="67"/>
      <c r="N4248" s="67"/>
      <c r="O4248" s="67"/>
      <c r="P4248" s="67"/>
      <c r="Q4248" s="67"/>
      <c r="S4248" s="71"/>
      <c r="U4248" s="71"/>
      <c r="W4248" s="71"/>
      <c r="Y4248" s="71"/>
    </row>
    <row r="4249" spans="1:25" s="70" customFormat="1" x14ac:dyDescent="0.2">
      <c r="A4249" s="67" t="s">
        <v>20</v>
      </c>
      <c r="B4249" s="67" t="s">
        <v>24</v>
      </c>
      <c r="C4249" s="67" t="s">
        <v>9</v>
      </c>
      <c r="D4249" s="67" t="s">
        <v>283</v>
      </c>
      <c r="E4249" s="87">
        <f>+IF(ISNUMBER(DATA!J559),DATA!J559,"n/a")</f>
        <v>1006</v>
      </c>
      <c r="F4249" s="78">
        <f>+IF(ISNUMBER(DATA!K559),DATA!K559,"n/a")</f>
        <v>-0.28399999999999997</v>
      </c>
      <c r="G4249" s="87">
        <f>+IF(ISNUMBER(DATA!T559),DATA!T559,"n/a")</f>
        <v>3181</v>
      </c>
      <c r="H4249" s="78">
        <f>+IF(ISNUMBER(DATA!U559),DATA!U559,"n/a")</f>
        <v>-0.23</v>
      </c>
      <c r="I4249" s="87">
        <f>+IF(ISNUMBER(DATA!AD559),DATA!AD559,"n/a")</f>
        <v>7186</v>
      </c>
      <c r="J4249" s="78">
        <f>+IF(ISNUMBER(DATA!AE559),DATA!AE559,"n/a")</f>
        <v>-0.122</v>
      </c>
      <c r="K4249" s="87">
        <f>+IF(ISNUMBER(DATA!AN559),DATA!AN559,"n/a")</f>
        <v>17379</v>
      </c>
      <c r="L4249" s="78">
        <f>+IF(ISNUMBER(DATA!AO559),DATA!AO559,"n/a")</f>
        <v>0.187</v>
      </c>
      <c r="M4249" s="67"/>
      <c r="N4249" s="67"/>
      <c r="O4249" s="67"/>
      <c r="P4249" s="67"/>
      <c r="Q4249" s="67"/>
      <c r="S4249" s="71"/>
      <c r="U4249" s="71"/>
      <c r="W4249" s="71"/>
      <c r="Y4249" s="71"/>
    </row>
    <row r="4250" spans="1:25" s="70" customFormat="1" x14ac:dyDescent="0.2">
      <c r="A4250" s="67" t="s">
        <v>20</v>
      </c>
      <c r="B4250" s="67" t="s">
        <v>24</v>
      </c>
      <c r="C4250" s="67" t="s">
        <v>9</v>
      </c>
      <c r="D4250" s="67" t="s">
        <v>284</v>
      </c>
      <c r="E4250" s="87">
        <f>+IF(ISNUMBER(DATA!J560),DATA!J560,"n/a")</f>
        <v>1379</v>
      </c>
      <c r="F4250" s="78">
        <f>+IF(ISNUMBER(DATA!K560),DATA!K560,"n/a")</f>
        <v>-0.1</v>
      </c>
      <c r="G4250" s="87">
        <f>+IF(ISNUMBER(DATA!T560),DATA!T560,"n/a")</f>
        <v>4000</v>
      </c>
      <c r="H4250" s="78">
        <f>+IF(ISNUMBER(DATA!U560),DATA!U560,"n/a")</f>
        <v>-0.09</v>
      </c>
      <c r="I4250" s="87">
        <f>+IF(ISNUMBER(DATA!AD560),DATA!AD560,"n/a")</f>
        <v>8081</v>
      </c>
      <c r="J4250" s="78">
        <f>+IF(ISNUMBER(DATA!AE560),DATA!AE560,"n/a")</f>
        <v>-0.14599999999999999</v>
      </c>
      <c r="K4250" s="87">
        <f>+IF(ISNUMBER(DATA!AN560),DATA!AN560,"n/a")</f>
        <v>18096</v>
      </c>
      <c r="L4250" s="78">
        <f>+IF(ISNUMBER(DATA!AO560),DATA!AO560,"n/a")</f>
        <v>-9.9000000000000005E-2</v>
      </c>
      <c r="M4250" s="67"/>
      <c r="N4250" s="67"/>
      <c r="O4250" s="67"/>
      <c r="P4250" s="67"/>
      <c r="Q4250" s="67"/>
      <c r="S4250" s="71"/>
      <c r="U4250" s="71"/>
      <c r="W4250" s="71"/>
      <c r="Y4250" s="71"/>
    </row>
    <row r="4251" spans="1:25" s="70" customFormat="1" x14ac:dyDescent="0.2">
      <c r="A4251" s="67" t="s">
        <v>20</v>
      </c>
      <c r="B4251" s="67" t="s">
        <v>24</v>
      </c>
      <c r="C4251" s="67" t="s">
        <v>9</v>
      </c>
      <c r="D4251" s="67" t="s">
        <v>285</v>
      </c>
      <c r="E4251" s="87">
        <f>+IF(ISNUMBER(DATA!J561),DATA!J561,"n/a")</f>
        <v>1660</v>
      </c>
      <c r="F4251" s="78">
        <f>+IF(ISNUMBER(DATA!K561),DATA!K561,"n/a")</f>
        <v>0.27900000000000003</v>
      </c>
      <c r="G4251" s="87">
        <f>+IF(ISNUMBER(DATA!T561),DATA!T561,"n/a")</f>
        <v>5111</v>
      </c>
      <c r="H4251" s="78">
        <f>+IF(ISNUMBER(DATA!U561),DATA!U561,"n/a")</f>
        <v>0.311</v>
      </c>
      <c r="I4251" s="87">
        <f>+IF(ISNUMBER(DATA!AD561),DATA!AD561,"n/a")</f>
        <v>9643</v>
      </c>
      <c r="J4251" s="78">
        <f>+IF(ISNUMBER(DATA!AE561),DATA!AE561,"n/a")</f>
        <v>0.34100000000000003</v>
      </c>
      <c r="K4251" s="87">
        <f>+IF(ISNUMBER(DATA!AN561),DATA!AN561,"n/a")</f>
        <v>19461</v>
      </c>
      <c r="L4251" s="78">
        <f>+IF(ISNUMBER(DATA!AO561),DATA!AO561,"n/a")</f>
        <v>0.372</v>
      </c>
      <c r="M4251" s="67"/>
      <c r="N4251" s="67"/>
      <c r="O4251" s="67"/>
      <c r="P4251" s="67"/>
      <c r="Q4251" s="67"/>
      <c r="S4251" s="71"/>
      <c r="U4251" s="71"/>
      <c r="W4251" s="71"/>
      <c r="Y4251" s="71"/>
    </row>
    <row r="4252" spans="1:25" s="70" customFormat="1" x14ac:dyDescent="0.2">
      <c r="A4252" s="67" t="s">
        <v>20</v>
      </c>
      <c r="B4252" s="67" t="s">
        <v>24</v>
      </c>
      <c r="C4252" s="67" t="s">
        <v>9</v>
      </c>
      <c r="D4252" s="67" t="s">
        <v>286</v>
      </c>
      <c r="E4252" s="87">
        <f>+IF(ISNUMBER(DATA!J562),DATA!J562,"n/a")</f>
        <v>2170</v>
      </c>
      <c r="F4252" s="78">
        <f>+IF(ISNUMBER(DATA!K562),DATA!K562,"n/a")</f>
        <v>0.19</v>
      </c>
      <c r="G4252" s="87">
        <f>+IF(ISNUMBER(DATA!T562),DATA!T562,"n/a")</f>
        <v>5971</v>
      </c>
      <c r="H4252" s="78">
        <f>+IF(ISNUMBER(DATA!U562),DATA!U562,"n/a")</f>
        <v>0.15</v>
      </c>
      <c r="I4252" s="87">
        <f>+IF(ISNUMBER(DATA!AD562),DATA!AD562,"n/a")</f>
        <v>12262</v>
      </c>
      <c r="J4252" s="78">
        <f>+IF(ISNUMBER(DATA!AE562),DATA!AE562,"n/a")</f>
        <v>0.19500000000000001</v>
      </c>
      <c r="K4252" s="87">
        <f>+IF(ISNUMBER(DATA!AN562),DATA!AN562,"n/a")</f>
        <v>27299</v>
      </c>
      <c r="L4252" s="78">
        <f>+IF(ISNUMBER(DATA!AO562),DATA!AO562,"n/a")</f>
        <v>0.21299999999999999</v>
      </c>
      <c r="M4252" s="67"/>
      <c r="N4252" s="67"/>
      <c r="O4252" s="67"/>
      <c r="P4252" s="67"/>
      <c r="Q4252" s="67"/>
      <c r="S4252" s="71"/>
      <c r="U4252" s="71"/>
      <c r="W4252" s="71"/>
      <c r="Y4252" s="71"/>
    </row>
    <row r="4253" spans="1:25" s="70" customFormat="1" x14ac:dyDescent="0.2">
      <c r="A4253" s="67" t="s">
        <v>20</v>
      </c>
      <c r="B4253" s="67" t="s">
        <v>24</v>
      </c>
      <c r="C4253" s="67" t="s">
        <v>9</v>
      </c>
      <c r="D4253" s="67" t="s">
        <v>287</v>
      </c>
      <c r="E4253" s="87">
        <f>+IF(ISNUMBER(DATA!J563),DATA!J563,"n/a")</f>
        <v>2367</v>
      </c>
      <c r="F4253" s="78">
        <f>+IF(ISNUMBER(DATA!K563),DATA!K563,"n/a")</f>
        <v>5.6000000000000001E-2</v>
      </c>
      <c r="G4253" s="87">
        <f>+IF(ISNUMBER(DATA!T563),DATA!T563,"n/a")</f>
        <v>6168</v>
      </c>
      <c r="H4253" s="78">
        <f>+IF(ISNUMBER(DATA!U563),DATA!U563,"n/a")</f>
        <v>-8.5999999999999993E-2</v>
      </c>
      <c r="I4253" s="87">
        <f>+IF(ISNUMBER(DATA!AD563),DATA!AD563,"n/a")</f>
        <v>12670</v>
      </c>
      <c r="J4253" s="78">
        <f>+IF(ISNUMBER(DATA!AE563),DATA!AE563,"n/a")</f>
        <v>-0.153</v>
      </c>
      <c r="K4253" s="87">
        <f>+IF(ISNUMBER(DATA!AN563),DATA!AN563,"n/a")</f>
        <v>28097</v>
      </c>
      <c r="L4253" s="78">
        <f>+IF(ISNUMBER(DATA!AO563),DATA!AO563,"n/a")</f>
        <v>-0.21299999999999999</v>
      </c>
      <c r="M4253" s="67"/>
      <c r="N4253" s="67"/>
      <c r="O4253" s="67"/>
      <c r="P4253" s="67"/>
      <c r="Q4253" s="67"/>
      <c r="S4253" s="71"/>
      <c r="U4253" s="71"/>
      <c r="W4253" s="71"/>
      <c r="Y4253" s="71"/>
    </row>
    <row r="4254" spans="1:25" s="70" customFormat="1" x14ac:dyDescent="0.2">
      <c r="A4254" s="67" t="s">
        <v>20</v>
      </c>
      <c r="B4254" s="67" t="s">
        <v>24</v>
      </c>
      <c r="C4254" s="67" t="s">
        <v>9</v>
      </c>
      <c r="D4254" s="67" t="s">
        <v>288</v>
      </c>
      <c r="E4254" s="87">
        <f>+IF(ISNUMBER(DATA!J564),DATA!J564,"n/a")</f>
        <v>913</v>
      </c>
      <c r="F4254" s="78">
        <f>+IF(ISNUMBER(DATA!K564),DATA!K564,"n/a")</f>
        <v>5.8000000000000003E-2</v>
      </c>
      <c r="G4254" s="87">
        <f>+IF(ISNUMBER(DATA!T564),DATA!T564,"n/a")</f>
        <v>2668</v>
      </c>
      <c r="H4254" s="78">
        <f>+IF(ISNUMBER(DATA!U564),DATA!U564,"n/a")</f>
        <v>5.3999999999999999E-2</v>
      </c>
      <c r="I4254" s="87">
        <f>+IF(ISNUMBER(DATA!AD564),DATA!AD564,"n/a")</f>
        <v>6696</v>
      </c>
      <c r="J4254" s="78">
        <f>+IF(ISNUMBER(DATA!AE564),DATA!AE564,"n/a")</f>
        <v>0.13700000000000001</v>
      </c>
      <c r="K4254" s="87">
        <f>+IF(ISNUMBER(DATA!AN564),DATA!AN564,"n/a")</f>
        <v>14333</v>
      </c>
      <c r="L4254" s="78">
        <f>+IF(ISNUMBER(DATA!AO564),DATA!AO564,"n/a")</f>
        <v>5.1999999999999998E-2</v>
      </c>
      <c r="M4254" s="67"/>
      <c r="N4254" s="67"/>
      <c r="O4254" s="67"/>
      <c r="P4254" s="67"/>
      <c r="Q4254" s="67"/>
      <c r="S4254" s="71"/>
      <c r="U4254" s="71"/>
      <c r="W4254" s="71"/>
      <c r="Y4254" s="71"/>
    </row>
    <row r="4255" spans="1:25" s="70" customFormat="1" x14ac:dyDescent="0.2">
      <c r="A4255" s="67" t="s">
        <v>20</v>
      </c>
      <c r="B4255" s="67" t="s">
        <v>24</v>
      </c>
      <c r="C4255" s="67" t="s">
        <v>9</v>
      </c>
      <c r="D4255" s="67" t="s">
        <v>289</v>
      </c>
      <c r="E4255" s="87">
        <f>+IF(ISNUMBER(DATA!J565),DATA!J565,"n/a")</f>
        <v>6353</v>
      </c>
      <c r="F4255" s="78">
        <f>+IF(ISNUMBER(DATA!K565),DATA!K565,"n/a")</f>
        <v>0.752</v>
      </c>
      <c r="G4255" s="87">
        <f>+IF(ISNUMBER(DATA!T565),DATA!T565,"n/a")</f>
        <v>19054</v>
      </c>
      <c r="H4255" s="78">
        <f>+IF(ISNUMBER(DATA!U565),DATA!U565,"n/a")</f>
        <v>0.89700000000000002</v>
      </c>
      <c r="I4255" s="87">
        <f>+IF(ISNUMBER(DATA!AD565),DATA!AD565,"n/a")</f>
        <v>37516</v>
      </c>
      <c r="J4255" s="78">
        <f>+IF(ISNUMBER(DATA!AE565),DATA!AE565,"n/a")</f>
        <v>0.92800000000000005</v>
      </c>
      <c r="K4255" s="87">
        <f>+IF(ISNUMBER(DATA!AN565),DATA!AN565,"n/a")</f>
        <v>72985</v>
      </c>
      <c r="L4255" s="78">
        <f>+IF(ISNUMBER(DATA!AO565),DATA!AO565,"n/a")</f>
        <v>0.73699999999999999</v>
      </c>
      <c r="M4255" s="67"/>
      <c r="N4255" s="67"/>
      <c r="O4255" s="67"/>
      <c r="P4255" s="67"/>
      <c r="Q4255" s="67"/>
      <c r="S4255" s="71"/>
      <c r="U4255" s="71"/>
      <c r="W4255" s="71"/>
      <c r="Y4255" s="71"/>
    </row>
    <row r="4256" spans="1:25" s="70" customFormat="1" x14ac:dyDescent="0.2">
      <c r="A4256" s="67" t="s">
        <v>20</v>
      </c>
      <c r="B4256" s="67" t="s">
        <v>24</v>
      </c>
      <c r="C4256" s="67" t="s">
        <v>9</v>
      </c>
      <c r="D4256" s="67" t="s">
        <v>290</v>
      </c>
      <c r="E4256" s="87">
        <f>+IF(ISNUMBER(DATA!J566),DATA!J566,"n/a")</f>
        <v>2334</v>
      </c>
      <c r="F4256" s="78">
        <f>+IF(ISNUMBER(DATA!K566),DATA!K566,"n/a")</f>
        <v>5.1999999999999998E-2</v>
      </c>
      <c r="G4256" s="87">
        <f>+IF(ISNUMBER(DATA!T566),DATA!T566,"n/a")</f>
        <v>6471</v>
      </c>
      <c r="H4256" s="78">
        <f>+IF(ISNUMBER(DATA!U566),DATA!U566,"n/a")</f>
        <v>0.05</v>
      </c>
      <c r="I4256" s="87">
        <f>+IF(ISNUMBER(DATA!AD566),DATA!AD566,"n/a")</f>
        <v>13196</v>
      </c>
      <c r="J4256" s="78">
        <f>+IF(ISNUMBER(DATA!AE566),DATA!AE566,"n/a")</f>
        <v>1.9E-2</v>
      </c>
      <c r="K4256" s="87">
        <f>+IF(ISNUMBER(DATA!AN566),DATA!AN566,"n/a")</f>
        <v>30781</v>
      </c>
      <c r="L4256" s="78">
        <f>+IF(ISNUMBER(DATA!AO566),DATA!AO566,"n/a")</f>
        <v>5.6000000000000001E-2</v>
      </c>
      <c r="M4256" s="67"/>
      <c r="N4256" s="67"/>
      <c r="O4256" s="67"/>
      <c r="P4256" s="67"/>
      <c r="Q4256" s="67"/>
      <c r="S4256" s="71"/>
      <c r="U4256" s="71"/>
      <c r="W4256" s="71"/>
      <c r="Y4256" s="71"/>
    </row>
    <row r="4257" spans="1:25" s="70" customFormat="1" x14ac:dyDescent="0.2">
      <c r="A4257" s="67" t="s">
        <v>20</v>
      </c>
      <c r="B4257" s="67" t="s">
        <v>24</v>
      </c>
      <c r="C4257" s="67" t="s">
        <v>9</v>
      </c>
      <c r="D4257" s="67" t="s">
        <v>291</v>
      </c>
      <c r="E4257" s="87">
        <f>+IF(ISNUMBER(DATA!J567),DATA!J567,"n/a")</f>
        <v>1952</v>
      </c>
      <c r="F4257" s="78">
        <f>+IF(ISNUMBER(DATA!K567),DATA!K567,"n/a")</f>
        <v>0.31900000000000001</v>
      </c>
      <c r="G4257" s="87">
        <f>+IF(ISNUMBER(DATA!T567),DATA!T567,"n/a")</f>
        <v>6062</v>
      </c>
      <c r="H4257" s="78">
        <f>+IF(ISNUMBER(DATA!U567),DATA!U567,"n/a")</f>
        <v>0.27900000000000003</v>
      </c>
      <c r="I4257" s="87">
        <f>+IF(ISNUMBER(DATA!AD567),DATA!AD567,"n/a")</f>
        <v>11615</v>
      </c>
      <c r="J4257" s="78">
        <f>+IF(ISNUMBER(DATA!AE567),DATA!AE567,"n/a")</f>
        <v>0.29599999999999999</v>
      </c>
      <c r="K4257" s="87">
        <f>+IF(ISNUMBER(DATA!AN567),DATA!AN567,"n/a")</f>
        <v>23272</v>
      </c>
      <c r="L4257" s="78">
        <f>+IF(ISNUMBER(DATA!AO567),DATA!AO567,"n/a")</f>
        <v>0.247</v>
      </c>
      <c r="M4257" s="67"/>
      <c r="N4257" s="67"/>
      <c r="O4257" s="67"/>
      <c r="P4257" s="67"/>
      <c r="Q4257" s="67"/>
      <c r="S4257" s="71"/>
      <c r="U4257" s="71"/>
      <c r="W4257" s="71"/>
      <c r="Y4257" s="71"/>
    </row>
    <row r="4258" spans="1:25" s="70" customFormat="1" x14ac:dyDescent="0.2">
      <c r="A4258" s="67" t="s">
        <v>20</v>
      </c>
      <c r="B4258" s="67" t="s">
        <v>24</v>
      </c>
      <c r="C4258" s="67" t="s">
        <v>9</v>
      </c>
      <c r="D4258" s="67" t="s">
        <v>292</v>
      </c>
      <c r="E4258" s="87">
        <f>+IF(ISNUMBER(DATA!J568),DATA!J568,"n/a")</f>
        <v>687</v>
      </c>
      <c r="F4258" s="78">
        <f>+IF(ISNUMBER(DATA!K568),DATA!K568,"n/a")</f>
        <v>-0.27200000000000002</v>
      </c>
      <c r="G4258" s="87">
        <f>+IF(ISNUMBER(DATA!T568),DATA!T568,"n/a")</f>
        <v>2125</v>
      </c>
      <c r="H4258" s="78">
        <f>+IF(ISNUMBER(DATA!U568),DATA!U568,"n/a")</f>
        <v>-0.219</v>
      </c>
      <c r="I4258" s="87">
        <f>+IF(ISNUMBER(DATA!AD568),DATA!AD568,"n/a")</f>
        <v>5740</v>
      </c>
      <c r="J4258" s="78">
        <f>+IF(ISNUMBER(DATA!AE568),DATA!AE568,"n/a")</f>
        <v>-3.6999999999999998E-2</v>
      </c>
      <c r="K4258" s="87">
        <f>+IF(ISNUMBER(DATA!AN568),DATA!AN568,"n/a")</f>
        <v>11703</v>
      </c>
      <c r="L4258" s="78">
        <f>+IF(ISNUMBER(DATA!AO568),DATA!AO568,"n/a")</f>
        <v>-7.9000000000000001E-2</v>
      </c>
      <c r="M4258" s="67"/>
      <c r="N4258" s="67"/>
      <c r="O4258" s="67"/>
      <c r="P4258" s="67"/>
      <c r="Q4258" s="67"/>
      <c r="S4258" s="71"/>
      <c r="U4258" s="71"/>
      <c r="W4258" s="71"/>
      <c r="Y4258" s="71"/>
    </row>
    <row r="4259" spans="1:25" s="70" customFormat="1" x14ac:dyDescent="0.2">
      <c r="A4259" s="67" t="s">
        <v>20</v>
      </c>
      <c r="B4259" s="67" t="s">
        <v>24</v>
      </c>
      <c r="C4259" s="67" t="s">
        <v>9</v>
      </c>
      <c r="D4259" s="67" t="s">
        <v>293</v>
      </c>
      <c r="E4259" s="87">
        <f>+IF(ISNUMBER(DATA!J569),DATA!J569,"n/a")</f>
        <v>829</v>
      </c>
      <c r="F4259" s="78">
        <f>+IF(ISNUMBER(DATA!K569),DATA!K569,"n/a")</f>
        <v>-0.314</v>
      </c>
      <c r="G4259" s="87">
        <f>+IF(ISNUMBER(DATA!T569),DATA!T569,"n/a")</f>
        <v>2581</v>
      </c>
      <c r="H4259" s="78">
        <f>+IF(ISNUMBER(DATA!U569),DATA!U569,"n/a")</f>
        <v>-8.5999999999999993E-2</v>
      </c>
      <c r="I4259" s="87">
        <f>+IF(ISNUMBER(DATA!AD569),DATA!AD569,"n/a")</f>
        <v>4948</v>
      </c>
      <c r="J4259" s="78">
        <f>+IF(ISNUMBER(DATA!AE569),DATA!AE569,"n/a")</f>
        <v>-3.4000000000000002E-2</v>
      </c>
      <c r="K4259" s="87">
        <f>+IF(ISNUMBER(DATA!AN569),DATA!AN569,"n/a")</f>
        <v>11395</v>
      </c>
      <c r="L4259" s="78">
        <f>+IF(ISNUMBER(DATA!AO569),DATA!AO569,"n/a")</f>
        <v>-0.109</v>
      </c>
      <c r="M4259" s="67"/>
      <c r="N4259" s="67"/>
      <c r="O4259" s="67"/>
      <c r="P4259" s="67"/>
      <c r="Q4259" s="67"/>
      <c r="S4259" s="71"/>
      <c r="U4259" s="71"/>
      <c r="W4259" s="71"/>
      <c r="Y4259" s="71"/>
    </row>
    <row r="4260" spans="1:25" s="70" customFormat="1" x14ac:dyDescent="0.2">
      <c r="A4260" s="67" t="s">
        <v>20</v>
      </c>
      <c r="B4260" s="67" t="s">
        <v>24</v>
      </c>
      <c r="C4260" s="67" t="s">
        <v>9</v>
      </c>
      <c r="D4260" s="67" t="s">
        <v>294</v>
      </c>
      <c r="E4260" s="87">
        <f>+IF(ISNUMBER(DATA!J570),DATA!J570,"n/a")</f>
        <v>798</v>
      </c>
      <c r="F4260" s="78">
        <f>+IF(ISNUMBER(DATA!K570),DATA!K570,"n/a")</f>
        <v>1.7999999999999999E-2</v>
      </c>
      <c r="G4260" s="87">
        <f>+IF(ISNUMBER(DATA!T570),DATA!T570,"n/a")</f>
        <v>2462</v>
      </c>
      <c r="H4260" s="78">
        <f>+IF(ISNUMBER(DATA!U570),DATA!U570,"n/a")</f>
        <v>0.17299999999999999</v>
      </c>
      <c r="I4260" s="87">
        <f>+IF(ISNUMBER(DATA!AD570),DATA!AD570,"n/a")</f>
        <v>4638</v>
      </c>
      <c r="J4260" s="78">
        <f>+IF(ISNUMBER(DATA!AE570),DATA!AE570,"n/a")</f>
        <v>0.251</v>
      </c>
      <c r="K4260" s="87">
        <f>+IF(ISNUMBER(DATA!AN570),DATA!AN570,"n/a")</f>
        <v>9986</v>
      </c>
      <c r="L4260" s="78">
        <f>+IF(ISNUMBER(DATA!AO570),DATA!AO570,"n/a")</f>
        <v>0.186</v>
      </c>
      <c r="M4260" s="67"/>
      <c r="N4260" s="67"/>
      <c r="O4260" s="67"/>
      <c r="P4260" s="67"/>
      <c r="Q4260" s="67"/>
      <c r="S4260" s="71"/>
      <c r="U4260" s="71"/>
      <c r="W4260" s="71"/>
      <c r="Y4260" s="71"/>
    </row>
    <row r="4261" spans="1:25" s="70" customFormat="1" x14ac:dyDescent="0.2">
      <c r="A4261" s="67" t="s">
        <v>20</v>
      </c>
      <c r="B4261" s="67" t="s">
        <v>24</v>
      </c>
      <c r="C4261" s="67" t="s">
        <v>9</v>
      </c>
      <c r="D4261" s="67" t="s">
        <v>295</v>
      </c>
      <c r="E4261" s="87">
        <f>+IF(ISNUMBER(DATA!J571),DATA!J571,"n/a")</f>
        <v>3004</v>
      </c>
      <c r="F4261" s="78">
        <f>+IF(ISNUMBER(DATA!K571),DATA!K571,"n/a")</f>
        <v>0.129</v>
      </c>
      <c r="G4261" s="87">
        <f>+IF(ISNUMBER(DATA!T571),DATA!T571,"n/a")</f>
        <v>9003</v>
      </c>
      <c r="H4261" s="78">
        <f>+IF(ISNUMBER(DATA!U571),DATA!U571,"n/a")</f>
        <v>5.0999999999999997E-2</v>
      </c>
      <c r="I4261" s="87">
        <f>+IF(ISNUMBER(DATA!AD571),DATA!AD571,"n/a")</f>
        <v>18121</v>
      </c>
      <c r="J4261" s="78">
        <f>+IF(ISNUMBER(DATA!AE571),DATA!AE571,"n/a")</f>
        <v>-8.0000000000000002E-3</v>
      </c>
      <c r="K4261" s="87">
        <f>+IF(ISNUMBER(DATA!AN571),DATA!AN571,"n/a")</f>
        <v>39774</v>
      </c>
      <c r="L4261" s="78">
        <f>+IF(ISNUMBER(DATA!AO571),DATA!AO571,"n/a")</f>
        <v>-0.108</v>
      </c>
      <c r="M4261" s="67"/>
      <c r="N4261" s="67"/>
      <c r="O4261" s="67"/>
      <c r="P4261" s="67"/>
      <c r="Q4261" s="67"/>
      <c r="S4261" s="71"/>
      <c r="U4261" s="71"/>
      <c r="W4261" s="71"/>
      <c r="Y4261" s="71"/>
    </row>
    <row r="4262" spans="1:25" s="70" customFormat="1" x14ac:dyDescent="0.2">
      <c r="A4262" s="67" t="s">
        <v>20</v>
      </c>
      <c r="B4262" s="67" t="s">
        <v>24</v>
      </c>
      <c r="C4262" s="67" t="s">
        <v>9</v>
      </c>
      <c r="D4262" s="67" t="s">
        <v>296</v>
      </c>
      <c r="E4262" s="87">
        <f>+IF(ISNUMBER(DATA!J572),DATA!J572,"n/a")</f>
        <v>232</v>
      </c>
      <c r="F4262" s="78">
        <f>+IF(ISNUMBER(DATA!K572),DATA!K572,"n/a")</f>
        <v>-0.28100000000000003</v>
      </c>
      <c r="G4262" s="87">
        <f>+IF(ISNUMBER(DATA!T572),DATA!T572,"n/a")</f>
        <v>650</v>
      </c>
      <c r="H4262" s="78">
        <f>+IF(ISNUMBER(DATA!U572),DATA!U572,"n/a")</f>
        <v>-0.20100000000000001</v>
      </c>
      <c r="I4262" s="87">
        <f>+IF(ISNUMBER(DATA!AD572),DATA!AD572,"n/a")</f>
        <v>1356</v>
      </c>
      <c r="J4262" s="78">
        <f>+IF(ISNUMBER(DATA!AE572),DATA!AE572,"n/a")</f>
        <v>-9.2999999999999999E-2</v>
      </c>
      <c r="K4262" s="87">
        <f>+IF(ISNUMBER(DATA!AN572),DATA!AN572,"n/a")</f>
        <v>3439</v>
      </c>
      <c r="L4262" s="78">
        <f>+IF(ISNUMBER(DATA!AO572),DATA!AO572,"n/a")</f>
        <v>8.4000000000000005E-2</v>
      </c>
      <c r="M4262" s="67"/>
      <c r="N4262" s="67"/>
      <c r="O4262" s="67"/>
      <c r="P4262" s="67"/>
      <c r="Q4262" s="67"/>
      <c r="S4262" s="71"/>
      <c r="U4262" s="71"/>
      <c r="W4262" s="71"/>
      <c r="Y4262" s="71"/>
    </row>
    <row r="4263" spans="1:25" s="70" customFormat="1" x14ac:dyDescent="0.2">
      <c r="A4263" s="67" t="s">
        <v>20</v>
      </c>
      <c r="B4263" s="67" t="s">
        <v>24</v>
      </c>
      <c r="C4263" s="67" t="s">
        <v>9</v>
      </c>
      <c r="D4263" s="67" t="s">
        <v>297</v>
      </c>
      <c r="E4263" s="87">
        <f>+IF(ISNUMBER(DATA!J573),DATA!J573,"n/a")</f>
        <v>3326</v>
      </c>
      <c r="F4263" s="78">
        <f>+IF(ISNUMBER(DATA!K573),DATA!K573,"n/a")</f>
        <v>-0.248</v>
      </c>
      <c r="G4263" s="87">
        <f>+IF(ISNUMBER(DATA!T573),DATA!T573,"n/a")</f>
        <v>10351</v>
      </c>
      <c r="H4263" s="78">
        <f>+IF(ISNUMBER(DATA!U573),DATA!U573,"n/a")</f>
        <v>-6.8000000000000005E-2</v>
      </c>
      <c r="I4263" s="87">
        <f>+IF(ISNUMBER(DATA!AD573),DATA!AD573,"n/a")</f>
        <v>20181</v>
      </c>
      <c r="J4263" s="78">
        <f>+IF(ISNUMBER(DATA!AE573),DATA!AE573,"n/a")</f>
        <v>-1.9E-2</v>
      </c>
      <c r="K4263" s="87">
        <f>+IF(ISNUMBER(DATA!AN573),DATA!AN573,"n/a")</f>
        <v>46269</v>
      </c>
      <c r="L4263" s="78">
        <f>+IF(ISNUMBER(DATA!AO573),DATA!AO573,"n/a")</f>
        <v>-6.5000000000000002E-2</v>
      </c>
      <c r="M4263" s="67"/>
      <c r="N4263" s="67"/>
      <c r="O4263" s="67"/>
      <c r="P4263" s="67"/>
      <c r="Q4263" s="67"/>
      <c r="S4263" s="71"/>
      <c r="U4263" s="71"/>
      <c r="W4263" s="71"/>
      <c r="Y4263" s="71"/>
    </row>
    <row r="4264" spans="1:25" s="70" customFormat="1" x14ac:dyDescent="0.2">
      <c r="A4264" s="67" t="s">
        <v>20</v>
      </c>
      <c r="B4264" s="67" t="s">
        <v>24</v>
      </c>
      <c r="C4264" s="67" t="s">
        <v>9</v>
      </c>
      <c r="D4264" s="67" t="s">
        <v>298</v>
      </c>
      <c r="E4264" s="87">
        <f>+IF(ISNUMBER(DATA!J574),DATA!J574,"n/a")</f>
        <v>761</v>
      </c>
      <c r="F4264" s="78">
        <f>+IF(ISNUMBER(DATA!K574),DATA!K574,"n/a")</f>
        <v>-1.7999999999999999E-2</v>
      </c>
      <c r="G4264" s="87">
        <f>+IF(ISNUMBER(DATA!T574),DATA!T574,"n/a")</f>
        <v>2312</v>
      </c>
      <c r="H4264" s="78">
        <f>+IF(ISNUMBER(DATA!U574),DATA!U574,"n/a")</f>
        <v>0.17799999999999999</v>
      </c>
      <c r="I4264" s="87">
        <f>+IF(ISNUMBER(DATA!AD574),DATA!AD574,"n/a")</f>
        <v>4792</v>
      </c>
      <c r="J4264" s="78">
        <f>+IF(ISNUMBER(DATA!AE574),DATA!AE574,"n/a")</f>
        <v>0.16900000000000001</v>
      </c>
      <c r="K4264" s="87">
        <f>+IF(ISNUMBER(DATA!AN574),DATA!AN574,"n/a")</f>
        <v>11047</v>
      </c>
      <c r="L4264" s="78">
        <f>+IF(ISNUMBER(DATA!AO574),DATA!AO574,"n/a")</f>
        <v>0.11600000000000001</v>
      </c>
      <c r="M4264" s="67"/>
      <c r="N4264" s="67"/>
      <c r="O4264" s="67"/>
      <c r="P4264" s="67"/>
      <c r="Q4264" s="67"/>
      <c r="S4264" s="71"/>
      <c r="U4264" s="71"/>
      <c r="W4264" s="71"/>
      <c r="Y4264" s="71"/>
    </row>
    <row r="4265" spans="1:25" s="70" customFormat="1" x14ac:dyDescent="0.2">
      <c r="A4265" s="67" t="s">
        <v>20</v>
      </c>
      <c r="B4265" s="67" t="s">
        <v>24</v>
      </c>
      <c r="C4265" s="67" t="s">
        <v>9</v>
      </c>
      <c r="D4265" s="67" t="s">
        <v>299</v>
      </c>
      <c r="E4265" s="87">
        <f>+IF(ISNUMBER(DATA!J575),DATA!J575,"n/a")</f>
        <v>1066</v>
      </c>
      <c r="F4265" s="78">
        <f>+IF(ISNUMBER(DATA!K575),DATA!K575,"n/a")</f>
        <v>0.21199999999999999</v>
      </c>
      <c r="G4265" s="87">
        <f>+IF(ISNUMBER(DATA!T575),DATA!T575,"n/a")</f>
        <v>3140</v>
      </c>
      <c r="H4265" s="78">
        <f>+IF(ISNUMBER(DATA!U575),DATA!U575,"n/a")</f>
        <v>0.26700000000000002</v>
      </c>
      <c r="I4265" s="87">
        <f>+IF(ISNUMBER(DATA!AD575),DATA!AD575,"n/a")</f>
        <v>6824</v>
      </c>
      <c r="J4265" s="78">
        <f>+IF(ISNUMBER(DATA!AE575),DATA!AE575,"n/a")</f>
        <v>0.30499999999999999</v>
      </c>
      <c r="K4265" s="87">
        <f>+IF(ISNUMBER(DATA!AN575),DATA!AN575,"n/a")</f>
        <v>14904</v>
      </c>
      <c r="L4265" s="78">
        <f>+IF(ISNUMBER(DATA!AO575),DATA!AO575,"n/a")</f>
        <v>0.129</v>
      </c>
      <c r="M4265" s="67"/>
      <c r="N4265" s="67"/>
      <c r="O4265" s="67"/>
      <c r="P4265" s="67"/>
      <c r="Q4265" s="67"/>
      <c r="S4265" s="71"/>
      <c r="U4265" s="71"/>
      <c r="W4265" s="71"/>
      <c r="Y4265" s="71"/>
    </row>
    <row r="4266" spans="1:25" s="70" customFormat="1" x14ac:dyDescent="0.2">
      <c r="A4266" s="67" t="s">
        <v>20</v>
      </c>
      <c r="B4266" s="67" t="s">
        <v>24</v>
      </c>
      <c r="C4266" s="67" t="s">
        <v>9</v>
      </c>
      <c r="D4266" s="67" t="s">
        <v>300</v>
      </c>
      <c r="E4266" s="87">
        <f>+IF(ISNUMBER(DATA!J576),DATA!J576,"n/a")</f>
        <v>539</v>
      </c>
      <c r="F4266" s="78">
        <f>+IF(ISNUMBER(DATA!K576),DATA!K576,"n/a")</f>
        <v>-0.153</v>
      </c>
      <c r="G4266" s="87">
        <f>+IF(ISNUMBER(DATA!T576),DATA!T576,"n/a")</f>
        <v>1561</v>
      </c>
      <c r="H4266" s="78">
        <f>+IF(ISNUMBER(DATA!U576),DATA!U576,"n/a")</f>
        <v>0</v>
      </c>
      <c r="I4266" s="87">
        <f>+IF(ISNUMBER(DATA!AD576),DATA!AD576,"n/a")</f>
        <v>2959</v>
      </c>
      <c r="J4266" s="78">
        <f>+IF(ISNUMBER(DATA!AE576),DATA!AE576,"n/a")</f>
        <v>6.6000000000000003E-2</v>
      </c>
      <c r="K4266" s="87">
        <f>+IF(ISNUMBER(DATA!AN576),DATA!AN576,"n/a")</f>
        <v>6945</v>
      </c>
      <c r="L4266" s="78">
        <f>+IF(ISNUMBER(DATA!AO576),DATA!AO576,"n/a")</f>
        <v>0.108</v>
      </c>
      <c r="M4266" s="67"/>
      <c r="N4266" s="67"/>
      <c r="O4266" s="67"/>
      <c r="P4266" s="67"/>
      <c r="Q4266" s="67"/>
      <c r="S4266" s="71"/>
      <c r="U4266" s="71"/>
      <c r="W4266" s="71"/>
      <c r="Y4266" s="71"/>
    </row>
    <row r="4267" spans="1:25" s="70" customFormat="1" x14ac:dyDescent="0.2">
      <c r="A4267" s="67" t="s">
        <v>20</v>
      </c>
      <c r="B4267" s="67" t="s">
        <v>24</v>
      </c>
      <c r="C4267" s="67" t="s">
        <v>9</v>
      </c>
      <c r="D4267" s="67" t="s">
        <v>301</v>
      </c>
      <c r="E4267" s="87">
        <f>+IF(ISNUMBER(DATA!J577),DATA!J577,"n/a")</f>
        <v>251</v>
      </c>
      <c r="F4267" s="78">
        <f>+IF(ISNUMBER(DATA!K577),DATA!K577,"n/a")</f>
        <v>7.0000000000000001E-3</v>
      </c>
      <c r="G4267" s="87">
        <f>+IF(ISNUMBER(DATA!T577),DATA!T577,"n/a")</f>
        <v>744</v>
      </c>
      <c r="H4267" s="78">
        <f>+IF(ISNUMBER(DATA!U577),DATA!U577,"n/a")</f>
        <v>0.27700000000000002</v>
      </c>
      <c r="I4267" s="87">
        <f>+IF(ISNUMBER(DATA!AD577),DATA!AD577,"n/a")</f>
        <v>1378</v>
      </c>
      <c r="J4267" s="78">
        <f>+IF(ISNUMBER(DATA!AE577),DATA!AE577,"n/a")</f>
        <v>0.27100000000000002</v>
      </c>
      <c r="K4267" s="87">
        <f>+IF(ISNUMBER(DATA!AN577),DATA!AN577,"n/a")</f>
        <v>3235</v>
      </c>
      <c r="L4267" s="78">
        <f>+IF(ISNUMBER(DATA!AO577),DATA!AO577,"n/a")</f>
        <v>0.28899999999999998</v>
      </c>
      <c r="M4267" s="67"/>
      <c r="N4267" s="67"/>
      <c r="O4267" s="67"/>
      <c r="P4267" s="67"/>
      <c r="Q4267" s="67"/>
      <c r="S4267" s="71"/>
      <c r="U4267" s="71"/>
      <c r="W4267" s="71"/>
      <c r="Y4267" s="71"/>
    </row>
    <row r="4268" spans="1:25" s="70" customFormat="1" x14ac:dyDescent="0.2">
      <c r="A4268" s="67" t="s">
        <v>20</v>
      </c>
      <c r="B4268" s="67" t="s">
        <v>24</v>
      </c>
      <c r="C4268" s="67" t="s">
        <v>9</v>
      </c>
      <c r="D4268" s="67" t="s">
        <v>302</v>
      </c>
      <c r="E4268" s="87">
        <f>+IF(ISNUMBER(DATA!J578),DATA!J578,"n/a")</f>
        <v>13717</v>
      </c>
      <c r="F4268" s="78">
        <f>+IF(ISNUMBER(DATA!K578),DATA!K578,"n/a")</f>
        <v>0.189</v>
      </c>
      <c r="G4268" s="87">
        <f>+IF(ISNUMBER(DATA!T578),DATA!T578,"n/a")</f>
        <v>44479</v>
      </c>
      <c r="H4268" s="78">
        <f>+IF(ISNUMBER(DATA!U578),DATA!U578,"n/a")</f>
        <v>0.371</v>
      </c>
      <c r="I4268" s="87">
        <f>+IF(ISNUMBER(DATA!AD578),DATA!AD578,"n/a")</f>
        <v>88101</v>
      </c>
      <c r="J4268" s="78">
        <f>+IF(ISNUMBER(DATA!AE578),DATA!AE578,"n/a")</f>
        <v>0.315</v>
      </c>
      <c r="K4268" s="87">
        <f>+IF(ISNUMBER(DATA!AN578),DATA!AN578,"n/a")</f>
        <v>190347</v>
      </c>
      <c r="L4268" s="78">
        <f>+IF(ISNUMBER(DATA!AO578),DATA!AO578,"n/a")</f>
        <v>0.20699999999999999</v>
      </c>
      <c r="M4268" s="67"/>
      <c r="N4268" s="67"/>
      <c r="O4268" s="67"/>
      <c r="P4268" s="67"/>
      <c r="Q4268" s="67"/>
      <c r="S4268" s="71"/>
      <c r="U4268" s="71"/>
      <c r="W4268" s="71"/>
      <c r="Y4268" s="71"/>
    </row>
    <row r="4269" spans="1:25" s="70" customFormat="1" x14ac:dyDescent="0.2">
      <c r="A4269" s="67" t="s">
        <v>20</v>
      </c>
      <c r="B4269" s="67" t="s">
        <v>24</v>
      </c>
      <c r="C4269" s="67" t="s">
        <v>9</v>
      </c>
      <c r="D4269" s="67" t="s">
        <v>303</v>
      </c>
      <c r="E4269" s="87">
        <f>+IF(ISNUMBER(DATA!J579),DATA!J579,"n/a")</f>
        <v>8401</v>
      </c>
      <c r="F4269" s="78">
        <f>+IF(ISNUMBER(DATA!K579),DATA!K579,"n/a")</f>
        <v>0.16400000000000001</v>
      </c>
      <c r="G4269" s="87">
        <f>+IF(ISNUMBER(DATA!T579),DATA!T579,"n/a")</f>
        <v>26179</v>
      </c>
      <c r="H4269" s="78">
        <f>+IF(ISNUMBER(DATA!U579),DATA!U579,"n/a")</f>
        <v>0.2</v>
      </c>
      <c r="I4269" s="87">
        <f>+IF(ISNUMBER(DATA!AD579),DATA!AD579,"n/a")</f>
        <v>54985</v>
      </c>
      <c r="J4269" s="78">
        <f>+IF(ISNUMBER(DATA!AE579),DATA!AE579,"n/a")</f>
        <v>0.17799999999999999</v>
      </c>
      <c r="K4269" s="87">
        <f>+IF(ISNUMBER(DATA!AN579),DATA!AN579,"n/a")</f>
        <v>118415</v>
      </c>
      <c r="L4269" s="78">
        <f>+IF(ISNUMBER(DATA!AO579),DATA!AO579,"n/a")</f>
        <v>0.158</v>
      </c>
      <c r="M4269" s="67"/>
      <c r="N4269" s="67"/>
      <c r="O4269" s="67"/>
      <c r="P4269" s="67"/>
      <c r="Q4269" s="67"/>
      <c r="S4269" s="71"/>
      <c r="U4269" s="71"/>
      <c r="W4269" s="71"/>
      <c r="Y4269" s="71"/>
    </row>
    <row r="4270" spans="1:25" s="70" customFormat="1" x14ac:dyDescent="0.2">
      <c r="A4270" s="67" t="s">
        <v>20</v>
      </c>
      <c r="B4270" s="67" t="s">
        <v>24</v>
      </c>
      <c r="C4270" s="67" t="s">
        <v>9</v>
      </c>
      <c r="D4270" s="67" t="s">
        <v>304</v>
      </c>
      <c r="E4270" s="87">
        <f>+IF(ISNUMBER(DATA!J580),DATA!J580,"n/a")</f>
        <v>122</v>
      </c>
      <c r="F4270" s="78">
        <f>+IF(ISNUMBER(DATA!K580),DATA!K580,"n/a")</f>
        <v>-0.52600000000000002</v>
      </c>
      <c r="G4270" s="87">
        <f>+IF(ISNUMBER(DATA!T580),DATA!T580,"n/a")</f>
        <v>371</v>
      </c>
      <c r="H4270" s="78">
        <f>+IF(ISNUMBER(DATA!U580),DATA!U580,"n/a")</f>
        <v>-0.51200000000000001</v>
      </c>
      <c r="I4270" s="87">
        <f>+IF(ISNUMBER(DATA!AD580),DATA!AD580,"n/a")</f>
        <v>991</v>
      </c>
      <c r="J4270" s="78">
        <f>+IF(ISNUMBER(DATA!AE580),DATA!AE580,"n/a")</f>
        <v>-0.314</v>
      </c>
      <c r="K4270" s="87">
        <f>+IF(ISNUMBER(DATA!AN580),DATA!AN580,"n/a")</f>
        <v>2546</v>
      </c>
      <c r="L4270" s="78">
        <f>+IF(ISNUMBER(DATA!AO580),DATA!AO580,"n/a")</f>
        <v>-0.22900000000000001</v>
      </c>
      <c r="M4270" s="67"/>
      <c r="N4270" s="67"/>
      <c r="O4270" s="67"/>
      <c r="P4270" s="67"/>
      <c r="Q4270" s="67"/>
      <c r="S4270" s="71"/>
      <c r="U4270" s="71"/>
      <c r="W4270" s="71"/>
      <c r="Y4270" s="71"/>
    </row>
    <row r="4271" spans="1:25" s="70" customFormat="1" x14ac:dyDescent="0.2">
      <c r="A4271" s="67" t="s">
        <v>20</v>
      </c>
      <c r="B4271" s="67" t="s">
        <v>24</v>
      </c>
      <c r="C4271" s="67" t="s">
        <v>9</v>
      </c>
      <c r="D4271" s="67" t="s">
        <v>305</v>
      </c>
      <c r="E4271" s="87">
        <f>+IF(ISNUMBER(DATA!J581),DATA!J581,"n/a")</f>
        <v>1475</v>
      </c>
      <c r="F4271" s="78">
        <f>+IF(ISNUMBER(DATA!K581),DATA!K581,"n/a")</f>
        <v>-0.34799999999999998</v>
      </c>
      <c r="G4271" s="87">
        <f>+IF(ISNUMBER(DATA!T581),DATA!T581,"n/a")</f>
        <v>4677</v>
      </c>
      <c r="H4271" s="78">
        <f>+IF(ISNUMBER(DATA!U581),DATA!U581,"n/a")</f>
        <v>-0.105</v>
      </c>
      <c r="I4271" s="87">
        <f>+IF(ISNUMBER(DATA!AD581),DATA!AD581,"n/a")</f>
        <v>9156</v>
      </c>
      <c r="J4271" s="78">
        <f>+IF(ISNUMBER(DATA!AE581),DATA!AE581,"n/a")</f>
        <v>-3.1E-2</v>
      </c>
      <c r="K4271" s="87">
        <f>+IF(ISNUMBER(DATA!AN581),DATA!AN581,"n/a")</f>
        <v>21396</v>
      </c>
      <c r="L4271" s="78">
        <f>+IF(ISNUMBER(DATA!AO581),DATA!AO581,"n/a")</f>
        <v>-7.0000000000000007E-2</v>
      </c>
      <c r="M4271" s="67"/>
      <c r="N4271" s="67"/>
      <c r="O4271" s="67"/>
      <c r="P4271" s="67"/>
      <c r="Q4271" s="67"/>
      <c r="S4271" s="71"/>
      <c r="U4271" s="71"/>
      <c r="W4271" s="71"/>
      <c r="Y4271" s="71"/>
    </row>
    <row r="4272" spans="1:25" s="70" customFormat="1" x14ac:dyDescent="0.2">
      <c r="A4272" s="67" t="s">
        <v>20</v>
      </c>
      <c r="B4272" s="67" t="s">
        <v>24</v>
      </c>
      <c r="C4272" s="67" t="s">
        <v>9</v>
      </c>
      <c r="D4272" s="67" t="s">
        <v>306</v>
      </c>
      <c r="E4272" s="87">
        <f>+IF(ISNUMBER(DATA!J582),DATA!J582,"n/a")</f>
        <v>885</v>
      </c>
      <c r="F4272" s="78">
        <f>+IF(ISNUMBER(DATA!K582),DATA!K582,"n/a")</f>
        <v>-0.08</v>
      </c>
      <c r="G4272" s="87">
        <f>+IF(ISNUMBER(DATA!T582),DATA!T582,"n/a")</f>
        <v>2380</v>
      </c>
      <c r="H4272" s="78">
        <f>+IF(ISNUMBER(DATA!U582),DATA!U582,"n/a")</f>
        <v>-0.128</v>
      </c>
      <c r="I4272" s="87">
        <f>+IF(ISNUMBER(DATA!AD582),DATA!AD582,"n/a")</f>
        <v>5041</v>
      </c>
      <c r="J4272" s="78">
        <f>+IF(ISNUMBER(DATA!AE582),DATA!AE582,"n/a")</f>
        <v>-7.6999999999999999E-2</v>
      </c>
      <c r="K4272" s="87">
        <f>+IF(ISNUMBER(DATA!AN582),DATA!AN582,"n/a")</f>
        <v>12280</v>
      </c>
      <c r="L4272" s="78">
        <f>+IF(ISNUMBER(DATA!AO582),DATA!AO582,"n/a")</f>
        <v>-3.4000000000000002E-2</v>
      </c>
      <c r="M4272" s="67"/>
      <c r="N4272" s="67"/>
      <c r="O4272" s="67"/>
      <c r="P4272" s="67"/>
      <c r="Q4272" s="67"/>
      <c r="S4272" s="71"/>
      <c r="U4272" s="71"/>
      <c r="W4272" s="71"/>
      <c r="Y4272" s="71"/>
    </row>
    <row r="4273" spans="1:25" s="70" customFormat="1" x14ac:dyDescent="0.2">
      <c r="A4273" s="67" t="s">
        <v>20</v>
      </c>
      <c r="B4273" s="67" t="s">
        <v>24</v>
      </c>
      <c r="C4273" s="67" t="s">
        <v>9</v>
      </c>
      <c r="D4273" s="67" t="s">
        <v>307</v>
      </c>
      <c r="E4273" s="87">
        <f>+IF(ISNUMBER(DATA!J583),DATA!J583,"n/a")</f>
        <v>12269</v>
      </c>
      <c r="F4273" s="78">
        <f>+IF(ISNUMBER(DATA!K583),DATA!K583,"n/a")</f>
        <v>0.54600000000000004</v>
      </c>
      <c r="G4273" s="87">
        <f>+IF(ISNUMBER(DATA!T583),DATA!T583,"n/a")</f>
        <v>63637</v>
      </c>
      <c r="H4273" s="78">
        <f>+IF(ISNUMBER(DATA!U583),DATA!U583,"n/a")</f>
        <v>1.9770000000000001</v>
      </c>
      <c r="I4273" s="87">
        <f>+IF(ISNUMBER(DATA!AD583),DATA!AD583,"n/a")</f>
        <v>95073</v>
      </c>
      <c r="J4273" s="78">
        <f>+IF(ISNUMBER(DATA!AE583),DATA!AE583,"n/a")</f>
        <v>1.206</v>
      </c>
      <c r="K4273" s="87">
        <f>+IF(ISNUMBER(DATA!AN583),DATA!AN583,"n/a")</f>
        <v>168216</v>
      </c>
      <c r="L4273" s="78">
        <f>+IF(ISNUMBER(DATA!AO583),DATA!AO583,"n/a")</f>
        <v>0.71599999999999997</v>
      </c>
      <c r="M4273" s="67"/>
      <c r="N4273" s="67"/>
      <c r="O4273" s="67"/>
      <c r="P4273" s="67"/>
      <c r="Q4273" s="67"/>
      <c r="S4273" s="71"/>
      <c r="U4273" s="71"/>
      <c r="W4273" s="71"/>
      <c r="Y4273" s="71"/>
    </row>
    <row r="4274" spans="1:25" s="70" customFormat="1" x14ac:dyDescent="0.2">
      <c r="A4274" s="67" t="s">
        <v>20</v>
      </c>
      <c r="B4274" s="67" t="s">
        <v>24</v>
      </c>
      <c r="C4274" s="67" t="s">
        <v>9</v>
      </c>
      <c r="D4274" s="67" t="s">
        <v>308</v>
      </c>
      <c r="E4274" s="87">
        <f>+IF(ISNUMBER(DATA!J584),DATA!J584,"n/a")</f>
        <v>1274</v>
      </c>
      <c r="F4274" s="78">
        <f>+IF(ISNUMBER(DATA!K584),DATA!K584,"n/a")</f>
        <v>0.17899999999999999</v>
      </c>
      <c r="G4274" s="87">
        <f>+IF(ISNUMBER(DATA!T584),DATA!T584,"n/a")</f>
        <v>3973</v>
      </c>
      <c r="H4274" s="78">
        <f>+IF(ISNUMBER(DATA!U584),DATA!U584,"n/a")</f>
        <v>0.254</v>
      </c>
      <c r="I4274" s="87">
        <f>+IF(ISNUMBER(DATA!AD584),DATA!AD584,"n/a")</f>
        <v>7425</v>
      </c>
      <c r="J4274" s="78">
        <f>+IF(ISNUMBER(DATA!AE584),DATA!AE584,"n/a")</f>
        <v>0.20300000000000001</v>
      </c>
      <c r="K4274" s="87">
        <f>+IF(ISNUMBER(DATA!AN584),DATA!AN584,"n/a")</f>
        <v>16982</v>
      </c>
      <c r="L4274" s="78">
        <f>+IF(ISNUMBER(DATA!AO584),DATA!AO584,"n/a")</f>
        <v>0.13300000000000001</v>
      </c>
      <c r="M4274" s="67"/>
      <c r="N4274" s="67"/>
      <c r="O4274" s="67"/>
      <c r="P4274" s="67"/>
      <c r="Q4274" s="67"/>
      <c r="S4274" s="71"/>
      <c r="U4274" s="71"/>
      <c r="W4274" s="71"/>
      <c r="Y4274" s="71"/>
    </row>
    <row r="4275" spans="1:25" s="70" customFormat="1" x14ac:dyDescent="0.2">
      <c r="A4275" s="67" t="s">
        <v>20</v>
      </c>
      <c r="B4275" s="67" t="s">
        <v>24</v>
      </c>
      <c r="C4275" s="67" t="s">
        <v>9</v>
      </c>
      <c r="D4275" s="67" t="s">
        <v>309</v>
      </c>
      <c r="E4275" s="87">
        <f>+IF(ISNUMBER(DATA!J585),DATA!J585,"n/a")</f>
        <v>2068</v>
      </c>
      <c r="F4275" s="78">
        <f>+IF(ISNUMBER(DATA!K585),DATA!K585,"n/a")</f>
        <v>-1.2E-2</v>
      </c>
      <c r="G4275" s="87">
        <f>+IF(ISNUMBER(DATA!T585),DATA!T585,"n/a")</f>
        <v>5430</v>
      </c>
      <c r="H4275" s="78">
        <f>+IF(ISNUMBER(DATA!U585),DATA!U585,"n/a")</f>
        <v>-5.5E-2</v>
      </c>
      <c r="I4275" s="87">
        <f>+IF(ISNUMBER(DATA!AD585),DATA!AD585,"n/a")</f>
        <v>10770</v>
      </c>
      <c r="J4275" s="78">
        <f>+IF(ISNUMBER(DATA!AE585),DATA!AE585,"n/a")</f>
        <v>-5.8000000000000003E-2</v>
      </c>
      <c r="K4275" s="87">
        <f>+IF(ISNUMBER(DATA!AN585),DATA!AN585,"n/a")</f>
        <v>25453</v>
      </c>
      <c r="L4275" s="78">
        <f>+IF(ISNUMBER(DATA!AO585),DATA!AO585,"n/a")</f>
        <v>-6.0000000000000001E-3</v>
      </c>
      <c r="M4275" s="67"/>
      <c r="N4275" s="67"/>
      <c r="O4275" s="67"/>
      <c r="P4275" s="67"/>
      <c r="Q4275" s="67"/>
      <c r="S4275" s="71"/>
      <c r="U4275" s="71"/>
      <c r="W4275" s="71"/>
      <c r="Y4275" s="71"/>
    </row>
    <row r="4276" spans="1:25" s="70" customFormat="1" x14ac:dyDescent="0.2">
      <c r="A4276" s="67" t="s">
        <v>20</v>
      </c>
      <c r="B4276" s="67" t="s">
        <v>24</v>
      </c>
      <c r="C4276" s="67" t="s">
        <v>9</v>
      </c>
      <c r="D4276" s="67" t="s">
        <v>310</v>
      </c>
      <c r="E4276" s="87">
        <f>+IF(ISNUMBER(DATA!J586),DATA!J586,"n/a")</f>
        <v>1746</v>
      </c>
      <c r="F4276" s="78">
        <f>+IF(ISNUMBER(DATA!K586),DATA!K586,"n/a")</f>
        <v>0.376</v>
      </c>
      <c r="G4276" s="87">
        <f>+IF(ISNUMBER(DATA!T586),DATA!T586,"n/a")</f>
        <v>4990</v>
      </c>
      <c r="H4276" s="78">
        <f>+IF(ISNUMBER(DATA!U586),DATA!U586,"n/a")</f>
        <v>0.158</v>
      </c>
      <c r="I4276" s="87">
        <f>+IF(ISNUMBER(DATA!AD586),DATA!AD586,"n/a")</f>
        <v>9467</v>
      </c>
      <c r="J4276" s="78">
        <f>+IF(ISNUMBER(DATA!AE586),DATA!AE586,"n/a")</f>
        <v>-8.6999999999999994E-2</v>
      </c>
      <c r="K4276" s="87">
        <f>+IF(ISNUMBER(DATA!AN586),DATA!AN586,"n/a")</f>
        <v>18368</v>
      </c>
      <c r="L4276" s="78">
        <f>+IF(ISNUMBER(DATA!AO586),DATA!AO586,"n/a")</f>
        <v>-0.307</v>
      </c>
      <c r="M4276" s="67"/>
      <c r="N4276" s="67"/>
      <c r="O4276" s="67"/>
      <c r="P4276" s="67"/>
      <c r="Q4276" s="67"/>
      <c r="S4276" s="71"/>
      <c r="U4276" s="71"/>
      <c r="W4276" s="71"/>
      <c r="Y4276" s="71"/>
    </row>
    <row r="4277" spans="1:25" s="70" customFormat="1" x14ac:dyDescent="0.2">
      <c r="A4277" s="67" t="s">
        <v>20</v>
      </c>
      <c r="B4277" s="67" t="s">
        <v>24</v>
      </c>
      <c r="C4277" s="67" t="s">
        <v>9</v>
      </c>
      <c r="D4277" s="67" t="s">
        <v>311</v>
      </c>
      <c r="E4277" s="87">
        <f>+IF(ISNUMBER(DATA!J587),DATA!J587,"n/a")</f>
        <v>1438</v>
      </c>
      <c r="F4277" s="78">
        <f>+IF(ISNUMBER(DATA!K587),DATA!K587,"n/a")</f>
        <v>1.2E-2</v>
      </c>
      <c r="G4277" s="87">
        <f>+IF(ISNUMBER(DATA!T587),DATA!T587,"n/a")</f>
        <v>4292</v>
      </c>
      <c r="H4277" s="78">
        <f>+IF(ISNUMBER(DATA!U587),DATA!U587,"n/a")</f>
        <v>3.5000000000000003E-2</v>
      </c>
      <c r="I4277" s="87">
        <f>+IF(ISNUMBER(DATA!AD587),DATA!AD587,"n/a")</f>
        <v>8422</v>
      </c>
      <c r="J4277" s="78">
        <f>+IF(ISNUMBER(DATA!AE587),DATA!AE587,"n/a")</f>
        <v>6.3E-2</v>
      </c>
      <c r="K4277" s="87">
        <f>+IF(ISNUMBER(DATA!AN587),DATA!AN587,"n/a")</f>
        <v>19527</v>
      </c>
      <c r="L4277" s="78">
        <f>+IF(ISNUMBER(DATA!AO587),DATA!AO587,"n/a")</f>
        <v>7.2999999999999995E-2</v>
      </c>
      <c r="M4277" s="67"/>
      <c r="N4277" s="67"/>
      <c r="O4277" s="67"/>
      <c r="P4277" s="67"/>
      <c r="Q4277" s="67"/>
      <c r="S4277" s="71"/>
      <c r="U4277" s="71"/>
      <c r="W4277" s="71"/>
      <c r="Y4277" s="71"/>
    </row>
    <row r="4278" spans="1:25" s="70" customFormat="1" x14ac:dyDescent="0.2">
      <c r="A4278" s="67" t="s">
        <v>20</v>
      </c>
      <c r="B4278" s="67" t="s">
        <v>24</v>
      </c>
      <c r="C4278" s="67" t="s">
        <v>9</v>
      </c>
      <c r="D4278" s="67" t="s">
        <v>312</v>
      </c>
      <c r="E4278" s="87">
        <f>+IF(ISNUMBER(DATA!J588),DATA!J588,"n/a")</f>
        <v>1377</v>
      </c>
      <c r="F4278" s="78">
        <f>+IF(ISNUMBER(DATA!K588),DATA!K588,"n/a")</f>
        <v>2.5999999999999999E-2</v>
      </c>
      <c r="G4278" s="87">
        <f>+IF(ISNUMBER(DATA!T588),DATA!T588,"n/a")</f>
        <v>4119</v>
      </c>
      <c r="H4278" s="78">
        <f>+IF(ISNUMBER(DATA!U588),DATA!U588,"n/a")</f>
        <v>5.7000000000000002E-2</v>
      </c>
      <c r="I4278" s="87">
        <f>+IF(ISNUMBER(DATA!AD588),DATA!AD588,"n/a")</f>
        <v>8307</v>
      </c>
      <c r="J4278" s="78">
        <f>+IF(ISNUMBER(DATA!AE588),DATA!AE588,"n/a")</f>
        <v>2.7E-2</v>
      </c>
      <c r="K4278" s="87">
        <f>+IF(ISNUMBER(DATA!AN588),DATA!AN588,"n/a")</f>
        <v>18584</v>
      </c>
      <c r="L4278" s="78">
        <f>+IF(ISNUMBER(DATA!AO588),DATA!AO588,"n/a")</f>
        <v>-1.0999999999999999E-2</v>
      </c>
      <c r="M4278" s="67"/>
      <c r="N4278" s="67"/>
      <c r="O4278" s="67"/>
      <c r="P4278" s="67"/>
      <c r="Q4278" s="67"/>
      <c r="S4278" s="71"/>
      <c r="U4278" s="71"/>
      <c r="W4278" s="71"/>
      <c r="Y4278" s="71"/>
    </row>
    <row r="4279" spans="1:25" s="70" customFormat="1" x14ac:dyDescent="0.2">
      <c r="A4279" s="67" t="s">
        <v>20</v>
      </c>
      <c r="B4279" s="67" t="s">
        <v>24</v>
      </c>
      <c r="C4279" s="67" t="s">
        <v>9</v>
      </c>
      <c r="D4279" s="67" t="s">
        <v>313</v>
      </c>
      <c r="E4279" s="87">
        <f>+IF(ISNUMBER(DATA!J589),DATA!J589,"n/a")</f>
        <v>772</v>
      </c>
      <c r="F4279" s="78">
        <f>+IF(ISNUMBER(DATA!K589),DATA!K589,"n/a")</f>
        <v>-0.38200000000000001</v>
      </c>
      <c r="G4279" s="87">
        <f>+IF(ISNUMBER(DATA!T589),DATA!T589,"n/a")</f>
        <v>2194</v>
      </c>
      <c r="H4279" s="78">
        <f>+IF(ISNUMBER(DATA!U589),DATA!U589,"n/a")</f>
        <v>-0.42399999999999999</v>
      </c>
      <c r="I4279" s="87">
        <f>+IF(ISNUMBER(DATA!AD589),DATA!AD589,"n/a")</f>
        <v>4669</v>
      </c>
      <c r="J4279" s="78">
        <f>+IF(ISNUMBER(DATA!AE589),DATA!AE589,"n/a")</f>
        <v>-0.437</v>
      </c>
      <c r="K4279" s="87">
        <f>+IF(ISNUMBER(DATA!AN589),DATA!AN589,"n/a")</f>
        <v>11973</v>
      </c>
      <c r="L4279" s="78">
        <f>+IF(ISNUMBER(DATA!AO589),DATA!AO589,"n/a")</f>
        <v>-0.34399999999999997</v>
      </c>
      <c r="M4279" s="67"/>
      <c r="N4279" s="67"/>
      <c r="O4279" s="67"/>
      <c r="P4279" s="67"/>
      <c r="Q4279" s="67"/>
      <c r="S4279" s="71"/>
      <c r="U4279" s="71"/>
      <c r="W4279" s="71"/>
      <c r="Y4279" s="71"/>
    </row>
    <row r="4280" spans="1:25" s="70" customFormat="1" x14ac:dyDescent="0.2">
      <c r="A4280" s="67" t="s">
        <v>20</v>
      </c>
      <c r="B4280" s="67" t="s">
        <v>24</v>
      </c>
      <c r="C4280" s="67" t="s">
        <v>9</v>
      </c>
      <c r="D4280" s="67" t="s">
        <v>314</v>
      </c>
      <c r="E4280" s="87">
        <f>+IF(ISNUMBER(DATA!J590),DATA!J590,"n/a")</f>
        <v>1075</v>
      </c>
      <c r="F4280" s="78">
        <f>+IF(ISNUMBER(DATA!K590),DATA!K590,"n/a")</f>
        <v>0.84499999999999997</v>
      </c>
      <c r="G4280" s="87">
        <f>+IF(ISNUMBER(DATA!T590),DATA!T590,"n/a")</f>
        <v>2961</v>
      </c>
      <c r="H4280" s="78">
        <f>+IF(ISNUMBER(DATA!U590),DATA!U590,"n/a")</f>
        <v>0.68400000000000005</v>
      </c>
      <c r="I4280" s="87">
        <f>+IF(ISNUMBER(DATA!AD590),DATA!AD590,"n/a")</f>
        <v>6503</v>
      </c>
      <c r="J4280" s="78">
        <f>+IF(ISNUMBER(DATA!AE590),DATA!AE590,"n/a")</f>
        <v>0.77500000000000002</v>
      </c>
      <c r="K4280" s="87">
        <f>+IF(ISNUMBER(DATA!AN590),DATA!AN590,"n/a")</f>
        <v>12836</v>
      </c>
      <c r="L4280" s="78">
        <f>+IF(ISNUMBER(DATA!AO590),DATA!AO590,"n/a")</f>
        <v>0.32200000000000001</v>
      </c>
      <c r="M4280" s="67"/>
      <c r="N4280" s="67"/>
      <c r="O4280" s="67"/>
      <c r="P4280" s="67"/>
      <c r="Q4280" s="67"/>
      <c r="S4280" s="71"/>
      <c r="U4280" s="71"/>
      <c r="W4280" s="71"/>
      <c r="Y4280" s="71"/>
    </row>
    <row r="4281" spans="1:25" s="70" customFormat="1" x14ac:dyDescent="0.2">
      <c r="A4281" s="67" t="s">
        <v>20</v>
      </c>
      <c r="B4281" s="67" t="s">
        <v>24</v>
      </c>
      <c r="C4281" s="67" t="s">
        <v>9</v>
      </c>
      <c r="D4281" s="67" t="s">
        <v>315</v>
      </c>
      <c r="E4281" s="87">
        <f>+IF(ISNUMBER(DATA!J591),DATA!J591,"n/a")</f>
        <v>218</v>
      </c>
      <c r="F4281" s="78">
        <f>+IF(ISNUMBER(DATA!K591),DATA!K591,"n/a")</f>
        <v>0.33100000000000002</v>
      </c>
      <c r="G4281" s="87">
        <f>+IF(ISNUMBER(DATA!T591),DATA!T591,"n/a")</f>
        <v>556</v>
      </c>
      <c r="H4281" s="78">
        <f>+IF(ISNUMBER(DATA!U591),DATA!U591,"n/a")</f>
        <v>9.9000000000000005E-2</v>
      </c>
      <c r="I4281" s="87">
        <f>+IF(ISNUMBER(DATA!AD591),DATA!AD591,"n/a")</f>
        <v>1149</v>
      </c>
      <c r="J4281" s="78">
        <f>+IF(ISNUMBER(DATA!AE591),DATA!AE591,"n/a")</f>
        <v>3.2000000000000001E-2</v>
      </c>
      <c r="K4281" s="87">
        <f>+IF(ISNUMBER(DATA!AN591),DATA!AN591,"n/a")</f>
        <v>2559</v>
      </c>
      <c r="L4281" s="78">
        <f>+IF(ISNUMBER(DATA!AO591),DATA!AO591,"n/a")</f>
        <v>-2E-3</v>
      </c>
      <c r="M4281" s="67"/>
      <c r="N4281" s="67"/>
      <c r="O4281" s="67"/>
      <c r="P4281" s="67"/>
      <c r="Q4281" s="67"/>
      <c r="S4281" s="71"/>
      <c r="U4281" s="71"/>
      <c r="W4281" s="71"/>
      <c r="Y4281" s="71"/>
    </row>
    <row r="4282" spans="1:25" s="70" customFormat="1" x14ac:dyDescent="0.2">
      <c r="A4282" s="67" t="s">
        <v>20</v>
      </c>
      <c r="B4282" s="67" t="s">
        <v>24</v>
      </c>
      <c r="C4282" s="67" t="s">
        <v>9</v>
      </c>
      <c r="D4282" s="67" t="s">
        <v>316</v>
      </c>
      <c r="E4282" s="87">
        <f>+IF(ISNUMBER(DATA!J592),DATA!J592,"n/a")</f>
        <v>951</v>
      </c>
      <c r="F4282" s="78">
        <f>+IF(ISNUMBER(DATA!K592),DATA!K592,"n/a")</f>
        <v>0.19400000000000001</v>
      </c>
      <c r="G4282" s="87">
        <f>+IF(ISNUMBER(DATA!T592),DATA!T592,"n/a")</f>
        <v>2845</v>
      </c>
      <c r="H4282" s="78">
        <f>+IF(ISNUMBER(DATA!U592),DATA!U592,"n/a")</f>
        <v>9.4E-2</v>
      </c>
      <c r="I4282" s="87">
        <f>+IF(ISNUMBER(DATA!AD592),DATA!AD592,"n/a")</f>
        <v>5578</v>
      </c>
      <c r="J4282" s="78">
        <f>+IF(ISNUMBER(DATA!AE592),DATA!AE592,"n/a")</f>
        <v>8.0000000000000002E-3</v>
      </c>
      <c r="K4282" s="87">
        <f>+IF(ISNUMBER(DATA!AN592),DATA!AN592,"n/a")</f>
        <v>12109</v>
      </c>
      <c r="L4282" s="78">
        <f>+IF(ISNUMBER(DATA!AO592),DATA!AO592,"n/a")</f>
        <v>-4.1000000000000002E-2</v>
      </c>
      <c r="M4282" s="67"/>
      <c r="N4282" s="67"/>
      <c r="O4282" s="67"/>
      <c r="P4282" s="67"/>
      <c r="Q4282" s="67"/>
      <c r="S4282" s="71"/>
      <c r="U4282" s="71"/>
      <c r="W4282" s="71"/>
      <c r="Y4282" s="71"/>
    </row>
    <row r="4283" spans="1:25" s="70" customFormat="1" x14ac:dyDescent="0.2">
      <c r="A4283" s="67" t="s">
        <v>20</v>
      </c>
      <c r="B4283" s="67" t="s">
        <v>24</v>
      </c>
      <c r="C4283" s="67" t="s">
        <v>9</v>
      </c>
      <c r="D4283" s="67" t="s">
        <v>317</v>
      </c>
      <c r="E4283" s="87">
        <f>+IF(ISNUMBER(DATA!J593),DATA!J593,"n/a")</f>
        <v>3110</v>
      </c>
      <c r="F4283" s="78">
        <f>+IF(ISNUMBER(DATA!K593),DATA!K593,"n/a")</f>
        <v>0.82899999999999996</v>
      </c>
      <c r="G4283" s="87">
        <f>+IF(ISNUMBER(DATA!T593),DATA!T593,"n/a")</f>
        <v>8033</v>
      </c>
      <c r="H4283" s="78">
        <f>+IF(ISNUMBER(DATA!U593),DATA!U593,"n/a")</f>
        <v>0.48099999999999998</v>
      </c>
      <c r="I4283" s="87">
        <f>+IF(ISNUMBER(DATA!AD593),DATA!AD593,"n/a")</f>
        <v>15048</v>
      </c>
      <c r="J4283" s="78">
        <f>+IF(ISNUMBER(DATA!AE593),DATA!AE593,"n/a")</f>
        <v>0.379</v>
      </c>
      <c r="K4283" s="87">
        <f>+IF(ISNUMBER(DATA!AN593),DATA!AN593,"n/a")</f>
        <v>31065</v>
      </c>
      <c r="L4283" s="78">
        <f>+IF(ISNUMBER(DATA!AO593),DATA!AO593,"n/a")</f>
        <v>0.23200000000000001</v>
      </c>
      <c r="M4283" s="67"/>
      <c r="N4283" s="67"/>
      <c r="O4283" s="67"/>
      <c r="P4283" s="67"/>
      <c r="Q4283" s="67"/>
      <c r="S4283" s="71"/>
      <c r="U4283" s="71"/>
      <c r="W4283" s="71"/>
      <c r="Y4283" s="71"/>
    </row>
    <row r="4284" spans="1:25" s="70" customFormat="1" x14ac:dyDescent="0.2">
      <c r="A4284" s="67" t="s">
        <v>20</v>
      </c>
      <c r="B4284" s="67" t="s">
        <v>24</v>
      </c>
      <c r="C4284" s="67" t="s">
        <v>9</v>
      </c>
      <c r="D4284" s="67" t="s">
        <v>318</v>
      </c>
      <c r="E4284" s="87">
        <f>+IF(ISNUMBER(DATA!J594),DATA!J594,"n/a")</f>
        <v>2950</v>
      </c>
      <c r="F4284" s="78">
        <f>+IF(ISNUMBER(DATA!K594),DATA!K594,"n/a")</f>
        <v>0.27300000000000002</v>
      </c>
      <c r="G4284" s="87">
        <f>+IF(ISNUMBER(DATA!T594),DATA!T594,"n/a")</f>
        <v>7878</v>
      </c>
      <c r="H4284" s="78">
        <f>+IF(ISNUMBER(DATA!U594),DATA!U594,"n/a")</f>
        <v>0.159</v>
      </c>
      <c r="I4284" s="87">
        <f>+IF(ISNUMBER(DATA!AD594),DATA!AD594,"n/a")</f>
        <v>14731</v>
      </c>
      <c r="J4284" s="78">
        <f>+IF(ISNUMBER(DATA!AE594),DATA!AE594,"n/a")</f>
        <v>-1.0999999999999999E-2</v>
      </c>
      <c r="K4284" s="87">
        <f>+IF(ISNUMBER(DATA!AN594),DATA!AN594,"n/a")</f>
        <v>33523</v>
      </c>
      <c r="L4284" s="78">
        <f>+IF(ISNUMBER(DATA!AO594),DATA!AO594,"n/a")</f>
        <v>-0.112</v>
      </c>
      <c r="M4284" s="67"/>
      <c r="N4284" s="67"/>
      <c r="O4284" s="67"/>
      <c r="P4284" s="67"/>
      <c r="Q4284" s="67"/>
      <c r="S4284" s="71"/>
      <c r="U4284" s="71"/>
      <c r="W4284" s="71"/>
      <c r="Y4284" s="71"/>
    </row>
    <row r="4285" spans="1:25" s="70" customFormat="1" x14ac:dyDescent="0.2">
      <c r="A4285" s="67" t="s">
        <v>20</v>
      </c>
      <c r="B4285" s="67" t="s">
        <v>24</v>
      </c>
      <c r="C4285" s="67" t="s">
        <v>9</v>
      </c>
      <c r="D4285" s="67" t="s">
        <v>319</v>
      </c>
      <c r="E4285" s="87">
        <f>+IF(ISNUMBER(DATA!J595),DATA!J595,"n/a")</f>
        <v>1776</v>
      </c>
      <c r="F4285" s="78">
        <f>+IF(ISNUMBER(DATA!K595),DATA!K595,"n/a")</f>
        <v>-0.33</v>
      </c>
      <c r="G4285" s="87">
        <f>+IF(ISNUMBER(DATA!T595),DATA!T595,"n/a")</f>
        <v>5449</v>
      </c>
      <c r="H4285" s="78">
        <f>+IF(ISNUMBER(DATA!U595),DATA!U595,"n/a")</f>
        <v>-0.22800000000000001</v>
      </c>
      <c r="I4285" s="87">
        <f>+IF(ISNUMBER(DATA!AD595),DATA!AD595,"n/a")</f>
        <v>10626</v>
      </c>
      <c r="J4285" s="78">
        <f>+IF(ISNUMBER(DATA!AE595),DATA!AE595,"n/a")</f>
        <v>-0.219</v>
      </c>
      <c r="K4285" s="87">
        <f>+IF(ISNUMBER(DATA!AN595),DATA!AN595,"n/a")</f>
        <v>28104</v>
      </c>
      <c r="L4285" s="78">
        <f>+IF(ISNUMBER(DATA!AO595),DATA!AO595,"n/a")</f>
        <v>2E-3</v>
      </c>
      <c r="M4285" s="67"/>
      <c r="N4285" s="67"/>
      <c r="O4285" s="67"/>
      <c r="P4285" s="67"/>
      <c r="Q4285" s="67"/>
      <c r="S4285" s="71"/>
      <c r="U4285" s="71"/>
      <c r="W4285" s="71"/>
      <c r="Y4285" s="71"/>
    </row>
    <row r="4286" spans="1:25" s="70" customFormat="1" x14ac:dyDescent="0.2">
      <c r="A4286" s="67" t="s">
        <v>20</v>
      </c>
      <c r="B4286" s="67" t="s">
        <v>24</v>
      </c>
      <c r="C4286" s="67" t="s">
        <v>9</v>
      </c>
      <c r="D4286" s="67" t="s">
        <v>320</v>
      </c>
      <c r="E4286" s="87">
        <f>+IF(ISNUMBER(DATA!J596),DATA!J596,"n/a")</f>
        <v>1607</v>
      </c>
      <c r="F4286" s="78">
        <f>+IF(ISNUMBER(DATA!K596),DATA!K596,"n/a")</f>
        <v>-5.6000000000000001E-2</v>
      </c>
      <c r="G4286" s="87">
        <f>+IF(ISNUMBER(DATA!T596),DATA!T596,"n/a")</f>
        <v>4488</v>
      </c>
      <c r="H4286" s="78">
        <f>+IF(ISNUMBER(DATA!U596),DATA!U596,"n/a")</f>
        <v>-0.111</v>
      </c>
      <c r="I4286" s="87">
        <f>+IF(ISNUMBER(DATA!AD596),DATA!AD596,"n/a")</f>
        <v>9323</v>
      </c>
      <c r="J4286" s="78">
        <f>+IF(ISNUMBER(DATA!AE596),DATA!AE596,"n/a")</f>
        <v>-4.7E-2</v>
      </c>
      <c r="K4286" s="87">
        <f>+IF(ISNUMBER(DATA!AN596),DATA!AN596,"n/a")</f>
        <v>22794</v>
      </c>
      <c r="L4286" s="78">
        <f>+IF(ISNUMBER(DATA!AO596),DATA!AO596,"n/a")</f>
        <v>2.4E-2</v>
      </c>
      <c r="M4286" s="67"/>
      <c r="N4286" s="67"/>
      <c r="O4286" s="67"/>
      <c r="P4286" s="67"/>
      <c r="Q4286" s="67"/>
      <c r="S4286" s="71"/>
      <c r="U4286" s="71"/>
      <c r="W4286" s="71"/>
      <c r="Y4286" s="71"/>
    </row>
    <row r="4287" spans="1:25" s="70" customFormat="1" x14ac:dyDescent="0.2">
      <c r="A4287" s="67" t="s">
        <v>20</v>
      </c>
      <c r="B4287" s="67" t="s">
        <v>24</v>
      </c>
      <c r="C4287" s="67" t="s">
        <v>9</v>
      </c>
      <c r="D4287" s="67" t="s">
        <v>321</v>
      </c>
      <c r="E4287" s="87">
        <f>+IF(ISNUMBER(DATA!J597),DATA!J597,"n/a")</f>
        <v>1989</v>
      </c>
      <c r="F4287" s="78">
        <f>+IF(ISNUMBER(DATA!K597),DATA!K597,"n/a")</f>
        <v>-0.309</v>
      </c>
      <c r="G4287" s="87">
        <f>+IF(ISNUMBER(DATA!T597),DATA!T597,"n/a")</f>
        <v>6258</v>
      </c>
      <c r="H4287" s="78">
        <f>+IF(ISNUMBER(DATA!U597),DATA!U597,"n/a")</f>
        <v>-6.0999999999999999E-2</v>
      </c>
      <c r="I4287" s="87">
        <f>+IF(ISNUMBER(DATA!AD597),DATA!AD597,"n/a")</f>
        <v>11900</v>
      </c>
      <c r="J4287" s="78">
        <f>+IF(ISNUMBER(DATA!AE597),DATA!AE597,"n/a")</f>
        <v>1.7999999999999999E-2</v>
      </c>
      <c r="K4287" s="87">
        <f>+IF(ISNUMBER(DATA!AN597),DATA!AN597,"n/a")</f>
        <v>27513</v>
      </c>
      <c r="L4287" s="78">
        <f>+IF(ISNUMBER(DATA!AO597),DATA!AO597,"n/a")</f>
        <v>-4.3999999999999997E-2</v>
      </c>
      <c r="M4287" s="67"/>
      <c r="N4287" s="67"/>
      <c r="O4287" s="67"/>
      <c r="P4287" s="67"/>
      <c r="Q4287" s="67"/>
      <c r="S4287" s="71"/>
      <c r="U4287" s="71"/>
      <c r="W4287" s="71"/>
      <c r="Y4287" s="71"/>
    </row>
    <row r="4288" spans="1:25" s="70" customFormat="1" x14ac:dyDescent="0.2">
      <c r="A4288" s="67" t="s">
        <v>20</v>
      </c>
      <c r="B4288" s="67" t="s">
        <v>24</v>
      </c>
      <c r="C4288" s="67" t="s">
        <v>9</v>
      </c>
      <c r="D4288" s="67" t="s">
        <v>347</v>
      </c>
      <c r="E4288" s="87">
        <f>+IF(ISNUMBER(DATA!J598),DATA!J598,"n/a")</f>
        <v>695</v>
      </c>
      <c r="F4288" s="78">
        <f>+IF(ISNUMBER(DATA!K598),DATA!K598,"n/a")</f>
        <v>-2.1000000000000001E-2</v>
      </c>
      <c r="G4288" s="87">
        <f>+IF(ISNUMBER(DATA!T598),DATA!T598,"n/a")</f>
        <v>1938</v>
      </c>
      <c r="H4288" s="78">
        <f>+IF(ISNUMBER(DATA!U598),DATA!U598,"n/a")</f>
        <v>-8.6999999999999994E-2</v>
      </c>
      <c r="I4288" s="87">
        <f>+IF(ISNUMBER(DATA!AD598),DATA!AD598,"n/a")</f>
        <v>3892</v>
      </c>
      <c r="J4288" s="78">
        <f>+IF(ISNUMBER(DATA!AE598),DATA!AE598,"n/a")</f>
        <v>-0.16900000000000001</v>
      </c>
      <c r="K4288" s="87">
        <f>+IF(ISNUMBER(DATA!AN598),DATA!AN598,"n/a")</f>
        <v>8910</v>
      </c>
      <c r="L4288" s="78">
        <f>+IF(ISNUMBER(DATA!AO598),DATA!AO598,"n/a")</f>
        <v>-0.154</v>
      </c>
      <c r="M4288" s="67"/>
      <c r="N4288" s="67"/>
      <c r="O4288" s="67"/>
      <c r="P4288" s="67"/>
      <c r="Q4288" s="67"/>
      <c r="S4288" s="71"/>
      <c r="U4288" s="71"/>
      <c r="W4288" s="71"/>
      <c r="Y4288" s="71"/>
    </row>
    <row r="4289" spans="1:25" s="70" customFormat="1" x14ac:dyDescent="0.2">
      <c r="A4289" s="67" t="s">
        <v>20</v>
      </c>
      <c r="B4289" s="67" t="s">
        <v>24</v>
      </c>
      <c r="C4289" s="67" t="s">
        <v>9</v>
      </c>
      <c r="D4289" s="67" t="s">
        <v>348</v>
      </c>
      <c r="E4289" s="87">
        <f>+IF(ISNUMBER(DATA!J599),DATA!J599,"n/a")</f>
        <v>825</v>
      </c>
      <c r="F4289" s="78">
        <f>+IF(ISNUMBER(DATA!K599),DATA!K599,"n/a")</f>
        <v>0.14099999999999999</v>
      </c>
      <c r="G4289" s="87">
        <f>+IF(ISNUMBER(DATA!T599),DATA!T599,"n/a")</f>
        <v>2660</v>
      </c>
      <c r="H4289" s="78">
        <f>+IF(ISNUMBER(DATA!U599),DATA!U599,"n/a")</f>
        <v>0.155</v>
      </c>
      <c r="I4289" s="87">
        <f>+IF(ISNUMBER(DATA!AD599),DATA!AD599,"n/a")</f>
        <v>5415</v>
      </c>
      <c r="J4289" s="78">
        <f>+IF(ISNUMBER(DATA!AE599),DATA!AE599,"n/a")</f>
        <v>0.16400000000000001</v>
      </c>
      <c r="K4289" s="87">
        <f>+IF(ISNUMBER(DATA!AN599),DATA!AN599,"n/a")</f>
        <v>11589</v>
      </c>
      <c r="L4289" s="78">
        <f>+IF(ISNUMBER(DATA!AO599),DATA!AO599,"n/a")</f>
        <v>8.7999999999999995E-2</v>
      </c>
      <c r="M4289" s="67"/>
      <c r="N4289" s="67"/>
      <c r="O4289" s="67"/>
      <c r="P4289" s="67"/>
      <c r="Q4289" s="67"/>
      <c r="S4289" s="71"/>
      <c r="U4289" s="71"/>
      <c r="W4289" s="71"/>
      <c r="Y4289" s="71"/>
    </row>
    <row r="4290" spans="1:25" x14ac:dyDescent="0.2">
      <c r="E4290" s="101"/>
      <c r="F4290" s="103"/>
      <c r="G4290" s="101"/>
      <c r="H4290" s="103"/>
      <c r="I4290" s="101"/>
      <c r="J4290" s="103"/>
      <c r="K4290" s="101"/>
      <c r="L4290" s="103"/>
    </row>
    <row r="4291" spans="1:25" s="70" customFormat="1" x14ac:dyDescent="0.2">
      <c r="A4291" s="67" t="s">
        <v>20</v>
      </c>
      <c r="B4291" s="67" t="s">
        <v>24</v>
      </c>
      <c r="C4291" s="67" t="s">
        <v>25</v>
      </c>
      <c r="D4291" s="67" t="s">
        <v>274</v>
      </c>
      <c r="E4291" s="87">
        <f>+IF(ISNUMBER(DATA!L550),DATA!L550,"n/a")</f>
        <v>3625</v>
      </c>
      <c r="F4291" s="78">
        <f>+IF(ISNUMBER(DATA!M550),DATA!M550,"n/a")</f>
        <v>0.04</v>
      </c>
      <c r="G4291" s="87">
        <f>+IF(ISNUMBER(DATA!V550),DATA!V550,"n/a")</f>
        <v>10136</v>
      </c>
      <c r="H4291" s="78">
        <f>+IF(ISNUMBER(DATA!W550),DATA!W550,"n/a")</f>
        <v>4.4999999999999998E-2</v>
      </c>
      <c r="I4291" s="87">
        <f>+IF(ISNUMBER(DATA!AF550),DATA!AF550,"n/a")</f>
        <v>21532</v>
      </c>
      <c r="J4291" s="78">
        <f>+IF(ISNUMBER(DATA!AG550),DATA!AG550,"n/a")</f>
        <v>7.8E-2</v>
      </c>
      <c r="K4291" s="87">
        <f>+IF(ISNUMBER(DATA!AP550),DATA!AP550,"n/a")</f>
        <v>50275</v>
      </c>
      <c r="L4291" s="78">
        <f>+IF(ISNUMBER(DATA!AQ550),DATA!AQ550,"n/a")</f>
        <v>0.14399999999999999</v>
      </c>
      <c r="M4291" s="67"/>
      <c r="N4291" s="67"/>
      <c r="O4291" s="67"/>
      <c r="P4291" s="67"/>
      <c r="Q4291" s="67"/>
      <c r="S4291" s="71"/>
      <c r="U4291" s="71"/>
      <c r="W4291" s="71"/>
      <c r="Y4291" s="71"/>
    </row>
    <row r="4292" spans="1:25" s="70" customFormat="1" x14ac:dyDescent="0.2">
      <c r="A4292" s="67" t="s">
        <v>20</v>
      </c>
      <c r="B4292" s="67" t="s">
        <v>24</v>
      </c>
      <c r="C4292" s="67" t="s">
        <v>25</v>
      </c>
      <c r="D4292" s="67" t="s">
        <v>275</v>
      </c>
      <c r="E4292" s="87">
        <f>+IF(ISNUMBER(DATA!L551),DATA!L551,"n/a")</f>
        <v>9336</v>
      </c>
      <c r="F4292" s="78">
        <f>+IF(ISNUMBER(DATA!M551),DATA!M551,"n/a")</f>
        <v>-0.33800000000000002</v>
      </c>
      <c r="G4292" s="87">
        <f>+IF(ISNUMBER(DATA!V551),DATA!V551,"n/a")</f>
        <v>29402</v>
      </c>
      <c r="H4292" s="78">
        <f>+IF(ISNUMBER(DATA!W551),DATA!W551,"n/a")</f>
        <v>-0.125</v>
      </c>
      <c r="I4292" s="87">
        <f>+IF(ISNUMBER(DATA!AF551),DATA!AF551,"n/a")</f>
        <v>56971</v>
      </c>
      <c r="J4292" s="78">
        <f>+IF(ISNUMBER(DATA!AG551),DATA!AG551,"n/a")</f>
        <v>-4.9000000000000002E-2</v>
      </c>
      <c r="K4292" s="87">
        <f>+IF(ISNUMBER(DATA!AP551),DATA!AP551,"n/a")</f>
        <v>134294</v>
      </c>
      <c r="L4292" s="78">
        <f>+IF(ISNUMBER(DATA!AQ551),DATA!AQ551,"n/a")</f>
        <v>-1.9E-2</v>
      </c>
      <c r="M4292" s="67"/>
      <c r="N4292" s="67"/>
      <c r="O4292" s="67"/>
      <c r="P4292" s="67"/>
      <c r="Q4292" s="67"/>
      <c r="S4292" s="71"/>
      <c r="U4292" s="71"/>
      <c r="W4292" s="71"/>
      <c r="Y4292" s="71"/>
    </row>
    <row r="4293" spans="1:25" s="70" customFormat="1" x14ac:dyDescent="0.2">
      <c r="A4293" s="67" t="s">
        <v>20</v>
      </c>
      <c r="B4293" s="67" t="s">
        <v>24</v>
      </c>
      <c r="C4293" s="67" t="s">
        <v>25</v>
      </c>
      <c r="D4293" s="67" t="s">
        <v>276</v>
      </c>
      <c r="E4293" s="87">
        <f>+IF(ISNUMBER(DATA!L552),DATA!L552,"n/a")</f>
        <v>32255</v>
      </c>
      <c r="F4293" s="78">
        <f>+IF(ISNUMBER(DATA!M552),DATA!M552,"n/a")</f>
        <v>0.40799999999999997</v>
      </c>
      <c r="G4293" s="87">
        <f>+IF(ISNUMBER(DATA!V552),DATA!V552,"n/a")</f>
        <v>93620</v>
      </c>
      <c r="H4293" s="78">
        <f>+IF(ISNUMBER(DATA!W552),DATA!W552,"n/a")</f>
        <v>0.42</v>
      </c>
      <c r="I4293" s="87">
        <f>+IF(ISNUMBER(DATA!AF552),DATA!AF552,"n/a")</f>
        <v>177169</v>
      </c>
      <c r="J4293" s="78">
        <f>+IF(ISNUMBER(DATA!AG552),DATA!AG552,"n/a")</f>
        <v>0.37</v>
      </c>
      <c r="K4293" s="87">
        <f>+IF(ISNUMBER(DATA!AP552),DATA!AP552,"n/a")</f>
        <v>379434</v>
      </c>
      <c r="L4293" s="78">
        <f>+IF(ISNUMBER(DATA!AQ552),DATA!AQ552,"n/a")</f>
        <v>0.30199999999999999</v>
      </c>
      <c r="M4293" s="67"/>
      <c r="N4293" s="67"/>
      <c r="O4293" s="67"/>
      <c r="P4293" s="67"/>
      <c r="Q4293" s="67"/>
      <c r="S4293" s="71"/>
      <c r="U4293" s="71"/>
      <c r="W4293" s="71"/>
      <c r="Y4293" s="71"/>
    </row>
    <row r="4294" spans="1:25" s="70" customFormat="1" x14ac:dyDescent="0.2">
      <c r="A4294" s="67" t="s">
        <v>20</v>
      </c>
      <c r="B4294" s="67" t="s">
        <v>24</v>
      </c>
      <c r="C4294" s="67" t="s">
        <v>25</v>
      </c>
      <c r="D4294" s="67" t="s">
        <v>277</v>
      </c>
      <c r="E4294" s="87">
        <f>+IF(ISNUMBER(DATA!L553),DATA!L553,"n/a")</f>
        <v>4477</v>
      </c>
      <c r="F4294" s="78">
        <f>+IF(ISNUMBER(DATA!M553),DATA!M553,"n/a")</f>
        <v>-0.30099999999999999</v>
      </c>
      <c r="G4294" s="87">
        <f>+IF(ISNUMBER(DATA!V553),DATA!V553,"n/a")</f>
        <v>14614</v>
      </c>
      <c r="H4294" s="78">
        <f>+IF(ISNUMBER(DATA!W553),DATA!W553,"n/a")</f>
        <v>-7.9000000000000001E-2</v>
      </c>
      <c r="I4294" s="87">
        <f>+IF(ISNUMBER(DATA!AF553),DATA!AF553,"n/a")</f>
        <v>28561</v>
      </c>
      <c r="J4294" s="78">
        <f>+IF(ISNUMBER(DATA!AG553),DATA!AG553,"n/a")</f>
        <v>-2.7E-2</v>
      </c>
      <c r="K4294" s="87">
        <f>+IF(ISNUMBER(DATA!AP553),DATA!AP553,"n/a")</f>
        <v>68454</v>
      </c>
      <c r="L4294" s="78">
        <f>+IF(ISNUMBER(DATA!AQ553),DATA!AQ553,"n/a")</f>
        <v>-3.9E-2</v>
      </c>
      <c r="M4294" s="67"/>
      <c r="N4294" s="67"/>
      <c r="O4294" s="67"/>
      <c r="P4294" s="67"/>
      <c r="Q4294" s="67"/>
      <c r="S4294" s="71"/>
      <c r="U4294" s="71"/>
      <c r="W4294" s="71"/>
      <c r="Y4294" s="71"/>
    </row>
    <row r="4295" spans="1:25" s="70" customFormat="1" x14ac:dyDescent="0.2">
      <c r="A4295" s="67" t="s">
        <v>20</v>
      </c>
      <c r="B4295" s="67" t="s">
        <v>24</v>
      </c>
      <c r="C4295" s="67" t="s">
        <v>25</v>
      </c>
      <c r="D4295" s="67" t="s">
        <v>278</v>
      </c>
      <c r="E4295" s="87">
        <f>+IF(ISNUMBER(DATA!L554),DATA!L554,"n/a")</f>
        <v>18819</v>
      </c>
      <c r="F4295" s="78">
        <f>+IF(ISNUMBER(DATA!M554),DATA!M554,"n/a")</f>
        <v>0.17399999999999999</v>
      </c>
      <c r="G4295" s="87">
        <f>+IF(ISNUMBER(DATA!V554),DATA!V554,"n/a")</f>
        <v>58103</v>
      </c>
      <c r="H4295" s="78">
        <f>+IF(ISNUMBER(DATA!W554),DATA!W554,"n/a")</f>
        <v>0.26</v>
      </c>
      <c r="I4295" s="87">
        <f>+IF(ISNUMBER(DATA!AF554),DATA!AF554,"n/a")</f>
        <v>122203</v>
      </c>
      <c r="J4295" s="78">
        <f>+IF(ISNUMBER(DATA!AG554),DATA!AG554,"n/a")</f>
        <v>0.26700000000000002</v>
      </c>
      <c r="K4295" s="87">
        <f>+IF(ISNUMBER(DATA!AP554),DATA!AP554,"n/a")</f>
        <v>266342</v>
      </c>
      <c r="L4295" s="78">
        <f>+IF(ISNUMBER(DATA!AQ554),DATA!AQ554,"n/a")</f>
        <v>0.252</v>
      </c>
      <c r="M4295" s="67"/>
      <c r="N4295" s="67"/>
      <c r="O4295" s="67"/>
      <c r="P4295" s="67"/>
      <c r="Q4295" s="67"/>
      <c r="S4295" s="71"/>
      <c r="U4295" s="71"/>
      <c r="W4295" s="71"/>
      <c r="Y4295" s="71"/>
    </row>
    <row r="4296" spans="1:25" s="70" customFormat="1" x14ac:dyDescent="0.2">
      <c r="A4296" s="67" t="s">
        <v>20</v>
      </c>
      <c r="B4296" s="67" t="s">
        <v>24</v>
      </c>
      <c r="C4296" s="67" t="s">
        <v>25</v>
      </c>
      <c r="D4296" s="67" t="s">
        <v>279</v>
      </c>
      <c r="E4296" s="87">
        <f>+IF(ISNUMBER(DATA!L555),DATA!L555,"n/a")</f>
        <v>21049</v>
      </c>
      <c r="F4296" s="78">
        <f>+IF(ISNUMBER(DATA!M555),DATA!M555,"n/a")</f>
        <v>1.1579999999999999</v>
      </c>
      <c r="G4296" s="87">
        <f>+IF(ISNUMBER(DATA!V555),DATA!V555,"n/a")</f>
        <v>60386</v>
      </c>
      <c r="H4296" s="78">
        <f>+IF(ISNUMBER(DATA!W555),DATA!W555,"n/a")</f>
        <v>1.1819999999999999</v>
      </c>
      <c r="I4296" s="87">
        <f>+IF(ISNUMBER(DATA!AF555),DATA!AF555,"n/a")</f>
        <v>116322</v>
      </c>
      <c r="J4296" s="78">
        <f>+IF(ISNUMBER(DATA!AG555),DATA!AG555,"n/a")</f>
        <v>0.998</v>
      </c>
      <c r="K4296" s="87">
        <f>+IF(ISNUMBER(DATA!AP555),DATA!AP555,"n/a")</f>
        <v>232761</v>
      </c>
      <c r="L4296" s="78">
        <f>+IF(ISNUMBER(DATA!AQ555),DATA!AQ555,"n/a")</f>
        <v>0.76600000000000001</v>
      </c>
      <c r="M4296" s="67"/>
      <c r="N4296" s="67"/>
      <c r="O4296" s="67"/>
      <c r="P4296" s="67"/>
      <c r="Q4296" s="67"/>
      <c r="S4296" s="71"/>
      <c r="U4296" s="71"/>
      <c r="W4296" s="71"/>
      <c r="Y4296" s="71"/>
    </row>
    <row r="4297" spans="1:25" s="70" customFormat="1" x14ac:dyDescent="0.2">
      <c r="A4297" s="67" t="s">
        <v>20</v>
      </c>
      <c r="B4297" s="67" t="s">
        <v>24</v>
      </c>
      <c r="C4297" s="67" t="s">
        <v>25</v>
      </c>
      <c r="D4297" s="67" t="s">
        <v>280</v>
      </c>
      <c r="E4297" s="87">
        <f>+IF(ISNUMBER(DATA!L556),DATA!L556,"n/a")</f>
        <v>4566</v>
      </c>
      <c r="F4297" s="78">
        <f>+IF(ISNUMBER(DATA!M556),DATA!M556,"n/a")</f>
        <v>0.33900000000000002</v>
      </c>
      <c r="G4297" s="87">
        <f>+IF(ISNUMBER(DATA!V556),DATA!V556,"n/a")</f>
        <v>13567</v>
      </c>
      <c r="H4297" s="78">
        <f>+IF(ISNUMBER(DATA!W556),DATA!W556,"n/a")</f>
        <v>0.26900000000000002</v>
      </c>
      <c r="I4297" s="87">
        <f>+IF(ISNUMBER(DATA!AF556),DATA!AF556,"n/a")</f>
        <v>24283</v>
      </c>
      <c r="J4297" s="78">
        <f>+IF(ISNUMBER(DATA!AG556),DATA!AG556,"n/a")</f>
        <v>0.186</v>
      </c>
      <c r="K4297" s="87">
        <f>+IF(ISNUMBER(DATA!AP556),DATA!AP556,"n/a")</f>
        <v>53637</v>
      </c>
      <c r="L4297" s="78">
        <f>+IF(ISNUMBER(DATA!AQ556),DATA!AQ556,"n/a")</f>
        <v>0.23499999999999999</v>
      </c>
      <c r="M4297" s="67"/>
      <c r="N4297" s="67"/>
      <c r="O4297" s="67"/>
      <c r="P4297" s="67"/>
      <c r="Q4297" s="67"/>
      <c r="S4297" s="71"/>
      <c r="U4297" s="71"/>
      <c r="W4297" s="71"/>
      <c r="Y4297" s="71"/>
    </row>
    <row r="4298" spans="1:25" s="70" customFormat="1" x14ac:dyDescent="0.2">
      <c r="A4298" s="67" t="s">
        <v>20</v>
      </c>
      <c r="B4298" s="67" t="s">
        <v>24</v>
      </c>
      <c r="C4298" s="67" t="s">
        <v>25</v>
      </c>
      <c r="D4298" s="67" t="s">
        <v>281</v>
      </c>
      <c r="E4298" s="87">
        <f>+IF(ISNUMBER(DATA!L557),DATA!L557,"n/a")</f>
        <v>7279</v>
      </c>
      <c r="F4298" s="78">
        <f>+IF(ISNUMBER(DATA!M557),DATA!M557,"n/a")</f>
        <v>0.34699999999999998</v>
      </c>
      <c r="G4298" s="87">
        <f>+IF(ISNUMBER(DATA!V557),DATA!V557,"n/a")</f>
        <v>19701</v>
      </c>
      <c r="H4298" s="78">
        <f>+IF(ISNUMBER(DATA!W557),DATA!W557,"n/a")</f>
        <v>0.38800000000000001</v>
      </c>
      <c r="I4298" s="87">
        <f>+IF(ISNUMBER(DATA!AF557),DATA!AF557,"n/a")</f>
        <v>39099</v>
      </c>
      <c r="J4298" s="78">
        <f>+IF(ISNUMBER(DATA!AG557),DATA!AG557,"n/a")</f>
        <v>0.32200000000000001</v>
      </c>
      <c r="K4298" s="87">
        <f>+IF(ISNUMBER(DATA!AP557),DATA!AP557,"n/a")</f>
        <v>87625</v>
      </c>
      <c r="L4298" s="78">
        <f>+IF(ISNUMBER(DATA!AQ557),DATA!AQ557,"n/a")</f>
        <v>0.20599999999999999</v>
      </c>
      <c r="M4298" s="67"/>
      <c r="N4298" s="67"/>
      <c r="O4298" s="67"/>
      <c r="P4298" s="67"/>
      <c r="Q4298" s="67"/>
      <c r="S4298" s="71"/>
      <c r="U4298" s="71"/>
      <c r="W4298" s="71"/>
      <c r="Y4298" s="71"/>
    </row>
    <row r="4299" spans="1:25" s="70" customFormat="1" x14ac:dyDescent="0.2">
      <c r="A4299" s="67" t="s">
        <v>20</v>
      </c>
      <c r="B4299" s="67" t="s">
        <v>24</v>
      </c>
      <c r="C4299" s="67" t="s">
        <v>25</v>
      </c>
      <c r="D4299" s="67" t="s">
        <v>282</v>
      </c>
      <c r="E4299" s="87">
        <f>+IF(ISNUMBER(DATA!L558),DATA!L558,"n/a")</f>
        <v>3929</v>
      </c>
      <c r="F4299" s="78">
        <f>+IF(ISNUMBER(DATA!M558),DATA!M558,"n/a")</f>
        <v>-0.36</v>
      </c>
      <c r="G4299" s="87">
        <f>+IF(ISNUMBER(DATA!V558),DATA!V558,"n/a")</f>
        <v>11275</v>
      </c>
      <c r="H4299" s="78">
        <f>+IF(ISNUMBER(DATA!W558),DATA!W558,"n/a")</f>
        <v>-0.4</v>
      </c>
      <c r="I4299" s="87">
        <f>+IF(ISNUMBER(DATA!AF558),DATA!AF558,"n/a")</f>
        <v>22445</v>
      </c>
      <c r="J4299" s="78">
        <f>+IF(ISNUMBER(DATA!AG558),DATA!AG558,"n/a")</f>
        <v>-0.42</v>
      </c>
      <c r="K4299" s="87">
        <f>+IF(ISNUMBER(DATA!AP558),DATA!AP558,"n/a")</f>
        <v>52362</v>
      </c>
      <c r="L4299" s="78">
        <f>+IF(ISNUMBER(DATA!AQ558),DATA!AQ558,"n/a")</f>
        <v>-0.4</v>
      </c>
      <c r="M4299" s="67"/>
      <c r="N4299" s="67"/>
      <c r="O4299" s="67"/>
      <c r="P4299" s="67"/>
      <c r="Q4299" s="67"/>
      <c r="S4299" s="71"/>
      <c r="U4299" s="71"/>
      <c r="W4299" s="71"/>
      <c r="Y4299" s="71"/>
    </row>
    <row r="4300" spans="1:25" s="70" customFormat="1" x14ac:dyDescent="0.2">
      <c r="A4300" s="67" t="s">
        <v>20</v>
      </c>
      <c r="B4300" s="67" t="s">
        <v>24</v>
      </c>
      <c r="C4300" s="67" t="s">
        <v>25</v>
      </c>
      <c r="D4300" s="67" t="s">
        <v>283</v>
      </c>
      <c r="E4300" s="87">
        <f>+IF(ISNUMBER(DATA!L559),DATA!L559,"n/a")</f>
        <v>2957</v>
      </c>
      <c r="F4300" s="78">
        <f>+IF(ISNUMBER(DATA!M559),DATA!M559,"n/a")</f>
        <v>-0.373</v>
      </c>
      <c r="G4300" s="87">
        <f>+IF(ISNUMBER(DATA!V559),DATA!V559,"n/a")</f>
        <v>9918</v>
      </c>
      <c r="H4300" s="78">
        <f>+IF(ISNUMBER(DATA!W559),DATA!W559,"n/a")</f>
        <v>-0.29599999999999999</v>
      </c>
      <c r="I4300" s="87">
        <f>+IF(ISNUMBER(DATA!AF559),DATA!AF559,"n/a")</f>
        <v>23471</v>
      </c>
      <c r="J4300" s="78">
        <f>+IF(ISNUMBER(DATA!AG559),DATA!AG559,"n/a")</f>
        <v>-0.157</v>
      </c>
      <c r="K4300" s="87">
        <f>+IF(ISNUMBER(DATA!AP559),DATA!AP559,"n/a")</f>
        <v>58500</v>
      </c>
      <c r="L4300" s="78">
        <f>+IF(ISNUMBER(DATA!AQ559),DATA!AQ559,"n/a")</f>
        <v>0.20200000000000001</v>
      </c>
      <c r="M4300" s="67"/>
      <c r="N4300" s="67"/>
      <c r="O4300" s="67"/>
      <c r="P4300" s="67"/>
      <c r="Q4300" s="67"/>
      <c r="S4300" s="71"/>
      <c r="U4300" s="71"/>
      <c r="W4300" s="71"/>
      <c r="Y4300" s="71"/>
    </row>
    <row r="4301" spans="1:25" s="70" customFormat="1" x14ac:dyDescent="0.2">
      <c r="A4301" s="67" t="s">
        <v>20</v>
      </c>
      <c r="B4301" s="67" t="s">
        <v>24</v>
      </c>
      <c r="C4301" s="67" t="s">
        <v>25</v>
      </c>
      <c r="D4301" s="67" t="s">
        <v>284</v>
      </c>
      <c r="E4301" s="87">
        <f>+IF(ISNUMBER(DATA!L560),DATA!L560,"n/a")</f>
        <v>4581</v>
      </c>
      <c r="F4301" s="78">
        <f>+IF(ISNUMBER(DATA!M560),DATA!M560,"n/a")</f>
        <v>-0.14899999999999999</v>
      </c>
      <c r="G4301" s="87">
        <f>+IF(ISNUMBER(DATA!V560),DATA!V560,"n/a")</f>
        <v>13297</v>
      </c>
      <c r="H4301" s="78">
        <f>+IF(ISNUMBER(DATA!W560),DATA!W560,"n/a")</f>
        <v>-0.155</v>
      </c>
      <c r="I4301" s="87">
        <f>+IF(ISNUMBER(DATA!AF560),DATA!AF560,"n/a")</f>
        <v>27370</v>
      </c>
      <c r="J4301" s="78">
        <f>+IF(ISNUMBER(DATA!AG560),DATA!AG560,"n/a")</f>
        <v>-0.2</v>
      </c>
      <c r="K4301" s="87">
        <f>+IF(ISNUMBER(DATA!AP560),DATA!AP560,"n/a")</f>
        <v>62270</v>
      </c>
      <c r="L4301" s="78">
        <f>+IF(ISNUMBER(DATA!AQ560),DATA!AQ560,"n/a")</f>
        <v>-0.14699999999999999</v>
      </c>
      <c r="M4301" s="67"/>
      <c r="N4301" s="67"/>
      <c r="O4301" s="67"/>
      <c r="P4301" s="67"/>
      <c r="Q4301" s="67"/>
      <c r="S4301" s="71"/>
      <c r="U4301" s="71"/>
      <c r="W4301" s="71"/>
      <c r="Y4301" s="71"/>
    </row>
    <row r="4302" spans="1:25" s="70" customFormat="1" x14ac:dyDescent="0.2">
      <c r="A4302" s="67" t="s">
        <v>20</v>
      </c>
      <c r="B4302" s="67" t="s">
        <v>24</v>
      </c>
      <c r="C4302" s="67" t="s">
        <v>25</v>
      </c>
      <c r="D4302" s="67" t="s">
        <v>285</v>
      </c>
      <c r="E4302" s="87">
        <f>+IF(ISNUMBER(DATA!L561),DATA!L561,"n/a")</f>
        <v>5139</v>
      </c>
      <c r="F4302" s="78">
        <f>+IF(ISNUMBER(DATA!M561),DATA!M561,"n/a")</f>
        <v>0.222</v>
      </c>
      <c r="G4302" s="87">
        <f>+IF(ISNUMBER(DATA!V561),DATA!V561,"n/a")</f>
        <v>15579</v>
      </c>
      <c r="H4302" s="78">
        <f>+IF(ISNUMBER(DATA!W561),DATA!W561,"n/a")</f>
        <v>0.24199999999999999</v>
      </c>
      <c r="I4302" s="87">
        <f>+IF(ISNUMBER(DATA!AF561),DATA!AF561,"n/a")</f>
        <v>29711</v>
      </c>
      <c r="J4302" s="78">
        <f>+IF(ISNUMBER(DATA!AG561),DATA!AG561,"n/a")</f>
        <v>0.28299999999999997</v>
      </c>
      <c r="K4302" s="87">
        <f>+IF(ISNUMBER(DATA!AP561),DATA!AP561,"n/a")</f>
        <v>61151</v>
      </c>
      <c r="L4302" s="78">
        <f>+IF(ISNUMBER(DATA!AQ561),DATA!AQ561,"n/a")</f>
        <v>0.30099999999999999</v>
      </c>
      <c r="M4302" s="67"/>
      <c r="N4302" s="67"/>
      <c r="O4302" s="67"/>
      <c r="P4302" s="67"/>
      <c r="Q4302" s="67"/>
      <c r="S4302" s="71"/>
      <c r="U4302" s="71"/>
      <c r="W4302" s="71"/>
      <c r="Y4302" s="71"/>
    </row>
    <row r="4303" spans="1:25" s="70" customFormat="1" x14ac:dyDescent="0.2">
      <c r="A4303" s="67" t="s">
        <v>20</v>
      </c>
      <c r="B4303" s="67" t="s">
        <v>24</v>
      </c>
      <c r="C4303" s="67" t="s">
        <v>25</v>
      </c>
      <c r="D4303" s="67" t="s">
        <v>286</v>
      </c>
      <c r="E4303" s="87">
        <f>+IF(ISNUMBER(DATA!L562),DATA!L562,"n/a")</f>
        <v>6950</v>
      </c>
      <c r="F4303" s="78">
        <f>+IF(ISNUMBER(DATA!M562),DATA!M562,"n/a")</f>
        <v>0.14599999999999999</v>
      </c>
      <c r="G4303" s="87">
        <f>+IF(ISNUMBER(DATA!V562),DATA!V562,"n/a")</f>
        <v>18993</v>
      </c>
      <c r="H4303" s="78">
        <f>+IF(ISNUMBER(DATA!W562),DATA!W562,"n/a")</f>
        <v>9.1999999999999998E-2</v>
      </c>
      <c r="I4303" s="87">
        <f>+IF(ISNUMBER(DATA!AF562),DATA!AF562,"n/a")</f>
        <v>38672</v>
      </c>
      <c r="J4303" s="78">
        <f>+IF(ISNUMBER(DATA!AG562),DATA!AG562,"n/a")</f>
        <v>0.11899999999999999</v>
      </c>
      <c r="K4303" s="87">
        <f>+IF(ISNUMBER(DATA!AP562),DATA!AP562,"n/a")</f>
        <v>86757</v>
      </c>
      <c r="L4303" s="78">
        <f>+IF(ISNUMBER(DATA!AQ562),DATA!AQ562,"n/a")</f>
        <v>0.14899999999999999</v>
      </c>
      <c r="M4303" s="67"/>
      <c r="N4303" s="67"/>
      <c r="O4303" s="67"/>
      <c r="P4303" s="67"/>
      <c r="Q4303" s="67"/>
      <c r="S4303" s="71"/>
      <c r="U4303" s="71"/>
      <c r="W4303" s="71"/>
      <c r="Y4303" s="71"/>
    </row>
    <row r="4304" spans="1:25" s="70" customFormat="1" x14ac:dyDescent="0.2">
      <c r="A4304" s="67" t="s">
        <v>20</v>
      </c>
      <c r="B4304" s="67" t="s">
        <v>24</v>
      </c>
      <c r="C4304" s="67" t="s">
        <v>25</v>
      </c>
      <c r="D4304" s="67" t="s">
        <v>287</v>
      </c>
      <c r="E4304" s="87">
        <f>+IF(ISNUMBER(DATA!L563),DATA!L563,"n/a")</f>
        <v>9903</v>
      </c>
      <c r="F4304" s="78">
        <f>+IF(ISNUMBER(DATA!M563),DATA!M563,"n/a")</f>
        <v>6.0999999999999999E-2</v>
      </c>
      <c r="G4304" s="87">
        <f>+IF(ISNUMBER(DATA!V563),DATA!V563,"n/a")</f>
        <v>25713</v>
      </c>
      <c r="H4304" s="78">
        <f>+IF(ISNUMBER(DATA!W563),DATA!W563,"n/a")</f>
        <v>-8.8999999999999996E-2</v>
      </c>
      <c r="I4304" s="87">
        <f>+IF(ISNUMBER(DATA!AF563),DATA!AF563,"n/a")</f>
        <v>52545</v>
      </c>
      <c r="J4304" s="78">
        <f>+IF(ISNUMBER(DATA!AG563),DATA!AG563,"n/a")</f>
        <v>-0.161</v>
      </c>
      <c r="K4304" s="87">
        <f>+IF(ISNUMBER(DATA!AP563),DATA!AP563,"n/a")</f>
        <v>117332</v>
      </c>
      <c r="L4304" s="78">
        <f>+IF(ISNUMBER(DATA!AQ563),DATA!AQ563,"n/a")</f>
        <v>-0.214</v>
      </c>
      <c r="M4304" s="67"/>
      <c r="N4304" s="67"/>
      <c r="O4304" s="67"/>
      <c r="P4304" s="67"/>
      <c r="Q4304" s="67"/>
      <c r="S4304" s="71"/>
      <c r="U4304" s="71"/>
      <c r="W4304" s="71"/>
      <c r="Y4304" s="71"/>
    </row>
    <row r="4305" spans="1:25" s="70" customFormat="1" x14ac:dyDescent="0.2">
      <c r="A4305" s="67" t="s">
        <v>20</v>
      </c>
      <c r="B4305" s="67" t="s">
        <v>24</v>
      </c>
      <c r="C4305" s="67" t="s">
        <v>25</v>
      </c>
      <c r="D4305" s="67" t="s">
        <v>288</v>
      </c>
      <c r="E4305" s="87">
        <f>+IF(ISNUMBER(DATA!L564),DATA!L564,"n/a")</f>
        <v>3850</v>
      </c>
      <c r="F4305" s="78">
        <f>+IF(ISNUMBER(DATA!M564),DATA!M564,"n/a")</f>
        <v>5.5E-2</v>
      </c>
      <c r="G4305" s="87">
        <f>+IF(ISNUMBER(DATA!V564),DATA!V564,"n/a")</f>
        <v>11294</v>
      </c>
      <c r="H4305" s="78">
        <f>+IF(ISNUMBER(DATA!W564),DATA!W564,"n/a")</f>
        <v>5.7000000000000002E-2</v>
      </c>
      <c r="I4305" s="87">
        <f>+IF(ISNUMBER(DATA!AF564),DATA!AF564,"n/a")</f>
        <v>26754</v>
      </c>
      <c r="J4305" s="78">
        <f>+IF(ISNUMBER(DATA!AG564),DATA!AG564,"n/a")</f>
        <v>0.16200000000000001</v>
      </c>
      <c r="K4305" s="87">
        <f>+IF(ISNUMBER(DATA!AP564),DATA!AP564,"n/a")</f>
        <v>59054</v>
      </c>
      <c r="L4305" s="78">
        <f>+IF(ISNUMBER(DATA!AQ564),DATA!AQ564,"n/a")</f>
        <v>5.8000000000000003E-2</v>
      </c>
      <c r="M4305" s="67"/>
      <c r="N4305" s="67"/>
      <c r="O4305" s="67"/>
      <c r="P4305" s="67"/>
      <c r="Q4305" s="67"/>
      <c r="S4305" s="71"/>
      <c r="U4305" s="71"/>
      <c r="W4305" s="71"/>
      <c r="Y4305" s="71"/>
    </row>
    <row r="4306" spans="1:25" s="70" customFormat="1" x14ac:dyDescent="0.2">
      <c r="A4306" s="67" t="s">
        <v>20</v>
      </c>
      <c r="B4306" s="67" t="s">
        <v>24</v>
      </c>
      <c r="C4306" s="67" t="s">
        <v>25</v>
      </c>
      <c r="D4306" s="67" t="s">
        <v>289</v>
      </c>
      <c r="E4306" s="87">
        <f>+IF(ISNUMBER(DATA!L565),DATA!L565,"n/a")</f>
        <v>11766</v>
      </c>
      <c r="F4306" s="78">
        <f>+IF(ISNUMBER(DATA!M565),DATA!M565,"n/a")</f>
        <v>0.185</v>
      </c>
      <c r="G4306" s="87">
        <f>+IF(ISNUMBER(DATA!V565),DATA!V565,"n/a")</f>
        <v>35462</v>
      </c>
      <c r="H4306" s="78">
        <f>+IF(ISNUMBER(DATA!W565),DATA!W565,"n/a")</f>
        <v>0.27</v>
      </c>
      <c r="I4306" s="87">
        <f>+IF(ISNUMBER(DATA!AF565),DATA!AF565,"n/a")</f>
        <v>70221</v>
      </c>
      <c r="J4306" s="78">
        <f>+IF(ISNUMBER(DATA!AG565),DATA!AG565,"n/a")</f>
        <v>0.27500000000000002</v>
      </c>
      <c r="K4306" s="87">
        <f>+IF(ISNUMBER(DATA!AP565),DATA!AP565,"n/a")</f>
        <v>150793</v>
      </c>
      <c r="L4306" s="78">
        <f>+IF(ISNUMBER(DATA!AQ565),DATA!AQ565,"n/a")</f>
        <v>0.24199999999999999</v>
      </c>
      <c r="M4306" s="67"/>
      <c r="N4306" s="67"/>
      <c r="O4306" s="67"/>
      <c r="P4306" s="67"/>
      <c r="Q4306" s="67"/>
      <c r="S4306" s="71"/>
      <c r="U4306" s="71"/>
      <c r="W4306" s="71"/>
      <c r="Y4306" s="71"/>
    </row>
    <row r="4307" spans="1:25" s="70" customFormat="1" x14ac:dyDescent="0.2">
      <c r="A4307" s="67" t="s">
        <v>20</v>
      </c>
      <c r="B4307" s="67" t="s">
        <v>24</v>
      </c>
      <c r="C4307" s="67" t="s">
        <v>25</v>
      </c>
      <c r="D4307" s="67" t="s">
        <v>290</v>
      </c>
      <c r="E4307" s="87">
        <f>+IF(ISNUMBER(DATA!L566),DATA!L566,"n/a")</f>
        <v>7526</v>
      </c>
      <c r="F4307" s="78">
        <f>+IF(ISNUMBER(DATA!M566),DATA!M566,"n/a")</f>
        <v>6.3E-2</v>
      </c>
      <c r="G4307" s="87">
        <f>+IF(ISNUMBER(DATA!V566),DATA!V566,"n/a")</f>
        <v>21146</v>
      </c>
      <c r="H4307" s="78">
        <f>+IF(ISNUMBER(DATA!W566),DATA!W566,"n/a")</f>
        <v>7.9000000000000001E-2</v>
      </c>
      <c r="I4307" s="87">
        <f>+IF(ISNUMBER(DATA!AF566),DATA!AF566,"n/a")</f>
        <v>43480</v>
      </c>
      <c r="J4307" s="78">
        <f>+IF(ISNUMBER(DATA!AG566),DATA!AG566,"n/a")</f>
        <v>6.7000000000000004E-2</v>
      </c>
      <c r="K4307" s="87">
        <f>+IF(ISNUMBER(DATA!AP566),DATA!AP566,"n/a")</f>
        <v>100496</v>
      </c>
      <c r="L4307" s="78">
        <f>+IF(ISNUMBER(DATA!AQ566),DATA!AQ566,"n/a")</f>
        <v>8.8999999999999996E-2</v>
      </c>
      <c r="M4307" s="67"/>
      <c r="N4307" s="67"/>
      <c r="O4307" s="67"/>
      <c r="P4307" s="67"/>
      <c r="Q4307" s="67"/>
      <c r="S4307" s="71"/>
      <c r="U4307" s="71"/>
      <c r="W4307" s="71"/>
      <c r="Y4307" s="71"/>
    </row>
    <row r="4308" spans="1:25" s="70" customFormat="1" x14ac:dyDescent="0.2">
      <c r="A4308" s="67" t="s">
        <v>20</v>
      </c>
      <c r="B4308" s="67" t="s">
        <v>24</v>
      </c>
      <c r="C4308" s="67" t="s">
        <v>25</v>
      </c>
      <c r="D4308" s="67" t="s">
        <v>291</v>
      </c>
      <c r="E4308" s="87">
        <f>+IF(ISNUMBER(DATA!L567),DATA!L567,"n/a")</f>
        <v>6143</v>
      </c>
      <c r="F4308" s="78">
        <f>+IF(ISNUMBER(DATA!M567),DATA!M567,"n/a")</f>
        <v>0.29099999999999998</v>
      </c>
      <c r="G4308" s="87">
        <f>+IF(ISNUMBER(DATA!V567),DATA!V567,"n/a")</f>
        <v>19155</v>
      </c>
      <c r="H4308" s="78">
        <f>+IF(ISNUMBER(DATA!W567),DATA!W567,"n/a")</f>
        <v>0.27800000000000002</v>
      </c>
      <c r="I4308" s="87">
        <f>+IF(ISNUMBER(DATA!AF567),DATA!AF567,"n/a")</f>
        <v>36927</v>
      </c>
      <c r="J4308" s="78">
        <f>+IF(ISNUMBER(DATA!AG567),DATA!AG567,"n/a")</f>
        <v>0.308</v>
      </c>
      <c r="K4308" s="87">
        <f>+IF(ISNUMBER(DATA!AP567),DATA!AP567,"n/a")</f>
        <v>74604</v>
      </c>
      <c r="L4308" s="78">
        <f>+IF(ISNUMBER(DATA!AQ567),DATA!AQ567,"n/a")</f>
        <v>0.23899999999999999</v>
      </c>
      <c r="M4308" s="67"/>
      <c r="N4308" s="67"/>
      <c r="O4308" s="67"/>
      <c r="P4308" s="67"/>
      <c r="Q4308" s="67"/>
      <c r="S4308" s="71"/>
      <c r="U4308" s="71"/>
      <c r="W4308" s="71"/>
      <c r="Y4308" s="71"/>
    </row>
    <row r="4309" spans="1:25" s="70" customFormat="1" x14ac:dyDescent="0.2">
      <c r="A4309" s="67" t="s">
        <v>20</v>
      </c>
      <c r="B4309" s="67" t="s">
        <v>24</v>
      </c>
      <c r="C4309" s="67" t="s">
        <v>25</v>
      </c>
      <c r="D4309" s="67" t="s">
        <v>292</v>
      </c>
      <c r="E4309" s="87">
        <f>+IF(ISNUMBER(DATA!L568),DATA!L568,"n/a")</f>
        <v>2525</v>
      </c>
      <c r="F4309" s="78">
        <f>+IF(ISNUMBER(DATA!M568),DATA!M568,"n/a")</f>
        <v>-0.26500000000000001</v>
      </c>
      <c r="G4309" s="87">
        <f>+IF(ISNUMBER(DATA!V568),DATA!V568,"n/a")</f>
        <v>7644</v>
      </c>
      <c r="H4309" s="78">
        <f>+IF(ISNUMBER(DATA!W568),DATA!W568,"n/a")</f>
        <v>-0.215</v>
      </c>
      <c r="I4309" s="87">
        <f>+IF(ISNUMBER(DATA!AF568),DATA!AF568,"n/a")</f>
        <v>16558</v>
      </c>
      <c r="J4309" s="78">
        <f>+IF(ISNUMBER(DATA!AG568),DATA!AG568,"n/a")</f>
        <v>-0.161</v>
      </c>
      <c r="K4309" s="87">
        <f>+IF(ISNUMBER(DATA!AP568),DATA!AP568,"n/a")</f>
        <v>37528</v>
      </c>
      <c r="L4309" s="78">
        <f>+IF(ISNUMBER(DATA!AQ568),DATA!AQ568,"n/a")</f>
        <v>-0.121</v>
      </c>
      <c r="M4309" s="67"/>
      <c r="N4309" s="67"/>
      <c r="O4309" s="67"/>
      <c r="P4309" s="67"/>
      <c r="Q4309" s="67"/>
      <c r="S4309" s="71"/>
      <c r="U4309" s="71"/>
      <c r="W4309" s="71"/>
      <c r="Y4309" s="71"/>
    </row>
    <row r="4310" spans="1:25" s="70" customFormat="1" x14ac:dyDescent="0.2">
      <c r="A4310" s="67" t="s">
        <v>20</v>
      </c>
      <c r="B4310" s="67" t="s">
        <v>24</v>
      </c>
      <c r="C4310" s="67" t="s">
        <v>25</v>
      </c>
      <c r="D4310" s="67" t="s">
        <v>293</v>
      </c>
      <c r="E4310" s="87">
        <f>+IF(ISNUMBER(DATA!L569),DATA!L569,"n/a")</f>
        <v>3784</v>
      </c>
      <c r="F4310" s="78">
        <f>+IF(ISNUMBER(DATA!M569),DATA!M569,"n/a")</f>
        <v>-0.29099999999999998</v>
      </c>
      <c r="G4310" s="87">
        <f>+IF(ISNUMBER(DATA!V569),DATA!V569,"n/a")</f>
        <v>11709</v>
      </c>
      <c r="H4310" s="78">
        <f>+IF(ISNUMBER(DATA!W569),DATA!W569,"n/a")</f>
        <v>-8.2000000000000003E-2</v>
      </c>
      <c r="I4310" s="87">
        <f>+IF(ISNUMBER(DATA!AF569),DATA!AF569,"n/a")</f>
        <v>22568</v>
      </c>
      <c r="J4310" s="78">
        <f>+IF(ISNUMBER(DATA!AG569),DATA!AG569,"n/a")</f>
        <v>-3.2000000000000001E-2</v>
      </c>
      <c r="K4310" s="87">
        <f>+IF(ISNUMBER(DATA!AP569),DATA!AP569,"n/a")</f>
        <v>52180</v>
      </c>
      <c r="L4310" s="78">
        <f>+IF(ISNUMBER(DATA!AQ569),DATA!AQ569,"n/a")</f>
        <v>-0.104</v>
      </c>
      <c r="M4310" s="67"/>
      <c r="N4310" s="67"/>
      <c r="O4310" s="67"/>
      <c r="P4310" s="67"/>
      <c r="Q4310" s="67"/>
      <c r="S4310" s="71"/>
      <c r="U4310" s="71"/>
      <c r="W4310" s="71"/>
      <c r="Y4310" s="71"/>
    </row>
    <row r="4311" spans="1:25" s="70" customFormat="1" x14ac:dyDescent="0.2">
      <c r="A4311" s="67" t="s">
        <v>20</v>
      </c>
      <c r="B4311" s="67" t="s">
        <v>24</v>
      </c>
      <c r="C4311" s="67" t="s">
        <v>25</v>
      </c>
      <c r="D4311" s="67" t="s">
        <v>294</v>
      </c>
      <c r="E4311" s="87">
        <f>+IF(ISNUMBER(DATA!L570),DATA!L570,"n/a")</f>
        <v>2383</v>
      </c>
      <c r="F4311" s="78">
        <f>+IF(ISNUMBER(DATA!M570),DATA!M570,"n/a")</f>
        <v>-0.105</v>
      </c>
      <c r="G4311" s="87">
        <f>+IF(ISNUMBER(DATA!V570),DATA!V570,"n/a")</f>
        <v>7501</v>
      </c>
      <c r="H4311" s="78">
        <f>+IF(ISNUMBER(DATA!W570),DATA!W570,"n/a")</f>
        <v>0.121</v>
      </c>
      <c r="I4311" s="87">
        <f>+IF(ISNUMBER(DATA!AF570),DATA!AF570,"n/a")</f>
        <v>14359</v>
      </c>
      <c r="J4311" s="78">
        <f>+IF(ISNUMBER(DATA!AG570),DATA!AG570,"n/a")</f>
        <v>0.215</v>
      </c>
      <c r="K4311" s="87">
        <f>+IF(ISNUMBER(DATA!AP570),DATA!AP570,"n/a")</f>
        <v>32049</v>
      </c>
      <c r="L4311" s="78">
        <f>+IF(ISNUMBER(DATA!AQ570),DATA!AQ570,"n/a")</f>
        <v>0.2</v>
      </c>
      <c r="M4311" s="67"/>
      <c r="N4311" s="67"/>
      <c r="O4311" s="67"/>
      <c r="P4311" s="67"/>
      <c r="Q4311" s="67"/>
      <c r="S4311" s="71"/>
      <c r="U4311" s="71"/>
      <c r="W4311" s="71"/>
      <c r="Y4311" s="71"/>
    </row>
    <row r="4312" spans="1:25" s="70" customFormat="1" x14ac:dyDescent="0.2">
      <c r="A4312" s="67" t="s">
        <v>20</v>
      </c>
      <c r="B4312" s="67" t="s">
        <v>24</v>
      </c>
      <c r="C4312" s="67" t="s">
        <v>25</v>
      </c>
      <c r="D4312" s="67" t="s">
        <v>295</v>
      </c>
      <c r="E4312" s="87">
        <f>+IF(ISNUMBER(DATA!L571),DATA!L571,"n/a")</f>
        <v>10692</v>
      </c>
      <c r="F4312" s="78">
        <f>+IF(ISNUMBER(DATA!M571),DATA!M571,"n/a")</f>
        <v>-1.9E-2</v>
      </c>
      <c r="G4312" s="87">
        <f>+IF(ISNUMBER(DATA!V571),DATA!V571,"n/a")</f>
        <v>32228</v>
      </c>
      <c r="H4312" s="78">
        <f>+IF(ISNUMBER(DATA!W571),DATA!W571,"n/a")</f>
        <v>-5.6000000000000001E-2</v>
      </c>
      <c r="I4312" s="87">
        <f>+IF(ISNUMBER(DATA!AF571),DATA!AF571,"n/a")</f>
        <v>65268</v>
      </c>
      <c r="J4312" s="78">
        <f>+IF(ISNUMBER(DATA!AG571),DATA!AG571,"n/a")</f>
        <v>-9.4E-2</v>
      </c>
      <c r="K4312" s="87">
        <f>+IF(ISNUMBER(DATA!AP571),DATA!AP571,"n/a")</f>
        <v>147015</v>
      </c>
      <c r="L4312" s="78">
        <f>+IF(ISNUMBER(DATA!AQ571),DATA!AQ571,"n/a")</f>
        <v>-0.14899999999999999</v>
      </c>
      <c r="M4312" s="67"/>
      <c r="N4312" s="67"/>
      <c r="O4312" s="67"/>
      <c r="P4312" s="67"/>
      <c r="Q4312" s="67"/>
      <c r="S4312" s="71"/>
      <c r="U4312" s="71"/>
      <c r="W4312" s="71"/>
      <c r="Y4312" s="71"/>
    </row>
    <row r="4313" spans="1:25" s="70" customFormat="1" x14ac:dyDescent="0.2">
      <c r="A4313" s="67" t="s">
        <v>20</v>
      </c>
      <c r="B4313" s="67" t="s">
        <v>24</v>
      </c>
      <c r="C4313" s="67" t="s">
        <v>25</v>
      </c>
      <c r="D4313" s="67" t="s">
        <v>296</v>
      </c>
      <c r="E4313" s="87">
        <f>+IF(ISNUMBER(DATA!L572),DATA!L572,"n/a")</f>
        <v>970</v>
      </c>
      <c r="F4313" s="78">
        <f>+IF(ISNUMBER(DATA!M572),DATA!M572,"n/a")</f>
        <v>-0.27</v>
      </c>
      <c r="G4313" s="87">
        <f>+IF(ISNUMBER(DATA!V572),DATA!V572,"n/a")</f>
        <v>2660</v>
      </c>
      <c r="H4313" s="78">
        <f>+IF(ISNUMBER(DATA!W572),DATA!W572,"n/a")</f>
        <v>-0.2</v>
      </c>
      <c r="I4313" s="87">
        <f>+IF(ISNUMBER(DATA!AF572),DATA!AF572,"n/a")</f>
        <v>5463</v>
      </c>
      <c r="J4313" s="78">
        <f>+IF(ISNUMBER(DATA!AG572),DATA!AG572,"n/a")</f>
        <v>-9.4E-2</v>
      </c>
      <c r="K4313" s="87">
        <f>+IF(ISNUMBER(DATA!AP572),DATA!AP572,"n/a")</f>
        <v>13829</v>
      </c>
      <c r="L4313" s="78">
        <f>+IF(ISNUMBER(DATA!AQ572),DATA!AQ572,"n/a")</f>
        <v>7.3999999999999996E-2</v>
      </c>
      <c r="M4313" s="67"/>
      <c r="N4313" s="67"/>
      <c r="O4313" s="67"/>
      <c r="P4313" s="67"/>
      <c r="Q4313" s="67"/>
      <c r="S4313" s="71"/>
      <c r="U4313" s="71"/>
      <c r="W4313" s="71"/>
      <c r="Y4313" s="71"/>
    </row>
    <row r="4314" spans="1:25" s="70" customFormat="1" x14ac:dyDescent="0.2">
      <c r="A4314" s="67" t="s">
        <v>20</v>
      </c>
      <c r="B4314" s="67" t="s">
        <v>24</v>
      </c>
      <c r="C4314" s="67" t="s">
        <v>25</v>
      </c>
      <c r="D4314" s="67" t="s">
        <v>297</v>
      </c>
      <c r="E4314" s="87">
        <f>+IF(ISNUMBER(DATA!L573),DATA!L573,"n/a")</f>
        <v>15141</v>
      </c>
      <c r="F4314" s="78">
        <f>+IF(ISNUMBER(DATA!M573),DATA!M573,"n/a")</f>
        <v>-0.23899999999999999</v>
      </c>
      <c r="G4314" s="87">
        <f>+IF(ISNUMBER(DATA!V573),DATA!V573,"n/a")</f>
        <v>47060</v>
      </c>
      <c r="H4314" s="78">
        <f>+IF(ISNUMBER(DATA!W573),DATA!W573,"n/a")</f>
        <v>-7.3999999999999996E-2</v>
      </c>
      <c r="I4314" s="87">
        <f>+IF(ISNUMBER(DATA!AF573),DATA!AF573,"n/a")</f>
        <v>92098</v>
      </c>
      <c r="J4314" s="78">
        <f>+IF(ISNUMBER(DATA!AG573),DATA!AG573,"n/a")</f>
        <v>-2.4E-2</v>
      </c>
      <c r="K4314" s="87">
        <f>+IF(ISNUMBER(DATA!AP573),DATA!AP573,"n/a")</f>
        <v>212179</v>
      </c>
      <c r="L4314" s="78">
        <f>+IF(ISNUMBER(DATA!AQ573),DATA!AQ573,"n/a")</f>
        <v>-6.6000000000000003E-2</v>
      </c>
      <c r="M4314" s="67"/>
      <c r="N4314" s="67"/>
      <c r="O4314" s="67"/>
      <c r="P4314" s="67"/>
      <c r="Q4314" s="67"/>
      <c r="S4314" s="71"/>
      <c r="U4314" s="71"/>
      <c r="W4314" s="71"/>
      <c r="Y4314" s="71"/>
    </row>
    <row r="4315" spans="1:25" s="70" customFormat="1" x14ac:dyDescent="0.2">
      <c r="A4315" s="67" t="s">
        <v>20</v>
      </c>
      <c r="B4315" s="67" t="s">
        <v>24</v>
      </c>
      <c r="C4315" s="67" t="s">
        <v>25</v>
      </c>
      <c r="D4315" s="67" t="s">
        <v>298</v>
      </c>
      <c r="E4315" s="87">
        <f>+IF(ISNUMBER(DATA!L574),DATA!L574,"n/a")</f>
        <v>2419</v>
      </c>
      <c r="F4315" s="78">
        <f>+IF(ISNUMBER(DATA!M574),DATA!M574,"n/a")</f>
        <v>-0.02</v>
      </c>
      <c r="G4315" s="87">
        <f>+IF(ISNUMBER(DATA!V574),DATA!V574,"n/a")</f>
        <v>7244</v>
      </c>
      <c r="H4315" s="78">
        <f>+IF(ISNUMBER(DATA!W574),DATA!W574,"n/a")</f>
        <v>0.14599999999999999</v>
      </c>
      <c r="I4315" s="87">
        <f>+IF(ISNUMBER(DATA!AF574),DATA!AF574,"n/a")</f>
        <v>15433</v>
      </c>
      <c r="J4315" s="78">
        <f>+IF(ISNUMBER(DATA!AG574),DATA!AG574,"n/a")</f>
        <v>0.16200000000000001</v>
      </c>
      <c r="K4315" s="87">
        <f>+IF(ISNUMBER(DATA!AP574),DATA!AP574,"n/a")</f>
        <v>36617</v>
      </c>
      <c r="L4315" s="78">
        <f>+IF(ISNUMBER(DATA!AQ574),DATA!AQ574,"n/a")</f>
        <v>0.123</v>
      </c>
      <c r="M4315" s="67"/>
      <c r="N4315" s="67"/>
      <c r="O4315" s="67"/>
      <c r="P4315" s="67"/>
      <c r="Q4315" s="67"/>
      <c r="S4315" s="71"/>
      <c r="U4315" s="71"/>
      <c r="W4315" s="71"/>
      <c r="Y4315" s="71"/>
    </row>
    <row r="4316" spans="1:25" s="70" customFormat="1" x14ac:dyDescent="0.2">
      <c r="A4316" s="67" t="s">
        <v>20</v>
      </c>
      <c r="B4316" s="67" t="s">
        <v>24</v>
      </c>
      <c r="C4316" s="67" t="s">
        <v>25</v>
      </c>
      <c r="D4316" s="67" t="s">
        <v>299</v>
      </c>
      <c r="E4316" s="87">
        <f>+IF(ISNUMBER(DATA!L575),DATA!L575,"n/a")</f>
        <v>4104</v>
      </c>
      <c r="F4316" s="78">
        <f>+IF(ISNUMBER(DATA!M575),DATA!M575,"n/a")</f>
        <v>0.216</v>
      </c>
      <c r="G4316" s="87">
        <f>+IF(ISNUMBER(DATA!V575),DATA!V575,"n/a")</f>
        <v>11879</v>
      </c>
      <c r="H4316" s="78">
        <f>+IF(ISNUMBER(DATA!W575),DATA!W575,"n/a")</f>
        <v>0.24</v>
      </c>
      <c r="I4316" s="87">
        <f>+IF(ISNUMBER(DATA!AF575),DATA!AF575,"n/a")</f>
        <v>26142</v>
      </c>
      <c r="J4316" s="78">
        <f>+IF(ISNUMBER(DATA!AG575),DATA!AG575,"n/a")</f>
        <v>0.28000000000000003</v>
      </c>
      <c r="K4316" s="87">
        <f>+IF(ISNUMBER(DATA!AP575),DATA!AP575,"n/a")</f>
        <v>58518</v>
      </c>
      <c r="L4316" s="78">
        <f>+IF(ISNUMBER(DATA!AQ575),DATA!AQ575,"n/a")</f>
        <v>0.13300000000000001</v>
      </c>
      <c r="M4316" s="67"/>
      <c r="N4316" s="67"/>
      <c r="O4316" s="67"/>
      <c r="P4316" s="67"/>
      <c r="Q4316" s="67"/>
      <c r="S4316" s="71"/>
      <c r="U4316" s="71"/>
      <c r="W4316" s="71"/>
      <c r="Y4316" s="71"/>
    </row>
    <row r="4317" spans="1:25" s="70" customFormat="1" x14ac:dyDescent="0.2">
      <c r="A4317" s="67" t="s">
        <v>20</v>
      </c>
      <c r="B4317" s="67" t="s">
        <v>24</v>
      </c>
      <c r="C4317" s="67" t="s">
        <v>25</v>
      </c>
      <c r="D4317" s="67" t="s">
        <v>300</v>
      </c>
      <c r="E4317" s="87">
        <f>+IF(ISNUMBER(DATA!L576),DATA!L576,"n/a")</f>
        <v>2332</v>
      </c>
      <c r="F4317" s="78">
        <f>+IF(ISNUMBER(DATA!M576),DATA!M576,"n/a")</f>
        <v>-0.14899999999999999</v>
      </c>
      <c r="G4317" s="87">
        <f>+IF(ISNUMBER(DATA!V576),DATA!V576,"n/a")</f>
        <v>6715</v>
      </c>
      <c r="H4317" s="78">
        <f>+IF(ISNUMBER(DATA!W576),DATA!W576,"n/a")</f>
        <v>-1.2E-2</v>
      </c>
      <c r="I4317" s="87">
        <f>+IF(ISNUMBER(DATA!AF576),DATA!AF576,"n/a")</f>
        <v>12744</v>
      </c>
      <c r="J4317" s="78">
        <f>+IF(ISNUMBER(DATA!AG576),DATA!AG576,"n/a")</f>
        <v>4.4999999999999998E-2</v>
      </c>
      <c r="K4317" s="87">
        <f>+IF(ISNUMBER(DATA!AP576),DATA!AP576,"n/a")</f>
        <v>30125</v>
      </c>
      <c r="L4317" s="78">
        <f>+IF(ISNUMBER(DATA!AQ576),DATA!AQ576,"n/a")</f>
        <v>0.09</v>
      </c>
      <c r="M4317" s="67"/>
      <c r="N4317" s="67"/>
      <c r="O4317" s="67"/>
      <c r="P4317" s="67"/>
      <c r="Q4317" s="67"/>
      <c r="S4317" s="71"/>
      <c r="U4317" s="71"/>
      <c r="W4317" s="71"/>
      <c r="Y4317" s="71"/>
    </row>
    <row r="4318" spans="1:25" s="70" customFormat="1" x14ac:dyDescent="0.2">
      <c r="A4318" s="67" t="s">
        <v>20</v>
      </c>
      <c r="B4318" s="67" t="s">
        <v>24</v>
      </c>
      <c r="C4318" s="67" t="s">
        <v>25</v>
      </c>
      <c r="D4318" s="67" t="s">
        <v>301</v>
      </c>
      <c r="E4318" s="87">
        <f>+IF(ISNUMBER(DATA!L577),DATA!L577,"n/a")</f>
        <v>1078</v>
      </c>
      <c r="F4318" s="78">
        <f>+IF(ISNUMBER(DATA!M577),DATA!M577,"n/a")</f>
        <v>-8.9999999999999993E-3</v>
      </c>
      <c r="G4318" s="87">
        <f>+IF(ISNUMBER(DATA!V577),DATA!V577,"n/a")</f>
        <v>3302</v>
      </c>
      <c r="H4318" s="78">
        <f>+IF(ISNUMBER(DATA!W577),DATA!W577,"n/a")</f>
        <v>0.26700000000000002</v>
      </c>
      <c r="I4318" s="87">
        <f>+IF(ISNUMBER(DATA!AF577),DATA!AF577,"n/a")</f>
        <v>6193</v>
      </c>
      <c r="J4318" s="78">
        <f>+IF(ISNUMBER(DATA!AG577),DATA!AG577,"n/a")</f>
        <v>0.26800000000000002</v>
      </c>
      <c r="K4318" s="87">
        <f>+IF(ISNUMBER(DATA!AP577),DATA!AP577,"n/a")</f>
        <v>14833</v>
      </c>
      <c r="L4318" s="78">
        <f>+IF(ISNUMBER(DATA!AQ577),DATA!AQ577,"n/a")</f>
        <v>0.34</v>
      </c>
      <c r="M4318" s="67"/>
      <c r="N4318" s="67"/>
      <c r="O4318" s="67"/>
      <c r="P4318" s="67"/>
      <c r="Q4318" s="67"/>
      <c r="S4318" s="71"/>
      <c r="U4318" s="71"/>
      <c r="W4318" s="71"/>
      <c r="Y4318" s="71"/>
    </row>
    <row r="4319" spans="1:25" s="70" customFormat="1" x14ac:dyDescent="0.2">
      <c r="A4319" s="67" t="s">
        <v>20</v>
      </c>
      <c r="B4319" s="67" t="s">
        <v>24</v>
      </c>
      <c r="C4319" s="67" t="s">
        <v>25</v>
      </c>
      <c r="D4319" s="67" t="s">
        <v>302</v>
      </c>
      <c r="E4319" s="87">
        <f>+IF(ISNUMBER(DATA!L578),DATA!L578,"n/a")</f>
        <v>36697</v>
      </c>
      <c r="F4319" s="78">
        <f>+IF(ISNUMBER(DATA!M578),DATA!M578,"n/a")</f>
        <v>0</v>
      </c>
      <c r="G4319" s="87">
        <f>+IF(ISNUMBER(DATA!V578),DATA!V578,"n/a")</f>
        <v>115970</v>
      </c>
      <c r="H4319" s="78">
        <f>+IF(ISNUMBER(DATA!W578),DATA!W578,"n/a")</f>
        <v>0.13300000000000001</v>
      </c>
      <c r="I4319" s="87">
        <f>+IF(ISNUMBER(DATA!AF578),DATA!AF578,"n/a")</f>
        <v>241823</v>
      </c>
      <c r="J4319" s="78">
        <f>+IF(ISNUMBER(DATA!AG578),DATA!AG578,"n/a")</f>
        <v>0.13600000000000001</v>
      </c>
      <c r="K4319" s="87">
        <f>+IF(ISNUMBER(DATA!AP578),DATA!AP578,"n/a")</f>
        <v>549600</v>
      </c>
      <c r="L4319" s="78">
        <f>+IF(ISNUMBER(DATA!AQ578),DATA!AQ578,"n/a")</f>
        <v>0.105</v>
      </c>
      <c r="M4319" s="67"/>
      <c r="N4319" s="67"/>
      <c r="O4319" s="67"/>
      <c r="P4319" s="67"/>
      <c r="Q4319" s="67"/>
      <c r="S4319" s="71"/>
      <c r="U4319" s="71"/>
      <c r="W4319" s="71"/>
      <c r="Y4319" s="71"/>
    </row>
    <row r="4320" spans="1:25" s="70" customFormat="1" x14ac:dyDescent="0.2">
      <c r="A4320" s="67" t="s">
        <v>20</v>
      </c>
      <c r="B4320" s="67" t="s">
        <v>24</v>
      </c>
      <c r="C4320" s="67" t="s">
        <v>25</v>
      </c>
      <c r="D4320" s="67" t="s">
        <v>303</v>
      </c>
      <c r="E4320" s="87">
        <f>+IF(ISNUMBER(DATA!L579),DATA!L579,"n/a")</f>
        <v>20548</v>
      </c>
      <c r="F4320" s="78">
        <f>+IF(ISNUMBER(DATA!M579),DATA!M579,"n/a")</f>
        <v>0.152</v>
      </c>
      <c r="G4320" s="87">
        <f>+IF(ISNUMBER(DATA!V579),DATA!V579,"n/a")</f>
        <v>64959</v>
      </c>
      <c r="H4320" s="78">
        <f>+IF(ISNUMBER(DATA!W579),DATA!W579,"n/a")</f>
        <v>0.19500000000000001</v>
      </c>
      <c r="I4320" s="87">
        <f>+IF(ISNUMBER(DATA!AF579),DATA!AF579,"n/a")</f>
        <v>137733</v>
      </c>
      <c r="J4320" s="78">
        <f>+IF(ISNUMBER(DATA!AG579),DATA!AG579,"n/a")</f>
        <v>0.19700000000000001</v>
      </c>
      <c r="K4320" s="87">
        <f>+IF(ISNUMBER(DATA!AP579),DATA!AP579,"n/a")</f>
        <v>295711</v>
      </c>
      <c r="L4320" s="78">
        <f>+IF(ISNUMBER(DATA!AQ579),DATA!AQ579,"n/a")</f>
        <v>0.186</v>
      </c>
      <c r="M4320" s="67"/>
      <c r="N4320" s="67"/>
      <c r="O4320" s="67"/>
      <c r="P4320" s="67"/>
      <c r="Q4320" s="67"/>
      <c r="S4320" s="71"/>
      <c r="U4320" s="71"/>
      <c r="W4320" s="71"/>
      <c r="Y4320" s="71"/>
    </row>
    <row r="4321" spans="1:25" s="70" customFormat="1" x14ac:dyDescent="0.2">
      <c r="A4321" s="67" t="s">
        <v>20</v>
      </c>
      <c r="B4321" s="67" t="s">
        <v>24</v>
      </c>
      <c r="C4321" s="67" t="s">
        <v>25</v>
      </c>
      <c r="D4321" s="67" t="s">
        <v>304</v>
      </c>
      <c r="E4321" s="87">
        <f>+IF(ISNUMBER(DATA!L580),DATA!L580,"n/a")</f>
        <v>324</v>
      </c>
      <c r="F4321" s="78">
        <f>+IF(ISNUMBER(DATA!M580),DATA!M580,"n/a")</f>
        <v>-0.61699999999999999</v>
      </c>
      <c r="G4321" s="87">
        <f>+IF(ISNUMBER(DATA!V580),DATA!V580,"n/a")</f>
        <v>1012</v>
      </c>
      <c r="H4321" s="78">
        <f>+IF(ISNUMBER(DATA!W580),DATA!W580,"n/a")</f>
        <v>-0.60599999999999998</v>
      </c>
      <c r="I4321" s="87">
        <f>+IF(ISNUMBER(DATA!AF580),DATA!AF580,"n/a")</f>
        <v>2784</v>
      </c>
      <c r="J4321" s="78">
        <f>+IF(ISNUMBER(DATA!AG580),DATA!AG580,"n/a")</f>
        <v>-0.42599999999999999</v>
      </c>
      <c r="K4321" s="87">
        <f>+IF(ISNUMBER(DATA!AP580),DATA!AP580,"n/a")</f>
        <v>7397</v>
      </c>
      <c r="L4321" s="78">
        <f>+IF(ISNUMBER(DATA!AQ580),DATA!AQ580,"n/a")</f>
        <v>-0.35</v>
      </c>
      <c r="M4321" s="67"/>
      <c r="N4321" s="67"/>
      <c r="O4321" s="67"/>
      <c r="P4321" s="67"/>
      <c r="Q4321" s="67"/>
      <c r="S4321" s="71"/>
      <c r="U4321" s="71"/>
      <c r="W4321" s="71"/>
      <c r="Y4321" s="71"/>
    </row>
    <row r="4322" spans="1:25" s="70" customFormat="1" x14ac:dyDescent="0.2">
      <c r="A4322" s="67" t="s">
        <v>20</v>
      </c>
      <c r="B4322" s="67" t="s">
        <v>24</v>
      </c>
      <c r="C4322" s="67" t="s">
        <v>25</v>
      </c>
      <c r="D4322" s="67" t="s">
        <v>305</v>
      </c>
      <c r="E4322" s="87">
        <f>+IF(ISNUMBER(DATA!L581),DATA!L581,"n/a")</f>
        <v>6729</v>
      </c>
      <c r="F4322" s="78">
        <f>+IF(ISNUMBER(DATA!M581),DATA!M581,"n/a")</f>
        <v>-0.32500000000000001</v>
      </c>
      <c r="G4322" s="87">
        <f>+IF(ISNUMBER(DATA!V581),DATA!V581,"n/a")</f>
        <v>21203</v>
      </c>
      <c r="H4322" s="78">
        <f>+IF(ISNUMBER(DATA!W581),DATA!W581,"n/a")</f>
        <v>-0.10299999999999999</v>
      </c>
      <c r="I4322" s="87">
        <f>+IF(ISNUMBER(DATA!AF581),DATA!AF581,"n/a")</f>
        <v>41653</v>
      </c>
      <c r="J4322" s="78">
        <f>+IF(ISNUMBER(DATA!AG581),DATA!AG581,"n/a")</f>
        <v>-3.2000000000000001E-2</v>
      </c>
      <c r="K4322" s="87">
        <f>+IF(ISNUMBER(DATA!AP581),DATA!AP581,"n/a")</f>
        <v>97760</v>
      </c>
      <c r="L4322" s="78">
        <f>+IF(ISNUMBER(DATA!AQ581),DATA!AQ581,"n/a")</f>
        <v>-6.7000000000000004E-2</v>
      </c>
      <c r="M4322" s="67"/>
      <c r="N4322" s="67"/>
      <c r="O4322" s="67"/>
      <c r="P4322" s="67"/>
      <c r="Q4322" s="67"/>
      <c r="S4322" s="71"/>
      <c r="U4322" s="71"/>
      <c r="W4322" s="71"/>
      <c r="Y4322" s="71"/>
    </row>
    <row r="4323" spans="1:25" s="70" customFormat="1" x14ac:dyDescent="0.2">
      <c r="A4323" s="67" t="s">
        <v>20</v>
      </c>
      <c r="B4323" s="67" t="s">
        <v>24</v>
      </c>
      <c r="C4323" s="67" t="s">
        <v>25</v>
      </c>
      <c r="D4323" s="67" t="s">
        <v>306</v>
      </c>
      <c r="E4323" s="87">
        <f>+IF(ISNUMBER(DATA!L582),DATA!L582,"n/a")</f>
        <v>3160</v>
      </c>
      <c r="F4323" s="78">
        <f>+IF(ISNUMBER(DATA!M582),DATA!M582,"n/a")</f>
        <v>-0.11799999999999999</v>
      </c>
      <c r="G4323" s="87">
        <f>+IF(ISNUMBER(DATA!V582),DATA!V582,"n/a")</f>
        <v>8579</v>
      </c>
      <c r="H4323" s="78">
        <f>+IF(ISNUMBER(DATA!W582),DATA!W582,"n/a")</f>
        <v>-0.155</v>
      </c>
      <c r="I4323" s="87">
        <f>+IF(ISNUMBER(DATA!AF582),DATA!AF582,"n/a")</f>
        <v>18348</v>
      </c>
      <c r="J4323" s="78">
        <f>+IF(ISNUMBER(DATA!AG582),DATA!AG582,"n/a")</f>
        <v>-9.1999999999999998E-2</v>
      </c>
      <c r="K4323" s="87">
        <f>+IF(ISNUMBER(DATA!AP582),DATA!AP582,"n/a")</f>
        <v>44593</v>
      </c>
      <c r="L4323" s="78">
        <f>+IF(ISNUMBER(DATA!AQ582),DATA!AQ582,"n/a")</f>
        <v>-4.3999999999999997E-2</v>
      </c>
      <c r="M4323" s="67"/>
      <c r="N4323" s="67"/>
      <c r="O4323" s="67"/>
      <c r="P4323" s="67"/>
      <c r="Q4323" s="67"/>
      <c r="S4323" s="71"/>
      <c r="U4323" s="71"/>
      <c r="W4323" s="71"/>
      <c r="Y4323" s="71"/>
    </row>
    <row r="4324" spans="1:25" s="70" customFormat="1" x14ac:dyDescent="0.2">
      <c r="A4324" s="67" t="s">
        <v>20</v>
      </c>
      <c r="B4324" s="67" t="s">
        <v>24</v>
      </c>
      <c r="C4324" s="67" t="s">
        <v>25</v>
      </c>
      <c r="D4324" s="67" t="s">
        <v>307</v>
      </c>
      <c r="E4324" s="87">
        <f>+IF(ISNUMBER(DATA!L583),DATA!L583,"n/a")</f>
        <v>25075</v>
      </c>
      <c r="F4324" s="78">
        <f>+IF(ISNUMBER(DATA!M583),DATA!M583,"n/a")</f>
        <v>0.28399999999999997</v>
      </c>
      <c r="G4324" s="87">
        <f>+IF(ISNUMBER(DATA!V583),DATA!V583,"n/a")</f>
        <v>111000</v>
      </c>
      <c r="H4324" s="78">
        <f>+IF(ISNUMBER(DATA!W583),DATA!W583,"n/a")</f>
        <v>1.121</v>
      </c>
      <c r="I4324" s="87">
        <f>+IF(ISNUMBER(DATA!AF583),DATA!AF583,"n/a")</f>
        <v>179071</v>
      </c>
      <c r="J4324" s="78">
        <f>+IF(ISNUMBER(DATA!AG583),DATA!AG583,"n/a")</f>
        <v>0.70099999999999996</v>
      </c>
      <c r="K4324" s="87">
        <f>+IF(ISNUMBER(DATA!AP583),DATA!AP583,"n/a")</f>
        <v>343171</v>
      </c>
      <c r="L4324" s="78">
        <f>+IF(ISNUMBER(DATA!AQ583),DATA!AQ583,"n/a")</f>
        <v>0.4</v>
      </c>
      <c r="M4324" s="67"/>
      <c r="N4324" s="67"/>
      <c r="O4324" s="67"/>
      <c r="P4324" s="67"/>
      <c r="Q4324" s="67"/>
      <c r="S4324" s="71"/>
      <c r="U4324" s="71"/>
      <c r="W4324" s="71"/>
      <c r="Y4324" s="71"/>
    </row>
    <row r="4325" spans="1:25" s="70" customFormat="1" x14ac:dyDescent="0.2">
      <c r="A4325" s="67" t="s">
        <v>20</v>
      </c>
      <c r="B4325" s="67" t="s">
        <v>24</v>
      </c>
      <c r="C4325" s="67" t="s">
        <v>25</v>
      </c>
      <c r="D4325" s="67" t="s">
        <v>308</v>
      </c>
      <c r="E4325" s="87">
        <f>+IF(ISNUMBER(DATA!L584),DATA!L584,"n/a")</f>
        <v>4456</v>
      </c>
      <c r="F4325" s="78">
        <f>+IF(ISNUMBER(DATA!M584),DATA!M584,"n/a")</f>
        <v>0.21099999999999999</v>
      </c>
      <c r="G4325" s="87">
        <f>+IF(ISNUMBER(DATA!V584),DATA!V584,"n/a")</f>
        <v>14422</v>
      </c>
      <c r="H4325" s="78">
        <f>+IF(ISNUMBER(DATA!W584),DATA!W584,"n/a")</f>
        <v>0.316</v>
      </c>
      <c r="I4325" s="87">
        <f>+IF(ISNUMBER(DATA!AF584),DATA!AF584,"n/a")</f>
        <v>26852</v>
      </c>
      <c r="J4325" s="78">
        <f>+IF(ISNUMBER(DATA!AG584),DATA!AG584,"n/a")</f>
        <v>0.26700000000000002</v>
      </c>
      <c r="K4325" s="87">
        <f>+IF(ISNUMBER(DATA!AP584),DATA!AP584,"n/a")</f>
        <v>60921</v>
      </c>
      <c r="L4325" s="78">
        <f>+IF(ISNUMBER(DATA!AQ584),DATA!AQ584,"n/a")</f>
        <v>0.214</v>
      </c>
      <c r="M4325" s="67"/>
      <c r="N4325" s="67"/>
      <c r="O4325" s="67"/>
      <c r="P4325" s="67"/>
      <c r="Q4325" s="67"/>
      <c r="S4325" s="71"/>
      <c r="U4325" s="71"/>
      <c r="W4325" s="71"/>
      <c r="Y4325" s="71"/>
    </row>
    <row r="4326" spans="1:25" s="70" customFormat="1" x14ac:dyDescent="0.2">
      <c r="A4326" s="67" t="s">
        <v>20</v>
      </c>
      <c r="B4326" s="67" t="s">
        <v>24</v>
      </c>
      <c r="C4326" s="67" t="s">
        <v>25</v>
      </c>
      <c r="D4326" s="67" t="s">
        <v>309</v>
      </c>
      <c r="E4326" s="87">
        <f>+IF(ISNUMBER(DATA!L585),DATA!L585,"n/a")</f>
        <v>6190</v>
      </c>
      <c r="F4326" s="78">
        <f>+IF(ISNUMBER(DATA!M585),DATA!M585,"n/a")</f>
        <v>-1.7000000000000001E-2</v>
      </c>
      <c r="G4326" s="87">
        <f>+IF(ISNUMBER(DATA!V585),DATA!V585,"n/a")</f>
        <v>16511</v>
      </c>
      <c r="H4326" s="78">
        <f>+IF(ISNUMBER(DATA!W585),DATA!W585,"n/a")</f>
        <v>-3.5000000000000003E-2</v>
      </c>
      <c r="I4326" s="87">
        <f>+IF(ISNUMBER(DATA!AF585),DATA!AF585,"n/a")</f>
        <v>32915</v>
      </c>
      <c r="J4326" s="78">
        <f>+IF(ISNUMBER(DATA!AG585),DATA!AG585,"n/a")</f>
        <v>-3.7999999999999999E-2</v>
      </c>
      <c r="K4326" s="87">
        <f>+IF(ISNUMBER(DATA!AP585),DATA!AP585,"n/a")</f>
        <v>79208</v>
      </c>
      <c r="L4326" s="78">
        <f>+IF(ISNUMBER(DATA!AQ585),DATA!AQ585,"n/a")</f>
        <v>1.7999999999999999E-2</v>
      </c>
      <c r="M4326" s="67"/>
      <c r="N4326" s="67"/>
      <c r="O4326" s="67"/>
      <c r="P4326" s="67"/>
      <c r="Q4326" s="67"/>
      <c r="S4326" s="71"/>
      <c r="U4326" s="71"/>
      <c r="W4326" s="71"/>
      <c r="Y4326" s="71"/>
    </row>
    <row r="4327" spans="1:25" s="70" customFormat="1" x14ac:dyDescent="0.2">
      <c r="A4327" s="67" t="s">
        <v>20</v>
      </c>
      <c r="B4327" s="67" t="s">
        <v>24</v>
      </c>
      <c r="C4327" s="67" t="s">
        <v>25</v>
      </c>
      <c r="D4327" s="67" t="s">
        <v>310</v>
      </c>
      <c r="E4327" s="87">
        <f>+IF(ISNUMBER(DATA!L586),DATA!L586,"n/a")</f>
        <v>6515</v>
      </c>
      <c r="F4327" s="78">
        <f>+IF(ISNUMBER(DATA!M586),DATA!M586,"n/a")</f>
        <v>0.58199999999999996</v>
      </c>
      <c r="G4327" s="87">
        <f>+IF(ISNUMBER(DATA!V586),DATA!V586,"n/a")</f>
        <v>18461</v>
      </c>
      <c r="H4327" s="78">
        <f>+IF(ISNUMBER(DATA!W586),DATA!W586,"n/a")</f>
        <v>0.40699999999999997</v>
      </c>
      <c r="I4327" s="87">
        <f>+IF(ISNUMBER(DATA!AF586),DATA!AF586,"n/a")</f>
        <v>35945</v>
      </c>
      <c r="J4327" s="78">
        <f>+IF(ISNUMBER(DATA!AG586),DATA!AG586,"n/a")</f>
        <v>0.192</v>
      </c>
      <c r="K4327" s="87">
        <f>+IF(ISNUMBER(DATA!AP586),DATA!AP586,"n/a")</f>
        <v>68741</v>
      </c>
      <c r="L4327" s="78">
        <f>+IF(ISNUMBER(DATA!AQ586),DATA!AQ586,"n/a")</f>
        <v>-0.10100000000000001</v>
      </c>
      <c r="M4327" s="67"/>
      <c r="N4327" s="67"/>
      <c r="O4327" s="67"/>
      <c r="P4327" s="67"/>
      <c r="Q4327" s="67"/>
      <c r="S4327" s="71"/>
      <c r="U4327" s="71"/>
      <c r="W4327" s="71"/>
      <c r="Y4327" s="71"/>
    </row>
    <row r="4328" spans="1:25" s="70" customFormat="1" x14ac:dyDescent="0.2">
      <c r="A4328" s="67" t="s">
        <v>20</v>
      </c>
      <c r="B4328" s="67" t="s">
        <v>24</v>
      </c>
      <c r="C4328" s="67" t="s">
        <v>25</v>
      </c>
      <c r="D4328" s="67" t="s">
        <v>311</v>
      </c>
      <c r="E4328" s="87">
        <f>+IF(ISNUMBER(DATA!L587),DATA!L587,"n/a")</f>
        <v>5437</v>
      </c>
      <c r="F4328" s="78">
        <f>+IF(ISNUMBER(DATA!M587),DATA!M587,"n/a")</f>
        <v>3.7999999999999999E-2</v>
      </c>
      <c r="G4328" s="87">
        <f>+IF(ISNUMBER(DATA!V587),DATA!V587,"n/a")</f>
        <v>16215</v>
      </c>
      <c r="H4328" s="78">
        <f>+IF(ISNUMBER(DATA!W587),DATA!W587,"n/a")</f>
        <v>4.7E-2</v>
      </c>
      <c r="I4328" s="87">
        <f>+IF(ISNUMBER(DATA!AF587),DATA!AF587,"n/a")</f>
        <v>31967</v>
      </c>
      <c r="J4328" s="78">
        <f>+IF(ISNUMBER(DATA!AG587),DATA!AG587,"n/a")</f>
        <v>8.3000000000000004E-2</v>
      </c>
      <c r="K4328" s="87">
        <f>+IF(ISNUMBER(DATA!AP587),DATA!AP587,"n/a")</f>
        <v>73930</v>
      </c>
      <c r="L4328" s="78">
        <f>+IF(ISNUMBER(DATA!AQ587),DATA!AQ587,"n/a")</f>
        <v>8.6999999999999994E-2</v>
      </c>
      <c r="M4328" s="67"/>
      <c r="N4328" s="67"/>
      <c r="O4328" s="67"/>
      <c r="P4328" s="67"/>
      <c r="Q4328" s="67"/>
      <c r="S4328" s="71"/>
      <c r="U4328" s="71"/>
      <c r="W4328" s="71"/>
      <c r="Y4328" s="71"/>
    </row>
    <row r="4329" spans="1:25" s="70" customFormat="1" x14ac:dyDescent="0.2">
      <c r="A4329" s="67" t="s">
        <v>20</v>
      </c>
      <c r="B4329" s="67" t="s">
        <v>24</v>
      </c>
      <c r="C4329" s="67" t="s">
        <v>25</v>
      </c>
      <c r="D4329" s="67" t="s">
        <v>312</v>
      </c>
      <c r="E4329" s="87">
        <f>+IF(ISNUMBER(DATA!L588),DATA!L588,"n/a")</f>
        <v>5089</v>
      </c>
      <c r="F4329" s="78">
        <f>+IF(ISNUMBER(DATA!M588),DATA!M588,"n/a")</f>
        <v>5.0999999999999997E-2</v>
      </c>
      <c r="G4329" s="87">
        <f>+IF(ISNUMBER(DATA!V588),DATA!V588,"n/a")</f>
        <v>15165</v>
      </c>
      <c r="H4329" s="78">
        <f>+IF(ISNUMBER(DATA!W588),DATA!W588,"n/a")</f>
        <v>7.4999999999999997E-2</v>
      </c>
      <c r="I4329" s="87">
        <f>+IF(ISNUMBER(DATA!AF588),DATA!AF588,"n/a")</f>
        <v>30477</v>
      </c>
      <c r="J4329" s="78">
        <f>+IF(ISNUMBER(DATA!AG588),DATA!AG588,"n/a")</f>
        <v>5.2999999999999999E-2</v>
      </c>
      <c r="K4329" s="87">
        <f>+IF(ISNUMBER(DATA!AP588),DATA!AP588,"n/a")</f>
        <v>67771</v>
      </c>
      <c r="L4329" s="78">
        <f>+IF(ISNUMBER(DATA!AQ588),DATA!AQ588,"n/a")</f>
        <v>4.0000000000000001E-3</v>
      </c>
      <c r="M4329" s="67"/>
      <c r="N4329" s="67"/>
      <c r="O4329" s="67"/>
      <c r="P4329" s="67"/>
      <c r="Q4329" s="67"/>
      <c r="S4329" s="71"/>
      <c r="U4329" s="71"/>
      <c r="W4329" s="71"/>
      <c r="Y4329" s="71"/>
    </row>
    <row r="4330" spans="1:25" s="70" customFormat="1" x14ac:dyDescent="0.2">
      <c r="A4330" s="67" t="s">
        <v>20</v>
      </c>
      <c r="B4330" s="67" t="s">
        <v>24</v>
      </c>
      <c r="C4330" s="67" t="s">
        <v>25</v>
      </c>
      <c r="D4330" s="67" t="s">
        <v>313</v>
      </c>
      <c r="E4330" s="87">
        <f>+IF(ISNUMBER(DATA!L589),DATA!L589,"n/a")</f>
        <v>2637</v>
      </c>
      <c r="F4330" s="78">
        <f>+IF(ISNUMBER(DATA!M589),DATA!M589,"n/a")</f>
        <v>-0.35799999999999998</v>
      </c>
      <c r="G4330" s="87">
        <f>+IF(ISNUMBER(DATA!V589),DATA!V589,"n/a")</f>
        <v>7366</v>
      </c>
      <c r="H4330" s="78">
        <f>+IF(ISNUMBER(DATA!W589),DATA!W589,"n/a")</f>
        <v>-0.41799999999999998</v>
      </c>
      <c r="I4330" s="87">
        <f>+IF(ISNUMBER(DATA!AF589),DATA!AF589,"n/a")</f>
        <v>15579</v>
      </c>
      <c r="J4330" s="78">
        <f>+IF(ISNUMBER(DATA!AG589),DATA!AG589,"n/a")</f>
        <v>-0.434</v>
      </c>
      <c r="K4330" s="87">
        <f>+IF(ISNUMBER(DATA!AP589),DATA!AP589,"n/a")</f>
        <v>38814</v>
      </c>
      <c r="L4330" s="78">
        <f>+IF(ISNUMBER(DATA!AQ589),DATA!AQ589,"n/a")</f>
        <v>-0.36899999999999999</v>
      </c>
      <c r="M4330" s="67"/>
      <c r="N4330" s="67"/>
      <c r="O4330" s="67"/>
      <c r="P4330" s="67"/>
      <c r="Q4330" s="67"/>
      <c r="S4330" s="71"/>
      <c r="U4330" s="71"/>
      <c r="W4330" s="71"/>
      <c r="Y4330" s="71"/>
    </row>
    <row r="4331" spans="1:25" s="70" customFormat="1" x14ac:dyDescent="0.2">
      <c r="A4331" s="67" t="s">
        <v>20</v>
      </c>
      <c r="B4331" s="67" t="s">
        <v>24</v>
      </c>
      <c r="C4331" s="67" t="s">
        <v>25</v>
      </c>
      <c r="D4331" s="67" t="s">
        <v>314</v>
      </c>
      <c r="E4331" s="87">
        <f>+IF(ISNUMBER(DATA!L590),DATA!L590,"n/a")</f>
        <v>3983</v>
      </c>
      <c r="F4331" s="78">
        <f>+IF(ISNUMBER(DATA!M590),DATA!M590,"n/a")</f>
        <v>0.55600000000000005</v>
      </c>
      <c r="G4331" s="87">
        <f>+IF(ISNUMBER(DATA!V590),DATA!V590,"n/a")</f>
        <v>11084</v>
      </c>
      <c r="H4331" s="78">
        <f>+IF(ISNUMBER(DATA!W590),DATA!W590,"n/a")</f>
        <v>0.41099999999999998</v>
      </c>
      <c r="I4331" s="87">
        <f>+IF(ISNUMBER(DATA!AF590),DATA!AF590,"n/a")</f>
        <v>22901</v>
      </c>
      <c r="J4331" s="78">
        <f>+IF(ISNUMBER(DATA!AG590),DATA!AG590,"n/a")</f>
        <v>0.40100000000000002</v>
      </c>
      <c r="K4331" s="87">
        <f>+IF(ISNUMBER(DATA!AP590),DATA!AP590,"n/a")</f>
        <v>45795</v>
      </c>
      <c r="L4331" s="78">
        <f>+IF(ISNUMBER(DATA!AQ590),DATA!AQ590,"n/a")</f>
        <v>5.8999999999999997E-2</v>
      </c>
      <c r="M4331" s="67"/>
      <c r="N4331" s="67"/>
      <c r="O4331" s="67"/>
      <c r="P4331" s="67"/>
      <c r="Q4331" s="67"/>
      <c r="S4331" s="71"/>
      <c r="U4331" s="71"/>
      <c r="W4331" s="71"/>
      <c r="Y4331" s="71"/>
    </row>
    <row r="4332" spans="1:25" s="70" customFormat="1" x14ac:dyDescent="0.2">
      <c r="A4332" s="67" t="s">
        <v>20</v>
      </c>
      <c r="B4332" s="67" t="s">
        <v>24</v>
      </c>
      <c r="C4332" s="67" t="s">
        <v>25</v>
      </c>
      <c r="D4332" s="67" t="s">
        <v>315</v>
      </c>
      <c r="E4332" s="87">
        <f>+IF(ISNUMBER(DATA!L591),DATA!L591,"n/a")</f>
        <v>925</v>
      </c>
      <c r="F4332" s="78">
        <f>+IF(ISNUMBER(DATA!M591),DATA!M591,"n/a")</f>
        <v>0.43</v>
      </c>
      <c r="G4332" s="87">
        <f>+IF(ISNUMBER(DATA!V591),DATA!V591,"n/a")</f>
        <v>2393</v>
      </c>
      <c r="H4332" s="78">
        <f>+IF(ISNUMBER(DATA!W591),DATA!W591,"n/a")</f>
        <v>0.14599999999999999</v>
      </c>
      <c r="I4332" s="87">
        <f>+IF(ISNUMBER(DATA!AF591),DATA!AF591,"n/a")</f>
        <v>4871</v>
      </c>
      <c r="J4332" s="78">
        <f>+IF(ISNUMBER(DATA!AG591),DATA!AG591,"n/a")</f>
        <v>6.6000000000000003E-2</v>
      </c>
      <c r="K4332" s="87">
        <f>+IF(ISNUMBER(DATA!AP591),DATA!AP591,"n/a")</f>
        <v>10717</v>
      </c>
      <c r="L4332" s="78">
        <f>+IF(ISNUMBER(DATA!AQ591),DATA!AQ591,"n/a")</f>
        <v>-3.7999999999999999E-2</v>
      </c>
      <c r="M4332" s="67"/>
      <c r="N4332" s="67"/>
      <c r="O4332" s="67"/>
      <c r="P4332" s="67"/>
      <c r="Q4332" s="67"/>
      <c r="S4332" s="71"/>
      <c r="U4332" s="71"/>
      <c r="W4332" s="71"/>
      <c r="Y4332" s="71"/>
    </row>
    <row r="4333" spans="1:25" s="70" customFormat="1" x14ac:dyDescent="0.2">
      <c r="A4333" s="67" t="s">
        <v>20</v>
      </c>
      <c r="B4333" s="67" t="s">
        <v>24</v>
      </c>
      <c r="C4333" s="67" t="s">
        <v>25</v>
      </c>
      <c r="D4333" s="67" t="s">
        <v>316</v>
      </c>
      <c r="E4333" s="87">
        <f>+IF(ISNUMBER(DATA!L592),DATA!L592,"n/a")</f>
        <v>3450</v>
      </c>
      <c r="F4333" s="78">
        <f>+IF(ISNUMBER(DATA!M592),DATA!M592,"n/a")</f>
        <v>0.20499999999999999</v>
      </c>
      <c r="G4333" s="87">
        <f>+IF(ISNUMBER(DATA!V592),DATA!V592,"n/a")</f>
        <v>10064</v>
      </c>
      <c r="H4333" s="78">
        <f>+IF(ISNUMBER(DATA!W592),DATA!W592,"n/a")</f>
        <v>9.9000000000000005E-2</v>
      </c>
      <c r="I4333" s="87">
        <f>+IF(ISNUMBER(DATA!AF592),DATA!AF592,"n/a")</f>
        <v>20049</v>
      </c>
      <c r="J4333" s="78">
        <f>+IF(ISNUMBER(DATA!AG592),DATA!AG592,"n/a")</f>
        <v>2.8000000000000001E-2</v>
      </c>
      <c r="K4333" s="87">
        <f>+IF(ISNUMBER(DATA!AP592),DATA!AP592,"n/a")</f>
        <v>43621</v>
      </c>
      <c r="L4333" s="78">
        <f>+IF(ISNUMBER(DATA!AQ592),DATA!AQ592,"n/a")</f>
        <v>-1.6E-2</v>
      </c>
      <c r="M4333" s="67"/>
      <c r="N4333" s="67"/>
      <c r="O4333" s="67"/>
      <c r="P4333" s="67"/>
      <c r="Q4333" s="67"/>
      <c r="S4333" s="71"/>
      <c r="U4333" s="71"/>
      <c r="W4333" s="71"/>
      <c r="Y4333" s="71"/>
    </row>
    <row r="4334" spans="1:25" s="70" customFormat="1" x14ac:dyDescent="0.2">
      <c r="A4334" s="67" t="s">
        <v>20</v>
      </c>
      <c r="B4334" s="67" t="s">
        <v>24</v>
      </c>
      <c r="C4334" s="67" t="s">
        <v>25</v>
      </c>
      <c r="D4334" s="67" t="s">
        <v>317</v>
      </c>
      <c r="E4334" s="87">
        <f>+IF(ISNUMBER(DATA!L593),DATA!L593,"n/a")</f>
        <v>11960</v>
      </c>
      <c r="F4334" s="78">
        <f>+IF(ISNUMBER(DATA!M593),DATA!M593,"n/a")</f>
        <v>0.622</v>
      </c>
      <c r="G4334" s="87">
        <f>+IF(ISNUMBER(DATA!V593),DATA!V593,"n/a")</f>
        <v>32683</v>
      </c>
      <c r="H4334" s="78">
        <f>+IF(ISNUMBER(DATA!W593),DATA!W593,"n/a")</f>
        <v>0.39200000000000002</v>
      </c>
      <c r="I4334" s="87">
        <f>+IF(ISNUMBER(DATA!AF593),DATA!AF593,"n/a")</f>
        <v>62141</v>
      </c>
      <c r="J4334" s="78">
        <f>+IF(ISNUMBER(DATA!AG593),DATA!AG593,"n/a")</f>
        <v>0.307</v>
      </c>
      <c r="K4334" s="87">
        <f>+IF(ISNUMBER(DATA!AP593),DATA!AP593,"n/a")</f>
        <v>130081</v>
      </c>
      <c r="L4334" s="78">
        <f>+IF(ISNUMBER(DATA!AQ593),DATA!AQ593,"n/a")</f>
        <v>0.16700000000000001</v>
      </c>
      <c r="M4334" s="67"/>
      <c r="N4334" s="67"/>
      <c r="O4334" s="67"/>
      <c r="P4334" s="67"/>
      <c r="Q4334" s="67"/>
      <c r="S4334" s="71"/>
      <c r="U4334" s="71"/>
      <c r="W4334" s="71"/>
      <c r="Y4334" s="71"/>
    </row>
    <row r="4335" spans="1:25" s="70" customFormat="1" x14ac:dyDescent="0.2">
      <c r="A4335" s="67" t="s">
        <v>20</v>
      </c>
      <c r="B4335" s="67" t="s">
        <v>24</v>
      </c>
      <c r="C4335" s="67" t="s">
        <v>25</v>
      </c>
      <c r="D4335" s="67" t="s">
        <v>318</v>
      </c>
      <c r="E4335" s="87">
        <f>+IF(ISNUMBER(DATA!L594),DATA!L594,"n/a")</f>
        <v>10052</v>
      </c>
      <c r="F4335" s="78">
        <f>+IF(ISNUMBER(DATA!M594),DATA!M594,"n/a")</f>
        <v>0.44600000000000001</v>
      </c>
      <c r="G4335" s="87">
        <f>+IF(ISNUMBER(DATA!V594),DATA!V594,"n/a")</f>
        <v>27063</v>
      </c>
      <c r="H4335" s="78">
        <f>+IF(ISNUMBER(DATA!W594),DATA!W594,"n/a")</f>
        <v>0.33800000000000002</v>
      </c>
      <c r="I4335" s="87">
        <f>+IF(ISNUMBER(DATA!AF594),DATA!AF594,"n/a")</f>
        <v>50936</v>
      </c>
      <c r="J4335" s="78">
        <f>+IF(ISNUMBER(DATA!AG594),DATA!AG594,"n/a")</f>
        <v>0.154</v>
      </c>
      <c r="K4335" s="87">
        <f>+IF(ISNUMBER(DATA!AP594),DATA!AP594,"n/a")</f>
        <v>109978</v>
      </c>
      <c r="L4335" s="78">
        <f>+IF(ISNUMBER(DATA!AQ594),DATA!AQ594,"n/a")</f>
        <v>-2.5999999999999999E-2</v>
      </c>
      <c r="M4335" s="67"/>
      <c r="N4335" s="67"/>
      <c r="O4335" s="67"/>
      <c r="P4335" s="67"/>
      <c r="Q4335" s="67"/>
      <c r="S4335" s="71"/>
      <c r="U4335" s="71"/>
      <c r="W4335" s="71"/>
      <c r="Y4335" s="71"/>
    </row>
    <row r="4336" spans="1:25" s="70" customFormat="1" x14ac:dyDescent="0.2">
      <c r="A4336" s="67" t="s">
        <v>20</v>
      </c>
      <c r="B4336" s="67" t="s">
        <v>24</v>
      </c>
      <c r="C4336" s="67" t="s">
        <v>25</v>
      </c>
      <c r="D4336" s="67" t="s">
        <v>319</v>
      </c>
      <c r="E4336" s="87">
        <f>+IF(ISNUMBER(DATA!L595),DATA!L595,"n/a")</f>
        <v>7643</v>
      </c>
      <c r="F4336" s="78">
        <f>+IF(ISNUMBER(DATA!M595),DATA!M595,"n/a")</f>
        <v>-0.20200000000000001</v>
      </c>
      <c r="G4336" s="87">
        <f>+IF(ISNUMBER(DATA!V595),DATA!V595,"n/a")</f>
        <v>23442</v>
      </c>
      <c r="H4336" s="78">
        <f>+IF(ISNUMBER(DATA!W595),DATA!W595,"n/a")</f>
        <v>-8.4000000000000005E-2</v>
      </c>
      <c r="I4336" s="87">
        <f>+IF(ISNUMBER(DATA!AF595),DATA!AF595,"n/a")</f>
        <v>45922</v>
      </c>
      <c r="J4336" s="78">
        <f>+IF(ISNUMBER(DATA!AG595),DATA!AG595,"n/a")</f>
        <v>-6.6000000000000003E-2</v>
      </c>
      <c r="K4336" s="87">
        <f>+IF(ISNUMBER(DATA!AP595),DATA!AP595,"n/a")</f>
        <v>113742</v>
      </c>
      <c r="L4336" s="78">
        <f>+IF(ISNUMBER(DATA!AQ595),DATA!AQ595,"n/a")</f>
        <v>0.05</v>
      </c>
      <c r="M4336" s="67"/>
      <c r="N4336" s="67"/>
      <c r="O4336" s="67"/>
      <c r="P4336" s="67"/>
      <c r="Q4336" s="67"/>
      <c r="S4336" s="71"/>
      <c r="U4336" s="71"/>
      <c r="W4336" s="71"/>
      <c r="Y4336" s="71"/>
    </row>
    <row r="4337" spans="1:25" s="70" customFormat="1" x14ac:dyDescent="0.2">
      <c r="A4337" s="67" t="s">
        <v>20</v>
      </c>
      <c r="B4337" s="67" t="s">
        <v>24</v>
      </c>
      <c r="C4337" s="67" t="s">
        <v>25</v>
      </c>
      <c r="D4337" s="67" t="s">
        <v>320</v>
      </c>
      <c r="E4337" s="87">
        <f>+IF(ISNUMBER(DATA!L596),DATA!L596,"n/a")</f>
        <v>4800</v>
      </c>
      <c r="F4337" s="78">
        <f>+IF(ISNUMBER(DATA!M596),DATA!M596,"n/a")</f>
        <v>-8.6999999999999994E-2</v>
      </c>
      <c r="G4337" s="87">
        <f>+IF(ISNUMBER(DATA!V596),DATA!V596,"n/a")</f>
        <v>13557</v>
      </c>
      <c r="H4337" s="78">
        <f>+IF(ISNUMBER(DATA!W596),DATA!W596,"n/a")</f>
        <v>-0.127</v>
      </c>
      <c r="I4337" s="87">
        <f>+IF(ISNUMBER(DATA!AF596),DATA!AF596,"n/a")</f>
        <v>27998</v>
      </c>
      <c r="J4337" s="78">
        <f>+IF(ISNUMBER(DATA!AG596),DATA!AG596,"n/a")</f>
        <v>-5.5E-2</v>
      </c>
      <c r="K4337" s="87">
        <f>+IF(ISNUMBER(DATA!AP596),DATA!AP596,"n/a")</f>
        <v>69839</v>
      </c>
      <c r="L4337" s="78">
        <f>+IF(ISNUMBER(DATA!AQ596),DATA!AQ596,"n/a")</f>
        <v>3.2000000000000001E-2</v>
      </c>
      <c r="M4337" s="67"/>
      <c r="N4337" s="67"/>
      <c r="O4337" s="67"/>
      <c r="P4337" s="67"/>
      <c r="Q4337" s="67"/>
      <c r="S4337" s="71"/>
      <c r="U4337" s="71"/>
      <c r="W4337" s="71"/>
      <c r="Y4337" s="71"/>
    </row>
    <row r="4338" spans="1:25" s="70" customFormat="1" x14ac:dyDescent="0.2">
      <c r="A4338" s="67" t="s">
        <v>20</v>
      </c>
      <c r="B4338" s="67" t="s">
        <v>24</v>
      </c>
      <c r="C4338" s="67" t="s">
        <v>25</v>
      </c>
      <c r="D4338" s="67" t="s">
        <v>321</v>
      </c>
      <c r="E4338" s="87">
        <f>+IF(ISNUMBER(DATA!L597),DATA!L597,"n/a")</f>
        <v>8963</v>
      </c>
      <c r="F4338" s="78">
        <f>+IF(ISNUMBER(DATA!M597),DATA!M597,"n/a")</f>
        <v>-0.29199999999999998</v>
      </c>
      <c r="G4338" s="87">
        <f>+IF(ISNUMBER(DATA!V597),DATA!V597,"n/a")</f>
        <v>28159</v>
      </c>
      <c r="H4338" s="78">
        <f>+IF(ISNUMBER(DATA!W597),DATA!W597,"n/a")</f>
        <v>-6.2E-2</v>
      </c>
      <c r="I4338" s="87">
        <f>+IF(ISNUMBER(DATA!AF597),DATA!AF597,"n/a")</f>
        <v>53729</v>
      </c>
      <c r="J4338" s="78">
        <f>+IF(ISNUMBER(DATA!AG597),DATA!AG597,"n/a")</f>
        <v>1.6E-2</v>
      </c>
      <c r="K4338" s="87">
        <f>+IF(ISNUMBER(DATA!AP597),DATA!AP597,"n/a")</f>
        <v>124884</v>
      </c>
      <c r="L4338" s="78">
        <f>+IF(ISNUMBER(DATA!AQ597),DATA!AQ597,"n/a")</f>
        <v>-4.2999999999999997E-2</v>
      </c>
      <c r="M4338" s="67"/>
      <c r="N4338" s="67"/>
      <c r="O4338" s="67"/>
      <c r="P4338" s="67"/>
      <c r="Q4338" s="67"/>
      <c r="S4338" s="71"/>
      <c r="U4338" s="71"/>
      <c r="W4338" s="71"/>
      <c r="Y4338" s="71"/>
    </row>
    <row r="4339" spans="1:25" s="70" customFormat="1" x14ac:dyDescent="0.2">
      <c r="A4339" s="67" t="s">
        <v>20</v>
      </c>
      <c r="B4339" s="67" t="s">
        <v>24</v>
      </c>
      <c r="C4339" s="67" t="s">
        <v>25</v>
      </c>
      <c r="D4339" s="67" t="s">
        <v>347</v>
      </c>
      <c r="E4339" s="87">
        <f>+IF(ISNUMBER(DATA!L598),DATA!L598,"n/a")</f>
        <v>2648</v>
      </c>
      <c r="F4339" s="78">
        <f>+IF(ISNUMBER(DATA!M598),DATA!M598,"n/a")</f>
        <v>-4.4999999999999998E-2</v>
      </c>
      <c r="G4339" s="87">
        <f>+IF(ISNUMBER(DATA!V598),DATA!V598,"n/a")</f>
        <v>7345</v>
      </c>
      <c r="H4339" s="78">
        <f>+IF(ISNUMBER(DATA!W598),DATA!W598,"n/a")</f>
        <v>-0.13600000000000001</v>
      </c>
      <c r="I4339" s="87">
        <f>+IF(ISNUMBER(DATA!AF598),DATA!AF598,"n/a")</f>
        <v>14949</v>
      </c>
      <c r="J4339" s="78">
        <f>+IF(ISNUMBER(DATA!AG598),DATA!AG598,"n/a")</f>
        <v>-0.20100000000000001</v>
      </c>
      <c r="K4339" s="87">
        <f>+IF(ISNUMBER(DATA!AP598),DATA!AP598,"n/a")</f>
        <v>34675</v>
      </c>
      <c r="L4339" s="78">
        <f>+IF(ISNUMBER(DATA!AQ598),DATA!AQ598,"n/a")</f>
        <v>-0.17899999999999999</v>
      </c>
      <c r="M4339" s="67"/>
      <c r="N4339" s="67"/>
      <c r="O4339" s="67"/>
      <c r="P4339" s="67"/>
      <c r="Q4339" s="67"/>
      <c r="S4339" s="71"/>
      <c r="U4339" s="71"/>
      <c r="W4339" s="71"/>
      <c r="Y4339" s="71"/>
    </row>
    <row r="4340" spans="1:25" s="70" customFormat="1" x14ac:dyDescent="0.2">
      <c r="A4340" s="67" t="s">
        <v>20</v>
      </c>
      <c r="B4340" s="67" t="s">
        <v>24</v>
      </c>
      <c r="C4340" s="67" t="s">
        <v>25</v>
      </c>
      <c r="D4340" s="67" t="s">
        <v>348</v>
      </c>
      <c r="E4340" s="87">
        <f>+IF(ISNUMBER(DATA!L599),DATA!L599,"n/a")</f>
        <v>2905</v>
      </c>
      <c r="F4340" s="78">
        <f>+IF(ISNUMBER(DATA!M599),DATA!M599,"n/a")</f>
        <v>1.6E-2</v>
      </c>
      <c r="G4340" s="87">
        <f>+IF(ISNUMBER(DATA!V599),DATA!V599,"n/a")</f>
        <v>9540</v>
      </c>
      <c r="H4340" s="78">
        <f>+IF(ISNUMBER(DATA!W599),DATA!W599,"n/a")</f>
        <v>0.06</v>
      </c>
      <c r="I4340" s="87">
        <f>+IF(ISNUMBER(DATA!AF599),DATA!AF599,"n/a")</f>
        <v>19974</v>
      </c>
      <c r="J4340" s="78">
        <f>+IF(ISNUMBER(DATA!AG599),DATA!AG599,"n/a")</f>
        <v>0.113</v>
      </c>
      <c r="K4340" s="87">
        <f>+IF(ISNUMBER(DATA!AP599),DATA!AP599,"n/a")</f>
        <v>45182</v>
      </c>
      <c r="L4340" s="78">
        <f>+IF(ISNUMBER(DATA!AQ599),DATA!AQ599,"n/a")</f>
        <v>0.106</v>
      </c>
      <c r="M4340" s="67"/>
      <c r="N4340" s="67"/>
      <c r="O4340" s="67"/>
      <c r="P4340" s="67"/>
      <c r="Q4340" s="67"/>
      <c r="S4340" s="71"/>
      <c r="U4340" s="71"/>
      <c r="W4340" s="71"/>
      <c r="Y4340" s="71"/>
    </row>
    <row r="4341" spans="1:25" x14ac:dyDescent="0.2">
      <c r="E4341" s="101"/>
      <c r="F4341" s="103"/>
      <c r="G4341" s="101"/>
      <c r="H4341" s="103"/>
      <c r="I4341" s="101"/>
      <c r="J4341" s="103"/>
      <c r="K4341" s="101"/>
      <c r="L4341" s="103"/>
    </row>
    <row r="4342" spans="1:25" s="70" customFormat="1" x14ac:dyDescent="0.2">
      <c r="A4342" s="67" t="s">
        <v>20</v>
      </c>
      <c r="B4342" s="67" t="s">
        <v>24</v>
      </c>
      <c r="C4342" s="67" t="s">
        <v>10</v>
      </c>
      <c r="D4342" s="67" t="s">
        <v>274</v>
      </c>
      <c r="E4342" s="88">
        <f>+IF(ISNUMBER(DATA!N550),DATA!N550,"n/a")</f>
        <v>7.68</v>
      </c>
      <c r="F4342" s="78">
        <f>+IF(ISNUMBER(DATA!O550),DATA!O550,"n/a")</f>
        <v>0.05</v>
      </c>
      <c r="G4342" s="88">
        <f>+IF(ISNUMBER(DATA!X550),DATA!X550,"n/a")</f>
        <v>7.74</v>
      </c>
      <c r="H4342" s="78">
        <f>+IF(ISNUMBER(DATA!Y550),DATA!Y550,"n/a")</f>
        <v>0.02</v>
      </c>
      <c r="I4342" s="88">
        <f>+IF(ISNUMBER(DATA!AH550),DATA!AH550,"n/a")</f>
        <v>7.65</v>
      </c>
      <c r="J4342" s="78">
        <f>+IF(ISNUMBER(DATA!AI550),DATA!AI550,"n/a")</f>
        <v>1.7999999999999999E-2</v>
      </c>
      <c r="K4342" s="88">
        <f>+IF(ISNUMBER(DATA!AR550),DATA!AR550,"n/a")</f>
        <v>7.7</v>
      </c>
      <c r="L4342" s="78">
        <f>+IF(ISNUMBER(DATA!AS550),DATA!AS550,"n/a")</f>
        <v>3.6999999999999998E-2</v>
      </c>
      <c r="M4342" s="67"/>
      <c r="N4342" s="67"/>
      <c r="O4342" s="67"/>
      <c r="P4342" s="67"/>
      <c r="Q4342" s="67"/>
      <c r="S4342" s="71"/>
      <c r="U4342" s="71"/>
      <c r="W4342" s="71"/>
      <c r="Y4342" s="71"/>
    </row>
    <row r="4343" spans="1:25" s="70" customFormat="1" x14ac:dyDescent="0.2">
      <c r="A4343" s="67" t="s">
        <v>20</v>
      </c>
      <c r="B4343" s="67" t="s">
        <v>24</v>
      </c>
      <c r="C4343" s="67" t="s">
        <v>10</v>
      </c>
      <c r="D4343" s="67" t="s">
        <v>275</v>
      </c>
      <c r="E4343" s="88">
        <f>+IF(ISNUMBER(DATA!N551),DATA!N551,"n/a")</f>
        <v>16.04</v>
      </c>
      <c r="F4343" s="78">
        <f>+IF(ISNUMBER(DATA!O551),DATA!O551,"n/a")</f>
        <v>0.18099999999999999</v>
      </c>
      <c r="G4343" s="88">
        <f>+IF(ISNUMBER(DATA!X551),DATA!X551,"n/a")</f>
        <v>16.02</v>
      </c>
      <c r="H4343" s="78">
        <f>+IF(ISNUMBER(DATA!Y551),DATA!Y551,"n/a")</f>
        <v>0.122</v>
      </c>
      <c r="I4343" s="88">
        <f>+IF(ISNUMBER(DATA!AH551),DATA!AH551,"n/a")</f>
        <v>15.96</v>
      </c>
      <c r="J4343" s="78">
        <f>+IF(ISNUMBER(DATA!AI551),DATA!AI551,"n/a")</f>
        <v>9.6000000000000002E-2</v>
      </c>
      <c r="K4343" s="88">
        <f>+IF(ISNUMBER(DATA!AR551),DATA!AR551,"n/a")</f>
        <v>15.53</v>
      </c>
      <c r="L4343" s="78">
        <f>+IF(ISNUMBER(DATA!AS551),DATA!AS551,"n/a")</f>
        <v>6.5000000000000002E-2</v>
      </c>
      <c r="M4343" s="67"/>
      <c r="N4343" s="67"/>
      <c r="O4343" s="67"/>
      <c r="P4343" s="67"/>
      <c r="Q4343" s="67"/>
      <c r="S4343" s="71"/>
      <c r="U4343" s="71"/>
      <c r="W4343" s="71"/>
      <c r="Y4343" s="71"/>
    </row>
    <row r="4344" spans="1:25" s="70" customFormat="1" x14ac:dyDescent="0.2">
      <c r="A4344" s="67" t="s">
        <v>20</v>
      </c>
      <c r="B4344" s="67" t="s">
        <v>24</v>
      </c>
      <c r="C4344" s="67" t="s">
        <v>10</v>
      </c>
      <c r="D4344" s="67" t="s">
        <v>276</v>
      </c>
      <c r="E4344" s="88">
        <f>+IF(ISNUMBER(DATA!N552),DATA!N552,"n/a")</f>
        <v>8.19</v>
      </c>
      <c r="F4344" s="78">
        <f>+IF(ISNUMBER(DATA!O552),DATA!O552,"n/a")</f>
        <v>-0.247</v>
      </c>
      <c r="G4344" s="88">
        <f>+IF(ISNUMBER(DATA!X552),DATA!X552,"n/a")</f>
        <v>8.23</v>
      </c>
      <c r="H4344" s="78">
        <f>+IF(ISNUMBER(DATA!Y552),DATA!Y552,"n/a")</f>
        <v>-0.25600000000000001</v>
      </c>
      <c r="I4344" s="88">
        <f>+IF(ISNUMBER(DATA!AH552),DATA!AH552,"n/a")</f>
        <v>8.15</v>
      </c>
      <c r="J4344" s="78">
        <f>+IF(ISNUMBER(DATA!AI552),DATA!AI552,"n/a")</f>
        <v>-0.27800000000000002</v>
      </c>
      <c r="K4344" s="88">
        <f>+IF(ISNUMBER(DATA!AR552),DATA!AR552,"n/a")</f>
        <v>8.48</v>
      </c>
      <c r="L4344" s="78">
        <f>+IF(ISNUMBER(DATA!AS552),DATA!AS552,"n/a")</f>
        <v>-0.26900000000000002</v>
      </c>
      <c r="M4344" s="67"/>
      <c r="N4344" s="67"/>
      <c r="O4344" s="67"/>
      <c r="P4344" s="67"/>
      <c r="Q4344" s="67"/>
      <c r="S4344" s="71"/>
      <c r="U4344" s="71"/>
      <c r="W4344" s="71"/>
      <c r="Y4344" s="71"/>
    </row>
    <row r="4345" spans="1:25" s="70" customFormat="1" x14ac:dyDescent="0.2">
      <c r="A4345" s="67" t="s">
        <v>20</v>
      </c>
      <c r="B4345" s="67" t="s">
        <v>24</v>
      </c>
      <c r="C4345" s="67" t="s">
        <v>10</v>
      </c>
      <c r="D4345" s="67" t="s">
        <v>277</v>
      </c>
      <c r="E4345" s="88">
        <f>+IF(ISNUMBER(DATA!N553),DATA!N553,"n/a")</f>
        <v>16.59</v>
      </c>
      <c r="F4345" s="78">
        <f>+IF(ISNUMBER(DATA!O553),DATA!O553,"n/a")</f>
        <v>8.8999999999999996E-2</v>
      </c>
      <c r="G4345" s="88">
        <f>+IF(ISNUMBER(DATA!X553),DATA!X553,"n/a")</f>
        <v>16.53</v>
      </c>
      <c r="H4345" s="78">
        <f>+IF(ISNUMBER(DATA!Y553),DATA!Y553,"n/a")</f>
        <v>3.4000000000000002E-2</v>
      </c>
      <c r="I4345" s="88">
        <f>+IF(ISNUMBER(DATA!AH553),DATA!AH553,"n/a")</f>
        <v>16.53</v>
      </c>
      <c r="J4345" s="78">
        <f>+IF(ISNUMBER(DATA!AI553),DATA!AI553,"n/a")</f>
        <v>1.7999999999999999E-2</v>
      </c>
      <c r="K4345" s="88">
        <f>+IF(ISNUMBER(DATA!AR553),DATA!AR553,"n/a")</f>
        <v>16.36</v>
      </c>
      <c r="L4345" s="78">
        <f>+IF(ISNUMBER(DATA!AS553),DATA!AS553,"n/a")</f>
        <v>6.6000000000000003E-2</v>
      </c>
      <c r="M4345" s="67"/>
      <c r="N4345" s="67"/>
      <c r="O4345" s="67"/>
      <c r="P4345" s="67"/>
      <c r="Q4345" s="67"/>
      <c r="S4345" s="71"/>
      <c r="U4345" s="71"/>
      <c r="W4345" s="71"/>
      <c r="Y4345" s="71"/>
    </row>
    <row r="4346" spans="1:25" s="70" customFormat="1" x14ac:dyDescent="0.2">
      <c r="A4346" s="67" t="s">
        <v>20</v>
      </c>
      <c r="B4346" s="67" t="s">
        <v>24</v>
      </c>
      <c r="C4346" s="67" t="s">
        <v>10</v>
      </c>
      <c r="D4346" s="67" t="s">
        <v>278</v>
      </c>
      <c r="E4346" s="88">
        <f>+IF(ISNUMBER(DATA!N554),DATA!N554,"n/a")</f>
        <v>8.2799999999999994</v>
      </c>
      <c r="F4346" s="78">
        <f>+IF(ISNUMBER(DATA!O554),DATA!O554,"n/a")</f>
        <v>-0.107</v>
      </c>
      <c r="G4346" s="88">
        <f>+IF(ISNUMBER(DATA!X554),DATA!X554,"n/a")</f>
        <v>9.39</v>
      </c>
      <c r="H4346" s="78">
        <f>+IF(ISNUMBER(DATA!Y554),DATA!Y554,"n/a")</f>
        <v>1.2999999999999999E-2</v>
      </c>
      <c r="I4346" s="88">
        <f>+IF(ISNUMBER(DATA!AH554),DATA!AH554,"n/a")</f>
        <v>9.65</v>
      </c>
      <c r="J4346" s="78">
        <f>+IF(ISNUMBER(DATA!AI554),DATA!AI554,"n/a")</f>
        <v>2.8000000000000001E-2</v>
      </c>
      <c r="K4346" s="88">
        <f>+IF(ISNUMBER(DATA!AR554),DATA!AR554,"n/a")</f>
        <v>10.28</v>
      </c>
      <c r="L4346" s="78">
        <f>+IF(ISNUMBER(DATA!AS554),DATA!AS554,"n/a")</f>
        <v>7.4999999999999997E-2</v>
      </c>
      <c r="M4346" s="67"/>
      <c r="N4346" s="67"/>
      <c r="O4346" s="67"/>
      <c r="P4346" s="67"/>
      <c r="Q4346" s="67"/>
      <c r="S4346" s="71"/>
      <c r="U4346" s="71"/>
      <c r="W4346" s="71"/>
      <c r="Y4346" s="71"/>
    </row>
    <row r="4347" spans="1:25" s="70" customFormat="1" x14ac:dyDescent="0.2">
      <c r="A4347" s="67" t="s">
        <v>20</v>
      </c>
      <c r="B4347" s="67" t="s">
        <v>24</v>
      </c>
      <c r="C4347" s="67" t="s">
        <v>10</v>
      </c>
      <c r="D4347" s="67" t="s">
        <v>279</v>
      </c>
      <c r="E4347" s="88">
        <f>+IF(ISNUMBER(DATA!N555),DATA!N555,"n/a")</f>
        <v>4.24</v>
      </c>
      <c r="F4347" s="78">
        <f>+IF(ISNUMBER(DATA!O555),DATA!O555,"n/a")</f>
        <v>-0.56000000000000005</v>
      </c>
      <c r="G4347" s="88">
        <f>+IF(ISNUMBER(DATA!X555),DATA!X555,"n/a")</f>
        <v>4.6399999999999997</v>
      </c>
      <c r="H4347" s="78">
        <f>+IF(ISNUMBER(DATA!Y555),DATA!Y555,"n/a")</f>
        <v>-0.54</v>
      </c>
      <c r="I4347" s="88">
        <f>+IF(ISNUMBER(DATA!AH555),DATA!AH555,"n/a")</f>
        <v>4.6900000000000004</v>
      </c>
      <c r="J4347" s="78">
        <f>+IF(ISNUMBER(DATA!AI555),DATA!AI555,"n/a")</f>
        <v>-0.54800000000000004</v>
      </c>
      <c r="K4347" s="88">
        <f>+IF(ISNUMBER(DATA!AR555),DATA!AR555,"n/a")</f>
        <v>5.08</v>
      </c>
      <c r="L4347" s="78">
        <f>+IF(ISNUMBER(DATA!AS555),DATA!AS555,"n/a")</f>
        <v>-0.51600000000000001</v>
      </c>
      <c r="M4347" s="67"/>
      <c r="N4347" s="67"/>
      <c r="O4347" s="67"/>
      <c r="P4347" s="67"/>
      <c r="Q4347" s="67"/>
      <c r="S4347" s="71"/>
      <c r="U4347" s="71"/>
      <c r="W4347" s="71"/>
      <c r="Y4347" s="71"/>
    </row>
    <row r="4348" spans="1:25" s="70" customFormat="1" x14ac:dyDescent="0.2">
      <c r="A4348" s="67" t="s">
        <v>20</v>
      </c>
      <c r="B4348" s="67" t="s">
        <v>24</v>
      </c>
      <c r="C4348" s="67" t="s">
        <v>10</v>
      </c>
      <c r="D4348" s="67" t="s">
        <v>280</v>
      </c>
      <c r="E4348" s="88">
        <f>+IF(ISNUMBER(DATA!N556),DATA!N556,"n/a")</f>
        <v>14.89</v>
      </c>
      <c r="F4348" s="78">
        <f>+IF(ISNUMBER(DATA!O556),DATA!O556,"n/a")</f>
        <v>0.32</v>
      </c>
      <c r="G4348" s="88">
        <f>+IF(ISNUMBER(DATA!X556),DATA!X556,"n/a")</f>
        <v>14.83</v>
      </c>
      <c r="H4348" s="78">
        <f>+IF(ISNUMBER(DATA!Y556),DATA!Y556,"n/a")</f>
        <v>0.29499999999999998</v>
      </c>
      <c r="I4348" s="88">
        <f>+IF(ISNUMBER(DATA!AH556),DATA!AH556,"n/a")</f>
        <v>14.74</v>
      </c>
      <c r="J4348" s="78">
        <f>+IF(ISNUMBER(DATA!AI556),DATA!AI556,"n/a")</f>
        <v>0.28299999999999997</v>
      </c>
      <c r="K4348" s="88">
        <f>+IF(ISNUMBER(DATA!AR556),DATA!AR556,"n/a")</f>
        <v>13.38</v>
      </c>
      <c r="L4348" s="78">
        <f>+IF(ISNUMBER(DATA!AS556),DATA!AS556,"n/a")</f>
        <v>6.2E-2</v>
      </c>
      <c r="M4348" s="67"/>
      <c r="N4348" s="67"/>
      <c r="O4348" s="67"/>
      <c r="P4348" s="67"/>
      <c r="Q4348" s="67"/>
      <c r="S4348" s="71"/>
      <c r="U4348" s="71"/>
      <c r="W4348" s="71"/>
      <c r="Y4348" s="71"/>
    </row>
    <row r="4349" spans="1:25" s="70" customFormat="1" x14ac:dyDescent="0.2">
      <c r="A4349" s="67" t="s">
        <v>20</v>
      </c>
      <c r="B4349" s="67" t="s">
        <v>24</v>
      </c>
      <c r="C4349" s="67" t="s">
        <v>10</v>
      </c>
      <c r="D4349" s="67" t="s">
        <v>281</v>
      </c>
      <c r="E4349" s="88">
        <f>+IF(ISNUMBER(DATA!N557),DATA!N557,"n/a")</f>
        <v>11.38</v>
      </c>
      <c r="F4349" s="78">
        <f>+IF(ISNUMBER(DATA!O557),DATA!O557,"n/a")</f>
        <v>-0.223</v>
      </c>
      <c r="G4349" s="88">
        <f>+IF(ISNUMBER(DATA!X557),DATA!X557,"n/a")</f>
        <v>12.1</v>
      </c>
      <c r="H4349" s="78">
        <f>+IF(ISNUMBER(DATA!Y557),DATA!Y557,"n/a")</f>
        <v>-0.16800000000000001</v>
      </c>
      <c r="I4349" s="88">
        <f>+IF(ISNUMBER(DATA!AH557),DATA!AH557,"n/a")</f>
        <v>12.4</v>
      </c>
      <c r="J4349" s="78">
        <f>+IF(ISNUMBER(DATA!AI557),DATA!AI557,"n/a")</f>
        <v>-0.106</v>
      </c>
      <c r="K4349" s="88">
        <f>+IF(ISNUMBER(DATA!AR557),DATA!AR557,"n/a")</f>
        <v>13.15</v>
      </c>
      <c r="L4349" s="78">
        <f>+IF(ISNUMBER(DATA!AS557),DATA!AS557,"n/a")</f>
        <v>-4.4999999999999998E-2</v>
      </c>
      <c r="M4349" s="67"/>
      <c r="N4349" s="67"/>
      <c r="O4349" s="67"/>
      <c r="P4349" s="67"/>
      <c r="Q4349" s="67"/>
      <c r="S4349" s="71"/>
      <c r="U4349" s="71"/>
      <c r="W4349" s="71"/>
      <c r="Y4349" s="71"/>
    </row>
    <row r="4350" spans="1:25" s="70" customFormat="1" x14ac:dyDescent="0.2">
      <c r="A4350" s="67" t="s">
        <v>20</v>
      </c>
      <c r="B4350" s="67" t="s">
        <v>24</v>
      </c>
      <c r="C4350" s="67" t="s">
        <v>10</v>
      </c>
      <c r="D4350" s="67" t="s">
        <v>282</v>
      </c>
      <c r="E4350" s="88">
        <f>+IF(ISNUMBER(DATA!N558),DATA!N558,"n/a")</f>
        <v>13.97</v>
      </c>
      <c r="F4350" s="78">
        <f>+IF(ISNUMBER(DATA!O558),DATA!O558,"n/a")</f>
        <v>0.20699999999999999</v>
      </c>
      <c r="G4350" s="88">
        <f>+IF(ISNUMBER(DATA!X558),DATA!X558,"n/a")</f>
        <v>14.09</v>
      </c>
      <c r="H4350" s="78">
        <f>+IF(ISNUMBER(DATA!Y558),DATA!Y558,"n/a")</f>
        <v>0.24399999999999999</v>
      </c>
      <c r="I4350" s="88">
        <f>+IF(ISNUMBER(DATA!AH558),DATA!AH558,"n/a")</f>
        <v>14.01</v>
      </c>
      <c r="J4350" s="78">
        <f>+IF(ISNUMBER(DATA!AI558),DATA!AI558,"n/a")</f>
        <v>0.223</v>
      </c>
      <c r="K4350" s="88">
        <f>+IF(ISNUMBER(DATA!AR558),DATA!AR558,"n/a")</f>
        <v>13.4</v>
      </c>
      <c r="L4350" s="78">
        <f>+IF(ISNUMBER(DATA!AS558),DATA!AS558,"n/a")</f>
        <v>0.16500000000000001</v>
      </c>
      <c r="M4350" s="67"/>
      <c r="N4350" s="67"/>
      <c r="O4350" s="67"/>
      <c r="P4350" s="67"/>
      <c r="Q4350" s="67"/>
      <c r="S4350" s="71"/>
      <c r="U4350" s="71"/>
      <c r="W4350" s="71"/>
      <c r="Y4350" s="71"/>
    </row>
    <row r="4351" spans="1:25" s="70" customFormat="1" x14ac:dyDescent="0.2">
      <c r="A4351" s="67" t="s">
        <v>20</v>
      </c>
      <c r="B4351" s="67" t="s">
        <v>24</v>
      </c>
      <c r="C4351" s="67" t="s">
        <v>10</v>
      </c>
      <c r="D4351" s="67" t="s">
        <v>283</v>
      </c>
      <c r="E4351" s="88">
        <f>+IF(ISNUMBER(DATA!N559),DATA!N559,"n/a")</f>
        <v>9.2799999999999994</v>
      </c>
      <c r="F4351" s="78">
        <f>+IF(ISNUMBER(DATA!O559),DATA!O559,"n/a")</f>
        <v>-0.17399999999999999</v>
      </c>
      <c r="G4351" s="88">
        <f>+IF(ISNUMBER(DATA!X559),DATA!X559,"n/a")</f>
        <v>10.75</v>
      </c>
      <c r="H4351" s="78">
        <f>+IF(ISNUMBER(DATA!Y559),DATA!Y559,"n/a")</f>
        <v>-6.3E-2</v>
      </c>
      <c r="I4351" s="88">
        <f>+IF(ISNUMBER(DATA!AH559),DATA!AH559,"n/a")</f>
        <v>11.15</v>
      </c>
      <c r="J4351" s="78">
        <f>+IF(ISNUMBER(DATA!AI559),DATA!AI559,"n/a")</f>
        <v>-1.4999999999999999E-2</v>
      </c>
      <c r="K4351" s="88">
        <f>+IF(ISNUMBER(DATA!AR559),DATA!AR559,"n/a")</f>
        <v>11.26</v>
      </c>
      <c r="L4351" s="78">
        <f>+IF(ISNUMBER(DATA!AS559),DATA!AS559,"n/a")</f>
        <v>4.2000000000000003E-2</v>
      </c>
      <c r="M4351" s="67"/>
      <c r="N4351" s="67"/>
      <c r="O4351" s="67"/>
      <c r="P4351" s="67"/>
      <c r="Q4351" s="67"/>
      <c r="S4351" s="71"/>
      <c r="U4351" s="71"/>
      <c r="W4351" s="71"/>
      <c r="Y4351" s="71"/>
    </row>
    <row r="4352" spans="1:25" s="70" customFormat="1" x14ac:dyDescent="0.2">
      <c r="A4352" s="67" t="s">
        <v>20</v>
      </c>
      <c r="B4352" s="67" t="s">
        <v>24</v>
      </c>
      <c r="C4352" s="67" t="s">
        <v>10</v>
      </c>
      <c r="D4352" s="67" t="s">
        <v>284</v>
      </c>
      <c r="E4352" s="88">
        <f>+IF(ISNUMBER(DATA!N560),DATA!N560,"n/a")</f>
        <v>9.75</v>
      </c>
      <c r="F4352" s="78">
        <f>+IF(ISNUMBER(DATA!O560),DATA!O560,"n/a")</f>
        <v>-8.0000000000000002E-3</v>
      </c>
      <c r="G4352" s="88">
        <f>+IF(ISNUMBER(DATA!X560),DATA!X560,"n/a")</f>
        <v>9.99</v>
      </c>
      <c r="H4352" s="78">
        <f>+IF(ISNUMBER(DATA!Y560),DATA!Y560,"n/a")</f>
        <v>-1.0999999999999999E-2</v>
      </c>
      <c r="I4352" s="88">
        <f>+IF(ISNUMBER(DATA!AH560),DATA!AH560,"n/a")</f>
        <v>9.93</v>
      </c>
      <c r="J4352" s="78">
        <f>+IF(ISNUMBER(DATA!AI560),DATA!AI560,"n/a")</f>
        <v>-4.7E-2</v>
      </c>
      <c r="K4352" s="88">
        <f>+IF(ISNUMBER(DATA!AR560),DATA!AR560,"n/a")</f>
        <v>9.85</v>
      </c>
      <c r="L4352" s="78">
        <f>+IF(ISNUMBER(DATA!AS560),DATA!AS560,"n/a")</f>
        <v>-0.05</v>
      </c>
      <c r="M4352" s="67"/>
      <c r="N4352" s="67"/>
      <c r="O4352" s="67"/>
      <c r="P4352" s="67"/>
      <c r="Q4352" s="67"/>
      <c r="S4352" s="71"/>
      <c r="U4352" s="71"/>
      <c r="W4352" s="71"/>
      <c r="Y4352" s="71"/>
    </row>
    <row r="4353" spans="1:25" s="70" customFormat="1" x14ac:dyDescent="0.2">
      <c r="A4353" s="67" t="s">
        <v>20</v>
      </c>
      <c r="B4353" s="67" t="s">
        <v>24</v>
      </c>
      <c r="C4353" s="67" t="s">
        <v>10</v>
      </c>
      <c r="D4353" s="67" t="s">
        <v>285</v>
      </c>
      <c r="E4353" s="88">
        <f>+IF(ISNUMBER(DATA!N561),DATA!N561,"n/a")</f>
        <v>10.54</v>
      </c>
      <c r="F4353" s="78">
        <f>+IF(ISNUMBER(DATA!O561),DATA!O561,"n/a")</f>
        <v>-2E-3</v>
      </c>
      <c r="G4353" s="88">
        <f>+IF(ISNUMBER(DATA!X561),DATA!X561,"n/a")</f>
        <v>10.48</v>
      </c>
      <c r="H4353" s="78">
        <f>+IF(ISNUMBER(DATA!Y561),DATA!Y561,"n/a")</f>
        <v>-8.3000000000000004E-2</v>
      </c>
      <c r="I4353" s="88">
        <f>+IF(ISNUMBER(DATA!AH561),DATA!AH561,"n/a")</f>
        <v>10.84</v>
      </c>
      <c r="J4353" s="78">
        <f>+IF(ISNUMBER(DATA!AI561),DATA!AI561,"n/a")</f>
        <v>-9.6000000000000002E-2</v>
      </c>
      <c r="K4353" s="88">
        <f>+IF(ISNUMBER(DATA!AR561),DATA!AR561,"n/a")</f>
        <v>11.24</v>
      </c>
      <c r="L4353" s="78">
        <f>+IF(ISNUMBER(DATA!AS561),DATA!AS561,"n/a")</f>
        <v>-0.113</v>
      </c>
      <c r="M4353" s="67"/>
      <c r="N4353" s="67"/>
      <c r="O4353" s="67"/>
      <c r="P4353" s="67"/>
      <c r="Q4353" s="67"/>
      <c r="S4353" s="71"/>
      <c r="U4353" s="71"/>
      <c r="W4353" s="71"/>
      <c r="Y4353" s="71"/>
    </row>
    <row r="4354" spans="1:25" s="70" customFormat="1" x14ac:dyDescent="0.2">
      <c r="A4354" s="67" t="s">
        <v>20</v>
      </c>
      <c r="B4354" s="67" t="s">
        <v>24</v>
      </c>
      <c r="C4354" s="67" t="s">
        <v>10</v>
      </c>
      <c r="D4354" s="67" t="s">
        <v>286</v>
      </c>
      <c r="E4354" s="88">
        <f>+IF(ISNUMBER(DATA!N562),DATA!N562,"n/a")</f>
        <v>11.03</v>
      </c>
      <c r="F4354" s="78">
        <f>+IF(ISNUMBER(DATA!O562),DATA!O562,"n/a")</f>
        <v>7.1999999999999995E-2</v>
      </c>
      <c r="G4354" s="88">
        <f>+IF(ISNUMBER(DATA!X562),DATA!X562,"n/a")</f>
        <v>10.7</v>
      </c>
      <c r="H4354" s="78">
        <f>+IF(ISNUMBER(DATA!Y562),DATA!Y562,"n/a")</f>
        <v>-1.4E-2</v>
      </c>
      <c r="I4354" s="88">
        <f>+IF(ISNUMBER(DATA!AH562),DATA!AH562,"n/a")</f>
        <v>10.53</v>
      </c>
      <c r="J4354" s="78">
        <f>+IF(ISNUMBER(DATA!AI562),DATA!AI562,"n/a")</f>
        <v>-4.4999999999999998E-2</v>
      </c>
      <c r="K4354" s="88">
        <f>+IF(ISNUMBER(DATA!AR562),DATA!AR562,"n/a")</f>
        <v>10.48</v>
      </c>
      <c r="L4354" s="78">
        <f>+IF(ISNUMBER(DATA!AS562),DATA!AS562,"n/a")</f>
        <v>-4.8000000000000001E-2</v>
      </c>
      <c r="M4354" s="67"/>
      <c r="N4354" s="67"/>
      <c r="O4354" s="67"/>
      <c r="P4354" s="67"/>
      <c r="Q4354" s="67"/>
      <c r="S4354" s="71"/>
      <c r="U4354" s="71"/>
      <c r="W4354" s="71"/>
      <c r="Y4354" s="71"/>
    </row>
    <row r="4355" spans="1:25" s="70" customFormat="1" x14ac:dyDescent="0.2">
      <c r="A4355" s="67" t="s">
        <v>20</v>
      </c>
      <c r="B4355" s="67" t="s">
        <v>24</v>
      </c>
      <c r="C4355" s="67" t="s">
        <v>10</v>
      </c>
      <c r="D4355" s="67" t="s">
        <v>287</v>
      </c>
      <c r="E4355" s="88">
        <f>+IF(ISNUMBER(DATA!N563),DATA!N563,"n/a")</f>
        <v>11.33</v>
      </c>
      <c r="F4355" s="78">
        <f>+IF(ISNUMBER(DATA!O563),DATA!O563,"n/a")</f>
        <v>-4.0000000000000001E-3</v>
      </c>
      <c r="G4355" s="88">
        <f>+IF(ISNUMBER(DATA!X563),DATA!X563,"n/a")</f>
        <v>11.37</v>
      </c>
      <c r="H4355" s="78">
        <f>+IF(ISNUMBER(DATA!Y563),DATA!Y563,"n/a")</f>
        <v>1.4999999999999999E-2</v>
      </c>
      <c r="I4355" s="88">
        <f>+IF(ISNUMBER(DATA!AH563),DATA!AH563,"n/a")</f>
        <v>11.17</v>
      </c>
      <c r="J4355" s="78">
        <f>+IF(ISNUMBER(DATA!AI563),DATA!AI563,"n/a")</f>
        <v>-2.1000000000000001E-2</v>
      </c>
      <c r="K4355" s="88">
        <f>+IF(ISNUMBER(DATA!AR563),DATA!AR563,"n/a")</f>
        <v>11.19</v>
      </c>
      <c r="L4355" s="78">
        <f>+IF(ISNUMBER(DATA!AS563),DATA!AS563,"n/a")</f>
        <v>-0.03</v>
      </c>
      <c r="M4355" s="67"/>
      <c r="N4355" s="67"/>
      <c r="O4355" s="67"/>
      <c r="P4355" s="67"/>
      <c r="Q4355" s="67"/>
      <c r="S4355" s="71"/>
      <c r="U4355" s="71"/>
      <c r="W4355" s="71"/>
      <c r="Y4355" s="71"/>
    </row>
    <row r="4356" spans="1:25" s="70" customFormat="1" x14ac:dyDescent="0.2">
      <c r="A4356" s="67" t="s">
        <v>20</v>
      </c>
      <c r="B4356" s="67" t="s">
        <v>24</v>
      </c>
      <c r="C4356" s="67" t="s">
        <v>10</v>
      </c>
      <c r="D4356" s="67" t="s">
        <v>288</v>
      </c>
      <c r="E4356" s="88">
        <f>+IF(ISNUMBER(DATA!N564),DATA!N564,"n/a")</f>
        <v>10.16</v>
      </c>
      <c r="F4356" s="78">
        <f>+IF(ISNUMBER(DATA!O564),DATA!O564,"n/a")</f>
        <v>4.0000000000000001E-3</v>
      </c>
      <c r="G4356" s="88">
        <f>+IF(ISNUMBER(DATA!X564),DATA!X564,"n/a")</f>
        <v>10.29</v>
      </c>
      <c r="H4356" s="78">
        <f>+IF(ISNUMBER(DATA!Y564),DATA!Y564,"n/a")</f>
        <v>1.2E-2</v>
      </c>
      <c r="I4356" s="88">
        <f>+IF(ISNUMBER(DATA!AH564),DATA!AH564,"n/a")</f>
        <v>11.3</v>
      </c>
      <c r="J4356" s="78">
        <f>+IF(ISNUMBER(DATA!AI564),DATA!AI564,"n/a")</f>
        <v>0.188</v>
      </c>
      <c r="K4356" s="88">
        <f>+IF(ISNUMBER(DATA!AR564),DATA!AR564,"n/a")</f>
        <v>10.74</v>
      </c>
      <c r="L4356" s="78">
        <f>+IF(ISNUMBER(DATA!AS564),DATA!AS564,"n/a")</f>
        <v>8.4000000000000005E-2</v>
      </c>
      <c r="M4356" s="67"/>
      <c r="N4356" s="67"/>
      <c r="O4356" s="67"/>
      <c r="P4356" s="67"/>
      <c r="Q4356" s="67"/>
      <c r="S4356" s="71"/>
      <c r="U4356" s="71"/>
      <c r="W4356" s="71"/>
      <c r="Y4356" s="71"/>
    </row>
    <row r="4357" spans="1:25" s="70" customFormat="1" x14ac:dyDescent="0.2">
      <c r="A4357" s="67" t="s">
        <v>20</v>
      </c>
      <c r="B4357" s="67" t="s">
        <v>24</v>
      </c>
      <c r="C4357" s="67" t="s">
        <v>10</v>
      </c>
      <c r="D4357" s="67" t="s">
        <v>289</v>
      </c>
      <c r="E4357" s="88">
        <f>+IF(ISNUMBER(DATA!N565),DATA!N565,"n/a")</f>
        <v>5.99</v>
      </c>
      <c r="F4357" s="78">
        <f>+IF(ISNUMBER(DATA!O565),DATA!O565,"n/a")</f>
        <v>-0.20499999999999999</v>
      </c>
      <c r="G4357" s="88">
        <f>+IF(ISNUMBER(DATA!X565),DATA!X565,"n/a")</f>
        <v>6.22</v>
      </c>
      <c r="H4357" s="78">
        <f>+IF(ISNUMBER(DATA!Y565),DATA!Y565,"n/a")</f>
        <v>-0.19</v>
      </c>
      <c r="I4357" s="88">
        <f>+IF(ISNUMBER(DATA!AH565),DATA!AH565,"n/a")</f>
        <v>6.3</v>
      </c>
      <c r="J4357" s="78">
        <f>+IF(ISNUMBER(DATA!AI565),DATA!AI565,"n/a")</f>
        <v>-0.17699999999999999</v>
      </c>
      <c r="K4357" s="88">
        <f>+IF(ISNUMBER(DATA!AR565),DATA!AR565,"n/a")</f>
        <v>6.57</v>
      </c>
      <c r="L4357" s="78">
        <f>+IF(ISNUMBER(DATA!AS565),DATA!AS565,"n/a")</f>
        <v>-0.16500000000000001</v>
      </c>
      <c r="M4357" s="67"/>
      <c r="N4357" s="67"/>
      <c r="O4357" s="67"/>
      <c r="P4357" s="67"/>
      <c r="Q4357" s="67"/>
      <c r="S4357" s="71"/>
      <c r="U4357" s="71"/>
      <c r="W4357" s="71"/>
      <c r="Y4357" s="71"/>
    </row>
    <row r="4358" spans="1:25" s="70" customFormat="1" x14ac:dyDescent="0.2">
      <c r="A4358" s="67" t="s">
        <v>20</v>
      </c>
      <c r="B4358" s="67" t="s">
        <v>24</v>
      </c>
      <c r="C4358" s="67" t="s">
        <v>10</v>
      </c>
      <c r="D4358" s="67" t="s">
        <v>290</v>
      </c>
      <c r="E4358" s="88">
        <f>+IF(ISNUMBER(DATA!N566),DATA!N566,"n/a")</f>
        <v>9.58</v>
      </c>
      <c r="F4358" s="78">
        <f>+IF(ISNUMBER(DATA!O566),DATA!O566,"n/a")</f>
        <v>0.08</v>
      </c>
      <c r="G4358" s="88">
        <f>+IF(ISNUMBER(DATA!X566),DATA!X566,"n/a")</f>
        <v>9.56</v>
      </c>
      <c r="H4358" s="78">
        <f>+IF(ISNUMBER(DATA!Y566),DATA!Y566,"n/a")</f>
        <v>8.5999999999999993E-2</v>
      </c>
      <c r="I4358" s="88">
        <f>+IF(ISNUMBER(DATA!AH566),DATA!AH566,"n/a")</f>
        <v>9.5299999999999994</v>
      </c>
      <c r="J4358" s="78">
        <f>+IF(ISNUMBER(DATA!AI566),DATA!AI566,"n/a")</f>
        <v>9.2999999999999999E-2</v>
      </c>
      <c r="K4358" s="88">
        <f>+IF(ISNUMBER(DATA!AR566),DATA!AR566,"n/a")</f>
        <v>9.44</v>
      </c>
      <c r="L4358" s="78">
        <f>+IF(ISNUMBER(DATA!AS566),DATA!AS566,"n/a")</f>
        <v>5.3999999999999999E-2</v>
      </c>
      <c r="M4358" s="67"/>
      <c r="N4358" s="67"/>
      <c r="O4358" s="67"/>
      <c r="P4358" s="67"/>
      <c r="Q4358" s="67"/>
      <c r="S4358" s="71"/>
      <c r="U4358" s="71"/>
      <c r="W4358" s="71"/>
      <c r="Y4358" s="71"/>
    </row>
    <row r="4359" spans="1:25" s="70" customFormat="1" x14ac:dyDescent="0.2">
      <c r="A4359" s="67" t="s">
        <v>20</v>
      </c>
      <c r="B4359" s="67" t="s">
        <v>24</v>
      </c>
      <c r="C4359" s="67" t="s">
        <v>10</v>
      </c>
      <c r="D4359" s="67" t="s">
        <v>291</v>
      </c>
      <c r="E4359" s="88">
        <f>+IF(ISNUMBER(DATA!N567),DATA!N567,"n/a")</f>
        <v>11.57</v>
      </c>
      <c r="F4359" s="78">
        <f>+IF(ISNUMBER(DATA!O567),DATA!O567,"n/a")</f>
        <v>1.2E-2</v>
      </c>
      <c r="G4359" s="88">
        <f>+IF(ISNUMBER(DATA!X567),DATA!X567,"n/a")</f>
        <v>11.66</v>
      </c>
      <c r="H4359" s="78">
        <f>+IF(ISNUMBER(DATA!Y567),DATA!Y567,"n/a")</f>
        <v>-1.9E-2</v>
      </c>
      <c r="I4359" s="88">
        <f>+IF(ISNUMBER(DATA!AH567),DATA!AH567,"n/a")</f>
        <v>11.77</v>
      </c>
      <c r="J4359" s="78">
        <f>+IF(ISNUMBER(DATA!AI567),DATA!AI567,"n/a")</f>
        <v>-1.9E-2</v>
      </c>
      <c r="K4359" s="88">
        <f>+IF(ISNUMBER(DATA!AR567),DATA!AR567,"n/a")</f>
        <v>12.05</v>
      </c>
      <c r="L4359" s="78">
        <f>+IF(ISNUMBER(DATA!AS567),DATA!AS567,"n/a")</f>
        <v>-2.1000000000000001E-2</v>
      </c>
      <c r="M4359" s="67"/>
      <c r="N4359" s="67"/>
      <c r="O4359" s="67"/>
      <c r="P4359" s="67"/>
      <c r="Q4359" s="67"/>
      <c r="S4359" s="71"/>
      <c r="U4359" s="71"/>
      <c r="W4359" s="71"/>
      <c r="Y4359" s="71"/>
    </row>
    <row r="4360" spans="1:25" s="70" customFormat="1" x14ac:dyDescent="0.2">
      <c r="A4360" s="67" t="s">
        <v>20</v>
      </c>
      <c r="B4360" s="67" t="s">
        <v>24</v>
      </c>
      <c r="C4360" s="67" t="s">
        <v>10</v>
      </c>
      <c r="D4360" s="67" t="s">
        <v>292</v>
      </c>
      <c r="E4360" s="88">
        <f>+IF(ISNUMBER(DATA!N568),DATA!N568,"n/a")</f>
        <v>11.92</v>
      </c>
      <c r="F4360" s="78">
        <f>+IF(ISNUMBER(DATA!O568),DATA!O568,"n/a")</f>
        <v>0.104</v>
      </c>
      <c r="G4360" s="88">
        <f>+IF(ISNUMBER(DATA!X568),DATA!X568,"n/a")</f>
        <v>11.65</v>
      </c>
      <c r="H4360" s="78">
        <f>+IF(ISNUMBER(DATA!Y568),DATA!Y568,"n/a")</f>
        <v>9.2999999999999999E-2</v>
      </c>
      <c r="I4360" s="88">
        <f>+IF(ISNUMBER(DATA!AH568),DATA!AH568,"n/a")</f>
        <v>15.16</v>
      </c>
      <c r="J4360" s="78">
        <f>+IF(ISNUMBER(DATA!AI568),DATA!AI568,"n/a")</f>
        <v>0.35599999999999998</v>
      </c>
      <c r="K4360" s="88">
        <f>+IF(ISNUMBER(DATA!AR568),DATA!AR568,"n/a")</f>
        <v>12.9</v>
      </c>
      <c r="L4360" s="78">
        <f>+IF(ISNUMBER(DATA!AS568),DATA!AS568,"n/a")</f>
        <v>0.188</v>
      </c>
      <c r="M4360" s="67"/>
      <c r="N4360" s="67"/>
      <c r="O4360" s="67"/>
      <c r="P4360" s="67"/>
      <c r="Q4360" s="67"/>
      <c r="S4360" s="71"/>
      <c r="U4360" s="71"/>
      <c r="W4360" s="71"/>
      <c r="Y4360" s="71"/>
    </row>
    <row r="4361" spans="1:25" s="70" customFormat="1" x14ac:dyDescent="0.2">
      <c r="A4361" s="67" t="s">
        <v>20</v>
      </c>
      <c r="B4361" s="67" t="s">
        <v>24</v>
      </c>
      <c r="C4361" s="67" t="s">
        <v>10</v>
      </c>
      <c r="D4361" s="67" t="s">
        <v>293</v>
      </c>
      <c r="E4361" s="88">
        <f>+IF(ISNUMBER(DATA!N569),DATA!N569,"n/a")</f>
        <v>16.850000000000001</v>
      </c>
      <c r="F4361" s="78">
        <f>+IF(ISNUMBER(DATA!O569),DATA!O569,"n/a")</f>
        <v>0.10299999999999999</v>
      </c>
      <c r="G4361" s="88">
        <f>+IF(ISNUMBER(DATA!X569),DATA!X569,"n/a")</f>
        <v>16.760000000000002</v>
      </c>
      <c r="H4361" s="78">
        <f>+IF(ISNUMBER(DATA!Y569),DATA!Y569,"n/a")</f>
        <v>4.2000000000000003E-2</v>
      </c>
      <c r="I4361" s="88">
        <f>+IF(ISNUMBER(DATA!AH569),DATA!AH569,"n/a")</f>
        <v>16.739999999999998</v>
      </c>
      <c r="J4361" s="78">
        <f>+IF(ISNUMBER(DATA!AI569),DATA!AI569,"n/a")</f>
        <v>2.3E-2</v>
      </c>
      <c r="K4361" s="88">
        <f>+IF(ISNUMBER(DATA!AR569),DATA!AR569,"n/a")</f>
        <v>16.68</v>
      </c>
      <c r="L4361" s="78">
        <f>+IF(ISNUMBER(DATA!AS569),DATA!AS569,"n/a")</f>
        <v>8.6999999999999994E-2</v>
      </c>
      <c r="M4361" s="67"/>
      <c r="N4361" s="67"/>
      <c r="O4361" s="67"/>
      <c r="P4361" s="67"/>
      <c r="Q4361" s="67"/>
      <c r="S4361" s="71"/>
      <c r="U4361" s="71"/>
      <c r="W4361" s="71"/>
      <c r="Y4361" s="71"/>
    </row>
    <row r="4362" spans="1:25" s="70" customFormat="1" x14ac:dyDescent="0.2">
      <c r="A4362" s="67" t="s">
        <v>20</v>
      </c>
      <c r="B4362" s="67" t="s">
        <v>24</v>
      </c>
      <c r="C4362" s="67" t="s">
        <v>10</v>
      </c>
      <c r="D4362" s="67" t="s">
        <v>294</v>
      </c>
      <c r="E4362" s="88">
        <f>+IF(ISNUMBER(DATA!N570),DATA!N570,"n/a")</f>
        <v>12.08</v>
      </c>
      <c r="F4362" s="78">
        <f>+IF(ISNUMBER(DATA!O570),DATA!O570,"n/a")</f>
        <v>-0.21</v>
      </c>
      <c r="G4362" s="88">
        <f>+IF(ISNUMBER(DATA!X570),DATA!X570,"n/a")</f>
        <v>12.26</v>
      </c>
      <c r="H4362" s="78">
        <f>+IF(ISNUMBER(DATA!Y570),DATA!Y570,"n/a")</f>
        <v>-0.13500000000000001</v>
      </c>
      <c r="I4362" s="88">
        <f>+IF(ISNUMBER(DATA!AH570),DATA!AH570,"n/a")</f>
        <v>12.34</v>
      </c>
      <c r="J4362" s="78">
        <f>+IF(ISNUMBER(DATA!AI570),DATA!AI570,"n/a")</f>
        <v>-0.113</v>
      </c>
      <c r="K4362" s="88">
        <f>+IF(ISNUMBER(DATA!AR570),DATA!AR570,"n/a")</f>
        <v>13.81</v>
      </c>
      <c r="L4362" s="78">
        <f>+IF(ISNUMBER(DATA!AS570),DATA!AS570,"n/a")</f>
        <v>0</v>
      </c>
      <c r="M4362" s="67"/>
      <c r="N4362" s="67"/>
      <c r="O4362" s="67"/>
      <c r="P4362" s="67"/>
      <c r="Q4362" s="67"/>
      <c r="S4362" s="71"/>
      <c r="U4362" s="71"/>
      <c r="W4362" s="71"/>
      <c r="Y4362" s="71"/>
    </row>
    <row r="4363" spans="1:25" s="70" customFormat="1" x14ac:dyDescent="0.2">
      <c r="A4363" s="67" t="s">
        <v>20</v>
      </c>
      <c r="B4363" s="67" t="s">
        <v>24</v>
      </c>
      <c r="C4363" s="67" t="s">
        <v>10</v>
      </c>
      <c r="D4363" s="67" t="s">
        <v>295</v>
      </c>
      <c r="E4363" s="88">
        <f>+IF(ISNUMBER(DATA!N571),DATA!N571,"n/a")</f>
        <v>14.88</v>
      </c>
      <c r="F4363" s="78">
        <f>+IF(ISNUMBER(DATA!O571),DATA!O571,"n/a")</f>
        <v>0.01</v>
      </c>
      <c r="G4363" s="88">
        <f>+IF(ISNUMBER(DATA!X571),DATA!X571,"n/a")</f>
        <v>14.98</v>
      </c>
      <c r="H4363" s="78">
        <f>+IF(ISNUMBER(DATA!Y571),DATA!Y571,"n/a")</f>
        <v>4.0000000000000001E-3</v>
      </c>
      <c r="I4363" s="88">
        <f>+IF(ISNUMBER(DATA!AH571),DATA!AH571,"n/a")</f>
        <v>15.02</v>
      </c>
      <c r="J4363" s="78">
        <f>+IF(ISNUMBER(DATA!AI571),DATA!AI571,"n/a")</f>
        <v>-0.01</v>
      </c>
      <c r="K4363" s="88">
        <f>+IF(ISNUMBER(DATA!AR571),DATA!AR571,"n/a")</f>
        <v>15.29</v>
      </c>
      <c r="L4363" s="78">
        <f>+IF(ISNUMBER(DATA!AS571),DATA!AS571,"n/a")</f>
        <v>4.2999999999999997E-2</v>
      </c>
      <c r="M4363" s="67"/>
      <c r="N4363" s="67"/>
      <c r="O4363" s="67"/>
      <c r="P4363" s="67"/>
      <c r="Q4363" s="67"/>
      <c r="S4363" s="71"/>
      <c r="U4363" s="71"/>
      <c r="W4363" s="71"/>
      <c r="Y4363" s="71"/>
    </row>
    <row r="4364" spans="1:25" s="70" customFormat="1" x14ac:dyDescent="0.2">
      <c r="A4364" s="67" t="s">
        <v>20</v>
      </c>
      <c r="B4364" s="67" t="s">
        <v>24</v>
      </c>
      <c r="C4364" s="67" t="s">
        <v>10</v>
      </c>
      <c r="D4364" s="67" t="s">
        <v>296</v>
      </c>
      <c r="E4364" s="88">
        <f>+IF(ISNUMBER(DATA!N572),DATA!N572,"n/a")</f>
        <v>11.77</v>
      </c>
      <c r="F4364" s="78">
        <f>+IF(ISNUMBER(DATA!O572),DATA!O572,"n/a")</f>
        <v>0.10299999999999999</v>
      </c>
      <c r="G4364" s="88">
        <f>+IF(ISNUMBER(DATA!X572),DATA!X572,"n/a")</f>
        <v>11.93</v>
      </c>
      <c r="H4364" s="78">
        <f>+IF(ISNUMBER(DATA!Y572),DATA!Y572,"n/a")</f>
        <v>7.3999999999999996E-2</v>
      </c>
      <c r="I4364" s="88">
        <f>+IF(ISNUMBER(DATA!AH572),DATA!AH572,"n/a")</f>
        <v>12.04</v>
      </c>
      <c r="J4364" s="78">
        <f>+IF(ISNUMBER(DATA!AI572),DATA!AI572,"n/a")</f>
        <v>5.6000000000000001E-2</v>
      </c>
      <c r="K4364" s="88">
        <f>+IF(ISNUMBER(DATA!AR572),DATA!AR572,"n/a")</f>
        <v>12.22</v>
      </c>
      <c r="L4364" s="78">
        <f>+IF(ISNUMBER(DATA!AS572),DATA!AS572,"n/a")</f>
        <v>2.1000000000000001E-2</v>
      </c>
      <c r="M4364" s="67"/>
      <c r="N4364" s="67"/>
      <c r="O4364" s="67"/>
      <c r="P4364" s="67"/>
      <c r="Q4364" s="67"/>
      <c r="S4364" s="71"/>
      <c r="U4364" s="71"/>
      <c r="W4364" s="71"/>
      <c r="Y4364" s="71"/>
    </row>
    <row r="4365" spans="1:25" s="70" customFormat="1" x14ac:dyDescent="0.2">
      <c r="A4365" s="67" t="s">
        <v>20</v>
      </c>
      <c r="B4365" s="67" t="s">
        <v>24</v>
      </c>
      <c r="C4365" s="67" t="s">
        <v>10</v>
      </c>
      <c r="D4365" s="67" t="s">
        <v>297</v>
      </c>
      <c r="E4365" s="88">
        <f>+IF(ISNUMBER(DATA!N573),DATA!N573,"n/a")</f>
        <v>16.8</v>
      </c>
      <c r="F4365" s="78">
        <f>+IF(ISNUMBER(DATA!O573),DATA!O573,"n/a")</f>
        <v>6.9000000000000006E-2</v>
      </c>
      <c r="G4365" s="88">
        <f>+IF(ISNUMBER(DATA!X573),DATA!X573,"n/a")</f>
        <v>16.78</v>
      </c>
      <c r="H4365" s="78">
        <f>+IF(ISNUMBER(DATA!Y573),DATA!Y573,"n/a")</f>
        <v>2.4E-2</v>
      </c>
      <c r="I4365" s="88">
        <f>+IF(ISNUMBER(DATA!AH573),DATA!AH573,"n/a")</f>
        <v>16.739999999999998</v>
      </c>
      <c r="J4365" s="78">
        <f>+IF(ISNUMBER(DATA!AI573),DATA!AI573,"n/a")</f>
        <v>1.0999999999999999E-2</v>
      </c>
      <c r="K4365" s="88">
        <f>+IF(ISNUMBER(DATA!AR573),DATA!AR573,"n/a")</f>
        <v>16.75</v>
      </c>
      <c r="L4365" s="78">
        <f>+IF(ISNUMBER(DATA!AS573),DATA!AS573,"n/a")</f>
        <v>7.1999999999999995E-2</v>
      </c>
      <c r="M4365" s="67"/>
      <c r="N4365" s="67"/>
      <c r="O4365" s="67"/>
      <c r="P4365" s="67"/>
      <c r="Q4365" s="67"/>
      <c r="S4365" s="71"/>
      <c r="U4365" s="71"/>
      <c r="W4365" s="71"/>
      <c r="Y4365" s="71"/>
    </row>
    <row r="4366" spans="1:25" s="70" customFormat="1" x14ac:dyDescent="0.2">
      <c r="A4366" s="67" t="s">
        <v>20</v>
      </c>
      <c r="B4366" s="67" t="s">
        <v>24</v>
      </c>
      <c r="C4366" s="67" t="s">
        <v>10</v>
      </c>
      <c r="D4366" s="67" t="s">
        <v>298</v>
      </c>
      <c r="E4366" s="88">
        <f>+IF(ISNUMBER(DATA!N574),DATA!N574,"n/a")</f>
        <v>13.84</v>
      </c>
      <c r="F4366" s="78">
        <f>+IF(ISNUMBER(DATA!O574),DATA!O574,"n/a")</f>
        <v>-9.1999999999999998E-2</v>
      </c>
      <c r="G4366" s="88">
        <f>+IF(ISNUMBER(DATA!X574),DATA!X574,"n/a")</f>
        <v>13.89</v>
      </c>
      <c r="H4366" s="78">
        <f>+IF(ISNUMBER(DATA!Y574),DATA!Y574,"n/a")</f>
        <v>-6.3E-2</v>
      </c>
      <c r="I4366" s="88">
        <f>+IF(ISNUMBER(DATA!AH574),DATA!AH574,"n/a")</f>
        <v>13.96</v>
      </c>
      <c r="J4366" s="78">
        <f>+IF(ISNUMBER(DATA!AI574),DATA!AI574,"n/a")</f>
        <v>-3.2000000000000001E-2</v>
      </c>
      <c r="K4366" s="88">
        <f>+IF(ISNUMBER(DATA!AR574),DATA!AR574,"n/a")</f>
        <v>13.74</v>
      </c>
      <c r="L4366" s="78">
        <f>+IF(ISNUMBER(DATA!AS574),DATA!AS574,"n/a")</f>
        <v>-3.7999999999999999E-2</v>
      </c>
      <c r="M4366" s="67"/>
      <c r="N4366" s="67"/>
      <c r="O4366" s="67"/>
      <c r="P4366" s="67"/>
      <c r="Q4366" s="67"/>
      <c r="S4366" s="71"/>
      <c r="U4366" s="71"/>
      <c r="W4366" s="71"/>
      <c r="Y4366" s="71"/>
    </row>
    <row r="4367" spans="1:25" s="70" customFormat="1" x14ac:dyDescent="0.2">
      <c r="A4367" s="67" t="s">
        <v>20</v>
      </c>
      <c r="B4367" s="67" t="s">
        <v>24</v>
      </c>
      <c r="C4367" s="67" t="s">
        <v>10</v>
      </c>
      <c r="D4367" s="67" t="s">
        <v>299</v>
      </c>
      <c r="E4367" s="88">
        <f>+IF(ISNUMBER(DATA!N575),DATA!N575,"n/a")</f>
        <v>15.15</v>
      </c>
      <c r="F4367" s="78">
        <f>+IF(ISNUMBER(DATA!O575),DATA!O575,"n/a")</f>
        <v>-2.5000000000000001E-2</v>
      </c>
      <c r="G4367" s="88">
        <f>+IF(ISNUMBER(DATA!X575),DATA!X575,"n/a")</f>
        <v>15.32</v>
      </c>
      <c r="H4367" s="78">
        <f>+IF(ISNUMBER(DATA!Y575),DATA!Y575,"n/a")</f>
        <v>-1.9E-2</v>
      </c>
      <c r="I4367" s="88">
        <f>+IF(ISNUMBER(DATA!AH575),DATA!AH575,"n/a")</f>
        <v>15.23</v>
      </c>
      <c r="J4367" s="78">
        <f>+IF(ISNUMBER(DATA!AI575),DATA!AI575,"n/a")</f>
        <v>-0.02</v>
      </c>
      <c r="K4367" s="88">
        <f>+IF(ISNUMBER(DATA!AR575),DATA!AR575,"n/a")</f>
        <v>15.45</v>
      </c>
      <c r="L4367" s="78">
        <f>+IF(ISNUMBER(DATA!AS575),DATA!AS575,"n/a")</f>
        <v>-8.9999999999999993E-3</v>
      </c>
      <c r="M4367" s="67"/>
      <c r="N4367" s="67"/>
      <c r="O4367" s="67"/>
      <c r="P4367" s="67"/>
      <c r="Q4367" s="67"/>
      <c r="S4367" s="71"/>
      <c r="U4367" s="71"/>
      <c r="W4367" s="71"/>
      <c r="Y4367" s="71"/>
    </row>
    <row r="4368" spans="1:25" s="70" customFormat="1" x14ac:dyDescent="0.2">
      <c r="A4368" s="67" t="s">
        <v>20</v>
      </c>
      <c r="B4368" s="67" t="s">
        <v>24</v>
      </c>
      <c r="C4368" s="67" t="s">
        <v>10</v>
      </c>
      <c r="D4368" s="67" t="s">
        <v>300</v>
      </c>
      <c r="E4368" s="88">
        <f>+IF(ISNUMBER(DATA!N576),DATA!N576,"n/a")</f>
        <v>15.89</v>
      </c>
      <c r="F4368" s="78">
        <f>+IF(ISNUMBER(DATA!O576),DATA!O576,"n/a")</f>
        <v>0.109</v>
      </c>
      <c r="G4368" s="88">
        <f>+IF(ISNUMBER(DATA!X576),DATA!X576,"n/a")</f>
        <v>15.99</v>
      </c>
      <c r="H4368" s="78">
        <f>+IF(ISNUMBER(DATA!Y576),DATA!Y576,"n/a")</f>
        <v>5.2999999999999999E-2</v>
      </c>
      <c r="I4368" s="88">
        <f>+IF(ISNUMBER(DATA!AH576),DATA!AH576,"n/a")</f>
        <v>15.98</v>
      </c>
      <c r="J4368" s="78">
        <f>+IF(ISNUMBER(DATA!AI576),DATA!AI576,"n/a")</f>
        <v>1.7999999999999999E-2</v>
      </c>
      <c r="K4368" s="88">
        <f>+IF(ISNUMBER(DATA!AR576),DATA!AR576,"n/a")</f>
        <v>15.95</v>
      </c>
      <c r="L4368" s="78">
        <f>+IF(ISNUMBER(DATA!AS576),DATA!AS576,"n/a")</f>
        <v>3.1E-2</v>
      </c>
      <c r="M4368" s="67"/>
      <c r="N4368" s="67"/>
      <c r="O4368" s="67"/>
      <c r="P4368" s="67"/>
      <c r="Q4368" s="67"/>
      <c r="S4368" s="71"/>
      <c r="U4368" s="71"/>
      <c r="W4368" s="71"/>
      <c r="Y4368" s="71"/>
    </row>
    <row r="4369" spans="1:25" s="70" customFormat="1" x14ac:dyDescent="0.2">
      <c r="A4369" s="67" t="s">
        <v>20</v>
      </c>
      <c r="B4369" s="67" t="s">
        <v>24</v>
      </c>
      <c r="C4369" s="67" t="s">
        <v>10</v>
      </c>
      <c r="D4369" s="67" t="s">
        <v>301</v>
      </c>
      <c r="E4369" s="88">
        <f>+IF(ISNUMBER(DATA!N577),DATA!N577,"n/a")</f>
        <v>16.25</v>
      </c>
      <c r="F4369" s="78">
        <f>+IF(ISNUMBER(DATA!O577),DATA!O577,"n/a")</f>
        <v>6.4000000000000001E-2</v>
      </c>
      <c r="G4369" s="88">
        <f>+IF(ISNUMBER(DATA!X577),DATA!X577,"n/a")</f>
        <v>16.670000000000002</v>
      </c>
      <c r="H4369" s="78">
        <f>+IF(ISNUMBER(DATA!Y577),DATA!Y577,"n/a")</f>
        <v>3.5999999999999997E-2</v>
      </c>
      <c r="I4369" s="88">
        <f>+IF(ISNUMBER(DATA!AH577),DATA!AH577,"n/a")</f>
        <v>16.760000000000002</v>
      </c>
      <c r="J4369" s="78">
        <f>+IF(ISNUMBER(DATA!AI577),DATA!AI577,"n/a")</f>
        <v>2.5999999999999999E-2</v>
      </c>
      <c r="K4369" s="88">
        <f>+IF(ISNUMBER(DATA!AR577),DATA!AR577,"n/a")</f>
        <v>16.11</v>
      </c>
      <c r="L4369" s="78">
        <f>+IF(ISNUMBER(DATA!AS577),DATA!AS577,"n/a")</f>
        <v>7.0000000000000007E-2</v>
      </c>
      <c r="M4369" s="67"/>
      <c r="N4369" s="67"/>
      <c r="O4369" s="67"/>
      <c r="P4369" s="67"/>
      <c r="Q4369" s="67"/>
      <c r="S4369" s="71"/>
      <c r="U4369" s="71"/>
      <c r="W4369" s="71"/>
      <c r="Y4369" s="71"/>
    </row>
    <row r="4370" spans="1:25" s="70" customFormat="1" x14ac:dyDescent="0.2">
      <c r="A4370" s="67" t="s">
        <v>20</v>
      </c>
      <c r="B4370" s="67" t="s">
        <v>24</v>
      </c>
      <c r="C4370" s="67" t="s">
        <v>10</v>
      </c>
      <c r="D4370" s="67" t="s">
        <v>302</v>
      </c>
      <c r="E4370" s="88">
        <f>+IF(ISNUMBER(DATA!N578),DATA!N578,"n/a")</f>
        <v>9.98</v>
      </c>
      <c r="F4370" s="78">
        <f>+IF(ISNUMBER(DATA!O578),DATA!O578,"n/a")</f>
        <v>-9.2999999999999999E-2</v>
      </c>
      <c r="G4370" s="88">
        <f>+IF(ISNUMBER(DATA!X578),DATA!X578,"n/a")</f>
        <v>9.25</v>
      </c>
      <c r="H4370" s="78">
        <f>+IF(ISNUMBER(DATA!Y578),DATA!Y578,"n/a")</f>
        <v>-0.14000000000000001</v>
      </c>
      <c r="I4370" s="88">
        <f>+IF(ISNUMBER(DATA!AH578),DATA!AH578,"n/a")</f>
        <v>9.5299999999999994</v>
      </c>
      <c r="J4370" s="78">
        <f>+IF(ISNUMBER(DATA!AI578),DATA!AI578,"n/a")</f>
        <v>-0.122</v>
      </c>
      <c r="K4370" s="88">
        <f>+IF(ISNUMBER(DATA!AR578),DATA!AR578,"n/a")</f>
        <v>10.01</v>
      </c>
      <c r="L4370" s="78">
        <f>+IF(ISNUMBER(DATA!AS578),DATA!AS578,"n/a")</f>
        <v>-7.0999999999999994E-2</v>
      </c>
      <c r="M4370" s="67"/>
      <c r="N4370" s="67"/>
      <c r="O4370" s="67"/>
      <c r="P4370" s="67"/>
      <c r="Q4370" s="67"/>
      <c r="S4370" s="71"/>
      <c r="U4370" s="71"/>
      <c r="W4370" s="71"/>
      <c r="Y4370" s="71"/>
    </row>
    <row r="4371" spans="1:25" s="70" customFormat="1" x14ac:dyDescent="0.2">
      <c r="A4371" s="67" t="s">
        <v>20</v>
      </c>
      <c r="B4371" s="67" t="s">
        <v>24</v>
      </c>
      <c r="C4371" s="67" t="s">
        <v>10</v>
      </c>
      <c r="D4371" s="67" t="s">
        <v>303</v>
      </c>
      <c r="E4371" s="88">
        <f>+IF(ISNUMBER(DATA!N579),DATA!N579,"n/a")</f>
        <v>7.88</v>
      </c>
      <c r="F4371" s="78">
        <f>+IF(ISNUMBER(DATA!O579),DATA!O579,"n/a")</f>
        <v>1.2E-2</v>
      </c>
      <c r="G4371" s="88">
        <f>+IF(ISNUMBER(DATA!X579),DATA!X579,"n/a")</f>
        <v>8.23</v>
      </c>
      <c r="H4371" s="78">
        <f>+IF(ISNUMBER(DATA!Y579),DATA!Y579,"n/a")</f>
        <v>4.8000000000000001E-2</v>
      </c>
      <c r="I4371" s="88">
        <f>+IF(ISNUMBER(DATA!AH579),DATA!AH579,"n/a")</f>
        <v>8.31</v>
      </c>
      <c r="J4371" s="78">
        <f>+IF(ISNUMBER(DATA!AI579),DATA!AI579,"n/a")</f>
        <v>6.6000000000000003E-2</v>
      </c>
      <c r="K4371" s="88">
        <f>+IF(ISNUMBER(DATA!AR579),DATA!AR579,"n/a")</f>
        <v>8.33</v>
      </c>
      <c r="L4371" s="78">
        <f>+IF(ISNUMBER(DATA!AS579),DATA!AS579,"n/a")</f>
        <v>6.9000000000000006E-2</v>
      </c>
      <c r="M4371" s="67"/>
      <c r="N4371" s="67"/>
      <c r="O4371" s="67"/>
      <c r="P4371" s="67"/>
      <c r="Q4371" s="67"/>
      <c r="S4371" s="71"/>
      <c r="U4371" s="71"/>
      <c r="W4371" s="71"/>
      <c r="Y4371" s="71"/>
    </row>
    <row r="4372" spans="1:25" s="70" customFormat="1" x14ac:dyDescent="0.2">
      <c r="A4372" s="67" t="s">
        <v>20</v>
      </c>
      <c r="B4372" s="67" t="s">
        <v>24</v>
      </c>
      <c r="C4372" s="67" t="s">
        <v>10</v>
      </c>
      <c r="D4372" s="67" t="s">
        <v>304</v>
      </c>
      <c r="E4372" s="88">
        <f>+IF(ISNUMBER(DATA!N580),DATA!N580,"n/a")</f>
        <v>10.93</v>
      </c>
      <c r="F4372" s="78">
        <f>+IF(ISNUMBER(DATA!O580),DATA!O580,"n/a")</f>
        <v>-0.107</v>
      </c>
      <c r="G4372" s="88">
        <f>+IF(ISNUMBER(DATA!X580),DATA!X580,"n/a")</f>
        <v>8.58</v>
      </c>
      <c r="H4372" s="78">
        <f>+IF(ISNUMBER(DATA!Y580),DATA!Y580,"n/a")</f>
        <v>-0.253</v>
      </c>
      <c r="I4372" s="88">
        <f>+IF(ISNUMBER(DATA!AH580),DATA!AH580,"n/a")</f>
        <v>7.91</v>
      </c>
      <c r="J4372" s="78">
        <f>+IF(ISNUMBER(DATA!AI580),DATA!AI580,"n/a")</f>
        <v>-0.34699999999999998</v>
      </c>
      <c r="K4372" s="88">
        <f>+IF(ISNUMBER(DATA!AR580),DATA!AR580,"n/a")</f>
        <v>8.2899999999999991</v>
      </c>
      <c r="L4372" s="78">
        <f>+IF(ISNUMBER(DATA!AS580),DATA!AS580,"n/a")</f>
        <v>-0.31</v>
      </c>
      <c r="M4372" s="67"/>
      <c r="N4372" s="67"/>
      <c r="O4372" s="67"/>
      <c r="P4372" s="67"/>
      <c r="Q4372" s="67"/>
      <c r="S4372" s="71"/>
      <c r="U4372" s="71"/>
      <c r="W4372" s="71"/>
      <c r="Y4372" s="71"/>
    </row>
    <row r="4373" spans="1:25" s="70" customFormat="1" x14ac:dyDescent="0.2">
      <c r="A4373" s="67" t="s">
        <v>20</v>
      </c>
      <c r="B4373" s="67" t="s">
        <v>24</v>
      </c>
      <c r="C4373" s="67" t="s">
        <v>10</v>
      </c>
      <c r="D4373" s="67" t="s">
        <v>305</v>
      </c>
      <c r="E4373" s="88">
        <f>+IF(ISNUMBER(DATA!N581),DATA!N581,"n/a")</f>
        <v>16.84</v>
      </c>
      <c r="F4373" s="78">
        <f>+IF(ISNUMBER(DATA!O581),DATA!O581,"n/a")</f>
        <v>0.10100000000000001</v>
      </c>
      <c r="G4373" s="88">
        <f>+IF(ISNUMBER(DATA!X581),DATA!X581,"n/a")</f>
        <v>16.73</v>
      </c>
      <c r="H4373" s="78">
        <f>+IF(ISNUMBER(DATA!Y581),DATA!Y581,"n/a")</f>
        <v>3.7999999999999999E-2</v>
      </c>
      <c r="I4373" s="88">
        <f>+IF(ISNUMBER(DATA!AH581),DATA!AH581,"n/a")</f>
        <v>16.690000000000001</v>
      </c>
      <c r="J4373" s="78">
        <f>+IF(ISNUMBER(DATA!AI581),DATA!AI581,"n/a")</f>
        <v>1.7999999999999999E-2</v>
      </c>
      <c r="K4373" s="88">
        <f>+IF(ISNUMBER(DATA!AR581),DATA!AR581,"n/a")</f>
        <v>16.62</v>
      </c>
      <c r="L4373" s="78">
        <f>+IF(ISNUMBER(DATA!AS581),DATA!AS581,"n/a")</f>
        <v>0.08</v>
      </c>
      <c r="M4373" s="67"/>
      <c r="N4373" s="67"/>
      <c r="O4373" s="67"/>
      <c r="P4373" s="67"/>
      <c r="Q4373" s="67"/>
      <c r="S4373" s="71"/>
      <c r="U4373" s="71"/>
      <c r="W4373" s="71"/>
      <c r="Y4373" s="71"/>
    </row>
    <row r="4374" spans="1:25" s="70" customFormat="1" x14ac:dyDescent="0.2">
      <c r="A4374" s="67" t="s">
        <v>20</v>
      </c>
      <c r="B4374" s="67" t="s">
        <v>24</v>
      </c>
      <c r="C4374" s="67" t="s">
        <v>10</v>
      </c>
      <c r="D4374" s="67" t="s">
        <v>306</v>
      </c>
      <c r="E4374" s="88">
        <f>+IF(ISNUMBER(DATA!N582),DATA!N582,"n/a")</f>
        <v>11.88</v>
      </c>
      <c r="F4374" s="78">
        <f>+IF(ISNUMBER(DATA!O582),DATA!O582,"n/a")</f>
        <v>0.13300000000000001</v>
      </c>
      <c r="G4374" s="88">
        <f>+IF(ISNUMBER(DATA!X582),DATA!X582,"n/a")</f>
        <v>11.45</v>
      </c>
      <c r="H4374" s="78">
        <f>+IF(ISNUMBER(DATA!Y582),DATA!Y582,"n/a")</f>
        <v>8.5000000000000006E-2</v>
      </c>
      <c r="I4374" s="88">
        <f>+IF(ISNUMBER(DATA!AH582),DATA!AH582,"n/a")</f>
        <v>11.1</v>
      </c>
      <c r="J4374" s="78">
        <f>+IF(ISNUMBER(DATA!AI582),DATA!AI582,"n/a")</f>
        <v>6.7000000000000004E-2</v>
      </c>
      <c r="K4374" s="88">
        <f>+IF(ISNUMBER(DATA!AR582),DATA!AR582,"n/a")</f>
        <v>10.94</v>
      </c>
      <c r="L4374" s="78">
        <f>+IF(ISNUMBER(DATA!AS582),DATA!AS582,"n/a")</f>
        <v>6.6000000000000003E-2</v>
      </c>
      <c r="M4374" s="67"/>
      <c r="N4374" s="67"/>
      <c r="O4374" s="67"/>
      <c r="P4374" s="67"/>
      <c r="Q4374" s="67"/>
      <c r="S4374" s="71"/>
      <c r="U4374" s="71"/>
      <c r="W4374" s="71"/>
      <c r="Y4374" s="71"/>
    </row>
    <row r="4375" spans="1:25" s="70" customFormat="1" x14ac:dyDescent="0.2">
      <c r="A4375" s="67" t="s">
        <v>20</v>
      </c>
      <c r="B4375" s="67" t="s">
        <v>24</v>
      </c>
      <c r="C4375" s="67" t="s">
        <v>10</v>
      </c>
      <c r="D4375" s="67" t="s">
        <v>307</v>
      </c>
      <c r="E4375" s="88">
        <f>+IF(ISNUMBER(DATA!N583),DATA!N583,"n/a")</f>
        <v>7.04</v>
      </c>
      <c r="F4375" s="78">
        <f>+IF(ISNUMBER(DATA!O583),DATA!O583,"n/a")</f>
        <v>-0.105</v>
      </c>
      <c r="G4375" s="88">
        <f>+IF(ISNUMBER(DATA!X583),DATA!X583,"n/a")</f>
        <v>4.58</v>
      </c>
      <c r="H4375" s="78">
        <f>+IF(ISNUMBER(DATA!Y583),DATA!Y583,"n/a")</f>
        <v>-0.40899999999999997</v>
      </c>
      <c r="I4375" s="88">
        <f>+IF(ISNUMBER(DATA!AH583),DATA!AH583,"n/a")</f>
        <v>5.47</v>
      </c>
      <c r="J4375" s="78">
        <f>+IF(ISNUMBER(DATA!AI583),DATA!AI583,"n/a")</f>
        <v>-0.311</v>
      </c>
      <c r="K4375" s="88">
        <f>+IF(ISNUMBER(DATA!AR583),DATA!AR583,"n/a")</f>
        <v>6.35</v>
      </c>
      <c r="L4375" s="78">
        <f>+IF(ISNUMBER(DATA!AS583),DATA!AS583,"n/a")</f>
        <v>-0.21299999999999999</v>
      </c>
      <c r="M4375" s="67"/>
      <c r="N4375" s="67"/>
      <c r="O4375" s="67"/>
      <c r="P4375" s="67"/>
      <c r="Q4375" s="67"/>
      <c r="S4375" s="71"/>
      <c r="U4375" s="71"/>
      <c r="W4375" s="71"/>
      <c r="Y4375" s="71"/>
    </row>
    <row r="4376" spans="1:25" s="70" customFormat="1" x14ac:dyDescent="0.2">
      <c r="A4376" s="67" t="s">
        <v>20</v>
      </c>
      <c r="B4376" s="67" t="s">
        <v>24</v>
      </c>
      <c r="C4376" s="67" t="s">
        <v>10</v>
      </c>
      <c r="D4376" s="67" t="s">
        <v>308</v>
      </c>
      <c r="E4376" s="88">
        <f>+IF(ISNUMBER(DATA!N584),DATA!N584,"n/a")</f>
        <v>15.69</v>
      </c>
      <c r="F4376" s="78">
        <f>+IF(ISNUMBER(DATA!O584),DATA!O584,"n/a")</f>
        <v>0.109</v>
      </c>
      <c r="G4376" s="88">
        <f>+IF(ISNUMBER(DATA!X584),DATA!X584,"n/a")</f>
        <v>14.87</v>
      </c>
      <c r="H4376" s="78">
        <f>+IF(ISNUMBER(DATA!Y584),DATA!Y584,"n/a")</f>
        <v>5.0999999999999997E-2</v>
      </c>
      <c r="I4376" s="88">
        <f>+IF(ISNUMBER(DATA!AH584),DATA!AH584,"n/a")</f>
        <v>14.73</v>
      </c>
      <c r="J4376" s="78">
        <f>+IF(ISNUMBER(DATA!AI584),DATA!AI584,"n/a")</f>
        <v>2.7E-2</v>
      </c>
      <c r="K4376" s="88">
        <f>+IF(ISNUMBER(DATA!AR584),DATA!AR584,"n/a")</f>
        <v>14.26</v>
      </c>
      <c r="L4376" s="78">
        <f>+IF(ISNUMBER(DATA!AS584),DATA!AS584,"n/a")</f>
        <v>5.0000000000000001E-3</v>
      </c>
      <c r="M4376" s="67"/>
      <c r="N4376" s="67"/>
      <c r="O4376" s="67"/>
      <c r="P4376" s="67"/>
      <c r="Q4376" s="67"/>
      <c r="S4376" s="71"/>
      <c r="U4376" s="71"/>
      <c r="W4376" s="71"/>
      <c r="Y4376" s="71"/>
    </row>
    <row r="4377" spans="1:25" s="70" customFormat="1" x14ac:dyDescent="0.2">
      <c r="A4377" s="67" t="s">
        <v>20</v>
      </c>
      <c r="B4377" s="67" t="s">
        <v>24</v>
      </c>
      <c r="C4377" s="67" t="s">
        <v>10</v>
      </c>
      <c r="D4377" s="67" t="s">
        <v>309</v>
      </c>
      <c r="E4377" s="88">
        <f>+IF(ISNUMBER(DATA!N585),DATA!N585,"n/a")</f>
        <v>10.08</v>
      </c>
      <c r="F4377" s="78">
        <f>+IF(ISNUMBER(DATA!O585),DATA!O585,"n/a")</f>
        <v>1.2999999999999999E-2</v>
      </c>
      <c r="G4377" s="88">
        <f>+IF(ISNUMBER(DATA!X585),DATA!X585,"n/a")</f>
        <v>10.6</v>
      </c>
      <c r="H4377" s="78">
        <f>+IF(ISNUMBER(DATA!Y585),DATA!Y585,"n/a")</f>
        <v>1.4E-2</v>
      </c>
      <c r="I4377" s="88">
        <f>+IF(ISNUMBER(DATA!AH585),DATA!AH585,"n/a")</f>
        <v>11.46</v>
      </c>
      <c r="J4377" s="78">
        <f>+IF(ISNUMBER(DATA!AI585),DATA!AI585,"n/a")</f>
        <v>0.12</v>
      </c>
      <c r="K4377" s="88">
        <f>+IF(ISNUMBER(DATA!AR585),DATA!AR585,"n/a")</f>
        <v>10.81</v>
      </c>
      <c r="L4377" s="78">
        <f>+IF(ISNUMBER(DATA!AS585),DATA!AS585,"n/a")</f>
        <v>6.2E-2</v>
      </c>
      <c r="M4377" s="67"/>
      <c r="N4377" s="67"/>
      <c r="O4377" s="67"/>
      <c r="P4377" s="67"/>
      <c r="Q4377" s="67"/>
      <c r="S4377" s="71"/>
      <c r="U4377" s="71"/>
      <c r="W4377" s="71"/>
      <c r="Y4377" s="71"/>
    </row>
    <row r="4378" spans="1:25" s="70" customFormat="1" x14ac:dyDescent="0.2">
      <c r="A4378" s="67" t="s">
        <v>20</v>
      </c>
      <c r="B4378" s="67" t="s">
        <v>24</v>
      </c>
      <c r="C4378" s="67" t="s">
        <v>10</v>
      </c>
      <c r="D4378" s="67" t="s">
        <v>310</v>
      </c>
      <c r="E4378" s="88">
        <f>+IF(ISNUMBER(DATA!N586),DATA!N586,"n/a")</f>
        <v>14.62</v>
      </c>
      <c r="F4378" s="78">
        <f>+IF(ISNUMBER(DATA!O586),DATA!O586,"n/a")</f>
        <v>-0.105</v>
      </c>
      <c r="G4378" s="88">
        <f>+IF(ISNUMBER(DATA!X586),DATA!X586,"n/a")</f>
        <v>14.44</v>
      </c>
      <c r="H4378" s="78">
        <f>+IF(ISNUMBER(DATA!Y586),DATA!Y586,"n/a")</f>
        <v>-3.3000000000000002E-2</v>
      </c>
      <c r="I4378" s="88">
        <f>+IF(ISNUMBER(DATA!AH586),DATA!AH586,"n/a")</f>
        <v>14.55</v>
      </c>
      <c r="J4378" s="78">
        <f>+IF(ISNUMBER(DATA!AI586),DATA!AI586,"n/a")</f>
        <v>1.9E-2</v>
      </c>
      <c r="K4378" s="88">
        <f>+IF(ISNUMBER(DATA!AR586),DATA!AR586,"n/a")</f>
        <v>15.44</v>
      </c>
      <c r="L4378" s="78">
        <f>+IF(ISNUMBER(DATA!AS586),DATA!AS586,"n/a")</f>
        <v>9.5000000000000001E-2</v>
      </c>
      <c r="M4378" s="67"/>
      <c r="N4378" s="67"/>
      <c r="O4378" s="67"/>
      <c r="P4378" s="67"/>
      <c r="Q4378" s="67"/>
      <c r="S4378" s="71"/>
      <c r="U4378" s="71"/>
      <c r="W4378" s="71"/>
      <c r="Y4378" s="71"/>
    </row>
    <row r="4379" spans="1:25" s="70" customFormat="1" x14ac:dyDescent="0.2">
      <c r="A4379" s="67" t="s">
        <v>20</v>
      </c>
      <c r="B4379" s="67" t="s">
        <v>24</v>
      </c>
      <c r="C4379" s="67" t="s">
        <v>10</v>
      </c>
      <c r="D4379" s="67" t="s">
        <v>311</v>
      </c>
      <c r="E4379" s="88">
        <f>+IF(ISNUMBER(DATA!N587),DATA!N587,"n/a")</f>
        <v>12.84</v>
      </c>
      <c r="F4379" s="78">
        <f>+IF(ISNUMBER(DATA!O587),DATA!O587,"n/a")</f>
        <v>8.8999999999999996E-2</v>
      </c>
      <c r="G4379" s="88">
        <f>+IF(ISNUMBER(DATA!X587),DATA!X587,"n/a")</f>
        <v>12.79</v>
      </c>
      <c r="H4379" s="78">
        <f>+IF(ISNUMBER(DATA!Y587),DATA!Y587,"n/a")</f>
        <v>5.8999999999999997E-2</v>
      </c>
      <c r="I4379" s="88">
        <f>+IF(ISNUMBER(DATA!AH587),DATA!AH587,"n/a")</f>
        <v>12.77</v>
      </c>
      <c r="J4379" s="78">
        <f>+IF(ISNUMBER(DATA!AI587),DATA!AI587,"n/a")</f>
        <v>0.04</v>
      </c>
      <c r="K4379" s="88">
        <f>+IF(ISNUMBER(DATA!AR587),DATA!AR587,"n/a")</f>
        <v>12.69</v>
      </c>
      <c r="L4379" s="78">
        <f>+IF(ISNUMBER(DATA!AS587),DATA!AS587,"n/a")</f>
        <v>1.2999999999999999E-2</v>
      </c>
      <c r="M4379" s="67"/>
      <c r="N4379" s="67"/>
      <c r="O4379" s="67"/>
      <c r="P4379" s="67"/>
      <c r="Q4379" s="67"/>
      <c r="S4379" s="71"/>
      <c r="U4379" s="71"/>
      <c r="W4379" s="71"/>
      <c r="Y4379" s="71"/>
    </row>
    <row r="4380" spans="1:25" s="70" customFormat="1" x14ac:dyDescent="0.2">
      <c r="A4380" s="67" t="s">
        <v>20</v>
      </c>
      <c r="B4380" s="67" t="s">
        <v>24</v>
      </c>
      <c r="C4380" s="67" t="s">
        <v>10</v>
      </c>
      <c r="D4380" s="67" t="s">
        <v>312</v>
      </c>
      <c r="E4380" s="88">
        <f>+IF(ISNUMBER(DATA!N588),DATA!N588,"n/a")</f>
        <v>11.43</v>
      </c>
      <c r="F4380" s="78">
        <f>+IF(ISNUMBER(DATA!O588),DATA!O588,"n/a")</f>
        <v>0.21</v>
      </c>
      <c r="G4380" s="88">
        <f>+IF(ISNUMBER(DATA!X588),DATA!X588,"n/a")</f>
        <v>11.33</v>
      </c>
      <c r="H4380" s="78">
        <f>+IF(ISNUMBER(DATA!Y588),DATA!Y588,"n/a")</f>
        <v>0.182</v>
      </c>
      <c r="I4380" s="88">
        <f>+IF(ISNUMBER(DATA!AH588),DATA!AH588,"n/a")</f>
        <v>11.19</v>
      </c>
      <c r="J4380" s="78">
        <f>+IF(ISNUMBER(DATA!AI588),DATA!AI588,"n/a")</f>
        <v>0.14000000000000001</v>
      </c>
      <c r="K4380" s="88">
        <f>+IF(ISNUMBER(DATA!AR588),DATA!AR588,"n/a")</f>
        <v>11.02</v>
      </c>
      <c r="L4380" s="78">
        <f>+IF(ISNUMBER(DATA!AS588),DATA!AS588,"n/a")</f>
        <v>6.0999999999999999E-2</v>
      </c>
      <c r="M4380" s="67"/>
      <c r="N4380" s="67"/>
      <c r="O4380" s="67"/>
      <c r="P4380" s="67"/>
      <c r="Q4380" s="67"/>
      <c r="S4380" s="71"/>
      <c r="U4380" s="71"/>
      <c r="W4380" s="71"/>
      <c r="Y4380" s="71"/>
    </row>
    <row r="4381" spans="1:25" s="70" customFormat="1" x14ac:dyDescent="0.2">
      <c r="A4381" s="67" t="s">
        <v>20</v>
      </c>
      <c r="B4381" s="67" t="s">
        <v>24</v>
      </c>
      <c r="C4381" s="67" t="s">
        <v>10</v>
      </c>
      <c r="D4381" s="67" t="s">
        <v>313</v>
      </c>
      <c r="E4381" s="88">
        <f>+IF(ISNUMBER(DATA!N589),DATA!N589,"n/a")</f>
        <v>9.49</v>
      </c>
      <c r="F4381" s="78">
        <f>+IF(ISNUMBER(DATA!O589),DATA!O589,"n/a")</f>
        <v>0.27300000000000002</v>
      </c>
      <c r="G4381" s="88">
        <f>+IF(ISNUMBER(DATA!X589),DATA!X589,"n/a")</f>
        <v>9.2899999999999991</v>
      </c>
      <c r="H4381" s="78">
        <f>+IF(ISNUMBER(DATA!Y589),DATA!Y589,"n/a")</f>
        <v>0.193</v>
      </c>
      <c r="I4381" s="88">
        <f>+IF(ISNUMBER(DATA!AH589),DATA!AH589,"n/a")</f>
        <v>9.15</v>
      </c>
      <c r="J4381" s="78">
        <f>+IF(ISNUMBER(DATA!AI589),DATA!AI589,"n/a")</f>
        <v>8.3000000000000004E-2</v>
      </c>
      <c r="K4381" s="88">
        <f>+IF(ISNUMBER(DATA!AR589),DATA!AR589,"n/a")</f>
        <v>8.52</v>
      </c>
      <c r="L4381" s="78">
        <f>+IF(ISNUMBER(DATA!AS589),DATA!AS589,"n/a")</f>
        <v>-5.5E-2</v>
      </c>
      <c r="M4381" s="67"/>
      <c r="N4381" s="67"/>
      <c r="O4381" s="67"/>
      <c r="P4381" s="67"/>
      <c r="Q4381" s="67"/>
      <c r="S4381" s="71"/>
      <c r="U4381" s="71"/>
      <c r="W4381" s="71"/>
      <c r="Y4381" s="71"/>
    </row>
    <row r="4382" spans="1:25" s="70" customFormat="1" x14ac:dyDescent="0.2">
      <c r="A4382" s="67" t="s">
        <v>20</v>
      </c>
      <c r="B4382" s="67" t="s">
        <v>24</v>
      </c>
      <c r="C4382" s="67" t="s">
        <v>10</v>
      </c>
      <c r="D4382" s="67" t="s">
        <v>314</v>
      </c>
      <c r="E4382" s="88">
        <f>+IF(ISNUMBER(DATA!N590),DATA!N590,"n/a")</f>
        <v>14.71</v>
      </c>
      <c r="F4382" s="78">
        <f>+IF(ISNUMBER(DATA!O590),DATA!O590,"n/a")</f>
        <v>-8.6999999999999994E-2</v>
      </c>
      <c r="G4382" s="88">
        <f>+IF(ISNUMBER(DATA!X590),DATA!X590,"n/a")</f>
        <v>15.39</v>
      </c>
      <c r="H4382" s="78">
        <f>+IF(ISNUMBER(DATA!Y590),DATA!Y590,"n/a")</f>
        <v>-8.5000000000000006E-2</v>
      </c>
      <c r="I4382" s="88">
        <f>+IF(ISNUMBER(DATA!AH590),DATA!AH590,"n/a")</f>
        <v>13.75</v>
      </c>
      <c r="J4382" s="78">
        <f>+IF(ISNUMBER(DATA!AI590),DATA!AI590,"n/a")</f>
        <v>-0.16300000000000001</v>
      </c>
      <c r="K4382" s="88">
        <f>+IF(ISNUMBER(DATA!AR590),DATA!AR590,"n/a")</f>
        <v>13.86</v>
      </c>
      <c r="L4382" s="78">
        <f>+IF(ISNUMBER(DATA!AS590),DATA!AS590,"n/a")</f>
        <v>-0.10100000000000001</v>
      </c>
      <c r="M4382" s="67"/>
      <c r="N4382" s="67"/>
      <c r="O4382" s="67"/>
      <c r="P4382" s="67"/>
      <c r="Q4382" s="67"/>
      <c r="S4382" s="71"/>
      <c r="U4382" s="71"/>
      <c r="W4382" s="71"/>
      <c r="Y4382" s="71"/>
    </row>
    <row r="4383" spans="1:25" s="70" customFormat="1" x14ac:dyDescent="0.2">
      <c r="A4383" s="67" t="s">
        <v>20</v>
      </c>
      <c r="B4383" s="67" t="s">
        <v>24</v>
      </c>
      <c r="C4383" s="67" t="s">
        <v>10</v>
      </c>
      <c r="D4383" s="67" t="s">
        <v>315</v>
      </c>
      <c r="E4383" s="88">
        <f>+IF(ISNUMBER(DATA!N591),DATA!N591,"n/a")</f>
        <v>22.67</v>
      </c>
      <c r="F4383" s="78">
        <f>+IF(ISNUMBER(DATA!O591),DATA!O591,"n/a")</f>
        <v>0.29299999999999998</v>
      </c>
      <c r="G4383" s="88">
        <f>+IF(ISNUMBER(DATA!X591),DATA!X591,"n/a")</f>
        <v>22.67</v>
      </c>
      <c r="H4383" s="78">
        <f>+IF(ISNUMBER(DATA!Y591),DATA!Y591,"n/a")</f>
        <v>0.17399999999999999</v>
      </c>
      <c r="I4383" s="88">
        <f>+IF(ISNUMBER(DATA!AH591),DATA!AH591,"n/a")</f>
        <v>21.31</v>
      </c>
      <c r="J4383" s="78">
        <f>+IF(ISNUMBER(DATA!AI591),DATA!AI591,"n/a")</f>
        <v>0.11700000000000001</v>
      </c>
      <c r="K4383" s="88">
        <f>+IF(ISNUMBER(DATA!AR591),DATA!AR591,"n/a")</f>
        <v>20.41</v>
      </c>
      <c r="L4383" s="78">
        <f>+IF(ISNUMBER(DATA!AS591),DATA!AS591,"n/a")</f>
        <v>5.0000000000000001E-3</v>
      </c>
      <c r="M4383" s="67"/>
      <c r="N4383" s="67"/>
      <c r="O4383" s="67"/>
      <c r="P4383" s="67"/>
      <c r="Q4383" s="67"/>
      <c r="S4383" s="71"/>
      <c r="U4383" s="71"/>
      <c r="W4383" s="71"/>
      <c r="Y4383" s="71"/>
    </row>
    <row r="4384" spans="1:25" s="70" customFormat="1" x14ac:dyDescent="0.2">
      <c r="A4384" s="67" t="s">
        <v>20</v>
      </c>
      <c r="B4384" s="67" t="s">
        <v>24</v>
      </c>
      <c r="C4384" s="67" t="s">
        <v>10</v>
      </c>
      <c r="D4384" s="67" t="s">
        <v>316</v>
      </c>
      <c r="E4384" s="88">
        <f>+IF(ISNUMBER(DATA!N592),DATA!N592,"n/a")</f>
        <v>14.2</v>
      </c>
      <c r="F4384" s="78">
        <f>+IF(ISNUMBER(DATA!O592),DATA!O592,"n/a")</f>
        <v>0.13800000000000001</v>
      </c>
      <c r="G4384" s="88">
        <f>+IF(ISNUMBER(DATA!X592),DATA!X592,"n/a")</f>
        <v>14.16</v>
      </c>
      <c r="H4384" s="78">
        <f>+IF(ISNUMBER(DATA!Y592),DATA!Y592,"n/a")</f>
        <v>0.11700000000000001</v>
      </c>
      <c r="I4384" s="88">
        <f>+IF(ISNUMBER(DATA!AH592),DATA!AH592,"n/a")</f>
        <v>13.91</v>
      </c>
      <c r="J4384" s="78">
        <f>+IF(ISNUMBER(DATA!AI592),DATA!AI592,"n/a")</f>
        <v>4.3999999999999997E-2</v>
      </c>
      <c r="K4384" s="88">
        <f>+IF(ISNUMBER(DATA!AR592),DATA!AR592,"n/a")</f>
        <v>13.85</v>
      </c>
      <c r="L4384" s="78">
        <f>+IF(ISNUMBER(DATA!AS592),DATA!AS592,"n/a")</f>
        <v>7.8E-2</v>
      </c>
      <c r="M4384" s="67"/>
      <c r="N4384" s="67"/>
      <c r="O4384" s="67"/>
      <c r="P4384" s="67"/>
      <c r="Q4384" s="67"/>
      <c r="S4384" s="71"/>
      <c r="U4384" s="71"/>
      <c r="W4384" s="71"/>
      <c r="Y4384" s="71"/>
    </row>
    <row r="4385" spans="1:25" s="70" customFormat="1" x14ac:dyDescent="0.2">
      <c r="A4385" s="67" t="s">
        <v>20</v>
      </c>
      <c r="B4385" s="67" t="s">
        <v>24</v>
      </c>
      <c r="C4385" s="67" t="s">
        <v>10</v>
      </c>
      <c r="D4385" s="67" t="s">
        <v>317</v>
      </c>
      <c r="E4385" s="88">
        <f>+IF(ISNUMBER(DATA!N593),DATA!N593,"n/a")</f>
        <v>16.66</v>
      </c>
      <c r="F4385" s="78">
        <f>+IF(ISNUMBER(DATA!O593),DATA!O593,"n/a")</f>
        <v>-7.0999999999999994E-2</v>
      </c>
      <c r="G4385" s="88">
        <f>+IF(ISNUMBER(DATA!X593),DATA!X593,"n/a")</f>
        <v>18</v>
      </c>
      <c r="H4385" s="78">
        <f>+IF(ISNUMBER(DATA!Y593),DATA!Y593,"n/a")</f>
        <v>5.0000000000000001E-3</v>
      </c>
      <c r="I4385" s="88">
        <f>+IF(ISNUMBER(DATA!AH593),DATA!AH593,"n/a")</f>
        <v>17.68</v>
      </c>
      <c r="J4385" s="78">
        <f>+IF(ISNUMBER(DATA!AI593),DATA!AI593,"n/a")</f>
        <v>1.2999999999999999E-2</v>
      </c>
      <c r="K4385" s="88">
        <f>+IF(ISNUMBER(DATA!AR593),DATA!AR593,"n/a")</f>
        <v>17.61</v>
      </c>
      <c r="L4385" s="78">
        <f>+IF(ISNUMBER(DATA!AS593),DATA!AS593,"n/a")</f>
        <v>2.4E-2</v>
      </c>
      <c r="M4385" s="67"/>
      <c r="N4385" s="67"/>
      <c r="O4385" s="67"/>
      <c r="P4385" s="67"/>
      <c r="Q4385" s="67"/>
      <c r="S4385" s="71"/>
      <c r="U4385" s="71"/>
      <c r="W4385" s="71"/>
      <c r="Y4385" s="71"/>
    </row>
    <row r="4386" spans="1:25" s="70" customFormat="1" x14ac:dyDescent="0.2">
      <c r="A4386" s="67" t="s">
        <v>20</v>
      </c>
      <c r="B4386" s="67" t="s">
        <v>24</v>
      </c>
      <c r="C4386" s="67" t="s">
        <v>10</v>
      </c>
      <c r="D4386" s="67" t="s">
        <v>318</v>
      </c>
      <c r="E4386" s="88">
        <f>+IF(ISNUMBER(DATA!N594),DATA!N594,"n/a")</f>
        <v>14.49</v>
      </c>
      <c r="F4386" s="78">
        <f>+IF(ISNUMBER(DATA!O594),DATA!O594,"n/a")</f>
        <v>8.5999999999999993E-2</v>
      </c>
      <c r="G4386" s="88">
        <f>+IF(ISNUMBER(DATA!X594),DATA!X594,"n/a")</f>
        <v>14.38</v>
      </c>
      <c r="H4386" s="78">
        <f>+IF(ISNUMBER(DATA!Y594),DATA!Y594,"n/a")</f>
        <v>8.2000000000000003E-2</v>
      </c>
      <c r="I4386" s="88">
        <f>+IF(ISNUMBER(DATA!AH594),DATA!AH594,"n/a")</f>
        <v>14.33</v>
      </c>
      <c r="J4386" s="78">
        <f>+IF(ISNUMBER(DATA!AI594),DATA!AI594,"n/a")</f>
        <v>9.2999999999999999E-2</v>
      </c>
      <c r="K4386" s="88">
        <f>+IF(ISNUMBER(DATA!AR594),DATA!AR594,"n/a")</f>
        <v>14.07</v>
      </c>
      <c r="L4386" s="78">
        <f>+IF(ISNUMBER(DATA!AS594),DATA!AS594,"n/a")</f>
        <v>9.4E-2</v>
      </c>
      <c r="M4386" s="67"/>
      <c r="N4386" s="67"/>
      <c r="O4386" s="67"/>
      <c r="P4386" s="67"/>
      <c r="Q4386" s="67"/>
      <c r="S4386" s="71"/>
      <c r="U4386" s="71"/>
      <c r="W4386" s="71"/>
      <c r="Y4386" s="71"/>
    </row>
    <row r="4387" spans="1:25" s="70" customFormat="1" x14ac:dyDescent="0.2">
      <c r="A4387" s="67" t="s">
        <v>20</v>
      </c>
      <c r="B4387" s="67" t="s">
        <v>24</v>
      </c>
      <c r="C4387" s="67" t="s">
        <v>10</v>
      </c>
      <c r="D4387" s="67" t="s">
        <v>319</v>
      </c>
      <c r="E4387" s="88">
        <f>+IF(ISNUMBER(DATA!N595),DATA!N595,"n/a")</f>
        <v>15.91</v>
      </c>
      <c r="F4387" s="78">
        <f>+IF(ISNUMBER(DATA!O595),DATA!O595,"n/a")</f>
        <v>0.379</v>
      </c>
      <c r="G4387" s="88">
        <f>+IF(ISNUMBER(DATA!X595),DATA!X595,"n/a")</f>
        <v>15.89</v>
      </c>
      <c r="H4387" s="78">
        <f>+IF(ISNUMBER(DATA!Y595),DATA!Y595,"n/a")</f>
        <v>0.34100000000000003</v>
      </c>
      <c r="I4387" s="88">
        <f>+IF(ISNUMBER(DATA!AH595),DATA!AH595,"n/a")</f>
        <v>15.85</v>
      </c>
      <c r="J4387" s="78">
        <f>+IF(ISNUMBER(DATA!AI595),DATA!AI595,"n/a")</f>
        <v>0.33200000000000002</v>
      </c>
      <c r="K4387" s="88">
        <f>+IF(ISNUMBER(DATA!AR595),DATA!AR595,"n/a")</f>
        <v>14.09</v>
      </c>
      <c r="L4387" s="78">
        <f>+IF(ISNUMBER(DATA!AS595),DATA!AS595,"n/a")</f>
        <v>0.109</v>
      </c>
      <c r="M4387" s="67"/>
      <c r="N4387" s="67"/>
      <c r="O4387" s="67"/>
      <c r="P4387" s="67"/>
      <c r="Q4387" s="67"/>
      <c r="S4387" s="71"/>
      <c r="U4387" s="71"/>
      <c r="W4387" s="71"/>
      <c r="Y4387" s="71"/>
    </row>
    <row r="4388" spans="1:25" s="70" customFormat="1" x14ac:dyDescent="0.2">
      <c r="A4388" s="67" t="s">
        <v>20</v>
      </c>
      <c r="B4388" s="67" t="s">
        <v>24</v>
      </c>
      <c r="C4388" s="67" t="s">
        <v>10</v>
      </c>
      <c r="D4388" s="67" t="s">
        <v>320</v>
      </c>
      <c r="E4388" s="88">
        <f>+IF(ISNUMBER(DATA!N596),DATA!N596,"n/a")</f>
        <v>11.31</v>
      </c>
      <c r="F4388" s="78">
        <f>+IF(ISNUMBER(DATA!O596),DATA!O596,"n/a")</f>
        <v>2.4E-2</v>
      </c>
      <c r="G4388" s="88">
        <f>+IF(ISNUMBER(DATA!X596),DATA!X596,"n/a")</f>
        <v>11.02</v>
      </c>
      <c r="H4388" s="78">
        <f>+IF(ISNUMBER(DATA!Y596),DATA!Y596,"n/a")</f>
        <v>2.8000000000000001E-2</v>
      </c>
      <c r="I4388" s="88">
        <f>+IF(ISNUMBER(DATA!AH596),DATA!AH596,"n/a")</f>
        <v>11.52</v>
      </c>
      <c r="J4388" s="78">
        <f>+IF(ISNUMBER(DATA!AI596),DATA!AI596,"n/a")</f>
        <v>0.158</v>
      </c>
      <c r="K4388" s="88">
        <f>+IF(ISNUMBER(DATA!AR596),DATA!AR596,"n/a")</f>
        <v>11.15</v>
      </c>
      <c r="L4388" s="78">
        <f>+IF(ISNUMBER(DATA!AS596),DATA!AS596,"n/a")</f>
        <v>0.17100000000000001</v>
      </c>
      <c r="M4388" s="67"/>
      <c r="N4388" s="67"/>
      <c r="O4388" s="67"/>
      <c r="P4388" s="67"/>
      <c r="Q4388" s="67"/>
      <c r="S4388" s="71"/>
      <c r="U4388" s="71"/>
      <c r="W4388" s="71"/>
      <c r="Y4388" s="71"/>
    </row>
    <row r="4389" spans="1:25" s="70" customFormat="1" x14ac:dyDescent="0.2">
      <c r="A4389" s="67" t="s">
        <v>20</v>
      </c>
      <c r="B4389" s="67" t="s">
        <v>24</v>
      </c>
      <c r="C4389" s="67" t="s">
        <v>10</v>
      </c>
      <c r="D4389" s="67" t="s">
        <v>321</v>
      </c>
      <c r="E4389" s="88">
        <f>+IF(ISNUMBER(DATA!N597),DATA!N597,"n/a")</f>
        <v>16.62</v>
      </c>
      <c r="F4389" s="78">
        <f>+IF(ISNUMBER(DATA!O597),DATA!O597,"n/a")</f>
        <v>9.2999999999999999E-2</v>
      </c>
      <c r="G4389" s="88">
        <f>+IF(ISNUMBER(DATA!X597),DATA!X597,"n/a")</f>
        <v>16.600000000000001</v>
      </c>
      <c r="H4389" s="78">
        <f>+IF(ISNUMBER(DATA!Y597),DATA!Y597,"n/a")</f>
        <v>3.4000000000000002E-2</v>
      </c>
      <c r="I4389" s="88">
        <f>+IF(ISNUMBER(DATA!AH597),DATA!AH597,"n/a")</f>
        <v>16.559999999999999</v>
      </c>
      <c r="J4389" s="78">
        <f>+IF(ISNUMBER(DATA!AI597),DATA!AI597,"n/a")</f>
        <v>1.7000000000000001E-2</v>
      </c>
      <c r="K4389" s="88">
        <f>+IF(ISNUMBER(DATA!AR597),DATA!AR597,"n/a")</f>
        <v>16.54</v>
      </c>
      <c r="L4389" s="78">
        <f>+IF(ISNUMBER(DATA!AS597),DATA!AS597,"n/a")</f>
        <v>8.2000000000000003E-2</v>
      </c>
      <c r="M4389" s="67"/>
      <c r="N4389" s="67"/>
      <c r="O4389" s="67"/>
      <c r="P4389" s="67"/>
      <c r="Q4389" s="67"/>
      <c r="S4389" s="71"/>
      <c r="U4389" s="71"/>
      <c r="W4389" s="71"/>
      <c r="Y4389" s="71"/>
    </row>
    <row r="4390" spans="1:25" s="70" customFormat="1" x14ac:dyDescent="0.2">
      <c r="A4390" s="67" t="s">
        <v>20</v>
      </c>
      <c r="B4390" s="67" t="s">
        <v>24</v>
      </c>
      <c r="C4390" s="67" t="s">
        <v>10</v>
      </c>
      <c r="D4390" s="67" t="s">
        <v>347</v>
      </c>
      <c r="E4390" s="88">
        <f>+IF(ISNUMBER(DATA!N598),DATA!N598,"n/a")</f>
        <v>9.92</v>
      </c>
      <c r="F4390" s="78">
        <f>+IF(ISNUMBER(DATA!O598),DATA!O598,"n/a")</f>
        <v>-6.6000000000000003E-2</v>
      </c>
      <c r="G4390" s="88">
        <f>+IF(ISNUMBER(DATA!X598),DATA!X598,"n/a")</f>
        <v>9.74</v>
      </c>
      <c r="H4390" s="78">
        <f>+IF(ISNUMBER(DATA!Y598),DATA!Y598,"n/a")</f>
        <v>-4.3999999999999997E-2</v>
      </c>
      <c r="I4390" s="88">
        <f>+IF(ISNUMBER(DATA!AH598),DATA!AH598,"n/a")</f>
        <v>9.6999999999999993</v>
      </c>
      <c r="J4390" s="78">
        <f>+IF(ISNUMBER(DATA!AI598),DATA!AI598,"n/a")</f>
        <v>-5.1999999999999998E-2</v>
      </c>
      <c r="K4390" s="88">
        <f>+IF(ISNUMBER(DATA!AR598),DATA!AR598,"n/a")</f>
        <v>9.9</v>
      </c>
      <c r="L4390" s="78">
        <f>+IF(ISNUMBER(DATA!AS598),DATA!AS598,"n/a")</f>
        <v>-3.6999999999999998E-2</v>
      </c>
      <c r="M4390" s="67"/>
      <c r="N4390" s="67"/>
      <c r="O4390" s="67"/>
      <c r="P4390" s="67"/>
      <c r="Q4390" s="67"/>
      <c r="S4390" s="71"/>
      <c r="U4390" s="71"/>
      <c r="W4390" s="71"/>
      <c r="Y4390" s="71"/>
    </row>
    <row r="4391" spans="1:25" s="70" customFormat="1" x14ac:dyDescent="0.2">
      <c r="A4391" s="67" t="s">
        <v>20</v>
      </c>
      <c r="B4391" s="67" t="s">
        <v>24</v>
      </c>
      <c r="C4391" s="67" t="s">
        <v>10</v>
      </c>
      <c r="D4391" s="67" t="s">
        <v>348</v>
      </c>
      <c r="E4391" s="88">
        <f>+IF(ISNUMBER(DATA!N599),DATA!N599,"n/a")</f>
        <v>11.87</v>
      </c>
      <c r="F4391" s="78">
        <f>+IF(ISNUMBER(DATA!O599),DATA!O599,"n/a")</f>
        <v>-5.2999999999999999E-2</v>
      </c>
      <c r="G4391" s="88">
        <f>+IF(ISNUMBER(DATA!X599),DATA!X599,"n/a")</f>
        <v>11.91</v>
      </c>
      <c r="H4391" s="78">
        <f>+IF(ISNUMBER(DATA!Y599),DATA!Y599,"n/a")</f>
        <v>-5.3999999999999999E-2</v>
      </c>
      <c r="I4391" s="88">
        <f>+IF(ISNUMBER(DATA!AH599),DATA!AH599,"n/a")</f>
        <v>12.04</v>
      </c>
      <c r="J4391" s="78">
        <f>+IF(ISNUMBER(DATA!AI599),DATA!AI599,"n/a")</f>
        <v>-2.5999999999999999E-2</v>
      </c>
      <c r="K4391" s="88">
        <f>+IF(ISNUMBER(DATA!AR599),DATA!AR599,"n/a")</f>
        <v>12.47</v>
      </c>
      <c r="L4391" s="78">
        <f>+IF(ISNUMBER(DATA!AS599),DATA!AS599,"n/a")</f>
        <v>1.7999999999999999E-2</v>
      </c>
      <c r="M4391" s="67"/>
      <c r="N4391" s="67"/>
      <c r="O4391" s="67"/>
      <c r="P4391" s="67"/>
      <c r="Q4391" s="67"/>
      <c r="S4391" s="71"/>
      <c r="U4391" s="71"/>
      <c r="W4391" s="71"/>
      <c r="Y4391" s="71"/>
    </row>
    <row r="4392" spans="1:25" x14ac:dyDescent="0.2">
      <c r="E4392" s="101"/>
      <c r="F4392" s="103"/>
      <c r="G4392" s="101"/>
      <c r="H4392" s="103"/>
      <c r="I4392" s="101"/>
      <c r="J4392" s="103"/>
      <c r="K4392" s="101"/>
      <c r="L4392" s="103"/>
    </row>
    <row r="4393" spans="1:25" s="70" customFormat="1" x14ac:dyDescent="0.2">
      <c r="A4393" s="67" t="s">
        <v>20</v>
      </c>
      <c r="B4393" s="67" t="s">
        <v>24</v>
      </c>
      <c r="C4393" s="67" t="s">
        <v>26</v>
      </c>
      <c r="D4393" s="67" t="s">
        <v>274</v>
      </c>
      <c r="E4393" s="88">
        <f>+IF(ISNUMBER(DATA!P550),DATA!P550,"n/a")</f>
        <v>2.96</v>
      </c>
      <c r="F4393" s="78">
        <f>+IF(ISNUMBER(DATA!Q550),DATA!Q550,"n/a")</f>
        <v>-1.9E-2</v>
      </c>
      <c r="G4393" s="88">
        <f>+IF(ISNUMBER(DATA!Z550),DATA!Z550,"n/a")</f>
        <v>2.95</v>
      </c>
      <c r="H4393" s="78">
        <f>+IF(ISNUMBER(DATA!AA550),DATA!AA550,"n/a")</f>
        <v>-0.03</v>
      </c>
      <c r="I4393" s="88">
        <f>+IF(ISNUMBER(DATA!AJ550),DATA!AJ550,"n/a")</f>
        <v>2.98</v>
      </c>
      <c r="J4393" s="78">
        <f>+IF(ISNUMBER(DATA!AK550),DATA!AK550,"n/a")</f>
        <v>-2.3E-2</v>
      </c>
      <c r="K4393" s="88">
        <f>+IF(ISNUMBER(DATA!AT550),DATA!AT550,"n/a")</f>
        <v>3.02</v>
      </c>
      <c r="L4393" s="78">
        <f>+IF(ISNUMBER(DATA!AU550),DATA!AU550,"n/a")</f>
        <v>-0.01</v>
      </c>
      <c r="M4393" s="67"/>
      <c r="N4393" s="67"/>
      <c r="O4393" s="67"/>
      <c r="P4393" s="67"/>
      <c r="Q4393" s="67"/>
      <c r="S4393" s="71"/>
      <c r="U4393" s="71"/>
      <c r="W4393" s="71"/>
      <c r="Y4393" s="71"/>
    </row>
    <row r="4394" spans="1:25" s="70" customFormat="1" x14ac:dyDescent="0.2">
      <c r="A4394" s="67" t="s">
        <v>20</v>
      </c>
      <c r="B4394" s="67" t="s">
        <v>24</v>
      </c>
      <c r="C4394" s="67" t="s">
        <v>26</v>
      </c>
      <c r="D4394" s="67" t="s">
        <v>275</v>
      </c>
      <c r="E4394" s="88">
        <f>+IF(ISNUMBER(DATA!P551),DATA!P551,"n/a")</f>
        <v>3.63</v>
      </c>
      <c r="F4394" s="78">
        <f>+IF(ISNUMBER(DATA!Q551),DATA!Q551,"n/a")</f>
        <v>0.109</v>
      </c>
      <c r="G4394" s="88">
        <f>+IF(ISNUMBER(DATA!Z551),DATA!Z551,"n/a")</f>
        <v>3.65</v>
      </c>
      <c r="H4394" s="78">
        <f>+IF(ISNUMBER(DATA!AA551),DATA!AA551,"n/a")</f>
        <v>6.6000000000000003E-2</v>
      </c>
      <c r="I4394" s="88">
        <f>+IF(ISNUMBER(DATA!AJ551),DATA!AJ551,"n/a")</f>
        <v>3.64</v>
      </c>
      <c r="J4394" s="78">
        <f>+IF(ISNUMBER(DATA!AK551),DATA!AK551,"n/a")</f>
        <v>4.7E-2</v>
      </c>
      <c r="K4394" s="88">
        <f>+IF(ISNUMBER(DATA!AT551),DATA!AT551,"n/a")</f>
        <v>3.58</v>
      </c>
      <c r="L4394" s="78">
        <f>+IF(ISNUMBER(DATA!AU551),DATA!AU551,"n/a")</f>
        <v>5.8000000000000003E-2</v>
      </c>
      <c r="M4394" s="67"/>
      <c r="N4394" s="67"/>
      <c r="O4394" s="67"/>
      <c r="P4394" s="67"/>
      <c r="Q4394" s="67"/>
      <c r="S4394" s="71"/>
      <c r="U4394" s="71"/>
      <c r="W4394" s="71"/>
      <c r="Y4394" s="71"/>
    </row>
    <row r="4395" spans="1:25" s="70" customFormat="1" x14ac:dyDescent="0.2">
      <c r="A4395" s="67" t="s">
        <v>20</v>
      </c>
      <c r="B4395" s="67" t="s">
        <v>24</v>
      </c>
      <c r="C4395" s="67" t="s">
        <v>26</v>
      </c>
      <c r="D4395" s="67" t="s">
        <v>276</v>
      </c>
      <c r="E4395" s="88">
        <f>+IF(ISNUMBER(DATA!P552),DATA!P552,"n/a")</f>
        <v>3.57</v>
      </c>
      <c r="F4395" s="78">
        <f>+IF(ISNUMBER(DATA!Q552),DATA!Q552,"n/a")</f>
        <v>0.08</v>
      </c>
      <c r="G4395" s="88">
        <f>+IF(ISNUMBER(DATA!Z552),DATA!Z552,"n/a")</f>
        <v>3.61</v>
      </c>
      <c r="H4395" s="78">
        <f>+IF(ISNUMBER(DATA!AA552),DATA!AA552,"n/a")</f>
        <v>8.2000000000000003E-2</v>
      </c>
      <c r="I4395" s="88">
        <f>+IF(ISNUMBER(DATA!AJ552),DATA!AJ552,"n/a")</f>
        <v>3.64</v>
      </c>
      <c r="J4395" s="78">
        <f>+IF(ISNUMBER(DATA!AK552),DATA!AK552,"n/a")</f>
        <v>8.1000000000000003E-2</v>
      </c>
      <c r="K4395" s="88">
        <f>+IF(ISNUMBER(DATA!AT552),DATA!AT552,"n/a")</f>
        <v>3.53</v>
      </c>
      <c r="L4395" s="78">
        <f>+IF(ISNUMBER(DATA!AU552),DATA!AU552,"n/a")</f>
        <v>4.2000000000000003E-2</v>
      </c>
      <c r="M4395" s="67"/>
      <c r="N4395" s="67"/>
      <c r="O4395" s="67"/>
      <c r="P4395" s="67"/>
      <c r="Q4395" s="67"/>
      <c r="S4395" s="71"/>
      <c r="U4395" s="71"/>
      <c r="W4395" s="71"/>
      <c r="Y4395" s="71"/>
    </row>
    <row r="4396" spans="1:25" s="70" customFormat="1" x14ac:dyDescent="0.2">
      <c r="A4396" s="67" t="s">
        <v>20</v>
      </c>
      <c r="B4396" s="67" t="s">
        <v>24</v>
      </c>
      <c r="C4396" s="67" t="s">
        <v>26</v>
      </c>
      <c r="D4396" s="67" t="s">
        <v>277</v>
      </c>
      <c r="E4396" s="88">
        <f>+IF(ISNUMBER(DATA!P553),DATA!P553,"n/a")</f>
        <v>3.67</v>
      </c>
      <c r="F4396" s="78">
        <f>+IF(ISNUMBER(DATA!Q553),DATA!Q553,"n/a")</f>
        <v>6.5000000000000002E-2</v>
      </c>
      <c r="G4396" s="88">
        <f>+IF(ISNUMBER(DATA!Z553),DATA!Z553,"n/a")</f>
        <v>3.67</v>
      </c>
      <c r="H4396" s="78">
        <f>+IF(ISNUMBER(DATA!AA553),DATA!AA553,"n/a")</f>
        <v>3.3000000000000002E-2</v>
      </c>
      <c r="I4396" s="88">
        <f>+IF(ISNUMBER(DATA!AJ553),DATA!AJ553,"n/a")</f>
        <v>3.67</v>
      </c>
      <c r="J4396" s="78">
        <f>+IF(ISNUMBER(DATA!AK553),DATA!AK553,"n/a")</f>
        <v>2.1000000000000001E-2</v>
      </c>
      <c r="K4396" s="88">
        <f>+IF(ISNUMBER(DATA!AT553),DATA!AT553,"n/a")</f>
        <v>3.61</v>
      </c>
      <c r="L4396" s="78">
        <f>+IF(ISNUMBER(DATA!AU553),DATA!AU553,"n/a")</f>
        <v>6.4000000000000001E-2</v>
      </c>
      <c r="M4396" s="67"/>
      <c r="N4396" s="67"/>
      <c r="O4396" s="67"/>
      <c r="P4396" s="67"/>
      <c r="Q4396" s="67"/>
      <c r="S4396" s="71"/>
      <c r="U4396" s="71"/>
      <c r="W4396" s="71"/>
      <c r="Y4396" s="71"/>
    </row>
    <row r="4397" spans="1:25" s="70" customFormat="1" x14ac:dyDescent="0.2">
      <c r="A4397" s="67" t="s">
        <v>20</v>
      </c>
      <c r="B4397" s="67" t="s">
        <v>24</v>
      </c>
      <c r="C4397" s="67" t="s">
        <v>26</v>
      </c>
      <c r="D4397" s="67" t="s">
        <v>278</v>
      </c>
      <c r="E4397" s="88">
        <f>+IF(ISNUMBER(DATA!P554),DATA!P554,"n/a")</f>
        <v>2.89</v>
      </c>
      <c r="F4397" s="78">
        <f>+IF(ISNUMBER(DATA!Q554),DATA!Q554,"n/a")</f>
        <v>-3.0000000000000001E-3</v>
      </c>
      <c r="G4397" s="88">
        <f>+IF(ISNUMBER(DATA!Z554),DATA!Z554,"n/a")</f>
        <v>3.08</v>
      </c>
      <c r="H4397" s="78">
        <f>+IF(ISNUMBER(DATA!AA554),DATA!AA554,"n/a")</f>
        <v>7.3999999999999996E-2</v>
      </c>
      <c r="I4397" s="88">
        <f>+IF(ISNUMBER(DATA!AJ554),DATA!AJ554,"n/a")</f>
        <v>3.13</v>
      </c>
      <c r="J4397" s="78">
        <f>+IF(ISNUMBER(DATA!AK554),DATA!AK554,"n/a")</f>
        <v>7.1999999999999995E-2</v>
      </c>
      <c r="K4397" s="88">
        <f>+IF(ISNUMBER(DATA!AT554),DATA!AT554,"n/a")</f>
        <v>3.26</v>
      </c>
      <c r="L4397" s="78">
        <f>+IF(ISNUMBER(DATA!AU554),DATA!AU554,"n/a")</f>
        <v>0.1</v>
      </c>
      <c r="M4397" s="67"/>
      <c r="N4397" s="67"/>
      <c r="O4397" s="67"/>
      <c r="P4397" s="67"/>
      <c r="Q4397" s="67"/>
      <c r="S4397" s="71"/>
      <c r="U4397" s="71"/>
      <c r="W4397" s="71"/>
      <c r="Y4397" s="71"/>
    </row>
    <row r="4398" spans="1:25" s="70" customFormat="1" x14ac:dyDescent="0.2">
      <c r="A4398" s="67" t="s">
        <v>20</v>
      </c>
      <c r="B4398" s="67" t="s">
        <v>24</v>
      </c>
      <c r="C4398" s="67" t="s">
        <v>26</v>
      </c>
      <c r="D4398" s="67" t="s">
        <v>279</v>
      </c>
      <c r="E4398" s="88">
        <f>+IF(ISNUMBER(DATA!P555),DATA!P555,"n/a")</f>
        <v>3.6</v>
      </c>
      <c r="F4398" s="78">
        <f>+IF(ISNUMBER(DATA!Q555),DATA!Q555,"n/a")</f>
        <v>0.121</v>
      </c>
      <c r="G4398" s="88">
        <f>+IF(ISNUMBER(DATA!Z555),DATA!Z555,"n/a")</f>
        <v>3.66</v>
      </c>
      <c r="H4398" s="78">
        <f>+IF(ISNUMBER(DATA!AA555),DATA!AA555,"n/a")</f>
        <v>0.113</v>
      </c>
      <c r="I4398" s="88">
        <f>+IF(ISNUMBER(DATA!AJ555),DATA!AJ555,"n/a")</f>
        <v>3.67</v>
      </c>
      <c r="J4398" s="78">
        <f>+IF(ISNUMBER(DATA!AK555),DATA!AK555,"n/a")</f>
        <v>7.1999999999999995E-2</v>
      </c>
      <c r="K4398" s="88">
        <f>+IF(ISNUMBER(DATA!AT555),DATA!AT555,"n/a")</f>
        <v>3.54</v>
      </c>
      <c r="L4398" s="78">
        <f>+IF(ISNUMBER(DATA!AU555),DATA!AU555,"n/a")</f>
        <v>2.8000000000000001E-2</v>
      </c>
      <c r="M4398" s="67"/>
      <c r="N4398" s="67"/>
      <c r="O4398" s="67"/>
      <c r="P4398" s="67"/>
      <c r="Q4398" s="67"/>
      <c r="S4398" s="71"/>
      <c r="U4398" s="71"/>
      <c r="W4398" s="71"/>
      <c r="Y4398" s="71"/>
    </row>
    <row r="4399" spans="1:25" s="70" customFormat="1" x14ac:dyDescent="0.2">
      <c r="A4399" s="67" t="s">
        <v>20</v>
      </c>
      <c r="B4399" s="67" t="s">
        <v>24</v>
      </c>
      <c r="C4399" s="67" t="s">
        <v>26</v>
      </c>
      <c r="D4399" s="67" t="s">
        <v>280</v>
      </c>
      <c r="E4399" s="88">
        <f>+IF(ISNUMBER(DATA!P556),DATA!P556,"n/a")</f>
        <v>3.78</v>
      </c>
      <c r="F4399" s="78">
        <f>+IF(ISNUMBER(DATA!Q556),DATA!Q556,"n/a")</f>
        <v>0.12</v>
      </c>
      <c r="G4399" s="88">
        <f>+IF(ISNUMBER(DATA!Z556),DATA!Z556,"n/a")</f>
        <v>3.78</v>
      </c>
      <c r="H4399" s="78">
        <f>+IF(ISNUMBER(DATA!AA556),DATA!AA556,"n/a")</f>
        <v>0.11600000000000001</v>
      </c>
      <c r="I4399" s="88">
        <f>+IF(ISNUMBER(DATA!AJ556),DATA!AJ556,"n/a")</f>
        <v>3.75</v>
      </c>
      <c r="J4399" s="78">
        <f>+IF(ISNUMBER(DATA!AK556),DATA!AK556,"n/a")</f>
        <v>0.106</v>
      </c>
      <c r="K4399" s="88">
        <f>+IF(ISNUMBER(DATA!AT556),DATA!AT556,"n/a")</f>
        <v>3.54</v>
      </c>
      <c r="L4399" s="78">
        <f>+IF(ISNUMBER(DATA!AU556),DATA!AU556,"n/a")</f>
        <v>1.7000000000000001E-2</v>
      </c>
      <c r="M4399" s="67"/>
      <c r="N4399" s="67"/>
      <c r="O4399" s="67"/>
      <c r="P4399" s="67"/>
      <c r="Q4399" s="67"/>
      <c r="S4399" s="71"/>
      <c r="U4399" s="71"/>
      <c r="W4399" s="71"/>
      <c r="Y4399" s="71"/>
    </row>
    <row r="4400" spans="1:25" s="70" customFormat="1" x14ac:dyDescent="0.2">
      <c r="A4400" s="67" t="s">
        <v>20</v>
      </c>
      <c r="B4400" s="67" t="s">
        <v>24</v>
      </c>
      <c r="C4400" s="67" t="s">
        <v>26</v>
      </c>
      <c r="D4400" s="67" t="s">
        <v>281</v>
      </c>
      <c r="E4400" s="88">
        <f>+IF(ISNUMBER(DATA!P557),DATA!P557,"n/a")</f>
        <v>3.05</v>
      </c>
      <c r="F4400" s="78">
        <f>+IF(ISNUMBER(DATA!Q557),DATA!Q557,"n/a")</f>
        <v>-5.6000000000000001E-2</v>
      </c>
      <c r="G4400" s="88">
        <f>+IF(ISNUMBER(DATA!Z557),DATA!Z557,"n/a")</f>
        <v>3.15</v>
      </c>
      <c r="H4400" s="78">
        <f>+IF(ISNUMBER(DATA!AA557),DATA!AA557,"n/a")</f>
        <v>-2.5000000000000001E-2</v>
      </c>
      <c r="I4400" s="88">
        <f>+IF(ISNUMBER(DATA!AJ557),DATA!AJ557,"n/a")</f>
        <v>3.27</v>
      </c>
      <c r="J4400" s="78">
        <f>+IF(ISNUMBER(DATA!AK557),DATA!AK557,"n/a")</f>
        <v>2.5000000000000001E-2</v>
      </c>
      <c r="K4400" s="88">
        <f>+IF(ISNUMBER(DATA!AT557),DATA!AT557,"n/a")</f>
        <v>3.31</v>
      </c>
      <c r="L4400" s="78">
        <f>+IF(ISNUMBER(DATA!AU557),DATA!AU557,"n/a")</f>
        <v>3.9E-2</v>
      </c>
      <c r="M4400" s="67"/>
      <c r="N4400" s="67"/>
      <c r="O4400" s="67"/>
      <c r="P4400" s="67"/>
      <c r="Q4400" s="67"/>
      <c r="S4400" s="71"/>
      <c r="U4400" s="71"/>
      <c r="W4400" s="71"/>
      <c r="Y4400" s="71"/>
    </row>
    <row r="4401" spans="1:25" s="70" customFormat="1" x14ac:dyDescent="0.2">
      <c r="A4401" s="67" t="s">
        <v>20</v>
      </c>
      <c r="B4401" s="67" t="s">
        <v>24</v>
      </c>
      <c r="C4401" s="67" t="s">
        <v>26</v>
      </c>
      <c r="D4401" s="67" t="s">
        <v>282</v>
      </c>
      <c r="E4401" s="88">
        <f>+IF(ISNUMBER(DATA!P558),DATA!P558,"n/a")</f>
        <v>3.43</v>
      </c>
      <c r="F4401" s="78">
        <f>+IF(ISNUMBER(DATA!Q558),DATA!Q558,"n/a")</f>
        <v>0.23300000000000001</v>
      </c>
      <c r="G4401" s="88">
        <f>+IF(ISNUMBER(DATA!Z558),DATA!Z558,"n/a")</f>
        <v>3.46</v>
      </c>
      <c r="H4401" s="78">
        <f>+IF(ISNUMBER(DATA!AA558),DATA!AA558,"n/a")</f>
        <v>0.28899999999999998</v>
      </c>
      <c r="I4401" s="88">
        <f>+IF(ISNUMBER(DATA!AJ558),DATA!AJ558,"n/a")</f>
        <v>3.51</v>
      </c>
      <c r="J4401" s="78">
        <f>+IF(ISNUMBER(DATA!AK558),DATA!AK558,"n/a")</f>
        <v>0.28499999999999998</v>
      </c>
      <c r="K4401" s="88">
        <f>+IF(ISNUMBER(DATA!AT558),DATA!AT558,"n/a")</f>
        <v>3.31</v>
      </c>
      <c r="L4401" s="78">
        <f>+IF(ISNUMBER(DATA!AU558),DATA!AU558,"n/a")</f>
        <v>0.20100000000000001</v>
      </c>
      <c r="M4401" s="67"/>
      <c r="N4401" s="67"/>
      <c r="O4401" s="67"/>
      <c r="P4401" s="67"/>
      <c r="Q4401" s="67"/>
      <c r="S4401" s="71"/>
      <c r="U4401" s="71"/>
      <c r="W4401" s="71"/>
      <c r="Y4401" s="71"/>
    </row>
    <row r="4402" spans="1:25" s="70" customFormat="1" x14ac:dyDescent="0.2">
      <c r="A4402" s="67" t="s">
        <v>20</v>
      </c>
      <c r="B4402" s="67" t="s">
        <v>24</v>
      </c>
      <c r="C4402" s="67" t="s">
        <v>26</v>
      </c>
      <c r="D4402" s="67" t="s">
        <v>283</v>
      </c>
      <c r="E4402" s="88">
        <f>+IF(ISNUMBER(DATA!P559),DATA!P559,"n/a")</f>
        <v>3.16</v>
      </c>
      <c r="F4402" s="78">
        <f>+IF(ISNUMBER(DATA!Q559),DATA!Q559,"n/a")</f>
        <v>-5.7000000000000002E-2</v>
      </c>
      <c r="G4402" s="88">
        <f>+IF(ISNUMBER(DATA!Z559),DATA!Z559,"n/a")</f>
        <v>3.45</v>
      </c>
      <c r="H4402" s="78">
        <f>+IF(ISNUMBER(DATA!AA559),DATA!AA559,"n/a")</f>
        <v>2.5999999999999999E-2</v>
      </c>
      <c r="I4402" s="88">
        <f>+IF(ISNUMBER(DATA!AJ559),DATA!AJ559,"n/a")</f>
        <v>3.41</v>
      </c>
      <c r="J4402" s="78">
        <f>+IF(ISNUMBER(DATA!AK559),DATA!AK559,"n/a")</f>
        <v>2.7E-2</v>
      </c>
      <c r="K4402" s="88">
        <f>+IF(ISNUMBER(DATA!AT559),DATA!AT559,"n/a")</f>
        <v>3.34</v>
      </c>
      <c r="L4402" s="78">
        <f>+IF(ISNUMBER(DATA!AU559),DATA!AU559,"n/a")</f>
        <v>2.9000000000000001E-2</v>
      </c>
      <c r="M4402" s="67"/>
      <c r="N4402" s="67"/>
      <c r="O4402" s="67"/>
      <c r="P4402" s="67"/>
      <c r="Q4402" s="67"/>
      <c r="S4402" s="71"/>
      <c r="U4402" s="71"/>
      <c r="W4402" s="71"/>
      <c r="Y4402" s="71"/>
    </row>
    <row r="4403" spans="1:25" s="70" customFormat="1" x14ac:dyDescent="0.2">
      <c r="A4403" s="67" t="s">
        <v>20</v>
      </c>
      <c r="B4403" s="67" t="s">
        <v>24</v>
      </c>
      <c r="C4403" s="67" t="s">
        <v>26</v>
      </c>
      <c r="D4403" s="67" t="s">
        <v>284</v>
      </c>
      <c r="E4403" s="88">
        <f>+IF(ISNUMBER(DATA!P560),DATA!P560,"n/a")</f>
        <v>2.94</v>
      </c>
      <c r="F4403" s="78">
        <f>+IF(ISNUMBER(DATA!Q560),DATA!Q560,"n/a")</f>
        <v>4.9000000000000002E-2</v>
      </c>
      <c r="G4403" s="88">
        <f>+IF(ISNUMBER(DATA!Z560),DATA!Z560,"n/a")</f>
        <v>3.01</v>
      </c>
      <c r="H4403" s="78">
        <f>+IF(ISNUMBER(DATA!AA560),DATA!AA560,"n/a")</f>
        <v>6.5000000000000002E-2</v>
      </c>
      <c r="I4403" s="88">
        <f>+IF(ISNUMBER(DATA!AJ560),DATA!AJ560,"n/a")</f>
        <v>2.93</v>
      </c>
      <c r="J4403" s="78">
        <f>+IF(ISNUMBER(DATA!AK560),DATA!AK560,"n/a")</f>
        <v>1.7000000000000001E-2</v>
      </c>
      <c r="K4403" s="88">
        <f>+IF(ISNUMBER(DATA!AT560),DATA!AT560,"n/a")</f>
        <v>2.86</v>
      </c>
      <c r="L4403" s="78">
        <f>+IF(ISNUMBER(DATA!AU560),DATA!AU560,"n/a")</f>
        <v>3.0000000000000001E-3</v>
      </c>
      <c r="M4403" s="67"/>
      <c r="N4403" s="67"/>
      <c r="O4403" s="67"/>
      <c r="P4403" s="67"/>
      <c r="Q4403" s="67"/>
      <c r="S4403" s="71"/>
      <c r="U4403" s="71"/>
      <c r="W4403" s="71"/>
      <c r="Y4403" s="71"/>
    </row>
    <row r="4404" spans="1:25" s="70" customFormat="1" x14ac:dyDescent="0.2">
      <c r="A4404" s="67" t="s">
        <v>20</v>
      </c>
      <c r="B4404" s="67" t="s">
        <v>24</v>
      </c>
      <c r="C4404" s="67" t="s">
        <v>26</v>
      </c>
      <c r="D4404" s="67" t="s">
        <v>285</v>
      </c>
      <c r="E4404" s="88">
        <f>+IF(ISNUMBER(DATA!P561),DATA!P561,"n/a")</f>
        <v>3.41</v>
      </c>
      <c r="F4404" s="78">
        <f>+IF(ISNUMBER(DATA!Q561),DATA!Q561,"n/a")</f>
        <v>4.4999999999999998E-2</v>
      </c>
      <c r="G4404" s="88">
        <f>+IF(ISNUMBER(DATA!Z561),DATA!Z561,"n/a")</f>
        <v>3.44</v>
      </c>
      <c r="H4404" s="78">
        <f>+IF(ISNUMBER(DATA!AA561),DATA!AA561,"n/a")</f>
        <v>-3.2000000000000001E-2</v>
      </c>
      <c r="I4404" s="88">
        <f>+IF(ISNUMBER(DATA!AJ561),DATA!AJ561,"n/a")</f>
        <v>3.52</v>
      </c>
      <c r="J4404" s="78">
        <f>+IF(ISNUMBER(DATA!AK561),DATA!AK561,"n/a")</f>
        <v>-5.5E-2</v>
      </c>
      <c r="K4404" s="88">
        <f>+IF(ISNUMBER(DATA!AT561),DATA!AT561,"n/a")</f>
        <v>3.58</v>
      </c>
      <c r="L4404" s="78">
        <f>+IF(ISNUMBER(DATA!AU561),DATA!AU561,"n/a")</f>
        <v>-6.4000000000000001E-2</v>
      </c>
      <c r="M4404" s="67"/>
      <c r="N4404" s="67"/>
      <c r="O4404" s="67"/>
      <c r="P4404" s="67"/>
      <c r="Q4404" s="67"/>
      <c r="S4404" s="71"/>
      <c r="U4404" s="71"/>
      <c r="W4404" s="71"/>
      <c r="Y4404" s="71"/>
    </row>
    <row r="4405" spans="1:25" s="70" customFormat="1" x14ac:dyDescent="0.2">
      <c r="A4405" s="67" t="s">
        <v>20</v>
      </c>
      <c r="B4405" s="67" t="s">
        <v>24</v>
      </c>
      <c r="C4405" s="67" t="s">
        <v>26</v>
      </c>
      <c r="D4405" s="67" t="s">
        <v>286</v>
      </c>
      <c r="E4405" s="88">
        <f>+IF(ISNUMBER(DATA!P562),DATA!P562,"n/a")</f>
        <v>3.44</v>
      </c>
      <c r="F4405" s="78">
        <f>+IF(ISNUMBER(DATA!Q562),DATA!Q562,"n/a")</f>
        <v>0.113</v>
      </c>
      <c r="G4405" s="88">
        <f>+IF(ISNUMBER(DATA!Z562),DATA!Z562,"n/a")</f>
        <v>3.36</v>
      </c>
      <c r="H4405" s="78">
        <f>+IF(ISNUMBER(DATA!AA562),DATA!AA562,"n/a")</f>
        <v>3.6999999999999998E-2</v>
      </c>
      <c r="I4405" s="88">
        <f>+IF(ISNUMBER(DATA!AJ562),DATA!AJ562,"n/a")</f>
        <v>3.34</v>
      </c>
      <c r="J4405" s="78">
        <f>+IF(ISNUMBER(DATA!AK562),DATA!AK562,"n/a")</f>
        <v>1.9E-2</v>
      </c>
      <c r="K4405" s="88">
        <f>+IF(ISNUMBER(DATA!AT562),DATA!AT562,"n/a")</f>
        <v>3.3</v>
      </c>
      <c r="L4405" s="78">
        <f>+IF(ISNUMBER(DATA!AU562),DATA!AU562,"n/a")</f>
        <v>5.0000000000000001E-3</v>
      </c>
      <c r="M4405" s="67"/>
      <c r="N4405" s="67"/>
      <c r="O4405" s="67"/>
      <c r="P4405" s="67"/>
      <c r="Q4405" s="67"/>
      <c r="S4405" s="71"/>
      <c r="U4405" s="71"/>
      <c r="W4405" s="71"/>
      <c r="Y4405" s="71"/>
    </row>
    <row r="4406" spans="1:25" s="70" customFormat="1" x14ac:dyDescent="0.2">
      <c r="A4406" s="67" t="s">
        <v>20</v>
      </c>
      <c r="B4406" s="67" t="s">
        <v>24</v>
      </c>
      <c r="C4406" s="67" t="s">
        <v>26</v>
      </c>
      <c r="D4406" s="67" t="s">
        <v>287</v>
      </c>
      <c r="E4406" s="88">
        <f>+IF(ISNUMBER(DATA!P563),DATA!P563,"n/a")</f>
        <v>2.71</v>
      </c>
      <c r="F4406" s="78">
        <f>+IF(ISNUMBER(DATA!Q563),DATA!Q563,"n/a")</f>
        <v>-8.9999999999999993E-3</v>
      </c>
      <c r="G4406" s="88">
        <f>+IF(ISNUMBER(DATA!Z563),DATA!Z563,"n/a")</f>
        <v>2.73</v>
      </c>
      <c r="H4406" s="78">
        <f>+IF(ISNUMBER(DATA!AA563),DATA!AA563,"n/a")</f>
        <v>1.9E-2</v>
      </c>
      <c r="I4406" s="88">
        <f>+IF(ISNUMBER(DATA!AJ563),DATA!AJ563,"n/a")</f>
        <v>2.69</v>
      </c>
      <c r="J4406" s="78">
        <f>+IF(ISNUMBER(DATA!AK563),DATA!AK563,"n/a")</f>
        <v>-1.2E-2</v>
      </c>
      <c r="K4406" s="88">
        <f>+IF(ISNUMBER(DATA!AT563),DATA!AT563,"n/a")</f>
        <v>2.68</v>
      </c>
      <c r="L4406" s="78">
        <f>+IF(ISNUMBER(DATA!AU563),DATA!AU563,"n/a")</f>
        <v>-2.8000000000000001E-2</v>
      </c>
      <c r="M4406" s="67"/>
      <c r="N4406" s="67"/>
      <c r="O4406" s="67"/>
      <c r="P4406" s="67"/>
      <c r="Q4406" s="67"/>
      <c r="S4406" s="71"/>
      <c r="U4406" s="71"/>
      <c r="W4406" s="71"/>
      <c r="Y4406" s="71"/>
    </row>
    <row r="4407" spans="1:25" s="70" customFormat="1" x14ac:dyDescent="0.2">
      <c r="A4407" s="67" t="s">
        <v>20</v>
      </c>
      <c r="B4407" s="67" t="s">
        <v>24</v>
      </c>
      <c r="C4407" s="67" t="s">
        <v>26</v>
      </c>
      <c r="D4407" s="67" t="s">
        <v>288</v>
      </c>
      <c r="E4407" s="88">
        <f>+IF(ISNUMBER(DATA!P564),DATA!P564,"n/a")</f>
        <v>2.41</v>
      </c>
      <c r="F4407" s="78">
        <f>+IF(ISNUMBER(DATA!Q564),DATA!Q564,"n/a")</f>
        <v>8.0000000000000002E-3</v>
      </c>
      <c r="G4407" s="88">
        <f>+IF(ISNUMBER(DATA!Z564),DATA!Z564,"n/a")</f>
        <v>2.4300000000000002</v>
      </c>
      <c r="H4407" s="78">
        <f>+IF(ISNUMBER(DATA!AA564),DATA!AA564,"n/a")</f>
        <v>8.0000000000000002E-3</v>
      </c>
      <c r="I4407" s="88">
        <f>+IF(ISNUMBER(DATA!AJ564),DATA!AJ564,"n/a")</f>
        <v>2.83</v>
      </c>
      <c r="J4407" s="78">
        <f>+IF(ISNUMBER(DATA!AK564),DATA!AK564,"n/a")</f>
        <v>0.16200000000000001</v>
      </c>
      <c r="K4407" s="88">
        <f>+IF(ISNUMBER(DATA!AT564),DATA!AT564,"n/a")</f>
        <v>2.61</v>
      </c>
      <c r="L4407" s="78">
        <f>+IF(ISNUMBER(DATA!AU564),DATA!AU564,"n/a")</f>
        <v>7.8E-2</v>
      </c>
      <c r="M4407" s="67"/>
      <c r="N4407" s="67"/>
      <c r="O4407" s="67"/>
      <c r="P4407" s="67"/>
      <c r="Q4407" s="67"/>
      <c r="S4407" s="71"/>
      <c r="U4407" s="71"/>
      <c r="W4407" s="71"/>
      <c r="Y4407" s="71"/>
    </row>
    <row r="4408" spans="1:25" s="70" customFormat="1" x14ac:dyDescent="0.2">
      <c r="A4408" s="67" t="s">
        <v>20</v>
      </c>
      <c r="B4408" s="67" t="s">
        <v>24</v>
      </c>
      <c r="C4408" s="67" t="s">
        <v>26</v>
      </c>
      <c r="D4408" s="67" t="s">
        <v>289</v>
      </c>
      <c r="E4408" s="88">
        <f>+IF(ISNUMBER(DATA!P565),DATA!P565,"n/a")</f>
        <v>3.23</v>
      </c>
      <c r="F4408" s="78">
        <f>+IF(ISNUMBER(DATA!Q565),DATA!Q565,"n/a")</f>
        <v>0.17599999999999999</v>
      </c>
      <c r="G4408" s="88">
        <f>+IF(ISNUMBER(DATA!Z565),DATA!Z565,"n/a")</f>
        <v>3.34</v>
      </c>
      <c r="H4408" s="78">
        <f>+IF(ISNUMBER(DATA!AA565),DATA!AA565,"n/a")</f>
        <v>0.21</v>
      </c>
      <c r="I4408" s="88">
        <f>+IF(ISNUMBER(DATA!AJ565),DATA!AJ565,"n/a")</f>
        <v>3.37</v>
      </c>
      <c r="J4408" s="78">
        <f>+IF(ISNUMBER(DATA!AK565),DATA!AK565,"n/a")</f>
        <v>0.24399999999999999</v>
      </c>
      <c r="K4408" s="88">
        <f>+IF(ISNUMBER(DATA!AT565),DATA!AT565,"n/a")</f>
        <v>3.18</v>
      </c>
      <c r="L4408" s="78">
        <f>+IF(ISNUMBER(DATA!AU565),DATA!AU565,"n/a")</f>
        <v>0.16800000000000001</v>
      </c>
      <c r="M4408" s="67"/>
      <c r="N4408" s="67"/>
      <c r="O4408" s="67"/>
      <c r="P4408" s="67"/>
      <c r="Q4408" s="67"/>
      <c r="S4408" s="71"/>
      <c r="U4408" s="71"/>
      <c r="W4408" s="71"/>
      <c r="Y4408" s="71"/>
    </row>
    <row r="4409" spans="1:25" s="70" customFormat="1" x14ac:dyDescent="0.2">
      <c r="A4409" s="67" t="s">
        <v>20</v>
      </c>
      <c r="B4409" s="67" t="s">
        <v>24</v>
      </c>
      <c r="C4409" s="67" t="s">
        <v>26</v>
      </c>
      <c r="D4409" s="67" t="s">
        <v>290</v>
      </c>
      <c r="E4409" s="88">
        <f>+IF(ISNUMBER(DATA!P566),DATA!P566,"n/a")</f>
        <v>2.97</v>
      </c>
      <c r="F4409" s="78">
        <f>+IF(ISNUMBER(DATA!Q566),DATA!Q566,"n/a")</f>
        <v>6.9000000000000006E-2</v>
      </c>
      <c r="G4409" s="88">
        <f>+IF(ISNUMBER(DATA!Z566),DATA!Z566,"n/a")</f>
        <v>2.93</v>
      </c>
      <c r="H4409" s="78">
        <f>+IF(ISNUMBER(DATA!AA566),DATA!AA566,"n/a")</f>
        <v>5.6000000000000001E-2</v>
      </c>
      <c r="I4409" s="88">
        <f>+IF(ISNUMBER(DATA!AJ566),DATA!AJ566,"n/a")</f>
        <v>2.89</v>
      </c>
      <c r="J4409" s="78">
        <f>+IF(ISNUMBER(DATA!AK566),DATA!AK566,"n/a")</f>
        <v>4.2999999999999997E-2</v>
      </c>
      <c r="K4409" s="88">
        <f>+IF(ISNUMBER(DATA!AT566),DATA!AT566,"n/a")</f>
        <v>2.89</v>
      </c>
      <c r="L4409" s="78">
        <f>+IF(ISNUMBER(DATA!AU566),DATA!AU566,"n/a")</f>
        <v>2.1000000000000001E-2</v>
      </c>
      <c r="M4409" s="67"/>
      <c r="N4409" s="67"/>
      <c r="O4409" s="67"/>
      <c r="P4409" s="67"/>
      <c r="Q4409" s="67"/>
      <c r="S4409" s="71"/>
      <c r="U4409" s="71"/>
      <c r="W4409" s="71"/>
      <c r="Y4409" s="71"/>
    </row>
    <row r="4410" spans="1:25" s="70" customFormat="1" x14ac:dyDescent="0.2">
      <c r="A4410" s="67" t="s">
        <v>20</v>
      </c>
      <c r="B4410" s="67" t="s">
        <v>24</v>
      </c>
      <c r="C4410" s="67" t="s">
        <v>26</v>
      </c>
      <c r="D4410" s="67" t="s">
        <v>291</v>
      </c>
      <c r="E4410" s="88">
        <f>+IF(ISNUMBER(DATA!P567),DATA!P567,"n/a")</f>
        <v>3.68</v>
      </c>
      <c r="F4410" s="78">
        <f>+IF(ISNUMBER(DATA!Q567),DATA!Q567,"n/a")</f>
        <v>3.4000000000000002E-2</v>
      </c>
      <c r="G4410" s="88">
        <f>+IF(ISNUMBER(DATA!Z567),DATA!Z567,"n/a")</f>
        <v>3.69</v>
      </c>
      <c r="H4410" s="78">
        <f>+IF(ISNUMBER(DATA!AA567),DATA!AA567,"n/a")</f>
        <v>-1.7999999999999999E-2</v>
      </c>
      <c r="I4410" s="88">
        <f>+IF(ISNUMBER(DATA!AJ567),DATA!AJ567,"n/a")</f>
        <v>3.7</v>
      </c>
      <c r="J4410" s="78">
        <f>+IF(ISNUMBER(DATA!AK567),DATA!AK567,"n/a")</f>
        <v>-2.7E-2</v>
      </c>
      <c r="K4410" s="88">
        <f>+IF(ISNUMBER(DATA!AT567),DATA!AT567,"n/a")</f>
        <v>3.76</v>
      </c>
      <c r="L4410" s="78">
        <f>+IF(ISNUMBER(DATA!AU567),DATA!AU567,"n/a")</f>
        <v>-1.4999999999999999E-2</v>
      </c>
      <c r="M4410" s="67"/>
      <c r="N4410" s="67"/>
      <c r="O4410" s="67"/>
      <c r="P4410" s="67"/>
      <c r="Q4410" s="67"/>
      <c r="S4410" s="71"/>
      <c r="U4410" s="71"/>
      <c r="W4410" s="71"/>
      <c r="Y4410" s="71"/>
    </row>
    <row r="4411" spans="1:25" s="70" customFormat="1" x14ac:dyDescent="0.2">
      <c r="A4411" s="67" t="s">
        <v>20</v>
      </c>
      <c r="B4411" s="67" t="s">
        <v>24</v>
      </c>
      <c r="C4411" s="67" t="s">
        <v>26</v>
      </c>
      <c r="D4411" s="67" t="s">
        <v>292</v>
      </c>
      <c r="E4411" s="88">
        <f>+IF(ISNUMBER(DATA!P568),DATA!P568,"n/a")</f>
        <v>3.25</v>
      </c>
      <c r="F4411" s="78">
        <f>+IF(ISNUMBER(DATA!Q568),DATA!Q568,"n/a")</f>
        <v>9.2999999999999999E-2</v>
      </c>
      <c r="G4411" s="88">
        <f>+IF(ISNUMBER(DATA!Z568),DATA!Z568,"n/a")</f>
        <v>3.24</v>
      </c>
      <c r="H4411" s="78">
        <f>+IF(ISNUMBER(DATA!AA568),DATA!AA568,"n/a")</f>
        <v>8.6999999999999994E-2</v>
      </c>
      <c r="I4411" s="88">
        <f>+IF(ISNUMBER(DATA!AJ568),DATA!AJ568,"n/a")</f>
        <v>5.26</v>
      </c>
      <c r="J4411" s="78">
        <f>+IF(ISNUMBER(DATA!AK568),DATA!AK568,"n/a")</f>
        <v>0.55500000000000005</v>
      </c>
      <c r="K4411" s="88">
        <f>+IF(ISNUMBER(DATA!AT568),DATA!AT568,"n/a")</f>
        <v>4.0199999999999996</v>
      </c>
      <c r="L4411" s="78">
        <f>+IF(ISNUMBER(DATA!AU568),DATA!AU568,"n/a")</f>
        <v>0.24399999999999999</v>
      </c>
      <c r="M4411" s="67"/>
      <c r="N4411" s="67"/>
      <c r="O4411" s="67"/>
      <c r="P4411" s="67"/>
      <c r="Q4411" s="67"/>
      <c r="S4411" s="71"/>
      <c r="U4411" s="71"/>
      <c r="W4411" s="71"/>
      <c r="Y4411" s="71"/>
    </row>
    <row r="4412" spans="1:25" s="70" customFormat="1" x14ac:dyDescent="0.2">
      <c r="A4412" s="67" t="s">
        <v>20</v>
      </c>
      <c r="B4412" s="67" t="s">
        <v>24</v>
      </c>
      <c r="C4412" s="67" t="s">
        <v>26</v>
      </c>
      <c r="D4412" s="67" t="s">
        <v>293</v>
      </c>
      <c r="E4412" s="88">
        <f>+IF(ISNUMBER(DATA!P569),DATA!P569,"n/a")</f>
        <v>3.69</v>
      </c>
      <c r="F4412" s="78">
        <f>+IF(ISNUMBER(DATA!Q569),DATA!Q569,"n/a")</f>
        <v>6.7000000000000004E-2</v>
      </c>
      <c r="G4412" s="88">
        <f>+IF(ISNUMBER(DATA!Z569),DATA!Z569,"n/a")</f>
        <v>3.69</v>
      </c>
      <c r="H4412" s="78">
        <f>+IF(ISNUMBER(DATA!AA569),DATA!AA569,"n/a")</f>
        <v>3.6999999999999998E-2</v>
      </c>
      <c r="I4412" s="88">
        <f>+IF(ISNUMBER(DATA!AJ569),DATA!AJ569,"n/a")</f>
        <v>3.67</v>
      </c>
      <c r="J4412" s="78">
        <f>+IF(ISNUMBER(DATA!AK569),DATA!AK569,"n/a")</f>
        <v>0.02</v>
      </c>
      <c r="K4412" s="88">
        <f>+IF(ISNUMBER(DATA!AT569),DATA!AT569,"n/a")</f>
        <v>3.64</v>
      </c>
      <c r="L4412" s="78">
        <f>+IF(ISNUMBER(DATA!AU569),DATA!AU569,"n/a")</f>
        <v>8.1000000000000003E-2</v>
      </c>
      <c r="M4412" s="67"/>
      <c r="N4412" s="67"/>
      <c r="O4412" s="67"/>
      <c r="P4412" s="67"/>
      <c r="Q4412" s="67"/>
      <c r="S4412" s="71"/>
      <c r="U4412" s="71"/>
      <c r="W4412" s="71"/>
      <c r="Y4412" s="71"/>
    </row>
    <row r="4413" spans="1:25" s="70" customFormat="1" x14ac:dyDescent="0.2">
      <c r="A4413" s="67" t="s">
        <v>20</v>
      </c>
      <c r="B4413" s="67" t="s">
        <v>24</v>
      </c>
      <c r="C4413" s="67" t="s">
        <v>26</v>
      </c>
      <c r="D4413" s="67" t="s">
        <v>294</v>
      </c>
      <c r="E4413" s="88">
        <f>+IF(ISNUMBER(DATA!P570),DATA!P570,"n/a")</f>
        <v>4.05</v>
      </c>
      <c r="F4413" s="78">
        <f>+IF(ISNUMBER(DATA!Q570),DATA!Q570,"n/a")</f>
        <v>-0.10199999999999999</v>
      </c>
      <c r="G4413" s="88">
        <f>+IF(ISNUMBER(DATA!Z570),DATA!Z570,"n/a")</f>
        <v>4.0199999999999996</v>
      </c>
      <c r="H4413" s="78">
        <f>+IF(ISNUMBER(DATA!AA570),DATA!AA570,"n/a")</f>
        <v>-9.5000000000000001E-2</v>
      </c>
      <c r="I4413" s="88">
        <f>+IF(ISNUMBER(DATA!AJ570),DATA!AJ570,"n/a")</f>
        <v>3.99</v>
      </c>
      <c r="J4413" s="78">
        <f>+IF(ISNUMBER(DATA!AK570),DATA!AK570,"n/a")</f>
        <v>-8.6999999999999994E-2</v>
      </c>
      <c r="K4413" s="88">
        <f>+IF(ISNUMBER(DATA!AT570),DATA!AT570,"n/a")</f>
        <v>4.3</v>
      </c>
      <c r="L4413" s="78">
        <f>+IF(ISNUMBER(DATA!AU570),DATA!AU570,"n/a")</f>
        <v>-1.2E-2</v>
      </c>
      <c r="M4413" s="67"/>
      <c r="N4413" s="67"/>
      <c r="O4413" s="67"/>
      <c r="P4413" s="67"/>
      <c r="Q4413" s="67"/>
      <c r="S4413" s="71"/>
      <c r="U4413" s="71"/>
      <c r="W4413" s="71"/>
      <c r="Y4413" s="71"/>
    </row>
    <row r="4414" spans="1:25" s="70" customFormat="1" x14ac:dyDescent="0.2">
      <c r="A4414" s="67" t="s">
        <v>20</v>
      </c>
      <c r="B4414" s="67" t="s">
        <v>24</v>
      </c>
      <c r="C4414" s="67" t="s">
        <v>26</v>
      </c>
      <c r="D4414" s="67" t="s">
        <v>295</v>
      </c>
      <c r="E4414" s="88">
        <f>+IF(ISNUMBER(DATA!P571),DATA!P571,"n/a")</f>
        <v>4.18</v>
      </c>
      <c r="F4414" s="78">
        <f>+IF(ISNUMBER(DATA!Q571),DATA!Q571,"n/a")</f>
        <v>0.16200000000000001</v>
      </c>
      <c r="G4414" s="88">
        <f>+IF(ISNUMBER(DATA!Z571),DATA!Z571,"n/a")</f>
        <v>4.18</v>
      </c>
      <c r="H4414" s="78">
        <f>+IF(ISNUMBER(DATA!AA571),DATA!AA571,"n/a")</f>
        <v>0.11799999999999999</v>
      </c>
      <c r="I4414" s="88">
        <f>+IF(ISNUMBER(DATA!AJ571),DATA!AJ571,"n/a")</f>
        <v>4.17</v>
      </c>
      <c r="J4414" s="78">
        <f>+IF(ISNUMBER(DATA!AK571),DATA!AK571,"n/a")</f>
        <v>8.4000000000000005E-2</v>
      </c>
      <c r="K4414" s="88">
        <f>+IF(ISNUMBER(DATA!AT571),DATA!AT571,"n/a")</f>
        <v>4.1399999999999997</v>
      </c>
      <c r="L4414" s="78">
        <f>+IF(ISNUMBER(DATA!AU571),DATA!AU571,"n/a")</f>
        <v>9.2999999999999999E-2</v>
      </c>
      <c r="M4414" s="67"/>
      <c r="N4414" s="67"/>
      <c r="O4414" s="67"/>
      <c r="P4414" s="67"/>
      <c r="Q4414" s="67"/>
      <c r="S4414" s="71"/>
      <c r="U4414" s="71"/>
      <c r="W4414" s="71"/>
      <c r="Y4414" s="71"/>
    </row>
    <row r="4415" spans="1:25" s="70" customFormat="1" x14ac:dyDescent="0.2">
      <c r="A4415" s="67" t="s">
        <v>20</v>
      </c>
      <c r="B4415" s="67" t="s">
        <v>24</v>
      </c>
      <c r="C4415" s="67" t="s">
        <v>26</v>
      </c>
      <c r="D4415" s="67" t="s">
        <v>296</v>
      </c>
      <c r="E4415" s="88">
        <f>+IF(ISNUMBER(DATA!P572),DATA!P572,"n/a")</f>
        <v>2.81</v>
      </c>
      <c r="F4415" s="78">
        <f>+IF(ISNUMBER(DATA!Q572),DATA!Q572,"n/a")</f>
        <v>8.6999999999999994E-2</v>
      </c>
      <c r="G4415" s="88">
        <f>+IF(ISNUMBER(DATA!Z572),DATA!Z572,"n/a")</f>
        <v>2.92</v>
      </c>
      <c r="H4415" s="78">
        <f>+IF(ISNUMBER(DATA!AA572),DATA!AA572,"n/a")</f>
        <v>7.1999999999999995E-2</v>
      </c>
      <c r="I4415" s="88">
        <f>+IF(ISNUMBER(DATA!AJ572),DATA!AJ572,"n/a")</f>
        <v>2.99</v>
      </c>
      <c r="J4415" s="78">
        <f>+IF(ISNUMBER(DATA!AK572),DATA!AK572,"n/a")</f>
        <v>5.7000000000000002E-2</v>
      </c>
      <c r="K4415" s="88">
        <f>+IF(ISNUMBER(DATA!AT572),DATA!AT572,"n/a")</f>
        <v>3.04</v>
      </c>
      <c r="L4415" s="78">
        <f>+IF(ISNUMBER(DATA!AU572),DATA!AU572,"n/a")</f>
        <v>0.03</v>
      </c>
      <c r="M4415" s="67"/>
      <c r="N4415" s="67"/>
      <c r="O4415" s="67"/>
      <c r="P4415" s="67"/>
      <c r="Q4415" s="67"/>
      <c r="S4415" s="71"/>
      <c r="U4415" s="71"/>
      <c r="W4415" s="71"/>
      <c r="Y4415" s="71"/>
    </row>
    <row r="4416" spans="1:25" s="70" customFormat="1" x14ac:dyDescent="0.2">
      <c r="A4416" s="67" t="s">
        <v>20</v>
      </c>
      <c r="B4416" s="67" t="s">
        <v>24</v>
      </c>
      <c r="C4416" s="67" t="s">
        <v>26</v>
      </c>
      <c r="D4416" s="67" t="s">
        <v>297</v>
      </c>
      <c r="E4416" s="88">
        <f>+IF(ISNUMBER(DATA!P573),DATA!P573,"n/a")</f>
        <v>3.69</v>
      </c>
      <c r="F4416" s="78">
        <f>+IF(ISNUMBER(DATA!Q573),DATA!Q573,"n/a")</f>
        <v>5.6000000000000001E-2</v>
      </c>
      <c r="G4416" s="88">
        <f>+IF(ISNUMBER(DATA!Z573),DATA!Z573,"n/a")</f>
        <v>3.69</v>
      </c>
      <c r="H4416" s="78">
        <f>+IF(ISNUMBER(DATA!AA573),DATA!AA573,"n/a")</f>
        <v>0.03</v>
      </c>
      <c r="I4416" s="88">
        <f>+IF(ISNUMBER(DATA!AJ573),DATA!AJ573,"n/a")</f>
        <v>3.67</v>
      </c>
      <c r="J4416" s="78">
        <f>+IF(ISNUMBER(DATA!AK573),DATA!AK573,"n/a")</f>
        <v>1.6E-2</v>
      </c>
      <c r="K4416" s="88">
        <f>+IF(ISNUMBER(DATA!AT573),DATA!AT573,"n/a")</f>
        <v>3.65</v>
      </c>
      <c r="L4416" s="78">
        <f>+IF(ISNUMBER(DATA!AU573),DATA!AU573,"n/a")</f>
        <v>7.2999999999999995E-2</v>
      </c>
      <c r="M4416" s="67"/>
      <c r="N4416" s="67"/>
      <c r="O4416" s="67"/>
      <c r="P4416" s="67"/>
      <c r="Q4416" s="67"/>
      <c r="S4416" s="71"/>
      <c r="U4416" s="71"/>
      <c r="W4416" s="71"/>
      <c r="Y4416" s="71"/>
    </row>
    <row r="4417" spans="1:25" s="70" customFormat="1" x14ac:dyDescent="0.2">
      <c r="A4417" s="67" t="s">
        <v>20</v>
      </c>
      <c r="B4417" s="67" t="s">
        <v>24</v>
      </c>
      <c r="C4417" s="67" t="s">
        <v>26</v>
      </c>
      <c r="D4417" s="67" t="s">
        <v>298</v>
      </c>
      <c r="E4417" s="88">
        <f>+IF(ISNUMBER(DATA!P574),DATA!P574,"n/a")</f>
        <v>4.3499999999999996</v>
      </c>
      <c r="F4417" s="78">
        <f>+IF(ISNUMBER(DATA!Q574),DATA!Q574,"n/a")</f>
        <v>-9.0999999999999998E-2</v>
      </c>
      <c r="G4417" s="88">
        <f>+IF(ISNUMBER(DATA!Z574),DATA!Z574,"n/a")</f>
        <v>4.43</v>
      </c>
      <c r="H4417" s="78">
        <f>+IF(ISNUMBER(DATA!AA574),DATA!AA574,"n/a")</f>
        <v>-3.5999999999999997E-2</v>
      </c>
      <c r="I4417" s="88">
        <f>+IF(ISNUMBER(DATA!AJ574),DATA!AJ574,"n/a")</f>
        <v>4.33</v>
      </c>
      <c r="J4417" s="78">
        <f>+IF(ISNUMBER(DATA!AK574),DATA!AK574,"n/a")</f>
        <v>-2.5999999999999999E-2</v>
      </c>
      <c r="K4417" s="88">
        <f>+IF(ISNUMBER(DATA!AT574),DATA!AT574,"n/a")</f>
        <v>4.1399999999999997</v>
      </c>
      <c r="L4417" s="78">
        <f>+IF(ISNUMBER(DATA!AU574),DATA!AU574,"n/a")</f>
        <v>-4.2999999999999997E-2</v>
      </c>
      <c r="M4417" s="67"/>
      <c r="N4417" s="67"/>
      <c r="O4417" s="67"/>
      <c r="P4417" s="67"/>
      <c r="Q4417" s="67"/>
      <c r="S4417" s="71"/>
      <c r="U4417" s="71"/>
      <c r="W4417" s="71"/>
      <c r="Y4417" s="71"/>
    </row>
    <row r="4418" spans="1:25" s="70" customFormat="1" x14ac:dyDescent="0.2">
      <c r="A4418" s="67" t="s">
        <v>20</v>
      </c>
      <c r="B4418" s="67" t="s">
        <v>24</v>
      </c>
      <c r="C4418" s="67" t="s">
        <v>26</v>
      </c>
      <c r="D4418" s="67" t="s">
        <v>299</v>
      </c>
      <c r="E4418" s="88">
        <f>+IF(ISNUMBER(DATA!P575),DATA!P575,"n/a")</f>
        <v>3.94</v>
      </c>
      <c r="F4418" s="78">
        <f>+IF(ISNUMBER(DATA!Q575),DATA!Q575,"n/a")</f>
        <v>-2.8000000000000001E-2</v>
      </c>
      <c r="G4418" s="88">
        <f>+IF(ISNUMBER(DATA!Z575),DATA!Z575,"n/a")</f>
        <v>4.05</v>
      </c>
      <c r="H4418" s="78">
        <f>+IF(ISNUMBER(DATA!AA575),DATA!AA575,"n/a")</f>
        <v>3.0000000000000001E-3</v>
      </c>
      <c r="I4418" s="88">
        <f>+IF(ISNUMBER(DATA!AJ575),DATA!AJ575,"n/a")</f>
        <v>3.98</v>
      </c>
      <c r="J4418" s="78">
        <f>+IF(ISNUMBER(DATA!AK575),DATA!AK575,"n/a")</f>
        <v>-1E-3</v>
      </c>
      <c r="K4418" s="88">
        <f>+IF(ISNUMBER(DATA!AT575),DATA!AT575,"n/a")</f>
        <v>3.93</v>
      </c>
      <c r="L4418" s="78">
        <f>+IF(ISNUMBER(DATA!AU575),DATA!AU575,"n/a")</f>
        <v>-1.2999999999999999E-2</v>
      </c>
      <c r="M4418" s="67"/>
      <c r="N4418" s="67"/>
      <c r="O4418" s="67"/>
      <c r="P4418" s="67"/>
      <c r="Q4418" s="67"/>
      <c r="S4418" s="71"/>
      <c r="U4418" s="71"/>
      <c r="W4418" s="71"/>
      <c r="Y4418" s="71"/>
    </row>
    <row r="4419" spans="1:25" s="70" customFormat="1" x14ac:dyDescent="0.2">
      <c r="A4419" s="67" t="s">
        <v>20</v>
      </c>
      <c r="B4419" s="67" t="s">
        <v>24</v>
      </c>
      <c r="C4419" s="67" t="s">
        <v>26</v>
      </c>
      <c r="D4419" s="67" t="s">
        <v>300</v>
      </c>
      <c r="E4419" s="88">
        <f>+IF(ISNUMBER(DATA!P576),DATA!P576,"n/a")</f>
        <v>3.67</v>
      </c>
      <c r="F4419" s="78">
        <f>+IF(ISNUMBER(DATA!Q576),DATA!Q576,"n/a")</f>
        <v>0.105</v>
      </c>
      <c r="G4419" s="88">
        <f>+IF(ISNUMBER(DATA!Z576),DATA!Z576,"n/a")</f>
        <v>3.72</v>
      </c>
      <c r="H4419" s="78">
        <f>+IF(ISNUMBER(DATA!AA576),DATA!AA576,"n/a")</f>
        <v>6.5000000000000002E-2</v>
      </c>
      <c r="I4419" s="88">
        <f>+IF(ISNUMBER(DATA!AJ576),DATA!AJ576,"n/a")</f>
        <v>3.71</v>
      </c>
      <c r="J4419" s="78">
        <f>+IF(ISNUMBER(DATA!AK576),DATA!AK576,"n/a")</f>
        <v>3.7999999999999999E-2</v>
      </c>
      <c r="K4419" s="88">
        <f>+IF(ISNUMBER(DATA!AT576),DATA!AT576,"n/a")</f>
        <v>3.68</v>
      </c>
      <c r="L4419" s="78">
        <f>+IF(ISNUMBER(DATA!AU576),DATA!AU576,"n/a")</f>
        <v>4.8000000000000001E-2</v>
      </c>
      <c r="M4419" s="67"/>
      <c r="N4419" s="67"/>
      <c r="O4419" s="67"/>
      <c r="P4419" s="67"/>
      <c r="Q4419" s="67"/>
      <c r="S4419" s="71"/>
      <c r="U4419" s="71"/>
      <c r="W4419" s="71"/>
      <c r="Y4419" s="71"/>
    </row>
    <row r="4420" spans="1:25" s="70" customFormat="1" x14ac:dyDescent="0.2">
      <c r="A4420" s="67" t="s">
        <v>20</v>
      </c>
      <c r="B4420" s="67" t="s">
        <v>24</v>
      </c>
      <c r="C4420" s="67" t="s">
        <v>26</v>
      </c>
      <c r="D4420" s="67" t="s">
        <v>301</v>
      </c>
      <c r="E4420" s="88">
        <f>+IF(ISNUMBER(DATA!P577),DATA!P577,"n/a")</f>
        <v>3.79</v>
      </c>
      <c r="F4420" s="78">
        <f>+IF(ISNUMBER(DATA!Q577),DATA!Q577,"n/a")</f>
        <v>8.1000000000000003E-2</v>
      </c>
      <c r="G4420" s="88">
        <f>+IF(ISNUMBER(DATA!Z577),DATA!Z577,"n/a")</f>
        <v>3.76</v>
      </c>
      <c r="H4420" s="78">
        <f>+IF(ISNUMBER(DATA!AA577),DATA!AA577,"n/a")</f>
        <v>4.3999999999999997E-2</v>
      </c>
      <c r="I4420" s="88">
        <f>+IF(ISNUMBER(DATA!AJ577),DATA!AJ577,"n/a")</f>
        <v>3.73</v>
      </c>
      <c r="J4420" s="78">
        <f>+IF(ISNUMBER(DATA!AK577),DATA!AK577,"n/a")</f>
        <v>2.8000000000000001E-2</v>
      </c>
      <c r="K4420" s="88">
        <f>+IF(ISNUMBER(DATA!AT577),DATA!AT577,"n/a")</f>
        <v>3.51</v>
      </c>
      <c r="L4420" s="78">
        <f>+IF(ISNUMBER(DATA!AU577),DATA!AU577,"n/a")</f>
        <v>2.9000000000000001E-2</v>
      </c>
      <c r="M4420" s="67"/>
      <c r="N4420" s="67"/>
      <c r="O4420" s="67"/>
      <c r="P4420" s="67"/>
      <c r="Q4420" s="67"/>
      <c r="S4420" s="71"/>
      <c r="U4420" s="71"/>
      <c r="W4420" s="71"/>
      <c r="Y4420" s="71"/>
    </row>
    <row r="4421" spans="1:25" s="70" customFormat="1" x14ac:dyDescent="0.2">
      <c r="A4421" s="67" t="s">
        <v>20</v>
      </c>
      <c r="B4421" s="67" t="s">
        <v>24</v>
      </c>
      <c r="C4421" s="67" t="s">
        <v>26</v>
      </c>
      <c r="D4421" s="67" t="s">
        <v>302</v>
      </c>
      <c r="E4421" s="88">
        <f>+IF(ISNUMBER(DATA!P578),DATA!P578,"n/a")</f>
        <v>3.73</v>
      </c>
      <c r="F4421" s="78">
        <f>+IF(ISNUMBER(DATA!Q578),DATA!Q578,"n/a")</f>
        <v>7.8E-2</v>
      </c>
      <c r="G4421" s="88">
        <f>+IF(ISNUMBER(DATA!Z578),DATA!Z578,"n/a")</f>
        <v>3.55</v>
      </c>
      <c r="H4421" s="78">
        <f>+IF(ISNUMBER(DATA!AA578),DATA!AA578,"n/a")</f>
        <v>0.04</v>
      </c>
      <c r="I4421" s="88">
        <f>+IF(ISNUMBER(DATA!AJ578),DATA!AJ578,"n/a")</f>
        <v>3.47</v>
      </c>
      <c r="J4421" s="78">
        <f>+IF(ISNUMBER(DATA!AK578),DATA!AK578,"n/a")</f>
        <v>1.6E-2</v>
      </c>
      <c r="K4421" s="88">
        <f>+IF(ISNUMBER(DATA!AT578),DATA!AT578,"n/a")</f>
        <v>3.47</v>
      </c>
      <c r="L4421" s="78">
        <f>+IF(ISNUMBER(DATA!AU578),DATA!AU578,"n/a")</f>
        <v>1.4999999999999999E-2</v>
      </c>
      <c r="M4421" s="67"/>
      <c r="N4421" s="67"/>
      <c r="O4421" s="67"/>
      <c r="P4421" s="67"/>
      <c r="Q4421" s="67"/>
      <c r="S4421" s="71"/>
      <c r="U4421" s="71"/>
      <c r="W4421" s="71"/>
      <c r="Y4421" s="71"/>
    </row>
    <row r="4422" spans="1:25" s="70" customFormat="1" x14ac:dyDescent="0.2">
      <c r="A4422" s="67" t="s">
        <v>20</v>
      </c>
      <c r="B4422" s="67" t="s">
        <v>24</v>
      </c>
      <c r="C4422" s="67" t="s">
        <v>26</v>
      </c>
      <c r="D4422" s="67" t="s">
        <v>303</v>
      </c>
      <c r="E4422" s="88">
        <f>+IF(ISNUMBER(DATA!P579),DATA!P579,"n/a")</f>
        <v>3.22</v>
      </c>
      <c r="F4422" s="78">
        <f>+IF(ISNUMBER(DATA!Q579),DATA!Q579,"n/a")</f>
        <v>2.1999999999999999E-2</v>
      </c>
      <c r="G4422" s="88">
        <f>+IF(ISNUMBER(DATA!Z579),DATA!Z579,"n/a")</f>
        <v>3.31</v>
      </c>
      <c r="H4422" s="78">
        <f>+IF(ISNUMBER(DATA!AA579),DATA!AA579,"n/a")</f>
        <v>5.2999999999999999E-2</v>
      </c>
      <c r="I4422" s="88">
        <f>+IF(ISNUMBER(DATA!AJ579),DATA!AJ579,"n/a")</f>
        <v>3.32</v>
      </c>
      <c r="J4422" s="78">
        <f>+IF(ISNUMBER(DATA!AK579),DATA!AK579,"n/a")</f>
        <v>4.9000000000000002E-2</v>
      </c>
      <c r="K4422" s="88">
        <f>+IF(ISNUMBER(DATA!AT579),DATA!AT579,"n/a")</f>
        <v>3.33</v>
      </c>
      <c r="L4422" s="78">
        <f>+IF(ISNUMBER(DATA!AU579),DATA!AU579,"n/a")</f>
        <v>4.2999999999999997E-2</v>
      </c>
      <c r="M4422" s="67"/>
      <c r="N4422" s="67"/>
      <c r="O4422" s="67"/>
      <c r="P4422" s="67"/>
      <c r="Q4422" s="67"/>
      <c r="S4422" s="71"/>
      <c r="U4422" s="71"/>
      <c r="W4422" s="71"/>
      <c r="Y4422" s="71"/>
    </row>
    <row r="4423" spans="1:25" s="70" customFormat="1" x14ac:dyDescent="0.2">
      <c r="A4423" s="67" t="s">
        <v>20</v>
      </c>
      <c r="B4423" s="67" t="s">
        <v>24</v>
      </c>
      <c r="C4423" s="67" t="s">
        <v>26</v>
      </c>
      <c r="D4423" s="67" t="s">
        <v>304</v>
      </c>
      <c r="E4423" s="88">
        <f>+IF(ISNUMBER(DATA!P580),DATA!P580,"n/a")</f>
        <v>4.12</v>
      </c>
      <c r="F4423" s="78">
        <f>+IF(ISNUMBER(DATA!Q580),DATA!Q580,"n/a")</f>
        <v>0.105</v>
      </c>
      <c r="G4423" s="88">
        <f>+IF(ISNUMBER(DATA!Z580),DATA!Z580,"n/a")</f>
        <v>3.14</v>
      </c>
      <c r="H4423" s="78">
        <f>+IF(ISNUMBER(DATA!AA580),DATA!AA580,"n/a")</f>
        <v>-7.4999999999999997E-2</v>
      </c>
      <c r="I4423" s="88">
        <f>+IF(ISNUMBER(DATA!AJ580),DATA!AJ580,"n/a")</f>
        <v>2.82</v>
      </c>
      <c r="J4423" s="78">
        <f>+IF(ISNUMBER(DATA!AK580),DATA!AK580,"n/a")</f>
        <v>-0.22</v>
      </c>
      <c r="K4423" s="88">
        <f>+IF(ISNUMBER(DATA!AT580),DATA!AT580,"n/a")</f>
        <v>2.85</v>
      </c>
      <c r="L4423" s="78">
        <f>+IF(ISNUMBER(DATA!AU580),DATA!AU580,"n/a")</f>
        <v>-0.182</v>
      </c>
      <c r="M4423" s="67"/>
      <c r="N4423" s="67"/>
      <c r="O4423" s="67"/>
      <c r="P4423" s="67"/>
      <c r="Q4423" s="67"/>
      <c r="S4423" s="71"/>
      <c r="U4423" s="71"/>
      <c r="W4423" s="71"/>
      <c r="Y4423" s="71"/>
    </row>
    <row r="4424" spans="1:25" s="70" customFormat="1" x14ac:dyDescent="0.2">
      <c r="A4424" s="67" t="s">
        <v>20</v>
      </c>
      <c r="B4424" s="67" t="s">
        <v>24</v>
      </c>
      <c r="C4424" s="67" t="s">
        <v>26</v>
      </c>
      <c r="D4424" s="67" t="s">
        <v>305</v>
      </c>
      <c r="E4424" s="88">
        <f>+IF(ISNUMBER(DATA!P581),DATA!P581,"n/a")</f>
        <v>3.69</v>
      </c>
      <c r="F4424" s="78">
        <f>+IF(ISNUMBER(DATA!Q581),DATA!Q581,"n/a")</f>
        <v>6.4000000000000001E-2</v>
      </c>
      <c r="G4424" s="88">
        <f>+IF(ISNUMBER(DATA!Z581),DATA!Z581,"n/a")</f>
        <v>3.69</v>
      </c>
      <c r="H4424" s="78">
        <f>+IF(ISNUMBER(DATA!AA581),DATA!AA581,"n/a")</f>
        <v>3.5000000000000003E-2</v>
      </c>
      <c r="I4424" s="88">
        <f>+IF(ISNUMBER(DATA!AJ581),DATA!AJ581,"n/a")</f>
        <v>3.67</v>
      </c>
      <c r="J4424" s="78">
        <f>+IF(ISNUMBER(DATA!AK581),DATA!AK581,"n/a")</f>
        <v>1.9E-2</v>
      </c>
      <c r="K4424" s="88">
        <f>+IF(ISNUMBER(DATA!AT581),DATA!AT581,"n/a")</f>
        <v>3.64</v>
      </c>
      <c r="L4424" s="78">
        <f>+IF(ISNUMBER(DATA!AU581),DATA!AU581,"n/a")</f>
        <v>7.5999999999999998E-2</v>
      </c>
      <c r="M4424" s="67"/>
      <c r="N4424" s="67"/>
      <c r="O4424" s="67"/>
      <c r="P4424" s="67"/>
      <c r="Q4424" s="67"/>
      <c r="S4424" s="71"/>
      <c r="U4424" s="71"/>
      <c r="W4424" s="71"/>
      <c r="Y4424" s="71"/>
    </row>
    <row r="4425" spans="1:25" s="70" customFormat="1" x14ac:dyDescent="0.2">
      <c r="A4425" s="67" t="s">
        <v>20</v>
      </c>
      <c r="B4425" s="67" t="s">
        <v>24</v>
      </c>
      <c r="C4425" s="67" t="s">
        <v>26</v>
      </c>
      <c r="D4425" s="67" t="s">
        <v>306</v>
      </c>
      <c r="E4425" s="88">
        <f>+IF(ISNUMBER(DATA!P582),DATA!P582,"n/a")</f>
        <v>3.33</v>
      </c>
      <c r="F4425" s="78">
        <f>+IF(ISNUMBER(DATA!Q582),DATA!Q582,"n/a")</f>
        <v>0.182</v>
      </c>
      <c r="G4425" s="88">
        <f>+IF(ISNUMBER(DATA!Z582),DATA!Z582,"n/a")</f>
        <v>3.18</v>
      </c>
      <c r="H4425" s="78">
        <f>+IF(ISNUMBER(DATA!AA582),DATA!AA582,"n/a")</f>
        <v>0.11899999999999999</v>
      </c>
      <c r="I4425" s="88">
        <f>+IF(ISNUMBER(DATA!AJ582),DATA!AJ582,"n/a")</f>
        <v>3.05</v>
      </c>
      <c r="J4425" s="78">
        <f>+IF(ISNUMBER(DATA!AK582),DATA!AK582,"n/a")</f>
        <v>8.5000000000000006E-2</v>
      </c>
      <c r="K4425" s="88">
        <f>+IF(ISNUMBER(DATA!AT582),DATA!AT582,"n/a")</f>
        <v>3.01</v>
      </c>
      <c r="L4425" s="78">
        <f>+IF(ISNUMBER(DATA!AU582),DATA!AU582,"n/a")</f>
        <v>7.6999999999999999E-2</v>
      </c>
      <c r="M4425" s="67"/>
      <c r="N4425" s="67"/>
      <c r="O4425" s="67"/>
      <c r="P4425" s="67"/>
      <c r="Q4425" s="67"/>
      <c r="S4425" s="71"/>
      <c r="U4425" s="71"/>
      <c r="W4425" s="71"/>
      <c r="Y4425" s="71"/>
    </row>
    <row r="4426" spans="1:25" s="70" customFormat="1" x14ac:dyDescent="0.2">
      <c r="A4426" s="67" t="s">
        <v>20</v>
      </c>
      <c r="B4426" s="67" t="s">
        <v>24</v>
      </c>
      <c r="C4426" s="67" t="s">
        <v>26</v>
      </c>
      <c r="D4426" s="67" t="s">
        <v>307</v>
      </c>
      <c r="E4426" s="88">
        <f>+IF(ISNUMBER(DATA!P583),DATA!P583,"n/a")</f>
        <v>3.45</v>
      </c>
      <c r="F4426" s="78">
        <f>+IF(ISNUMBER(DATA!Q583),DATA!Q583,"n/a")</f>
        <v>7.6999999999999999E-2</v>
      </c>
      <c r="G4426" s="88">
        <f>+IF(ISNUMBER(DATA!Z583),DATA!Z583,"n/a")</f>
        <v>2.63</v>
      </c>
      <c r="H4426" s="78">
        <f>+IF(ISNUMBER(DATA!AA583),DATA!AA583,"n/a")</f>
        <v>-0.17100000000000001</v>
      </c>
      <c r="I4426" s="88">
        <f>+IF(ISNUMBER(DATA!AJ583),DATA!AJ583,"n/a")</f>
        <v>2.9</v>
      </c>
      <c r="J4426" s="78">
        <f>+IF(ISNUMBER(DATA!AK583),DATA!AK583,"n/a")</f>
        <v>-0.107</v>
      </c>
      <c r="K4426" s="88">
        <f>+IF(ISNUMBER(DATA!AT583),DATA!AT583,"n/a")</f>
        <v>3.11</v>
      </c>
      <c r="L4426" s="78">
        <f>+IF(ISNUMBER(DATA!AU583),DATA!AU583,"n/a")</f>
        <v>-3.5000000000000003E-2</v>
      </c>
      <c r="M4426" s="67"/>
      <c r="N4426" s="67"/>
      <c r="O4426" s="67"/>
      <c r="P4426" s="67"/>
      <c r="Q4426" s="67"/>
      <c r="S4426" s="71"/>
      <c r="U4426" s="71"/>
      <c r="W4426" s="71"/>
      <c r="Y4426" s="71"/>
    </row>
    <row r="4427" spans="1:25" s="70" customFormat="1" x14ac:dyDescent="0.2">
      <c r="A4427" s="67" t="s">
        <v>20</v>
      </c>
      <c r="B4427" s="67" t="s">
        <v>24</v>
      </c>
      <c r="C4427" s="67" t="s">
        <v>26</v>
      </c>
      <c r="D4427" s="67" t="s">
        <v>308</v>
      </c>
      <c r="E4427" s="88">
        <f>+IF(ISNUMBER(DATA!P584),DATA!P584,"n/a")</f>
        <v>4.49</v>
      </c>
      <c r="F4427" s="78">
        <f>+IF(ISNUMBER(DATA!Q584),DATA!Q584,"n/a")</f>
        <v>0.08</v>
      </c>
      <c r="G4427" s="88">
        <f>+IF(ISNUMBER(DATA!Z584),DATA!Z584,"n/a")</f>
        <v>4.0999999999999996</v>
      </c>
      <c r="H4427" s="78">
        <f>+IF(ISNUMBER(DATA!AA584),DATA!AA584,"n/a")</f>
        <v>2E-3</v>
      </c>
      <c r="I4427" s="88">
        <f>+IF(ISNUMBER(DATA!AJ584),DATA!AJ584,"n/a")</f>
        <v>4.07</v>
      </c>
      <c r="J4427" s="78">
        <f>+IF(ISNUMBER(DATA!AK584),DATA!AK584,"n/a")</f>
        <v>-2.5000000000000001E-2</v>
      </c>
      <c r="K4427" s="88">
        <f>+IF(ISNUMBER(DATA!AT584),DATA!AT584,"n/a")</f>
        <v>3.98</v>
      </c>
      <c r="L4427" s="78">
        <f>+IF(ISNUMBER(DATA!AU584),DATA!AU584,"n/a")</f>
        <v>-6.2E-2</v>
      </c>
      <c r="M4427" s="67"/>
      <c r="N4427" s="67"/>
      <c r="O4427" s="67"/>
      <c r="P4427" s="67"/>
      <c r="Q4427" s="67"/>
      <c r="S4427" s="71"/>
      <c r="U4427" s="71"/>
      <c r="W4427" s="71"/>
      <c r="Y4427" s="71"/>
    </row>
    <row r="4428" spans="1:25" s="70" customFormat="1" x14ac:dyDescent="0.2">
      <c r="A4428" s="67" t="s">
        <v>20</v>
      </c>
      <c r="B4428" s="67" t="s">
        <v>24</v>
      </c>
      <c r="C4428" s="67" t="s">
        <v>26</v>
      </c>
      <c r="D4428" s="67" t="s">
        <v>309</v>
      </c>
      <c r="E4428" s="88">
        <f>+IF(ISNUMBER(DATA!P585),DATA!P585,"n/a")</f>
        <v>3.37</v>
      </c>
      <c r="F4428" s="78">
        <f>+IF(ISNUMBER(DATA!Q585),DATA!Q585,"n/a")</f>
        <v>1.7999999999999999E-2</v>
      </c>
      <c r="G4428" s="88">
        <f>+IF(ISNUMBER(DATA!Z585),DATA!Z585,"n/a")</f>
        <v>3.49</v>
      </c>
      <c r="H4428" s="78">
        <f>+IF(ISNUMBER(DATA!AA585),DATA!AA585,"n/a")</f>
        <v>-6.0000000000000001E-3</v>
      </c>
      <c r="I4428" s="88">
        <f>+IF(ISNUMBER(DATA!AJ585),DATA!AJ585,"n/a")</f>
        <v>3.75</v>
      </c>
      <c r="J4428" s="78">
        <f>+IF(ISNUMBER(DATA!AK585),DATA!AK585,"n/a")</f>
        <v>9.7000000000000003E-2</v>
      </c>
      <c r="K4428" s="88">
        <f>+IF(ISNUMBER(DATA!AT585),DATA!AT585,"n/a")</f>
        <v>3.47</v>
      </c>
      <c r="L4428" s="78">
        <f>+IF(ISNUMBER(DATA!AU585),DATA!AU585,"n/a")</f>
        <v>3.5999999999999997E-2</v>
      </c>
      <c r="M4428" s="67"/>
      <c r="N4428" s="67"/>
      <c r="O4428" s="67"/>
      <c r="P4428" s="67"/>
      <c r="Q4428" s="67"/>
      <c r="S4428" s="71"/>
      <c r="U4428" s="71"/>
      <c r="W4428" s="71"/>
      <c r="Y4428" s="71"/>
    </row>
    <row r="4429" spans="1:25" s="70" customFormat="1" x14ac:dyDescent="0.2">
      <c r="A4429" s="67" t="s">
        <v>20</v>
      </c>
      <c r="B4429" s="67" t="s">
        <v>24</v>
      </c>
      <c r="C4429" s="67" t="s">
        <v>26</v>
      </c>
      <c r="D4429" s="67" t="s">
        <v>310</v>
      </c>
      <c r="E4429" s="88">
        <f>+IF(ISNUMBER(DATA!P586),DATA!P586,"n/a")</f>
        <v>3.92</v>
      </c>
      <c r="F4429" s="78">
        <f>+IF(ISNUMBER(DATA!Q586),DATA!Q586,"n/a")</f>
        <v>-0.222</v>
      </c>
      <c r="G4429" s="88">
        <f>+IF(ISNUMBER(DATA!Z586),DATA!Z586,"n/a")</f>
        <v>3.9</v>
      </c>
      <c r="H4429" s="78">
        <f>+IF(ISNUMBER(DATA!AA586),DATA!AA586,"n/a")</f>
        <v>-0.20399999999999999</v>
      </c>
      <c r="I4429" s="88">
        <f>+IF(ISNUMBER(DATA!AJ586),DATA!AJ586,"n/a")</f>
        <v>3.83</v>
      </c>
      <c r="J4429" s="78">
        <f>+IF(ISNUMBER(DATA!AK586),DATA!AK586,"n/a")</f>
        <v>-0.219</v>
      </c>
      <c r="K4429" s="88">
        <f>+IF(ISNUMBER(DATA!AT586),DATA!AT586,"n/a")</f>
        <v>4.12</v>
      </c>
      <c r="L4429" s="78">
        <f>+IF(ISNUMBER(DATA!AU586),DATA!AU586,"n/a")</f>
        <v>-0.155</v>
      </c>
      <c r="M4429" s="67"/>
      <c r="N4429" s="67"/>
      <c r="O4429" s="67"/>
      <c r="P4429" s="67"/>
      <c r="Q4429" s="67"/>
      <c r="S4429" s="71"/>
      <c r="U4429" s="71"/>
      <c r="W4429" s="71"/>
      <c r="Y4429" s="71"/>
    </row>
    <row r="4430" spans="1:25" s="70" customFormat="1" x14ac:dyDescent="0.2">
      <c r="A4430" s="67" t="s">
        <v>20</v>
      </c>
      <c r="B4430" s="67" t="s">
        <v>24</v>
      </c>
      <c r="C4430" s="67" t="s">
        <v>26</v>
      </c>
      <c r="D4430" s="67" t="s">
        <v>311</v>
      </c>
      <c r="E4430" s="88">
        <f>+IF(ISNUMBER(DATA!P587),DATA!P587,"n/a")</f>
        <v>3.4</v>
      </c>
      <c r="F4430" s="78">
        <f>+IF(ISNUMBER(DATA!Q587),DATA!Q587,"n/a")</f>
        <v>6.0999999999999999E-2</v>
      </c>
      <c r="G4430" s="88">
        <f>+IF(ISNUMBER(DATA!Z587),DATA!Z587,"n/a")</f>
        <v>3.38</v>
      </c>
      <c r="H4430" s="78">
        <f>+IF(ISNUMBER(DATA!AA587),DATA!AA587,"n/a")</f>
        <v>4.7E-2</v>
      </c>
      <c r="I4430" s="88">
        <f>+IF(ISNUMBER(DATA!AJ587),DATA!AJ587,"n/a")</f>
        <v>3.37</v>
      </c>
      <c r="J4430" s="78">
        <f>+IF(ISNUMBER(DATA!AK587),DATA!AK587,"n/a")</f>
        <v>0.02</v>
      </c>
      <c r="K4430" s="88">
        <f>+IF(ISNUMBER(DATA!AT587),DATA!AT587,"n/a")</f>
        <v>3.35</v>
      </c>
      <c r="L4430" s="78">
        <f>+IF(ISNUMBER(DATA!AU587),DATA!AU587,"n/a")</f>
        <v>-1E-3</v>
      </c>
      <c r="M4430" s="67"/>
      <c r="N4430" s="67"/>
      <c r="O4430" s="67"/>
      <c r="P4430" s="67"/>
      <c r="Q4430" s="67"/>
      <c r="S4430" s="71"/>
      <c r="U4430" s="71"/>
      <c r="W4430" s="71"/>
      <c r="Y4430" s="71"/>
    </row>
    <row r="4431" spans="1:25" s="70" customFormat="1" x14ac:dyDescent="0.2">
      <c r="A4431" s="67" t="s">
        <v>20</v>
      </c>
      <c r="B4431" s="67" t="s">
        <v>24</v>
      </c>
      <c r="C4431" s="67" t="s">
        <v>26</v>
      </c>
      <c r="D4431" s="67" t="s">
        <v>312</v>
      </c>
      <c r="E4431" s="88">
        <f>+IF(ISNUMBER(DATA!P588),DATA!P588,"n/a")</f>
        <v>3.09</v>
      </c>
      <c r="F4431" s="78">
        <f>+IF(ISNUMBER(DATA!Q588),DATA!Q588,"n/a")</f>
        <v>0.18099999999999999</v>
      </c>
      <c r="G4431" s="88">
        <f>+IF(ISNUMBER(DATA!Z588),DATA!Z588,"n/a")</f>
        <v>3.08</v>
      </c>
      <c r="H4431" s="78">
        <f>+IF(ISNUMBER(DATA!AA588),DATA!AA588,"n/a")</f>
        <v>0.16200000000000001</v>
      </c>
      <c r="I4431" s="88">
        <f>+IF(ISNUMBER(DATA!AJ588),DATA!AJ588,"n/a")</f>
        <v>3.05</v>
      </c>
      <c r="J4431" s="78">
        <f>+IF(ISNUMBER(DATA!AK588),DATA!AK588,"n/a")</f>
        <v>0.111</v>
      </c>
      <c r="K4431" s="88">
        <f>+IF(ISNUMBER(DATA!AT588),DATA!AT588,"n/a")</f>
        <v>3.02</v>
      </c>
      <c r="L4431" s="78">
        <f>+IF(ISNUMBER(DATA!AU588),DATA!AU588,"n/a")</f>
        <v>4.4999999999999998E-2</v>
      </c>
      <c r="M4431" s="67"/>
      <c r="N4431" s="67"/>
      <c r="O4431" s="67"/>
      <c r="P4431" s="67"/>
      <c r="Q4431" s="67"/>
      <c r="S4431" s="71"/>
      <c r="U4431" s="71"/>
      <c r="W4431" s="71"/>
      <c r="Y4431" s="71"/>
    </row>
    <row r="4432" spans="1:25" s="70" customFormat="1" x14ac:dyDescent="0.2">
      <c r="A4432" s="67" t="s">
        <v>20</v>
      </c>
      <c r="B4432" s="67" t="s">
        <v>24</v>
      </c>
      <c r="C4432" s="67" t="s">
        <v>26</v>
      </c>
      <c r="D4432" s="67" t="s">
        <v>313</v>
      </c>
      <c r="E4432" s="88">
        <f>+IF(ISNUMBER(DATA!P589),DATA!P589,"n/a")</f>
        <v>2.78</v>
      </c>
      <c r="F4432" s="78">
        <f>+IF(ISNUMBER(DATA!Q589),DATA!Q589,"n/a")</f>
        <v>0.22500000000000001</v>
      </c>
      <c r="G4432" s="88">
        <f>+IF(ISNUMBER(DATA!Z589),DATA!Z589,"n/a")</f>
        <v>2.77</v>
      </c>
      <c r="H4432" s="78">
        <f>+IF(ISNUMBER(DATA!AA589),DATA!AA589,"n/a")</f>
        <v>0.17899999999999999</v>
      </c>
      <c r="I4432" s="88">
        <f>+IF(ISNUMBER(DATA!AJ589),DATA!AJ589,"n/a")</f>
        <v>2.74</v>
      </c>
      <c r="J4432" s="78">
        <f>+IF(ISNUMBER(DATA!AK589),DATA!AK589,"n/a")</f>
        <v>7.6999999999999999E-2</v>
      </c>
      <c r="K4432" s="88">
        <f>+IF(ISNUMBER(DATA!AT589),DATA!AT589,"n/a")</f>
        <v>2.63</v>
      </c>
      <c r="L4432" s="78">
        <f>+IF(ISNUMBER(DATA!AU589),DATA!AU589,"n/a")</f>
        <v>-1.7999999999999999E-2</v>
      </c>
      <c r="M4432" s="67"/>
      <c r="N4432" s="67"/>
      <c r="O4432" s="67"/>
      <c r="P4432" s="67"/>
      <c r="Q4432" s="67"/>
      <c r="S4432" s="71"/>
      <c r="U4432" s="71"/>
      <c r="W4432" s="71"/>
      <c r="Y4432" s="71"/>
    </row>
    <row r="4433" spans="1:25" s="70" customFormat="1" x14ac:dyDescent="0.2">
      <c r="A4433" s="67" t="s">
        <v>20</v>
      </c>
      <c r="B4433" s="67" t="s">
        <v>24</v>
      </c>
      <c r="C4433" s="67" t="s">
        <v>26</v>
      </c>
      <c r="D4433" s="67" t="s">
        <v>314</v>
      </c>
      <c r="E4433" s="88">
        <f>+IF(ISNUMBER(DATA!P590),DATA!P590,"n/a")</f>
        <v>3.97</v>
      </c>
      <c r="F4433" s="78">
        <f>+IF(ISNUMBER(DATA!Q590),DATA!Q590,"n/a")</f>
        <v>8.2000000000000003E-2</v>
      </c>
      <c r="G4433" s="88">
        <f>+IF(ISNUMBER(DATA!Z590),DATA!Z590,"n/a")</f>
        <v>4.1100000000000003</v>
      </c>
      <c r="H4433" s="78">
        <f>+IF(ISNUMBER(DATA!AA590),DATA!AA590,"n/a")</f>
        <v>9.2999999999999999E-2</v>
      </c>
      <c r="I4433" s="88">
        <f>+IF(ISNUMBER(DATA!AJ590),DATA!AJ590,"n/a")</f>
        <v>3.9</v>
      </c>
      <c r="J4433" s="78">
        <f>+IF(ISNUMBER(DATA!AK590),DATA!AK590,"n/a")</f>
        <v>0.06</v>
      </c>
      <c r="K4433" s="88">
        <f>+IF(ISNUMBER(DATA!AT590),DATA!AT590,"n/a")</f>
        <v>3.88</v>
      </c>
      <c r="L4433" s="78">
        <f>+IF(ISNUMBER(DATA!AU590),DATA!AU590,"n/a")</f>
        <v>0.123</v>
      </c>
      <c r="M4433" s="67"/>
      <c r="N4433" s="67"/>
      <c r="O4433" s="67"/>
      <c r="P4433" s="67"/>
      <c r="Q4433" s="67"/>
      <c r="S4433" s="71"/>
      <c r="U4433" s="71"/>
      <c r="W4433" s="71"/>
      <c r="Y4433" s="71"/>
    </row>
    <row r="4434" spans="1:25" s="70" customFormat="1" x14ac:dyDescent="0.2">
      <c r="A4434" s="67" t="s">
        <v>20</v>
      </c>
      <c r="B4434" s="67" t="s">
        <v>24</v>
      </c>
      <c r="C4434" s="67" t="s">
        <v>26</v>
      </c>
      <c r="D4434" s="67" t="s">
        <v>315</v>
      </c>
      <c r="E4434" s="88">
        <f>+IF(ISNUMBER(DATA!P591),DATA!P591,"n/a")</f>
        <v>5.34</v>
      </c>
      <c r="F4434" s="78">
        <f>+IF(ISNUMBER(DATA!Q591),DATA!Q591,"n/a")</f>
        <v>0.20399999999999999</v>
      </c>
      <c r="G4434" s="88">
        <f>+IF(ISNUMBER(DATA!Z591),DATA!Z591,"n/a")</f>
        <v>5.27</v>
      </c>
      <c r="H4434" s="78">
        <f>+IF(ISNUMBER(DATA!AA591),DATA!AA591,"n/a")</f>
        <v>0.126</v>
      </c>
      <c r="I4434" s="88">
        <f>+IF(ISNUMBER(DATA!AJ591),DATA!AJ591,"n/a")</f>
        <v>5.03</v>
      </c>
      <c r="J4434" s="78">
        <f>+IF(ISNUMBER(DATA!AK591),DATA!AK591,"n/a")</f>
        <v>8.1000000000000003E-2</v>
      </c>
      <c r="K4434" s="88">
        <f>+IF(ISNUMBER(DATA!AT591),DATA!AT591,"n/a")</f>
        <v>4.87</v>
      </c>
      <c r="L4434" s="78">
        <f>+IF(ISNUMBER(DATA!AU591),DATA!AU591,"n/a")</f>
        <v>4.2999999999999997E-2</v>
      </c>
      <c r="M4434" s="67"/>
      <c r="N4434" s="67"/>
      <c r="O4434" s="67"/>
      <c r="P4434" s="67"/>
      <c r="Q4434" s="67"/>
      <c r="S4434" s="71"/>
      <c r="U4434" s="71"/>
      <c r="W4434" s="71"/>
      <c r="Y4434" s="71"/>
    </row>
    <row r="4435" spans="1:25" s="70" customFormat="1" x14ac:dyDescent="0.2">
      <c r="A4435" s="67" t="s">
        <v>20</v>
      </c>
      <c r="B4435" s="67" t="s">
        <v>24</v>
      </c>
      <c r="C4435" s="67" t="s">
        <v>26</v>
      </c>
      <c r="D4435" s="67" t="s">
        <v>316</v>
      </c>
      <c r="E4435" s="88">
        <f>+IF(ISNUMBER(DATA!P592),DATA!P592,"n/a")</f>
        <v>3.92</v>
      </c>
      <c r="F4435" s="78">
        <f>+IF(ISNUMBER(DATA!Q592),DATA!Q592,"n/a")</f>
        <v>0.128</v>
      </c>
      <c r="G4435" s="88">
        <f>+IF(ISNUMBER(DATA!Z592),DATA!Z592,"n/a")</f>
        <v>4</v>
      </c>
      <c r="H4435" s="78">
        <f>+IF(ISNUMBER(DATA!AA592),DATA!AA592,"n/a")</f>
        <v>0.112</v>
      </c>
      <c r="I4435" s="88">
        <f>+IF(ISNUMBER(DATA!AJ592),DATA!AJ592,"n/a")</f>
        <v>3.87</v>
      </c>
      <c r="J4435" s="78">
        <f>+IF(ISNUMBER(DATA!AK592),DATA!AK592,"n/a")</f>
        <v>2.4E-2</v>
      </c>
      <c r="K4435" s="88">
        <f>+IF(ISNUMBER(DATA!AT592),DATA!AT592,"n/a")</f>
        <v>3.84</v>
      </c>
      <c r="L4435" s="78">
        <f>+IF(ISNUMBER(DATA!AU592),DATA!AU592,"n/a")</f>
        <v>0.05</v>
      </c>
      <c r="M4435" s="67"/>
      <c r="N4435" s="67"/>
      <c r="O4435" s="67"/>
      <c r="P4435" s="67"/>
      <c r="Q4435" s="67"/>
      <c r="S4435" s="71"/>
      <c r="U4435" s="71"/>
      <c r="W4435" s="71"/>
      <c r="Y4435" s="71"/>
    </row>
    <row r="4436" spans="1:25" s="70" customFormat="1" x14ac:dyDescent="0.2">
      <c r="A4436" s="67" t="s">
        <v>20</v>
      </c>
      <c r="B4436" s="67" t="s">
        <v>24</v>
      </c>
      <c r="C4436" s="67" t="s">
        <v>26</v>
      </c>
      <c r="D4436" s="67" t="s">
        <v>317</v>
      </c>
      <c r="E4436" s="88">
        <f>+IF(ISNUMBER(DATA!P593),DATA!P593,"n/a")</f>
        <v>4.33</v>
      </c>
      <c r="F4436" s="78">
        <f>+IF(ISNUMBER(DATA!Q593),DATA!Q593,"n/a")</f>
        <v>4.7E-2</v>
      </c>
      <c r="G4436" s="88">
        <f>+IF(ISNUMBER(DATA!Z593),DATA!Z593,"n/a")</f>
        <v>4.42</v>
      </c>
      <c r="H4436" s="78">
        <f>+IF(ISNUMBER(DATA!AA593),DATA!AA593,"n/a")</f>
        <v>6.9000000000000006E-2</v>
      </c>
      <c r="I4436" s="88">
        <f>+IF(ISNUMBER(DATA!AJ593),DATA!AJ593,"n/a")</f>
        <v>4.28</v>
      </c>
      <c r="J4436" s="78">
        <f>+IF(ISNUMBER(DATA!AK593),DATA!AK593,"n/a")</f>
        <v>6.9000000000000006E-2</v>
      </c>
      <c r="K4436" s="88">
        <f>+IF(ISNUMBER(DATA!AT593),DATA!AT593,"n/a")</f>
        <v>4.21</v>
      </c>
      <c r="L4436" s="78">
        <f>+IF(ISNUMBER(DATA!AU593),DATA!AU593,"n/a")</f>
        <v>0.08</v>
      </c>
      <c r="M4436" s="67"/>
      <c r="N4436" s="67"/>
      <c r="O4436" s="67"/>
      <c r="P4436" s="67"/>
      <c r="Q4436" s="67"/>
      <c r="S4436" s="71"/>
      <c r="U4436" s="71"/>
      <c r="W4436" s="71"/>
      <c r="Y4436" s="71"/>
    </row>
    <row r="4437" spans="1:25" s="70" customFormat="1" x14ac:dyDescent="0.2">
      <c r="A4437" s="67" t="s">
        <v>20</v>
      </c>
      <c r="B4437" s="67" t="s">
        <v>24</v>
      </c>
      <c r="C4437" s="67" t="s">
        <v>26</v>
      </c>
      <c r="D4437" s="67" t="s">
        <v>318</v>
      </c>
      <c r="E4437" s="88">
        <f>+IF(ISNUMBER(DATA!P594),DATA!P594,"n/a")</f>
        <v>4.25</v>
      </c>
      <c r="F4437" s="78">
        <f>+IF(ISNUMBER(DATA!Q594),DATA!Q594,"n/a")</f>
        <v>-4.3999999999999997E-2</v>
      </c>
      <c r="G4437" s="88">
        <f>+IF(ISNUMBER(DATA!Z594),DATA!Z594,"n/a")</f>
        <v>4.1900000000000004</v>
      </c>
      <c r="H4437" s="78">
        <f>+IF(ISNUMBER(DATA!AA594),DATA!AA594,"n/a")</f>
        <v>-6.3E-2</v>
      </c>
      <c r="I4437" s="88">
        <f>+IF(ISNUMBER(DATA!AJ594),DATA!AJ594,"n/a")</f>
        <v>4.1399999999999997</v>
      </c>
      <c r="J4437" s="78">
        <f>+IF(ISNUMBER(DATA!AK594),DATA!AK594,"n/a")</f>
        <v>-6.3E-2</v>
      </c>
      <c r="K4437" s="88">
        <f>+IF(ISNUMBER(DATA!AT594),DATA!AT594,"n/a")</f>
        <v>4.29</v>
      </c>
      <c r="L4437" s="78">
        <f>+IF(ISNUMBER(DATA!AU594),DATA!AU594,"n/a")</f>
        <v>-2E-3</v>
      </c>
      <c r="M4437" s="67"/>
      <c r="N4437" s="67"/>
      <c r="O4437" s="67"/>
      <c r="P4437" s="67"/>
      <c r="Q4437" s="67"/>
      <c r="S4437" s="71"/>
      <c r="U4437" s="71"/>
      <c r="W4437" s="71"/>
      <c r="Y4437" s="71"/>
    </row>
    <row r="4438" spans="1:25" s="70" customFormat="1" x14ac:dyDescent="0.2">
      <c r="A4438" s="67" t="s">
        <v>20</v>
      </c>
      <c r="B4438" s="67" t="s">
        <v>24</v>
      </c>
      <c r="C4438" s="67" t="s">
        <v>26</v>
      </c>
      <c r="D4438" s="67" t="s">
        <v>319</v>
      </c>
      <c r="E4438" s="88">
        <f>+IF(ISNUMBER(DATA!P595),DATA!P595,"n/a")</f>
        <v>3.7</v>
      </c>
      <c r="F4438" s="78">
        <f>+IF(ISNUMBER(DATA!Q595),DATA!Q595,"n/a")</f>
        <v>0.158</v>
      </c>
      <c r="G4438" s="88">
        <f>+IF(ISNUMBER(DATA!Z595),DATA!Z595,"n/a")</f>
        <v>3.69</v>
      </c>
      <c r="H4438" s="78">
        <f>+IF(ISNUMBER(DATA!AA595),DATA!AA595,"n/a")</f>
        <v>0.13</v>
      </c>
      <c r="I4438" s="88">
        <f>+IF(ISNUMBER(DATA!AJ595),DATA!AJ595,"n/a")</f>
        <v>3.67</v>
      </c>
      <c r="J4438" s="78">
        <f>+IF(ISNUMBER(DATA!AK595),DATA!AK595,"n/a")</f>
        <v>0.114</v>
      </c>
      <c r="K4438" s="88">
        <f>+IF(ISNUMBER(DATA!AT595),DATA!AT595,"n/a")</f>
        <v>3.48</v>
      </c>
      <c r="L4438" s="78">
        <f>+IF(ISNUMBER(DATA!AU595),DATA!AU595,"n/a")</f>
        <v>5.8000000000000003E-2</v>
      </c>
      <c r="M4438" s="67"/>
      <c r="N4438" s="67"/>
      <c r="O4438" s="67"/>
      <c r="P4438" s="67"/>
      <c r="Q4438" s="67"/>
      <c r="S4438" s="71"/>
      <c r="U4438" s="71"/>
      <c r="W4438" s="71"/>
      <c r="Y4438" s="71"/>
    </row>
    <row r="4439" spans="1:25" s="70" customFormat="1" x14ac:dyDescent="0.2">
      <c r="A4439" s="67" t="s">
        <v>20</v>
      </c>
      <c r="B4439" s="67" t="s">
        <v>24</v>
      </c>
      <c r="C4439" s="67" t="s">
        <v>26</v>
      </c>
      <c r="D4439" s="67" t="s">
        <v>320</v>
      </c>
      <c r="E4439" s="88">
        <f>+IF(ISNUMBER(DATA!P596),DATA!P596,"n/a")</f>
        <v>3.79</v>
      </c>
      <c r="F4439" s="78">
        <f>+IF(ISNUMBER(DATA!Q596),DATA!Q596,"n/a")</f>
        <v>5.8000000000000003E-2</v>
      </c>
      <c r="G4439" s="88">
        <f>+IF(ISNUMBER(DATA!Z596),DATA!Z596,"n/a")</f>
        <v>3.65</v>
      </c>
      <c r="H4439" s="78">
        <f>+IF(ISNUMBER(DATA!AA596),DATA!AA596,"n/a")</f>
        <v>4.7E-2</v>
      </c>
      <c r="I4439" s="88">
        <f>+IF(ISNUMBER(DATA!AJ596),DATA!AJ596,"n/a")</f>
        <v>3.84</v>
      </c>
      <c r="J4439" s="78">
        <f>+IF(ISNUMBER(DATA!AK596),DATA!AK596,"n/a")</f>
        <v>0.16900000000000001</v>
      </c>
      <c r="K4439" s="88">
        <f>+IF(ISNUMBER(DATA!AT596),DATA!AT596,"n/a")</f>
        <v>3.64</v>
      </c>
      <c r="L4439" s="78">
        <f>+IF(ISNUMBER(DATA!AU596),DATA!AU596,"n/a")</f>
        <v>0.16200000000000001</v>
      </c>
      <c r="M4439" s="67"/>
      <c r="N4439" s="67"/>
      <c r="O4439" s="67"/>
      <c r="P4439" s="67"/>
      <c r="Q4439" s="67"/>
      <c r="S4439" s="71"/>
      <c r="U4439" s="71"/>
      <c r="W4439" s="71"/>
      <c r="Y4439" s="71"/>
    </row>
    <row r="4440" spans="1:25" s="70" customFormat="1" x14ac:dyDescent="0.2">
      <c r="A4440" s="67" t="s">
        <v>20</v>
      </c>
      <c r="B4440" s="67" t="s">
        <v>24</v>
      </c>
      <c r="C4440" s="67" t="s">
        <v>26</v>
      </c>
      <c r="D4440" s="67" t="s">
        <v>321</v>
      </c>
      <c r="E4440" s="88">
        <f>+IF(ISNUMBER(DATA!P597),DATA!P597,"n/a")</f>
        <v>3.69</v>
      </c>
      <c r="F4440" s="78">
        <f>+IF(ISNUMBER(DATA!Q597),DATA!Q597,"n/a")</f>
        <v>6.6000000000000003E-2</v>
      </c>
      <c r="G4440" s="88">
        <f>+IF(ISNUMBER(DATA!Z597),DATA!Z597,"n/a")</f>
        <v>3.69</v>
      </c>
      <c r="H4440" s="78">
        <f>+IF(ISNUMBER(DATA!AA597),DATA!AA597,"n/a")</f>
        <v>3.5999999999999997E-2</v>
      </c>
      <c r="I4440" s="88">
        <f>+IF(ISNUMBER(DATA!AJ597),DATA!AJ597,"n/a")</f>
        <v>3.67</v>
      </c>
      <c r="J4440" s="78">
        <f>+IF(ISNUMBER(DATA!AK597),DATA!AK597,"n/a")</f>
        <v>1.9E-2</v>
      </c>
      <c r="K4440" s="88">
        <f>+IF(ISNUMBER(DATA!AT597),DATA!AT597,"n/a")</f>
        <v>3.64</v>
      </c>
      <c r="L4440" s="78">
        <f>+IF(ISNUMBER(DATA!AU597),DATA!AU597,"n/a")</f>
        <v>0.08</v>
      </c>
      <c r="M4440" s="67"/>
      <c r="N4440" s="67"/>
      <c r="O4440" s="67"/>
      <c r="P4440" s="67"/>
      <c r="Q4440" s="67"/>
      <c r="S4440" s="71"/>
      <c r="U4440" s="71"/>
      <c r="W4440" s="71"/>
      <c r="Y4440" s="71"/>
    </row>
    <row r="4441" spans="1:25" x14ac:dyDescent="0.2">
      <c r="A4441" s="67" t="s">
        <v>20</v>
      </c>
      <c r="B4441" s="67" t="s">
        <v>24</v>
      </c>
      <c r="C4441" s="67" t="s">
        <v>26</v>
      </c>
      <c r="D4441" s="67" t="s">
        <v>347</v>
      </c>
      <c r="E4441" s="88">
        <f>+IF(ISNUMBER(DATA!P598),DATA!P598,"n/a")</f>
        <v>2.6</v>
      </c>
      <c r="F4441" s="78">
        <f>+IF(ISNUMBER(DATA!Q598),DATA!Q598,"n/a")</f>
        <v>-4.2999999999999997E-2</v>
      </c>
      <c r="G4441" s="88">
        <f>+IF(ISNUMBER(DATA!Z598),DATA!Z598,"n/a")</f>
        <v>2.57</v>
      </c>
      <c r="H4441" s="78">
        <f>+IF(ISNUMBER(DATA!AA598),DATA!AA598,"n/a")</f>
        <v>1.0999999999999999E-2</v>
      </c>
      <c r="I4441" s="88">
        <f>+IF(ISNUMBER(DATA!AJ598),DATA!AJ598,"n/a")</f>
        <v>2.5299999999999998</v>
      </c>
      <c r="J4441" s="78">
        <f>+IF(ISNUMBER(DATA!AK598),DATA!AK598,"n/a")</f>
        <v>-1.4E-2</v>
      </c>
      <c r="K4441" s="88">
        <f>+IF(ISNUMBER(DATA!AT598),DATA!AT598,"n/a")</f>
        <v>2.5499999999999998</v>
      </c>
      <c r="L4441" s="78">
        <f>+IF(ISNUMBER(DATA!AU598),DATA!AU598,"n/a")</f>
        <v>-8.0000000000000002E-3</v>
      </c>
    </row>
    <row r="4442" spans="1:25" x14ac:dyDescent="0.2">
      <c r="A4442" s="67" t="s">
        <v>20</v>
      </c>
      <c r="B4442" s="67" t="s">
        <v>24</v>
      </c>
      <c r="C4442" s="67" t="s">
        <v>26</v>
      </c>
      <c r="D4442" s="67" t="s">
        <v>348</v>
      </c>
      <c r="E4442" s="88">
        <f>+IF(ISNUMBER(DATA!P599),DATA!P599,"n/a")</f>
        <v>3.37</v>
      </c>
      <c r="F4442" s="78">
        <f>+IF(ISNUMBER(DATA!Q599),DATA!Q599,"n/a")</f>
        <v>6.3E-2</v>
      </c>
      <c r="G4442" s="88">
        <f>+IF(ISNUMBER(DATA!Z599),DATA!Z599,"n/a")</f>
        <v>3.32</v>
      </c>
      <c r="H4442" s="78">
        <f>+IF(ISNUMBER(DATA!AA599),DATA!AA599,"n/a")</f>
        <v>3.1E-2</v>
      </c>
      <c r="I4442" s="88">
        <f>+IF(ISNUMBER(DATA!AJ599),DATA!AJ599,"n/a")</f>
        <v>3.26</v>
      </c>
      <c r="J4442" s="78">
        <f>+IF(ISNUMBER(DATA!AK599),DATA!AK599,"n/a")</f>
        <v>1.9E-2</v>
      </c>
      <c r="K4442" s="88">
        <f>+IF(ISNUMBER(DATA!AT599),DATA!AT599,"n/a")</f>
        <v>3.2</v>
      </c>
      <c r="L4442" s="78">
        <f>+IF(ISNUMBER(DATA!AU599),DATA!AU599,"n/a")</f>
        <v>1E-3</v>
      </c>
    </row>
  </sheetData>
  <sheetProtection password="DC3D" sheet="1" objects="1" scenarios="1"/>
  <mergeCells count="7">
    <mergeCell ref="A1:L1"/>
    <mergeCell ref="A2:L2"/>
    <mergeCell ref="A3:L3"/>
    <mergeCell ref="E5:F5"/>
    <mergeCell ref="G5:H5"/>
    <mergeCell ref="I5:J5"/>
    <mergeCell ref="K5:L5"/>
  </mergeCells>
  <conditionalFormatting sqref="W4 U4 Y4 S4 L465 H465 J465 F465 F5 J5 H5 L5 F1383 L4443:L65795 H4443:H65795 U2944:U65795 W2944:W65795 Y2944:Y65795 S2944:S65795 J4443:J65795 F2964 H57 J57 L57 H108 J108 L108 F159 H159 J159 L159 F210 H210 J210 L210 F516 H516 J516 L516 F567 H567 J567 L567 F618 H618 J618 L618 F669 H669 J669 L669 F720 H720 J720 L720 F771 H771 J771 L771 F822 H822 J822 L822 F975 H975 J975 L975 F1434 F1485 F1536 F1587 F1638 F1689 F1740 F1791 F1842 F1944 F1995 F2046 F2097 F2148 F2199 F2250 F2301 F2352 F2403 F2454 F2505 F2556 F2607 F2658 F3015 F3066 F3117 F3168 F3219 F3270 F3321 F3372 F3423 F3474 F3525 F3576 F3627 F3678 F3729 F3780 F3831 F3882 F3933 F3984 F4035 F4086 F4137 F4188 F4239 F4290 F4341 F4392 F4443:F65795 S1208:S2658 Y1208:Y2658 W1208:W2658 U1208:U2658 F1893 H1893 J1893 L1893 F7:F54 F873:F924 H873:H924 J873:J924 L873:L924 F57:F105 F108 F261:F312 H261:H312 J261:J312 L261:L312 F363:F414 H363:H414 J363:J414 L363:L414">
    <cfRule type="cellIs" dxfId="352" priority="400" stopIfTrue="1" operator="lessThan">
      <formula>0</formula>
    </cfRule>
  </conditionalFormatting>
  <conditionalFormatting sqref="F2709 S2659:S2943 Y2659:Y2943 W2659:W2943 U2659:U2943 F2760 F2811 F2862 F2913">
    <cfRule type="cellIs" dxfId="351" priority="398" stopIfTrue="1" operator="lessThan">
      <formula>0</formula>
    </cfRule>
  </conditionalFormatting>
  <conditionalFormatting sqref="F6 H6 J6 L6">
    <cfRule type="cellIs" dxfId="350" priority="397" stopIfTrue="1" operator="lessThan">
      <formula>0</formula>
    </cfRule>
  </conditionalFormatting>
  <conditionalFormatting sqref="H7:H54">
    <cfRule type="cellIs" dxfId="349" priority="396" stopIfTrue="1" operator="lessThan">
      <formula>0</formula>
    </cfRule>
  </conditionalFormatting>
  <conditionalFormatting sqref="J7:J54">
    <cfRule type="cellIs" dxfId="348" priority="395" stopIfTrue="1" operator="lessThan">
      <formula>0</formula>
    </cfRule>
  </conditionalFormatting>
  <conditionalFormatting sqref="L7:L54">
    <cfRule type="cellIs" dxfId="347" priority="394" stopIfTrue="1" operator="lessThan">
      <formula>0</formula>
    </cfRule>
  </conditionalFormatting>
  <conditionalFormatting sqref="H58:H105">
    <cfRule type="cellIs" dxfId="346" priority="390" stopIfTrue="1" operator="lessThan">
      <formula>0</formula>
    </cfRule>
  </conditionalFormatting>
  <conditionalFormatting sqref="J58:J105">
    <cfRule type="cellIs" dxfId="345" priority="389" stopIfTrue="1" operator="lessThan">
      <formula>0</formula>
    </cfRule>
  </conditionalFormatting>
  <conditionalFormatting sqref="L58:L105">
    <cfRule type="cellIs" dxfId="344" priority="388" stopIfTrue="1" operator="lessThan">
      <formula>0</formula>
    </cfRule>
  </conditionalFormatting>
  <conditionalFormatting sqref="F109:F158">
    <cfRule type="cellIs" dxfId="343" priority="387" stopIfTrue="1" operator="lessThan">
      <formula>0</formula>
    </cfRule>
  </conditionalFormatting>
  <conditionalFormatting sqref="H109:H158">
    <cfRule type="cellIs" dxfId="342" priority="386" stopIfTrue="1" operator="lessThan">
      <formula>0</formula>
    </cfRule>
  </conditionalFormatting>
  <conditionalFormatting sqref="J109:J158">
    <cfRule type="cellIs" dxfId="341" priority="385" stopIfTrue="1" operator="lessThan">
      <formula>0</formula>
    </cfRule>
  </conditionalFormatting>
  <conditionalFormatting sqref="L109:L158">
    <cfRule type="cellIs" dxfId="340" priority="384" stopIfTrue="1" operator="lessThan">
      <formula>0</formula>
    </cfRule>
  </conditionalFormatting>
  <conditionalFormatting sqref="F160:F209">
    <cfRule type="cellIs" dxfId="339" priority="383" stopIfTrue="1" operator="lessThan">
      <formula>0</formula>
    </cfRule>
  </conditionalFormatting>
  <conditionalFormatting sqref="H160:H209">
    <cfRule type="cellIs" dxfId="338" priority="382" stopIfTrue="1" operator="lessThan">
      <formula>0</formula>
    </cfRule>
  </conditionalFormatting>
  <conditionalFormatting sqref="J160:J209">
    <cfRule type="cellIs" dxfId="337" priority="381" stopIfTrue="1" operator="lessThan">
      <formula>0</formula>
    </cfRule>
  </conditionalFormatting>
  <conditionalFormatting sqref="L160:L209">
    <cfRule type="cellIs" dxfId="336" priority="380" stopIfTrue="1" operator="lessThan">
      <formula>0</formula>
    </cfRule>
  </conditionalFormatting>
  <conditionalFormatting sqref="F211:F260">
    <cfRule type="cellIs" dxfId="335" priority="375" stopIfTrue="1" operator="lessThan">
      <formula>0</formula>
    </cfRule>
  </conditionalFormatting>
  <conditionalFormatting sqref="H211:H260">
    <cfRule type="cellIs" dxfId="334" priority="374" stopIfTrue="1" operator="lessThan">
      <formula>0</formula>
    </cfRule>
  </conditionalFormatting>
  <conditionalFormatting sqref="J211:J260">
    <cfRule type="cellIs" dxfId="333" priority="373" stopIfTrue="1" operator="lessThan">
      <formula>0</formula>
    </cfRule>
  </conditionalFormatting>
  <conditionalFormatting sqref="L211:L260">
    <cfRule type="cellIs" dxfId="332" priority="372" stopIfTrue="1" operator="lessThan">
      <formula>0</formula>
    </cfRule>
  </conditionalFormatting>
  <conditionalFormatting sqref="F313:F362">
    <cfRule type="cellIs" dxfId="331" priority="367" stopIfTrue="1" operator="lessThan">
      <formula>0</formula>
    </cfRule>
  </conditionalFormatting>
  <conditionalFormatting sqref="H313:H362">
    <cfRule type="cellIs" dxfId="330" priority="363" stopIfTrue="1" operator="lessThan">
      <formula>0</formula>
    </cfRule>
  </conditionalFormatting>
  <conditionalFormatting sqref="J313:J362">
    <cfRule type="cellIs" dxfId="329" priority="362" stopIfTrue="1" operator="lessThan">
      <formula>0</formula>
    </cfRule>
  </conditionalFormatting>
  <conditionalFormatting sqref="L313:L362">
    <cfRule type="cellIs" dxfId="328" priority="361" stopIfTrue="1" operator="lessThan">
      <formula>0</formula>
    </cfRule>
  </conditionalFormatting>
  <conditionalFormatting sqref="F415:F464">
    <cfRule type="cellIs" dxfId="327" priority="356" stopIfTrue="1" operator="lessThan">
      <formula>0</formula>
    </cfRule>
  </conditionalFormatting>
  <conditionalFormatting sqref="H415:H464">
    <cfRule type="cellIs" dxfId="326" priority="355" stopIfTrue="1" operator="lessThan">
      <formula>0</formula>
    </cfRule>
  </conditionalFormatting>
  <conditionalFormatting sqref="J415:J464">
    <cfRule type="cellIs" dxfId="325" priority="354" stopIfTrue="1" operator="lessThan">
      <formula>0</formula>
    </cfRule>
  </conditionalFormatting>
  <conditionalFormatting sqref="L415:L464">
    <cfRule type="cellIs" dxfId="324" priority="353" stopIfTrue="1" operator="lessThan">
      <formula>0</formula>
    </cfRule>
  </conditionalFormatting>
  <conditionalFormatting sqref="F517:F566">
    <cfRule type="cellIs" dxfId="323" priority="348" stopIfTrue="1" operator="lessThan">
      <formula>0</formula>
    </cfRule>
  </conditionalFormatting>
  <conditionalFormatting sqref="H517:H566">
    <cfRule type="cellIs" dxfId="322" priority="347" stopIfTrue="1" operator="lessThan">
      <formula>0</formula>
    </cfRule>
  </conditionalFormatting>
  <conditionalFormatting sqref="J517:J566">
    <cfRule type="cellIs" dxfId="321" priority="346" stopIfTrue="1" operator="lessThan">
      <formula>0</formula>
    </cfRule>
  </conditionalFormatting>
  <conditionalFormatting sqref="L517:L566">
    <cfRule type="cellIs" dxfId="320" priority="345" stopIfTrue="1" operator="lessThan">
      <formula>0</formula>
    </cfRule>
  </conditionalFormatting>
  <conditionalFormatting sqref="F568:F617">
    <cfRule type="cellIs" dxfId="319" priority="344" stopIfTrue="1" operator="lessThan">
      <formula>0</formula>
    </cfRule>
  </conditionalFormatting>
  <conditionalFormatting sqref="H568:H617">
    <cfRule type="cellIs" dxfId="318" priority="343" stopIfTrue="1" operator="lessThan">
      <formula>0</formula>
    </cfRule>
  </conditionalFormatting>
  <conditionalFormatting sqref="J568:J617">
    <cfRule type="cellIs" dxfId="317" priority="342" stopIfTrue="1" operator="lessThan">
      <formula>0</formula>
    </cfRule>
  </conditionalFormatting>
  <conditionalFormatting sqref="L568:L617">
    <cfRule type="cellIs" dxfId="316" priority="341" stopIfTrue="1" operator="lessThan">
      <formula>0</formula>
    </cfRule>
  </conditionalFormatting>
  <conditionalFormatting sqref="F619:F668">
    <cfRule type="cellIs" dxfId="315" priority="340" stopIfTrue="1" operator="lessThan">
      <formula>0</formula>
    </cfRule>
  </conditionalFormatting>
  <conditionalFormatting sqref="H619:H668">
    <cfRule type="cellIs" dxfId="314" priority="339" stopIfTrue="1" operator="lessThan">
      <formula>0</formula>
    </cfRule>
  </conditionalFormatting>
  <conditionalFormatting sqref="J619:J668">
    <cfRule type="cellIs" dxfId="313" priority="338" stopIfTrue="1" operator="lessThan">
      <formula>0</formula>
    </cfRule>
  </conditionalFormatting>
  <conditionalFormatting sqref="L619:L668">
    <cfRule type="cellIs" dxfId="312" priority="337" stopIfTrue="1" operator="lessThan">
      <formula>0</formula>
    </cfRule>
  </conditionalFormatting>
  <conditionalFormatting sqref="F670:F719">
    <cfRule type="cellIs" dxfId="311" priority="336" stopIfTrue="1" operator="lessThan">
      <formula>0</formula>
    </cfRule>
  </conditionalFormatting>
  <conditionalFormatting sqref="H670:H719">
    <cfRule type="cellIs" dxfId="310" priority="335" stopIfTrue="1" operator="lessThan">
      <formula>0</formula>
    </cfRule>
  </conditionalFormatting>
  <conditionalFormatting sqref="J670:J719">
    <cfRule type="cellIs" dxfId="309" priority="334" stopIfTrue="1" operator="lessThan">
      <formula>0</formula>
    </cfRule>
  </conditionalFormatting>
  <conditionalFormatting sqref="L670:L719">
    <cfRule type="cellIs" dxfId="308" priority="333" stopIfTrue="1" operator="lessThan">
      <formula>0</formula>
    </cfRule>
  </conditionalFormatting>
  <conditionalFormatting sqref="F721:F770">
    <cfRule type="cellIs" dxfId="307" priority="332" stopIfTrue="1" operator="lessThan">
      <formula>0</formula>
    </cfRule>
  </conditionalFormatting>
  <conditionalFormatting sqref="H721:H770">
    <cfRule type="cellIs" dxfId="306" priority="331" stopIfTrue="1" operator="lessThan">
      <formula>0</formula>
    </cfRule>
  </conditionalFormatting>
  <conditionalFormatting sqref="J721:J770">
    <cfRule type="cellIs" dxfId="305" priority="330" stopIfTrue="1" operator="lessThan">
      <formula>0</formula>
    </cfRule>
  </conditionalFormatting>
  <conditionalFormatting sqref="L721:L770">
    <cfRule type="cellIs" dxfId="304" priority="329" stopIfTrue="1" operator="lessThan">
      <formula>0</formula>
    </cfRule>
  </conditionalFormatting>
  <conditionalFormatting sqref="F772:F821">
    <cfRule type="cellIs" dxfId="303" priority="328" stopIfTrue="1" operator="lessThan">
      <formula>0</formula>
    </cfRule>
  </conditionalFormatting>
  <conditionalFormatting sqref="H772:H821">
    <cfRule type="cellIs" dxfId="302" priority="327" stopIfTrue="1" operator="lessThan">
      <formula>0</formula>
    </cfRule>
  </conditionalFormatting>
  <conditionalFormatting sqref="J772:J821">
    <cfRule type="cellIs" dxfId="301" priority="326" stopIfTrue="1" operator="lessThan">
      <formula>0</formula>
    </cfRule>
  </conditionalFormatting>
  <conditionalFormatting sqref="L772:L821">
    <cfRule type="cellIs" dxfId="300" priority="325" stopIfTrue="1" operator="lessThan">
      <formula>0</formula>
    </cfRule>
  </conditionalFormatting>
  <conditionalFormatting sqref="F823:F872">
    <cfRule type="cellIs" dxfId="299" priority="324" stopIfTrue="1" operator="lessThan">
      <formula>0</formula>
    </cfRule>
  </conditionalFormatting>
  <conditionalFormatting sqref="H823:H872">
    <cfRule type="cellIs" dxfId="298" priority="323" stopIfTrue="1" operator="lessThan">
      <formula>0</formula>
    </cfRule>
  </conditionalFormatting>
  <conditionalFormatting sqref="J823:J872">
    <cfRule type="cellIs" dxfId="297" priority="322" stopIfTrue="1" operator="lessThan">
      <formula>0</formula>
    </cfRule>
  </conditionalFormatting>
  <conditionalFormatting sqref="L823:L872">
    <cfRule type="cellIs" dxfId="296" priority="321" stopIfTrue="1" operator="lessThan">
      <formula>0</formula>
    </cfRule>
  </conditionalFormatting>
  <conditionalFormatting sqref="F976:F1025">
    <cfRule type="cellIs" dxfId="295" priority="311" stopIfTrue="1" operator="lessThan">
      <formula>0</formula>
    </cfRule>
  </conditionalFormatting>
  <conditionalFormatting sqref="H976:H1025">
    <cfRule type="cellIs" dxfId="294" priority="310" stopIfTrue="1" operator="lessThan">
      <formula>0</formula>
    </cfRule>
  </conditionalFormatting>
  <conditionalFormatting sqref="J976:J1025">
    <cfRule type="cellIs" dxfId="293" priority="309" stopIfTrue="1" operator="lessThan">
      <formula>0</formula>
    </cfRule>
  </conditionalFormatting>
  <conditionalFormatting sqref="L976:L1025">
    <cfRule type="cellIs" dxfId="292" priority="308" stopIfTrue="1" operator="lessThan">
      <formula>0</formula>
    </cfRule>
  </conditionalFormatting>
  <conditionalFormatting sqref="F1027:F1229">
    <cfRule type="cellIs" dxfId="291" priority="307" stopIfTrue="1" operator="lessThan">
      <formula>0</formula>
    </cfRule>
  </conditionalFormatting>
  <conditionalFormatting sqref="H1027:H1077">
    <cfRule type="cellIs" dxfId="290" priority="303" stopIfTrue="1" operator="lessThan">
      <formula>0</formula>
    </cfRule>
  </conditionalFormatting>
  <conditionalFormatting sqref="J1027:J1077">
    <cfRule type="cellIs" dxfId="289" priority="302" stopIfTrue="1" operator="lessThan">
      <formula>0</formula>
    </cfRule>
  </conditionalFormatting>
  <conditionalFormatting sqref="L1027:L1077">
    <cfRule type="cellIs" dxfId="288" priority="301" stopIfTrue="1" operator="lessThan">
      <formula>0</formula>
    </cfRule>
  </conditionalFormatting>
  <conditionalFormatting sqref="H1078:H1128">
    <cfRule type="cellIs" dxfId="287" priority="300" stopIfTrue="1" operator="lessThan">
      <formula>0</formula>
    </cfRule>
  </conditionalFormatting>
  <conditionalFormatting sqref="J1078:J1128">
    <cfRule type="cellIs" dxfId="286" priority="299" stopIfTrue="1" operator="lessThan">
      <formula>0</formula>
    </cfRule>
  </conditionalFormatting>
  <conditionalFormatting sqref="L1078:L1128">
    <cfRule type="cellIs" dxfId="285" priority="298" stopIfTrue="1" operator="lessThan">
      <formula>0</formula>
    </cfRule>
  </conditionalFormatting>
  <conditionalFormatting sqref="H1129:H1179">
    <cfRule type="cellIs" dxfId="284" priority="297" stopIfTrue="1" operator="lessThan">
      <formula>0</formula>
    </cfRule>
  </conditionalFormatting>
  <conditionalFormatting sqref="J1129:J1179">
    <cfRule type="cellIs" dxfId="283" priority="296" stopIfTrue="1" operator="lessThan">
      <formula>0</formula>
    </cfRule>
  </conditionalFormatting>
  <conditionalFormatting sqref="L1129:L1179">
    <cfRule type="cellIs" dxfId="282" priority="295" stopIfTrue="1" operator="lessThan">
      <formula>0</formula>
    </cfRule>
  </conditionalFormatting>
  <conditionalFormatting sqref="H1180:H1229">
    <cfRule type="cellIs" dxfId="281" priority="294" stopIfTrue="1" operator="lessThan">
      <formula>0</formula>
    </cfRule>
  </conditionalFormatting>
  <conditionalFormatting sqref="J1180:J1229">
    <cfRule type="cellIs" dxfId="280" priority="293" stopIfTrue="1" operator="lessThan">
      <formula>0</formula>
    </cfRule>
  </conditionalFormatting>
  <conditionalFormatting sqref="L1180:L1229">
    <cfRule type="cellIs" dxfId="279" priority="292" stopIfTrue="1" operator="lessThan">
      <formula>0</formula>
    </cfRule>
  </conditionalFormatting>
  <conditionalFormatting sqref="F1230:F1280">
    <cfRule type="cellIs" dxfId="278" priority="291" stopIfTrue="1" operator="lessThan">
      <formula>0</formula>
    </cfRule>
  </conditionalFormatting>
  <conditionalFormatting sqref="H1230">
    <cfRule type="cellIs" dxfId="277" priority="290" stopIfTrue="1" operator="lessThan">
      <formula>0</formula>
    </cfRule>
  </conditionalFormatting>
  <conditionalFormatting sqref="J1230">
    <cfRule type="cellIs" dxfId="276" priority="289" stopIfTrue="1" operator="lessThan">
      <formula>0</formula>
    </cfRule>
  </conditionalFormatting>
  <conditionalFormatting sqref="L1230">
    <cfRule type="cellIs" dxfId="275" priority="288" stopIfTrue="1" operator="lessThan">
      <formula>0</formula>
    </cfRule>
  </conditionalFormatting>
  <conditionalFormatting sqref="H1231:H1280">
    <cfRule type="cellIs" dxfId="274" priority="287" stopIfTrue="1" operator="lessThan">
      <formula>0</formula>
    </cfRule>
  </conditionalFormatting>
  <conditionalFormatting sqref="J1231:J1280">
    <cfRule type="cellIs" dxfId="273" priority="286" stopIfTrue="1" operator="lessThan">
      <formula>0</formula>
    </cfRule>
  </conditionalFormatting>
  <conditionalFormatting sqref="L1231:L1280">
    <cfRule type="cellIs" dxfId="272" priority="285" stopIfTrue="1" operator="lessThan">
      <formula>0</formula>
    </cfRule>
  </conditionalFormatting>
  <conditionalFormatting sqref="F1281:F1382">
    <cfRule type="cellIs" dxfId="271" priority="284" stopIfTrue="1" operator="lessThan">
      <formula>0</formula>
    </cfRule>
  </conditionalFormatting>
  <conditionalFormatting sqref="H1281">
    <cfRule type="cellIs" dxfId="270" priority="283" stopIfTrue="1" operator="lessThan">
      <formula>0</formula>
    </cfRule>
  </conditionalFormatting>
  <conditionalFormatting sqref="J1281">
    <cfRule type="cellIs" dxfId="269" priority="282" stopIfTrue="1" operator="lessThan">
      <formula>0</formula>
    </cfRule>
  </conditionalFormatting>
  <conditionalFormatting sqref="L1281">
    <cfRule type="cellIs" dxfId="268" priority="281" stopIfTrue="1" operator="lessThan">
      <formula>0</formula>
    </cfRule>
  </conditionalFormatting>
  <conditionalFormatting sqref="H1282:H1332">
    <cfRule type="cellIs" dxfId="267" priority="280" stopIfTrue="1" operator="lessThan">
      <formula>0</formula>
    </cfRule>
  </conditionalFormatting>
  <conditionalFormatting sqref="J1282:J1332">
    <cfRule type="cellIs" dxfId="266" priority="279" stopIfTrue="1" operator="lessThan">
      <formula>0</formula>
    </cfRule>
  </conditionalFormatting>
  <conditionalFormatting sqref="L1282:L1332">
    <cfRule type="cellIs" dxfId="265" priority="278" stopIfTrue="1" operator="lessThan">
      <formula>0</formula>
    </cfRule>
  </conditionalFormatting>
  <conditionalFormatting sqref="H1333:H1382">
    <cfRule type="cellIs" dxfId="264" priority="277" stopIfTrue="1" operator="lessThan">
      <formula>0</formula>
    </cfRule>
  </conditionalFormatting>
  <conditionalFormatting sqref="J1333:J1382">
    <cfRule type="cellIs" dxfId="263" priority="276" stopIfTrue="1" operator="lessThan">
      <formula>0</formula>
    </cfRule>
  </conditionalFormatting>
  <conditionalFormatting sqref="L1333:L1382">
    <cfRule type="cellIs" dxfId="262" priority="275" stopIfTrue="1" operator="lessThan">
      <formula>0</formula>
    </cfRule>
  </conditionalFormatting>
  <conditionalFormatting sqref="H1383 H2964 H1434 H1485 H1536 H1587 H1638 H1689 H1740 H1791 H1842 H1944 H1995 H2046 H2097 H2148 H2199 H2250 H2301 H2352 H2403 H2454 H2505 H2556 H2607 H2658 H3015 H3066 H3117 H3168 H3219 H3270 H3321 H3372 H3423 H3474 H3525 H3576 H3627 H3678 H3729 H3780 H3831 H3882 H3933 H3984 H4035 H4086 H4137 H4188 H4239 H4290 H4341 H4392:H4442">
    <cfRule type="cellIs" dxfId="261" priority="274" stopIfTrue="1" operator="lessThan">
      <formula>0</formula>
    </cfRule>
  </conditionalFormatting>
  <conditionalFormatting sqref="H2709 H2760 H2811 H2862 H2913">
    <cfRule type="cellIs" dxfId="260" priority="273" stopIfTrue="1" operator="lessThan">
      <formula>0</formula>
    </cfRule>
  </conditionalFormatting>
  <conditionalFormatting sqref="J1383 J2964 J1434 J1485 J1536 J1587 J1638 J1689 J1740 J1791 J1842 J1944 J1995 J2046 J2097 J2148 J2199 J2250 J2301 J2352 J2403 J2454 J2505 J2556 J2607 J2658 J3015 J3066 J3117 J3168 J3219 J3270 J3321 J3372 J3423 J3474 J3525 J3576 J3627 J3678 J3729 J3780 J3831 J3882 J3933 J3984 J4035 J4086 J4137 J4188 J4239 J4290 J4341 J4392:J4443">
    <cfRule type="cellIs" dxfId="259" priority="272" stopIfTrue="1" operator="lessThan">
      <formula>0</formula>
    </cfRule>
  </conditionalFormatting>
  <conditionalFormatting sqref="J2709 J2760 J2811 J2862 J2913">
    <cfRule type="cellIs" dxfId="258" priority="271" stopIfTrue="1" operator="lessThan">
      <formula>0</formula>
    </cfRule>
  </conditionalFormatting>
  <conditionalFormatting sqref="L1383 L2964 L1434 L1485 L1536 L1587 L1638 L1689 L1740 L1791 L1842 L1944 L1995 L2046 L2097 L2148 L2199 L2250 L2301 L2352 L2403 L2454 L2505 L2556 L2607 L2658 L3015 L3066 L3117 L3168 L3219 L3270 L3321 L3372 L3423 L3474 L3525 L3576 L3627 L3678 L3729 L3780 L3831 L3882 L3933 L3984 L4035 L4086 L4137 L4188 L4239 L4290 L4341 L4392:L4443">
    <cfRule type="cellIs" dxfId="257" priority="270" stopIfTrue="1" operator="lessThan">
      <formula>0</formula>
    </cfRule>
  </conditionalFormatting>
  <conditionalFormatting sqref="L2709 L2760 L2811 L2862 L2913">
    <cfRule type="cellIs" dxfId="256" priority="269" stopIfTrue="1" operator="lessThan">
      <formula>0</formula>
    </cfRule>
  </conditionalFormatting>
  <conditionalFormatting sqref="F1435:F1484">
    <cfRule type="cellIs" dxfId="255" priority="264" stopIfTrue="1" operator="lessThan">
      <formula>0</formula>
    </cfRule>
  </conditionalFormatting>
  <conditionalFormatting sqref="H1435:H1484">
    <cfRule type="cellIs" dxfId="254" priority="263" stopIfTrue="1" operator="lessThan">
      <formula>0</formula>
    </cfRule>
  </conditionalFormatting>
  <conditionalFormatting sqref="J1435:J1484">
    <cfRule type="cellIs" dxfId="253" priority="262" stopIfTrue="1" operator="lessThan">
      <formula>0</formula>
    </cfRule>
  </conditionalFormatting>
  <conditionalFormatting sqref="L1435:L1484">
    <cfRule type="cellIs" dxfId="252" priority="261" stopIfTrue="1" operator="lessThan">
      <formula>0</formula>
    </cfRule>
  </conditionalFormatting>
  <conditionalFormatting sqref="F1486:F1535">
    <cfRule type="cellIs" dxfId="251" priority="260" stopIfTrue="1" operator="lessThan">
      <formula>0</formula>
    </cfRule>
  </conditionalFormatting>
  <conditionalFormatting sqref="H1486:H1535">
    <cfRule type="cellIs" dxfId="250" priority="259" stopIfTrue="1" operator="lessThan">
      <formula>0</formula>
    </cfRule>
  </conditionalFormatting>
  <conditionalFormatting sqref="J1486:J1535">
    <cfRule type="cellIs" dxfId="249" priority="258" stopIfTrue="1" operator="lessThan">
      <formula>0</formula>
    </cfRule>
  </conditionalFormatting>
  <conditionalFormatting sqref="L1486:L1535">
    <cfRule type="cellIs" dxfId="248" priority="257" stopIfTrue="1" operator="lessThan">
      <formula>0</formula>
    </cfRule>
  </conditionalFormatting>
  <conditionalFormatting sqref="F1537:F1586">
    <cfRule type="cellIs" dxfId="247" priority="256" stopIfTrue="1" operator="lessThan">
      <formula>0</formula>
    </cfRule>
  </conditionalFormatting>
  <conditionalFormatting sqref="H1537:H1586">
    <cfRule type="cellIs" dxfId="246" priority="255" stopIfTrue="1" operator="lessThan">
      <formula>0</formula>
    </cfRule>
  </conditionalFormatting>
  <conditionalFormatting sqref="J1537:J1586">
    <cfRule type="cellIs" dxfId="245" priority="254" stopIfTrue="1" operator="lessThan">
      <formula>0</formula>
    </cfRule>
  </conditionalFormatting>
  <conditionalFormatting sqref="L1537:L1586">
    <cfRule type="cellIs" dxfId="244" priority="253" stopIfTrue="1" operator="lessThan">
      <formula>0</formula>
    </cfRule>
  </conditionalFormatting>
  <conditionalFormatting sqref="F1588:F1637">
    <cfRule type="cellIs" dxfId="243" priority="252" stopIfTrue="1" operator="lessThan">
      <formula>0</formula>
    </cfRule>
  </conditionalFormatting>
  <conditionalFormatting sqref="H1588:H1637">
    <cfRule type="cellIs" dxfId="242" priority="251" stopIfTrue="1" operator="lessThan">
      <formula>0</formula>
    </cfRule>
  </conditionalFormatting>
  <conditionalFormatting sqref="J1588:J1637">
    <cfRule type="cellIs" dxfId="241" priority="250" stopIfTrue="1" operator="lessThan">
      <formula>0</formula>
    </cfRule>
  </conditionalFormatting>
  <conditionalFormatting sqref="L1588:L1637">
    <cfRule type="cellIs" dxfId="240" priority="249" stopIfTrue="1" operator="lessThan">
      <formula>0</formula>
    </cfRule>
  </conditionalFormatting>
  <conditionalFormatting sqref="F1639:F1688">
    <cfRule type="cellIs" dxfId="239" priority="248" stopIfTrue="1" operator="lessThan">
      <formula>0</formula>
    </cfRule>
  </conditionalFormatting>
  <conditionalFormatting sqref="H1639:H1688">
    <cfRule type="cellIs" dxfId="238" priority="247" stopIfTrue="1" operator="lessThan">
      <formula>0</formula>
    </cfRule>
  </conditionalFormatting>
  <conditionalFormatting sqref="J1639:J1688">
    <cfRule type="cellIs" dxfId="237" priority="246" stopIfTrue="1" operator="lessThan">
      <formula>0</formula>
    </cfRule>
  </conditionalFormatting>
  <conditionalFormatting sqref="L1639:L1688">
    <cfRule type="cellIs" dxfId="236" priority="245" stopIfTrue="1" operator="lessThan">
      <formula>0</formula>
    </cfRule>
  </conditionalFormatting>
  <conditionalFormatting sqref="F1690:F1739">
    <cfRule type="cellIs" dxfId="235" priority="244" stopIfTrue="1" operator="lessThan">
      <formula>0</formula>
    </cfRule>
  </conditionalFormatting>
  <conditionalFormatting sqref="H1690:H1739">
    <cfRule type="cellIs" dxfId="234" priority="243" stopIfTrue="1" operator="lessThan">
      <formula>0</formula>
    </cfRule>
  </conditionalFormatting>
  <conditionalFormatting sqref="J1690:J1739">
    <cfRule type="cellIs" dxfId="233" priority="242" stopIfTrue="1" operator="lessThan">
      <formula>0</formula>
    </cfRule>
  </conditionalFormatting>
  <conditionalFormatting sqref="L1690:L1739">
    <cfRule type="cellIs" dxfId="232" priority="241" stopIfTrue="1" operator="lessThan">
      <formula>0</formula>
    </cfRule>
  </conditionalFormatting>
  <conditionalFormatting sqref="F1741:F1790">
    <cfRule type="cellIs" dxfId="231" priority="240" stopIfTrue="1" operator="lessThan">
      <formula>0</formula>
    </cfRule>
  </conditionalFormatting>
  <conditionalFormatting sqref="H1741:H1790">
    <cfRule type="cellIs" dxfId="230" priority="239" stopIfTrue="1" operator="lessThan">
      <formula>0</formula>
    </cfRule>
  </conditionalFormatting>
  <conditionalFormatting sqref="J1741:J1790">
    <cfRule type="cellIs" dxfId="229" priority="238" stopIfTrue="1" operator="lessThan">
      <formula>0</formula>
    </cfRule>
  </conditionalFormatting>
  <conditionalFormatting sqref="L1741:L1790">
    <cfRule type="cellIs" dxfId="228" priority="237" stopIfTrue="1" operator="lessThan">
      <formula>0</formula>
    </cfRule>
  </conditionalFormatting>
  <conditionalFormatting sqref="F1792:F1841">
    <cfRule type="cellIs" dxfId="227" priority="236" stopIfTrue="1" operator="lessThan">
      <formula>0</formula>
    </cfRule>
  </conditionalFormatting>
  <conditionalFormatting sqref="H1792:H1841">
    <cfRule type="cellIs" dxfId="226" priority="235" stopIfTrue="1" operator="lessThan">
      <formula>0</formula>
    </cfRule>
  </conditionalFormatting>
  <conditionalFormatting sqref="J1792:J1841">
    <cfRule type="cellIs" dxfId="225" priority="234" stopIfTrue="1" operator="lessThan">
      <formula>0</formula>
    </cfRule>
  </conditionalFormatting>
  <conditionalFormatting sqref="L1792:L1841">
    <cfRule type="cellIs" dxfId="224" priority="233" stopIfTrue="1" operator="lessThan">
      <formula>0</formula>
    </cfRule>
  </conditionalFormatting>
  <conditionalFormatting sqref="F1843:F1892">
    <cfRule type="cellIs" dxfId="223" priority="232" stopIfTrue="1" operator="lessThan">
      <formula>0</formula>
    </cfRule>
  </conditionalFormatting>
  <conditionalFormatting sqref="H1843:H1892">
    <cfRule type="cellIs" dxfId="222" priority="231" stopIfTrue="1" operator="lessThan">
      <formula>0</formula>
    </cfRule>
  </conditionalFormatting>
  <conditionalFormatting sqref="J1843:J1892">
    <cfRule type="cellIs" dxfId="221" priority="230" stopIfTrue="1" operator="lessThan">
      <formula>0</formula>
    </cfRule>
  </conditionalFormatting>
  <conditionalFormatting sqref="L1843:L1892">
    <cfRule type="cellIs" dxfId="220" priority="229" stopIfTrue="1" operator="lessThan">
      <formula>0</formula>
    </cfRule>
  </conditionalFormatting>
  <conditionalFormatting sqref="F1945:F1994">
    <cfRule type="cellIs" dxfId="219" priority="224" stopIfTrue="1" operator="lessThan">
      <formula>0</formula>
    </cfRule>
  </conditionalFormatting>
  <conditionalFormatting sqref="H1945:H1994">
    <cfRule type="cellIs" dxfId="218" priority="220" stopIfTrue="1" operator="lessThan">
      <formula>0</formula>
    </cfRule>
  </conditionalFormatting>
  <conditionalFormatting sqref="J1945:J1994">
    <cfRule type="cellIs" dxfId="217" priority="219" stopIfTrue="1" operator="lessThan">
      <formula>0</formula>
    </cfRule>
  </conditionalFormatting>
  <conditionalFormatting sqref="L1945:L1994">
    <cfRule type="cellIs" dxfId="216" priority="218" stopIfTrue="1" operator="lessThan">
      <formula>0</formula>
    </cfRule>
  </conditionalFormatting>
  <conditionalFormatting sqref="F1996:F2045">
    <cfRule type="cellIs" dxfId="215" priority="217" stopIfTrue="1" operator="lessThan">
      <formula>0</formula>
    </cfRule>
  </conditionalFormatting>
  <conditionalFormatting sqref="H1996:H2045">
    <cfRule type="cellIs" dxfId="214" priority="216" stopIfTrue="1" operator="lessThan">
      <formula>0</formula>
    </cfRule>
  </conditionalFormatting>
  <conditionalFormatting sqref="J1996:J2045">
    <cfRule type="cellIs" dxfId="213" priority="215" stopIfTrue="1" operator="lessThan">
      <formula>0</formula>
    </cfRule>
  </conditionalFormatting>
  <conditionalFormatting sqref="L1996:L2045">
    <cfRule type="cellIs" dxfId="212" priority="214" stopIfTrue="1" operator="lessThan">
      <formula>0</formula>
    </cfRule>
  </conditionalFormatting>
  <conditionalFormatting sqref="F2047:F2096">
    <cfRule type="cellIs" dxfId="211" priority="213" stopIfTrue="1" operator="lessThan">
      <formula>0</formula>
    </cfRule>
  </conditionalFormatting>
  <conditionalFormatting sqref="H2047:H2096">
    <cfRule type="cellIs" dxfId="210" priority="212" stopIfTrue="1" operator="lessThan">
      <formula>0</formula>
    </cfRule>
  </conditionalFormatting>
  <conditionalFormatting sqref="J2047:J2096">
    <cfRule type="cellIs" dxfId="209" priority="211" stopIfTrue="1" operator="lessThan">
      <formula>0</formula>
    </cfRule>
  </conditionalFormatting>
  <conditionalFormatting sqref="L2047:L2096">
    <cfRule type="cellIs" dxfId="208" priority="210" stopIfTrue="1" operator="lessThan">
      <formula>0</formula>
    </cfRule>
  </conditionalFormatting>
  <conditionalFormatting sqref="F2098:F2147">
    <cfRule type="cellIs" dxfId="207" priority="209" stopIfTrue="1" operator="lessThan">
      <formula>0</formula>
    </cfRule>
  </conditionalFormatting>
  <conditionalFormatting sqref="H2098:H2147">
    <cfRule type="cellIs" dxfId="206" priority="208" stopIfTrue="1" operator="lessThan">
      <formula>0</formula>
    </cfRule>
  </conditionalFormatting>
  <conditionalFormatting sqref="J2098:J2147">
    <cfRule type="cellIs" dxfId="205" priority="207" stopIfTrue="1" operator="lessThan">
      <formula>0</formula>
    </cfRule>
  </conditionalFormatting>
  <conditionalFormatting sqref="L2098:L2147">
    <cfRule type="cellIs" dxfId="204" priority="206" stopIfTrue="1" operator="lessThan">
      <formula>0</formula>
    </cfRule>
  </conditionalFormatting>
  <conditionalFormatting sqref="F2149:F2198">
    <cfRule type="cellIs" dxfId="203" priority="205" stopIfTrue="1" operator="lessThan">
      <formula>0</formula>
    </cfRule>
  </conditionalFormatting>
  <conditionalFormatting sqref="H2149:H2198">
    <cfRule type="cellIs" dxfId="202" priority="204" stopIfTrue="1" operator="lessThan">
      <formula>0</formula>
    </cfRule>
  </conditionalFormatting>
  <conditionalFormatting sqref="J2149:J2198">
    <cfRule type="cellIs" dxfId="201" priority="203" stopIfTrue="1" operator="lessThan">
      <formula>0</formula>
    </cfRule>
  </conditionalFormatting>
  <conditionalFormatting sqref="L2149:L2198">
    <cfRule type="cellIs" dxfId="200" priority="202" stopIfTrue="1" operator="lessThan">
      <formula>0</formula>
    </cfRule>
  </conditionalFormatting>
  <conditionalFormatting sqref="F2200:F2249">
    <cfRule type="cellIs" dxfId="199" priority="201" stopIfTrue="1" operator="lessThan">
      <formula>0</formula>
    </cfRule>
  </conditionalFormatting>
  <conditionalFormatting sqref="H2200:H2249">
    <cfRule type="cellIs" dxfId="198" priority="200" stopIfTrue="1" operator="lessThan">
      <formula>0</formula>
    </cfRule>
  </conditionalFormatting>
  <conditionalFormatting sqref="J2200:J2249">
    <cfRule type="cellIs" dxfId="197" priority="199" stopIfTrue="1" operator="lessThan">
      <formula>0</formula>
    </cfRule>
  </conditionalFormatting>
  <conditionalFormatting sqref="L2200:L2249">
    <cfRule type="cellIs" dxfId="196" priority="198" stopIfTrue="1" operator="lessThan">
      <formula>0</formula>
    </cfRule>
  </conditionalFormatting>
  <conditionalFormatting sqref="F2251:F2300">
    <cfRule type="cellIs" dxfId="195" priority="197" stopIfTrue="1" operator="lessThan">
      <formula>0</formula>
    </cfRule>
  </conditionalFormatting>
  <conditionalFormatting sqref="H2251:H2300">
    <cfRule type="cellIs" dxfId="194" priority="196" stopIfTrue="1" operator="lessThan">
      <formula>0</formula>
    </cfRule>
  </conditionalFormatting>
  <conditionalFormatting sqref="J2251:J2300">
    <cfRule type="cellIs" dxfId="193" priority="195" stopIfTrue="1" operator="lessThan">
      <formula>0</formula>
    </cfRule>
  </conditionalFormatting>
  <conditionalFormatting sqref="L2251:L2300">
    <cfRule type="cellIs" dxfId="192" priority="194" stopIfTrue="1" operator="lessThan">
      <formula>0</formula>
    </cfRule>
  </conditionalFormatting>
  <conditionalFormatting sqref="F2302:F2351">
    <cfRule type="cellIs" dxfId="191" priority="193" stopIfTrue="1" operator="lessThan">
      <formula>0</formula>
    </cfRule>
  </conditionalFormatting>
  <conditionalFormatting sqref="H2302:H2351">
    <cfRule type="cellIs" dxfId="190" priority="192" stopIfTrue="1" operator="lessThan">
      <formula>0</formula>
    </cfRule>
  </conditionalFormatting>
  <conditionalFormatting sqref="J2302:J2351">
    <cfRule type="cellIs" dxfId="189" priority="191" stopIfTrue="1" operator="lessThan">
      <formula>0</formula>
    </cfRule>
  </conditionalFormatting>
  <conditionalFormatting sqref="L2302:L2351">
    <cfRule type="cellIs" dxfId="188" priority="190" stopIfTrue="1" operator="lessThan">
      <formula>0</formula>
    </cfRule>
  </conditionalFormatting>
  <conditionalFormatting sqref="F2353:F2402">
    <cfRule type="cellIs" dxfId="187" priority="189" stopIfTrue="1" operator="lessThan">
      <formula>0</formula>
    </cfRule>
  </conditionalFormatting>
  <conditionalFormatting sqref="H2353:H2402">
    <cfRule type="cellIs" dxfId="186" priority="188" stopIfTrue="1" operator="lessThan">
      <formula>0</formula>
    </cfRule>
  </conditionalFormatting>
  <conditionalFormatting sqref="J2353:J2402">
    <cfRule type="cellIs" dxfId="185" priority="187" stopIfTrue="1" operator="lessThan">
      <formula>0</formula>
    </cfRule>
  </conditionalFormatting>
  <conditionalFormatting sqref="L2353:L2402">
    <cfRule type="cellIs" dxfId="184" priority="186" stopIfTrue="1" operator="lessThan">
      <formula>0</formula>
    </cfRule>
  </conditionalFormatting>
  <conditionalFormatting sqref="F2404:F2453">
    <cfRule type="cellIs" dxfId="183" priority="185" stopIfTrue="1" operator="lessThan">
      <formula>0</formula>
    </cfRule>
  </conditionalFormatting>
  <conditionalFormatting sqref="H2404:H2453">
    <cfRule type="cellIs" dxfId="182" priority="184" stopIfTrue="1" operator="lessThan">
      <formula>0</formula>
    </cfRule>
  </conditionalFormatting>
  <conditionalFormatting sqref="J2404:J2453">
    <cfRule type="cellIs" dxfId="181" priority="182" stopIfTrue="1" operator="lessThan">
      <formula>0</formula>
    </cfRule>
  </conditionalFormatting>
  <conditionalFormatting sqref="L2404:L2453">
    <cfRule type="cellIs" dxfId="180" priority="181" stopIfTrue="1" operator="lessThan">
      <formula>0</formula>
    </cfRule>
  </conditionalFormatting>
  <conditionalFormatting sqref="F2455:F2504">
    <cfRule type="cellIs" dxfId="179" priority="180" stopIfTrue="1" operator="lessThan">
      <formula>0</formula>
    </cfRule>
  </conditionalFormatting>
  <conditionalFormatting sqref="H2455:H2504">
    <cfRule type="cellIs" dxfId="178" priority="179" stopIfTrue="1" operator="lessThan">
      <formula>0</formula>
    </cfRule>
  </conditionalFormatting>
  <conditionalFormatting sqref="J2455:J2504">
    <cfRule type="cellIs" dxfId="177" priority="178" stopIfTrue="1" operator="lessThan">
      <formula>0</formula>
    </cfRule>
  </conditionalFormatting>
  <conditionalFormatting sqref="L2455:L2504">
    <cfRule type="cellIs" dxfId="176" priority="177" stopIfTrue="1" operator="lessThan">
      <formula>0</formula>
    </cfRule>
  </conditionalFormatting>
  <conditionalFormatting sqref="F2506:F2555">
    <cfRule type="cellIs" dxfId="175" priority="176" stopIfTrue="1" operator="lessThan">
      <formula>0</formula>
    </cfRule>
  </conditionalFormatting>
  <conditionalFormatting sqref="H2506:H2555">
    <cfRule type="cellIs" dxfId="174" priority="175" stopIfTrue="1" operator="lessThan">
      <formula>0</formula>
    </cfRule>
  </conditionalFormatting>
  <conditionalFormatting sqref="J2506:J2555">
    <cfRule type="cellIs" dxfId="173" priority="174" stopIfTrue="1" operator="lessThan">
      <formula>0</formula>
    </cfRule>
  </conditionalFormatting>
  <conditionalFormatting sqref="L2506:L2555">
    <cfRule type="cellIs" dxfId="172" priority="173" stopIfTrue="1" operator="lessThan">
      <formula>0</formula>
    </cfRule>
  </conditionalFormatting>
  <conditionalFormatting sqref="F2557:F2606">
    <cfRule type="cellIs" dxfId="171" priority="172" stopIfTrue="1" operator="lessThan">
      <formula>0</formula>
    </cfRule>
  </conditionalFormatting>
  <conditionalFormatting sqref="H2557:H2606">
    <cfRule type="cellIs" dxfId="170" priority="171" stopIfTrue="1" operator="lessThan">
      <formula>0</formula>
    </cfRule>
  </conditionalFormatting>
  <conditionalFormatting sqref="J2557:J2606">
    <cfRule type="cellIs" dxfId="169" priority="170" stopIfTrue="1" operator="lessThan">
      <formula>0</formula>
    </cfRule>
  </conditionalFormatting>
  <conditionalFormatting sqref="L2557:L2606">
    <cfRule type="cellIs" dxfId="168" priority="169" stopIfTrue="1" operator="lessThan">
      <formula>0</formula>
    </cfRule>
  </conditionalFormatting>
  <conditionalFormatting sqref="F2608:F2657">
    <cfRule type="cellIs" dxfId="167" priority="168" stopIfTrue="1" operator="lessThan">
      <formula>0</formula>
    </cfRule>
  </conditionalFormatting>
  <conditionalFormatting sqref="H2608:H2657">
    <cfRule type="cellIs" dxfId="166" priority="167" stopIfTrue="1" operator="lessThan">
      <formula>0</formula>
    </cfRule>
  </conditionalFormatting>
  <conditionalFormatting sqref="J2608:J2657">
    <cfRule type="cellIs" dxfId="165" priority="166" stopIfTrue="1" operator="lessThan">
      <formula>0</formula>
    </cfRule>
  </conditionalFormatting>
  <conditionalFormatting sqref="L2608:L2657">
    <cfRule type="cellIs" dxfId="164" priority="165" stopIfTrue="1" operator="lessThan">
      <formula>0</formula>
    </cfRule>
  </conditionalFormatting>
  <conditionalFormatting sqref="F2659:F2708">
    <cfRule type="cellIs" dxfId="163" priority="164" stopIfTrue="1" operator="lessThan">
      <formula>0</formula>
    </cfRule>
  </conditionalFormatting>
  <conditionalFormatting sqref="H2659:H2708">
    <cfRule type="cellIs" dxfId="162" priority="163" stopIfTrue="1" operator="lessThan">
      <formula>0</formula>
    </cfRule>
  </conditionalFormatting>
  <conditionalFormatting sqref="J2659:J2708">
    <cfRule type="cellIs" dxfId="161" priority="162" stopIfTrue="1" operator="lessThan">
      <formula>0</formula>
    </cfRule>
  </conditionalFormatting>
  <conditionalFormatting sqref="L2659:L2708">
    <cfRule type="cellIs" dxfId="160" priority="161" stopIfTrue="1" operator="lessThan">
      <formula>0</formula>
    </cfRule>
  </conditionalFormatting>
  <conditionalFormatting sqref="F2710:F2759">
    <cfRule type="cellIs" dxfId="159" priority="160" stopIfTrue="1" operator="lessThan">
      <formula>0</formula>
    </cfRule>
  </conditionalFormatting>
  <conditionalFormatting sqref="H2710:H2759">
    <cfRule type="cellIs" dxfId="158" priority="159" stopIfTrue="1" operator="lessThan">
      <formula>0</formula>
    </cfRule>
  </conditionalFormatting>
  <conditionalFormatting sqref="J2710:J2759">
    <cfRule type="cellIs" dxfId="157" priority="158" stopIfTrue="1" operator="lessThan">
      <formula>0</formula>
    </cfRule>
  </conditionalFormatting>
  <conditionalFormatting sqref="L2710:L2759">
    <cfRule type="cellIs" dxfId="156" priority="157" stopIfTrue="1" operator="lessThan">
      <formula>0</formula>
    </cfRule>
  </conditionalFormatting>
  <conditionalFormatting sqref="F2761:F2810">
    <cfRule type="cellIs" dxfId="155" priority="156" stopIfTrue="1" operator="lessThan">
      <formula>0</formula>
    </cfRule>
  </conditionalFormatting>
  <conditionalFormatting sqref="H2761:H2810">
    <cfRule type="cellIs" dxfId="154" priority="155" stopIfTrue="1" operator="lessThan">
      <formula>0</formula>
    </cfRule>
  </conditionalFormatting>
  <conditionalFormatting sqref="J2761:J2810">
    <cfRule type="cellIs" dxfId="153" priority="154" stopIfTrue="1" operator="lessThan">
      <formula>0</formula>
    </cfRule>
  </conditionalFormatting>
  <conditionalFormatting sqref="L2761:L2810">
    <cfRule type="cellIs" dxfId="152" priority="153" stopIfTrue="1" operator="lessThan">
      <formula>0</formula>
    </cfRule>
  </conditionalFormatting>
  <conditionalFormatting sqref="F2812:F2861">
    <cfRule type="cellIs" dxfId="151" priority="152" stopIfTrue="1" operator="lessThan">
      <formula>0</formula>
    </cfRule>
  </conditionalFormatting>
  <conditionalFormatting sqref="H2812:H2861">
    <cfRule type="cellIs" dxfId="150" priority="151" stopIfTrue="1" operator="lessThan">
      <formula>0</formula>
    </cfRule>
  </conditionalFormatting>
  <conditionalFormatting sqref="J2812:J2861">
    <cfRule type="cellIs" dxfId="149" priority="150" stopIfTrue="1" operator="lessThan">
      <formula>0</formula>
    </cfRule>
  </conditionalFormatting>
  <conditionalFormatting sqref="L2812:L2861">
    <cfRule type="cellIs" dxfId="148" priority="149" stopIfTrue="1" operator="lessThan">
      <formula>0</formula>
    </cfRule>
  </conditionalFormatting>
  <conditionalFormatting sqref="F2863:F2912">
    <cfRule type="cellIs" dxfId="147" priority="148" stopIfTrue="1" operator="lessThan">
      <formula>0</formula>
    </cfRule>
  </conditionalFormatting>
  <conditionalFormatting sqref="H2863:H2912">
    <cfRule type="cellIs" dxfId="146" priority="147" stopIfTrue="1" operator="lessThan">
      <formula>0</formula>
    </cfRule>
  </conditionalFormatting>
  <conditionalFormatting sqref="J2863:J2912">
    <cfRule type="cellIs" dxfId="145" priority="146" stopIfTrue="1" operator="lessThan">
      <formula>0</formula>
    </cfRule>
  </conditionalFormatting>
  <conditionalFormatting sqref="L2863:L2912">
    <cfRule type="cellIs" dxfId="144" priority="145" stopIfTrue="1" operator="lessThan">
      <formula>0</formula>
    </cfRule>
  </conditionalFormatting>
  <conditionalFormatting sqref="F2914:F2963">
    <cfRule type="cellIs" dxfId="143" priority="144" stopIfTrue="1" operator="lessThan">
      <formula>0</formula>
    </cfRule>
  </conditionalFormatting>
  <conditionalFormatting sqref="H2914:H2963">
    <cfRule type="cellIs" dxfId="142" priority="143" stopIfTrue="1" operator="lessThan">
      <formula>0</formula>
    </cfRule>
  </conditionalFormatting>
  <conditionalFormatting sqref="J2914:J2963">
    <cfRule type="cellIs" dxfId="141" priority="142" stopIfTrue="1" operator="lessThan">
      <formula>0</formula>
    </cfRule>
  </conditionalFormatting>
  <conditionalFormatting sqref="L2914:L2963">
    <cfRule type="cellIs" dxfId="140" priority="141" stopIfTrue="1" operator="lessThan">
      <formula>0</formula>
    </cfRule>
  </conditionalFormatting>
  <conditionalFormatting sqref="F2965:F3014">
    <cfRule type="cellIs" dxfId="139" priority="140" stopIfTrue="1" operator="lessThan">
      <formula>0</formula>
    </cfRule>
  </conditionalFormatting>
  <conditionalFormatting sqref="H2965:H3014">
    <cfRule type="cellIs" dxfId="138" priority="139" stopIfTrue="1" operator="lessThan">
      <formula>0</formula>
    </cfRule>
  </conditionalFormatting>
  <conditionalFormatting sqref="J2965:J3014">
    <cfRule type="cellIs" dxfId="137" priority="138" stopIfTrue="1" operator="lessThan">
      <formula>0</formula>
    </cfRule>
  </conditionalFormatting>
  <conditionalFormatting sqref="L2965:L3014">
    <cfRule type="cellIs" dxfId="136" priority="137" stopIfTrue="1" operator="lessThan">
      <formula>0</formula>
    </cfRule>
  </conditionalFormatting>
  <conditionalFormatting sqref="F3016:F3065">
    <cfRule type="cellIs" dxfId="135" priority="136" stopIfTrue="1" operator="lessThan">
      <formula>0</formula>
    </cfRule>
  </conditionalFormatting>
  <conditionalFormatting sqref="H3016:H3065">
    <cfRule type="cellIs" dxfId="134" priority="135" stopIfTrue="1" operator="lessThan">
      <formula>0</formula>
    </cfRule>
  </conditionalFormatting>
  <conditionalFormatting sqref="J3016:J3065">
    <cfRule type="cellIs" dxfId="133" priority="134" stopIfTrue="1" operator="lessThan">
      <formula>0</formula>
    </cfRule>
  </conditionalFormatting>
  <conditionalFormatting sqref="L3016:L3065">
    <cfRule type="cellIs" dxfId="132" priority="133" stopIfTrue="1" operator="lessThan">
      <formula>0</formula>
    </cfRule>
  </conditionalFormatting>
  <conditionalFormatting sqref="F3067:F3116">
    <cfRule type="cellIs" dxfId="131" priority="132" stopIfTrue="1" operator="lessThan">
      <formula>0</formula>
    </cfRule>
  </conditionalFormatting>
  <conditionalFormatting sqref="H3067:H3116">
    <cfRule type="cellIs" dxfId="130" priority="131" stopIfTrue="1" operator="lessThan">
      <formula>0</formula>
    </cfRule>
  </conditionalFormatting>
  <conditionalFormatting sqref="J3067:J3116">
    <cfRule type="cellIs" dxfId="129" priority="130" stopIfTrue="1" operator="lessThan">
      <formula>0</formula>
    </cfRule>
  </conditionalFormatting>
  <conditionalFormatting sqref="L3067:L3116">
    <cfRule type="cellIs" dxfId="128" priority="129" stopIfTrue="1" operator="lessThan">
      <formula>0</formula>
    </cfRule>
  </conditionalFormatting>
  <conditionalFormatting sqref="F3118:F3167">
    <cfRule type="cellIs" dxfId="127" priority="128" stopIfTrue="1" operator="lessThan">
      <formula>0</formula>
    </cfRule>
  </conditionalFormatting>
  <conditionalFormatting sqref="H3118:H3167">
    <cfRule type="cellIs" dxfId="126" priority="127" stopIfTrue="1" operator="lessThan">
      <formula>0</formula>
    </cfRule>
  </conditionalFormatting>
  <conditionalFormatting sqref="J3118:J3167">
    <cfRule type="cellIs" dxfId="125" priority="126" stopIfTrue="1" operator="lessThan">
      <formula>0</formula>
    </cfRule>
  </conditionalFormatting>
  <conditionalFormatting sqref="L3118:L3167">
    <cfRule type="cellIs" dxfId="124" priority="125" stopIfTrue="1" operator="lessThan">
      <formula>0</formula>
    </cfRule>
  </conditionalFormatting>
  <conditionalFormatting sqref="F3169:F3218">
    <cfRule type="cellIs" dxfId="123" priority="124" stopIfTrue="1" operator="lessThan">
      <formula>0</formula>
    </cfRule>
  </conditionalFormatting>
  <conditionalFormatting sqref="H3169:H3218">
    <cfRule type="cellIs" dxfId="122" priority="123" stopIfTrue="1" operator="lessThan">
      <formula>0</formula>
    </cfRule>
  </conditionalFormatting>
  <conditionalFormatting sqref="J3169:J3218">
    <cfRule type="cellIs" dxfId="121" priority="122" stopIfTrue="1" operator="lessThan">
      <formula>0</formula>
    </cfRule>
  </conditionalFormatting>
  <conditionalFormatting sqref="L3169:L3218">
    <cfRule type="cellIs" dxfId="120" priority="121" stopIfTrue="1" operator="lessThan">
      <formula>0</formula>
    </cfRule>
  </conditionalFormatting>
  <conditionalFormatting sqref="F3220:F3269">
    <cfRule type="cellIs" dxfId="119" priority="120" stopIfTrue="1" operator="lessThan">
      <formula>0</formula>
    </cfRule>
  </conditionalFormatting>
  <conditionalFormatting sqref="H3220:H3269">
    <cfRule type="cellIs" dxfId="118" priority="119" stopIfTrue="1" operator="lessThan">
      <formula>0</formula>
    </cfRule>
  </conditionalFormatting>
  <conditionalFormatting sqref="J3220:J3269">
    <cfRule type="cellIs" dxfId="117" priority="118" stopIfTrue="1" operator="lessThan">
      <formula>0</formula>
    </cfRule>
  </conditionalFormatting>
  <conditionalFormatting sqref="L3220:L3269">
    <cfRule type="cellIs" dxfId="116" priority="117" stopIfTrue="1" operator="lessThan">
      <formula>0</formula>
    </cfRule>
  </conditionalFormatting>
  <conditionalFormatting sqref="F3271:F3320">
    <cfRule type="cellIs" dxfId="115" priority="116" stopIfTrue="1" operator="lessThan">
      <formula>0</formula>
    </cfRule>
  </conditionalFormatting>
  <conditionalFormatting sqref="H3271:H3320">
    <cfRule type="cellIs" dxfId="114" priority="115" stopIfTrue="1" operator="lessThan">
      <formula>0</formula>
    </cfRule>
  </conditionalFormatting>
  <conditionalFormatting sqref="J3271:J3320">
    <cfRule type="cellIs" dxfId="113" priority="114" stopIfTrue="1" operator="lessThan">
      <formula>0</formula>
    </cfRule>
  </conditionalFormatting>
  <conditionalFormatting sqref="L3271:L3320">
    <cfRule type="cellIs" dxfId="112" priority="113" stopIfTrue="1" operator="lessThan">
      <formula>0</formula>
    </cfRule>
  </conditionalFormatting>
  <conditionalFormatting sqref="F3322:F3371">
    <cfRule type="cellIs" dxfId="111" priority="112" stopIfTrue="1" operator="lessThan">
      <formula>0</formula>
    </cfRule>
  </conditionalFormatting>
  <conditionalFormatting sqref="H3322:H3371">
    <cfRule type="cellIs" dxfId="110" priority="111" stopIfTrue="1" operator="lessThan">
      <formula>0</formula>
    </cfRule>
  </conditionalFormatting>
  <conditionalFormatting sqref="J3322:J3371">
    <cfRule type="cellIs" dxfId="109" priority="110" stopIfTrue="1" operator="lessThan">
      <formula>0</formula>
    </cfRule>
  </conditionalFormatting>
  <conditionalFormatting sqref="L3322:L3371">
    <cfRule type="cellIs" dxfId="108" priority="109" stopIfTrue="1" operator="lessThan">
      <formula>0</formula>
    </cfRule>
  </conditionalFormatting>
  <conditionalFormatting sqref="F3373:F3422">
    <cfRule type="cellIs" dxfId="107" priority="108" stopIfTrue="1" operator="lessThan">
      <formula>0</formula>
    </cfRule>
  </conditionalFormatting>
  <conditionalFormatting sqref="H3373:H3422">
    <cfRule type="cellIs" dxfId="106" priority="107" stopIfTrue="1" operator="lessThan">
      <formula>0</formula>
    </cfRule>
  </conditionalFormatting>
  <conditionalFormatting sqref="J3373:J3422">
    <cfRule type="cellIs" dxfId="105" priority="106" stopIfTrue="1" operator="lessThan">
      <formula>0</formula>
    </cfRule>
  </conditionalFormatting>
  <conditionalFormatting sqref="L3373:L3422">
    <cfRule type="cellIs" dxfId="104" priority="105" stopIfTrue="1" operator="lessThan">
      <formula>0</formula>
    </cfRule>
  </conditionalFormatting>
  <conditionalFormatting sqref="F3424:F3473">
    <cfRule type="cellIs" dxfId="103" priority="104" stopIfTrue="1" operator="lessThan">
      <formula>0</formula>
    </cfRule>
  </conditionalFormatting>
  <conditionalFormatting sqref="H3424:H3473">
    <cfRule type="cellIs" dxfId="102" priority="103" stopIfTrue="1" operator="lessThan">
      <formula>0</formula>
    </cfRule>
  </conditionalFormatting>
  <conditionalFormatting sqref="J3424:J3473">
    <cfRule type="cellIs" dxfId="101" priority="102" stopIfTrue="1" operator="lessThan">
      <formula>0</formula>
    </cfRule>
  </conditionalFormatting>
  <conditionalFormatting sqref="L3424:L3473">
    <cfRule type="cellIs" dxfId="100" priority="101" stopIfTrue="1" operator="lessThan">
      <formula>0</formula>
    </cfRule>
  </conditionalFormatting>
  <conditionalFormatting sqref="F3475:F3524">
    <cfRule type="cellIs" dxfId="99" priority="100" stopIfTrue="1" operator="lessThan">
      <formula>0</formula>
    </cfRule>
  </conditionalFormatting>
  <conditionalFormatting sqref="H3475:H3524">
    <cfRule type="cellIs" dxfId="98" priority="99" stopIfTrue="1" operator="lessThan">
      <formula>0</formula>
    </cfRule>
  </conditionalFormatting>
  <conditionalFormatting sqref="J3475:J3524">
    <cfRule type="cellIs" dxfId="97" priority="98" stopIfTrue="1" operator="lessThan">
      <formula>0</formula>
    </cfRule>
  </conditionalFormatting>
  <conditionalFormatting sqref="L3475:L3524">
    <cfRule type="cellIs" dxfId="96" priority="97" stopIfTrue="1" operator="lessThan">
      <formula>0</formula>
    </cfRule>
  </conditionalFormatting>
  <conditionalFormatting sqref="F3526:F3575">
    <cfRule type="cellIs" dxfId="95" priority="96" stopIfTrue="1" operator="lessThan">
      <formula>0</formula>
    </cfRule>
  </conditionalFormatting>
  <conditionalFormatting sqref="H3526:H3575">
    <cfRule type="cellIs" dxfId="94" priority="95" stopIfTrue="1" operator="lessThan">
      <formula>0</formula>
    </cfRule>
  </conditionalFormatting>
  <conditionalFormatting sqref="J3526:J3575">
    <cfRule type="cellIs" dxfId="93" priority="94" stopIfTrue="1" operator="lessThan">
      <formula>0</formula>
    </cfRule>
  </conditionalFormatting>
  <conditionalFormatting sqref="L3526:L3575">
    <cfRule type="cellIs" dxfId="92" priority="93" stopIfTrue="1" operator="lessThan">
      <formula>0</formula>
    </cfRule>
  </conditionalFormatting>
  <conditionalFormatting sqref="F3577:F3626">
    <cfRule type="cellIs" dxfId="91" priority="92" stopIfTrue="1" operator="lessThan">
      <formula>0</formula>
    </cfRule>
  </conditionalFormatting>
  <conditionalFormatting sqref="H3577:H3626">
    <cfRule type="cellIs" dxfId="90" priority="91" stopIfTrue="1" operator="lessThan">
      <formula>0</formula>
    </cfRule>
  </conditionalFormatting>
  <conditionalFormatting sqref="J3577:J3626">
    <cfRule type="cellIs" dxfId="89" priority="90" stopIfTrue="1" operator="lessThan">
      <formula>0</formula>
    </cfRule>
  </conditionalFormatting>
  <conditionalFormatting sqref="L3577:L3626">
    <cfRule type="cellIs" dxfId="88" priority="89" stopIfTrue="1" operator="lessThan">
      <formula>0</formula>
    </cfRule>
  </conditionalFormatting>
  <conditionalFormatting sqref="F3628:F3677">
    <cfRule type="cellIs" dxfId="87" priority="88" stopIfTrue="1" operator="lessThan">
      <formula>0</formula>
    </cfRule>
  </conditionalFormatting>
  <conditionalFormatting sqref="H3628:H3677">
    <cfRule type="cellIs" dxfId="86" priority="87" stopIfTrue="1" operator="lessThan">
      <formula>0</formula>
    </cfRule>
  </conditionalFormatting>
  <conditionalFormatting sqref="J3628:J3677">
    <cfRule type="cellIs" dxfId="85" priority="86" stopIfTrue="1" operator="lessThan">
      <formula>0</formula>
    </cfRule>
  </conditionalFormatting>
  <conditionalFormatting sqref="L3628:L3677">
    <cfRule type="cellIs" dxfId="84" priority="85" stopIfTrue="1" operator="lessThan">
      <formula>0</formula>
    </cfRule>
  </conditionalFormatting>
  <conditionalFormatting sqref="F3679:F3728">
    <cfRule type="cellIs" dxfId="83" priority="84" stopIfTrue="1" operator="lessThan">
      <formula>0</formula>
    </cfRule>
  </conditionalFormatting>
  <conditionalFormatting sqref="H3679:H3728">
    <cfRule type="cellIs" dxfId="82" priority="83" stopIfTrue="1" operator="lessThan">
      <formula>0</formula>
    </cfRule>
  </conditionalFormatting>
  <conditionalFormatting sqref="J3679:J3728">
    <cfRule type="cellIs" dxfId="81" priority="82" stopIfTrue="1" operator="lessThan">
      <formula>0</formula>
    </cfRule>
  </conditionalFormatting>
  <conditionalFormatting sqref="L3679:L3728">
    <cfRule type="cellIs" dxfId="80" priority="81" stopIfTrue="1" operator="lessThan">
      <formula>0</formula>
    </cfRule>
  </conditionalFormatting>
  <conditionalFormatting sqref="F3730:F3779">
    <cfRule type="cellIs" dxfId="79" priority="80" stopIfTrue="1" operator="lessThan">
      <formula>0</formula>
    </cfRule>
  </conditionalFormatting>
  <conditionalFormatting sqref="H3730:H3779">
    <cfRule type="cellIs" dxfId="78" priority="79" stopIfTrue="1" operator="lessThan">
      <formula>0</formula>
    </cfRule>
  </conditionalFormatting>
  <conditionalFormatting sqref="J3730:J3779">
    <cfRule type="cellIs" dxfId="77" priority="78" stopIfTrue="1" operator="lessThan">
      <formula>0</formula>
    </cfRule>
  </conditionalFormatting>
  <conditionalFormatting sqref="L3730:L3779">
    <cfRule type="cellIs" dxfId="76" priority="77" stopIfTrue="1" operator="lessThan">
      <formula>0</formula>
    </cfRule>
  </conditionalFormatting>
  <conditionalFormatting sqref="F3781:F3830">
    <cfRule type="cellIs" dxfId="75" priority="76" stopIfTrue="1" operator="lessThan">
      <formula>0</formula>
    </cfRule>
  </conditionalFormatting>
  <conditionalFormatting sqref="H3781:H3830">
    <cfRule type="cellIs" dxfId="74" priority="75" stopIfTrue="1" operator="lessThan">
      <formula>0</formula>
    </cfRule>
  </conditionalFormatting>
  <conditionalFormatting sqref="J3781:J3830">
    <cfRule type="cellIs" dxfId="73" priority="74" stopIfTrue="1" operator="lessThan">
      <formula>0</formula>
    </cfRule>
  </conditionalFormatting>
  <conditionalFormatting sqref="L3781:L3830">
    <cfRule type="cellIs" dxfId="72" priority="73" stopIfTrue="1" operator="lessThan">
      <formula>0</formula>
    </cfRule>
  </conditionalFormatting>
  <conditionalFormatting sqref="F3832:F3881">
    <cfRule type="cellIs" dxfId="71" priority="72" stopIfTrue="1" operator="lessThan">
      <formula>0</formula>
    </cfRule>
  </conditionalFormatting>
  <conditionalFormatting sqref="H3832:H3881">
    <cfRule type="cellIs" dxfId="70" priority="71" stopIfTrue="1" operator="lessThan">
      <formula>0</formula>
    </cfRule>
  </conditionalFormatting>
  <conditionalFormatting sqref="J3832:J3881">
    <cfRule type="cellIs" dxfId="69" priority="70" stopIfTrue="1" operator="lessThan">
      <formula>0</formula>
    </cfRule>
  </conditionalFormatting>
  <conditionalFormatting sqref="L3832:L3881">
    <cfRule type="cellIs" dxfId="68" priority="69" stopIfTrue="1" operator="lessThan">
      <formula>0</formula>
    </cfRule>
  </conditionalFormatting>
  <conditionalFormatting sqref="F3883:F3932">
    <cfRule type="cellIs" dxfId="67" priority="68" stopIfTrue="1" operator="lessThan">
      <formula>0</formula>
    </cfRule>
  </conditionalFormatting>
  <conditionalFormatting sqref="H3883:H3932">
    <cfRule type="cellIs" dxfId="66" priority="67" stopIfTrue="1" operator="lessThan">
      <formula>0</formula>
    </cfRule>
  </conditionalFormatting>
  <conditionalFormatting sqref="J3883:J3932">
    <cfRule type="cellIs" dxfId="65" priority="66" stopIfTrue="1" operator="lessThan">
      <formula>0</formula>
    </cfRule>
  </conditionalFormatting>
  <conditionalFormatting sqref="L3883:L3932">
    <cfRule type="cellIs" dxfId="64" priority="65" stopIfTrue="1" operator="lessThan">
      <formula>0</formula>
    </cfRule>
  </conditionalFormatting>
  <conditionalFormatting sqref="F3934:F3983">
    <cfRule type="cellIs" dxfId="63" priority="64" stopIfTrue="1" operator="lessThan">
      <formula>0</formula>
    </cfRule>
  </conditionalFormatting>
  <conditionalFormatting sqref="H3934:H3983">
    <cfRule type="cellIs" dxfId="62" priority="63" stopIfTrue="1" operator="lessThan">
      <formula>0</formula>
    </cfRule>
  </conditionalFormatting>
  <conditionalFormatting sqref="J3934:J3983">
    <cfRule type="cellIs" dxfId="61" priority="62" stopIfTrue="1" operator="lessThan">
      <formula>0</formula>
    </cfRule>
  </conditionalFormatting>
  <conditionalFormatting sqref="L3934:L3983">
    <cfRule type="cellIs" dxfId="60" priority="61" stopIfTrue="1" operator="lessThan">
      <formula>0</formula>
    </cfRule>
  </conditionalFormatting>
  <conditionalFormatting sqref="F3985:F4034">
    <cfRule type="cellIs" dxfId="59" priority="60" stopIfTrue="1" operator="lessThan">
      <formula>0</formula>
    </cfRule>
  </conditionalFormatting>
  <conditionalFormatting sqref="H3985:H4034">
    <cfRule type="cellIs" dxfId="58" priority="59" stopIfTrue="1" operator="lessThan">
      <formula>0</formula>
    </cfRule>
  </conditionalFormatting>
  <conditionalFormatting sqref="J3985:J4034">
    <cfRule type="cellIs" dxfId="57" priority="58" stopIfTrue="1" operator="lessThan">
      <formula>0</formula>
    </cfRule>
  </conditionalFormatting>
  <conditionalFormatting sqref="L3985:L4034">
    <cfRule type="cellIs" dxfId="56" priority="57" stopIfTrue="1" operator="lessThan">
      <formula>0</formula>
    </cfRule>
  </conditionalFormatting>
  <conditionalFormatting sqref="F4036:F4085">
    <cfRule type="cellIs" dxfId="55" priority="56" stopIfTrue="1" operator="lessThan">
      <formula>0</formula>
    </cfRule>
  </conditionalFormatting>
  <conditionalFormatting sqref="H4036:H4085">
    <cfRule type="cellIs" dxfId="54" priority="55" stopIfTrue="1" operator="lessThan">
      <formula>0</formula>
    </cfRule>
  </conditionalFormatting>
  <conditionalFormatting sqref="J4036:J4085">
    <cfRule type="cellIs" dxfId="53" priority="54" stopIfTrue="1" operator="lessThan">
      <formula>0</formula>
    </cfRule>
  </conditionalFormatting>
  <conditionalFormatting sqref="L4036:L4085">
    <cfRule type="cellIs" dxfId="52" priority="53" stopIfTrue="1" operator="lessThan">
      <formula>0</formula>
    </cfRule>
  </conditionalFormatting>
  <conditionalFormatting sqref="F4087:F4136">
    <cfRule type="cellIs" dxfId="51" priority="52" stopIfTrue="1" operator="lessThan">
      <formula>0</formula>
    </cfRule>
  </conditionalFormatting>
  <conditionalFormatting sqref="H4087:H4136">
    <cfRule type="cellIs" dxfId="50" priority="51" stopIfTrue="1" operator="lessThan">
      <formula>0</formula>
    </cfRule>
  </conditionalFormatting>
  <conditionalFormatting sqref="J4087:J4136">
    <cfRule type="cellIs" dxfId="49" priority="50" stopIfTrue="1" operator="lessThan">
      <formula>0</formula>
    </cfRule>
  </conditionalFormatting>
  <conditionalFormatting sqref="L4087:L4136">
    <cfRule type="cellIs" dxfId="48" priority="49" stopIfTrue="1" operator="lessThan">
      <formula>0</formula>
    </cfRule>
  </conditionalFormatting>
  <conditionalFormatting sqref="F4138:F4187">
    <cfRule type="cellIs" dxfId="47" priority="48" stopIfTrue="1" operator="lessThan">
      <formula>0</formula>
    </cfRule>
  </conditionalFormatting>
  <conditionalFormatting sqref="H4138:H4187">
    <cfRule type="cellIs" dxfId="46" priority="47" stopIfTrue="1" operator="lessThan">
      <formula>0</formula>
    </cfRule>
  </conditionalFormatting>
  <conditionalFormatting sqref="J4138:J4187">
    <cfRule type="cellIs" dxfId="45" priority="46" stopIfTrue="1" operator="lessThan">
      <formula>0</formula>
    </cfRule>
  </conditionalFormatting>
  <conditionalFormatting sqref="L4138:L4187">
    <cfRule type="cellIs" dxfId="44" priority="45" stopIfTrue="1" operator="lessThan">
      <formula>0</formula>
    </cfRule>
  </conditionalFormatting>
  <conditionalFormatting sqref="F4189:F4238">
    <cfRule type="cellIs" dxfId="43" priority="44" stopIfTrue="1" operator="lessThan">
      <formula>0</formula>
    </cfRule>
  </conditionalFormatting>
  <conditionalFormatting sqref="H4189:H4238">
    <cfRule type="cellIs" dxfId="42" priority="43" stopIfTrue="1" operator="lessThan">
      <formula>0</formula>
    </cfRule>
  </conditionalFormatting>
  <conditionalFormatting sqref="J4189:J4238">
    <cfRule type="cellIs" dxfId="41" priority="42" stopIfTrue="1" operator="lessThan">
      <formula>0</formula>
    </cfRule>
  </conditionalFormatting>
  <conditionalFormatting sqref="L4189:L4238">
    <cfRule type="cellIs" dxfId="40" priority="41" stopIfTrue="1" operator="lessThan">
      <formula>0</formula>
    </cfRule>
  </conditionalFormatting>
  <conditionalFormatting sqref="F4240:F4289">
    <cfRule type="cellIs" dxfId="39" priority="40" stopIfTrue="1" operator="lessThan">
      <formula>0</formula>
    </cfRule>
  </conditionalFormatting>
  <conditionalFormatting sqref="H4240:H4289">
    <cfRule type="cellIs" dxfId="38" priority="39" stopIfTrue="1" operator="lessThan">
      <formula>0</formula>
    </cfRule>
  </conditionalFormatting>
  <conditionalFormatting sqref="J4240:J4289">
    <cfRule type="cellIs" dxfId="37" priority="38" stopIfTrue="1" operator="lessThan">
      <formula>0</formula>
    </cfRule>
  </conditionalFormatting>
  <conditionalFormatting sqref="L4240:L4289">
    <cfRule type="cellIs" dxfId="36" priority="37" stopIfTrue="1" operator="lessThan">
      <formula>0</formula>
    </cfRule>
  </conditionalFormatting>
  <conditionalFormatting sqref="F4291:F4340">
    <cfRule type="cellIs" dxfId="35" priority="36" stopIfTrue="1" operator="lessThan">
      <formula>0</formula>
    </cfRule>
  </conditionalFormatting>
  <conditionalFormatting sqref="H4291:H4340">
    <cfRule type="cellIs" dxfId="34" priority="35" stopIfTrue="1" operator="lessThan">
      <formula>0</formula>
    </cfRule>
  </conditionalFormatting>
  <conditionalFormatting sqref="J4291:J4340">
    <cfRule type="cellIs" dxfId="33" priority="34" stopIfTrue="1" operator="lessThan">
      <formula>0</formula>
    </cfRule>
  </conditionalFormatting>
  <conditionalFormatting sqref="L4291:L4340">
    <cfRule type="cellIs" dxfId="32" priority="33" stopIfTrue="1" operator="lessThan">
      <formula>0</formula>
    </cfRule>
  </conditionalFormatting>
  <conditionalFormatting sqref="F4342:F4391">
    <cfRule type="cellIs" dxfId="31" priority="32" stopIfTrue="1" operator="lessThan">
      <formula>0</formula>
    </cfRule>
  </conditionalFormatting>
  <conditionalFormatting sqref="H4342:H4391">
    <cfRule type="cellIs" dxfId="30" priority="31" stopIfTrue="1" operator="lessThan">
      <formula>0</formula>
    </cfRule>
  </conditionalFormatting>
  <conditionalFormatting sqref="J4342:J4391">
    <cfRule type="cellIs" dxfId="29" priority="30" stopIfTrue="1" operator="lessThan">
      <formula>0</formula>
    </cfRule>
  </conditionalFormatting>
  <conditionalFormatting sqref="L4342:L4391">
    <cfRule type="cellIs" dxfId="28" priority="29" stopIfTrue="1" operator="lessThan">
      <formula>0</formula>
    </cfRule>
  </conditionalFormatting>
  <conditionalFormatting sqref="F4393:F4443">
    <cfRule type="cellIs" dxfId="27" priority="28" stopIfTrue="1" operator="lessThan">
      <formula>0</formula>
    </cfRule>
  </conditionalFormatting>
  <conditionalFormatting sqref="H4393:H4443">
    <cfRule type="cellIs" dxfId="26" priority="27" stopIfTrue="1" operator="lessThan">
      <formula>0</formula>
    </cfRule>
  </conditionalFormatting>
  <conditionalFormatting sqref="J4393:J4443">
    <cfRule type="cellIs" dxfId="25" priority="26" stopIfTrue="1" operator="lessThan">
      <formula>0</formula>
    </cfRule>
  </conditionalFormatting>
  <conditionalFormatting sqref="L4393:L4443">
    <cfRule type="cellIs" dxfId="24" priority="25" stopIfTrue="1" operator="lessThan">
      <formula>0</formula>
    </cfRule>
  </conditionalFormatting>
  <conditionalFormatting sqref="F466:F515">
    <cfRule type="cellIs" dxfId="23" priority="24" stopIfTrue="1" operator="lessThan">
      <formula>0</formula>
    </cfRule>
  </conditionalFormatting>
  <conditionalFormatting sqref="H466:H515">
    <cfRule type="cellIs" dxfId="22" priority="23" stopIfTrue="1" operator="lessThan">
      <formula>0</formula>
    </cfRule>
  </conditionalFormatting>
  <conditionalFormatting sqref="J466:J515">
    <cfRule type="cellIs" dxfId="21" priority="22" stopIfTrue="1" operator="lessThan">
      <formula>0</formula>
    </cfRule>
  </conditionalFormatting>
  <conditionalFormatting sqref="L466:L515">
    <cfRule type="cellIs" dxfId="20" priority="21" stopIfTrue="1" operator="lessThan">
      <formula>0</formula>
    </cfRule>
  </conditionalFormatting>
  <conditionalFormatting sqref="F925:F974">
    <cfRule type="cellIs" dxfId="19" priority="20" stopIfTrue="1" operator="lessThan">
      <formula>0</formula>
    </cfRule>
  </conditionalFormatting>
  <conditionalFormatting sqref="H925:H974">
    <cfRule type="cellIs" dxfId="18" priority="19" stopIfTrue="1" operator="lessThan">
      <formula>0</formula>
    </cfRule>
  </conditionalFormatting>
  <conditionalFormatting sqref="J925:J974">
    <cfRule type="cellIs" dxfId="17" priority="18" stopIfTrue="1" operator="lessThan">
      <formula>0</formula>
    </cfRule>
  </conditionalFormatting>
  <conditionalFormatting sqref="L925:L974">
    <cfRule type="cellIs" dxfId="16" priority="17" stopIfTrue="1" operator="lessThan">
      <formula>0</formula>
    </cfRule>
  </conditionalFormatting>
  <conditionalFormatting sqref="F1384:F1433">
    <cfRule type="cellIs" dxfId="15" priority="16" stopIfTrue="1" operator="lessThan">
      <formula>0</formula>
    </cfRule>
  </conditionalFormatting>
  <conditionalFormatting sqref="H1384:H1433">
    <cfRule type="cellIs" dxfId="14" priority="15" stopIfTrue="1" operator="lessThan">
      <formula>0</formula>
    </cfRule>
  </conditionalFormatting>
  <conditionalFormatting sqref="J1384:J1433">
    <cfRule type="cellIs" dxfId="13" priority="14" stopIfTrue="1" operator="lessThan">
      <formula>0</formula>
    </cfRule>
  </conditionalFormatting>
  <conditionalFormatting sqref="L1384:L1433">
    <cfRule type="cellIs" dxfId="12" priority="13" stopIfTrue="1" operator="lessThan">
      <formula>0</formula>
    </cfRule>
  </conditionalFormatting>
  <conditionalFormatting sqref="F1894:F1943">
    <cfRule type="cellIs" dxfId="11" priority="12" stopIfTrue="1" operator="lessThan">
      <formula>0</formula>
    </cfRule>
  </conditionalFormatting>
  <conditionalFormatting sqref="H1894:H1943">
    <cfRule type="cellIs" dxfId="10" priority="11" stopIfTrue="1" operator="lessThan">
      <formula>0</formula>
    </cfRule>
  </conditionalFormatting>
  <conditionalFormatting sqref="J1894:J1943">
    <cfRule type="cellIs" dxfId="9" priority="10" stopIfTrue="1" operator="lessThan">
      <formula>0</formula>
    </cfRule>
  </conditionalFormatting>
  <conditionalFormatting sqref="L1894:L1943">
    <cfRule type="cellIs" dxfId="8" priority="9" stopIfTrue="1" operator="lessThan">
      <formula>0</formula>
    </cfRule>
  </conditionalFormatting>
  <conditionalFormatting sqref="L55:L56">
    <cfRule type="cellIs" dxfId="7" priority="5" stopIfTrue="1" operator="lessThan">
      <formula>0</formula>
    </cfRule>
  </conditionalFormatting>
  <conditionalFormatting sqref="L106:L107">
    <cfRule type="cellIs" dxfId="6" priority="1" stopIfTrue="1" operator="lessThan">
      <formula>0</formula>
    </cfRule>
  </conditionalFormatting>
  <conditionalFormatting sqref="F55:F56">
    <cfRule type="cellIs" dxfId="5" priority="8" stopIfTrue="1" operator="lessThan">
      <formula>0</formula>
    </cfRule>
  </conditionalFormatting>
  <conditionalFormatting sqref="H55:H56">
    <cfRule type="cellIs" dxfId="4" priority="7" stopIfTrue="1" operator="lessThan">
      <formula>0</formula>
    </cfRule>
  </conditionalFormatting>
  <conditionalFormatting sqref="J55:J56">
    <cfRule type="cellIs" dxfId="3" priority="6" stopIfTrue="1" operator="lessThan">
      <formula>0</formula>
    </cfRule>
  </conditionalFormatting>
  <conditionalFormatting sqref="F106:F107">
    <cfRule type="cellIs" dxfId="2" priority="4" stopIfTrue="1" operator="lessThan">
      <formula>0</formula>
    </cfRule>
  </conditionalFormatting>
  <conditionalFormatting sqref="H106:H107">
    <cfRule type="cellIs" dxfId="1" priority="3" stopIfTrue="1" operator="lessThan">
      <formula>0</formula>
    </cfRule>
  </conditionalFormatting>
  <conditionalFormatting sqref="J106:J107">
    <cfRule type="cellIs" dxfId="0" priority="2" stopIfTrue="1" operator="lessThan">
      <formula>0</formula>
    </cfRule>
  </conditionalFormatting>
  <printOptions horizontalCentered="1"/>
  <pageMargins left="0.1" right="0.1" top="0.33" bottom="0.35" header="0.33" footer="0.12"/>
  <pageSetup scale="70" fitToHeight="0"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&amp;N&amp;"Arial,Regular"&amp;10
 </oddFooter>
  </headerFooter>
  <rowBreaks count="86" manualBreakCount="86">
    <brk id="57" max="11" man="1"/>
    <brk id="108" max="11" man="1"/>
    <brk id="159" max="11" man="1"/>
    <brk id="210" max="11" man="1"/>
    <brk id="261" max="11" man="1"/>
    <brk id="312" max="11" man="1"/>
    <brk id="363" max="16383" man="1"/>
    <brk id="414" max="11" man="1"/>
    <brk id="465" max="11" man="1"/>
    <brk id="516" max="11" man="1"/>
    <brk id="567" max="11" man="1"/>
    <brk id="618" max="11" man="1"/>
    <brk id="669" max="11" man="1"/>
    <brk id="720" max="11" man="1"/>
    <brk id="771" max="11" man="1"/>
    <brk id="822" max="11" man="1"/>
    <brk id="873" max="11" man="1"/>
    <brk id="924" max="11" man="1"/>
    <brk id="975" max="11" man="1"/>
    <brk id="1026" max="11" man="1"/>
    <brk id="1077" max="11" man="1"/>
    <brk id="1128" max="11" man="1"/>
    <brk id="1179" max="11" man="1"/>
    <brk id="1230" max="11" man="1"/>
    <brk id="1281" max="11" man="1"/>
    <brk id="1332" max="11" man="1"/>
    <brk id="1383" max="11" man="1"/>
    <brk id="1434" max="11" man="1"/>
    <brk id="1485" max="11" man="1"/>
    <brk id="1536" max="11" man="1"/>
    <brk id="1587" max="11" man="1"/>
    <brk id="1638" max="11" man="1"/>
    <brk id="1689" max="11" man="1"/>
    <brk id="1740" max="11" man="1"/>
    <brk id="1791" max="11" man="1"/>
    <brk id="1842" max="11" man="1"/>
    <brk id="1893" max="11" man="1"/>
    <brk id="1944" max="11" man="1"/>
    <brk id="1995" max="11" man="1"/>
    <brk id="2046" max="11" man="1"/>
    <brk id="2097" max="11" man="1"/>
    <brk id="2148" max="11" man="1"/>
    <brk id="2199" max="11" man="1"/>
    <brk id="2250" max="11" man="1"/>
    <brk id="2301" max="11" man="1"/>
    <brk id="2352" max="11" man="1"/>
    <brk id="2403" max="11" man="1"/>
    <brk id="2454" max="11" man="1"/>
    <brk id="2505" max="11" man="1"/>
    <brk id="2556" max="11" man="1"/>
    <brk id="2607" max="11" man="1"/>
    <brk id="2658" max="11" man="1"/>
    <brk id="2709" max="11" man="1"/>
    <brk id="2760" max="11" man="1"/>
    <brk id="2811" max="11" man="1"/>
    <brk id="2862" max="11" man="1"/>
    <brk id="2913" max="11" man="1"/>
    <brk id="2964" max="11" man="1"/>
    <brk id="3015" max="11" man="1"/>
    <brk id="3066" max="11" man="1"/>
    <brk id="3117" max="11" man="1"/>
    <brk id="3168" max="11" man="1"/>
    <brk id="3219" max="11" man="1"/>
    <brk id="3270" max="11" man="1"/>
    <brk id="3321" max="11" man="1"/>
    <brk id="3372" max="11" man="1"/>
    <brk id="3423" max="11" man="1"/>
    <brk id="3474" max="11" man="1"/>
    <brk id="3525" max="11" man="1"/>
    <brk id="3576" max="11" man="1"/>
    <brk id="3627" max="11" man="1"/>
    <brk id="3678" max="11" man="1"/>
    <brk id="3729" max="11" man="1"/>
    <brk id="3780" max="11" man="1"/>
    <brk id="3831" max="11" man="1"/>
    <brk id="3882" max="11" man="1"/>
    <brk id="3933" max="11" man="1"/>
    <brk id="3984" max="11" man="1"/>
    <brk id="4035" max="11" man="1"/>
    <brk id="4086" max="11" man="1"/>
    <brk id="4137" max="11" man="1"/>
    <brk id="4188" max="11" man="1"/>
    <brk id="4239" max="11" man="1"/>
    <brk id="4290" max="11" man="1"/>
    <brk id="4341" max="11" man="1"/>
    <brk id="4392"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sheetPr>
  <dimension ref="B1:BM150"/>
  <sheetViews>
    <sheetView zoomScale="85" zoomScaleNormal="85" zoomScaleSheetLayoutView="50" workbookViewId="0">
      <pane xSplit="7" topLeftCell="H1" activePane="topRight" state="frozen"/>
      <selection activeCell="M48" sqref="M48"/>
      <selection pane="topRight"/>
    </sheetView>
  </sheetViews>
  <sheetFormatPr defaultRowHeight="15.75" x14ac:dyDescent="0.2"/>
  <cols>
    <col min="1" max="1" width="9.140625" style="36"/>
    <col min="2" max="2" width="55.7109375" style="45" customWidth="1"/>
    <col min="3" max="3" width="33.140625" style="43" bestFit="1" customWidth="1"/>
    <col min="4" max="4" width="12" style="36" bestFit="1" customWidth="1"/>
    <col min="5" max="7" width="10.7109375" style="36" customWidth="1"/>
    <col min="8" max="8" width="55.7109375" style="36" customWidth="1"/>
    <col min="9" max="9" width="33.140625" style="36" bestFit="1" customWidth="1"/>
    <col min="10" max="13" width="10.7109375" style="36" customWidth="1"/>
    <col min="14" max="14" width="55.7109375" style="36" customWidth="1"/>
    <col min="15" max="15" width="33.140625" style="36" bestFit="1" customWidth="1"/>
    <col min="16" max="19" width="10.7109375" style="36" customWidth="1"/>
    <col min="20" max="20" width="55.7109375" style="36" customWidth="1"/>
    <col min="21" max="21" width="33.140625" style="36" bestFit="1" customWidth="1"/>
    <col min="22" max="25" width="10.7109375" style="36" customWidth="1"/>
    <col min="26" max="26" width="55.7109375" style="36" customWidth="1"/>
    <col min="27" max="27" width="33.140625" style="36" bestFit="1" customWidth="1"/>
    <col min="28" max="31" width="10.7109375" style="36" customWidth="1"/>
    <col min="32" max="32" width="55.7109375" style="36" customWidth="1"/>
    <col min="33" max="33" width="33.140625" style="36" bestFit="1" customWidth="1"/>
    <col min="34" max="37" width="10.7109375" style="36" customWidth="1"/>
    <col min="38" max="38" width="55.7109375" style="36" customWidth="1"/>
    <col min="39" max="39" width="33.140625" style="36" bestFit="1" customWidth="1"/>
    <col min="40" max="42" width="10.7109375" style="36" customWidth="1"/>
    <col min="43" max="43" width="14.5703125" style="36" bestFit="1" customWidth="1"/>
    <col min="44" max="16384" width="9.140625" style="36"/>
  </cols>
  <sheetData>
    <row r="1" spans="2:59" ht="16.5" thickBot="1" x14ac:dyDescent="0.25"/>
    <row r="2" spans="2:59" ht="17.25" thickTop="1" thickBot="1" x14ac:dyDescent="0.25">
      <c r="B2" s="112" t="s">
        <v>133</v>
      </c>
      <c r="C2" s="113" t="s">
        <v>274</v>
      </c>
    </row>
    <row r="3" spans="2:59" ht="16.5" thickTop="1" x14ac:dyDescent="0.2">
      <c r="B3" s="35"/>
      <c r="C3" s="37"/>
    </row>
    <row r="4" spans="2:59" x14ac:dyDescent="0.2">
      <c r="B4" s="155" t="str">
        <f>+CONCATENATE("Market: ",C2)</f>
        <v>Market: Albany - MULO</v>
      </c>
      <c r="C4" s="155"/>
      <c r="D4" s="155"/>
      <c r="E4" s="155"/>
      <c r="F4" s="155"/>
      <c r="G4" s="155"/>
      <c r="H4" s="155" t="str">
        <f>+B4</f>
        <v>Market: Albany - MULO</v>
      </c>
      <c r="I4" s="155"/>
      <c r="J4" s="155"/>
      <c r="K4" s="155"/>
      <c r="L4" s="155"/>
      <c r="M4" s="155"/>
      <c r="N4" s="155" t="str">
        <f>+B4</f>
        <v>Market: Albany - MULO</v>
      </c>
      <c r="O4" s="155"/>
      <c r="P4" s="155"/>
      <c r="Q4" s="155"/>
      <c r="R4" s="155"/>
      <c r="S4" s="155"/>
      <c r="T4" s="155" t="str">
        <f>+B4</f>
        <v>Market: Albany - MULO</v>
      </c>
      <c r="U4" s="155"/>
      <c r="V4" s="155"/>
      <c r="W4" s="155"/>
      <c r="X4" s="155"/>
      <c r="Y4" s="155"/>
      <c r="Z4" s="155" t="str">
        <f>+B4</f>
        <v>Market: Albany - MULO</v>
      </c>
      <c r="AA4" s="155"/>
      <c r="AB4" s="155"/>
      <c r="AC4" s="155"/>
      <c r="AD4" s="155"/>
      <c r="AE4" s="155"/>
      <c r="AF4" s="155" t="str">
        <f>+H4</f>
        <v>Market: Albany - MULO</v>
      </c>
      <c r="AG4" s="155"/>
      <c r="AH4" s="155"/>
      <c r="AI4" s="155"/>
      <c r="AJ4" s="155"/>
      <c r="AK4" s="155"/>
      <c r="AL4" s="155" t="str">
        <f>+B4</f>
        <v>Market: Albany - MULO</v>
      </c>
      <c r="AM4" s="155"/>
      <c r="AN4" s="155"/>
      <c r="AO4" s="155"/>
      <c r="AP4" s="155"/>
      <c r="AQ4" s="155"/>
      <c r="AR4" s="38"/>
      <c r="AS4" s="38"/>
      <c r="AT4" s="38"/>
      <c r="AU4" s="38"/>
      <c r="AV4" s="38"/>
      <c r="AW4" s="38"/>
      <c r="AX4" s="38"/>
      <c r="AY4" s="38"/>
      <c r="AZ4" s="38"/>
      <c r="BA4" s="38"/>
      <c r="BB4" s="38"/>
      <c r="BC4" s="38"/>
      <c r="BD4" s="38"/>
      <c r="BE4" s="38"/>
      <c r="BF4" s="38"/>
      <c r="BG4" s="38"/>
    </row>
    <row r="5" spans="2:59" s="40" customFormat="1" ht="12.75" x14ac:dyDescent="0.2">
      <c r="B5" s="156" t="str">
        <f>+Topline!A3</f>
        <v>PERIOD ENDING 10/06/2013 VS YAGO</v>
      </c>
      <c r="C5" s="156"/>
      <c r="D5" s="156"/>
      <c r="E5" s="156"/>
      <c r="F5" s="156"/>
      <c r="G5" s="156"/>
      <c r="H5" s="156" t="str">
        <f>+B5</f>
        <v>PERIOD ENDING 10/06/2013 VS YAGO</v>
      </c>
      <c r="I5" s="156"/>
      <c r="J5" s="156"/>
      <c r="K5" s="156"/>
      <c r="L5" s="156"/>
      <c r="M5" s="156"/>
      <c r="N5" s="156" t="str">
        <f>+B5</f>
        <v>PERIOD ENDING 10/06/2013 VS YAGO</v>
      </c>
      <c r="O5" s="156"/>
      <c r="P5" s="156"/>
      <c r="Q5" s="156"/>
      <c r="R5" s="156"/>
      <c r="S5" s="156"/>
      <c r="T5" s="156" t="str">
        <f>+B5</f>
        <v>PERIOD ENDING 10/06/2013 VS YAGO</v>
      </c>
      <c r="U5" s="156"/>
      <c r="V5" s="156"/>
      <c r="W5" s="156"/>
      <c r="X5" s="156"/>
      <c r="Y5" s="156"/>
      <c r="Z5" s="156" t="str">
        <f>+B5</f>
        <v>PERIOD ENDING 10/06/2013 VS YAGO</v>
      </c>
      <c r="AA5" s="156"/>
      <c r="AB5" s="156"/>
      <c r="AC5" s="156"/>
      <c r="AD5" s="156"/>
      <c r="AE5" s="156"/>
      <c r="AF5" s="156" t="str">
        <f>+H5</f>
        <v>PERIOD ENDING 10/06/2013 VS YAGO</v>
      </c>
      <c r="AG5" s="156"/>
      <c r="AH5" s="156"/>
      <c r="AI5" s="156"/>
      <c r="AJ5" s="156"/>
      <c r="AK5" s="156"/>
      <c r="AL5" s="156" t="str">
        <f>+B5</f>
        <v>PERIOD ENDING 10/06/2013 VS YAGO</v>
      </c>
      <c r="AM5" s="156"/>
      <c r="AN5" s="156"/>
      <c r="AO5" s="156"/>
      <c r="AP5" s="156"/>
      <c r="AQ5" s="156"/>
      <c r="AR5" s="39"/>
      <c r="AS5" s="39"/>
      <c r="AT5" s="39"/>
      <c r="AU5" s="39"/>
      <c r="AV5" s="39"/>
      <c r="AW5" s="39"/>
      <c r="AX5" s="39"/>
      <c r="AY5" s="39"/>
      <c r="AZ5" s="39"/>
      <c r="BA5" s="39"/>
      <c r="BB5" s="39"/>
      <c r="BC5" s="39"/>
      <c r="BD5" s="39"/>
      <c r="BE5" s="39"/>
      <c r="BF5" s="39"/>
      <c r="BG5" s="39"/>
    </row>
    <row r="6" spans="2:59" x14ac:dyDescent="0.2">
      <c r="B6" s="41"/>
      <c r="C6" s="41"/>
      <c r="D6" s="41"/>
      <c r="E6" s="41"/>
      <c r="F6" s="41"/>
      <c r="G6" s="41"/>
      <c r="H6" s="41"/>
      <c r="I6" s="41"/>
      <c r="J6" s="41"/>
      <c r="K6" s="41"/>
      <c r="L6" s="41"/>
      <c r="M6" s="41"/>
    </row>
    <row r="7" spans="2:59" x14ac:dyDescent="0.2">
      <c r="B7" s="42" t="s">
        <v>123</v>
      </c>
      <c r="D7" s="44" t="s">
        <v>119</v>
      </c>
      <c r="E7" s="44" t="s">
        <v>120</v>
      </c>
      <c r="F7" s="44" t="s">
        <v>121</v>
      </c>
      <c r="G7" s="44" t="s">
        <v>122</v>
      </c>
      <c r="H7" s="42" t="s">
        <v>127</v>
      </c>
      <c r="I7" s="43"/>
      <c r="J7" s="44" t="s">
        <v>119</v>
      </c>
      <c r="K7" s="44" t="s">
        <v>120</v>
      </c>
      <c r="L7" s="44" t="s">
        <v>121</v>
      </c>
      <c r="M7" s="44" t="s">
        <v>122</v>
      </c>
      <c r="N7" s="42" t="s">
        <v>126</v>
      </c>
      <c r="O7" s="43"/>
      <c r="P7" s="44" t="s">
        <v>119</v>
      </c>
      <c r="Q7" s="44" t="s">
        <v>120</v>
      </c>
      <c r="R7" s="44" t="s">
        <v>121</v>
      </c>
      <c r="S7" s="44" t="s">
        <v>122</v>
      </c>
      <c r="T7" s="42" t="s">
        <v>129</v>
      </c>
      <c r="U7" s="43"/>
      <c r="V7" s="44" t="s">
        <v>119</v>
      </c>
      <c r="W7" s="44" t="s">
        <v>120</v>
      </c>
      <c r="X7" s="44" t="s">
        <v>121</v>
      </c>
      <c r="Y7" s="44" t="s">
        <v>122</v>
      </c>
      <c r="Z7" s="42" t="s">
        <v>130</v>
      </c>
      <c r="AA7" s="43"/>
      <c r="AB7" s="44" t="s">
        <v>119</v>
      </c>
      <c r="AC7" s="44" t="s">
        <v>120</v>
      </c>
      <c r="AD7" s="44" t="s">
        <v>121</v>
      </c>
      <c r="AE7" s="44" t="s">
        <v>122</v>
      </c>
      <c r="AF7" s="42" t="s">
        <v>132</v>
      </c>
      <c r="AG7" s="43"/>
      <c r="AH7" s="44" t="s">
        <v>119</v>
      </c>
      <c r="AI7" s="44" t="s">
        <v>120</v>
      </c>
      <c r="AJ7" s="44" t="s">
        <v>121</v>
      </c>
      <c r="AK7" s="44" t="s">
        <v>122</v>
      </c>
      <c r="AL7" s="42" t="s">
        <v>131</v>
      </c>
      <c r="AM7" s="43"/>
      <c r="AN7" s="44" t="s">
        <v>119</v>
      </c>
      <c r="AO7" s="44" t="s">
        <v>120</v>
      </c>
      <c r="AP7" s="44" t="s">
        <v>121</v>
      </c>
      <c r="AQ7" s="44" t="s">
        <v>122</v>
      </c>
    </row>
    <row r="8" spans="2:59" x14ac:dyDescent="0.2">
      <c r="B8" s="45" t="s">
        <v>105</v>
      </c>
      <c r="C8" s="37" t="str">
        <f>+$C$2</f>
        <v>Albany - MULO</v>
      </c>
      <c r="D8" s="46">
        <f>+VLOOKUP($C8,DATA!$G$7:$AR$56,25,FALSE)</f>
        <v>2.8101559245660372E-2</v>
      </c>
      <c r="E8" s="46">
        <f>+VLOOKUP($C8,DATA!$G$7:$AR$56,29,FALSE)</f>
        <v>2.2586318636997945E-2</v>
      </c>
      <c r="F8" s="46">
        <f>+VLOOKUP($C8,DATA!$G$7:$AR$56,33,FALSE)</f>
        <v>2.227724511635145E-2</v>
      </c>
      <c r="G8" s="46">
        <f>+VLOOKUP($C8,DATA!$G$7:$AR$56,37,FALSE)</f>
        <v>2.4719111073821846E-2</v>
      </c>
      <c r="H8" s="45" t="s">
        <v>105</v>
      </c>
      <c r="I8" s="37" t="str">
        <f>+$C$8</f>
        <v>Albany - MULO</v>
      </c>
      <c r="J8" s="47">
        <f>+VLOOKUP($C8,DATA!$G$310:$AU$368,3,FALSE)</f>
        <v>0.158</v>
      </c>
      <c r="K8" s="47">
        <f>+VLOOKUP($C8,DATA!$G$310:$AU$368,13,FALSE)</f>
        <v>7.9000000000000001E-2</v>
      </c>
      <c r="L8" s="47">
        <f>+VLOOKUP($C8,DATA!$G$310:$AU$368,23,FALSE)</f>
        <v>5.8999999999999997E-2</v>
      </c>
      <c r="M8" s="47">
        <f>+VLOOKUP($C8,DATA!$G$310:$AU$368,33,FALSE)</f>
        <v>3.9E-2</v>
      </c>
      <c r="N8" s="45" t="s">
        <v>105</v>
      </c>
      <c r="O8" s="37" t="str">
        <f>+$C$8</f>
        <v>Albany - MULO</v>
      </c>
      <c r="P8" s="47">
        <f>+VLOOKUP($C8,DATA!$G$133:$AU$191,3,FALSE)</f>
        <v>8.6999999999999994E-2</v>
      </c>
      <c r="Q8" s="47">
        <f>+VLOOKUP($C8,DATA!$G$133:$AU$191,13,FALSE)</f>
        <v>1.7000000000000001E-2</v>
      </c>
      <c r="R8" s="47">
        <f>+VLOOKUP($C8,DATA!$G$133:$AU$191,23,FALSE)</f>
        <v>2.3E-2</v>
      </c>
      <c r="S8" s="47">
        <f>+VLOOKUP($C8,DATA!$G$133:$AU$191,33,FALSE)</f>
        <v>5.6000000000000001E-2</v>
      </c>
      <c r="T8" s="45" t="s">
        <v>105</v>
      </c>
      <c r="U8" s="37" t="str">
        <f>+$C$8</f>
        <v>Albany - MULO</v>
      </c>
      <c r="V8" s="47">
        <f>+VLOOKUP($C8,DATA!$G$731:$AU$789,3,FALSE)</f>
        <v>0.109</v>
      </c>
      <c r="W8" s="47">
        <f>+VLOOKUP($C8,DATA!$G$731:$AU$789,13,FALSE)</f>
        <v>0.114</v>
      </c>
      <c r="X8" s="47">
        <f>+VLOOKUP($C8,DATA!$G$731:$AU$789,23,FALSE)</f>
        <v>0.16400000000000001</v>
      </c>
      <c r="Y8" s="47">
        <f>+VLOOKUP($C8,DATA!$G$731:$AU$789,33,FALSE)</f>
        <v>0.185</v>
      </c>
      <c r="Z8" s="45" t="s">
        <v>105</v>
      </c>
      <c r="AA8" s="37" t="str">
        <f>+$C$8</f>
        <v>Albany - MULO</v>
      </c>
      <c r="AB8" s="47">
        <f>+VLOOKUP($C8,DATA!$G$790:$AU$848,3,FALSE)</f>
        <v>5.2999999999999999E-2</v>
      </c>
      <c r="AC8" s="47">
        <f>+VLOOKUP($C8,DATA!$G$790:$AU$848,13,FALSE)</f>
        <v>-9.4E-2</v>
      </c>
      <c r="AD8" s="47">
        <f>+VLOOKUP($C8,DATA!$G$790:$AU$848,23,FALSE)</f>
        <v>-0.123</v>
      </c>
      <c r="AE8" s="47">
        <f>+VLOOKUP($C8,DATA!$G$790:$AU$848,33,FALSE)</f>
        <v>-9.8000000000000004E-2</v>
      </c>
      <c r="AF8" s="45" t="s">
        <v>105</v>
      </c>
      <c r="AG8" s="37" t="str">
        <f>+$C$8</f>
        <v>Albany - MULO</v>
      </c>
      <c r="AH8" s="47">
        <f>+VLOOKUP($C8,DATA!$G$251:$AU$309,3,FALSE)</f>
        <v>2.5000000000000001E-2</v>
      </c>
      <c r="AI8" s="47">
        <f>+VLOOKUP($C8,DATA!$G$251:$AU$309,13,FALSE)</f>
        <v>5.0999999999999997E-2</v>
      </c>
      <c r="AJ8" s="47">
        <f>+VLOOKUP($C8,DATA!$G$251:$AU$309,23,FALSE)</f>
        <v>6.8000000000000005E-2</v>
      </c>
      <c r="AK8" s="47">
        <f>+VLOOKUP($C8,DATA!$G$251:$AU$309,33,FALSE)</f>
        <v>0.125</v>
      </c>
      <c r="AL8" s="45" t="s">
        <v>105</v>
      </c>
      <c r="AM8" s="37" t="str">
        <f>+$C$8</f>
        <v>Albany - MULO</v>
      </c>
      <c r="AN8" s="47">
        <f>+VLOOKUP($C8,DATA!$G$192:$AU$250,3,FALSE)</f>
        <v>0</v>
      </c>
      <c r="AO8" s="47">
        <f>+VLOOKUP($C8,DATA!$G$192:$AU$250,13,FALSE)</f>
        <v>0</v>
      </c>
      <c r="AP8" s="47">
        <f>+VLOOKUP($C8,DATA!$G$192:$AU$250,23,FALSE)</f>
        <v>0</v>
      </c>
      <c r="AQ8" s="47">
        <f>+VLOOKUP($C8,DATA!$G$192:$AU$250,33,FALSE)</f>
        <v>0</v>
      </c>
    </row>
    <row r="9" spans="2:59" x14ac:dyDescent="0.2">
      <c r="B9" s="45" t="s">
        <v>118</v>
      </c>
      <c r="C9" s="43" t="str">
        <f>+VLOOKUP(C8,LIST!$A$2:$B$51,2,FALSE)</f>
        <v>Northeast - MULO</v>
      </c>
      <c r="D9" s="46">
        <f>+VLOOKUP($C9,DATA!$G$57:$AR$65,25,FALSE)</f>
        <v>2.0623617897956859E-2</v>
      </c>
      <c r="E9" s="46">
        <f>+VLOOKUP($C9,DATA!$G$57:$AR$65,29,FALSE)</f>
        <v>1.8058613425060176E-2</v>
      </c>
      <c r="F9" s="46">
        <f>+VLOOKUP($C9,DATA!$G$57:$AR$65,33,FALSE)</f>
        <v>1.8036129346482473E-2</v>
      </c>
      <c r="G9" s="46">
        <f>+VLOOKUP($C9,DATA!$G$57:$AR$65,37,FALSE)</f>
        <v>2.0188029084807445E-2</v>
      </c>
      <c r="H9" s="45" t="s">
        <v>118</v>
      </c>
      <c r="I9" s="43" t="str">
        <f>+$C$9</f>
        <v>Northeast - MULO</v>
      </c>
      <c r="J9" s="47">
        <f>+VLOOKUP($C9,DATA!$G$310:$AU$368,3,FALSE)</f>
        <v>0</v>
      </c>
      <c r="K9" s="47">
        <f>+VLOOKUP($C9,DATA!$G$310:$AU$368,13,FALSE)</f>
        <v>1.9E-2</v>
      </c>
      <c r="L9" s="47">
        <f>+VLOOKUP($C9,DATA!$G$310:$AU$368,23,FALSE)</f>
        <v>8.9999999999999993E-3</v>
      </c>
      <c r="M9" s="47">
        <f>+VLOOKUP($C9,DATA!$G$310:$AU$368,33,FALSE)</f>
        <v>-8.0000000000000002E-3</v>
      </c>
      <c r="N9" s="45" t="s">
        <v>118</v>
      </c>
      <c r="O9" s="43" t="str">
        <f>+$C$9</f>
        <v>Northeast - MULO</v>
      </c>
      <c r="P9" s="47">
        <f>+VLOOKUP($C9,DATA!$G$133:$AU$191,3,FALSE)</f>
        <v>-3.7999999999999999E-2</v>
      </c>
      <c r="Q9" s="47">
        <f>+VLOOKUP($C9,DATA!$G$133:$AU$191,13,FALSE)</f>
        <v>-4.4999999999999998E-2</v>
      </c>
      <c r="R9" s="47">
        <f>+VLOOKUP($C9,DATA!$G$133:$AU$191,23,FALSE)</f>
        <v>-2.1000000000000001E-2</v>
      </c>
      <c r="S9" s="47">
        <f>+VLOOKUP($C9,DATA!$G$133:$AU$191,33,FALSE)</f>
        <v>1.7000000000000001E-2</v>
      </c>
      <c r="T9" s="45" t="s">
        <v>118</v>
      </c>
      <c r="U9" s="43" t="str">
        <f>+$C$9</f>
        <v>Northeast - MULO</v>
      </c>
      <c r="V9" s="47">
        <f>+VLOOKUP($C9,DATA!$G$731:$AU$789,3,FALSE)</f>
        <v>-7.0000000000000007E-2</v>
      </c>
      <c r="W9" s="47">
        <f>+VLOOKUP($C9,DATA!$G$731:$AU$789,13,FALSE)</f>
        <v>-0.06</v>
      </c>
      <c r="X9" s="47">
        <f>+VLOOKUP($C9,DATA!$G$731:$AU$789,23,FALSE)</f>
        <v>-0.03</v>
      </c>
      <c r="Y9" s="47">
        <f>+VLOOKUP($C9,DATA!$G$731:$AU$789,33,FALSE)</f>
        <v>2.4E-2</v>
      </c>
      <c r="Z9" s="45" t="s">
        <v>118</v>
      </c>
      <c r="AA9" s="43" t="str">
        <f>+$C$9</f>
        <v>Northeast - MULO</v>
      </c>
      <c r="AB9" s="47">
        <f>+VLOOKUP($C9,DATA!$G$790:$AU$848,3,FALSE)</f>
        <v>5.6000000000000001E-2</v>
      </c>
      <c r="AC9" s="47">
        <f>+VLOOKUP($C9,DATA!$G$790:$AU$848,13,FALSE)</f>
        <v>-0.01</v>
      </c>
      <c r="AD9" s="47">
        <f>+VLOOKUP($C9,DATA!$G$790:$AU$848,23,FALSE)</f>
        <v>-2E-3</v>
      </c>
      <c r="AE9" s="47">
        <f>+VLOOKUP($C9,DATA!$G$790:$AU$848,33,FALSE)</f>
        <v>0</v>
      </c>
      <c r="AF9" s="45" t="s">
        <v>118</v>
      </c>
      <c r="AG9" s="43" t="str">
        <f>+$C$9</f>
        <v>Northeast - MULO</v>
      </c>
      <c r="AH9" s="47">
        <f>+VLOOKUP($C9,DATA!$G$251:$AU$309,3,FALSE)</f>
        <v>0.11899999999999999</v>
      </c>
      <c r="AI9" s="47">
        <f>+VLOOKUP($C9,DATA!$G$251:$AU$309,13,FALSE)</f>
        <v>0.184</v>
      </c>
      <c r="AJ9" s="47">
        <f>+VLOOKUP($C9,DATA!$G$251:$AU$309,23,FALSE)</f>
        <v>0.183</v>
      </c>
      <c r="AK9" s="47">
        <f>+VLOOKUP($C9,DATA!$G$251:$AU$309,33,FALSE)</f>
        <v>0.17499999999999999</v>
      </c>
      <c r="AL9" s="45" t="s">
        <v>118</v>
      </c>
      <c r="AM9" s="43" t="str">
        <f>+$C$9</f>
        <v>Northeast - MULO</v>
      </c>
      <c r="AN9" s="47">
        <f>+VLOOKUP($C9,DATA!$G$192:$AU$250,3,FALSE)</f>
        <v>0.35499999999999998</v>
      </c>
      <c r="AO9" s="47">
        <f>+VLOOKUP($C9,DATA!$G$192:$AU$250,13,FALSE)</f>
        <v>-8.5000000000000006E-2</v>
      </c>
      <c r="AP9" s="47">
        <f>+VLOOKUP($C9,DATA!$G$192:$AU$250,23,FALSE)</f>
        <v>-0.127</v>
      </c>
      <c r="AQ9" s="47">
        <f>+VLOOKUP($C9,DATA!$G$192:$AU$250,33,FALSE)</f>
        <v>-0.08</v>
      </c>
    </row>
    <row r="10" spans="2:59" x14ac:dyDescent="0.2">
      <c r="C10" s="43" t="s">
        <v>330</v>
      </c>
      <c r="D10" s="46">
        <f>+VLOOKUP($C10,DATA!$G$54:$AR$65,25,FALSE)</f>
        <v>1.9168133124520457E-2</v>
      </c>
      <c r="E10" s="46">
        <f>+VLOOKUP($C10,DATA!$G$54:$AR$65,29,FALSE)</f>
        <v>1.7663723891538835E-2</v>
      </c>
      <c r="F10" s="46">
        <f>+VLOOKUP($C10,DATA!$G$54:$AR$65,33,FALSE)</f>
        <v>1.7690384331428412E-2</v>
      </c>
      <c r="G10" s="46">
        <f>+VLOOKUP($C10,DATA!$G$54:$AR$65,37,FALSE)</f>
        <v>1.9345128826406412E-2</v>
      </c>
      <c r="H10" s="45"/>
      <c r="I10" s="43" t="s">
        <v>330</v>
      </c>
      <c r="J10" s="47">
        <f>+VLOOKUP($C10,DATA!$G$310:$AU$368,3,FALSE)</f>
        <v>-1.9E-2</v>
      </c>
      <c r="K10" s="47">
        <f>+VLOOKUP($C10,DATA!$G$310:$AU$368,13,FALSE)</f>
        <v>-4.0000000000000001E-3</v>
      </c>
      <c r="L10" s="47">
        <f>+VLOOKUP($C10,DATA!$G$310:$AU$368,23,FALSE)</f>
        <v>1E-3</v>
      </c>
      <c r="M10" s="47">
        <f>+VLOOKUP($C10,DATA!$G$310:$AU$368,33,FALSE)</f>
        <v>-7.0000000000000001E-3</v>
      </c>
      <c r="N10" s="45"/>
      <c r="O10" s="43" t="s">
        <v>330</v>
      </c>
      <c r="P10" s="47">
        <f>+VLOOKUP($C10,DATA!$G$133:$AU$191,3,FALSE)</f>
        <v>9.9000000000000005E-2</v>
      </c>
      <c r="Q10" s="47">
        <f>+VLOOKUP($C10,DATA!$G$133:$AU$191,13,FALSE)</f>
        <v>8.6999999999999994E-2</v>
      </c>
      <c r="R10" s="47">
        <f>+VLOOKUP($C10,DATA!$G$133:$AU$191,23,FALSE)</f>
        <v>9.8000000000000004E-2</v>
      </c>
      <c r="S10" s="47">
        <f>+VLOOKUP($C10,DATA!$G$133:$AU$191,33,FALSE)</f>
        <v>0.11600000000000001</v>
      </c>
      <c r="T10" s="45"/>
      <c r="U10" s="43" t="s">
        <v>330</v>
      </c>
      <c r="V10" s="47">
        <f>+VLOOKUP($C10,DATA!$G$731:$AU$789,3,FALSE)</f>
        <v>-4.0000000000000001E-3</v>
      </c>
      <c r="W10" s="47">
        <f>+VLOOKUP($C10,DATA!$G$731:$AU$789,13,FALSE)</f>
        <v>-6.0000000000000001E-3</v>
      </c>
      <c r="X10" s="47">
        <f>+VLOOKUP($C10,DATA!$G$731:$AU$789,23,FALSE)</f>
        <v>1.4999999999999999E-2</v>
      </c>
      <c r="Y10" s="47">
        <f>+VLOOKUP($C10,DATA!$G$731:$AU$789,33,FALSE)</f>
        <v>5.0999999999999997E-2</v>
      </c>
      <c r="Z10" s="45"/>
      <c r="AA10" s="43" t="s">
        <v>330</v>
      </c>
      <c r="AB10" s="47">
        <f>+VLOOKUP($C10,DATA!$G$790:$AU$848,3,FALSE)</f>
        <v>0.42899999999999999</v>
      </c>
      <c r="AC10" s="47">
        <f>+VLOOKUP($C10,DATA!$G$790:$AU$848,13,FALSE)</f>
        <v>0.34699999999999998</v>
      </c>
      <c r="AD10" s="47">
        <f>+VLOOKUP($C10,DATA!$G$790:$AU$848,23,FALSE)</f>
        <v>0.316</v>
      </c>
      <c r="AE10" s="47">
        <f>+VLOOKUP($C10,DATA!$G$790:$AU$848,33,FALSE)</f>
        <v>0.313</v>
      </c>
      <c r="AF10" s="45"/>
      <c r="AG10" s="43" t="s">
        <v>330</v>
      </c>
      <c r="AH10" s="47">
        <f>+VLOOKUP($C10,DATA!$G$251:$AU$309,3,FALSE)</f>
        <v>0.223</v>
      </c>
      <c r="AI10" s="47">
        <f>+VLOOKUP($C10,DATA!$G$251:$AU$309,13,FALSE)</f>
        <v>0.23300000000000001</v>
      </c>
      <c r="AJ10" s="47">
        <f>+VLOOKUP($C10,DATA!$G$251:$AU$309,23,FALSE)</f>
        <v>0.23599999999999999</v>
      </c>
      <c r="AK10" s="47">
        <f>+VLOOKUP($C10,DATA!$G$251:$AU$309,33,FALSE)</f>
        <v>0.21</v>
      </c>
      <c r="AL10" s="45"/>
      <c r="AM10" s="43" t="s">
        <v>330</v>
      </c>
      <c r="AN10" s="47">
        <f>+VLOOKUP($C10,DATA!$G$192:$AU$250,3,FALSE)</f>
        <v>0.39500000000000002</v>
      </c>
      <c r="AO10" s="47">
        <f>+VLOOKUP($C10,DATA!$G$192:$AU$250,13,FALSE)</f>
        <v>0.217</v>
      </c>
      <c r="AP10" s="47">
        <f>+VLOOKUP($C10,DATA!$G$192:$AU$250,23,FALSE)</f>
        <v>0.10100000000000001</v>
      </c>
      <c r="AQ10" s="47">
        <f>+VLOOKUP($C10,DATA!$G$192:$AU$250,33,FALSE)</f>
        <v>6.6000000000000003E-2</v>
      </c>
    </row>
    <row r="11" spans="2:59" x14ac:dyDescent="0.2">
      <c r="H11" s="45"/>
      <c r="N11" s="45"/>
      <c r="T11" s="45"/>
      <c r="Z11" s="45"/>
      <c r="AF11" s="45"/>
      <c r="AL11" s="45"/>
    </row>
    <row r="12" spans="2:59" x14ac:dyDescent="0.2">
      <c r="B12" s="42" t="s">
        <v>124</v>
      </c>
      <c r="D12" s="44" t="s">
        <v>119</v>
      </c>
      <c r="E12" s="44" t="s">
        <v>120</v>
      </c>
      <c r="F12" s="44" t="s">
        <v>121</v>
      </c>
      <c r="G12" s="44" t="s">
        <v>122</v>
      </c>
      <c r="H12" s="42" t="s">
        <v>136</v>
      </c>
      <c r="I12" s="43"/>
      <c r="J12" s="44" t="s">
        <v>119</v>
      </c>
      <c r="K12" s="44" t="s">
        <v>120</v>
      </c>
      <c r="L12" s="44" t="s">
        <v>121</v>
      </c>
      <c r="M12" s="44" t="s">
        <v>122</v>
      </c>
      <c r="N12" s="42" t="s">
        <v>135</v>
      </c>
      <c r="O12" s="43"/>
      <c r="P12" s="44" t="s">
        <v>119</v>
      </c>
      <c r="Q12" s="44" t="s">
        <v>120</v>
      </c>
      <c r="R12" s="44" t="s">
        <v>121</v>
      </c>
      <c r="S12" s="44" t="s">
        <v>122</v>
      </c>
      <c r="T12" s="42" t="s">
        <v>134</v>
      </c>
      <c r="U12" s="43"/>
      <c r="V12" s="44" t="s">
        <v>119</v>
      </c>
      <c r="W12" s="44" t="s">
        <v>120</v>
      </c>
      <c r="X12" s="44" t="s">
        <v>121</v>
      </c>
      <c r="Y12" s="44" t="s">
        <v>122</v>
      </c>
      <c r="Z12" s="42" t="s">
        <v>137</v>
      </c>
      <c r="AA12" s="43"/>
      <c r="AB12" s="44" t="s">
        <v>119</v>
      </c>
      <c r="AC12" s="44" t="s">
        <v>120</v>
      </c>
      <c r="AD12" s="44" t="s">
        <v>121</v>
      </c>
      <c r="AE12" s="44" t="s">
        <v>122</v>
      </c>
      <c r="AF12" s="42" t="s">
        <v>138</v>
      </c>
      <c r="AG12" s="43"/>
      <c r="AH12" s="44" t="s">
        <v>119</v>
      </c>
      <c r="AI12" s="44" t="s">
        <v>120</v>
      </c>
      <c r="AJ12" s="44" t="s">
        <v>121</v>
      </c>
      <c r="AK12" s="44" t="s">
        <v>122</v>
      </c>
      <c r="AL12" s="42" t="s">
        <v>139</v>
      </c>
      <c r="AM12" s="43"/>
      <c r="AN12" s="44" t="s">
        <v>119</v>
      </c>
      <c r="AO12" s="44" t="s">
        <v>120</v>
      </c>
      <c r="AP12" s="44" t="s">
        <v>121</v>
      </c>
      <c r="AQ12" s="44" t="s">
        <v>122</v>
      </c>
    </row>
    <row r="13" spans="2:59" x14ac:dyDescent="0.2">
      <c r="B13" s="45" t="s">
        <v>105</v>
      </c>
      <c r="C13" s="37" t="str">
        <f>+$C$8</f>
        <v>Albany - MULO</v>
      </c>
      <c r="D13" s="47">
        <f>+VLOOKUP($C13,DATA!$G$7:$AR$56,19,FALSE)</f>
        <v>8.1701991379968447E-2</v>
      </c>
      <c r="E13" s="47">
        <f>+VLOOKUP($C13,DATA!$G$7:$AR$56,20,FALSE)</f>
        <v>8.1425480017368698E-2</v>
      </c>
      <c r="F13" s="47">
        <f>+VLOOKUP($C13,DATA!$G$7:$AR$56,21,FALSE)</f>
        <v>7.9039768504600996E-2</v>
      </c>
      <c r="G13" s="47">
        <f>+VLOOKUP($C13,DATA!$G$7:$AR$56,22,FALSE)</f>
        <v>8.2826016801539046E-2</v>
      </c>
      <c r="H13" s="45" t="s">
        <v>105</v>
      </c>
      <c r="I13" s="37" t="str">
        <f>+$C$8</f>
        <v>Albany - MULO</v>
      </c>
      <c r="J13" s="47">
        <f>+VLOOKUP($C13,DATA!$G$310:$AU$368,5,FALSE)</f>
        <v>6.3E-2</v>
      </c>
      <c r="K13" s="47">
        <f>+VLOOKUP($C13,DATA!$G$310:$AU$368,15,FALSE)</f>
        <v>0.04</v>
      </c>
      <c r="L13" s="47">
        <f>+VLOOKUP($C13,DATA!$G$310:$AU$368,25,FALSE)</f>
        <v>4.5999999999999999E-2</v>
      </c>
      <c r="M13" s="47">
        <f>+VLOOKUP($C13,DATA!$G$310:$AU$368,35,FALSE)</f>
        <v>2.1999999999999999E-2</v>
      </c>
      <c r="N13" s="45" t="s">
        <v>105</v>
      </c>
      <c r="O13" s="37" t="str">
        <f>+$C$8</f>
        <v>Albany - MULO</v>
      </c>
      <c r="P13" s="47">
        <f>+VLOOKUP($C13,DATA!$G$133:$AU$191,5,FALSE)</f>
        <v>0.14599999999999999</v>
      </c>
      <c r="Q13" s="47">
        <f>+VLOOKUP($C13,DATA!$G$133:$AU$191,15,FALSE)</f>
        <v>5.7000000000000002E-2</v>
      </c>
      <c r="R13" s="47">
        <f>+VLOOKUP($C13,DATA!$G$133:$AU$191,25,FALSE)</f>
        <v>7.4999999999999997E-2</v>
      </c>
      <c r="S13" s="47">
        <f>+VLOOKUP($C13,DATA!$G$133:$AU$191,35,FALSE)</f>
        <v>0.108</v>
      </c>
      <c r="T13" s="45" t="s">
        <v>105</v>
      </c>
      <c r="U13" s="37" t="str">
        <f>+$C$8</f>
        <v>Albany - MULO</v>
      </c>
      <c r="V13" s="47">
        <f>+VLOOKUP($C13,DATA!$G$731:$AU$789,5,FALSE)</f>
        <v>8.5000000000000006E-2</v>
      </c>
      <c r="W13" s="47">
        <f>+VLOOKUP($C13,DATA!$G$731:$AU$789,15,FALSE)</f>
        <v>0.10199999999999999</v>
      </c>
      <c r="X13" s="47">
        <f>+VLOOKUP($C13,DATA!$G$731:$AU$789,25,FALSE)</f>
        <v>0.17599999999999999</v>
      </c>
      <c r="Y13" s="47">
        <f>+VLOOKUP($C13,DATA!$G$731:$AU$789,35,FALSE)</f>
        <v>0.19500000000000001</v>
      </c>
      <c r="Z13" s="45" t="s">
        <v>105</v>
      </c>
      <c r="AA13" s="37" t="str">
        <f>+$C$8</f>
        <v>Albany - MULO</v>
      </c>
      <c r="AB13" s="47">
        <f>+VLOOKUP($C13,DATA!$G$790:$AU$848,5,FALSE)</f>
        <v>0.24399999999999999</v>
      </c>
      <c r="AC13" s="47">
        <f>+VLOOKUP($C13,DATA!$G$790:$AU$848,15,FALSE)</f>
        <v>2E-3</v>
      </c>
      <c r="AD13" s="47">
        <f>+VLOOKUP($C13,DATA!$G$790:$AU$848,25,FALSE)</f>
        <v>-3.6999999999999998E-2</v>
      </c>
      <c r="AE13" s="47">
        <f>+VLOOKUP($C13,DATA!$G$790:$AU$848,35,FALSE)</f>
        <v>-7.0000000000000001E-3</v>
      </c>
      <c r="AF13" s="45" t="s">
        <v>105</v>
      </c>
      <c r="AG13" s="37" t="str">
        <f>+$C$8</f>
        <v>Albany - MULO</v>
      </c>
      <c r="AH13" s="47">
        <f>+VLOOKUP($C13,DATA!$G$251:$AU$309,5,FALSE)</f>
        <v>-8.9999999999999993E-3</v>
      </c>
      <c r="AI13" s="47">
        <f>+VLOOKUP($C13,DATA!$G$251:$AU$309,15,FALSE)</f>
        <v>2.4E-2</v>
      </c>
      <c r="AJ13" s="47">
        <f>+VLOOKUP($C13,DATA!$G$251:$AU$309,25,FALSE)</f>
        <v>5.0999999999999997E-2</v>
      </c>
      <c r="AK13" s="47">
        <f>+VLOOKUP($C13,DATA!$G$251:$AU$309,35,FALSE)</f>
        <v>9.9000000000000005E-2</v>
      </c>
      <c r="AL13" s="45" t="s">
        <v>105</v>
      </c>
      <c r="AM13" s="37" t="str">
        <f>+$C$8</f>
        <v>Albany - MULO</v>
      </c>
      <c r="AN13" s="47">
        <f>+VLOOKUP($C13,DATA!$G$192:$AU$250,5,FALSE)</f>
        <v>0</v>
      </c>
      <c r="AO13" s="47">
        <f>+VLOOKUP($C13,DATA!$G$192:$AU$250,15,FALSE)</f>
        <v>0</v>
      </c>
      <c r="AP13" s="47">
        <f>+VLOOKUP($C13,DATA!$G$192:$AU$250,25,FALSE)</f>
        <v>0</v>
      </c>
      <c r="AQ13" s="47">
        <f>+VLOOKUP($C13,DATA!$G$192:$AU$250,35,FALSE)</f>
        <v>0</v>
      </c>
    </row>
    <row r="14" spans="2:59" x14ac:dyDescent="0.2">
      <c r="B14" s="45" t="s">
        <v>118</v>
      </c>
      <c r="C14" s="43" t="str">
        <f>+$C$9</f>
        <v>Northeast - MULO</v>
      </c>
      <c r="D14" s="47">
        <f>+VLOOKUP($C14,DATA!$G$57:$AR$65,19,FALSE)</f>
        <v>5.9214442346653129E-2</v>
      </c>
      <c r="E14" s="47">
        <f>+VLOOKUP($C14,DATA!$G$57:$AR$65,20,FALSE)</f>
        <v>6.9959212628789388E-2</v>
      </c>
      <c r="F14" s="47">
        <f>+VLOOKUP($C14,DATA!$G$57:$AR$65,21,FALSE)</f>
        <v>6.935128325345824E-2</v>
      </c>
      <c r="G14" s="47">
        <f>+VLOOKUP($C14,DATA!$G$57:$AR$65,22,FALSE)</f>
        <v>7.9120839047150351E-2</v>
      </c>
      <c r="H14" s="45" t="s">
        <v>118</v>
      </c>
      <c r="I14" s="43" t="str">
        <f>+$C$9</f>
        <v>Northeast - MULO</v>
      </c>
      <c r="J14" s="47">
        <f>+VLOOKUP($C14,DATA!$G$310:$AU$368,5,FALSE)</f>
        <v>1.0999999999999999E-2</v>
      </c>
      <c r="K14" s="47">
        <f>+VLOOKUP($C14,DATA!$G$310:$AU$368,15,FALSE)</f>
        <v>4.7E-2</v>
      </c>
      <c r="L14" s="47">
        <f>+VLOOKUP($C14,DATA!$G$310:$AU$368,25,FALSE)</f>
        <v>4.2999999999999997E-2</v>
      </c>
      <c r="M14" s="47">
        <f>+VLOOKUP($C14,DATA!$G$310:$AU$368,35,FALSE)</f>
        <v>6.0000000000000001E-3</v>
      </c>
      <c r="N14" s="45" t="s">
        <v>118</v>
      </c>
      <c r="O14" s="43" t="str">
        <f>+$C$9</f>
        <v>Northeast - MULO</v>
      </c>
      <c r="P14" s="47">
        <f>+VLOOKUP($C14,DATA!$G$133:$AU$191,5,FALSE)</f>
        <v>1.7999999999999999E-2</v>
      </c>
      <c r="Q14" s="47">
        <f>+VLOOKUP($C14,DATA!$G$133:$AU$191,15,FALSE)</f>
        <v>5.0000000000000001E-3</v>
      </c>
      <c r="R14" s="47">
        <f>+VLOOKUP($C14,DATA!$G$133:$AU$191,25,FALSE)</f>
        <v>2.5000000000000001E-2</v>
      </c>
      <c r="S14" s="47">
        <f>+VLOOKUP($C14,DATA!$G$133:$AU$191,35,FALSE)</f>
        <v>5.0999999999999997E-2</v>
      </c>
      <c r="T14" s="45" t="s">
        <v>118</v>
      </c>
      <c r="U14" s="43" t="str">
        <f>+$C$9</f>
        <v>Northeast - MULO</v>
      </c>
      <c r="V14" s="47">
        <f>+VLOOKUP($C14,DATA!$G$731:$AU$789,5,FALSE)</f>
        <v>-5.8000000000000003E-2</v>
      </c>
      <c r="W14" s="47">
        <f>+VLOOKUP($C14,DATA!$G$731:$AU$789,15,FALSE)</f>
        <v>-0.05</v>
      </c>
      <c r="X14" s="47">
        <f>+VLOOKUP($C14,DATA!$G$731:$AU$789,25,FALSE)</f>
        <v>-1.4999999999999999E-2</v>
      </c>
      <c r="Y14" s="47">
        <f>+VLOOKUP($C14,DATA!$G$731:$AU$789,35,FALSE)</f>
        <v>4.4999999999999998E-2</v>
      </c>
      <c r="Z14" s="45" t="s">
        <v>118</v>
      </c>
      <c r="AA14" s="43" t="str">
        <f>+$C$9</f>
        <v>Northeast - MULO</v>
      </c>
      <c r="AB14" s="47">
        <f>+VLOOKUP($C14,DATA!$G$790:$AU$848,5,FALSE)</f>
        <v>0.27900000000000003</v>
      </c>
      <c r="AC14" s="47">
        <f>+VLOOKUP($C14,DATA!$G$790:$AU$848,15,FALSE)</f>
        <v>0.151</v>
      </c>
      <c r="AD14" s="47">
        <f>+VLOOKUP($C14,DATA!$G$790:$AU$848,25,FALSE)</f>
        <v>0.125</v>
      </c>
      <c r="AE14" s="47">
        <f>+VLOOKUP($C14,DATA!$G$790:$AU$848,35,FALSE)</f>
        <v>7.0000000000000007E-2</v>
      </c>
      <c r="AF14" s="45" t="s">
        <v>118</v>
      </c>
      <c r="AG14" s="43" t="str">
        <f>+$C$9</f>
        <v>Northeast - MULO</v>
      </c>
      <c r="AH14" s="47">
        <f>+VLOOKUP($C14,DATA!$G$251:$AU$309,5,FALSE)</f>
        <v>0.49</v>
      </c>
      <c r="AI14" s="47">
        <f>+VLOOKUP($C14,DATA!$G$251:$AU$309,15,FALSE)</f>
        <v>0.66600000000000004</v>
      </c>
      <c r="AJ14" s="47">
        <f>+VLOOKUP($C14,DATA!$G$251:$AU$309,25,FALSE)</f>
        <v>0.55900000000000005</v>
      </c>
      <c r="AK14" s="47">
        <f>+VLOOKUP($C14,DATA!$G$251:$AU$309,35,FALSE)</f>
        <v>0.41899999999999998</v>
      </c>
      <c r="AL14" s="45" t="s">
        <v>118</v>
      </c>
      <c r="AM14" s="43" t="str">
        <f>+$C$9</f>
        <v>Northeast - MULO</v>
      </c>
      <c r="AN14" s="47">
        <f>+VLOOKUP($C14,DATA!$G$192:$AU$250,5,FALSE)</f>
        <v>0</v>
      </c>
      <c r="AO14" s="47">
        <f>+VLOOKUP($C14,DATA!$G$192:$AU$250,15,FALSE)</f>
        <v>-0.36799999999999999</v>
      </c>
      <c r="AP14" s="47">
        <f>+VLOOKUP($C14,DATA!$G$192:$AU$250,25,FALSE)</f>
        <v>-0.4</v>
      </c>
      <c r="AQ14" s="47">
        <f>+VLOOKUP($C14,DATA!$G$192:$AU$250,35,FALSE)</f>
        <v>-0.34100000000000003</v>
      </c>
    </row>
    <row r="15" spans="2:59" x14ac:dyDescent="0.2">
      <c r="C15" s="43" t="s">
        <v>330</v>
      </c>
      <c r="D15" s="47">
        <f>+VLOOKUP($C15,DATA!$G$57:$AR$65,19,FALSE)</f>
        <v>8.1276939707734086E-2</v>
      </c>
      <c r="E15" s="47">
        <f>+VLOOKUP($C15,DATA!$G$57:$AR$65,20,FALSE)</f>
        <v>7.8533260632989849E-2</v>
      </c>
      <c r="F15" s="47">
        <f>+VLOOKUP($C15,DATA!$G$57:$AR$65,21,FALSE)</f>
        <v>7.8322152191190028E-2</v>
      </c>
      <c r="G15" s="47">
        <f>+VLOOKUP($C15,DATA!$G$57:$AR$65,22,FALSE)</f>
        <v>8.1391680528849139E-2</v>
      </c>
      <c r="H15" s="45"/>
      <c r="I15" s="43" t="s">
        <v>330</v>
      </c>
      <c r="J15" s="47">
        <f>+VLOOKUP($C15,DATA!$G$310:$AU$368,5,FALSE)</f>
        <v>-2.8000000000000001E-2</v>
      </c>
      <c r="K15" s="47">
        <f>+VLOOKUP($C15,DATA!$G$310:$AU$368,15,FALSE)</f>
        <v>-6.0000000000000001E-3</v>
      </c>
      <c r="L15" s="47">
        <f>+VLOOKUP($C15,DATA!$G$310:$AU$368,25,FALSE)</f>
        <v>0.01</v>
      </c>
      <c r="M15" s="47">
        <f>+VLOOKUP($C15,DATA!$G$310:$AU$368,35,FALSE)</f>
        <v>-1E-3</v>
      </c>
      <c r="N15" s="45"/>
      <c r="O15" s="43" t="s">
        <v>330</v>
      </c>
      <c r="P15" s="47">
        <f>+VLOOKUP($C15,DATA!$G$133:$AU$191,5,FALSE)</f>
        <v>0.13</v>
      </c>
      <c r="Q15" s="47">
        <f>+VLOOKUP($C15,DATA!$G$133:$AU$191,15,FALSE)</f>
        <v>8.8999999999999996E-2</v>
      </c>
      <c r="R15" s="47">
        <f>+VLOOKUP($C15,DATA!$G$133:$AU$191,25,FALSE)</f>
        <v>0.105</v>
      </c>
      <c r="S15" s="47">
        <f>+VLOOKUP($C15,DATA!$G$133:$AU$191,35,FALSE)</f>
        <v>0.13600000000000001</v>
      </c>
      <c r="T15" s="45"/>
      <c r="U15" s="43" t="s">
        <v>330</v>
      </c>
      <c r="V15" s="47">
        <f>+VLOOKUP($C15,DATA!$G$731:$AU$789,5,FALSE)</f>
        <v>1.7000000000000001E-2</v>
      </c>
      <c r="W15" s="47">
        <f>+VLOOKUP($C15,DATA!$G$731:$AU$789,15,FALSE)</f>
        <v>4.0000000000000001E-3</v>
      </c>
      <c r="X15" s="47">
        <f>+VLOOKUP($C15,DATA!$G$731:$AU$789,25,FALSE)</f>
        <v>3.1E-2</v>
      </c>
      <c r="Y15" s="47">
        <f>+VLOOKUP($C15,DATA!$G$731:$AU$789,35,FALSE)</f>
        <v>7.2999999999999995E-2</v>
      </c>
      <c r="Z15" s="45"/>
      <c r="AA15" s="43" t="s">
        <v>330</v>
      </c>
      <c r="AB15" s="47">
        <f>+VLOOKUP($C15,DATA!$G$790:$AU$848,5,FALSE)</f>
        <v>0.55000000000000004</v>
      </c>
      <c r="AC15" s="47">
        <f>+VLOOKUP($C15,DATA!$G$790:$AU$848,15,FALSE)</f>
        <v>0.36199999999999999</v>
      </c>
      <c r="AD15" s="47">
        <f>+VLOOKUP($C15,DATA!$G$790:$AU$848,25,FALSE)</f>
        <v>0.32900000000000001</v>
      </c>
      <c r="AE15" s="47">
        <f>+VLOOKUP($C15,DATA!$G$790:$AU$848,35,FALSE)</f>
        <v>0.35699999999999998</v>
      </c>
      <c r="AF15" s="45"/>
      <c r="AG15" s="43" t="s">
        <v>330</v>
      </c>
      <c r="AH15" s="47">
        <f>+VLOOKUP($C15,DATA!$G$251:$AU$309,5,FALSE)</f>
        <v>0.28899999999999998</v>
      </c>
      <c r="AI15" s="47">
        <f>+VLOOKUP($C15,DATA!$G$251:$AU$309,15,FALSE)</f>
        <v>0.36</v>
      </c>
      <c r="AJ15" s="47">
        <f>+VLOOKUP($C15,DATA!$G$251:$AU$309,25,FALSE)</f>
        <v>0.33900000000000002</v>
      </c>
      <c r="AK15" s="47">
        <f>+VLOOKUP($C15,DATA!$G$251:$AU$309,35,FALSE)</f>
        <v>0.307</v>
      </c>
      <c r="AL15" s="45"/>
      <c r="AM15" s="43" t="s">
        <v>330</v>
      </c>
      <c r="AN15" s="47">
        <f>+VLOOKUP($C15,DATA!$G$192:$AU$250,5,FALSE)</f>
        <v>0.371</v>
      </c>
      <c r="AO15" s="47">
        <f>+VLOOKUP($C15,DATA!$G$192:$AU$250,15,FALSE)</f>
        <v>-8.0000000000000002E-3</v>
      </c>
      <c r="AP15" s="47">
        <f>+VLOOKUP($C15,DATA!$G$192:$AU$250,25,FALSE)</f>
        <v>-0.151</v>
      </c>
      <c r="AQ15" s="47">
        <f>+VLOOKUP($C15,DATA!$G$192:$AU$250,35,FALSE)</f>
        <v>-0.124</v>
      </c>
    </row>
    <row r="16" spans="2:59" x14ac:dyDescent="0.2">
      <c r="H16" s="45"/>
      <c r="N16" s="45"/>
      <c r="T16" s="45"/>
      <c r="Z16" s="45"/>
      <c r="AF16" s="45"/>
      <c r="AL16" s="45"/>
    </row>
    <row r="17" spans="2:43" x14ac:dyDescent="0.2">
      <c r="B17" s="42" t="s">
        <v>128</v>
      </c>
      <c r="D17" s="44" t="s">
        <v>119</v>
      </c>
      <c r="E17" s="44" t="s">
        <v>120</v>
      </c>
      <c r="F17" s="44" t="s">
        <v>121</v>
      </c>
      <c r="G17" s="44" t="s">
        <v>122</v>
      </c>
      <c r="H17" s="42" t="s">
        <v>141</v>
      </c>
      <c r="I17" s="43"/>
      <c r="J17" s="44" t="s">
        <v>119</v>
      </c>
      <c r="K17" s="44" t="s">
        <v>120</v>
      </c>
      <c r="L17" s="44" t="s">
        <v>121</v>
      </c>
      <c r="M17" s="44" t="s">
        <v>122</v>
      </c>
      <c r="N17" s="42" t="s">
        <v>142</v>
      </c>
      <c r="O17" s="43"/>
      <c r="P17" s="44" t="s">
        <v>119</v>
      </c>
      <c r="Q17" s="44" t="s">
        <v>120</v>
      </c>
      <c r="R17" s="44" t="s">
        <v>121</v>
      </c>
      <c r="S17" s="44" t="s">
        <v>122</v>
      </c>
      <c r="T17" s="42" t="s">
        <v>143</v>
      </c>
      <c r="U17" s="43"/>
      <c r="V17" s="44" t="s">
        <v>119</v>
      </c>
      <c r="W17" s="44" t="s">
        <v>120</v>
      </c>
      <c r="X17" s="44" t="s">
        <v>121</v>
      </c>
      <c r="Y17" s="44" t="s">
        <v>122</v>
      </c>
      <c r="Z17" s="42" t="s">
        <v>144</v>
      </c>
      <c r="AA17" s="43"/>
      <c r="AB17" s="44" t="s">
        <v>119</v>
      </c>
      <c r="AC17" s="44" t="s">
        <v>120</v>
      </c>
      <c r="AD17" s="44" t="s">
        <v>121</v>
      </c>
      <c r="AE17" s="44" t="s">
        <v>122</v>
      </c>
      <c r="AF17" s="42" t="s">
        <v>145</v>
      </c>
      <c r="AG17" s="43"/>
      <c r="AH17" s="44" t="s">
        <v>119</v>
      </c>
      <c r="AI17" s="44" t="s">
        <v>120</v>
      </c>
      <c r="AJ17" s="44" t="s">
        <v>121</v>
      </c>
      <c r="AK17" s="44" t="s">
        <v>122</v>
      </c>
      <c r="AL17" s="42" t="s">
        <v>146</v>
      </c>
      <c r="AM17" s="43"/>
      <c r="AN17" s="44" t="s">
        <v>119</v>
      </c>
      <c r="AO17" s="44" t="s">
        <v>120</v>
      </c>
      <c r="AP17" s="44" t="s">
        <v>121</v>
      </c>
      <c r="AQ17" s="44" t="s">
        <v>122</v>
      </c>
    </row>
    <row r="18" spans="2:43" x14ac:dyDescent="0.2">
      <c r="B18" s="45" t="s">
        <v>105</v>
      </c>
      <c r="C18" s="37" t="str">
        <f>+$C$8</f>
        <v>Albany - MULO</v>
      </c>
      <c r="D18" s="47">
        <f>+VLOOKUP($C18,DATA!$G$70:$AU$128,3,FALSE)</f>
        <v>0.13400000000000001</v>
      </c>
      <c r="E18" s="47">
        <f>+VLOOKUP($C18,DATA!$G$70:$AU$128,13,FALSE)</f>
        <v>0.06</v>
      </c>
      <c r="F18" s="47">
        <f>+VLOOKUP($C18,DATA!$G$70:$AU$128,23,FALSE)</f>
        <v>4.8000000000000001E-2</v>
      </c>
      <c r="G18" s="47">
        <f>+VLOOKUP($C18,DATA!$G$70:$AU$128,33,FALSE)</f>
        <v>4.7E-2</v>
      </c>
      <c r="H18" s="45" t="s">
        <v>105</v>
      </c>
      <c r="I18" s="37" t="str">
        <f>+$C$8</f>
        <v>Albany - MULO</v>
      </c>
      <c r="J18" s="144">
        <f>+VLOOKUP($C18,DATA!$G$310:$AU$368,8,FALSE)</f>
        <v>4.42</v>
      </c>
      <c r="K18" s="144">
        <f>+VLOOKUP($C18,DATA!$G$310:$AU$368,18,FALSE)</f>
        <v>4.12</v>
      </c>
      <c r="L18" s="144">
        <f>+VLOOKUP($C18,DATA!$G$310:$AU$368,28,FALSE)</f>
        <v>4.07</v>
      </c>
      <c r="M18" s="144">
        <f>+VLOOKUP($C18,DATA!$G$310:$AU$368,38,FALSE)</f>
        <v>4.01</v>
      </c>
      <c r="N18" s="45" t="s">
        <v>105</v>
      </c>
      <c r="O18" s="37" t="str">
        <f>+$C$8</f>
        <v>Albany - MULO</v>
      </c>
      <c r="P18" s="144">
        <f>+VLOOKUP($C18,DATA!$G$133:$AU$191,8,FALSE)</f>
        <v>4.53</v>
      </c>
      <c r="Q18" s="144">
        <f>+VLOOKUP($C18,DATA!$G$133:$AU$191,18,FALSE)</f>
        <v>4.5999999999999996</v>
      </c>
      <c r="R18" s="144">
        <f>+VLOOKUP($C18,DATA!$G$133:$AU$191,28,FALSE)</f>
        <v>4.55</v>
      </c>
      <c r="S18" s="144">
        <f>+VLOOKUP($C18,DATA!$G$133:$AU$191,38,FALSE)</f>
        <v>4.62</v>
      </c>
      <c r="T18" s="45" t="s">
        <v>105</v>
      </c>
      <c r="U18" s="37" t="str">
        <f>+$C$8</f>
        <v>Albany - MULO</v>
      </c>
      <c r="V18" s="144">
        <f>+VLOOKUP($C18,DATA!$G$731:$AU$789,8,FALSE)</f>
        <v>4.82</v>
      </c>
      <c r="W18" s="144">
        <f>+VLOOKUP($C18,DATA!$G$731:$AU$789,18,FALSE)</f>
        <v>4.67</v>
      </c>
      <c r="X18" s="144">
        <f>+VLOOKUP($C18,DATA!$G$731:$AU$789,28,FALSE)</f>
        <v>4.55</v>
      </c>
      <c r="Y18" s="144">
        <f>+VLOOKUP($C18,DATA!$G$731:$AU$789,38,FALSE)</f>
        <v>4.59</v>
      </c>
      <c r="Z18" s="45" t="s">
        <v>105</v>
      </c>
      <c r="AA18" s="37" t="str">
        <f>+$C$8</f>
        <v>Albany - MULO</v>
      </c>
      <c r="AB18" s="144">
        <f>+VLOOKUP($C18,DATA!$G$790:$AU$848,8,FALSE)</f>
        <v>4.12</v>
      </c>
      <c r="AC18" s="144">
        <f>+VLOOKUP($C18,DATA!$G$790:$AU$848,18,FALSE)</f>
        <v>4.49</v>
      </c>
      <c r="AD18" s="144">
        <f>+VLOOKUP($C18,DATA!$G$790:$AU$848,28,FALSE)</f>
        <v>4.54</v>
      </c>
      <c r="AE18" s="144">
        <f>+VLOOKUP($C18,DATA!$G$790:$AU$848,38,FALSE)</f>
        <v>4.67</v>
      </c>
      <c r="AF18" s="45" t="s">
        <v>105</v>
      </c>
      <c r="AG18" s="37" t="str">
        <f>+$C$8</f>
        <v>Albany - MULO</v>
      </c>
      <c r="AH18" s="144">
        <f>+VLOOKUP($C18,DATA!$G$251:$AU$309,8,FALSE)</f>
        <v>9.75</v>
      </c>
      <c r="AI18" s="144">
        <f>+VLOOKUP($C18,DATA!$G$251:$AU$309,18,FALSE)</f>
        <v>9.9</v>
      </c>
      <c r="AJ18" s="144">
        <f>+VLOOKUP($C18,DATA!$G$251:$AU$309,28,FALSE)</f>
        <v>9.73</v>
      </c>
      <c r="AK18" s="144">
        <f>+VLOOKUP($C18,DATA!$G$251:$AU$309,38,FALSE)</f>
        <v>9.7200000000000006</v>
      </c>
      <c r="AL18" s="45" t="s">
        <v>105</v>
      </c>
      <c r="AM18" s="37" t="str">
        <f>+$C$8</f>
        <v>Albany - MULO</v>
      </c>
      <c r="AN18" s="144">
        <f>+VLOOKUP($C18,DATA!$G$192:$AU$250,8,FALSE)</f>
        <v>36.92</v>
      </c>
      <c r="AO18" s="144">
        <f>+VLOOKUP($C18,DATA!$G$192:$AU$250,18,FALSE)</f>
        <v>36.92</v>
      </c>
      <c r="AP18" s="144">
        <f>+VLOOKUP($C18,DATA!$G$192:$AU$250,28,FALSE)</f>
        <v>36.92</v>
      </c>
      <c r="AQ18" s="144">
        <f>+VLOOKUP($C18,DATA!$G$192:$AU$250,38,FALSE)</f>
        <v>36.92</v>
      </c>
    </row>
    <row r="19" spans="2:43" x14ac:dyDescent="0.2">
      <c r="B19" s="45" t="s">
        <v>118</v>
      </c>
      <c r="C19" s="43" t="str">
        <f>+$C$9</f>
        <v>Northeast - MULO</v>
      </c>
      <c r="D19" s="47">
        <f>+VLOOKUP($C19,DATA!$G$70:$AU$128,3,FALSE)</f>
        <v>0</v>
      </c>
      <c r="E19" s="47">
        <f>+VLOOKUP($C19,DATA!$G$70:$AU$128,13,FALSE)</f>
        <v>1.0999999999999999E-2</v>
      </c>
      <c r="F19" s="47">
        <f>+VLOOKUP($C19,DATA!$G$70:$AU$128,23,FALSE)</f>
        <v>8.9999999999999993E-3</v>
      </c>
      <c r="G19" s="47">
        <f>+VLOOKUP($C19,DATA!$G$70:$AU$128,33,FALSE)</f>
        <v>8.0000000000000002E-3</v>
      </c>
      <c r="H19" s="45" t="s">
        <v>118</v>
      </c>
      <c r="I19" s="43" t="str">
        <f>+$C$9</f>
        <v>Northeast - MULO</v>
      </c>
      <c r="J19" s="144">
        <f>+VLOOKUP($C19,DATA!$G$310:$AU$368,8,FALSE)</f>
        <v>3.63</v>
      </c>
      <c r="K19" s="144">
        <f>+VLOOKUP($C19,DATA!$G$310:$AU$368,18,FALSE)</f>
        <v>3.58</v>
      </c>
      <c r="L19" s="144">
        <f>+VLOOKUP($C19,DATA!$G$310:$AU$368,28,FALSE)</f>
        <v>3.58</v>
      </c>
      <c r="M19" s="144">
        <f>+VLOOKUP($C19,DATA!$G$310:$AU$368,38,FALSE)</f>
        <v>3.57</v>
      </c>
      <c r="N19" s="45" t="s">
        <v>118</v>
      </c>
      <c r="O19" s="43" t="str">
        <f>+$C$9</f>
        <v>Northeast - MULO</v>
      </c>
      <c r="P19" s="144">
        <f>+VLOOKUP($C19,DATA!$G$133:$AU$191,8,FALSE)</f>
        <v>4.01</v>
      </c>
      <c r="Q19" s="144">
        <f>+VLOOKUP($C19,DATA!$G$133:$AU$191,18,FALSE)</f>
        <v>4.07</v>
      </c>
      <c r="R19" s="144">
        <f>+VLOOKUP($C19,DATA!$G$133:$AU$191,28,FALSE)</f>
        <v>4.08</v>
      </c>
      <c r="S19" s="144">
        <f>+VLOOKUP($C19,DATA!$G$133:$AU$191,38,FALSE)</f>
        <v>4.12</v>
      </c>
      <c r="T19" s="45" t="s">
        <v>118</v>
      </c>
      <c r="U19" s="43" t="str">
        <f>+$C$9</f>
        <v>Northeast - MULO</v>
      </c>
      <c r="V19" s="144">
        <f>+VLOOKUP($C19,DATA!$G$731:$AU$789,8,FALSE)</f>
        <v>4.04</v>
      </c>
      <c r="W19" s="144">
        <f>+VLOOKUP($C19,DATA!$G$731:$AU$789,18,FALSE)</f>
        <v>4.03</v>
      </c>
      <c r="X19" s="144">
        <f>+VLOOKUP($C19,DATA!$G$731:$AU$789,28,FALSE)</f>
        <v>4</v>
      </c>
      <c r="Y19" s="144">
        <f>+VLOOKUP($C19,DATA!$G$731:$AU$789,38,FALSE)</f>
        <v>4.01</v>
      </c>
      <c r="Z19" s="45" t="s">
        <v>118</v>
      </c>
      <c r="AA19" s="43" t="str">
        <f>+$C$9</f>
        <v>Northeast - MULO</v>
      </c>
      <c r="AB19" s="144">
        <f>+VLOOKUP($C19,DATA!$G$790:$AU$848,8,FALSE)</f>
        <v>3.94</v>
      </c>
      <c r="AC19" s="144">
        <f>+VLOOKUP($C19,DATA!$G$790:$AU$848,18,FALSE)</f>
        <v>4.17</v>
      </c>
      <c r="AD19" s="144">
        <f>+VLOOKUP($C19,DATA!$G$790:$AU$848,28,FALSE)</f>
        <v>4.24</v>
      </c>
      <c r="AE19" s="144">
        <f>+VLOOKUP($C19,DATA!$G$790:$AU$848,38,FALSE)</f>
        <v>4.45</v>
      </c>
      <c r="AF19" s="45" t="s">
        <v>118</v>
      </c>
      <c r="AG19" s="43" t="str">
        <f>+$C$9</f>
        <v>Northeast - MULO</v>
      </c>
      <c r="AH19" s="144">
        <f>+VLOOKUP($C19,DATA!$G$251:$AU$309,8,FALSE)</f>
        <v>7.49</v>
      </c>
      <c r="AI19" s="144">
        <f>+VLOOKUP($C19,DATA!$G$251:$AU$309,18,FALSE)</f>
        <v>7.1</v>
      </c>
      <c r="AJ19" s="144">
        <f>+VLOOKUP($C19,DATA!$G$251:$AU$309,28,FALSE)</f>
        <v>7.62</v>
      </c>
      <c r="AK19" s="144">
        <f>+VLOOKUP($C19,DATA!$G$251:$AU$309,38,FALSE)</f>
        <v>8.39</v>
      </c>
      <c r="AL19" s="45" t="s">
        <v>118</v>
      </c>
      <c r="AM19" s="43" t="str">
        <f>+$C$9</f>
        <v>Northeast - MULO</v>
      </c>
      <c r="AN19" s="144">
        <f>+VLOOKUP($C19,DATA!$G$192:$AU$250,8,FALSE)</f>
        <v>11.77</v>
      </c>
      <c r="AO19" s="144">
        <f>+VLOOKUP($C19,DATA!$G$192:$AU$250,18,FALSE)</f>
        <v>10.34</v>
      </c>
      <c r="AP19" s="144">
        <f>+VLOOKUP($C19,DATA!$G$192:$AU$250,28,FALSE)</f>
        <v>9.6199999999999992</v>
      </c>
      <c r="AQ19" s="144">
        <f>+VLOOKUP($C19,DATA!$G$192:$AU$250,38,FALSE)</f>
        <v>11.76</v>
      </c>
    </row>
    <row r="20" spans="2:43" x14ac:dyDescent="0.2">
      <c r="C20" s="43" t="s">
        <v>330</v>
      </c>
      <c r="D20" s="47">
        <f>+VLOOKUP($C20,DATA!$G$70:$AU$128,3,FALSE)</f>
        <v>2.1000000000000001E-2</v>
      </c>
      <c r="E20" s="47">
        <f>+VLOOKUP($C20,DATA!$G$70:$AU$128,13,FALSE)</f>
        <v>2.7E-2</v>
      </c>
      <c r="F20" s="47">
        <f>+VLOOKUP($C20,DATA!$G$70:$AU$128,23,FALSE)</f>
        <v>3.3000000000000002E-2</v>
      </c>
      <c r="G20" s="47">
        <f>+VLOOKUP($C20,DATA!$G$70:$AU$128,33,FALSE)</f>
        <v>0.03</v>
      </c>
      <c r="H20" s="45"/>
      <c r="I20" s="43" t="s">
        <v>330</v>
      </c>
      <c r="J20" s="144">
        <f>+VLOOKUP($C20,DATA!$G$310:$AU$368,8,FALSE)</f>
        <v>3.66</v>
      </c>
      <c r="K20" s="144">
        <f>+VLOOKUP($C20,DATA!$G$310:$AU$368,18,FALSE)</f>
        <v>3.65</v>
      </c>
      <c r="L20" s="144">
        <f>+VLOOKUP($C20,DATA!$G$310:$AU$368,28,FALSE)</f>
        <v>3.63</v>
      </c>
      <c r="M20" s="144">
        <f>+VLOOKUP($C20,DATA!$G$310:$AU$368,38,FALSE)</f>
        <v>3.62</v>
      </c>
      <c r="N20" s="45"/>
      <c r="O20" s="43" t="s">
        <v>330</v>
      </c>
      <c r="P20" s="144">
        <f>+VLOOKUP($C20,DATA!$G$133:$AU$191,8,FALSE)</f>
        <v>4.46</v>
      </c>
      <c r="Q20" s="144">
        <f>+VLOOKUP($C20,DATA!$G$133:$AU$191,18,FALSE)</f>
        <v>4.55</v>
      </c>
      <c r="R20" s="144">
        <f>+VLOOKUP($C20,DATA!$G$133:$AU$191,28,FALSE)</f>
        <v>4.55</v>
      </c>
      <c r="S20" s="144">
        <f>+VLOOKUP($C20,DATA!$G$133:$AU$191,38,FALSE)</f>
        <v>4.53</v>
      </c>
      <c r="T20" s="45"/>
      <c r="U20" s="43" t="s">
        <v>330</v>
      </c>
      <c r="V20" s="144">
        <f>+VLOOKUP($C20,DATA!$G$731:$AU$789,8,FALSE)</f>
        <v>4.34</v>
      </c>
      <c r="W20" s="144">
        <f>+VLOOKUP($C20,DATA!$G$731:$AU$789,18,FALSE)</f>
        <v>4.3600000000000003</v>
      </c>
      <c r="X20" s="144">
        <f>+VLOOKUP($C20,DATA!$G$731:$AU$789,28,FALSE)</f>
        <v>4.3600000000000003</v>
      </c>
      <c r="Y20" s="144">
        <f>+VLOOKUP($C20,DATA!$G$731:$AU$789,38,FALSE)</f>
        <v>4.3499999999999996</v>
      </c>
      <c r="Z20" s="45"/>
      <c r="AA20" s="43" t="s">
        <v>330</v>
      </c>
      <c r="AB20" s="144">
        <f>+VLOOKUP($C20,DATA!$G$790:$AU$848,8,FALSE)</f>
        <v>4.7699999999999996</v>
      </c>
      <c r="AC20" s="144">
        <f>+VLOOKUP($C20,DATA!$G$790:$AU$848,18,FALSE)</f>
        <v>5</v>
      </c>
      <c r="AD20" s="144">
        <f>+VLOOKUP($C20,DATA!$G$790:$AU$848,28,FALSE)</f>
        <v>5.01</v>
      </c>
      <c r="AE20" s="144">
        <f>+VLOOKUP($C20,DATA!$G$790:$AU$848,38,FALSE)</f>
        <v>5.0199999999999996</v>
      </c>
      <c r="AF20" s="45"/>
      <c r="AG20" s="43" t="s">
        <v>330</v>
      </c>
      <c r="AH20" s="144">
        <f>+VLOOKUP($C20,DATA!$G$251:$AU$309,8,FALSE)</f>
        <v>10.64</v>
      </c>
      <c r="AI20" s="144">
        <f>+VLOOKUP($C20,DATA!$G$251:$AU$309,18,FALSE)</f>
        <v>10.33</v>
      </c>
      <c r="AJ20" s="144">
        <f>+VLOOKUP($C20,DATA!$G$251:$AU$309,28,FALSE)</f>
        <v>10.62</v>
      </c>
      <c r="AK20" s="144">
        <f>+VLOOKUP($C20,DATA!$G$251:$AU$309,38,FALSE)</f>
        <v>10.85</v>
      </c>
      <c r="AL20" s="45"/>
      <c r="AM20" s="43" t="s">
        <v>330</v>
      </c>
      <c r="AN20" s="144">
        <f>+VLOOKUP($C20,DATA!$G$192:$AU$250,8,FALSE)</f>
        <v>17.48</v>
      </c>
      <c r="AO20" s="144">
        <f>+VLOOKUP($C20,DATA!$G$192:$AU$250,18,FALSE)</f>
        <v>15.86</v>
      </c>
      <c r="AP20" s="144">
        <f>+VLOOKUP($C20,DATA!$G$192:$AU$250,28,FALSE)</f>
        <v>15.16</v>
      </c>
      <c r="AQ20" s="144">
        <f>+VLOOKUP($C20,DATA!$G$192:$AU$250,38,FALSE)</f>
        <v>19.940000000000001</v>
      </c>
    </row>
    <row r="21" spans="2:43" x14ac:dyDescent="0.2">
      <c r="H21" s="45"/>
      <c r="N21" s="45"/>
      <c r="T21" s="45"/>
      <c r="Z21" s="45"/>
      <c r="AF21" s="45"/>
      <c r="AL21" s="45"/>
    </row>
    <row r="22" spans="2:43" x14ac:dyDescent="0.2">
      <c r="B22" s="42" t="s">
        <v>161</v>
      </c>
      <c r="D22" s="44" t="s">
        <v>119</v>
      </c>
      <c r="E22" s="44" t="s">
        <v>120</v>
      </c>
      <c r="F22" s="44" t="s">
        <v>121</v>
      </c>
      <c r="G22" s="44" t="s">
        <v>122</v>
      </c>
      <c r="H22" s="42" t="s">
        <v>148</v>
      </c>
      <c r="I22" s="43"/>
      <c r="J22" s="44" t="s">
        <v>119</v>
      </c>
      <c r="K22" s="44" t="s">
        <v>120</v>
      </c>
      <c r="L22" s="44" t="s">
        <v>121</v>
      </c>
      <c r="M22" s="44" t="s">
        <v>122</v>
      </c>
      <c r="N22" s="42" t="s">
        <v>149</v>
      </c>
      <c r="O22" s="43"/>
      <c r="P22" s="44" t="s">
        <v>119</v>
      </c>
      <c r="Q22" s="44" t="s">
        <v>120</v>
      </c>
      <c r="R22" s="44" t="s">
        <v>121</v>
      </c>
      <c r="S22" s="44" t="s">
        <v>122</v>
      </c>
      <c r="T22" s="42" t="s">
        <v>150</v>
      </c>
      <c r="U22" s="43"/>
      <c r="V22" s="44" t="s">
        <v>119</v>
      </c>
      <c r="W22" s="44" t="s">
        <v>120</v>
      </c>
      <c r="X22" s="44" t="s">
        <v>121</v>
      </c>
      <c r="Y22" s="44" t="s">
        <v>122</v>
      </c>
      <c r="Z22" s="42" t="s">
        <v>151</v>
      </c>
      <c r="AA22" s="43"/>
      <c r="AB22" s="44" t="s">
        <v>119</v>
      </c>
      <c r="AC22" s="44" t="s">
        <v>120</v>
      </c>
      <c r="AD22" s="44" t="s">
        <v>121</v>
      </c>
      <c r="AE22" s="44" t="s">
        <v>122</v>
      </c>
      <c r="AF22" s="42" t="s">
        <v>152</v>
      </c>
      <c r="AG22" s="43"/>
      <c r="AH22" s="44" t="s">
        <v>119</v>
      </c>
      <c r="AI22" s="44" t="s">
        <v>120</v>
      </c>
      <c r="AJ22" s="44" t="s">
        <v>121</v>
      </c>
      <c r="AK22" s="44" t="s">
        <v>122</v>
      </c>
      <c r="AL22" s="42" t="s">
        <v>153</v>
      </c>
      <c r="AM22" s="43"/>
      <c r="AN22" s="44" t="s">
        <v>119</v>
      </c>
      <c r="AO22" s="44" t="s">
        <v>120</v>
      </c>
      <c r="AP22" s="44" t="s">
        <v>121</v>
      </c>
      <c r="AQ22" s="44" t="s">
        <v>122</v>
      </c>
    </row>
    <row r="23" spans="2:43" x14ac:dyDescent="0.2">
      <c r="B23" s="45" t="s">
        <v>105</v>
      </c>
      <c r="C23" s="37" t="str">
        <f>+$C$8</f>
        <v>Albany - MULO</v>
      </c>
      <c r="D23" s="47">
        <f>+VLOOKUP($C23,DATA!$G$70:$AU$128,5,FALSE)</f>
        <v>8.1000000000000003E-2</v>
      </c>
      <c r="E23" s="47">
        <f>+VLOOKUP($C23,DATA!$G$70:$AU$128,15,FALSE)</f>
        <v>4.3999999999999997E-2</v>
      </c>
      <c r="F23" s="47">
        <f>+VLOOKUP($C23,DATA!$G$70:$AU$128,25,FALSE)</f>
        <v>5.3999999999999999E-2</v>
      </c>
      <c r="G23" s="47">
        <f>+VLOOKUP($C23,DATA!$G$70:$AU$128,35,FALSE)</f>
        <v>4.2999999999999997E-2</v>
      </c>
      <c r="H23" s="45" t="s">
        <v>105</v>
      </c>
      <c r="I23" s="37" t="str">
        <f>+$C$8</f>
        <v>Albany - MULO</v>
      </c>
      <c r="J23" s="47">
        <f>+VLOOKUP($C23,DATA!$G$310:$AU$368,7,FALSE)</f>
        <v>9.0999999999999998E-2</v>
      </c>
      <c r="K23" s="47">
        <f>+VLOOKUP($C23,DATA!$G$310:$AU$368,17,FALSE)</f>
        <v>5.8999999999999997E-2</v>
      </c>
      <c r="L23" s="47">
        <f>+VLOOKUP($C23,DATA!$G$310:$AU$368,27,FALSE)</f>
        <v>6.6000000000000003E-2</v>
      </c>
      <c r="M23" s="47">
        <f>+VLOOKUP($C23,DATA!$G$310:$AU$368,37,FALSE)</f>
        <v>3.7999999999999999E-2</v>
      </c>
      <c r="N23" s="45" t="s">
        <v>105</v>
      </c>
      <c r="O23" s="37" t="str">
        <f>+$C$8</f>
        <v>Albany - MULO</v>
      </c>
      <c r="P23" s="47">
        <f>+VLOOKUP($C23,DATA!$G$133:$AU$191,7,FALSE)</f>
        <v>0.125</v>
      </c>
      <c r="Q23" s="47">
        <f>+VLOOKUP($C23,DATA!$G$133:$AU$191,17,FALSE)</f>
        <v>2.5999999999999999E-2</v>
      </c>
      <c r="R23" s="47">
        <f>+VLOOKUP($C23,DATA!$G$133:$AU$191,27,FALSE)</f>
        <v>4.3999999999999997E-2</v>
      </c>
      <c r="S23" s="47">
        <f>+VLOOKUP($C23,DATA!$G$133:$AU$191,37,FALSE)</f>
        <v>5.7000000000000002E-2</v>
      </c>
      <c r="T23" s="45" t="s">
        <v>105</v>
      </c>
      <c r="U23" s="37" t="str">
        <f>+$C$8</f>
        <v>Albany - MULO</v>
      </c>
      <c r="V23" s="47">
        <f>+VLOOKUP($C23,DATA!$G$731:$AU$789,7,FALSE)</f>
        <v>6.8000000000000005E-2</v>
      </c>
      <c r="W23" s="47">
        <f>+VLOOKUP($C23,DATA!$G$731:$AU$789,17,FALSE)</f>
        <v>8.3000000000000004E-2</v>
      </c>
      <c r="X23" s="47">
        <f>+VLOOKUP($C23,DATA!$G$731:$AU$789,27,FALSE)</f>
        <v>0.14799999999999999</v>
      </c>
      <c r="Y23" s="47">
        <f>+VLOOKUP($C23,DATA!$G$731:$AU$789,37,FALSE)</f>
        <v>0.14599999999999999</v>
      </c>
      <c r="Z23" s="45" t="s">
        <v>105</v>
      </c>
      <c r="AA23" s="37" t="str">
        <f>+$C$8</f>
        <v>Albany - MULO</v>
      </c>
      <c r="AB23" s="47">
        <f>+VLOOKUP($C23,DATA!$G$790:$AU$848,7,FALSE)</f>
        <v>0.21099999999999999</v>
      </c>
      <c r="AC23" s="47">
        <f>+VLOOKUP($C23,DATA!$G$790:$AU$848,17,FALSE)</f>
        <v>-4.2000000000000003E-2</v>
      </c>
      <c r="AD23" s="47">
        <f>+VLOOKUP($C23,DATA!$G$790:$AU$848,27,FALSE)</f>
        <v>-7.3999999999999996E-2</v>
      </c>
      <c r="AE23" s="47">
        <f>+VLOOKUP($C23,DATA!$G$790:$AU$848,37,FALSE)</f>
        <v>-5.8999999999999997E-2</v>
      </c>
      <c r="AF23" s="45" t="s">
        <v>105</v>
      </c>
      <c r="AG23" s="37" t="str">
        <f>+$C$8</f>
        <v>Albany - MULO</v>
      </c>
      <c r="AH23" s="47">
        <f>+VLOOKUP($C23,DATA!$G$251:$AU$309,7,FALSE)</f>
        <v>3.5999999999999997E-2</v>
      </c>
      <c r="AI23" s="47">
        <f>+VLOOKUP($C23,DATA!$G$251:$AU$309,17,FALSE)</f>
        <v>6.5000000000000002E-2</v>
      </c>
      <c r="AJ23" s="47">
        <f>+VLOOKUP($C23,DATA!$G$251:$AU$309,27,FALSE)</f>
        <v>8.2000000000000003E-2</v>
      </c>
      <c r="AK23" s="47">
        <f>+VLOOKUP($C23,DATA!$G$251:$AU$309,37,FALSE)</f>
        <v>0.13200000000000001</v>
      </c>
      <c r="AL23" s="45" t="s">
        <v>105</v>
      </c>
      <c r="AM23" s="37" t="str">
        <f>+$C$8</f>
        <v>Albany - MULO</v>
      </c>
      <c r="AN23" s="47">
        <f>+VLOOKUP($C23,DATA!$G$192:$AU$250,7,FALSE)</f>
        <v>0</v>
      </c>
      <c r="AO23" s="47">
        <f>+VLOOKUP($C23,DATA!$G$192:$AU$250,17,FALSE)</f>
        <v>0</v>
      </c>
      <c r="AP23" s="47">
        <f>+VLOOKUP($C23,DATA!$G$192:$AU$250,27,FALSE)</f>
        <v>0</v>
      </c>
      <c r="AQ23" s="47">
        <f>+VLOOKUP($C23,DATA!$G$192:$AU$250,37,FALSE)</f>
        <v>0</v>
      </c>
    </row>
    <row r="24" spans="2:43" x14ac:dyDescent="0.2">
      <c r="B24" s="45" t="s">
        <v>118</v>
      </c>
      <c r="C24" s="43" t="str">
        <f>+$C$9</f>
        <v>Northeast - MULO</v>
      </c>
      <c r="D24" s="47">
        <f>+VLOOKUP($C24,DATA!$G$70:$AU$128,5,FALSE)</f>
        <v>2.3E-2</v>
      </c>
      <c r="E24" s="47">
        <f>+VLOOKUP($C24,DATA!$G$70:$AU$128,15,FALSE)</f>
        <v>4.4999999999999998E-2</v>
      </c>
      <c r="F24" s="47">
        <f>+VLOOKUP($C24,DATA!$G$70:$AU$128,25,FALSE)</f>
        <v>4.4999999999999998E-2</v>
      </c>
      <c r="G24" s="47">
        <f>+VLOOKUP($C24,DATA!$G$70:$AU$128,35,FALSE)</f>
        <v>2.3E-2</v>
      </c>
      <c r="H24" s="45" t="s">
        <v>118</v>
      </c>
      <c r="I24" s="43" t="str">
        <f>+$C$9</f>
        <v>Northeast - MULO</v>
      </c>
      <c r="J24" s="47">
        <f>+VLOOKUP($C24,DATA!$G$310:$AU$368,7,FALSE)</f>
        <v>-1.9E-2</v>
      </c>
      <c r="K24" s="47">
        <f>+VLOOKUP($C24,DATA!$G$310:$AU$368,17,FALSE)</f>
        <v>1.4E-2</v>
      </c>
      <c r="L24" s="47">
        <f>+VLOOKUP($C24,DATA!$G$310:$AU$368,27,FALSE)</f>
        <v>1.4E-2</v>
      </c>
      <c r="M24" s="47">
        <f>+VLOOKUP($C24,DATA!$G$310:$AU$368,37,FALSE)</f>
        <v>-1.2E-2</v>
      </c>
      <c r="N24" s="45" t="s">
        <v>118</v>
      </c>
      <c r="O24" s="43" t="str">
        <f>+$C$9</f>
        <v>Northeast - MULO</v>
      </c>
      <c r="P24" s="47">
        <f>+VLOOKUP($C24,DATA!$G$133:$AU$191,7,FALSE)</f>
        <v>-4.2000000000000003E-2</v>
      </c>
      <c r="Q24" s="47">
        <f>+VLOOKUP($C24,DATA!$G$133:$AU$191,17,FALSE)</f>
        <v>-0.06</v>
      </c>
      <c r="R24" s="47">
        <f>+VLOOKUP($C24,DATA!$G$133:$AU$191,27,FALSE)</f>
        <v>-4.1000000000000002E-2</v>
      </c>
      <c r="S24" s="47">
        <f>+VLOOKUP($C24,DATA!$G$133:$AU$191,37,FALSE)</f>
        <v>-5.0000000000000001E-3</v>
      </c>
      <c r="T24" s="45" t="s">
        <v>118</v>
      </c>
      <c r="U24" s="43" t="str">
        <f>+$C$9</f>
        <v>Northeast - MULO</v>
      </c>
      <c r="V24" s="47">
        <f>+VLOOKUP($C24,DATA!$G$731:$AU$789,7,FALSE)</f>
        <v>-8.3000000000000004E-2</v>
      </c>
      <c r="W24" s="47">
        <f>+VLOOKUP($C24,DATA!$G$731:$AU$789,17,FALSE)</f>
        <v>-7.9000000000000001E-2</v>
      </c>
      <c r="X24" s="47">
        <f>+VLOOKUP($C24,DATA!$G$731:$AU$789,27,FALSE)</f>
        <v>-5.3999999999999999E-2</v>
      </c>
      <c r="Y24" s="47">
        <f>+VLOOKUP($C24,DATA!$G$731:$AU$789,37,FALSE)</f>
        <v>-3.0000000000000001E-3</v>
      </c>
      <c r="Z24" s="45" t="s">
        <v>118</v>
      </c>
      <c r="AA24" s="43" t="str">
        <f>+$C$9</f>
        <v>Northeast - MULO</v>
      </c>
      <c r="AB24" s="47">
        <f>+VLOOKUP($C24,DATA!$G$790:$AU$848,7,FALSE)</f>
        <v>0.11899999999999999</v>
      </c>
      <c r="AC24" s="47">
        <f>+VLOOKUP($C24,DATA!$G$790:$AU$848,17,FALSE)</f>
        <v>1E-3</v>
      </c>
      <c r="AD24" s="47">
        <f>+VLOOKUP($C24,DATA!$G$790:$AU$848,27,FALSE)</f>
        <v>-4.0000000000000001E-3</v>
      </c>
      <c r="AE24" s="47">
        <f>+VLOOKUP($C24,DATA!$G$790:$AU$848,37,FALSE)</f>
        <v>-1.2999999999999999E-2</v>
      </c>
      <c r="AF24" s="45" t="s">
        <v>118</v>
      </c>
      <c r="AG24" s="43" t="str">
        <f>+$C$9</f>
        <v>Northeast - MULO</v>
      </c>
      <c r="AH24" s="47">
        <f>+VLOOKUP($C24,DATA!$G$251:$AU$309,7,FALSE)</f>
        <v>6.5000000000000002E-2</v>
      </c>
      <c r="AI24" s="47">
        <f>+VLOOKUP($C24,DATA!$G$251:$AU$309,17,FALSE)</f>
        <v>0.17599999999999999</v>
      </c>
      <c r="AJ24" s="47">
        <f>+VLOOKUP($C24,DATA!$G$251:$AU$309,27,FALSE)</f>
        <v>0.159</v>
      </c>
      <c r="AK24" s="47">
        <f>+VLOOKUP($C24,DATA!$G$251:$AU$309,37,FALSE)</f>
        <v>0.152</v>
      </c>
      <c r="AL24" s="45" t="s">
        <v>118</v>
      </c>
      <c r="AM24" s="43" t="str">
        <f>+$C$9</f>
        <v>Northeast - MULO</v>
      </c>
      <c r="AN24" s="47">
        <f>+VLOOKUP($C24,DATA!$G$192:$AU$250,7,FALSE)</f>
        <v>0.59</v>
      </c>
      <c r="AO24" s="47">
        <f>+VLOOKUP($C24,DATA!$G$192:$AU$250,17,FALSE)</f>
        <v>0.10199999999999999</v>
      </c>
      <c r="AP24" s="47">
        <f>+VLOOKUP($C24,DATA!$G$192:$AU$250,27,FALSE)</f>
        <v>-2.8000000000000001E-2</v>
      </c>
      <c r="AQ24" s="47">
        <f>+VLOOKUP($C24,DATA!$G$192:$AU$250,37,FALSE)</f>
        <v>2.1000000000000001E-2</v>
      </c>
    </row>
    <row r="25" spans="2:43" x14ac:dyDescent="0.2">
      <c r="B25" s="49"/>
      <c r="C25" s="43" t="s">
        <v>330</v>
      </c>
      <c r="D25" s="47">
        <f>+VLOOKUP($C25,DATA!$G$70:$AU$128,5,FALSE)</f>
        <v>1.4999999999999999E-2</v>
      </c>
      <c r="E25" s="47">
        <f>+VLOOKUP($C25,DATA!$G$70:$AU$128,15,FALSE)</f>
        <v>2.1000000000000001E-2</v>
      </c>
      <c r="F25" s="47">
        <f>+VLOOKUP($C25,DATA!$G$70:$AU$128,25,FALSE)</f>
        <v>3.5999999999999997E-2</v>
      </c>
      <c r="G25" s="47">
        <f>+VLOOKUP($C25,DATA!$G$70:$AU$128,35,FALSE)</f>
        <v>3.2000000000000001E-2</v>
      </c>
      <c r="H25" s="49"/>
      <c r="I25" s="43" t="s">
        <v>330</v>
      </c>
      <c r="J25" s="47">
        <f>+VLOOKUP($C25,DATA!$G$310:$AU$368,7,FALSE)</f>
        <v>-5.2999999999999999E-2</v>
      </c>
      <c r="K25" s="47">
        <f>+VLOOKUP($C25,DATA!$G$310:$AU$368,17,FALSE)</f>
        <v>-3.2000000000000001E-2</v>
      </c>
      <c r="L25" s="47">
        <f>+VLOOKUP($C25,DATA!$G$310:$AU$368,27,FALSE)</f>
        <v>-1.2999999999999999E-2</v>
      </c>
      <c r="M25" s="47">
        <f>+VLOOKUP($C25,DATA!$G$310:$AU$368,37,FALSE)</f>
        <v>-1.4999999999999999E-2</v>
      </c>
      <c r="N25" s="49"/>
      <c r="O25" s="43" t="s">
        <v>330</v>
      </c>
      <c r="P25" s="47">
        <f>+VLOOKUP($C25,DATA!$G$133:$AU$191,7,FALSE)</f>
        <v>9.9000000000000005E-2</v>
      </c>
      <c r="Q25" s="47">
        <f>+VLOOKUP($C25,DATA!$G$133:$AU$191,17,FALSE)</f>
        <v>5.7000000000000002E-2</v>
      </c>
      <c r="R25" s="47">
        <f>+VLOOKUP($C25,DATA!$G$133:$AU$191,27,FALSE)</f>
        <v>6.9000000000000006E-2</v>
      </c>
      <c r="S25" s="47">
        <f>+VLOOKUP($C25,DATA!$G$133:$AU$191,37,FALSE)</f>
        <v>8.4000000000000005E-2</v>
      </c>
      <c r="T25" s="49"/>
      <c r="U25" s="43" t="s">
        <v>330</v>
      </c>
      <c r="V25" s="47">
        <f>+VLOOKUP($C25,DATA!$G$731:$AU$789,7,FALSE)</f>
        <v>-3.0000000000000001E-3</v>
      </c>
      <c r="W25" s="47">
        <f>+VLOOKUP($C25,DATA!$G$731:$AU$789,17,FALSE)</f>
        <v>-2.1000000000000001E-2</v>
      </c>
      <c r="X25" s="47">
        <f>+VLOOKUP($C25,DATA!$G$731:$AU$789,27,FALSE)</f>
        <v>2E-3</v>
      </c>
      <c r="Y25" s="47">
        <f>+VLOOKUP($C25,DATA!$G$731:$AU$789,37,FALSE)</f>
        <v>3.1E-2</v>
      </c>
      <c r="Z25" s="49"/>
      <c r="AA25" s="43" t="s">
        <v>330</v>
      </c>
      <c r="AB25" s="47">
        <f>+VLOOKUP($C25,DATA!$G$790:$AU$848,7,FALSE)</f>
        <v>0.50600000000000001</v>
      </c>
      <c r="AC25" s="47">
        <f>+VLOOKUP($C25,DATA!$G$790:$AU$848,17,FALSE)</f>
        <v>0.33300000000000002</v>
      </c>
      <c r="AD25" s="47">
        <f>+VLOOKUP($C25,DATA!$G$790:$AU$848,27,FALSE)</f>
        <v>0.29099999999999998</v>
      </c>
      <c r="AE25" s="47">
        <f>+VLOOKUP($C25,DATA!$G$790:$AU$848,37,FALSE)</f>
        <v>0.28100000000000003</v>
      </c>
      <c r="AF25" s="49"/>
      <c r="AG25" s="43" t="s">
        <v>330</v>
      </c>
      <c r="AH25" s="47">
        <f>+VLOOKUP($C25,DATA!$G$251:$AU$309,7,FALSE)</f>
        <v>0.129</v>
      </c>
      <c r="AI25" s="47">
        <f>+VLOOKUP($C25,DATA!$G$251:$AU$309,17,FALSE)</f>
        <v>0.17299999999999999</v>
      </c>
      <c r="AJ25" s="47">
        <f>+VLOOKUP($C25,DATA!$G$251:$AU$309,27,FALSE)</f>
        <v>0.18</v>
      </c>
      <c r="AK25" s="47">
        <f>+VLOOKUP($C25,DATA!$G$251:$AU$309,37,FALSE)</f>
        <v>0.18099999999999999</v>
      </c>
      <c r="AL25" s="49"/>
      <c r="AM25" s="43" t="s">
        <v>330</v>
      </c>
      <c r="AN25" s="47">
        <f>+VLOOKUP($C25,DATA!$G$192:$AU$250,7,FALSE)</f>
        <v>0.371</v>
      </c>
      <c r="AO25" s="47">
        <f>+VLOOKUP($C25,DATA!$G$192:$AU$250,17,FALSE)</f>
        <v>0.252</v>
      </c>
      <c r="AP25" s="47">
        <f>+VLOOKUP($C25,DATA!$G$192:$AU$250,27,FALSE)</f>
        <v>0.11</v>
      </c>
      <c r="AQ25" s="47">
        <f>+VLOOKUP($C25,DATA!$G$192:$AU$250,37,FALSE)</f>
        <v>3.1E-2</v>
      </c>
    </row>
    <row r="26" spans="2:43" x14ac:dyDescent="0.2">
      <c r="H26" s="45"/>
      <c r="N26" s="45"/>
      <c r="T26" s="45"/>
      <c r="Z26" s="45"/>
      <c r="AF26" s="45"/>
      <c r="AL26" s="45"/>
    </row>
    <row r="27" spans="2:43" x14ac:dyDescent="0.2">
      <c r="B27" s="42" t="s">
        <v>140</v>
      </c>
      <c r="D27" s="44" t="s">
        <v>119</v>
      </c>
      <c r="E27" s="44" t="s">
        <v>120</v>
      </c>
      <c r="F27" s="44" t="s">
        <v>121</v>
      </c>
      <c r="G27" s="44" t="s">
        <v>122</v>
      </c>
      <c r="H27" s="42" t="s">
        <v>154</v>
      </c>
      <c r="I27" s="43"/>
      <c r="J27" s="44" t="s">
        <v>119</v>
      </c>
      <c r="K27" s="44" t="s">
        <v>120</v>
      </c>
      <c r="L27" s="44" t="s">
        <v>121</v>
      </c>
      <c r="M27" s="44" t="s">
        <v>122</v>
      </c>
      <c r="N27" s="42" t="s">
        <v>155</v>
      </c>
      <c r="O27" s="43"/>
      <c r="P27" s="44" t="s">
        <v>119</v>
      </c>
      <c r="Q27" s="44" t="s">
        <v>120</v>
      </c>
      <c r="R27" s="44" t="s">
        <v>121</v>
      </c>
      <c r="S27" s="44" t="s">
        <v>122</v>
      </c>
      <c r="T27" s="42" t="s">
        <v>156</v>
      </c>
      <c r="U27" s="43"/>
      <c r="V27" s="44" t="s">
        <v>119</v>
      </c>
      <c r="W27" s="44" t="s">
        <v>120</v>
      </c>
      <c r="X27" s="44" t="s">
        <v>121</v>
      </c>
      <c r="Y27" s="44" t="s">
        <v>122</v>
      </c>
      <c r="Z27" s="42" t="s">
        <v>157</v>
      </c>
      <c r="AA27" s="43"/>
      <c r="AB27" s="44" t="s">
        <v>119</v>
      </c>
      <c r="AC27" s="44" t="s">
        <v>120</v>
      </c>
      <c r="AD27" s="44" t="s">
        <v>121</v>
      </c>
      <c r="AE27" s="44" t="s">
        <v>122</v>
      </c>
      <c r="AF27" s="42" t="s">
        <v>158</v>
      </c>
      <c r="AG27" s="43"/>
      <c r="AH27" s="44" t="s">
        <v>119</v>
      </c>
      <c r="AI27" s="44" t="s">
        <v>120</v>
      </c>
      <c r="AJ27" s="44" t="s">
        <v>121</v>
      </c>
      <c r="AK27" s="44" t="s">
        <v>122</v>
      </c>
      <c r="AL27" s="42" t="s">
        <v>159</v>
      </c>
      <c r="AM27" s="43"/>
      <c r="AN27" s="44" t="s">
        <v>119</v>
      </c>
      <c r="AO27" s="44" t="s">
        <v>120</v>
      </c>
      <c r="AP27" s="44" t="s">
        <v>121</v>
      </c>
      <c r="AQ27" s="44" t="s">
        <v>122</v>
      </c>
    </row>
    <row r="28" spans="2:43" x14ac:dyDescent="0.2">
      <c r="B28" s="45" t="s">
        <v>105</v>
      </c>
      <c r="C28" s="37" t="str">
        <f>+$C$8</f>
        <v>Albany - MULO</v>
      </c>
      <c r="D28" s="48">
        <f>+VLOOKUP($C28,DATA!$G$70:$AU$128,8,FALSE)</f>
        <v>4.54</v>
      </c>
      <c r="E28" s="48">
        <f>+VLOOKUP($C28,DATA!$G$70:$AU$128,18,FALSE)</f>
        <v>4.34</v>
      </c>
      <c r="F28" s="48">
        <f>+VLOOKUP($C28,DATA!$G$70:$AU$128,28,FALSE)</f>
        <v>4.29</v>
      </c>
      <c r="G28" s="48">
        <f>+VLOOKUP($C28,DATA!$G$70:$AU$128,38,FALSE)</f>
        <v>4.2699999999999996</v>
      </c>
      <c r="H28" s="45" t="s">
        <v>105</v>
      </c>
      <c r="I28" s="37" t="str">
        <f>+$C$8</f>
        <v>Albany - MULO</v>
      </c>
      <c r="J28" s="144">
        <f>+VLOOKUP($C28,DATA!$G$310:$AU$368,10,FALSE)</f>
        <v>2.63</v>
      </c>
      <c r="K28" s="144">
        <f>+VLOOKUP($C28,DATA!$G$310:$AU$368,20,FALSE)</f>
        <v>2.48</v>
      </c>
      <c r="L28" s="144">
        <f>+VLOOKUP($C28,DATA!$G$310:$AU$368,30,FALSE)</f>
        <v>2.4500000000000002</v>
      </c>
      <c r="M28" s="144">
        <f>+VLOOKUP($C28,DATA!$G$310:$AU$368,40,FALSE)</f>
        <v>2.48</v>
      </c>
      <c r="N28" s="45" t="s">
        <v>105</v>
      </c>
      <c r="O28" s="37" t="str">
        <f>+$C$8</f>
        <v>Albany - MULO</v>
      </c>
      <c r="P28" s="144">
        <f>+VLOOKUP($C28,DATA!$G$133:$AU$191,10,FALSE)</f>
        <v>2.7</v>
      </c>
      <c r="Q28" s="144">
        <f>+VLOOKUP($C28,DATA!$G$133:$AU$191,20,FALSE)</f>
        <v>2.8</v>
      </c>
      <c r="R28" s="144">
        <f>+VLOOKUP($C28,DATA!$G$133:$AU$191,30,FALSE)</f>
        <v>2.8</v>
      </c>
      <c r="S28" s="144">
        <f>+VLOOKUP($C28,DATA!$G$133:$AU$191,40,FALSE)</f>
        <v>2.79</v>
      </c>
      <c r="T28" s="45" t="s">
        <v>105</v>
      </c>
      <c r="U28" s="37" t="str">
        <f>+$C$8</f>
        <v>Albany - MULO</v>
      </c>
      <c r="V28" s="144">
        <f>+VLOOKUP($C28,DATA!$G$731:$AU$789,10,FALSE)</f>
        <v>2.95</v>
      </c>
      <c r="W28" s="144">
        <f>+VLOOKUP($C28,DATA!$G$731:$AU$789,20,FALSE)</f>
        <v>2.85</v>
      </c>
      <c r="X28" s="144">
        <f>+VLOOKUP($C28,DATA!$G$731:$AU$789,30,FALSE)</f>
        <v>2.77</v>
      </c>
      <c r="Y28" s="144">
        <f>+VLOOKUP($C28,DATA!$G$731:$AU$789,40,FALSE)</f>
        <v>2.79</v>
      </c>
      <c r="Z28" s="45" t="s">
        <v>105</v>
      </c>
      <c r="AA28" s="37" t="str">
        <f>+$C$8</f>
        <v>Albany - MULO</v>
      </c>
      <c r="AB28" s="144">
        <f>+VLOOKUP($C28,DATA!$G$790:$AU$848,10,FALSE)</f>
        <v>2.37</v>
      </c>
      <c r="AC28" s="144">
        <f>+VLOOKUP($C28,DATA!$G$790:$AU$848,20,FALSE)</f>
        <v>2.74</v>
      </c>
      <c r="AD28" s="144">
        <f>+VLOOKUP($C28,DATA!$G$790:$AU$848,30,FALSE)</f>
        <v>2.84</v>
      </c>
      <c r="AE28" s="144">
        <f>+VLOOKUP($C28,DATA!$G$790:$AU$848,40,FALSE)</f>
        <v>2.8</v>
      </c>
      <c r="AF28" s="45" t="s">
        <v>105</v>
      </c>
      <c r="AG28" s="37" t="str">
        <f>+$C$8</f>
        <v>Albany - MULO</v>
      </c>
      <c r="AH28" s="144">
        <f>+VLOOKUP($C28,DATA!$G$251:$AU$309,10,FALSE)</f>
        <v>3.37</v>
      </c>
      <c r="AI28" s="144">
        <f>+VLOOKUP($C28,DATA!$G$251:$AU$309,20,FALSE)</f>
        <v>3.37</v>
      </c>
      <c r="AJ28" s="144">
        <f>+VLOOKUP($C28,DATA!$G$251:$AU$309,30,FALSE)</f>
        <v>3.38</v>
      </c>
      <c r="AK28" s="144">
        <f>+VLOOKUP($C28,DATA!$G$251:$AU$309,40,FALSE)</f>
        <v>3.4</v>
      </c>
      <c r="AL28" s="45" t="s">
        <v>105</v>
      </c>
      <c r="AM28" s="37" t="str">
        <f>+$C$8</f>
        <v>Albany - MULO</v>
      </c>
      <c r="AN28" s="144">
        <f>+VLOOKUP($C28,DATA!$G$192:$AU$250,10,FALSE)</f>
        <v>1.25</v>
      </c>
      <c r="AO28" s="144">
        <f>+VLOOKUP($C28,DATA!$G$192:$AU$250,20,FALSE)</f>
        <v>1.25</v>
      </c>
      <c r="AP28" s="144">
        <f>+VLOOKUP($C28,DATA!$G$192:$AU$250,30,FALSE)</f>
        <v>1.25</v>
      </c>
      <c r="AQ28" s="144">
        <f>+VLOOKUP($C28,DATA!$G$192:$AU$250,40,FALSE)</f>
        <v>1.25</v>
      </c>
    </row>
    <row r="29" spans="2:43" x14ac:dyDescent="0.2">
      <c r="B29" s="45" t="s">
        <v>118</v>
      </c>
      <c r="C29" s="43" t="str">
        <f>+$C$9</f>
        <v>Northeast - MULO</v>
      </c>
      <c r="D29" s="48">
        <f>+VLOOKUP($C29,DATA!$G$70:$AU$128,8,FALSE)</f>
        <v>3.86</v>
      </c>
      <c r="E29" s="48">
        <f>+VLOOKUP($C29,DATA!$G$70:$AU$128,18,FALSE)</f>
        <v>3.84</v>
      </c>
      <c r="F29" s="48">
        <f>+VLOOKUP($C29,DATA!$G$70:$AU$128,28,FALSE)</f>
        <v>3.85</v>
      </c>
      <c r="G29" s="48">
        <f>+VLOOKUP($C29,DATA!$G$70:$AU$128,38,FALSE)</f>
        <v>3.85</v>
      </c>
      <c r="H29" s="45" t="s">
        <v>118</v>
      </c>
      <c r="I29" s="43" t="str">
        <f>+$C$9</f>
        <v>Northeast - MULO</v>
      </c>
      <c r="J29" s="144">
        <f>+VLOOKUP($C29,DATA!$G$310:$AU$368,10,FALSE)</f>
        <v>2.2200000000000002</v>
      </c>
      <c r="K29" s="144">
        <f>+VLOOKUP($C29,DATA!$G$310:$AU$368,20,FALSE)</f>
        <v>2.2000000000000002</v>
      </c>
      <c r="L29" s="144">
        <f>+VLOOKUP($C29,DATA!$G$310:$AU$368,30,FALSE)</f>
        <v>2.21</v>
      </c>
      <c r="M29" s="144">
        <f>+VLOOKUP($C29,DATA!$G$310:$AU$368,40,FALSE)</f>
        <v>2.2599999999999998</v>
      </c>
      <c r="N29" s="45" t="s">
        <v>118</v>
      </c>
      <c r="O29" s="43" t="str">
        <f>+$C$9</f>
        <v>Northeast - MULO</v>
      </c>
      <c r="P29" s="144">
        <f>+VLOOKUP($C29,DATA!$G$133:$AU$191,10,FALSE)</f>
        <v>2.54</v>
      </c>
      <c r="Q29" s="144">
        <f>+VLOOKUP($C29,DATA!$G$133:$AU$191,20,FALSE)</f>
        <v>2.61</v>
      </c>
      <c r="R29" s="144">
        <f>+VLOOKUP($C29,DATA!$G$133:$AU$191,30,FALSE)</f>
        <v>2.62</v>
      </c>
      <c r="S29" s="144">
        <f>+VLOOKUP($C29,DATA!$G$133:$AU$191,40,FALSE)</f>
        <v>2.57</v>
      </c>
      <c r="T29" s="45" t="s">
        <v>118</v>
      </c>
      <c r="U29" s="43" t="str">
        <f>+$C$9</f>
        <v>Northeast - MULO</v>
      </c>
      <c r="V29" s="144">
        <f>+VLOOKUP($C29,DATA!$G$731:$AU$789,10,FALSE)</f>
        <v>2.39</v>
      </c>
      <c r="W29" s="144">
        <f>+VLOOKUP($C29,DATA!$G$731:$AU$789,20,FALSE)</f>
        <v>2.4</v>
      </c>
      <c r="X29" s="144">
        <f>+VLOOKUP($C29,DATA!$G$731:$AU$789,30,FALSE)</f>
        <v>2.4</v>
      </c>
      <c r="Y29" s="144">
        <f>+VLOOKUP($C29,DATA!$G$731:$AU$789,40,FALSE)</f>
        <v>2.38</v>
      </c>
      <c r="Z29" s="45" t="s">
        <v>118</v>
      </c>
      <c r="AA29" s="43" t="str">
        <f>+$C$9</f>
        <v>Northeast - MULO</v>
      </c>
      <c r="AB29" s="144">
        <f>+VLOOKUP($C29,DATA!$G$790:$AU$848,10,FALSE)</f>
        <v>3.03</v>
      </c>
      <c r="AC29" s="144">
        <f>+VLOOKUP($C29,DATA!$G$790:$AU$848,20,FALSE)</f>
        <v>3.23</v>
      </c>
      <c r="AD29" s="144">
        <f>+VLOOKUP($C29,DATA!$G$790:$AU$848,30,FALSE)</f>
        <v>3.25</v>
      </c>
      <c r="AE29" s="144">
        <f>+VLOOKUP($C29,DATA!$G$790:$AU$848,40,FALSE)</f>
        <v>3.26</v>
      </c>
      <c r="AF29" s="45" t="s">
        <v>118</v>
      </c>
      <c r="AG29" s="43" t="str">
        <f>+$C$9</f>
        <v>Northeast - MULO</v>
      </c>
      <c r="AH29" s="144">
        <f>+VLOOKUP($C29,DATA!$G$251:$AU$309,10,FALSE)</f>
        <v>3.5</v>
      </c>
      <c r="AI29" s="144">
        <f>+VLOOKUP($C29,DATA!$G$251:$AU$309,20,FALSE)</f>
        <v>3.35</v>
      </c>
      <c r="AJ29" s="144">
        <f>+VLOOKUP($C29,DATA!$G$251:$AU$309,30,FALSE)</f>
        <v>3.41</v>
      </c>
      <c r="AK29" s="144">
        <f>+VLOOKUP($C29,DATA!$G$251:$AU$309,40,FALSE)</f>
        <v>3.43</v>
      </c>
      <c r="AL29" s="45" t="s">
        <v>118</v>
      </c>
      <c r="AM29" s="43" t="str">
        <f>+$C$9</f>
        <v>Northeast - MULO</v>
      </c>
      <c r="AN29" s="144">
        <f>+VLOOKUP($C29,DATA!$G$192:$AU$250,10,FALSE)</f>
        <v>3.12</v>
      </c>
      <c r="AO29" s="144">
        <f>+VLOOKUP($C29,DATA!$G$192:$AU$250,20,FALSE)</f>
        <v>3.27</v>
      </c>
      <c r="AP29" s="144">
        <f>+VLOOKUP($C29,DATA!$G$192:$AU$250,30,FALSE)</f>
        <v>3.37</v>
      </c>
      <c r="AQ29" s="144">
        <f>+VLOOKUP($C29,DATA!$G$192:$AU$250,40,FALSE)</f>
        <v>3.32</v>
      </c>
    </row>
    <row r="30" spans="2:43" x14ac:dyDescent="0.2">
      <c r="C30" s="43" t="s">
        <v>330</v>
      </c>
      <c r="D30" s="48">
        <f>+VLOOKUP($C30,DATA!$G$70:$AU$128,8,FALSE)</f>
        <v>3.99</v>
      </c>
      <c r="E30" s="48">
        <f>+VLOOKUP($C30,DATA!$G$70:$AU$128,18,FALSE)</f>
        <v>3.99</v>
      </c>
      <c r="F30" s="48">
        <f>+VLOOKUP($C30,DATA!$G$70:$AU$128,28,FALSE)</f>
        <v>3.98</v>
      </c>
      <c r="G30" s="48">
        <f>+VLOOKUP($C30,DATA!$G$70:$AU$128,38,FALSE)</f>
        <v>3.97</v>
      </c>
      <c r="H30" s="45"/>
      <c r="I30" s="43" t="s">
        <v>330</v>
      </c>
      <c r="J30" s="144">
        <f>+VLOOKUP($C30,DATA!$G$310:$AU$368,10,FALSE)</f>
        <v>2.23</v>
      </c>
      <c r="K30" s="144">
        <f>+VLOOKUP($C30,DATA!$G$310:$AU$368,20,FALSE)</f>
        <v>2.23</v>
      </c>
      <c r="L30" s="144">
        <f>+VLOOKUP($C30,DATA!$G$310:$AU$368,30,FALSE)</f>
        <v>2.2200000000000002</v>
      </c>
      <c r="M30" s="144">
        <f>+VLOOKUP($C30,DATA!$G$310:$AU$368,40,FALSE)</f>
        <v>2.2200000000000002</v>
      </c>
      <c r="N30" s="45"/>
      <c r="O30" s="43" t="s">
        <v>330</v>
      </c>
      <c r="P30" s="144">
        <f>+VLOOKUP($C30,DATA!$G$133:$AU$191,10,FALSE)</f>
        <v>2.5299999999999998</v>
      </c>
      <c r="Q30" s="144">
        <f>+VLOOKUP($C30,DATA!$G$133:$AU$191,20,FALSE)</f>
        <v>2.57</v>
      </c>
      <c r="R30" s="144">
        <f>+VLOOKUP($C30,DATA!$G$133:$AU$191,30,FALSE)</f>
        <v>2.58</v>
      </c>
      <c r="S30" s="144">
        <f>+VLOOKUP($C30,DATA!$G$133:$AU$191,40,FALSE)</f>
        <v>2.56</v>
      </c>
      <c r="T30" s="45"/>
      <c r="U30" s="43" t="s">
        <v>330</v>
      </c>
      <c r="V30" s="144">
        <f>+VLOOKUP($C30,DATA!$G$731:$AU$789,10,FALSE)</f>
        <v>2.4</v>
      </c>
      <c r="W30" s="144">
        <f>+VLOOKUP($C30,DATA!$G$731:$AU$789,20,FALSE)</f>
        <v>2.4</v>
      </c>
      <c r="X30" s="144">
        <f>+VLOOKUP($C30,DATA!$G$731:$AU$789,30,FALSE)</f>
        <v>2.41</v>
      </c>
      <c r="Y30" s="144">
        <f>+VLOOKUP($C30,DATA!$G$731:$AU$789,40,FALSE)</f>
        <v>2.42</v>
      </c>
      <c r="Z30" s="45"/>
      <c r="AA30" s="43" t="s">
        <v>330</v>
      </c>
      <c r="AB30" s="144">
        <f>+VLOOKUP($C30,DATA!$G$790:$AU$848,10,FALSE)</f>
        <v>2.87</v>
      </c>
      <c r="AC30" s="144">
        <f>+VLOOKUP($C30,DATA!$G$790:$AU$848,20,FALSE)</f>
        <v>3</v>
      </c>
      <c r="AD30" s="144">
        <f>+VLOOKUP($C30,DATA!$G$790:$AU$848,30,FALSE)</f>
        <v>3</v>
      </c>
      <c r="AE30" s="144">
        <f>+VLOOKUP($C30,DATA!$G$790:$AU$848,40,FALSE)</f>
        <v>2.98</v>
      </c>
      <c r="AF30" s="45"/>
      <c r="AG30" s="43" t="s">
        <v>330</v>
      </c>
      <c r="AH30" s="144">
        <f>+VLOOKUP($C30,DATA!$G$251:$AU$309,10,FALSE)</f>
        <v>3.64</v>
      </c>
      <c r="AI30" s="144">
        <f>+VLOOKUP($C30,DATA!$G$251:$AU$309,20,FALSE)</f>
        <v>3.59</v>
      </c>
      <c r="AJ30" s="144">
        <f>+VLOOKUP($C30,DATA!$G$251:$AU$309,30,FALSE)</f>
        <v>3.62</v>
      </c>
      <c r="AK30" s="144">
        <f>+VLOOKUP($C30,DATA!$G$251:$AU$309,40,FALSE)</f>
        <v>3.55</v>
      </c>
      <c r="AL30" s="45"/>
      <c r="AM30" s="43" t="s">
        <v>330</v>
      </c>
      <c r="AN30" s="144">
        <f>+VLOOKUP($C30,DATA!$G$192:$AU$250,10,FALSE)</f>
        <v>3.21</v>
      </c>
      <c r="AO30" s="144">
        <f>+VLOOKUP($C30,DATA!$G$192:$AU$250,20,FALSE)</f>
        <v>3.3</v>
      </c>
      <c r="AP30" s="144">
        <f>+VLOOKUP($C30,DATA!$G$192:$AU$250,30,FALSE)</f>
        <v>3.32</v>
      </c>
      <c r="AQ30" s="144">
        <f>+VLOOKUP($C30,DATA!$G$192:$AU$250,40,FALSE)</f>
        <v>3.24</v>
      </c>
    </row>
    <row r="31" spans="2:43" x14ac:dyDescent="0.2">
      <c r="H31" s="45"/>
      <c r="N31" s="45"/>
      <c r="T31" s="45"/>
      <c r="Z31" s="45"/>
      <c r="AF31" s="45"/>
      <c r="AL31" s="45"/>
    </row>
    <row r="32" spans="2:43" x14ac:dyDescent="0.2">
      <c r="B32" s="42" t="s">
        <v>125</v>
      </c>
      <c r="D32" s="44" t="s">
        <v>119</v>
      </c>
      <c r="E32" s="44" t="s">
        <v>120</v>
      </c>
      <c r="F32" s="44" t="s">
        <v>121</v>
      </c>
      <c r="G32" s="44" t="s">
        <v>122</v>
      </c>
      <c r="H32" s="42"/>
      <c r="N32" s="42"/>
      <c r="T32" s="42"/>
      <c r="Z32" s="42"/>
      <c r="AF32" s="42"/>
      <c r="AL32" s="42"/>
    </row>
    <row r="33" spans="2:65" x14ac:dyDescent="0.2">
      <c r="B33" s="45" t="s">
        <v>105</v>
      </c>
      <c r="C33" s="37" t="str">
        <f>+$C$8</f>
        <v>Albany - MULO</v>
      </c>
      <c r="D33" s="47">
        <f>+VLOOKUP($C33,DATA!$G$70:$AU$128,7,FALSE)</f>
        <v>9.9000000000000005E-2</v>
      </c>
      <c r="E33" s="47">
        <f>+VLOOKUP($C33,DATA!$G$70:$AU$128,17,FALSE)</f>
        <v>5.0999999999999997E-2</v>
      </c>
      <c r="F33" s="47">
        <f>+VLOOKUP($C33,DATA!$G$70:$AU$128,27,FALSE)</f>
        <v>0.06</v>
      </c>
      <c r="G33" s="47">
        <f>+VLOOKUP($C33,DATA!$G$70:$AU$128,37,FALSE)</f>
        <v>4.5999999999999999E-2</v>
      </c>
      <c r="H33" s="45"/>
      <c r="N33" s="45"/>
      <c r="T33" s="45"/>
      <c r="Z33" s="45"/>
      <c r="AF33" s="45"/>
      <c r="AL33" s="45"/>
    </row>
    <row r="34" spans="2:65" x14ac:dyDescent="0.2">
      <c r="B34" s="45" t="s">
        <v>118</v>
      </c>
      <c r="C34" s="43" t="str">
        <f>+$C$9</f>
        <v>Northeast - MULO</v>
      </c>
      <c r="D34" s="47">
        <f>+VLOOKUP($C34,DATA!$G$70:$AU$128,7,FALSE)</f>
        <v>-1.9E-2</v>
      </c>
      <c r="E34" s="47">
        <f>+VLOOKUP($C34,DATA!$G$70:$AU$128,17,FALSE)</f>
        <v>0</v>
      </c>
      <c r="F34" s="47">
        <f>+VLOOKUP($C34,DATA!$G$70:$AU$128,27,FALSE)</f>
        <v>4.0000000000000001E-3</v>
      </c>
      <c r="G34" s="47">
        <f>+VLOOKUP($C34,DATA!$G$70:$AU$128,37,FALSE)</f>
        <v>-5.0000000000000001E-3</v>
      </c>
      <c r="H34" s="45"/>
      <c r="N34" s="45"/>
      <c r="T34" s="45"/>
      <c r="Z34" s="45"/>
      <c r="AF34" s="45"/>
      <c r="AL34" s="45"/>
    </row>
    <row r="35" spans="2:65" x14ac:dyDescent="0.2">
      <c r="C35" s="43" t="s">
        <v>330</v>
      </c>
      <c r="D35" s="47">
        <f>+VLOOKUP($C35,DATA!$G$70:$AU$128,7,FALSE)</f>
        <v>-0.01</v>
      </c>
      <c r="E35" s="47">
        <f>+VLOOKUP($C35,DATA!$G$70:$AU$128,17,FALSE)</f>
        <v>-5.0000000000000001E-3</v>
      </c>
      <c r="F35" s="47">
        <f>+VLOOKUP($C35,DATA!$G$70:$AU$128,27,FALSE)</f>
        <v>1.0999999999999999E-2</v>
      </c>
      <c r="G35" s="47">
        <f>+VLOOKUP($C35,DATA!$G$70:$AU$128,37,FALSE)</f>
        <v>1.2E-2</v>
      </c>
      <c r="H35" s="45"/>
      <c r="N35" s="45"/>
      <c r="T35" s="45"/>
      <c r="Z35" s="45"/>
      <c r="AF35" s="45"/>
      <c r="AL35" s="45"/>
    </row>
    <row r="36" spans="2:65" x14ac:dyDescent="0.2">
      <c r="H36" s="45"/>
      <c r="N36" s="45"/>
      <c r="T36" s="45"/>
      <c r="Z36" s="45"/>
      <c r="AF36" s="45"/>
      <c r="AL36" s="45"/>
    </row>
    <row r="37" spans="2:65" x14ac:dyDescent="0.2">
      <c r="B37" s="42" t="s">
        <v>147</v>
      </c>
      <c r="D37" s="44" t="s">
        <v>119</v>
      </c>
      <c r="E37" s="44" t="s">
        <v>120</v>
      </c>
      <c r="F37" s="44" t="s">
        <v>121</v>
      </c>
      <c r="G37" s="44" t="s">
        <v>122</v>
      </c>
      <c r="H37" s="42"/>
      <c r="N37" s="42"/>
      <c r="T37" s="42"/>
      <c r="Z37" s="42"/>
      <c r="AF37" s="42"/>
      <c r="AL37" s="42"/>
    </row>
    <row r="38" spans="2:65" x14ac:dyDescent="0.2">
      <c r="B38" s="45" t="s">
        <v>105</v>
      </c>
      <c r="C38" s="37" t="str">
        <f>+$C$8</f>
        <v>Albany - MULO</v>
      </c>
      <c r="D38" s="48">
        <f>+VLOOKUP($C38,DATA!$G$70:$AU$128,10,FALSE)</f>
        <v>2.67</v>
      </c>
      <c r="E38" s="48">
        <f>+VLOOKUP($C38,DATA!$G$70:$AU$128,20,FALSE)</f>
        <v>2.58</v>
      </c>
      <c r="F38" s="48">
        <f>+VLOOKUP($C38,DATA!$G$70:$AU$128,30,FALSE)</f>
        <v>2.57</v>
      </c>
      <c r="G38" s="48">
        <f>+VLOOKUP($C38,DATA!$G$70:$AU$128,40,FALSE)</f>
        <v>2.59</v>
      </c>
      <c r="H38" s="45"/>
      <c r="N38" s="45"/>
      <c r="T38" s="45"/>
      <c r="Z38" s="45"/>
      <c r="AF38" s="45"/>
      <c r="AL38" s="45"/>
    </row>
    <row r="39" spans="2:65" x14ac:dyDescent="0.2">
      <c r="B39" s="45" t="s">
        <v>118</v>
      </c>
      <c r="C39" s="43" t="str">
        <f>+$C$9</f>
        <v>Northeast - MULO</v>
      </c>
      <c r="D39" s="48">
        <f>+VLOOKUP($C39,DATA!$G$70:$AU$128,10,FALSE)</f>
        <v>2.36</v>
      </c>
      <c r="E39" s="48">
        <f>+VLOOKUP($C39,DATA!$G$70:$AU$128,20,FALSE)</f>
        <v>2.37</v>
      </c>
      <c r="F39" s="48">
        <f>+VLOOKUP($C39,DATA!$G$70:$AU$128,30,FALSE)</f>
        <v>2.38</v>
      </c>
      <c r="G39" s="48">
        <f>+VLOOKUP($C39,DATA!$G$70:$AU$128,40,FALSE)</f>
        <v>2.4</v>
      </c>
      <c r="H39" s="45"/>
      <c r="N39" s="45"/>
      <c r="T39" s="45"/>
      <c r="Z39" s="45"/>
      <c r="AF39" s="45"/>
      <c r="AL39" s="45"/>
    </row>
    <row r="40" spans="2:65" x14ac:dyDescent="0.2">
      <c r="C40" s="43" t="s">
        <v>330</v>
      </c>
      <c r="D40" s="48">
        <f>+VLOOKUP($C40,DATA!$G$70:$AU$128,10,FALSE)</f>
        <v>2.35</v>
      </c>
      <c r="E40" s="48">
        <f>+VLOOKUP($C40,DATA!$G$70:$AU$128,20,FALSE)</f>
        <v>2.36</v>
      </c>
      <c r="F40" s="48">
        <f>+VLOOKUP($C40,DATA!$G$70:$AU$128,30,FALSE)</f>
        <v>2.35</v>
      </c>
      <c r="G40" s="48">
        <f>+VLOOKUP($C40,DATA!$G$70:$AU$128,40,FALSE)</f>
        <v>2.35</v>
      </c>
      <c r="H40" s="45"/>
      <c r="N40" s="45"/>
      <c r="T40" s="45"/>
      <c r="Z40" s="45"/>
      <c r="AF40" s="45"/>
      <c r="AL40" s="45"/>
    </row>
    <row r="41" spans="2:65" x14ac:dyDescent="0.2">
      <c r="B41" s="36"/>
      <c r="C41" s="36"/>
      <c r="I41" s="43"/>
    </row>
    <row r="42" spans="2:65" x14ac:dyDescent="0.2">
      <c r="B42" s="155" t="str">
        <f>+B4</f>
        <v>Market: Albany - MULO</v>
      </c>
      <c r="C42" s="155"/>
      <c r="D42" s="155"/>
      <c r="E42" s="155"/>
      <c r="F42" s="155"/>
      <c r="G42" s="155"/>
      <c r="H42" s="155" t="str">
        <f>+B4</f>
        <v>Market: Albany - MULO</v>
      </c>
      <c r="I42" s="155"/>
      <c r="J42" s="155"/>
      <c r="K42" s="155"/>
      <c r="L42" s="155"/>
      <c r="M42" s="155"/>
      <c r="N42" s="155" t="str">
        <f>+H42</f>
        <v>Market: Albany - MULO</v>
      </c>
      <c r="O42" s="155"/>
      <c r="P42" s="155"/>
      <c r="Q42" s="155"/>
      <c r="R42" s="155"/>
      <c r="S42" s="155"/>
      <c r="T42" s="155" t="str">
        <f>+H42</f>
        <v>Market: Albany - MULO</v>
      </c>
      <c r="U42" s="155"/>
      <c r="V42" s="155"/>
      <c r="W42" s="155"/>
      <c r="X42" s="155"/>
      <c r="Y42" s="155"/>
      <c r="Z42" s="155" t="str">
        <f>+H42</f>
        <v>Market: Albany - MULO</v>
      </c>
      <c r="AA42" s="155"/>
      <c r="AB42" s="155"/>
      <c r="AC42" s="155"/>
      <c r="AD42" s="155"/>
      <c r="AE42" s="155"/>
      <c r="AF42" s="155" t="str">
        <f>+H42</f>
        <v>Market: Albany - MULO</v>
      </c>
      <c r="AG42" s="155"/>
      <c r="AH42" s="155"/>
      <c r="AI42" s="155"/>
      <c r="AJ42" s="155"/>
      <c r="AK42" s="155"/>
      <c r="AL42" s="155" t="str">
        <f>+B4</f>
        <v>Market: Albany - MULO</v>
      </c>
      <c r="AM42" s="155"/>
      <c r="AN42" s="155"/>
      <c r="AO42" s="155"/>
      <c r="AP42" s="155"/>
      <c r="AQ42" s="155"/>
      <c r="AR42" s="38"/>
      <c r="AS42" s="38"/>
      <c r="AT42" s="38"/>
      <c r="AU42" s="38"/>
      <c r="AV42" s="38"/>
      <c r="AW42" s="38"/>
      <c r="AX42" s="38"/>
      <c r="AY42" s="38"/>
      <c r="AZ42" s="38"/>
      <c r="BA42" s="38"/>
      <c r="BB42" s="38"/>
      <c r="BC42" s="38"/>
      <c r="BD42" s="38"/>
      <c r="BE42" s="38"/>
      <c r="BF42" s="38"/>
      <c r="BG42" s="38"/>
      <c r="BH42" s="38"/>
      <c r="BI42" s="38"/>
      <c r="BJ42" s="38"/>
      <c r="BK42" s="38"/>
      <c r="BL42" s="38"/>
      <c r="BM42" s="38"/>
    </row>
    <row r="43" spans="2:65" s="40" customFormat="1" ht="12.75" x14ac:dyDescent="0.2">
      <c r="B43" s="156" t="str">
        <f>+B5</f>
        <v>PERIOD ENDING 10/06/2013 VS YAGO</v>
      </c>
      <c r="C43" s="156"/>
      <c r="D43" s="156"/>
      <c r="E43" s="156"/>
      <c r="F43" s="156"/>
      <c r="G43" s="156"/>
      <c r="H43" s="156" t="str">
        <f>+B5</f>
        <v>PERIOD ENDING 10/06/2013 VS YAGO</v>
      </c>
      <c r="I43" s="156"/>
      <c r="J43" s="156"/>
      <c r="K43" s="156"/>
      <c r="L43" s="156"/>
      <c r="M43" s="156"/>
      <c r="N43" s="156" t="str">
        <f>+H43</f>
        <v>PERIOD ENDING 10/06/2013 VS YAGO</v>
      </c>
      <c r="O43" s="156"/>
      <c r="P43" s="156"/>
      <c r="Q43" s="156"/>
      <c r="R43" s="156"/>
      <c r="S43" s="156"/>
      <c r="T43" s="156" t="str">
        <f>+H43</f>
        <v>PERIOD ENDING 10/06/2013 VS YAGO</v>
      </c>
      <c r="U43" s="156"/>
      <c r="V43" s="156"/>
      <c r="W43" s="156"/>
      <c r="X43" s="156"/>
      <c r="Y43" s="156"/>
      <c r="Z43" s="156" t="str">
        <f>+H43</f>
        <v>PERIOD ENDING 10/06/2013 VS YAGO</v>
      </c>
      <c r="AA43" s="156"/>
      <c r="AB43" s="156"/>
      <c r="AC43" s="156"/>
      <c r="AD43" s="156"/>
      <c r="AE43" s="156"/>
      <c r="AF43" s="156" t="str">
        <f>+H43</f>
        <v>PERIOD ENDING 10/06/2013 VS YAGO</v>
      </c>
      <c r="AG43" s="156"/>
      <c r="AH43" s="156"/>
      <c r="AI43" s="156"/>
      <c r="AJ43" s="156"/>
      <c r="AK43" s="156"/>
      <c r="AL43" s="156" t="str">
        <f>+B5</f>
        <v>PERIOD ENDING 10/06/2013 VS YAGO</v>
      </c>
      <c r="AM43" s="156"/>
      <c r="AN43" s="156"/>
      <c r="AO43" s="156"/>
      <c r="AP43" s="156"/>
      <c r="AQ43" s="156"/>
      <c r="AR43" s="39"/>
      <c r="AS43" s="39"/>
      <c r="AT43" s="39"/>
      <c r="AU43" s="39"/>
      <c r="AV43" s="39"/>
      <c r="AW43" s="39"/>
      <c r="AX43" s="39"/>
      <c r="AY43" s="39"/>
      <c r="AZ43" s="39"/>
      <c r="BA43" s="39"/>
      <c r="BB43" s="39"/>
      <c r="BC43" s="39"/>
      <c r="BD43" s="39"/>
      <c r="BE43" s="39"/>
      <c r="BF43" s="39"/>
      <c r="BG43" s="39"/>
      <c r="BH43" s="39"/>
      <c r="BI43" s="39"/>
      <c r="BJ43" s="39"/>
      <c r="BK43" s="39"/>
      <c r="BL43" s="39"/>
      <c r="BM43" s="39"/>
    </row>
    <row r="44" spans="2:65" s="40" customFormat="1" ht="12.75" x14ac:dyDescent="0.2">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row>
    <row r="45" spans="2:65" s="40" customFormat="1" x14ac:dyDescent="0.2">
      <c r="B45" s="40" t="s">
        <v>167</v>
      </c>
      <c r="C45" s="50" t="s">
        <v>162</v>
      </c>
      <c r="D45" s="50" t="s">
        <v>164</v>
      </c>
      <c r="E45" s="50" t="s">
        <v>165</v>
      </c>
      <c r="F45" s="50" t="s">
        <v>163</v>
      </c>
      <c r="G45" s="50" t="s">
        <v>166</v>
      </c>
      <c r="H45" s="42" t="s">
        <v>127</v>
      </c>
      <c r="I45" s="51" t="s">
        <v>23</v>
      </c>
      <c r="J45" s="44" t="s">
        <v>119</v>
      </c>
      <c r="K45" s="44" t="s">
        <v>120</v>
      </c>
      <c r="L45" s="44" t="s">
        <v>121</v>
      </c>
      <c r="M45" s="44" t="s">
        <v>122</v>
      </c>
      <c r="N45" s="42" t="s">
        <v>126</v>
      </c>
      <c r="O45" s="51" t="s">
        <v>23</v>
      </c>
      <c r="P45" s="44" t="s">
        <v>119</v>
      </c>
      <c r="Q45" s="44" t="s">
        <v>120</v>
      </c>
      <c r="R45" s="44" t="s">
        <v>121</v>
      </c>
      <c r="S45" s="44" t="s">
        <v>122</v>
      </c>
      <c r="T45" s="42" t="s">
        <v>129</v>
      </c>
      <c r="U45" s="51" t="s">
        <v>23</v>
      </c>
      <c r="V45" s="44" t="s">
        <v>119</v>
      </c>
      <c r="W45" s="44" t="s">
        <v>120</v>
      </c>
      <c r="X45" s="44" t="s">
        <v>121</v>
      </c>
      <c r="Y45" s="44" t="s">
        <v>122</v>
      </c>
      <c r="Z45" s="42" t="s">
        <v>130</v>
      </c>
      <c r="AA45" s="51" t="s">
        <v>23</v>
      </c>
      <c r="AB45" s="44" t="s">
        <v>119</v>
      </c>
      <c r="AC45" s="44" t="s">
        <v>120</v>
      </c>
      <c r="AD45" s="44" t="s">
        <v>121</v>
      </c>
      <c r="AE45" s="44" t="s">
        <v>122</v>
      </c>
      <c r="AF45" s="42" t="s">
        <v>132</v>
      </c>
      <c r="AG45" s="51" t="s">
        <v>23</v>
      </c>
      <c r="AH45" s="44" t="s">
        <v>119</v>
      </c>
      <c r="AI45" s="44" t="s">
        <v>120</v>
      </c>
      <c r="AJ45" s="44" t="s">
        <v>121</v>
      </c>
      <c r="AK45" s="44" t="s">
        <v>122</v>
      </c>
      <c r="AL45" s="40" t="s">
        <v>169</v>
      </c>
      <c r="AN45" s="50" t="s">
        <v>162</v>
      </c>
      <c r="AO45" s="50" t="s">
        <v>164</v>
      </c>
      <c r="AP45" s="50" t="s">
        <v>165</v>
      </c>
      <c r="AQ45" s="50" t="s">
        <v>163</v>
      </c>
      <c r="AR45" s="39"/>
      <c r="AS45" s="39"/>
      <c r="AT45" s="39"/>
      <c r="AU45" s="39"/>
      <c r="AV45" s="39"/>
      <c r="AW45" s="39"/>
      <c r="AX45" s="39"/>
      <c r="AY45" s="39"/>
      <c r="AZ45" s="39"/>
      <c r="BA45" s="39"/>
      <c r="BB45" s="39"/>
      <c r="BC45" s="39"/>
      <c r="BD45" s="39"/>
      <c r="BE45" s="39"/>
      <c r="BF45" s="39"/>
      <c r="BG45" s="39"/>
      <c r="BH45" s="39"/>
      <c r="BI45" s="39"/>
      <c r="BJ45" s="39"/>
      <c r="BK45" s="39"/>
      <c r="BL45" s="39"/>
      <c r="BM45" s="39"/>
    </row>
    <row r="46" spans="2:65" s="40" customFormat="1" x14ac:dyDescent="0.2">
      <c r="B46" s="41" t="str">
        <f>+C2</f>
        <v>Albany - MULO</v>
      </c>
      <c r="C46" s="52">
        <f>+VLOOKUP($B46,DATA!$G$310:$AU$368,32,FALSE)</f>
        <v>4525554</v>
      </c>
      <c r="D46" s="52">
        <f>+VLOOKUP($B46,DATA!$G$731:$AU$789,32,FALSE)</f>
        <v>1096794</v>
      </c>
      <c r="E46" s="52">
        <f>+VLOOKUP($B46,DATA!$G$790:$AU$848,32,FALSE)</f>
        <v>699170</v>
      </c>
      <c r="F46" s="52">
        <f>+VLOOKUP($B46,DATA!$G$250:$AU$309,32,FALSE)</f>
        <v>282570</v>
      </c>
      <c r="G46" s="52">
        <f>+VLOOKUP($B46,DATA!$G$192:$AU$250,32,FALSE)</f>
        <v>179</v>
      </c>
      <c r="H46" s="45" t="s">
        <v>105</v>
      </c>
      <c r="I46" s="37" t="str">
        <f>+$C$8</f>
        <v>Albany - MULO</v>
      </c>
      <c r="J46" s="47">
        <f>+VLOOKUP($C$8,DATA!$G$609:$AU$667,3,FALSE)</f>
        <v>0.32600000000000001</v>
      </c>
      <c r="K46" s="47">
        <f>+VLOOKUP($C$8,DATA!$G$609:$AU$667,13,FALSE)</f>
        <v>0.13200000000000001</v>
      </c>
      <c r="L46" s="47">
        <f>+VLOOKUP($C$8,DATA!$G$609:$AU$667,23,FALSE)</f>
        <v>6.4000000000000001E-2</v>
      </c>
      <c r="M46" s="47">
        <f>+VLOOKUP($C$8,DATA!$G$609:$AU$667,33,FALSE)</f>
        <v>4.4999999999999998E-2</v>
      </c>
      <c r="N46" s="45" t="s">
        <v>105</v>
      </c>
      <c r="O46" s="37" t="str">
        <f>+$C$8</f>
        <v>Albany - MULO</v>
      </c>
      <c r="P46" s="47">
        <f>+VLOOKUP($C$8,DATA!$G$373:$AU$431,3,FALSE)</f>
        <v>1E-3</v>
      </c>
      <c r="Q46" s="47">
        <f>+VLOOKUP($C$8,DATA!$G$373:$AU$431,13,FALSE)</f>
        <v>-0.10199999999999999</v>
      </c>
      <c r="R46" s="47">
        <f>+VLOOKUP($C$8,DATA!$G$373:$AU$431,23,FALSE)</f>
        <v>-0.127</v>
      </c>
      <c r="S46" s="47">
        <f>+VLOOKUP($C$8,DATA!$G$373:$AU$431,33,FALSE)</f>
        <v>-5.8000000000000003E-2</v>
      </c>
      <c r="T46" s="45" t="s">
        <v>105</v>
      </c>
      <c r="U46" s="37" t="str">
        <f>+$C$8</f>
        <v>Albany - MULO</v>
      </c>
      <c r="V46" s="47">
        <f>+VLOOKUP($C$8,DATA!$G$854:$AU$912,3,FALSE)</f>
        <v>-0.11799999999999999</v>
      </c>
      <c r="W46" s="47">
        <f>+VLOOKUP($C$8,DATA!$G$854:$AU$912,13,FALSE)</f>
        <v>-8.9999999999999993E-3</v>
      </c>
      <c r="X46" s="47">
        <f>+VLOOKUP($C$8,DATA!$G$854:$AU$912,23,FALSE)</f>
        <v>5.3999999999999999E-2</v>
      </c>
      <c r="Y46" s="47">
        <f>+VLOOKUP($C$8,DATA!$G$854:$AU$912,33,FALSE)</f>
        <v>0.114</v>
      </c>
      <c r="Z46" s="45" t="s">
        <v>105</v>
      </c>
      <c r="AA46" s="37" t="str">
        <f>+$C$8</f>
        <v>Albany - MULO</v>
      </c>
      <c r="AB46" s="47">
        <f>+VLOOKUP($C$8,DATA!$G$972:$AU$1030,3,FALSE)</f>
        <v>9.1999999999999998E-2</v>
      </c>
      <c r="AC46" s="47">
        <f>+VLOOKUP($C$8,DATA!$G$972:$AU$1030,13,FALSE)</f>
        <v>-0.151</v>
      </c>
      <c r="AD46" s="47">
        <f>+VLOOKUP($C$8,DATA!$G$972:$AU$1030,23,FALSE)</f>
        <v>-0.20899999999999999</v>
      </c>
      <c r="AE46" s="47">
        <f>+VLOOKUP($C$8,DATA!$G$972:$AU$1030,33,FALSE)</f>
        <v>-0.14599999999999999</v>
      </c>
      <c r="AF46" s="45" t="s">
        <v>105</v>
      </c>
      <c r="AG46" s="37" t="str">
        <f>+$C$8</f>
        <v>Albany - MULO</v>
      </c>
      <c r="AH46" s="47">
        <f>+VLOOKUP($C$8,DATA!$G$491:$AU$549,3,FALSE)</f>
        <v>3.1E-2</v>
      </c>
      <c r="AI46" s="47">
        <f>+VLOOKUP($C$8,DATA!$G$491:$AU$549,13,FALSE)</f>
        <v>9.5000000000000001E-2</v>
      </c>
      <c r="AJ46" s="47">
        <f>+VLOOKUP($C$8,DATA!$G$491:$AU$549,23,FALSE)</f>
        <v>8.3000000000000004E-2</v>
      </c>
      <c r="AK46" s="47">
        <f>+VLOOKUP($C$8,DATA!$G$491:$AU$549,33,FALSE)</f>
        <v>0.114</v>
      </c>
      <c r="AL46" s="41" t="str">
        <f>+C2</f>
        <v>Albany - MULO</v>
      </c>
      <c r="AN46" s="52">
        <f>+VLOOKUP($AL46,DATA!$G$609:$AU$667,32,FALSE)</f>
        <v>962240</v>
      </c>
      <c r="AO46" s="52">
        <f>+VLOOKUP($AL46,DATA!$G$854:$AU$912,32,FALSE)</f>
        <v>330615</v>
      </c>
      <c r="AP46" s="52">
        <f>+VLOOKUP($AL46,DATA!$G$972:$AU$1030,32,FALSE)</f>
        <v>496651</v>
      </c>
      <c r="AQ46" s="52">
        <f>+VLOOKUP($AL46,DATA!$G$491:$AU$549,32,FALSE)</f>
        <v>130488</v>
      </c>
      <c r="AR46" s="39"/>
      <c r="AS46" s="39"/>
      <c r="AT46" s="39"/>
      <c r="AU46" s="39"/>
      <c r="AV46" s="39"/>
      <c r="AW46" s="39"/>
      <c r="AX46" s="39"/>
      <c r="AY46" s="39"/>
      <c r="AZ46" s="39"/>
      <c r="BA46" s="39"/>
      <c r="BB46" s="39"/>
      <c r="BC46" s="39"/>
      <c r="BD46" s="39"/>
      <c r="BE46" s="39"/>
      <c r="BF46" s="39"/>
      <c r="BG46" s="39"/>
      <c r="BH46" s="39"/>
      <c r="BI46" s="39"/>
      <c r="BJ46" s="39"/>
      <c r="BK46" s="39"/>
      <c r="BL46" s="39"/>
      <c r="BM46" s="39"/>
    </row>
    <row r="47" spans="2:65" s="40" customFormat="1" x14ac:dyDescent="0.2">
      <c r="H47" s="45" t="s">
        <v>118</v>
      </c>
      <c r="I47" s="43" t="str">
        <f>+$C$9</f>
        <v>Northeast - MULO</v>
      </c>
      <c r="J47" s="47">
        <f>+VLOOKUP($C$9,DATA!$G$609:$AU$667,3,FALSE)</f>
        <v>-4.4999999999999998E-2</v>
      </c>
      <c r="K47" s="47">
        <f>+VLOOKUP($C$9,DATA!$G$609:$AU$667,13,FALSE)</f>
        <v>-2.7E-2</v>
      </c>
      <c r="L47" s="47">
        <f>+VLOOKUP($C$9,DATA!$G$609:$AU$667,23,FALSE)</f>
        <v>-3.5999999999999997E-2</v>
      </c>
      <c r="M47" s="47">
        <f>+VLOOKUP($C$9,DATA!$G$609:$AU$667,33,FALSE)</f>
        <v>-4.9000000000000002E-2</v>
      </c>
      <c r="N47" s="45" t="s">
        <v>118</v>
      </c>
      <c r="O47" s="43" t="str">
        <f>+$C$9</f>
        <v>Northeast - MULO</v>
      </c>
      <c r="P47" s="47">
        <f>+VLOOKUP($C$9,DATA!$G$373:$AU$431,3,FALSE)</f>
        <v>3.6999999999999998E-2</v>
      </c>
      <c r="Q47" s="47">
        <f>+VLOOKUP($C$9,DATA!$G$373:$AU$431,13,FALSE)</f>
        <v>1.0999999999999999E-2</v>
      </c>
      <c r="R47" s="47">
        <f>+VLOOKUP($C$9,DATA!$G$373:$AU$431,23,FALSE)</f>
        <v>0.02</v>
      </c>
      <c r="S47" s="47">
        <f>+VLOOKUP($C$9,DATA!$G$373:$AU$431,33,FALSE)</f>
        <v>2E-3</v>
      </c>
      <c r="T47" s="45" t="s">
        <v>118</v>
      </c>
      <c r="U47" s="43" t="str">
        <f>+$C$9</f>
        <v>Northeast - MULO</v>
      </c>
      <c r="V47" s="47">
        <f>+VLOOKUP($C$9,DATA!$G$854:$AU$912,3,FALSE)</f>
        <v>-4.1000000000000002E-2</v>
      </c>
      <c r="W47" s="47">
        <f>+VLOOKUP($C$9,DATA!$G$854:$AU$912,13,FALSE)</f>
        <v>-0.01</v>
      </c>
      <c r="X47" s="47">
        <f>+VLOOKUP($C$9,DATA!$G$854:$AU$912,23,FALSE)</f>
        <v>2.5000000000000001E-2</v>
      </c>
      <c r="Y47" s="47">
        <f>+VLOOKUP($C$9,DATA!$G$854:$AU$912,33,FALSE)</f>
        <v>0.02</v>
      </c>
      <c r="Z47" s="45" t="s">
        <v>118</v>
      </c>
      <c r="AA47" s="43" t="str">
        <f>+$C$9</f>
        <v>Northeast - MULO</v>
      </c>
      <c r="AB47" s="47">
        <f>+VLOOKUP($C$9,DATA!$G$972:$AU$1030,3,FALSE)</f>
        <v>0.35199999999999998</v>
      </c>
      <c r="AC47" s="47">
        <f>+VLOOKUP($C$9,DATA!$G$972:$AU$1030,13,FALSE)</f>
        <v>7.8E-2</v>
      </c>
      <c r="AD47" s="47">
        <f>+VLOOKUP($C$9,DATA!$G$972:$AU$1030,23,FALSE)</f>
        <v>4.0000000000000001E-3</v>
      </c>
      <c r="AE47" s="47">
        <f>+VLOOKUP($C$9,DATA!$G$972:$AU$1030,33,FALSE)</f>
        <v>-5.8999999999999997E-2</v>
      </c>
      <c r="AF47" s="45" t="s">
        <v>118</v>
      </c>
      <c r="AG47" s="43" t="str">
        <f>+$C$9</f>
        <v>Northeast - MULO</v>
      </c>
      <c r="AH47" s="47">
        <f>+VLOOKUP($C$9,DATA!$G$491:$AU$549,3,FALSE)</f>
        <v>-0.33600000000000002</v>
      </c>
      <c r="AI47" s="47">
        <f>+VLOOKUP($C$9,DATA!$G$491:$AU$549,13,FALSE)</f>
        <v>-0.39200000000000002</v>
      </c>
      <c r="AJ47" s="47">
        <f>+VLOOKUP($C$9,DATA!$G$491:$AU$549,23,FALSE)</f>
        <v>-0.27200000000000002</v>
      </c>
      <c r="AK47" s="47">
        <f>+VLOOKUP($C$9,DATA!$G$491:$AU$549,33,FALSE)</f>
        <v>-0.11899999999999999</v>
      </c>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row>
    <row r="48" spans="2:65" s="40" customFormat="1" x14ac:dyDescent="0.2">
      <c r="H48" s="45"/>
      <c r="I48" s="43" t="s">
        <v>330</v>
      </c>
      <c r="J48" s="47">
        <f>+VLOOKUP($C$10,DATA!$G$609:$AU$667,3,FALSE)</f>
        <v>-2.3E-2</v>
      </c>
      <c r="K48" s="47">
        <f>+VLOOKUP($C$10,DATA!$G$609:$AU$667,13,FALSE)</f>
        <v>-6.0000000000000001E-3</v>
      </c>
      <c r="L48" s="47">
        <f>+VLOOKUP($C$10,DATA!$G$609:$AU$667,23,FALSE)</f>
        <v>3.0000000000000001E-3</v>
      </c>
      <c r="M48" s="47">
        <f>+VLOOKUP($C$10,DATA!$G$609:$AU$667,33,FALSE)</f>
        <v>-1.2E-2</v>
      </c>
      <c r="N48" s="45"/>
      <c r="O48" s="43" t="s">
        <v>330</v>
      </c>
      <c r="P48" s="47">
        <f>+VLOOKUP($C$10,DATA!$G$373:$AU$431,3,FALSE)</f>
        <v>9.0999999999999998E-2</v>
      </c>
      <c r="Q48" s="47">
        <f>+VLOOKUP($C$10,DATA!$G$373:$AU$431,13,FALSE)</f>
        <v>0.06</v>
      </c>
      <c r="R48" s="47">
        <f>+VLOOKUP($C$10,DATA!$G$373:$AU$431,23,FALSE)</f>
        <v>6.0999999999999999E-2</v>
      </c>
      <c r="S48" s="47">
        <f>+VLOOKUP($C$10,DATA!$G$373:$AU$431,33,FALSE)</f>
        <v>6.7000000000000004E-2</v>
      </c>
      <c r="T48" s="45"/>
      <c r="U48" s="43" t="s">
        <v>330</v>
      </c>
      <c r="V48" s="47">
        <f>+VLOOKUP($C$10,DATA!$G$854:$AU$912,3,FALSE)</f>
        <v>-8.6999999999999994E-2</v>
      </c>
      <c r="W48" s="47">
        <f>+VLOOKUP($C$10,DATA!$G$854:$AU$912,13,FALSE)</f>
        <v>-0.09</v>
      </c>
      <c r="X48" s="47">
        <f>+VLOOKUP($C$10,DATA!$G$854:$AU$912,23,FALSE)</f>
        <v>-7.0000000000000007E-2</v>
      </c>
      <c r="Y48" s="47">
        <f>+VLOOKUP($C$10,DATA!$G$854:$AU$912,33,FALSE)</f>
        <v>-4.7E-2</v>
      </c>
      <c r="Z48" s="45"/>
      <c r="AA48" s="43" t="s">
        <v>330</v>
      </c>
      <c r="AB48" s="47">
        <f>+VLOOKUP($C$10,DATA!$G$972:$AU$1030,3,FALSE)</f>
        <v>0.90300000000000002</v>
      </c>
      <c r="AC48" s="47">
        <f>+VLOOKUP($C$10,DATA!$G$972:$AU$1030,13,FALSE)</f>
        <v>0.67700000000000005</v>
      </c>
      <c r="AD48" s="47">
        <f>+VLOOKUP($C$10,DATA!$G$972:$AU$1030,23,FALSE)</f>
        <v>0.56599999999999995</v>
      </c>
      <c r="AE48" s="47">
        <f>+VLOOKUP($C$10,DATA!$G$972:$AU$1030,33,FALSE)</f>
        <v>0.58499999999999996</v>
      </c>
      <c r="AF48" s="45"/>
      <c r="AG48" s="43" t="s">
        <v>330</v>
      </c>
      <c r="AH48" s="47">
        <f>+VLOOKUP($C$10,DATA!$G$491:$AU$549,3,FALSE)</f>
        <v>0.51</v>
      </c>
      <c r="AI48" s="47">
        <f>+VLOOKUP($C$10,DATA!$G$491:$AU$549,13,FALSE)</f>
        <v>0.35399999999999998</v>
      </c>
      <c r="AJ48" s="47">
        <f>+VLOOKUP($C$10,DATA!$G$491:$AU$549,23,FALSE)</f>
        <v>0.39300000000000002</v>
      </c>
      <c r="AK48" s="47">
        <f>+VLOOKUP($C$10,DATA!$G$491:$AU$549,33,FALSE)</f>
        <v>0.39100000000000001</v>
      </c>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row>
    <row r="49" spans="8:65" s="40" customFormat="1" x14ac:dyDescent="0.2">
      <c r="J49" s="36"/>
      <c r="K49" s="36"/>
      <c r="L49" s="36"/>
      <c r="M49" s="36"/>
      <c r="P49" s="36"/>
      <c r="Q49" s="36"/>
      <c r="R49" s="36"/>
      <c r="S49" s="36"/>
      <c r="V49" s="36"/>
      <c r="W49" s="36"/>
      <c r="X49" s="36"/>
      <c r="Y49" s="36"/>
      <c r="AB49" s="36"/>
      <c r="AC49" s="36"/>
      <c r="AD49" s="36"/>
      <c r="AE49" s="36"/>
      <c r="AH49" s="36"/>
      <c r="AI49" s="36"/>
      <c r="AJ49" s="36"/>
      <c r="AK49" s="36"/>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row>
    <row r="50" spans="8:65" s="40" customFormat="1" x14ac:dyDescent="0.2">
      <c r="H50" s="42" t="s">
        <v>136</v>
      </c>
      <c r="I50" s="51" t="s">
        <v>23</v>
      </c>
      <c r="J50" s="44" t="s">
        <v>119</v>
      </c>
      <c r="K50" s="44" t="s">
        <v>120</v>
      </c>
      <c r="L50" s="44" t="s">
        <v>121</v>
      </c>
      <c r="M50" s="44" t="s">
        <v>122</v>
      </c>
      <c r="N50" s="42" t="s">
        <v>135</v>
      </c>
      <c r="O50" s="51" t="s">
        <v>23</v>
      </c>
      <c r="P50" s="44" t="s">
        <v>119</v>
      </c>
      <c r="Q50" s="44" t="s">
        <v>120</v>
      </c>
      <c r="R50" s="44" t="s">
        <v>121</v>
      </c>
      <c r="S50" s="44" t="s">
        <v>122</v>
      </c>
      <c r="T50" s="42" t="s">
        <v>134</v>
      </c>
      <c r="U50" s="51" t="s">
        <v>23</v>
      </c>
      <c r="V50" s="44" t="s">
        <v>119</v>
      </c>
      <c r="W50" s="44" t="s">
        <v>120</v>
      </c>
      <c r="X50" s="44" t="s">
        <v>121</v>
      </c>
      <c r="Y50" s="44" t="s">
        <v>122</v>
      </c>
      <c r="Z50" s="42" t="s">
        <v>137</v>
      </c>
      <c r="AA50" s="51" t="s">
        <v>23</v>
      </c>
      <c r="AB50" s="44" t="s">
        <v>119</v>
      </c>
      <c r="AC50" s="44" t="s">
        <v>120</v>
      </c>
      <c r="AD50" s="44" t="s">
        <v>121</v>
      </c>
      <c r="AE50" s="44" t="s">
        <v>122</v>
      </c>
      <c r="AF50" s="42" t="s">
        <v>138</v>
      </c>
      <c r="AG50" s="51" t="s">
        <v>23</v>
      </c>
      <c r="AH50" s="44" t="s">
        <v>119</v>
      </c>
      <c r="AI50" s="44" t="s">
        <v>120</v>
      </c>
      <c r="AJ50" s="44" t="s">
        <v>121</v>
      </c>
      <c r="AK50" s="44" t="s">
        <v>122</v>
      </c>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row>
    <row r="51" spans="8:65" s="40" customFormat="1" x14ac:dyDescent="0.2">
      <c r="H51" s="45" t="s">
        <v>105</v>
      </c>
      <c r="I51" s="37" t="str">
        <f>+$C$8</f>
        <v>Albany - MULO</v>
      </c>
      <c r="J51" s="47">
        <f>+VLOOKUP($C13,DATA!$G$609:$AU$667,5,FALSE)</f>
        <v>0.184</v>
      </c>
      <c r="K51" s="47">
        <f>+VLOOKUP($C13,DATA!$G$609:$AU$667,15,FALSE)</f>
        <v>3.4000000000000002E-2</v>
      </c>
      <c r="L51" s="47">
        <f>+VLOOKUP($C13,DATA!$G$609:$AU$667,25,FALSE)</f>
        <v>2.3E-2</v>
      </c>
      <c r="M51" s="47">
        <f>+VLOOKUP($C13,DATA!$G$609:$AU$667,35,FALSE)</f>
        <v>3.4000000000000002E-2</v>
      </c>
      <c r="N51" s="45" t="s">
        <v>105</v>
      </c>
      <c r="O51" s="37" t="str">
        <f>+$C$8</f>
        <v>Albany - MULO</v>
      </c>
      <c r="P51" s="47">
        <f>+VLOOKUP($C13,DATA!$G$373:$AU$431,5,FALSE)</f>
        <v>0.13800000000000001</v>
      </c>
      <c r="Q51" s="47">
        <f>+VLOOKUP($C13,DATA!$G$373:$AU$431,15,FALSE)</f>
        <v>-5.8999999999999997E-2</v>
      </c>
      <c r="R51" s="47">
        <f>+VLOOKUP($C13,DATA!$G$373:$AU$431,25,FALSE)</f>
        <v>-9.6000000000000002E-2</v>
      </c>
      <c r="S51" s="47">
        <f>+VLOOKUP($C13,DATA!$G$373:$AU$431,35,FALSE)</f>
        <v>-2.9000000000000001E-2</v>
      </c>
      <c r="T51" s="45" t="s">
        <v>105</v>
      </c>
      <c r="U51" s="37" t="str">
        <f>+$C$8</f>
        <v>Albany - MULO</v>
      </c>
      <c r="V51" s="47">
        <f>+VLOOKUP($C13,DATA!$G$854:$AU$912,5,FALSE)</f>
        <v>-9.9000000000000005E-2</v>
      </c>
      <c r="W51" s="47">
        <f>+VLOOKUP($C13,DATA!$G$854:$AU$912,15,FALSE)</f>
        <v>-3.0000000000000001E-3</v>
      </c>
      <c r="X51" s="47">
        <f>+VLOOKUP($C13,DATA!$G$854:$AU$912,25,FALSE)</f>
        <v>5.7000000000000002E-2</v>
      </c>
      <c r="Y51" s="47">
        <f>+VLOOKUP($C13,DATA!$G$854:$AU$912,35,FALSE)</f>
        <v>0.12</v>
      </c>
      <c r="Z51" s="45" t="s">
        <v>105</v>
      </c>
      <c r="AA51" s="37" t="str">
        <f>+$C$8</f>
        <v>Albany - MULO</v>
      </c>
      <c r="AB51" s="47">
        <f>+VLOOKUP($C13,DATA!$G$972:$AU$1030,5,FALSE)</f>
        <v>0.32600000000000001</v>
      </c>
      <c r="AC51" s="47">
        <f>+VLOOKUP($C13,DATA!$G$972:$AU$1030,15,FALSE)</f>
        <v>-9.0999999999999998E-2</v>
      </c>
      <c r="AD51" s="47">
        <f>+VLOOKUP($C13,DATA!$G$972:$AU$1030,25,FALSE)</f>
        <v>-0.17100000000000001</v>
      </c>
      <c r="AE51" s="47">
        <f>+VLOOKUP($C13,DATA!$G$972:$AU$1030,35,FALSE)</f>
        <v>-0.114</v>
      </c>
      <c r="AF51" s="45" t="s">
        <v>105</v>
      </c>
      <c r="AG51" s="37" t="str">
        <f>+$C$8</f>
        <v>Albany - MULO</v>
      </c>
      <c r="AH51" s="47">
        <f>+VLOOKUP($C13,DATA!$G$491:$AU$549,5,FALSE)</f>
        <v>3.6999999999999998E-2</v>
      </c>
      <c r="AI51" s="47">
        <f>+VLOOKUP($C13,DATA!$G$491:$AU$549,15,FALSE)</f>
        <v>8.8999999999999996E-2</v>
      </c>
      <c r="AJ51" s="47">
        <f>+VLOOKUP($C13,DATA!$G$491:$AU$549,25,FALSE)</f>
        <v>8.5000000000000006E-2</v>
      </c>
      <c r="AK51" s="47">
        <f>+VLOOKUP($C13,DATA!$G$491:$AU$549,35,FALSE)</f>
        <v>0.11</v>
      </c>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row>
    <row r="52" spans="8:65" s="40" customFormat="1" x14ac:dyDescent="0.2">
      <c r="H52" s="45" t="s">
        <v>118</v>
      </c>
      <c r="I52" s="43" t="str">
        <f>+$C$9</f>
        <v>Northeast - MULO</v>
      </c>
      <c r="J52" s="47">
        <f>+VLOOKUP($C14,DATA!$G$609:$AU$667,5,FALSE)</f>
        <v>-8.9999999999999993E-3</v>
      </c>
      <c r="K52" s="47">
        <f>+VLOOKUP($C14,DATA!$G$609:$AU$667,15,FALSE)</f>
        <v>-1.2999999999999999E-2</v>
      </c>
      <c r="L52" s="47">
        <f>+VLOOKUP($C14,DATA!$G$609:$AU$667,25,FALSE)</f>
        <v>-4.0000000000000001E-3</v>
      </c>
      <c r="M52" s="47">
        <f>+VLOOKUP($C14,DATA!$G$609:$AU$667,35,FALSE)</f>
        <v>-2.9000000000000001E-2</v>
      </c>
      <c r="N52" s="45" t="s">
        <v>118</v>
      </c>
      <c r="O52" s="43" t="str">
        <f>+$C$9</f>
        <v>Northeast - MULO</v>
      </c>
      <c r="P52" s="47">
        <f>+VLOOKUP($C14,DATA!$G$373:$AU$431,5,FALSE)</f>
        <v>0.155</v>
      </c>
      <c r="Q52" s="47">
        <f>+VLOOKUP($C14,DATA!$G$373:$AU$431,15,FALSE)</f>
        <v>8.4000000000000005E-2</v>
      </c>
      <c r="R52" s="47">
        <f>+VLOOKUP($C14,DATA!$G$373:$AU$431,25,FALSE)</f>
        <v>7.8E-2</v>
      </c>
      <c r="S52" s="47">
        <f>+VLOOKUP($C14,DATA!$G$373:$AU$431,35,FALSE)</f>
        <v>2.8000000000000001E-2</v>
      </c>
      <c r="T52" s="45" t="s">
        <v>118</v>
      </c>
      <c r="U52" s="43" t="str">
        <f>+$C$9</f>
        <v>Northeast - MULO</v>
      </c>
      <c r="V52" s="47">
        <f>+VLOOKUP($C14,DATA!$G$854:$AU$912,5,FALSE)</f>
        <v>-0.02</v>
      </c>
      <c r="W52" s="47">
        <f>+VLOOKUP($C14,DATA!$G$854:$AU$912,15,FALSE)</f>
        <v>-0.01</v>
      </c>
      <c r="X52" s="47">
        <f>+VLOOKUP($C14,DATA!$G$854:$AU$912,25,FALSE)</f>
        <v>0.02</v>
      </c>
      <c r="Y52" s="47">
        <f>+VLOOKUP($C14,DATA!$G$854:$AU$912,35,FALSE)</f>
        <v>1.0999999999999999E-2</v>
      </c>
      <c r="Z52" s="45" t="s">
        <v>118</v>
      </c>
      <c r="AA52" s="43" t="str">
        <f>+$C$9</f>
        <v>Northeast - MULO</v>
      </c>
      <c r="AB52" s="47">
        <f>+VLOOKUP($C14,DATA!$G$972:$AU$1030,5,FALSE)</f>
        <v>1.3380000000000001</v>
      </c>
      <c r="AC52" s="47">
        <f>+VLOOKUP($C14,DATA!$G$972:$AU$1030,15,FALSE)</f>
        <v>0.57499999999999996</v>
      </c>
      <c r="AD52" s="47">
        <f>+VLOOKUP($C14,DATA!$G$972:$AU$1030,25,FALSE)</f>
        <v>0.34300000000000003</v>
      </c>
      <c r="AE52" s="47">
        <f>+VLOOKUP($C14,DATA!$G$972:$AU$1030,35,FALSE)</f>
        <v>0.11899999999999999</v>
      </c>
      <c r="AF52" s="45" t="s">
        <v>118</v>
      </c>
      <c r="AG52" s="43" t="str">
        <f>+$C$9</f>
        <v>Northeast - MULO</v>
      </c>
      <c r="AH52" s="47">
        <f>+VLOOKUP($C14,DATA!$G$491:$AU$549,5,FALSE)</f>
        <v>-0.35399999999999998</v>
      </c>
      <c r="AI52" s="47">
        <f>+VLOOKUP($C14,DATA!$G$491:$AU$549,15,FALSE)</f>
        <v>-0.4</v>
      </c>
      <c r="AJ52" s="47">
        <f>+VLOOKUP($C14,DATA!$G$491:$AU$549,25,FALSE)</f>
        <v>-0.25600000000000001</v>
      </c>
      <c r="AK52" s="47">
        <f>+VLOOKUP($C14,DATA!$G$491:$AU$549,35,FALSE)</f>
        <v>-0.1</v>
      </c>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row>
    <row r="53" spans="8:65" s="40" customFormat="1" x14ac:dyDescent="0.2">
      <c r="H53" s="45"/>
      <c r="I53" s="43" t="s">
        <v>330</v>
      </c>
      <c r="J53" s="47">
        <f>+VLOOKUP($C15,DATA!$G$609:$AU$667,5,FALSE)</f>
        <v>-3.2000000000000001E-2</v>
      </c>
      <c r="K53" s="47">
        <f>+VLOOKUP($C15,DATA!$G$609:$AU$667,15,FALSE)</f>
        <v>-5.0000000000000001E-3</v>
      </c>
      <c r="L53" s="47">
        <f>+VLOOKUP($C15,DATA!$G$609:$AU$667,25,FALSE)</f>
        <v>2.1000000000000001E-2</v>
      </c>
      <c r="M53" s="47">
        <f>+VLOOKUP($C15,DATA!$G$609:$AU$667,35,FALSE)</f>
        <v>1E-3</v>
      </c>
      <c r="N53" s="45"/>
      <c r="O53" s="43" t="s">
        <v>330</v>
      </c>
      <c r="P53" s="47">
        <f>+VLOOKUP($C15,DATA!$G$373:$AU$431,5,FALSE)</f>
        <v>0.13900000000000001</v>
      </c>
      <c r="Q53" s="47">
        <f>+VLOOKUP($C15,DATA!$G$373:$AU$431,15,FALSE)</f>
        <v>7.2999999999999995E-2</v>
      </c>
      <c r="R53" s="47">
        <f>+VLOOKUP($C15,DATA!$G$373:$AU$431,25,FALSE)</f>
        <v>7.9000000000000001E-2</v>
      </c>
      <c r="S53" s="47">
        <f>+VLOOKUP($C15,DATA!$G$373:$AU$431,35,FALSE)</f>
        <v>7.5999999999999998E-2</v>
      </c>
      <c r="T53" s="45"/>
      <c r="U53" s="43" t="s">
        <v>330</v>
      </c>
      <c r="V53" s="47">
        <f>+VLOOKUP($C15,DATA!$G$854:$AU$912,5,FALSE)</f>
        <v>-6.7000000000000004E-2</v>
      </c>
      <c r="W53" s="47">
        <f>+VLOOKUP($C15,DATA!$G$854:$AU$912,15,FALSE)</f>
        <v>-9.5000000000000001E-2</v>
      </c>
      <c r="X53" s="47">
        <f>+VLOOKUP($C15,DATA!$G$854:$AU$912,25,FALSE)</f>
        <v>-7.2999999999999995E-2</v>
      </c>
      <c r="Y53" s="47">
        <f>+VLOOKUP($C15,DATA!$G$854:$AU$912,35,FALSE)</f>
        <v>-5.5E-2</v>
      </c>
      <c r="Z53" s="45"/>
      <c r="AA53" s="43" t="s">
        <v>330</v>
      </c>
      <c r="AB53" s="47">
        <f>+VLOOKUP($C15,DATA!$G$972:$AU$1030,5,FALSE)</f>
        <v>1.5189999999999999</v>
      </c>
      <c r="AC53" s="47">
        <f>+VLOOKUP($C15,DATA!$G$972:$AU$1030,15,FALSE)</f>
        <v>1.1100000000000001</v>
      </c>
      <c r="AD53" s="47">
        <f>+VLOOKUP($C15,DATA!$G$972:$AU$1030,25,FALSE)</f>
        <v>0.96299999999999997</v>
      </c>
      <c r="AE53" s="47">
        <f>+VLOOKUP($C15,DATA!$G$972:$AU$1030,35,FALSE)</f>
        <v>1.0389999999999999</v>
      </c>
      <c r="AF53" s="45"/>
      <c r="AG53" s="43" t="s">
        <v>330</v>
      </c>
      <c r="AH53" s="47">
        <f>+VLOOKUP($C15,DATA!$G$491:$AU$549,5,FALSE)</f>
        <v>0.39100000000000001</v>
      </c>
      <c r="AI53" s="47">
        <f>+VLOOKUP($C15,DATA!$G$491:$AU$549,15,FALSE)</f>
        <v>0.27900000000000003</v>
      </c>
      <c r="AJ53" s="47">
        <f>+VLOOKUP($C15,DATA!$G$491:$AU$549,25,FALSE)</f>
        <v>0.35799999999999998</v>
      </c>
      <c r="AK53" s="47">
        <f>+VLOOKUP($C15,DATA!$G$491:$AU$549,35,FALSE)</f>
        <v>0.42799999999999999</v>
      </c>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row>
    <row r="54" spans="8:65" s="40" customFormat="1" x14ac:dyDescent="0.2">
      <c r="J54" s="36"/>
      <c r="K54" s="36"/>
      <c r="L54" s="36"/>
      <c r="M54" s="36"/>
      <c r="P54" s="36"/>
      <c r="Q54" s="36"/>
      <c r="R54" s="36"/>
      <c r="S54" s="36"/>
      <c r="V54" s="36"/>
      <c r="W54" s="36"/>
      <c r="X54" s="36"/>
      <c r="Y54" s="36"/>
      <c r="AB54" s="36"/>
      <c r="AC54" s="36"/>
      <c r="AD54" s="36"/>
      <c r="AE54" s="36"/>
      <c r="AH54" s="36"/>
      <c r="AI54" s="36"/>
      <c r="AJ54" s="36"/>
      <c r="AK54" s="36"/>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row>
    <row r="55" spans="8:65" s="40" customFormat="1" x14ac:dyDescent="0.2">
      <c r="H55" s="42" t="s">
        <v>141</v>
      </c>
      <c r="I55" s="51" t="s">
        <v>23</v>
      </c>
      <c r="J55" s="44" t="s">
        <v>119</v>
      </c>
      <c r="K55" s="44" t="s">
        <v>120</v>
      </c>
      <c r="L55" s="44" t="s">
        <v>121</v>
      </c>
      <c r="M55" s="44" t="s">
        <v>122</v>
      </c>
      <c r="N55" s="42" t="s">
        <v>142</v>
      </c>
      <c r="O55" s="51" t="s">
        <v>23</v>
      </c>
      <c r="P55" s="44" t="s">
        <v>119</v>
      </c>
      <c r="Q55" s="44" t="s">
        <v>120</v>
      </c>
      <c r="R55" s="44" t="s">
        <v>121</v>
      </c>
      <c r="S55" s="44" t="s">
        <v>122</v>
      </c>
      <c r="T55" s="42" t="s">
        <v>143</v>
      </c>
      <c r="U55" s="51" t="s">
        <v>23</v>
      </c>
      <c r="V55" s="44" t="s">
        <v>119</v>
      </c>
      <c r="W55" s="44" t="s">
        <v>120</v>
      </c>
      <c r="X55" s="44" t="s">
        <v>121</v>
      </c>
      <c r="Y55" s="44" t="s">
        <v>122</v>
      </c>
      <c r="Z55" s="42" t="s">
        <v>144</v>
      </c>
      <c r="AA55" s="51" t="s">
        <v>23</v>
      </c>
      <c r="AB55" s="44" t="s">
        <v>119</v>
      </c>
      <c r="AC55" s="44" t="s">
        <v>120</v>
      </c>
      <c r="AD55" s="44" t="s">
        <v>121</v>
      </c>
      <c r="AE55" s="44" t="s">
        <v>122</v>
      </c>
      <c r="AF55" s="42" t="s">
        <v>145</v>
      </c>
      <c r="AG55" s="51" t="s">
        <v>23</v>
      </c>
      <c r="AH55" s="44" t="s">
        <v>119</v>
      </c>
      <c r="AI55" s="44" t="s">
        <v>120</v>
      </c>
      <c r="AJ55" s="44" t="s">
        <v>121</v>
      </c>
      <c r="AK55" s="44" t="s">
        <v>122</v>
      </c>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row>
    <row r="56" spans="8:65" s="40" customFormat="1" x14ac:dyDescent="0.2">
      <c r="H56" s="45" t="s">
        <v>105</v>
      </c>
      <c r="I56" s="37" t="str">
        <f>+$C$8</f>
        <v>Albany - MULO</v>
      </c>
      <c r="J56" s="144">
        <f>+VLOOKUP($C$8,DATA!$G$609:$AU$667,8,FALSE)</f>
        <v>5.15</v>
      </c>
      <c r="K56" s="144">
        <f>+VLOOKUP($C$8,DATA!$G$609:$AU$667,18,FALSE)</f>
        <v>4.87</v>
      </c>
      <c r="L56" s="144">
        <f>+VLOOKUP($C$8,DATA!$G$609:$AU$667,28,FALSE)</f>
        <v>4.6900000000000004</v>
      </c>
      <c r="M56" s="144">
        <f>+VLOOKUP($C$8,DATA!$G$609:$AU$667,38,FALSE)</f>
        <v>4.59</v>
      </c>
      <c r="N56" s="45" t="s">
        <v>105</v>
      </c>
      <c r="O56" s="37" t="str">
        <f>+$C$8</f>
        <v>Albany - MULO</v>
      </c>
      <c r="P56" s="144">
        <f>+VLOOKUP($C$8,DATA!$G$373:$AU$431,8,FALSE)</f>
        <v>4.5599999999999996</v>
      </c>
      <c r="Q56" s="144">
        <f>+VLOOKUP($C$8,DATA!$G$373:$AU$431,18,FALSE)</f>
        <v>4.87</v>
      </c>
      <c r="R56" s="144">
        <f>+VLOOKUP($C$8,DATA!$G$373:$AU$431,28,FALSE)</f>
        <v>4.88</v>
      </c>
      <c r="S56" s="144">
        <f>+VLOOKUP($C$8,DATA!$G$373:$AU$431,38,FALSE)</f>
        <v>4.9400000000000004</v>
      </c>
      <c r="T56" s="45" t="s">
        <v>105</v>
      </c>
      <c r="U56" s="37" t="str">
        <f>+$C$8</f>
        <v>Albany - MULO</v>
      </c>
      <c r="V56" s="144">
        <f>+VLOOKUP($C$8,DATA!$G$854:$AU$912,8,FALSE)</f>
        <v>4.97</v>
      </c>
      <c r="W56" s="144">
        <f>+VLOOKUP($C$8,DATA!$G$854:$AU$912,18,FALSE)</f>
        <v>4.84</v>
      </c>
      <c r="X56" s="144">
        <f>+VLOOKUP($C$8,DATA!$G$854:$AU$912,28,FALSE)</f>
        <v>4.7699999999999996</v>
      </c>
      <c r="Y56" s="144">
        <f>+VLOOKUP($C$8,DATA!$G$854:$AU$912,38,FALSE)</f>
        <v>4.7300000000000004</v>
      </c>
      <c r="Z56" s="45" t="s">
        <v>105</v>
      </c>
      <c r="AA56" s="37" t="str">
        <f>+$C$8</f>
        <v>Albany - MULO</v>
      </c>
      <c r="AB56" s="144">
        <f>+VLOOKUP($C$8,DATA!$G$972:$AU$1030,8,FALSE)</f>
        <v>4.33</v>
      </c>
      <c r="AC56" s="144">
        <f>+VLOOKUP($C$8,DATA!$G$972:$AU$1030,18,FALSE)</f>
        <v>4.8899999999999997</v>
      </c>
      <c r="AD56" s="144">
        <f>+VLOOKUP($C$8,DATA!$G$972:$AU$1030,28,FALSE)</f>
        <v>4.95</v>
      </c>
      <c r="AE56" s="144">
        <f>+VLOOKUP($C$8,DATA!$G$972:$AU$1030,38,FALSE)</f>
        <v>5.09</v>
      </c>
      <c r="AF56" s="45" t="s">
        <v>105</v>
      </c>
      <c r="AG56" s="37" t="str">
        <f>+$C$8</f>
        <v>Albany - MULO</v>
      </c>
      <c r="AH56" s="144">
        <f>+VLOOKUP($C$8,DATA!$G$491:$AU$549,8,FALSE)</f>
        <v>14.06</v>
      </c>
      <c r="AI56" s="144">
        <f>+VLOOKUP($C$8,DATA!$G$491:$AU$549,18,FALSE)</f>
        <v>14.08</v>
      </c>
      <c r="AJ56" s="144">
        <f>+VLOOKUP($C$8,DATA!$G$491:$AU$549,28,FALSE)</f>
        <v>13.95</v>
      </c>
      <c r="AK56" s="144">
        <f>+VLOOKUP($C$8,DATA!$G$491:$AU$549,38,FALSE)</f>
        <v>14</v>
      </c>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row>
    <row r="57" spans="8:65" s="40" customFormat="1" x14ac:dyDescent="0.2">
      <c r="H57" s="45" t="s">
        <v>118</v>
      </c>
      <c r="I57" s="43" t="str">
        <f>+$C$9</f>
        <v>Northeast - MULO</v>
      </c>
      <c r="J57" s="144">
        <f>+VLOOKUP($C$9,DATA!$G$609:$AU$667,8,FALSE)</f>
        <v>3.78</v>
      </c>
      <c r="K57" s="144">
        <f>+VLOOKUP($C$9,DATA!$G$609:$AU$667,18,FALSE)</f>
        <v>3.82</v>
      </c>
      <c r="L57" s="144">
        <f>+VLOOKUP($C$9,DATA!$G$609:$AU$667,28,FALSE)</f>
        <v>3.8</v>
      </c>
      <c r="M57" s="144">
        <f>+VLOOKUP($C$9,DATA!$G$609:$AU$667,38,FALSE)</f>
        <v>3.83</v>
      </c>
      <c r="N57" s="45" t="s">
        <v>118</v>
      </c>
      <c r="O57" s="43" t="str">
        <f>+$C$9</f>
        <v>Northeast - MULO</v>
      </c>
      <c r="P57" s="144">
        <f>+VLOOKUP($C$9,DATA!$G$373:$AU$431,8,FALSE)</f>
        <v>4.0999999999999996</v>
      </c>
      <c r="Q57" s="144">
        <f>+VLOOKUP($C$9,DATA!$G$373:$AU$431,18,FALSE)</f>
        <v>4.32</v>
      </c>
      <c r="R57" s="144">
        <f>+VLOOKUP($C$9,DATA!$G$373:$AU$431,28,FALSE)</f>
        <v>4.38</v>
      </c>
      <c r="S57" s="144">
        <f>+VLOOKUP($C$9,DATA!$G$373:$AU$431,38,FALSE)</f>
        <v>4.42</v>
      </c>
      <c r="T57" s="45" t="s">
        <v>118</v>
      </c>
      <c r="U57" s="43" t="str">
        <f>+$C$9</f>
        <v>Northeast - MULO</v>
      </c>
      <c r="V57" s="144">
        <f>+VLOOKUP($C$9,DATA!$G$854:$AU$912,8,FALSE)</f>
        <v>4.0999999999999996</v>
      </c>
      <c r="W57" s="144">
        <f>+VLOOKUP($C$9,DATA!$G$854:$AU$912,18,FALSE)</f>
        <v>4.18</v>
      </c>
      <c r="X57" s="144">
        <f>+VLOOKUP($C$9,DATA!$G$854:$AU$912,28,FALSE)</f>
        <v>4.1900000000000004</v>
      </c>
      <c r="Y57" s="144">
        <f>+VLOOKUP($C$9,DATA!$G$854:$AU$912,38,FALSE)</f>
        <v>4.17</v>
      </c>
      <c r="Z57" s="45" t="s">
        <v>118</v>
      </c>
      <c r="AA57" s="43" t="str">
        <f>+$C$9</f>
        <v>Northeast - MULO</v>
      </c>
      <c r="AB57" s="144">
        <f>+VLOOKUP($C$9,DATA!$G$972:$AU$1030,8,FALSE)</f>
        <v>4.08</v>
      </c>
      <c r="AC57" s="144">
        <f>+VLOOKUP($C$9,DATA!$G$972:$AU$1030,18,FALSE)</f>
        <v>4.7699999999999996</v>
      </c>
      <c r="AD57" s="144">
        <f>+VLOOKUP($C$9,DATA!$G$972:$AU$1030,28,FALSE)</f>
        <v>5.03</v>
      </c>
      <c r="AE57" s="144">
        <f>+VLOOKUP($C$9,DATA!$G$972:$AU$1030,38,FALSE)</f>
        <v>5.64</v>
      </c>
      <c r="AF57" s="45" t="s">
        <v>118</v>
      </c>
      <c r="AG57" s="43" t="str">
        <f>+$C$9</f>
        <v>Northeast - MULO</v>
      </c>
      <c r="AH57" s="144">
        <f>+VLOOKUP($C$9,DATA!$G$491:$AU$549,8,FALSE)</f>
        <v>14.15</v>
      </c>
      <c r="AI57" s="144">
        <f>+VLOOKUP($C$9,DATA!$G$491:$AU$549,18,FALSE)</f>
        <v>13.89</v>
      </c>
      <c r="AJ57" s="144">
        <f>+VLOOKUP($C$9,DATA!$G$491:$AU$549,28,FALSE)</f>
        <v>13.4</v>
      </c>
      <c r="AK57" s="144">
        <f>+VLOOKUP($C$9,DATA!$G$491:$AU$549,38,FALSE)</f>
        <v>13.51</v>
      </c>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row>
    <row r="58" spans="8:65" s="40" customFormat="1" x14ac:dyDescent="0.2">
      <c r="H58" s="45"/>
      <c r="I58" s="43" t="s">
        <v>330</v>
      </c>
      <c r="J58" s="144">
        <f>+VLOOKUP($C$10,DATA!$G$609:$AU$667,8,FALSE)</f>
        <v>3.84</v>
      </c>
      <c r="K58" s="144">
        <f>+VLOOKUP($C$10,DATA!$G$609:$AU$667,18,FALSE)</f>
        <v>3.85</v>
      </c>
      <c r="L58" s="144">
        <f>+VLOOKUP($C$10,DATA!$G$609:$AU$667,28,FALSE)</f>
        <v>3.83</v>
      </c>
      <c r="M58" s="144">
        <f>+VLOOKUP($C$10,DATA!$G$609:$AU$667,38,FALSE)</f>
        <v>3.85</v>
      </c>
      <c r="N58" s="45"/>
      <c r="O58" s="43" t="s">
        <v>330</v>
      </c>
      <c r="P58" s="144">
        <f>+VLOOKUP($C$10,DATA!$G$373:$AU$431,8,FALSE)</f>
        <v>4.68</v>
      </c>
      <c r="Q58" s="144">
        <f>+VLOOKUP($C$10,DATA!$G$373:$AU$431,18,FALSE)</f>
        <v>4.78</v>
      </c>
      <c r="R58" s="144">
        <f>+VLOOKUP($C$10,DATA!$G$373:$AU$431,28,FALSE)</f>
        <v>4.8</v>
      </c>
      <c r="S58" s="144">
        <f>+VLOOKUP($C$10,DATA!$G$373:$AU$431,38,FALSE)</f>
        <v>4.8</v>
      </c>
      <c r="T58" s="45"/>
      <c r="U58" s="43" t="s">
        <v>330</v>
      </c>
      <c r="V58" s="144">
        <f>+VLOOKUP($C$10,DATA!$G$854:$AU$912,8,FALSE)</f>
        <v>4.51</v>
      </c>
      <c r="W58" s="144">
        <f>+VLOOKUP($C$10,DATA!$G$854:$AU$912,18,FALSE)</f>
        <v>4.55</v>
      </c>
      <c r="X58" s="144">
        <f>+VLOOKUP($C$10,DATA!$G$854:$AU$912,28,FALSE)</f>
        <v>4.5599999999999996</v>
      </c>
      <c r="Y58" s="144">
        <f>+VLOOKUP($C$10,DATA!$G$854:$AU$912,38,FALSE)</f>
        <v>4.5599999999999996</v>
      </c>
      <c r="Z58" s="45"/>
      <c r="AA58" s="43" t="s">
        <v>330</v>
      </c>
      <c r="AB58" s="144">
        <f>+VLOOKUP($C$10,DATA!$G$972:$AU$1030,8,FALSE)</f>
        <v>5.1100000000000003</v>
      </c>
      <c r="AC58" s="144">
        <f>+VLOOKUP($C$10,DATA!$G$972:$AU$1030,18,FALSE)</f>
        <v>5.37</v>
      </c>
      <c r="AD58" s="144">
        <f>+VLOOKUP($C$10,DATA!$G$972:$AU$1030,28,FALSE)</f>
        <v>5.47</v>
      </c>
      <c r="AE58" s="144">
        <f>+VLOOKUP($C$10,DATA!$G$972:$AU$1030,38,FALSE)</f>
        <v>5.62</v>
      </c>
      <c r="AF58" s="45"/>
      <c r="AG58" s="43" t="s">
        <v>330</v>
      </c>
      <c r="AH58" s="144">
        <f>+VLOOKUP($C$10,DATA!$G$491:$AU$549,8,FALSE)</f>
        <v>13.66</v>
      </c>
      <c r="AI58" s="144">
        <f>+VLOOKUP($C$10,DATA!$G$491:$AU$549,18,FALSE)</f>
        <v>13.71</v>
      </c>
      <c r="AJ58" s="144">
        <f>+VLOOKUP($C$10,DATA!$G$491:$AU$549,28,FALSE)</f>
        <v>13.61</v>
      </c>
      <c r="AK58" s="144">
        <f>+VLOOKUP($C$10,DATA!$G$491:$AU$549,38,FALSE)</f>
        <v>13.17</v>
      </c>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row>
    <row r="59" spans="8:65" s="40" customFormat="1" x14ac:dyDescent="0.2">
      <c r="J59" s="36"/>
      <c r="K59" s="36"/>
      <c r="L59" s="36"/>
      <c r="M59" s="36"/>
      <c r="P59" s="36"/>
      <c r="Q59" s="36"/>
      <c r="R59" s="36"/>
      <c r="S59" s="36"/>
      <c r="V59" s="36"/>
      <c r="W59" s="36"/>
      <c r="X59" s="36"/>
      <c r="Y59" s="36"/>
      <c r="AB59" s="36"/>
      <c r="AC59" s="36"/>
      <c r="AD59" s="36"/>
      <c r="AE59" s="36"/>
      <c r="AH59" s="36"/>
      <c r="AI59" s="36"/>
      <c r="AJ59" s="36"/>
      <c r="AK59" s="36"/>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row>
    <row r="60" spans="8:65" s="40" customFormat="1" x14ac:dyDescent="0.2">
      <c r="H60" s="42" t="s">
        <v>148</v>
      </c>
      <c r="I60" s="51" t="s">
        <v>23</v>
      </c>
      <c r="J60" s="44" t="s">
        <v>119</v>
      </c>
      <c r="K60" s="44" t="s">
        <v>120</v>
      </c>
      <c r="L60" s="44" t="s">
        <v>121</v>
      </c>
      <c r="M60" s="44" t="s">
        <v>122</v>
      </c>
      <c r="N60" s="42" t="s">
        <v>149</v>
      </c>
      <c r="O60" s="51" t="s">
        <v>23</v>
      </c>
      <c r="P60" s="44" t="s">
        <v>119</v>
      </c>
      <c r="Q60" s="44" t="s">
        <v>120</v>
      </c>
      <c r="R60" s="44" t="s">
        <v>121</v>
      </c>
      <c r="S60" s="44" t="s">
        <v>122</v>
      </c>
      <c r="T60" s="42" t="s">
        <v>150</v>
      </c>
      <c r="U60" s="51" t="s">
        <v>23</v>
      </c>
      <c r="V60" s="44" t="s">
        <v>119</v>
      </c>
      <c r="W60" s="44" t="s">
        <v>120</v>
      </c>
      <c r="X60" s="44" t="s">
        <v>121</v>
      </c>
      <c r="Y60" s="44" t="s">
        <v>122</v>
      </c>
      <c r="Z60" s="42" t="s">
        <v>151</v>
      </c>
      <c r="AA60" s="51" t="s">
        <v>23</v>
      </c>
      <c r="AB60" s="44" t="s">
        <v>119</v>
      </c>
      <c r="AC60" s="44" t="s">
        <v>120</v>
      </c>
      <c r="AD60" s="44" t="s">
        <v>121</v>
      </c>
      <c r="AE60" s="44" t="s">
        <v>122</v>
      </c>
      <c r="AF60" s="42" t="s">
        <v>152</v>
      </c>
      <c r="AG60" s="51" t="s">
        <v>23</v>
      </c>
      <c r="AH60" s="44" t="s">
        <v>119</v>
      </c>
      <c r="AI60" s="44" t="s">
        <v>120</v>
      </c>
      <c r="AJ60" s="44" t="s">
        <v>121</v>
      </c>
      <c r="AK60" s="44" t="s">
        <v>122</v>
      </c>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row>
    <row r="61" spans="8:65" s="40" customFormat="1" x14ac:dyDescent="0.2">
      <c r="H61" s="45" t="s">
        <v>105</v>
      </c>
      <c r="I61" s="37" t="str">
        <f>+$C$8</f>
        <v>Albany - MULO</v>
      </c>
      <c r="J61" s="47">
        <f>+VLOOKUP($C$8,DATA!$G$609:$AU$667,7,FALSE)</f>
        <v>0.22900000000000001</v>
      </c>
      <c r="K61" s="47">
        <f>+VLOOKUP($C$8,DATA!$G$609:$AU$667,17,FALSE)</f>
        <v>7.0999999999999994E-2</v>
      </c>
      <c r="L61" s="47">
        <f>+VLOOKUP($C$8,DATA!$G$609:$AU$667,27,FALSE)</f>
        <v>7.0000000000000007E-2</v>
      </c>
      <c r="M61" s="47">
        <f>+VLOOKUP($C$8,DATA!$G$609:$AU$667,37,FALSE)</f>
        <v>7.5999999999999998E-2</v>
      </c>
      <c r="N61" s="45" t="s">
        <v>105</v>
      </c>
      <c r="O61" s="37" t="str">
        <f>+$C$8</f>
        <v>Albany - MULO</v>
      </c>
      <c r="P61" s="47">
        <f>+VLOOKUP($C$8,DATA!$G$373:$AU$431,7,FALSE)</f>
        <v>0.13700000000000001</v>
      </c>
      <c r="Q61" s="47">
        <f>+VLOOKUP($C$8,DATA!$G$373:$AU$431,17,FALSE)</f>
        <v>-4.8000000000000001E-2</v>
      </c>
      <c r="R61" s="47">
        <f>+VLOOKUP($C$8,DATA!$G$373:$AU$431,27,FALSE)</f>
        <v>-7.5999999999999998E-2</v>
      </c>
      <c r="S61" s="47">
        <f>+VLOOKUP($C$8,DATA!$G$373:$AU$431,37,FALSE)</f>
        <v>-1.6E-2</v>
      </c>
      <c r="T61" s="45" t="s">
        <v>105</v>
      </c>
      <c r="U61" s="37" t="str">
        <f>+$C$8</f>
        <v>Albany - MULO</v>
      </c>
      <c r="V61" s="47">
        <f>+VLOOKUP($C$8,DATA!$G$854:$AU$912,7,FALSE)</f>
        <v>-9.9000000000000005E-2</v>
      </c>
      <c r="W61" s="47">
        <f>+VLOOKUP($C$8,DATA!$G$854:$AU$912,17,FALSE)</f>
        <v>-3.0000000000000001E-3</v>
      </c>
      <c r="X61" s="47">
        <f>+VLOOKUP($C$8,DATA!$G$854:$AU$912,27,FALSE)</f>
        <v>5.7000000000000002E-2</v>
      </c>
      <c r="Y61" s="47">
        <f>+VLOOKUP($C$8,DATA!$G$854:$AU$912,37,FALSE)</f>
        <v>0.12</v>
      </c>
      <c r="Z61" s="45" t="s">
        <v>105</v>
      </c>
      <c r="AA61" s="37" t="str">
        <f>+$C$8</f>
        <v>Albany - MULO</v>
      </c>
      <c r="AB61" s="47">
        <f>+VLOOKUP($C$8,DATA!$G$972:$AU$1030,7,FALSE)</f>
        <v>0.33400000000000002</v>
      </c>
      <c r="AC61" s="47">
        <f>+VLOOKUP($C$8,DATA!$G$972:$AU$1030,17,FALSE)</f>
        <v>-7.5999999999999998E-2</v>
      </c>
      <c r="AD61" s="47">
        <f>+VLOOKUP($C$8,DATA!$G$972:$AU$1030,27,FALSE)</f>
        <v>-0.153</v>
      </c>
      <c r="AE61" s="47">
        <f>+VLOOKUP($C$8,DATA!$G$972:$AU$1030,37,FALSE)</f>
        <v>-0.10199999999999999</v>
      </c>
      <c r="AF61" s="45" t="s">
        <v>105</v>
      </c>
      <c r="AG61" s="37" t="str">
        <f>+$C$8</f>
        <v>Albany - MULO</v>
      </c>
      <c r="AH61" s="47">
        <f>+VLOOKUP($C$8,DATA!$G$491:$AU$549,7,FALSE)</f>
        <v>3.1E-2</v>
      </c>
      <c r="AI61" s="47">
        <f>+VLOOKUP($C$8,DATA!$G$491:$AU$549,17,FALSE)</f>
        <v>9.5000000000000001E-2</v>
      </c>
      <c r="AJ61" s="47">
        <f>+VLOOKUP($C$8,DATA!$G$491:$AU$549,27,FALSE)</f>
        <v>8.7999999999999995E-2</v>
      </c>
      <c r="AK61" s="47">
        <f>+VLOOKUP($C$8,DATA!$G$491:$AU$549,37,FALSE)</f>
        <v>0.114</v>
      </c>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row>
    <row r="62" spans="8:65" s="40" customFormat="1" x14ac:dyDescent="0.2">
      <c r="H62" s="45" t="s">
        <v>118</v>
      </c>
      <c r="I62" s="43" t="str">
        <f>+$C$9</f>
        <v>Northeast - MULO</v>
      </c>
      <c r="J62" s="47">
        <f>+VLOOKUP($C$9,DATA!$G$609:$AU$667,7,FALSE)</f>
        <v>-3.0000000000000001E-3</v>
      </c>
      <c r="K62" s="47">
        <f>+VLOOKUP($C$9,DATA!$G$609:$AU$667,17,FALSE)</f>
        <v>-1.0999999999999999E-2</v>
      </c>
      <c r="L62" s="47">
        <f>+VLOOKUP($C$9,DATA!$G$609:$AU$667,27,FALSE)</f>
        <v>-7.0000000000000001E-3</v>
      </c>
      <c r="M62" s="47">
        <f>+VLOOKUP($C$9,DATA!$G$609:$AU$667,37,FALSE)</f>
        <v>-3.6999999999999998E-2</v>
      </c>
      <c r="N62" s="45" t="s">
        <v>118</v>
      </c>
      <c r="O62" s="43" t="str">
        <f>+$C$9</f>
        <v>Northeast - MULO</v>
      </c>
      <c r="P62" s="47">
        <f>+VLOOKUP($C$9,DATA!$G$373:$AU$431,7,FALSE)</f>
        <v>0.105</v>
      </c>
      <c r="Q62" s="47">
        <f>+VLOOKUP($C$9,DATA!$G$373:$AU$431,17,FALSE)</f>
        <v>5.6000000000000001E-2</v>
      </c>
      <c r="R62" s="47">
        <f>+VLOOKUP($C$9,DATA!$G$373:$AU$431,27,FALSE)</f>
        <v>6.2E-2</v>
      </c>
      <c r="S62" s="47">
        <f>+VLOOKUP($C$9,DATA!$G$373:$AU$431,37,FALSE)</f>
        <v>2.3E-2</v>
      </c>
      <c r="T62" s="45" t="s">
        <v>118</v>
      </c>
      <c r="U62" s="43" t="str">
        <f>+$C$9</f>
        <v>Northeast - MULO</v>
      </c>
      <c r="V62" s="47">
        <f>+VLOOKUP($C$9,DATA!$G$854:$AU$912,7,FALSE)</f>
        <v>0.03</v>
      </c>
      <c r="W62" s="47">
        <f>+VLOOKUP($C$9,DATA!$G$854:$AU$912,17,FALSE)</f>
        <v>3.9E-2</v>
      </c>
      <c r="X62" s="47">
        <f>+VLOOKUP($C$9,DATA!$G$854:$AU$912,27,FALSE)</f>
        <v>6.8000000000000005E-2</v>
      </c>
      <c r="Y62" s="47">
        <f>+VLOOKUP($C$9,DATA!$G$854:$AU$912,37,FALSE)</f>
        <v>3.5999999999999997E-2</v>
      </c>
      <c r="Z62" s="45" t="s">
        <v>118</v>
      </c>
      <c r="AA62" s="43" t="str">
        <f>+$C$9</f>
        <v>Northeast - MULO</v>
      </c>
      <c r="AB62" s="47">
        <f>+VLOOKUP($C$9,DATA!$G$972:$AU$1030,7,FALSE)</f>
        <v>0.53</v>
      </c>
      <c r="AC62" s="47">
        <f>+VLOOKUP($C$9,DATA!$G$972:$AU$1030,17,FALSE)</f>
        <v>0.13</v>
      </c>
      <c r="AD62" s="47">
        <f>+VLOOKUP($C$9,DATA!$G$972:$AU$1030,27,FALSE)</f>
        <v>3.4000000000000002E-2</v>
      </c>
      <c r="AE62" s="47">
        <f>+VLOOKUP($C$9,DATA!$G$972:$AU$1030,37,FALSE)</f>
        <v>-4.2000000000000003E-2</v>
      </c>
      <c r="AF62" s="45" t="s">
        <v>118</v>
      </c>
      <c r="AG62" s="43" t="str">
        <f>+$C$9</f>
        <v>Northeast - MULO</v>
      </c>
      <c r="AH62" s="47">
        <f>+VLOOKUP($C$9,DATA!$G$491:$AU$549,7,FALSE)</f>
        <v>-0.39300000000000002</v>
      </c>
      <c r="AI62" s="47">
        <f>+VLOOKUP($C$9,DATA!$G$491:$AU$549,17,FALSE)</f>
        <v>-0.43099999999999999</v>
      </c>
      <c r="AJ62" s="47">
        <f>+VLOOKUP($C$9,DATA!$G$491:$AU$549,27,FALSE)</f>
        <v>-0.30499999999999999</v>
      </c>
      <c r="AK62" s="47">
        <f>+VLOOKUP($C$9,DATA!$G$491:$AU$549,37,FALSE)</f>
        <v>-0.13300000000000001</v>
      </c>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row>
    <row r="63" spans="8:65" s="40" customFormat="1" x14ac:dyDescent="0.2">
      <c r="H63" s="45"/>
      <c r="I63" s="43" t="s">
        <v>330</v>
      </c>
      <c r="J63" s="47">
        <f>+VLOOKUP($C$10,DATA!$G$609:$AU$667,7,FALSE)</f>
        <v>-5.5E-2</v>
      </c>
      <c r="K63" s="47">
        <f>+VLOOKUP($C$10,DATA!$G$609:$AU$667,17,FALSE)</f>
        <v>-3.3000000000000002E-2</v>
      </c>
      <c r="L63" s="47">
        <f>+VLOOKUP($C$10,DATA!$G$609:$AU$667,27,FALSE)</f>
        <v>-7.0000000000000001E-3</v>
      </c>
      <c r="M63" s="47">
        <f>+VLOOKUP($C$10,DATA!$G$609:$AU$667,37,FALSE)</f>
        <v>-2.1000000000000001E-2</v>
      </c>
      <c r="N63" s="45"/>
      <c r="O63" s="43" t="s">
        <v>330</v>
      </c>
      <c r="P63" s="47">
        <f>+VLOOKUP($C$10,DATA!$G$373:$AU$431,7,FALSE)</f>
        <v>0.111</v>
      </c>
      <c r="Q63" s="47">
        <f>+VLOOKUP($C$10,DATA!$G$373:$AU$431,17,FALSE)</f>
        <v>5.5E-2</v>
      </c>
      <c r="R63" s="47">
        <f>+VLOOKUP($C$10,DATA!$G$373:$AU$431,27,FALSE)</f>
        <v>5.8999999999999997E-2</v>
      </c>
      <c r="S63" s="47">
        <f>+VLOOKUP($C$10,DATA!$G$373:$AU$431,37,FALSE)</f>
        <v>4.9000000000000002E-2</v>
      </c>
      <c r="T63" s="45"/>
      <c r="U63" s="43" t="s">
        <v>330</v>
      </c>
      <c r="V63" s="47">
        <f>+VLOOKUP($C$10,DATA!$G$854:$AU$912,7,FALSE)</f>
        <v>-5.5E-2</v>
      </c>
      <c r="W63" s="47">
        <f>+VLOOKUP($C$10,DATA!$G$854:$AU$912,17,FALSE)</f>
        <v>-8.6999999999999994E-2</v>
      </c>
      <c r="X63" s="47">
        <f>+VLOOKUP($C$10,DATA!$G$854:$AU$912,27,FALSE)</f>
        <v>-6.6000000000000003E-2</v>
      </c>
      <c r="Y63" s="47">
        <f>+VLOOKUP($C$10,DATA!$G$854:$AU$912,37,FALSE)</f>
        <v>-5.6000000000000001E-2</v>
      </c>
      <c r="Z63" s="45"/>
      <c r="AA63" s="43" t="s">
        <v>330</v>
      </c>
      <c r="AB63" s="47">
        <f>+VLOOKUP($C$10,DATA!$G$972:$AU$1030,7,FALSE)</f>
        <v>1.157</v>
      </c>
      <c r="AC63" s="47">
        <f>+VLOOKUP($C$10,DATA!$G$972:$AU$1030,17,FALSE)</f>
        <v>0.88800000000000001</v>
      </c>
      <c r="AD63" s="47">
        <f>+VLOOKUP($C$10,DATA!$G$972:$AU$1030,27,FALSE)</f>
        <v>0.73799999999999999</v>
      </c>
      <c r="AE63" s="47">
        <f>+VLOOKUP($C$10,DATA!$G$972:$AU$1030,37,FALSE)</f>
        <v>0.72499999999999998</v>
      </c>
      <c r="AF63" s="45"/>
      <c r="AG63" s="43" t="s">
        <v>330</v>
      </c>
      <c r="AH63" s="47">
        <f>+VLOOKUP($C$10,DATA!$G$491:$AU$549,7,FALSE)</f>
        <v>0.41099999999999998</v>
      </c>
      <c r="AI63" s="47">
        <f>+VLOOKUP($C$10,DATA!$G$491:$AU$549,17,FALSE)</f>
        <v>0.29599999999999999</v>
      </c>
      <c r="AJ63" s="47">
        <f>+VLOOKUP($C$10,DATA!$G$491:$AU$549,27,FALSE)</f>
        <v>0.36199999999999999</v>
      </c>
      <c r="AK63" s="47">
        <f>+VLOOKUP($C$10,DATA!$G$491:$AU$549,37,FALSE)</f>
        <v>0.42699999999999999</v>
      </c>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row>
    <row r="64" spans="8:65" s="40" customFormat="1" x14ac:dyDescent="0.2">
      <c r="J64" s="36"/>
      <c r="K64" s="36"/>
      <c r="L64" s="36"/>
      <c r="M64" s="36"/>
      <c r="P64" s="36"/>
      <c r="Q64" s="36"/>
      <c r="R64" s="36"/>
      <c r="S64" s="36"/>
      <c r="V64" s="36"/>
      <c r="W64" s="36"/>
      <c r="X64" s="36"/>
      <c r="Y64" s="36"/>
      <c r="AB64" s="36"/>
      <c r="AC64" s="36"/>
      <c r="AD64" s="36"/>
      <c r="AE64" s="36"/>
      <c r="AH64" s="36"/>
      <c r="AI64" s="36"/>
      <c r="AJ64" s="36"/>
      <c r="AK64" s="36"/>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row>
    <row r="65" spans="2:65" s="40" customFormat="1" x14ac:dyDescent="0.2">
      <c r="H65" s="42" t="s">
        <v>154</v>
      </c>
      <c r="I65" s="51" t="s">
        <v>23</v>
      </c>
      <c r="J65" s="44" t="s">
        <v>119</v>
      </c>
      <c r="K65" s="44" t="s">
        <v>120</v>
      </c>
      <c r="L65" s="44" t="s">
        <v>121</v>
      </c>
      <c r="M65" s="44" t="s">
        <v>122</v>
      </c>
      <c r="N65" s="42" t="s">
        <v>155</v>
      </c>
      <c r="O65" s="51" t="s">
        <v>23</v>
      </c>
      <c r="P65" s="44" t="s">
        <v>119</v>
      </c>
      <c r="Q65" s="44" t="s">
        <v>120</v>
      </c>
      <c r="R65" s="44" t="s">
        <v>121</v>
      </c>
      <c r="S65" s="44" t="s">
        <v>122</v>
      </c>
      <c r="T65" s="42" t="s">
        <v>156</v>
      </c>
      <c r="U65" s="51" t="s">
        <v>23</v>
      </c>
      <c r="V65" s="44" t="s">
        <v>119</v>
      </c>
      <c r="W65" s="44" t="s">
        <v>120</v>
      </c>
      <c r="X65" s="44" t="s">
        <v>121</v>
      </c>
      <c r="Y65" s="44" t="s">
        <v>122</v>
      </c>
      <c r="Z65" s="42" t="s">
        <v>157</v>
      </c>
      <c r="AA65" s="51" t="s">
        <v>23</v>
      </c>
      <c r="AB65" s="44" t="s">
        <v>119</v>
      </c>
      <c r="AC65" s="44" t="s">
        <v>120</v>
      </c>
      <c r="AD65" s="44" t="s">
        <v>121</v>
      </c>
      <c r="AE65" s="44" t="s">
        <v>122</v>
      </c>
      <c r="AF65" s="42" t="s">
        <v>158</v>
      </c>
      <c r="AG65" s="51" t="s">
        <v>23</v>
      </c>
      <c r="AH65" s="44" t="s">
        <v>119</v>
      </c>
      <c r="AI65" s="44" t="s">
        <v>120</v>
      </c>
      <c r="AJ65" s="44" t="s">
        <v>121</v>
      </c>
      <c r="AK65" s="44" t="s">
        <v>122</v>
      </c>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row>
    <row r="66" spans="2:65" s="40" customFormat="1" x14ac:dyDescent="0.2">
      <c r="H66" s="45" t="s">
        <v>105</v>
      </c>
      <c r="I66" s="37" t="str">
        <f>+$C$8</f>
        <v>Albany - MULO</v>
      </c>
      <c r="J66" s="144">
        <f>+VLOOKUP($C$8,DATA!$G$609:$AU$667,10,FALSE)</f>
        <v>2.68</v>
      </c>
      <c r="K66" s="144">
        <f>+VLOOKUP($C$8,DATA!$G$609:$AU$667,20,FALSE)</f>
        <v>2.56</v>
      </c>
      <c r="L66" s="144">
        <f>+VLOOKUP($C$8,DATA!$G$609:$AU$667,30,FALSE)</f>
        <v>2.4700000000000002</v>
      </c>
      <c r="M66" s="144">
        <f>+VLOOKUP($C$8,DATA!$G$609:$AU$667,40,FALSE)</f>
        <v>2.4300000000000002</v>
      </c>
      <c r="N66" s="45" t="s">
        <v>105</v>
      </c>
      <c r="O66" s="37" t="str">
        <f>+$C$8</f>
        <v>Albany - MULO</v>
      </c>
      <c r="P66" s="144">
        <f>+VLOOKUP($C$8,DATA!$G$373:$AU$431,10,FALSE)</f>
        <v>2.34</v>
      </c>
      <c r="Q66" s="144">
        <f>+VLOOKUP($C$8,DATA!$G$373:$AU$431,20,FALSE)</f>
        <v>2.58</v>
      </c>
      <c r="R66" s="144">
        <f>+VLOOKUP($C$8,DATA!$G$373:$AU$431,30,FALSE)</f>
        <v>2.66</v>
      </c>
      <c r="S66" s="144">
        <f>+VLOOKUP($C$8,DATA!$G$373:$AU$431,40,FALSE)</f>
        <v>2.61</v>
      </c>
      <c r="T66" s="45" t="s">
        <v>105</v>
      </c>
      <c r="U66" s="37" t="str">
        <f>+$C$8</f>
        <v>Albany - MULO</v>
      </c>
      <c r="V66" s="144">
        <f>+VLOOKUP($C$8,DATA!$G$854:$AU$912,10,FALSE)</f>
        <v>2.48</v>
      </c>
      <c r="W66" s="144">
        <f>+VLOOKUP($C$8,DATA!$G$854:$AU$912,20,FALSE)</f>
        <v>2.42</v>
      </c>
      <c r="X66" s="144">
        <f>+VLOOKUP($C$8,DATA!$G$854:$AU$912,30,FALSE)</f>
        <v>2.39</v>
      </c>
      <c r="Y66" s="144">
        <f>+VLOOKUP($C$8,DATA!$G$854:$AU$912,40,FALSE)</f>
        <v>2.36</v>
      </c>
      <c r="Z66" s="45" t="s">
        <v>105</v>
      </c>
      <c r="AA66" s="37" t="str">
        <f>+$C$8</f>
        <v>Albany - MULO</v>
      </c>
      <c r="AB66" s="144">
        <f>+VLOOKUP($C$8,DATA!$G$972:$AU$1030,10,FALSE)</f>
        <v>2.2599999999999998</v>
      </c>
      <c r="AC66" s="144">
        <f>+VLOOKUP($C$8,DATA!$G$972:$AU$1030,20,FALSE)</f>
        <v>2.7</v>
      </c>
      <c r="AD66" s="144">
        <f>+VLOOKUP($C$8,DATA!$G$972:$AU$1030,30,FALSE)</f>
        <v>2.86</v>
      </c>
      <c r="AE66" s="144">
        <f>+VLOOKUP($C$8,DATA!$G$972:$AU$1030,40,FALSE)</f>
        <v>2.81</v>
      </c>
      <c r="AF66" s="45" t="s">
        <v>105</v>
      </c>
      <c r="AG66" s="37" t="str">
        <f>+$C$8</f>
        <v>Albany - MULO</v>
      </c>
      <c r="AH66" s="144">
        <f>+VLOOKUP($C$8,DATA!$G$491:$AU$549,10,FALSE)</f>
        <v>3.99</v>
      </c>
      <c r="AI66" s="144">
        <f>+VLOOKUP($C$8,DATA!$G$491:$AU$549,20,FALSE)</f>
        <v>3.99</v>
      </c>
      <c r="AJ66" s="144">
        <f>+VLOOKUP($C$8,DATA!$G$491:$AU$549,30,FALSE)</f>
        <v>3.97</v>
      </c>
      <c r="AK66" s="144">
        <f>+VLOOKUP($C$8,DATA!$G$491:$AU$549,40,FALSE)</f>
        <v>3.98</v>
      </c>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row>
    <row r="67" spans="2:65" s="40" customFormat="1" x14ac:dyDescent="0.2">
      <c r="H67" s="45" t="s">
        <v>118</v>
      </c>
      <c r="I67" s="43" t="str">
        <f>+$C$9</f>
        <v>Northeast - MULO</v>
      </c>
      <c r="J67" s="144">
        <f>+VLOOKUP($C$9,DATA!$G$609:$AU$667,10,FALSE)</f>
        <v>2.08</v>
      </c>
      <c r="K67" s="144">
        <f>+VLOOKUP($C$9,DATA!$G$609:$AU$667,20,FALSE)</f>
        <v>2.12</v>
      </c>
      <c r="L67" s="144">
        <f>+VLOOKUP($C$9,DATA!$G$609:$AU$667,30,FALSE)</f>
        <v>2.11</v>
      </c>
      <c r="M67" s="144">
        <f>+VLOOKUP($C$9,DATA!$G$609:$AU$667,40,FALSE)</f>
        <v>2.13</v>
      </c>
      <c r="N67" s="45" t="s">
        <v>118</v>
      </c>
      <c r="O67" s="43" t="str">
        <f>+$C$9</f>
        <v>Northeast - MULO</v>
      </c>
      <c r="P67" s="144">
        <f>+VLOOKUP($C$9,DATA!$G$373:$AU$431,10,FALSE)</f>
        <v>2.2200000000000002</v>
      </c>
      <c r="Q67" s="144">
        <f>+VLOOKUP($C$9,DATA!$G$373:$AU$431,20,FALSE)</f>
        <v>2.31</v>
      </c>
      <c r="R67" s="144">
        <f>+VLOOKUP($C$9,DATA!$G$373:$AU$431,30,FALSE)</f>
        <v>2.33</v>
      </c>
      <c r="S67" s="144">
        <f>+VLOOKUP($C$9,DATA!$G$373:$AU$431,40,FALSE)</f>
        <v>2.33</v>
      </c>
      <c r="T67" s="45" t="s">
        <v>118</v>
      </c>
      <c r="U67" s="43" t="str">
        <f>+$C$9</f>
        <v>Northeast - MULO</v>
      </c>
      <c r="V67" s="144">
        <f>+VLOOKUP($C$9,DATA!$G$854:$AU$912,10,FALSE)</f>
        <v>2.08</v>
      </c>
      <c r="W67" s="144">
        <f>+VLOOKUP($C$9,DATA!$G$854:$AU$912,20,FALSE)</f>
        <v>2.13</v>
      </c>
      <c r="X67" s="144">
        <f>+VLOOKUP($C$9,DATA!$G$854:$AU$912,30,FALSE)</f>
        <v>2.14</v>
      </c>
      <c r="Y67" s="144">
        <f>+VLOOKUP($C$9,DATA!$G$854:$AU$912,40,FALSE)</f>
        <v>2.1800000000000002</v>
      </c>
      <c r="Z67" s="45" t="s">
        <v>118</v>
      </c>
      <c r="AA67" s="43" t="str">
        <f>+$C$9</f>
        <v>Northeast - MULO</v>
      </c>
      <c r="AB67" s="144">
        <f>+VLOOKUP($C$9,DATA!$G$972:$AU$1030,10,FALSE)</f>
        <v>2.77</v>
      </c>
      <c r="AC67" s="144">
        <f>+VLOOKUP($C$9,DATA!$G$972:$AU$1030,20,FALSE)</f>
        <v>3.03</v>
      </c>
      <c r="AD67" s="144">
        <f>+VLOOKUP($C$9,DATA!$G$972:$AU$1030,30,FALSE)</f>
        <v>3.11</v>
      </c>
      <c r="AE67" s="144">
        <f>+VLOOKUP($C$9,DATA!$G$972:$AU$1030,40,FALSE)</f>
        <v>3.14</v>
      </c>
      <c r="AF67" s="45" t="s">
        <v>118</v>
      </c>
      <c r="AG67" s="43" t="str">
        <f>+$C$9</f>
        <v>Northeast - MULO</v>
      </c>
      <c r="AH67" s="144">
        <f>+VLOOKUP($C$9,DATA!$G$491:$AU$549,10,FALSE)</f>
        <v>4.18</v>
      </c>
      <c r="AI67" s="144">
        <f>+VLOOKUP($C$9,DATA!$G$491:$AU$549,20,FALSE)</f>
        <v>4.08</v>
      </c>
      <c r="AJ67" s="144">
        <f>+VLOOKUP($C$9,DATA!$G$491:$AU$549,30,FALSE)</f>
        <v>3.99</v>
      </c>
      <c r="AK67" s="144">
        <f>+VLOOKUP($C$9,DATA!$G$491:$AU$549,40,FALSE)</f>
        <v>3.9</v>
      </c>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row>
    <row r="68" spans="2:65" s="40" customFormat="1" x14ac:dyDescent="0.2">
      <c r="H68" s="45"/>
      <c r="I68" s="43" t="s">
        <v>330</v>
      </c>
      <c r="J68" s="144">
        <f>+VLOOKUP($C$10,DATA!$G$609:$AU$667,10,FALSE)</f>
        <v>2.21</v>
      </c>
      <c r="K68" s="144">
        <f>+VLOOKUP($C$10,DATA!$G$609:$AU$667,20,FALSE)</f>
        <v>2.2200000000000002</v>
      </c>
      <c r="L68" s="144">
        <f>+VLOOKUP($C$10,DATA!$G$609:$AU$667,30,FALSE)</f>
        <v>2.2000000000000002</v>
      </c>
      <c r="M68" s="144">
        <f>+VLOOKUP($C$10,DATA!$G$609:$AU$667,40,FALSE)</f>
        <v>2.2000000000000002</v>
      </c>
      <c r="N68" s="45"/>
      <c r="O68" s="43" t="s">
        <v>330</v>
      </c>
      <c r="P68" s="144">
        <f>+VLOOKUP($C$10,DATA!$G$373:$AU$431,10,FALSE)</f>
        <v>2.4700000000000002</v>
      </c>
      <c r="Q68" s="144">
        <f>+VLOOKUP($C$10,DATA!$G$373:$AU$431,20,FALSE)</f>
        <v>2.5</v>
      </c>
      <c r="R68" s="144">
        <f>+VLOOKUP($C$10,DATA!$G$373:$AU$431,30,FALSE)</f>
        <v>2.5</v>
      </c>
      <c r="S68" s="144">
        <f>+VLOOKUP($C$10,DATA!$G$373:$AU$431,40,FALSE)</f>
        <v>2.5</v>
      </c>
      <c r="T68" s="45"/>
      <c r="U68" s="43" t="s">
        <v>330</v>
      </c>
      <c r="V68" s="144">
        <f>+VLOOKUP($C$10,DATA!$G$854:$AU$912,10,FALSE)</f>
        <v>2.31</v>
      </c>
      <c r="W68" s="144">
        <f>+VLOOKUP($C$10,DATA!$G$854:$AU$912,20,FALSE)</f>
        <v>2.33</v>
      </c>
      <c r="X68" s="144">
        <f>+VLOOKUP($C$10,DATA!$G$854:$AU$912,30,FALSE)</f>
        <v>2.34</v>
      </c>
      <c r="Y68" s="144">
        <f>+VLOOKUP($C$10,DATA!$G$854:$AU$912,40,FALSE)</f>
        <v>2.35</v>
      </c>
      <c r="Z68" s="45"/>
      <c r="AA68" s="43" t="s">
        <v>330</v>
      </c>
      <c r="AB68" s="144">
        <f>+VLOOKUP($C$10,DATA!$G$972:$AU$1030,10,FALSE)</f>
        <v>2.91</v>
      </c>
      <c r="AC68" s="144">
        <f>+VLOOKUP($C$10,DATA!$G$972:$AU$1030,20,FALSE)</f>
        <v>2.96</v>
      </c>
      <c r="AD68" s="144">
        <f>+VLOOKUP($C$10,DATA!$G$972:$AU$1030,30,FALSE)</f>
        <v>2.98</v>
      </c>
      <c r="AE68" s="144">
        <f>+VLOOKUP($C$10,DATA!$G$972:$AU$1030,40,FALSE)</f>
        <v>3.02</v>
      </c>
      <c r="AF68" s="45"/>
      <c r="AG68" s="43" t="s">
        <v>330</v>
      </c>
      <c r="AH68" s="144">
        <f>+VLOOKUP($C$10,DATA!$G$491:$AU$549,10,FALSE)</f>
        <v>3.99</v>
      </c>
      <c r="AI68" s="144">
        <f>+VLOOKUP($C$10,DATA!$G$491:$AU$549,20,FALSE)</f>
        <v>4.0199999999999996</v>
      </c>
      <c r="AJ68" s="144">
        <f>+VLOOKUP($C$10,DATA!$G$491:$AU$549,30,FALSE)</f>
        <v>4.01</v>
      </c>
      <c r="AK68" s="144">
        <f>+VLOOKUP($C$10,DATA!$G$491:$AU$549,40,FALSE)</f>
        <v>3.87</v>
      </c>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row>
    <row r="69" spans="2:65" x14ac:dyDescent="0.2">
      <c r="B69" s="36"/>
      <c r="C69" s="36"/>
      <c r="H69" s="45"/>
      <c r="I69" s="43"/>
      <c r="N69" s="49"/>
    </row>
    <row r="70" spans="2:65" x14ac:dyDescent="0.2">
      <c r="B70" s="155" t="str">
        <f>+B4</f>
        <v>Market: Albany - MULO</v>
      </c>
      <c r="C70" s="155"/>
      <c r="D70" s="155"/>
      <c r="E70" s="155"/>
      <c r="F70" s="155"/>
      <c r="G70" s="155"/>
      <c r="H70" s="155" t="str">
        <f>+B4</f>
        <v>Market: Albany - MULO</v>
      </c>
      <c r="I70" s="155"/>
      <c r="J70" s="155"/>
      <c r="K70" s="155"/>
      <c r="L70" s="155"/>
      <c r="M70" s="155"/>
      <c r="N70" s="155" t="str">
        <f>+H70</f>
        <v>Market: Albany - MULO</v>
      </c>
      <c r="O70" s="155"/>
      <c r="P70" s="155"/>
      <c r="Q70" s="155"/>
      <c r="R70" s="155"/>
      <c r="S70" s="155"/>
      <c r="T70" s="155" t="str">
        <f>+H70</f>
        <v>Market: Albany - MULO</v>
      </c>
      <c r="U70" s="155"/>
      <c r="V70" s="155"/>
      <c r="W70" s="155"/>
      <c r="X70" s="155"/>
      <c r="Y70" s="155"/>
      <c r="Z70" s="155" t="str">
        <f>+H70</f>
        <v>Market: Albany - MULO</v>
      </c>
      <c r="AA70" s="155"/>
      <c r="AB70" s="155"/>
      <c r="AC70" s="155"/>
      <c r="AD70" s="155"/>
      <c r="AE70" s="155"/>
      <c r="AF70" s="155" t="str">
        <f>+H70</f>
        <v>Market: Albany - MULO</v>
      </c>
      <c r="AG70" s="155"/>
      <c r="AH70" s="155"/>
      <c r="AI70" s="155"/>
      <c r="AJ70" s="155"/>
      <c r="AK70" s="155"/>
      <c r="AL70" s="155" t="s">
        <v>170</v>
      </c>
      <c r="AM70" s="155"/>
      <c r="AN70" s="155"/>
      <c r="AO70" s="155"/>
      <c r="AP70" s="155"/>
      <c r="AQ70" s="155"/>
      <c r="AR70" s="38"/>
      <c r="AS70" s="38"/>
      <c r="AT70" s="38"/>
      <c r="AU70" s="38"/>
      <c r="AV70" s="38"/>
      <c r="AW70" s="38"/>
      <c r="AX70" s="38"/>
      <c r="AY70" s="38"/>
      <c r="AZ70" s="38"/>
      <c r="BA70" s="38"/>
      <c r="BB70" s="38"/>
      <c r="BC70" s="38"/>
      <c r="BD70" s="38"/>
      <c r="BE70" s="38"/>
      <c r="BF70" s="38"/>
      <c r="BG70" s="38"/>
      <c r="BH70" s="38"/>
      <c r="BI70" s="38"/>
      <c r="BJ70" s="38"/>
      <c r="BK70" s="38"/>
      <c r="BL70" s="38"/>
      <c r="BM70" s="38"/>
    </row>
    <row r="71" spans="2:65" s="40" customFormat="1" ht="12.75" x14ac:dyDescent="0.2">
      <c r="B71" s="156" t="str">
        <f>+B5</f>
        <v>PERIOD ENDING 10/06/2013 VS YAGO</v>
      </c>
      <c r="C71" s="156"/>
      <c r="D71" s="156"/>
      <c r="E71" s="156"/>
      <c r="F71" s="156"/>
      <c r="G71" s="156"/>
      <c r="H71" s="156" t="str">
        <f>+B5</f>
        <v>PERIOD ENDING 10/06/2013 VS YAGO</v>
      </c>
      <c r="I71" s="156"/>
      <c r="J71" s="156"/>
      <c r="K71" s="156"/>
      <c r="L71" s="156"/>
      <c r="M71" s="156"/>
      <c r="N71" s="156" t="str">
        <f>+H71</f>
        <v>PERIOD ENDING 10/06/2013 VS YAGO</v>
      </c>
      <c r="O71" s="156"/>
      <c r="P71" s="156"/>
      <c r="Q71" s="156"/>
      <c r="R71" s="156"/>
      <c r="S71" s="156"/>
      <c r="T71" s="156" t="str">
        <f>+H71</f>
        <v>PERIOD ENDING 10/06/2013 VS YAGO</v>
      </c>
      <c r="U71" s="156"/>
      <c r="V71" s="156"/>
      <c r="W71" s="156"/>
      <c r="X71" s="156"/>
      <c r="Y71" s="156"/>
      <c r="Z71" s="156" t="str">
        <f>+H71</f>
        <v>PERIOD ENDING 10/06/2013 VS YAGO</v>
      </c>
      <c r="AA71" s="156"/>
      <c r="AB71" s="156"/>
      <c r="AC71" s="156"/>
      <c r="AD71" s="156"/>
      <c r="AE71" s="156"/>
      <c r="AF71" s="156" t="str">
        <f>+H71</f>
        <v>PERIOD ENDING 10/06/2013 VS YAGO</v>
      </c>
      <c r="AG71" s="156"/>
      <c r="AH71" s="156"/>
      <c r="AI71" s="156"/>
      <c r="AJ71" s="156"/>
      <c r="AK71" s="156"/>
      <c r="AL71" s="156" t="str">
        <f>+B5</f>
        <v>PERIOD ENDING 10/06/2013 VS YAGO</v>
      </c>
      <c r="AM71" s="156"/>
      <c r="AN71" s="156"/>
      <c r="AO71" s="156"/>
      <c r="AP71" s="156"/>
      <c r="AQ71" s="156"/>
      <c r="AR71" s="39"/>
      <c r="AS71" s="39"/>
      <c r="AT71" s="39"/>
      <c r="AU71" s="39"/>
      <c r="AV71" s="39"/>
      <c r="AW71" s="39"/>
      <c r="AX71" s="39"/>
      <c r="AY71" s="39"/>
      <c r="AZ71" s="39"/>
      <c r="BA71" s="39"/>
      <c r="BB71" s="39"/>
      <c r="BC71" s="39"/>
      <c r="BD71" s="39"/>
      <c r="BE71" s="39"/>
      <c r="BF71" s="39"/>
      <c r="BG71" s="39"/>
      <c r="BH71" s="39"/>
      <c r="BI71" s="39"/>
      <c r="BJ71" s="39"/>
      <c r="BK71" s="39"/>
      <c r="BL71" s="39"/>
      <c r="BM71" s="39"/>
    </row>
    <row r="72" spans="2:65" s="40" customFormat="1" ht="12.75" x14ac:dyDescent="0.2">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row>
    <row r="73" spans="2:65" x14ac:dyDescent="0.2">
      <c r="B73" s="40" t="s">
        <v>168</v>
      </c>
      <c r="C73" s="40"/>
      <c r="D73" s="50" t="s">
        <v>162</v>
      </c>
      <c r="E73" s="50" t="s">
        <v>164</v>
      </c>
      <c r="F73" s="50" t="s">
        <v>165</v>
      </c>
      <c r="G73" s="50" t="s">
        <v>163</v>
      </c>
      <c r="H73" s="42" t="s">
        <v>127</v>
      </c>
      <c r="I73" s="51" t="s">
        <v>24</v>
      </c>
      <c r="J73" s="44" t="s">
        <v>119</v>
      </c>
      <c r="K73" s="44" t="s">
        <v>120</v>
      </c>
      <c r="L73" s="44" t="s">
        <v>121</v>
      </c>
      <c r="M73" s="44" t="s">
        <v>122</v>
      </c>
      <c r="N73" s="42" t="s">
        <v>126</v>
      </c>
      <c r="O73" s="51" t="s">
        <v>24</v>
      </c>
      <c r="P73" s="44" t="s">
        <v>119</v>
      </c>
      <c r="Q73" s="44" t="s">
        <v>120</v>
      </c>
      <c r="R73" s="44" t="s">
        <v>121</v>
      </c>
      <c r="S73" s="44" t="s">
        <v>122</v>
      </c>
      <c r="T73" s="42" t="s">
        <v>129</v>
      </c>
      <c r="U73" s="51" t="s">
        <v>24</v>
      </c>
      <c r="V73" s="44" t="s">
        <v>119</v>
      </c>
      <c r="W73" s="44" t="s">
        <v>120</v>
      </c>
      <c r="X73" s="44" t="s">
        <v>121</v>
      </c>
      <c r="Y73" s="44" t="s">
        <v>122</v>
      </c>
      <c r="Z73" s="42" t="s">
        <v>130</v>
      </c>
      <c r="AA73" s="51" t="s">
        <v>24</v>
      </c>
      <c r="AB73" s="44" t="s">
        <v>119</v>
      </c>
      <c r="AC73" s="44" t="s">
        <v>120</v>
      </c>
      <c r="AD73" s="44" t="s">
        <v>121</v>
      </c>
      <c r="AE73" s="44" t="s">
        <v>122</v>
      </c>
      <c r="AF73" s="42" t="s">
        <v>132</v>
      </c>
      <c r="AG73" s="51" t="s">
        <v>24</v>
      </c>
      <c r="AH73" s="44" t="s">
        <v>119</v>
      </c>
      <c r="AI73" s="44" t="s">
        <v>120</v>
      </c>
      <c r="AJ73" s="44" t="s">
        <v>121</v>
      </c>
      <c r="AK73" s="44" t="s">
        <v>122</v>
      </c>
      <c r="AL73" s="147" t="s">
        <v>171</v>
      </c>
      <c r="AM73" s="147"/>
      <c r="AN73" s="147"/>
      <c r="AO73" s="147"/>
      <c r="AP73" s="147"/>
      <c r="AQ73" s="147"/>
    </row>
    <row r="74" spans="2:65" x14ac:dyDescent="0.2">
      <c r="B74" s="41" t="str">
        <f>+C2</f>
        <v>Albany - MULO</v>
      </c>
      <c r="C74" s="54"/>
      <c r="D74" s="52">
        <f>+VLOOKUP($B74,DATA!$G$668:$AU$726,32,FALSE)</f>
        <v>3563314</v>
      </c>
      <c r="E74" s="52">
        <f>+VLOOKUP($B74,DATA!$G$913:$AU$971,32,FALSE)</f>
        <v>766179</v>
      </c>
      <c r="F74" s="52">
        <f>+VLOOKUP($B74,DATA!$G$1031:$AU$1089,32,FALSE)</f>
        <v>202519</v>
      </c>
      <c r="G74" s="52">
        <f>+VLOOKUP($B74,DATA!$G$550:$AU$608,32,FALSE)</f>
        <v>152082</v>
      </c>
      <c r="H74" s="45" t="s">
        <v>105</v>
      </c>
      <c r="I74" s="37" t="str">
        <f>+$C$8</f>
        <v>Albany - MULO</v>
      </c>
      <c r="J74" s="47">
        <f>+VLOOKUP($C$8,DATA!$G$668:$AU$726,3,FALSE)</f>
        <v>0.106</v>
      </c>
      <c r="K74" s="47">
        <f>+VLOOKUP($C$8,DATA!$G$668:$AU$726,13,FALSE)</f>
        <v>6.4000000000000001E-2</v>
      </c>
      <c r="L74" s="47">
        <f>+VLOOKUP($C$8,DATA!$G$668:$AU$726,23,FALSE)</f>
        <v>5.7000000000000002E-2</v>
      </c>
      <c r="M74" s="47">
        <f>+VLOOKUP($C$8,DATA!$G$668:$AU$726,33,FALSE)</f>
        <v>3.6999999999999998E-2</v>
      </c>
      <c r="N74" s="45" t="s">
        <v>105</v>
      </c>
      <c r="O74" s="37" t="str">
        <f>+$C$8</f>
        <v>Albany - MULO</v>
      </c>
      <c r="P74" s="47">
        <f>+VLOOKUP($C$8,DATA!$G$432:$AU$490,3,FALSE)</f>
        <v>0.17100000000000001</v>
      </c>
      <c r="Q74" s="47">
        <f>+VLOOKUP($C$8,DATA!$G$432:$AU$490,13,FALSE)</f>
        <v>0.14499999999999999</v>
      </c>
      <c r="R74" s="47">
        <f>+VLOOKUP($C$8,DATA!$G$432:$AU$490,23,FALSE)</f>
        <v>0.193</v>
      </c>
      <c r="S74" s="47">
        <f>+VLOOKUP($C$8,DATA!$G$432:$AU$490,33,FALSE)</f>
        <v>0.17899999999999999</v>
      </c>
      <c r="T74" s="45" t="s">
        <v>105</v>
      </c>
      <c r="U74" s="37" t="str">
        <f>+$C$8</f>
        <v>Albany - MULO</v>
      </c>
      <c r="V74" s="47">
        <f>+VLOOKUP($C$8,DATA!$G$913:$AU$971,3,FALSE)</f>
        <v>0.23200000000000001</v>
      </c>
      <c r="W74" s="47">
        <f>+VLOOKUP($C$8,DATA!$G$913:$AU$971,13,FALSE)</f>
        <v>0.17599999999999999</v>
      </c>
      <c r="X74" s="47">
        <f>+VLOOKUP($C$8,DATA!$G$913:$AU$971,23,FALSE)</f>
        <v>0.217</v>
      </c>
      <c r="Y74" s="47">
        <f>+VLOOKUP($C$8,DATA!$G$913:$AU$971,33,FALSE)</f>
        <v>0.219</v>
      </c>
      <c r="Z74" s="45" t="s">
        <v>105</v>
      </c>
      <c r="AA74" s="37" t="str">
        <f>+$C$8</f>
        <v>Albany - MULO</v>
      </c>
      <c r="AB74" s="47">
        <f>+VLOOKUP($C$8,DATA!$G$1031:$AU$1089,3,FALSE)</f>
        <v>-4.7E-2</v>
      </c>
      <c r="AC74" s="47">
        <f>+VLOOKUP($C$8,DATA!$G$1031:$AU$1089,13,FALSE)</f>
        <v>5.8000000000000003E-2</v>
      </c>
      <c r="AD74" s="47">
        <f>+VLOOKUP($C$8,DATA!$G$1031:$AU$1089,23,FALSE)</f>
        <v>0.127</v>
      </c>
      <c r="AE74" s="47">
        <f>+VLOOKUP($C$8,DATA!$G$1031:$AU$1089,33,FALSE)</f>
        <v>4.8000000000000001E-2</v>
      </c>
      <c r="AF74" s="45" t="s">
        <v>105</v>
      </c>
      <c r="AG74" s="37" t="str">
        <f>+$C$8</f>
        <v>Albany - MULO</v>
      </c>
      <c r="AH74" s="47">
        <f>+VLOOKUP($C$8,DATA!$G$550:$AU$608,3,FALSE)</f>
        <v>0.02</v>
      </c>
      <c r="AI74" s="47">
        <f>+VLOOKUP($C$8,DATA!$G$550:$AU$608,13,FALSE)</f>
        <v>1.2999999999999999E-2</v>
      </c>
      <c r="AJ74" s="47">
        <f>+VLOOKUP($C$8,DATA!$G$550:$AU$608,23,FALSE)</f>
        <v>5.3999999999999999E-2</v>
      </c>
      <c r="AK74" s="47">
        <f>+VLOOKUP($C$8,DATA!$G$550:$AU$608,33,FALSE)</f>
        <v>0.13400000000000001</v>
      </c>
    </row>
    <row r="75" spans="2:65" x14ac:dyDescent="0.2">
      <c r="B75" s="36"/>
      <c r="C75" s="36"/>
      <c r="H75" s="45" t="s">
        <v>118</v>
      </c>
      <c r="I75" s="43" t="str">
        <f>+$C$9</f>
        <v>Northeast - MULO</v>
      </c>
      <c r="J75" s="47">
        <f>+VLOOKUP($C$9,DATA!$G$668:$AU$726,3,FALSE)</f>
        <v>3.2000000000000001E-2</v>
      </c>
      <c r="K75" s="47">
        <f>+VLOOKUP($C$9,DATA!$G$668:$AU$726,13,FALSE)</f>
        <v>5.0999999999999997E-2</v>
      </c>
      <c r="L75" s="47">
        <f>+VLOOKUP($C$9,DATA!$G$668:$AU$726,23,FALSE)</f>
        <v>3.9E-2</v>
      </c>
      <c r="M75" s="47">
        <f>+VLOOKUP($C$9,DATA!$G$668:$AU$726,33,FALSE)</f>
        <v>1.7000000000000001E-2</v>
      </c>
      <c r="N75" s="45" t="s">
        <v>118</v>
      </c>
      <c r="O75" s="43" t="str">
        <f>+$C$9</f>
        <v>Northeast - MULO</v>
      </c>
      <c r="P75" s="47">
        <f>+VLOOKUP($C$9,DATA!$G$432:$AU$490,3,FALSE)</f>
        <v>-0.10199999999999999</v>
      </c>
      <c r="Q75" s="47">
        <f>+VLOOKUP($C$9,DATA!$G$432:$AU$490,13,FALSE)</f>
        <v>-8.7999999999999995E-2</v>
      </c>
      <c r="R75" s="47">
        <f>+VLOOKUP($C$9,DATA!$G$432:$AU$490,23,FALSE)</f>
        <v>-5.2999999999999999E-2</v>
      </c>
      <c r="S75" s="47">
        <f>+VLOOKUP($C$9,DATA!$G$432:$AU$490,33,FALSE)</f>
        <v>0.03</v>
      </c>
      <c r="T75" s="45" t="s">
        <v>118</v>
      </c>
      <c r="U75" s="43" t="str">
        <f>+$C$9</f>
        <v>Northeast - MULO</v>
      </c>
      <c r="V75" s="47">
        <f>+VLOOKUP($C$9,DATA!$G$913:$AU$971,3,FALSE)</f>
        <v>-9.8000000000000004E-2</v>
      </c>
      <c r="W75" s="47">
        <f>+VLOOKUP($C$9,DATA!$G$913:$AU$971,13,FALSE)</f>
        <v>-0.105</v>
      </c>
      <c r="X75" s="47">
        <f>+VLOOKUP($C$9,DATA!$G$913:$AU$971,23,FALSE)</f>
        <v>-0.08</v>
      </c>
      <c r="Y75" s="47">
        <f>+VLOOKUP($C$9,DATA!$G$913:$AU$971,33,FALSE)</f>
        <v>2.8000000000000001E-2</v>
      </c>
      <c r="Z75" s="45" t="s">
        <v>118</v>
      </c>
      <c r="AA75" s="43" t="str">
        <f>+$C$9</f>
        <v>Northeast - MULO</v>
      </c>
      <c r="AB75" s="47">
        <f>+VLOOKUP($C$9,DATA!$G$1031:$AU$1089,3,FALSE)</f>
        <v>-0.11</v>
      </c>
      <c r="AC75" s="47">
        <f>+VLOOKUP($C$9,DATA!$G$1031:$AU$1089,13,FALSE)</f>
        <v>-5.6000000000000001E-2</v>
      </c>
      <c r="AD75" s="47">
        <f>+VLOOKUP($C$9,DATA!$G$1031:$AU$1089,23,FALSE)</f>
        <v>-5.0000000000000001E-3</v>
      </c>
      <c r="AE75" s="47">
        <f>+VLOOKUP($C$9,DATA!$G$1031:$AU$1089,33,FALSE)</f>
        <v>3.5999999999999997E-2</v>
      </c>
      <c r="AF75" s="45" t="s">
        <v>118</v>
      </c>
      <c r="AG75" s="43" t="str">
        <f>+$C$9</f>
        <v>Northeast - MULO</v>
      </c>
      <c r="AH75" s="47">
        <f>+VLOOKUP($C$9,DATA!$G$550:$AU$608,3,FALSE)</f>
        <v>0.32400000000000001</v>
      </c>
      <c r="AI75" s="47">
        <f>+VLOOKUP($C$9,DATA!$G$550:$AU$608,13,FALSE)</f>
        <v>0.44700000000000001</v>
      </c>
      <c r="AJ75" s="47">
        <f>+VLOOKUP($C$9,DATA!$G$550:$AU$608,23,FALSE)</f>
        <v>0.39</v>
      </c>
      <c r="AK75" s="47">
        <f>+VLOOKUP($C$9,DATA!$G$550:$AU$608,33,FALSE)</f>
        <v>0.312</v>
      </c>
    </row>
    <row r="76" spans="2:65" x14ac:dyDescent="0.2">
      <c r="B76" s="36"/>
      <c r="C76" s="36"/>
      <c r="H76" s="45"/>
      <c r="I76" s="43" t="s">
        <v>330</v>
      </c>
      <c r="J76" s="47">
        <f>+VLOOKUP($C$10,DATA!$G$668:$AU$726,3,FALSE)</f>
        <v>-1.4999999999999999E-2</v>
      </c>
      <c r="K76" s="47">
        <f>+VLOOKUP($C$10,DATA!$G$668:$AU$726,13,FALSE)</f>
        <v>-3.0000000000000001E-3</v>
      </c>
      <c r="L76" s="47">
        <f>+VLOOKUP($C$10,DATA!$G$668:$AU$726,23,FALSE)</f>
        <v>0</v>
      </c>
      <c r="M76" s="47">
        <f>+VLOOKUP($C$10,DATA!$G$668:$AU$726,33,FALSE)</f>
        <v>-3.0000000000000001E-3</v>
      </c>
      <c r="N76" s="45"/>
      <c r="O76" s="43" t="s">
        <v>330</v>
      </c>
      <c r="P76" s="47">
        <f>+VLOOKUP($C$10,DATA!$G$432:$AU$490,3,FALSE)</f>
        <v>0.106</v>
      </c>
      <c r="Q76" s="47">
        <f>+VLOOKUP($C$10,DATA!$G$432:$AU$490,13,FALSE)</f>
        <v>0.11</v>
      </c>
      <c r="R76" s="47">
        <f>+VLOOKUP($C$10,DATA!$G$432:$AU$490,23,FALSE)</f>
        <v>0.129</v>
      </c>
      <c r="S76" s="47">
        <f>+VLOOKUP($C$10,DATA!$G$432:$AU$490,33,FALSE)</f>
        <v>0.161</v>
      </c>
      <c r="T76" s="45"/>
      <c r="U76" s="43" t="s">
        <v>330</v>
      </c>
      <c r="V76" s="47">
        <f>+VLOOKUP($C$10,DATA!$G$913:$AU$971,3,FALSE)</f>
        <v>7.9000000000000001E-2</v>
      </c>
      <c r="W76" s="47">
        <f>+VLOOKUP($C$10,DATA!$G$913:$AU$971,13,FALSE)</f>
        <v>0.08</v>
      </c>
      <c r="X76" s="47">
        <f>+VLOOKUP($C$10,DATA!$G$913:$AU$971,23,FALSE)</f>
        <v>0.10100000000000001</v>
      </c>
      <c r="Y76" s="47">
        <f>+VLOOKUP($C$10,DATA!$G$913:$AU$971,33,FALSE)</f>
        <v>0.156</v>
      </c>
      <c r="Z76" s="45"/>
      <c r="AA76" s="43" t="s">
        <v>330</v>
      </c>
      <c r="AB76" s="47">
        <f>+VLOOKUP($C$10,DATA!$G$1031:$AU$1089,3,FALSE)</f>
        <v>0.17100000000000001</v>
      </c>
      <c r="AC76" s="47">
        <f>+VLOOKUP($C$10,DATA!$G$1031:$AU$1089,13,FALSE)</f>
        <v>0.17499999999999999</v>
      </c>
      <c r="AD76" s="47">
        <f>+VLOOKUP($C$10,DATA!$G$1031:$AU$1089,23,FALSE)</f>
        <v>0.184</v>
      </c>
      <c r="AE76" s="47">
        <f>+VLOOKUP($C$10,DATA!$G$1031:$AU$1089,33,FALSE)</f>
        <v>0.17199999999999999</v>
      </c>
      <c r="AF76" s="45"/>
      <c r="AG76" s="43" t="s">
        <v>330</v>
      </c>
      <c r="AH76" s="47">
        <f>+VLOOKUP($C$10,DATA!$G$550:$AU$608,3,FALSE)</f>
        <v>0.125</v>
      </c>
      <c r="AI76" s="47">
        <f>+VLOOKUP($C$10,DATA!$G$550:$AU$608,13,FALSE)</f>
        <v>0.188</v>
      </c>
      <c r="AJ76" s="47">
        <f>+VLOOKUP($C$10,DATA!$G$550:$AU$608,23,FALSE)</f>
        <v>0.17799999999999999</v>
      </c>
      <c r="AK76" s="47">
        <f>+VLOOKUP($C$10,DATA!$G$550:$AU$608,33,FALSE)</f>
        <v>0.14299999999999999</v>
      </c>
    </row>
    <row r="77" spans="2:65" x14ac:dyDescent="0.2">
      <c r="H77" s="45"/>
      <c r="I77" s="43"/>
      <c r="N77" s="45"/>
      <c r="T77" s="45"/>
      <c r="U77" s="43"/>
      <c r="Z77" s="45"/>
      <c r="AA77" s="43"/>
      <c r="AF77" s="45"/>
    </row>
    <row r="78" spans="2:65" x14ac:dyDescent="0.2">
      <c r="H78" s="42" t="s">
        <v>136</v>
      </c>
      <c r="I78" s="51" t="s">
        <v>24</v>
      </c>
      <c r="J78" s="44" t="s">
        <v>119</v>
      </c>
      <c r="K78" s="44" t="s">
        <v>120</v>
      </c>
      <c r="L78" s="44" t="s">
        <v>121</v>
      </c>
      <c r="M78" s="44" t="s">
        <v>122</v>
      </c>
      <c r="N78" s="42" t="s">
        <v>135</v>
      </c>
      <c r="O78" s="51" t="s">
        <v>24</v>
      </c>
      <c r="P78" s="44" t="s">
        <v>119</v>
      </c>
      <c r="Q78" s="44" t="s">
        <v>120</v>
      </c>
      <c r="R78" s="44" t="s">
        <v>121</v>
      </c>
      <c r="S78" s="44" t="s">
        <v>122</v>
      </c>
      <c r="T78" s="42" t="s">
        <v>134</v>
      </c>
      <c r="U78" s="51" t="s">
        <v>24</v>
      </c>
      <c r="V78" s="44" t="s">
        <v>119</v>
      </c>
      <c r="W78" s="44" t="s">
        <v>120</v>
      </c>
      <c r="X78" s="44" t="s">
        <v>121</v>
      </c>
      <c r="Y78" s="44" t="s">
        <v>122</v>
      </c>
      <c r="Z78" s="42" t="s">
        <v>137</v>
      </c>
      <c r="AA78" s="51" t="s">
        <v>24</v>
      </c>
      <c r="AB78" s="44" t="s">
        <v>119</v>
      </c>
      <c r="AC78" s="44" t="s">
        <v>120</v>
      </c>
      <c r="AD78" s="44" t="s">
        <v>121</v>
      </c>
      <c r="AE78" s="44" t="s">
        <v>122</v>
      </c>
      <c r="AF78" s="42" t="s">
        <v>138</v>
      </c>
      <c r="AG78" s="51" t="s">
        <v>24</v>
      </c>
      <c r="AH78" s="44" t="s">
        <v>119</v>
      </c>
      <c r="AI78" s="44" t="s">
        <v>120</v>
      </c>
      <c r="AJ78" s="44" t="s">
        <v>121</v>
      </c>
      <c r="AK78" s="44" t="s">
        <v>122</v>
      </c>
    </row>
    <row r="79" spans="2:65" x14ac:dyDescent="0.2">
      <c r="H79" s="45" t="s">
        <v>105</v>
      </c>
      <c r="I79" s="37" t="str">
        <f>+$C$8</f>
        <v>Albany - MULO</v>
      </c>
      <c r="J79" s="47">
        <f>+VLOOKUP($C$8,DATA!$G$668:$AU$726,5,FALSE)</f>
        <v>3.1E-2</v>
      </c>
      <c r="K79" s="47">
        <f>+VLOOKUP($C$8,DATA!$G$668:$AU$726,15,FALSE)</f>
        <v>4.2000000000000003E-2</v>
      </c>
      <c r="L79" s="47">
        <f>+VLOOKUP($C$8,DATA!$G$668:$AU$726,25,FALSE)</f>
        <v>5.1999999999999998E-2</v>
      </c>
      <c r="M79" s="47">
        <f>+VLOOKUP($C$8,DATA!$G$668:$AU$726,35,FALSE)</f>
        <v>1.9E-2</v>
      </c>
      <c r="N79" s="45" t="s">
        <v>105</v>
      </c>
      <c r="O79" s="37" t="str">
        <f>+$C$8</f>
        <v>Albany - MULO</v>
      </c>
      <c r="P79" s="47">
        <f>+VLOOKUP($C$8,DATA!$G$432:$AU$490,5,FALSE)</f>
        <v>0.152</v>
      </c>
      <c r="Q79" s="47">
        <f>+VLOOKUP($C$8,DATA!$G$432:$AU$490,15,FALSE)</f>
        <v>0.16700000000000001</v>
      </c>
      <c r="R79" s="47">
        <f>+VLOOKUP($C$8,DATA!$G$432:$AU$490,25,FALSE)</f>
        <v>0.248</v>
      </c>
      <c r="S79" s="47">
        <f>+VLOOKUP($C$8,DATA!$G$432:$AU$490,35,FALSE)</f>
        <v>0.24099999999999999</v>
      </c>
      <c r="T79" s="45" t="s">
        <v>105</v>
      </c>
      <c r="U79" s="37" t="str">
        <f>+$C$8</f>
        <v>Albany - MULO</v>
      </c>
      <c r="V79" s="47">
        <f>+VLOOKUP($C$8,DATA!$G$913:$AU$971,5,FALSE)</f>
        <v>0.17399999999999999</v>
      </c>
      <c r="W79" s="47">
        <f>+VLOOKUP($C$8,DATA!$G$913:$AU$971,15,FALSE)</f>
        <v>0.15</v>
      </c>
      <c r="X79" s="47">
        <f>+VLOOKUP($C$8,DATA!$G$913:$AU$971,25,FALSE)</f>
        <v>0.23</v>
      </c>
      <c r="Y79" s="47">
        <f>+VLOOKUP($C$8,DATA!$G$913:$AU$971,35,FALSE)</f>
        <v>0.22900000000000001</v>
      </c>
      <c r="Z79" s="45" t="s">
        <v>105</v>
      </c>
      <c r="AA79" s="37" t="str">
        <f>+$C$8</f>
        <v>Albany - MULO</v>
      </c>
      <c r="AB79" s="47">
        <f>+VLOOKUP($C$8,DATA!$G$1031:$AU$1089,5,FALSE)</f>
        <v>7.9000000000000001E-2</v>
      </c>
      <c r="AC79" s="47">
        <f>+VLOOKUP($C$8,DATA!$G$1031:$AU$1089,15,FALSE)</f>
        <v>0.21099999999999999</v>
      </c>
      <c r="AD79" s="47">
        <f>+VLOOKUP($C$8,DATA!$G$1031:$AU$1089,25,FALSE)</f>
        <v>0.29799999999999999</v>
      </c>
      <c r="AE79" s="47">
        <f>+VLOOKUP($C$8,DATA!$G$1031:$AU$1089,35,FALSE)</f>
        <v>0.28299999999999997</v>
      </c>
      <c r="AF79" s="45" t="s">
        <v>105</v>
      </c>
      <c r="AG79" s="37" t="str">
        <f>+$C$8</f>
        <v>Albany - MULO</v>
      </c>
      <c r="AH79" s="47">
        <f>+VLOOKUP($C$8,DATA!$G$550:$AU$608,5,FALSE)</f>
        <v>-2.9000000000000001E-2</v>
      </c>
      <c r="AI79" s="47">
        <f>+VLOOKUP($C$8,DATA!$G$550:$AU$608,15,FALSE)</f>
        <v>-6.0000000000000001E-3</v>
      </c>
      <c r="AJ79" s="47">
        <f>+VLOOKUP($C$8,DATA!$G$550:$AU$608,25,FALSE)</f>
        <v>3.5000000000000003E-2</v>
      </c>
      <c r="AK79" s="47">
        <f>+VLOOKUP($C$8,DATA!$G$550:$AU$608,35,FALSE)</f>
        <v>9.4E-2</v>
      </c>
    </row>
    <row r="80" spans="2:65" x14ac:dyDescent="0.2">
      <c r="H80" s="45" t="s">
        <v>118</v>
      </c>
      <c r="I80" s="43" t="str">
        <f>+$C$9</f>
        <v>Northeast - MULO</v>
      </c>
      <c r="J80" s="47">
        <f>+VLOOKUP($C$9,DATA!$G$668:$AU$726,5,FALSE)</f>
        <v>2.4E-2</v>
      </c>
      <c r="K80" s="47">
        <f>+VLOOKUP($C$9,DATA!$G$668:$AU$726,15,FALSE)</f>
        <v>8.4000000000000005E-2</v>
      </c>
      <c r="L80" s="47">
        <f>+VLOOKUP($C$9,DATA!$G$668:$AU$726,25,FALSE)</f>
        <v>7.1999999999999995E-2</v>
      </c>
      <c r="M80" s="47">
        <f>+VLOOKUP($C$9,DATA!$G$668:$AU$726,35,FALSE)</f>
        <v>2.5000000000000001E-2</v>
      </c>
      <c r="N80" s="45" t="s">
        <v>118</v>
      </c>
      <c r="O80" s="43" t="str">
        <f>+$C$9</f>
        <v>Northeast - MULO</v>
      </c>
      <c r="P80" s="47">
        <f>+VLOOKUP($C$9,DATA!$G$432:$AU$490,5,FALSE)</f>
        <v>-8.4000000000000005E-2</v>
      </c>
      <c r="Q80" s="47">
        <f>+VLOOKUP($C$9,DATA!$G$432:$AU$490,15,FALSE)</f>
        <v>-4.8000000000000001E-2</v>
      </c>
      <c r="R80" s="47">
        <f>+VLOOKUP($C$9,DATA!$G$432:$AU$490,25,FALSE)</f>
        <v>-1.0999999999999999E-2</v>
      </c>
      <c r="S80" s="47">
        <f>+VLOOKUP($C$9,DATA!$G$432:$AU$490,35,FALSE)</f>
        <v>6.9000000000000006E-2</v>
      </c>
      <c r="T80" s="45" t="s">
        <v>118</v>
      </c>
      <c r="U80" s="43" t="str">
        <f>+$C$9</f>
        <v>Northeast - MULO</v>
      </c>
      <c r="V80" s="47">
        <f>+VLOOKUP($C$9,DATA!$G$913:$AU$971,5,FALSE)</f>
        <v>-9.2999999999999999E-2</v>
      </c>
      <c r="W80" s="47">
        <f>+VLOOKUP($C$9,DATA!$G$913:$AU$971,15,FALSE)</f>
        <v>-8.4000000000000005E-2</v>
      </c>
      <c r="X80" s="47">
        <f>+VLOOKUP($C$9,DATA!$G$913:$AU$971,25,FALSE)</f>
        <v>-4.3999999999999997E-2</v>
      </c>
      <c r="Y80" s="47">
        <f>+VLOOKUP($C$9,DATA!$G$913:$AU$971,35,FALSE)</f>
        <v>7.6999999999999999E-2</v>
      </c>
      <c r="Z80" s="45" t="s">
        <v>118</v>
      </c>
      <c r="AA80" s="43" t="str">
        <f>+$C$9</f>
        <v>Northeast - MULO</v>
      </c>
      <c r="AB80" s="47">
        <f>+VLOOKUP($C$9,DATA!$G$1031:$AU$1089,5,FALSE)</f>
        <v>-6.0999999999999999E-2</v>
      </c>
      <c r="AC80" s="47">
        <f>+VLOOKUP($C$9,DATA!$G$1031:$AU$1089,15,FALSE)</f>
        <v>1.9E-2</v>
      </c>
      <c r="AD80" s="47">
        <f>+VLOOKUP($C$9,DATA!$G$1031:$AU$1089,25,FALSE)</f>
        <v>0.05</v>
      </c>
      <c r="AE80" s="47">
        <f>+VLOOKUP($C$9,DATA!$G$1031:$AU$1089,35,FALSE)</f>
        <v>5.1999999999999998E-2</v>
      </c>
      <c r="AF80" s="45" t="s">
        <v>118</v>
      </c>
      <c r="AG80" s="43" t="str">
        <f>+$C$9</f>
        <v>Northeast - MULO</v>
      </c>
      <c r="AH80" s="47">
        <f>+VLOOKUP($C$9,DATA!$G$550:$AU$608,5,FALSE)</f>
        <v>0.73699999999999999</v>
      </c>
      <c r="AI80" s="47">
        <f>+VLOOKUP($C$9,DATA!$G$550:$AU$608,15,FALSE)</f>
        <v>0.98099999999999998</v>
      </c>
      <c r="AJ80" s="47">
        <f>+VLOOKUP($C$9,DATA!$G$550:$AU$608,25,FALSE)</f>
        <v>0.80200000000000005</v>
      </c>
      <c r="AK80" s="47">
        <f>+VLOOKUP($C$9,DATA!$G$550:$AU$608,35,FALSE)</f>
        <v>0.57799999999999996</v>
      </c>
    </row>
    <row r="81" spans="8:37" x14ac:dyDescent="0.2">
      <c r="H81" s="45"/>
      <c r="I81" s="43" t="s">
        <v>330</v>
      </c>
      <c r="J81" s="47">
        <f>+VLOOKUP($C$10,DATA!$G$668:$AU$726,5,FALSE)</f>
        <v>-2.4E-2</v>
      </c>
      <c r="K81" s="47">
        <f>+VLOOKUP($C$10,DATA!$G$668:$AU$726,15,FALSE)</f>
        <v>-6.0000000000000001E-3</v>
      </c>
      <c r="L81" s="47">
        <f>+VLOOKUP($C$10,DATA!$G$668:$AU$726,25,FALSE)</f>
        <v>3.0000000000000001E-3</v>
      </c>
      <c r="M81" s="47">
        <f>+VLOOKUP($C$10,DATA!$G$668:$AU$726,35,FALSE)</f>
        <v>-3.0000000000000001E-3</v>
      </c>
      <c r="N81" s="45"/>
      <c r="O81" s="43" t="s">
        <v>330</v>
      </c>
      <c r="P81" s="47">
        <f>+VLOOKUP($C$10,DATA!$G$432:$AU$490,5,FALSE)</f>
        <v>0.123</v>
      </c>
      <c r="Q81" s="47">
        <f>+VLOOKUP($C$10,DATA!$G$432:$AU$490,15,FALSE)</f>
        <v>0.10100000000000001</v>
      </c>
      <c r="R81" s="47">
        <f>+VLOOKUP($C$10,DATA!$G$432:$AU$490,25,FALSE)</f>
        <v>0.125</v>
      </c>
      <c r="S81" s="47">
        <f>+VLOOKUP($C$10,DATA!$G$432:$AU$490,35,FALSE)</f>
        <v>0.184</v>
      </c>
      <c r="T81" s="45"/>
      <c r="U81" s="43" t="s">
        <v>330</v>
      </c>
      <c r="V81" s="47">
        <f>+VLOOKUP($C$10,DATA!$G$913:$AU$971,5,FALSE)</f>
        <v>9.6000000000000002E-2</v>
      </c>
      <c r="W81" s="47">
        <f>+VLOOKUP($C$10,DATA!$G$913:$AU$971,15,FALSE)</f>
        <v>0.1</v>
      </c>
      <c r="X81" s="47">
        <f>+VLOOKUP($C$10,DATA!$G$913:$AU$971,25,FALSE)</f>
        <v>0.13100000000000001</v>
      </c>
      <c r="Y81" s="47">
        <f>+VLOOKUP($C$10,DATA!$G$913:$AU$971,35,FALSE)</f>
        <v>0.20499999999999999</v>
      </c>
      <c r="Z81" s="45"/>
      <c r="AA81" s="43" t="s">
        <v>330</v>
      </c>
      <c r="AB81" s="47">
        <f>+VLOOKUP($C$10,DATA!$G$1031:$AU$1089,5,FALSE)</f>
        <v>0.19400000000000001</v>
      </c>
      <c r="AC81" s="47">
        <f>+VLOOKUP($C$10,DATA!$G$1031:$AU$1089,15,FALSE)</f>
        <v>0.10299999999999999</v>
      </c>
      <c r="AD81" s="47">
        <f>+VLOOKUP($C$10,DATA!$G$1031:$AU$1089,25,FALSE)</f>
        <v>0.113</v>
      </c>
      <c r="AE81" s="47">
        <f>+VLOOKUP($C$10,DATA!$G$1031:$AU$1089,35,FALSE)</f>
        <v>0.13600000000000001</v>
      </c>
      <c r="AF81" s="45"/>
      <c r="AG81" s="43" t="s">
        <v>330</v>
      </c>
      <c r="AH81" s="47">
        <f>+VLOOKUP($C$10,DATA!$G$550:$AU$608,5,FALSE)</f>
        <v>0.25900000000000001</v>
      </c>
      <c r="AI81" s="47">
        <f>+VLOOKUP($C$10,DATA!$G$550:$AU$608,15,FALSE)</f>
        <v>0.38500000000000001</v>
      </c>
      <c r="AJ81" s="47">
        <f>+VLOOKUP($C$10,DATA!$G$550:$AU$608,25,FALSE)</f>
        <v>0.33400000000000002</v>
      </c>
      <c r="AK81" s="47">
        <f>+VLOOKUP($C$10,DATA!$G$550:$AU$608,35,FALSE)</f>
        <v>0.27</v>
      </c>
    </row>
    <row r="82" spans="8:37" x14ac:dyDescent="0.2">
      <c r="H82" s="45"/>
      <c r="I82" s="43"/>
      <c r="N82" s="45"/>
      <c r="T82" s="45"/>
      <c r="U82" s="43"/>
      <c r="Z82" s="45"/>
      <c r="AA82" s="43"/>
      <c r="AF82" s="45"/>
    </row>
    <row r="83" spans="8:37" x14ac:dyDescent="0.2">
      <c r="H83" s="42" t="s">
        <v>141</v>
      </c>
      <c r="I83" s="51" t="s">
        <v>24</v>
      </c>
      <c r="J83" s="44" t="s">
        <v>119</v>
      </c>
      <c r="K83" s="44" t="s">
        <v>120</v>
      </c>
      <c r="L83" s="44" t="s">
        <v>121</v>
      </c>
      <c r="M83" s="44" t="s">
        <v>122</v>
      </c>
      <c r="N83" s="42" t="s">
        <v>142</v>
      </c>
      <c r="O83" s="51" t="s">
        <v>24</v>
      </c>
      <c r="P83" s="44" t="s">
        <v>119</v>
      </c>
      <c r="Q83" s="44" t="s">
        <v>120</v>
      </c>
      <c r="R83" s="44" t="s">
        <v>121</v>
      </c>
      <c r="S83" s="44" t="s">
        <v>122</v>
      </c>
      <c r="T83" s="42" t="s">
        <v>143</v>
      </c>
      <c r="U83" s="51" t="s">
        <v>24</v>
      </c>
      <c r="V83" s="44" t="s">
        <v>119</v>
      </c>
      <c r="W83" s="44" t="s">
        <v>120</v>
      </c>
      <c r="X83" s="44" t="s">
        <v>121</v>
      </c>
      <c r="Y83" s="44" t="s">
        <v>122</v>
      </c>
      <c r="Z83" s="42" t="s">
        <v>144</v>
      </c>
      <c r="AA83" s="51" t="s">
        <v>24</v>
      </c>
      <c r="AB83" s="44" t="s">
        <v>119</v>
      </c>
      <c r="AC83" s="44" t="s">
        <v>120</v>
      </c>
      <c r="AD83" s="44" t="s">
        <v>121</v>
      </c>
      <c r="AE83" s="44" t="s">
        <v>122</v>
      </c>
      <c r="AF83" s="42" t="s">
        <v>145</v>
      </c>
      <c r="AG83" s="51" t="s">
        <v>24</v>
      </c>
      <c r="AH83" s="44" t="s">
        <v>119</v>
      </c>
      <c r="AI83" s="44" t="s">
        <v>120</v>
      </c>
      <c r="AJ83" s="44" t="s">
        <v>121</v>
      </c>
      <c r="AK83" s="44" t="s">
        <v>122</v>
      </c>
    </row>
    <row r="84" spans="8:37" x14ac:dyDescent="0.2">
      <c r="H84" s="45" t="s">
        <v>105</v>
      </c>
      <c r="I84" s="37" t="str">
        <f>+$C$8</f>
        <v>Albany - MULO</v>
      </c>
      <c r="J84" s="144">
        <f>+VLOOKUP($C$8,DATA!$G$668:$AU$726,8,FALSE)</f>
        <v>4.1900000000000004</v>
      </c>
      <c r="K84" s="144">
        <f>+VLOOKUP($C$8,DATA!$G$668:$AU$726,18,FALSE)</f>
        <v>3.93</v>
      </c>
      <c r="L84" s="144">
        <f>+VLOOKUP($C$8,DATA!$G$668:$AU$726,28,FALSE)</f>
        <v>3.92</v>
      </c>
      <c r="M84" s="144">
        <f>+VLOOKUP($C$8,DATA!$G$668:$AU$726,38,FALSE)</f>
        <v>3.87</v>
      </c>
      <c r="N84" s="45" t="s">
        <v>105</v>
      </c>
      <c r="O84" s="37" t="str">
        <f>+$C$8</f>
        <v>Albany - MULO</v>
      </c>
      <c r="P84" s="144">
        <f>+VLOOKUP($C$8,DATA!$G$432:$AU$490,8,FALSE)</f>
        <v>4.51</v>
      </c>
      <c r="Q84" s="144">
        <f>+VLOOKUP($C$8,DATA!$G$432:$AU$490,18,FALSE)</f>
        <v>4.3899999999999997</v>
      </c>
      <c r="R84" s="144">
        <f>+VLOOKUP($C$8,DATA!$G$432:$AU$490,28,FALSE)</f>
        <v>4.3</v>
      </c>
      <c r="S84" s="144">
        <f>+VLOOKUP($C$8,DATA!$G$432:$AU$490,38,FALSE)</f>
        <v>4.38</v>
      </c>
      <c r="T84" s="45" t="s">
        <v>105</v>
      </c>
      <c r="U84" s="37" t="str">
        <f>+$C$8</f>
        <v>Albany - MULO</v>
      </c>
      <c r="V84" s="144">
        <f>+VLOOKUP($C$8,DATA!$G$913:$AU$971,8,FALSE)</f>
        <v>4.76</v>
      </c>
      <c r="W84" s="144">
        <f>+VLOOKUP($C$8,DATA!$G$913:$AU$971,18,FALSE)</f>
        <v>4.5999999999999996</v>
      </c>
      <c r="X84" s="144">
        <f>+VLOOKUP($C$8,DATA!$G$913:$AU$971,28,FALSE)</f>
        <v>4.46</v>
      </c>
      <c r="Y84" s="144">
        <f>+VLOOKUP($C$8,DATA!$G$913:$AU$971,38,FALSE)</f>
        <v>4.54</v>
      </c>
      <c r="Z84" s="45" t="s">
        <v>105</v>
      </c>
      <c r="AA84" s="37" t="str">
        <f>+$C$8</f>
        <v>Albany - MULO</v>
      </c>
      <c r="AB84" s="144">
        <f>+VLOOKUP($C$8,DATA!$G$1031:$AU$1089,8,FALSE)</f>
        <v>3.61</v>
      </c>
      <c r="AC84" s="144">
        <f>+VLOOKUP($C$8,DATA!$G$1031:$AU$1089,18,FALSE)</f>
        <v>3.83</v>
      </c>
      <c r="AD84" s="144">
        <f>+VLOOKUP($C$8,DATA!$G$1031:$AU$1089,28,FALSE)</f>
        <v>3.9</v>
      </c>
      <c r="AE84" s="144">
        <f>+VLOOKUP($C$8,DATA!$G$1031:$AU$1089,38,FALSE)</f>
        <v>3.89</v>
      </c>
      <c r="AF84" s="45" t="s">
        <v>105</v>
      </c>
      <c r="AG84" s="37" t="str">
        <f>+$C$8</f>
        <v>Albany - MULO</v>
      </c>
      <c r="AH84" s="144">
        <f>+VLOOKUP($C$8,DATA!$G$550:$AU$608,8,FALSE)</f>
        <v>7.68</v>
      </c>
      <c r="AI84" s="144">
        <f>+VLOOKUP($C$8,DATA!$G$550:$AU$608,18,FALSE)</f>
        <v>7.74</v>
      </c>
      <c r="AJ84" s="144">
        <f>+VLOOKUP($C$8,DATA!$G$550:$AU$608,28,FALSE)</f>
        <v>7.65</v>
      </c>
      <c r="AK84" s="144">
        <f>+VLOOKUP($C$8,DATA!$G$550:$AU$608,38,FALSE)</f>
        <v>7.7</v>
      </c>
    </row>
    <row r="85" spans="8:37" x14ac:dyDescent="0.2">
      <c r="H85" s="45" t="s">
        <v>118</v>
      </c>
      <c r="I85" s="43" t="str">
        <f>+$C$9</f>
        <v>Northeast - MULO</v>
      </c>
      <c r="J85" s="144">
        <f>+VLOOKUP($C$9,DATA!$G$668:$AU$726,8,FALSE)</f>
        <v>3.54</v>
      </c>
      <c r="K85" s="144">
        <f>+VLOOKUP($C$9,DATA!$G$668:$AU$726,18,FALSE)</f>
        <v>3.44</v>
      </c>
      <c r="L85" s="144">
        <f>+VLOOKUP($C$9,DATA!$G$668:$AU$726,28,FALSE)</f>
        <v>3.46</v>
      </c>
      <c r="M85" s="144">
        <f>+VLOOKUP($C$9,DATA!$G$668:$AU$726,38,FALSE)</f>
        <v>3.43</v>
      </c>
      <c r="N85" s="45" t="s">
        <v>118</v>
      </c>
      <c r="O85" s="43" t="str">
        <f>+$C$9</f>
        <v>Northeast - MULO</v>
      </c>
      <c r="P85" s="144">
        <f>+VLOOKUP($C$9,DATA!$G$432:$AU$490,8,FALSE)</f>
        <v>3.93</v>
      </c>
      <c r="Q85" s="144">
        <f>+VLOOKUP($C$9,DATA!$G$432:$AU$490,18,FALSE)</f>
        <v>3.88</v>
      </c>
      <c r="R85" s="144">
        <f>+VLOOKUP($C$9,DATA!$G$432:$AU$490,28,FALSE)</f>
        <v>3.85</v>
      </c>
      <c r="S85" s="144">
        <f>+VLOOKUP($C$9,DATA!$G$432:$AU$490,38,FALSE)</f>
        <v>3.9</v>
      </c>
      <c r="T85" s="45" t="s">
        <v>118</v>
      </c>
      <c r="U85" s="43" t="str">
        <f>+$C$9</f>
        <v>Northeast - MULO</v>
      </c>
      <c r="V85" s="144">
        <f>+VLOOKUP($C$9,DATA!$G$913:$AU$971,8,FALSE)</f>
        <v>3.98</v>
      </c>
      <c r="W85" s="144">
        <f>+VLOOKUP($C$9,DATA!$G$913:$AU$971,18,FALSE)</f>
        <v>3.88</v>
      </c>
      <c r="X85" s="144">
        <f>+VLOOKUP($C$9,DATA!$G$913:$AU$971,28,FALSE)</f>
        <v>3.83</v>
      </c>
      <c r="Y85" s="144">
        <f>+VLOOKUP($C$9,DATA!$G$913:$AU$971,38,FALSE)</f>
        <v>3.87</v>
      </c>
      <c r="Z85" s="45" t="s">
        <v>118</v>
      </c>
      <c r="AA85" s="43" t="str">
        <f>+$C$9</f>
        <v>Northeast - MULO</v>
      </c>
      <c r="AB85" s="144">
        <f>+VLOOKUP($C$9,DATA!$G$1031:$AU$1089,8,FALSE)</f>
        <v>3.83</v>
      </c>
      <c r="AC85" s="144">
        <f>+VLOOKUP($C$9,DATA!$G$1031:$AU$1089,18,FALSE)</f>
        <v>3.89</v>
      </c>
      <c r="AD85" s="144">
        <f>+VLOOKUP($C$9,DATA!$G$1031:$AU$1089,28,FALSE)</f>
        <v>3.9</v>
      </c>
      <c r="AE85" s="144">
        <f>+VLOOKUP($C$9,DATA!$G$1031:$AU$1089,38,FALSE)</f>
        <v>3.98</v>
      </c>
      <c r="AF85" s="45" t="s">
        <v>118</v>
      </c>
      <c r="AG85" s="43" t="str">
        <f>+$C$9</f>
        <v>Northeast - MULO</v>
      </c>
      <c r="AH85" s="144">
        <f>+VLOOKUP($C$9,DATA!$G$550:$AU$608,8,FALSE)</f>
        <v>6.77</v>
      </c>
      <c r="AI85" s="144">
        <f>+VLOOKUP($C$9,DATA!$G$550:$AU$608,18,FALSE)</f>
        <v>6.49</v>
      </c>
      <c r="AJ85" s="144">
        <f>+VLOOKUP($C$9,DATA!$G$550:$AU$608,28,FALSE)</f>
        <v>6.91</v>
      </c>
      <c r="AK85" s="144">
        <f>+VLOOKUP($C$9,DATA!$G$550:$AU$608,38,FALSE)</f>
        <v>7.5</v>
      </c>
    </row>
    <row r="86" spans="8:37" x14ac:dyDescent="0.2">
      <c r="H86" s="45"/>
      <c r="I86" s="43" t="s">
        <v>330</v>
      </c>
      <c r="J86" s="144">
        <f>+VLOOKUP($C$10,DATA!$G$668:$AU$726,8,FALSE)</f>
        <v>3.51</v>
      </c>
      <c r="K86" s="144">
        <f>+VLOOKUP($C$10,DATA!$G$668:$AU$726,18,FALSE)</f>
        <v>3.5</v>
      </c>
      <c r="L86" s="144">
        <f>+VLOOKUP($C$10,DATA!$G$668:$AU$726,28,FALSE)</f>
        <v>3.49</v>
      </c>
      <c r="M86" s="144">
        <f>+VLOOKUP($C$10,DATA!$G$668:$AU$726,38,FALSE)</f>
        <v>3.46</v>
      </c>
      <c r="N86" s="45"/>
      <c r="O86" s="43" t="s">
        <v>330</v>
      </c>
      <c r="P86" s="144">
        <f>+VLOOKUP($C$10,DATA!$G$432:$AU$490,8,FALSE)</f>
        <v>4.29</v>
      </c>
      <c r="Q86" s="144">
        <f>+VLOOKUP($C$10,DATA!$G$432:$AU$490,18,FALSE)</f>
        <v>4.3899999999999997</v>
      </c>
      <c r="R86" s="144">
        <f>+VLOOKUP($C$10,DATA!$G$432:$AU$490,28,FALSE)</f>
        <v>4.37</v>
      </c>
      <c r="S86" s="144">
        <f>+VLOOKUP($C$10,DATA!$G$432:$AU$490,38,FALSE)</f>
        <v>4.33</v>
      </c>
      <c r="T86" s="45"/>
      <c r="U86" s="43" t="s">
        <v>330</v>
      </c>
      <c r="V86" s="144">
        <f>+VLOOKUP($C$10,DATA!$G$913:$AU$971,8,FALSE)</f>
        <v>4.2</v>
      </c>
      <c r="W86" s="144">
        <f>+VLOOKUP($C$10,DATA!$G$913:$AU$971,18,FALSE)</f>
        <v>4.21</v>
      </c>
      <c r="X86" s="144">
        <f>+VLOOKUP($C$10,DATA!$G$913:$AU$971,28,FALSE)</f>
        <v>4.2</v>
      </c>
      <c r="Y86" s="144">
        <f>+VLOOKUP($C$10,DATA!$G$913:$AU$971,38,FALSE)</f>
        <v>4.1900000000000004</v>
      </c>
      <c r="Z86" s="45"/>
      <c r="AA86" s="43" t="s">
        <v>330</v>
      </c>
      <c r="AB86" s="144">
        <f>+VLOOKUP($C$10,DATA!$G$1031:$AU$1089,8,FALSE)</f>
        <v>4.5</v>
      </c>
      <c r="AC86" s="144">
        <f>+VLOOKUP($C$10,DATA!$G$1031:$AU$1089,18,FALSE)</f>
        <v>4.76</v>
      </c>
      <c r="AD86" s="144">
        <f>+VLOOKUP($C$10,DATA!$G$1031:$AU$1089,28,FALSE)</f>
        <v>4.7300000000000004</v>
      </c>
      <c r="AE86" s="144">
        <f>+VLOOKUP($C$10,DATA!$G$1031:$AU$1089,38,FALSE)</f>
        <v>4.67</v>
      </c>
      <c r="AF86" s="45"/>
      <c r="AG86" s="43" t="s">
        <v>330</v>
      </c>
      <c r="AH86" s="144">
        <f>+VLOOKUP($C$10,DATA!$G$550:$AU$608,8,FALSE)</f>
        <v>9.66</v>
      </c>
      <c r="AI86" s="144">
        <f>+VLOOKUP($C$10,DATA!$G$550:$AU$608,18,FALSE)</f>
        <v>9.35</v>
      </c>
      <c r="AJ86" s="144">
        <f>+VLOOKUP($C$10,DATA!$G$550:$AU$608,28,FALSE)</f>
        <v>9.68</v>
      </c>
      <c r="AK86" s="144">
        <f>+VLOOKUP($C$10,DATA!$G$550:$AU$608,38,FALSE)</f>
        <v>10.06</v>
      </c>
    </row>
    <row r="87" spans="8:37" x14ac:dyDescent="0.2">
      <c r="H87" s="45"/>
      <c r="I87" s="43"/>
      <c r="N87" s="45"/>
      <c r="T87" s="45"/>
      <c r="U87" s="43"/>
      <c r="Z87" s="45"/>
      <c r="AA87" s="43"/>
      <c r="AF87" s="45"/>
    </row>
    <row r="88" spans="8:37" x14ac:dyDescent="0.2">
      <c r="H88" s="42" t="s">
        <v>148</v>
      </c>
      <c r="I88" s="51" t="s">
        <v>24</v>
      </c>
      <c r="J88" s="44" t="s">
        <v>119</v>
      </c>
      <c r="K88" s="44" t="s">
        <v>120</v>
      </c>
      <c r="L88" s="44" t="s">
        <v>121</v>
      </c>
      <c r="M88" s="44" t="s">
        <v>122</v>
      </c>
      <c r="N88" s="42" t="s">
        <v>149</v>
      </c>
      <c r="O88" s="51" t="s">
        <v>24</v>
      </c>
      <c r="P88" s="44" t="s">
        <v>119</v>
      </c>
      <c r="Q88" s="44" t="s">
        <v>120</v>
      </c>
      <c r="R88" s="44" t="s">
        <v>121</v>
      </c>
      <c r="S88" s="44" t="s">
        <v>122</v>
      </c>
      <c r="T88" s="42" t="s">
        <v>150</v>
      </c>
      <c r="U88" s="51" t="s">
        <v>24</v>
      </c>
      <c r="V88" s="44" t="s">
        <v>119</v>
      </c>
      <c r="W88" s="44" t="s">
        <v>120</v>
      </c>
      <c r="X88" s="44" t="s">
        <v>121</v>
      </c>
      <c r="Y88" s="44" t="s">
        <v>122</v>
      </c>
      <c r="Z88" s="42" t="s">
        <v>151</v>
      </c>
      <c r="AA88" s="51" t="s">
        <v>24</v>
      </c>
      <c r="AB88" s="44" t="s">
        <v>119</v>
      </c>
      <c r="AC88" s="44" t="s">
        <v>120</v>
      </c>
      <c r="AD88" s="44" t="s">
        <v>121</v>
      </c>
      <c r="AE88" s="44" t="s">
        <v>122</v>
      </c>
      <c r="AF88" s="42" t="s">
        <v>152</v>
      </c>
      <c r="AG88" s="51" t="s">
        <v>24</v>
      </c>
      <c r="AH88" s="44" t="s">
        <v>119</v>
      </c>
      <c r="AI88" s="44" t="s">
        <v>120</v>
      </c>
      <c r="AJ88" s="44" t="s">
        <v>121</v>
      </c>
      <c r="AK88" s="44" t="s">
        <v>122</v>
      </c>
    </row>
    <row r="89" spans="8:37" x14ac:dyDescent="0.2">
      <c r="H89" s="45" t="s">
        <v>105</v>
      </c>
      <c r="I89" s="37" t="str">
        <f>+$C$8</f>
        <v>Albany - MULO</v>
      </c>
      <c r="J89" s="47">
        <f>+VLOOKUP($C$8,DATA!$G$668:$AU$726,7,FALSE)</f>
        <v>4.9000000000000002E-2</v>
      </c>
      <c r="K89" s="47">
        <f>+VLOOKUP($C$8,DATA!$G$668:$AU$726,17,FALSE)</f>
        <v>5.6000000000000001E-2</v>
      </c>
      <c r="L89" s="47">
        <f>+VLOOKUP($C$8,DATA!$G$668:$AU$726,27,FALSE)</f>
        <v>6.5000000000000002E-2</v>
      </c>
      <c r="M89" s="47">
        <f>+VLOOKUP($C$8,DATA!$G$668:$AU$726,37,FALSE)</f>
        <v>2.8000000000000001E-2</v>
      </c>
      <c r="N89" s="45" t="s">
        <v>105</v>
      </c>
      <c r="O89" s="37" t="str">
        <f>+$C$8</f>
        <v>Albany - MULO</v>
      </c>
      <c r="P89" s="47">
        <f>+VLOOKUP($C$8,DATA!$G$432:$AU$490,7,FALSE)</f>
        <v>0.112</v>
      </c>
      <c r="Q89" s="47">
        <f>+VLOOKUP($C$8,DATA!$G$432:$AU$490,17,FALSE)</f>
        <v>0.111</v>
      </c>
      <c r="R89" s="47">
        <f>+VLOOKUP($C$8,DATA!$G$432:$AU$490,27,FALSE)</f>
        <v>0.184</v>
      </c>
      <c r="S89" s="47">
        <f>+VLOOKUP($C$8,DATA!$G$432:$AU$490,37,FALSE)</f>
        <v>0.13800000000000001</v>
      </c>
      <c r="T89" s="45" t="s">
        <v>105</v>
      </c>
      <c r="U89" s="37" t="str">
        <f>+$C$8</f>
        <v>Albany - MULO</v>
      </c>
      <c r="V89" s="47">
        <f>+VLOOKUP($C$8,DATA!$G$913:$AU$971,7,FALSE)</f>
        <v>0.17699999999999999</v>
      </c>
      <c r="W89" s="47">
        <f>+VLOOKUP($C$8,DATA!$G$913:$AU$971,17,FALSE)</f>
        <v>0.13600000000000001</v>
      </c>
      <c r="X89" s="47">
        <f>+VLOOKUP($C$8,DATA!$G$913:$AU$971,27,FALSE)</f>
        <v>0.20200000000000001</v>
      </c>
      <c r="Y89" s="47">
        <f>+VLOOKUP($C$8,DATA!$G$913:$AU$971,37,FALSE)</f>
        <v>0.161</v>
      </c>
      <c r="Z89" s="45" t="s">
        <v>105</v>
      </c>
      <c r="AA89" s="37" t="str">
        <f>+$C$8</f>
        <v>Albany - MULO</v>
      </c>
      <c r="AB89" s="47">
        <f>+VLOOKUP($C$8,DATA!$G$1031:$AU$1089,7,FALSE)</f>
        <v>-0.09</v>
      </c>
      <c r="AC89" s="47">
        <f>+VLOOKUP($C$8,DATA!$G$1031:$AU$1089,17,FALSE)</f>
        <v>4.4999999999999998E-2</v>
      </c>
      <c r="AD89" s="47">
        <f>+VLOOKUP($C$8,DATA!$G$1031:$AU$1089,27,FALSE)</f>
        <v>0.13800000000000001</v>
      </c>
      <c r="AE89" s="47">
        <f>+VLOOKUP($C$8,DATA!$G$1031:$AU$1089,37,FALSE)</f>
        <v>6.5000000000000002E-2</v>
      </c>
      <c r="AF89" s="45" t="s">
        <v>105</v>
      </c>
      <c r="AG89" s="37" t="str">
        <f>+$C$8</f>
        <v>Albany - MULO</v>
      </c>
      <c r="AH89" s="47">
        <f>+VLOOKUP($C$8,DATA!$G$550:$AU$608,7,FALSE)</f>
        <v>0.04</v>
      </c>
      <c r="AI89" s="47">
        <f>+VLOOKUP($C$8,DATA!$G$550:$AU$608,17,FALSE)</f>
        <v>4.4999999999999998E-2</v>
      </c>
      <c r="AJ89" s="47">
        <f>+VLOOKUP($C$8,DATA!$G$550:$AU$608,27,FALSE)</f>
        <v>7.8E-2</v>
      </c>
      <c r="AK89" s="47">
        <f>+VLOOKUP($C$8,DATA!$G$550:$AU$608,37,FALSE)</f>
        <v>0.14399999999999999</v>
      </c>
    </row>
    <row r="90" spans="8:37" x14ac:dyDescent="0.2">
      <c r="H90" s="45" t="s">
        <v>118</v>
      </c>
      <c r="I90" s="43" t="str">
        <f>+$C$9</f>
        <v>Northeast - MULO</v>
      </c>
      <c r="J90" s="47">
        <f>+VLOOKUP($C$9,DATA!$G$668:$AU$726,7,FALSE)</f>
        <v>-0.03</v>
      </c>
      <c r="K90" s="47">
        <f>+VLOOKUP($C$9,DATA!$G$668:$AU$726,17,FALSE)</f>
        <v>3.1E-2</v>
      </c>
      <c r="L90" s="47">
        <f>+VLOOKUP($C$9,DATA!$G$668:$AU$726,27,FALSE)</f>
        <v>2.8000000000000001E-2</v>
      </c>
      <c r="M90" s="47">
        <f>+VLOOKUP($C$9,DATA!$G$668:$AU$726,37,FALSE)</f>
        <v>4.0000000000000001E-3</v>
      </c>
      <c r="N90" s="45" t="s">
        <v>118</v>
      </c>
      <c r="O90" s="43" t="str">
        <f>+$C$9</f>
        <v>Northeast - MULO</v>
      </c>
      <c r="P90" s="47">
        <f>+VLOOKUP($C$9,DATA!$G$432:$AU$490,7,FALSE)</f>
        <v>-0.183</v>
      </c>
      <c r="Q90" s="47">
        <f>+VLOOKUP($C$9,DATA!$G$432:$AU$490,17,FALSE)</f>
        <v>-0.159</v>
      </c>
      <c r="R90" s="47">
        <f>+VLOOKUP($C$9,DATA!$G$432:$AU$490,27,FALSE)</f>
        <v>-0.13</v>
      </c>
      <c r="S90" s="47">
        <f>+VLOOKUP($C$9,DATA!$G$432:$AU$490,37,FALSE)</f>
        <v>-3.1E-2</v>
      </c>
      <c r="T90" s="45" t="s">
        <v>118</v>
      </c>
      <c r="U90" s="43" t="str">
        <f>+$C$9</f>
        <v>Northeast - MULO</v>
      </c>
      <c r="V90" s="47">
        <f>+VLOOKUP($C$9,DATA!$G$913:$AU$971,7,FALSE)</f>
        <v>-0.20300000000000001</v>
      </c>
      <c r="W90" s="47">
        <f>+VLOOKUP($C$9,DATA!$G$913:$AU$971,17,FALSE)</f>
        <v>-0.19600000000000001</v>
      </c>
      <c r="X90" s="47">
        <f>+VLOOKUP($C$9,DATA!$G$913:$AU$971,27,FALSE)</f>
        <v>-0.17299999999999999</v>
      </c>
      <c r="Y90" s="47">
        <f>+VLOOKUP($C$9,DATA!$G$913:$AU$971,37,FALSE)</f>
        <v>-4.3999999999999997E-2</v>
      </c>
      <c r="Z90" s="45" t="s">
        <v>118</v>
      </c>
      <c r="AA90" s="43" t="str">
        <f>+$C$9</f>
        <v>Northeast - MULO</v>
      </c>
      <c r="AB90" s="47">
        <f>+VLOOKUP($C$9,DATA!$G$1031:$AU$1089,7,FALSE)</f>
        <v>-0.121</v>
      </c>
      <c r="AC90" s="47">
        <f>+VLOOKUP($C$9,DATA!$G$1031:$AU$1089,17,FALSE)</f>
        <v>-6.8000000000000005E-2</v>
      </c>
      <c r="AD90" s="47">
        <f>+VLOOKUP($C$9,DATA!$G$1031:$AU$1089,27,FALSE)</f>
        <v>-2.5999999999999999E-2</v>
      </c>
      <c r="AE90" s="47">
        <f>+VLOOKUP($C$9,DATA!$G$1031:$AU$1089,37,FALSE)</f>
        <v>6.0000000000000001E-3</v>
      </c>
      <c r="AF90" s="45" t="s">
        <v>118</v>
      </c>
      <c r="AG90" s="43" t="str">
        <f>+$C$9</f>
        <v>Northeast - MULO</v>
      </c>
      <c r="AH90" s="47">
        <f>+VLOOKUP($C$9,DATA!$G$550:$AU$608,7,FALSE)</f>
        <v>0.23599999999999999</v>
      </c>
      <c r="AI90" s="47">
        <f>+VLOOKUP($C$9,DATA!$G$550:$AU$608,17,FALSE)</f>
        <v>0.40500000000000003</v>
      </c>
      <c r="AJ90" s="47">
        <f>+VLOOKUP($C$9,DATA!$G$550:$AU$608,27,FALSE)</f>
        <v>0.33600000000000002</v>
      </c>
      <c r="AK90" s="47">
        <f>+VLOOKUP($C$9,DATA!$G$550:$AU$608,37,FALSE)</f>
        <v>0.26200000000000001</v>
      </c>
    </row>
    <row r="91" spans="8:37" x14ac:dyDescent="0.2">
      <c r="H91" s="45"/>
      <c r="I91" s="43" t="s">
        <v>330</v>
      </c>
      <c r="J91" s="47">
        <f>+VLOOKUP($C$10,DATA!$G$668:$AU$726,7,FALSE)</f>
        <v>-5.1999999999999998E-2</v>
      </c>
      <c r="K91" s="47">
        <f>+VLOOKUP($C$10,DATA!$G$668:$AU$726,17,FALSE)</f>
        <v>-3.1E-2</v>
      </c>
      <c r="L91" s="47">
        <f>+VLOOKUP($C$10,DATA!$G$668:$AU$726,27,FALSE)</f>
        <v>-1.7999999999999999E-2</v>
      </c>
      <c r="M91" s="47">
        <f>+VLOOKUP($C$10,DATA!$G$668:$AU$726,37,FALSE)</f>
        <v>-1.0999999999999999E-2</v>
      </c>
      <c r="N91" s="45"/>
      <c r="O91" s="43" t="s">
        <v>330</v>
      </c>
      <c r="P91" s="47">
        <f>+VLOOKUP($C$10,DATA!$G$432:$AU$490,7,FALSE)</f>
        <v>8.7999999999999995E-2</v>
      </c>
      <c r="Q91" s="47">
        <f>+VLOOKUP($C$10,DATA!$G$432:$AU$490,17,FALSE)</f>
        <v>5.8000000000000003E-2</v>
      </c>
      <c r="R91" s="47">
        <f>+VLOOKUP($C$10,DATA!$G$432:$AU$490,27,FALSE)</f>
        <v>7.8E-2</v>
      </c>
      <c r="S91" s="47">
        <f>+VLOOKUP($C$10,DATA!$G$432:$AU$490,37,FALSE)</f>
        <v>0.11700000000000001</v>
      </c>
      <c r="T91" s="45"/>
      <c r="U91" s="43" t="s">
        <v>330</v>
      </c>
      <c r="V91" s="47">
        <f>+VLOOKUP($C$10,DATA!$G$913:$AU$971,7,FALSE)</f>
        <v>5.0999999999999997E-2</v>
      </c>
      <c r="W91" s="47">
        <f>+VLOOKUP($C$10,DATA!$G$913:$AU$971,17,FALSE)</f>
        <v>4.5999999999999999E-2</v>
      </c>
      <c r="X91" s="47">
        <f>+VLOOKUP($C$10,DATA!$G$913:$AU$971,27,FALSE)</f>
        <v>7.1999999999999995E-2</v>
      </c>
      <c r="Y91" s="47">
        <f>+VLOOKUP($C$10,DATA!$G$913:$AU$971,37,FALSE)</f>
        <v>0.128</v>
      </c>
      <c r="Z91" s="45"/>
      <c r="AA91" s="43" t="s">
        <v>330</v>
      </c>
      <c r="AB91" s="47">
        <f>+VLOOKUP($C$10,DATA!$G$1031:$AU$1089,7,FALSE)</f>
        <v>0.19600000000000001</v>
      </c>
      <c r="AC91" s="47">
        <f>+VLOOKUP($C$10,DATA!$G$1031:$AU$1089,17,FALSE)</f>
        <v>8.7999999999999995E-2</v>
      </c>
      <c r="AD91" s="47">
        <f>+VLOOKUP($C$10,DATA!$G$1031:$AU$1089,27,FALSE)</f>
        <v>9.2999999999999999E-2</v>
      </c>
      <c r="AE91" s="47">
        <f>+VLOOKUP($C$10,DATA!$G$1031:$AU$1089,37,FALSE)</f>
        <v>8.8999999999999996E-2</v>
      </c>
      <c r="AF91" s="45"/>
      <c r="AG91" s="43" t="s">
        <v>330</v>
      </c>
      <c r="AH91" s="47">
        <f>+VLOOKUP($C$10,DATA!$G$550:$AU$608,7,FALSE)</f>
        <v>4.4999999999999998E-2</v>
      </c>
      <c r="AI91" s="47">
        <f>+VLOOKUP($C$10,DATA!$G$550:$AU$608,17,FALSE)</f>
        <v>0.13500000000000001</v>
      </c>
      <c r="AJ91" s="47">
        <f>+VLOOKUP($C$10,DATA!$G$550:$AU$608,27,FALSE)</f>
        <v>0.123</v>
      </c>
      <c r="AK91" s="47">
        <f>+VLOOKUP($C$10,DATA!$G$550:$AU$608,37,FALSE)</f>
        <v>0.106</v>
      </c>
    </row>
    <row r="93" spans="8:37" x14ac:dyDescent="0.2">
      <c r="H93" s="42" t="s">
        <v>154</v>
      </c>
      <c r="I93" s="51" t="s">
        <v>24</v>
      </c>
      <c r="J93" s="44" t="s">
        <v>119</v>
      </c>
      <c r="K93" s="44" t="s">
        <v>120</v>
      </c>
      <c r="L93" s="44" t="s">
        <v>121</v>
      </c>
      <c r="M93" s="44" t="s">
        <v>122</v>
      </c>
      <c r="N93" s="42" t="s">
        <v>155</v>
      </c>
      <c r="O93" s="51" t="s">
        <v>24</v>
      </c>
      <c r="P93" s="44" t="s">
        <v>119</v>
      </c>
      <c r="Q93" s="44" t="s">
        <v>120</v>
      </c>
      <c r="R93" s="44" t="s">
        <v>121</v>
      </c>
      <c r="S93" s="44" t="s">
        <v>122</v>
      </c>
      <c r="T93" s="42" t="s">
        <v>156</v>
      </c>
      <c r="U93" s="51" t="s">
        <v>24</v>
      </c>
      <c r="V93" s="44" t="s">
        <v>119</v>
      </c>
      <c r="W93" s="44" t="s">
        <v>120</v>
      </c>
      <c r="X93" s="44" t="s">
        <v>121</v>
      </c>
      <c r="Y93" s="44" t="s">
        <v>122</v>
      </c>
      <c r="Z93" s="42" t="s">
        <v>157</v>
      </c>
      <c r="AA93" s="51" t="s">
        <v>24</v>
      </c>
      <c r="AB93" s="44" t="s">
        <v>119</v>
      </c>
      <c r="AC93" s="44" t="s">
        <v>120</v>
      </c>
      <c r="AD93" s="44" t="s">
        <v>121</v>
      </c>
      <c r="AE93" s="44" t="s">
        <v>122</v>
      </c>
      <c r="AF93" s="42" t="s">
        <v>158</v>
      </c>
      <c r="AG93" s="51" t="s">
        <v>24</v>
      </c>
      <c r="AH93" s="44" t="s">
        <v>119</v>
      </c>
      <c r="AI93" s="44" t="s">
        <v>120</v>
      </c>
      <c r="AJ93" s="44" t="s">
        <v>121</v>
      </c>
      <c r="AK93" s="44" t="s">
        <v>122</v>
      </c>
    </row>
    <row r="94" spans="8:37" x14ac:dyDescent="0.2">
      <c r="H94" s="45" t="s">
        <v>105</v>
      </c>
      <c r="I94" s="37" t="str">
        <f>+$C$8</f>
        <v>Albany - MULO</v>
      </c>
      <c r="J94" s="144">
        <f>+VLOOKUP($C$8,DATA!$G$668:$AU$726,10,FALSE)</f>
        <v>2.61</v>
      </c>
      <c r="K94" s="144">
        <f>+VLOOKUP($C$8,DATA!$G$668:$AU$726,20,FALSE)</f>
        <v>2.4500000000000002</v>
      </c>
      <c r="L94" s="144">
        <f>+VLOOKUP($C$8,DATA!$G$668:$AU$726,30,FALSE)</f>
        <v>2.44</v>
      </c>
      <c r="M94" s="144">
        <f>+VLOOKUP($C$8,DATA!$G$668:$AU$726,40,FALSE)</f>
        <v>2.5</v>
      </c>
      <c r="N94" s="45" t="s">
        <v>105</v>
      </c>
      <c r="O94" s="37" t="str">
        <f>+$C$8</f>
        <v>Albany - MULO</v>
      </c>
      <c r="P94" s="144">
        <f>+VLOOKUP($C$8,DATA!$G$432:$AU$490,10,FALSE)</f>
        <v>3.1</v>
      </c>
      <c r="Q94" s="144">
        <f>+VLOOKUP($C$8,DATA!$G$432:$AU$490,20,FALSE)</f>
        <v>3.02</v>
      </c>
      <c r="R94" s="144">
        <f>+VLOOKUP($C$8,DATA!$G$432:$AU$490,30,FALSE)</f>
        <v>2.93</v>
      </c>
      <c r="S94" s="144">
        <f>+VLOOKUP($C$8,DATA!$G$432:$AU$490,40,FALSE)</f>
        <v>2.97</v>
      </c>
      <c r="T94" s="45" t="s">
        <v>105</v>
      </c>
      <c r="U94" s="37" t="str">
        <f>+$C$8</f>
        <v>Albany - MULO</v>
      </c>
      <c r="V94" s="144">
        <f>+VLOOKUP($C$8,DATA!$G$913:$AU$971,10,FALSE)</f>
        <v>3.19</v>
      </c>
      <c r="W94" s="144">
        <f>+VLOOKUP($C$8,DATA!$G$913:$AU$971,20,FALSE)</f>
        <v>3.07</v>
      </c>
      <c r="X94" s="144">
        <f>+VLOOKUP($C$8,DATA!$G$913:$AU$971,30,FALSE)</f>
        <v>2.98</v>
      </c>
      <c r="Y94" s="144">
        <f>+VLOOKUP($C$8,DATA!$G$913:$AU$971,40,FALSE)</f>
        <v>3.02</v>
      </c>
      <c r="Z94" s="45" t="s">
        <v>105</v>
      </c>
      <c r="AA94" s="37" t="str">
        <f>+$C$8</f>
        <v>Albany - MULO</v>
      </c>
      <c r="AB94" s="144">
        <f>+VLOOKUP($C$8,DATA!$G$1031:$AU$1089,10,FALSE)</f>
        <v>2.77</v>
      </c>
      <c r="AC94" s="144">
        <f>+VLOOKUP($C$8,DATA!$G$1031:$AU$1089,20,FALSE)</f>
        <v>2.85</v>
      </c>
      <c r="AD94" s="144">
        <f>+VLOOKUP($C$8,DATA!$G$1031:$AU$1089,30,FALSE)</f>
        <v>2.8</v>
      </c>
      <c r="AE94" s="144">
        <f>+VLOOKUP($C$8,DATA!$G$1031:$AU$1089,40,FALSE)</f>
        <v>2.77</v>
      </c>
      <c r="AF94" s="45" t="s">
        <v>105</v>
      </c>
      <c r="AG94" s="37" t="str">
        <f>+$C$8</f>
        <v>Albany - MULO</v>
      </c>
      <c r="AH94" s="144">
        <f>+VLOOKUP($C$8,DATA!$G$550:$AU$608,10,FALSE)</f>
        <v>2.96</v>
      </c>
      <c r="AI94" s="144">
        <f>+VLOOKUP($C$8,DATA!$G$550:$AU$608,20,FALSE)</f>
        <v>2.95</v>
      </c>
      <c r="AJ94" s="144">
        <f>+VLOOKUP($C$8,DATA!$G$550:$AU$608,30,FALSE)</f>
        <v>2.98</v>
      </c>
      <c r="AK94" s="144">
        <f>+VLOOKUP($C$8,DATA!$G$550:$AU$608,40,FALSE)</f>
        <v>3.02</v>
      </c>
    </row>
    <row r="95" spans="8:37" x14ac:dyDescent="0.2">
      <c r="H95" s="45" t="s">
        <v>118</v>
      </c>
      <c r="I95" s="43" t="str">
        <f>+$C$9</f>
        <v>Northeast - MULO</v>
      </c>
      <c r="J95" s="144">
        <f>+VLOOKUP($C$9,DATA!$G$668:$AU$726,10,FALSE)</f>
        <v>2.31</v>
      </c>
      <c r="K95" s="144">
        <f>+VLOOKUP($C$9,DATA!$G$668:$AU$726,20,FALSE)</f>
        <v>2.2599999999999998</v>
      </c>
      <c r="L95" s="144">
        <f>+VLOOKUP($C$9,DATA!$G$668:$AU$726,30,FALSE)</f>
        <v>2.27</v>
      </c>
      <c r="M95" s="144">
        <f>+VLOOKUP($C$9,DATA!$G$668:$AU$726,40,FALSE)</f>
        <v>2.35</v>
      </c>
      <c r="N95" s="45" t="s">
        <v>118</v>
      </c>
      <c r="O95" s="43" t="str">
        <f>+$C$9</f>
        <v>Northeast - MULO</v>
      </c>
      <c r="P95" s="144">
        <f>+VLOOKUP($C$9,DATA!$G$432:$AU$490,10,FALSE)</f>
        <v>2.94</v>
      </c>
      <c r="Q95" s="144">
        <f>+VLOOKUP($C$9,DATA!$G$432:$AU$490,20,FALSE)</f>
        <v>2.95</v>
      </c>
      <c r="R95" s="144">
        <f>+VLOOKUP($C$9,DATA!$G$432:$AU$490,30,FALSE)</f>
        <v>2.93</v>
      </c>
      <c r="S95" s="144">
        <f>+VLOOKUP($C$9,DATA!$G$432:$AU$490,40,FALSE)</f>
        <v>2.82</v>
      </c>
      <c r="T95" s="45" t="s">
        <v>118</v>
      </c>
      <c r="U95" s="43" t="str">
        <f>+$C$9</f>
        <v>Northeast - MULO</v>
      </c>
      <c r="V95" s="144">
        <f>+VLOOKUP($C$9,DATA!$G$913:$AU$971,10,FALSE)</f>
        <v>2.82</v>
      </c>
      <c r="W95" s="144">
        <f>+VLOOKUP($C$9,DATA!$G$913:$AU$971,20,FALSE)</f>
        <v>2.75</v>
      </c>
      <c r="X95" s="144">
        <f>+VLOOKUP($C$9,DATA!$G$913:$AU$971,30,FALSE)</f>
        <v>2.72</v>
      </c>
      <c r="Y95" s="144">
        <f>+VLOOKUP($C$9,DATA!$G$913:$AU$971,40,FALSE)</f>
        <v>2.62</v>
      </c>
      <c r="Z95" s="45" t="s">
        <v>118</v>
      </c>
      <c r="AA95" s="43" t="str">
        <f>+$C$9</f>
        <v>Northeast - MULO</v>
      </c>
      <c r="AB95" s="144">
        <f>+VLOOKUP($C$9,DATA!$G$1031:$AU$1089,10,FALSE)</f>
        <v>3.29</v>
      </c>
      <c r="AC95" s="144">
        <f>+VLOOKUP($C$9,DATA!$G$1031:$AU$1089,20,FALSE)</f>
        <v>3.36</v>
      </c>
      <c r="AD95" s="144">
        <f>+VLOOKUP($C$9,DATA!$G$1031:$AU$1089,30,FALSE)</f>
        <v>3.34</v>
      </c>
      <c r="AE95" s="144">
        <f>+VLOOKUP($C$9,DATA!$G$1031:$AU$1089,40,FALSE)</f>
        <v>3.34</v>
      </c>
      <c r="AF95" s="45" t="s">
        <v>118</v>
      </c>
      <c r="AG95" s="43" t="str">
        <f>+$C$9</f>
        <v>Northeast - MULO</v>
      </c>
      <c r="AH95" s="144">
        <f>+VLOOKUP($C$9,DATA!$G$550:$AU$608,10,FALSE)</f>
        <v>3.38</v>
      </c>
      <c r="AI95" s="144">
        <f>+VLOOKUP($C$9,DATA!$G$550:$AU$608,20,FALSE)</f>
        <v>3.24</v>
      </c>
      <c r="AJ95" s="144">
        <f>+VLOOKUP($C$9,DATA!$G$550:$AU$608,30,FALSE)</f>
        <v>3.3</v>
      </c>
      <c r="AK95" s="144">
        <f>+VLOOKUP($C$9,DATA!$G$550:$AU$608,40,FALSE)</f>
        <v>3.31</v>
      </c>
    </row>
    <row r="96" spans="8:37" x14ac:dyDescent="0.2">
      <c r="H96" s="45"/>
      <c r="I96" s="43" t="s">
        <v>330</v>
      </c>
      <c r="J96" s="144">
        <f>+VLOOKUP($C$10,DATA!$G$668:$AU$726,10,FALSE)</f>
        <v>2.2400000000000002</v>
      </c>
      <c r="K96" s="144">
        <f>+VLOOKUP($C$10,DATA!$G$668:$AU$726,20,FALSE)</f>
        <v>2.23</v>
      </c>
      <c r="L96" s="144">
        <f>+VLOOKUP($C$10,DATA!$G$668:$AU$726,30,FALSE)</f>
        <v>2.23</v>
      </c>
      <c r="M96" s="144">
        <f>+VLOOKUP($C$10,DATA!$G$668:$AU$726,40,FALSE)</f>
        <v>2.23</v>
      </c>
      <c r="N96" s="45"/>
      <c r="O96" s="43" t="s">
        <v>330</v>
      </c>
      <c r="P96" s="144">
        <f>+VLOOKUP($C$10,DATA!$G$432:$AU$490,10,FALSE)</f>
        <v>2.58</v>
      </c>
      <c r="Q96" s="144">
        <f>+VLOOKUP($C$10,DATA!$G$432:$AU$490,20,FALSE)</f>
        <v>2.63</v>
      </c>
      <c r="R96" s="144">
        <f>+VLOOKUP($C$10,DATA!$G$432:$AU$490,30,FALSE)</f>
        <v>2.64</v>
      </c>
      <c r="S96" s="144">
        <f>+VLOOKUP($C$10,DATA!$G$432:$AU$490,40,FALSE)</f>
        <v>2.6</v>
      </c>
      <c r="T96" s="45"/>
      <c r="U96" s="43" t="s">
        <v>330</v>
      </c>
      <c r="V96" s="144">
        <f>+VLOOKUP($C$10,DATA!$G$913:$AU$971,10,FALSE)</f>
        <v>2.48</v>
      </c>
      <c r="W96" s="144">
        <f>+VLOOKUP($C$10,DATA!$G$913:$AU$971,20,FALSE)</f>
        <v>2.46</v>
      </c>
      <c r="X96" s="144">
        <f>+VLOOKUP($C$10,DATA!$G$913:$AU$971,30,FALSE)</f>
        <v>2.48</v>
      </c>
      <c r="Y96" s="144">
        <f>+VLOOKUP($C$10,DATA!$G$913:$AU$971,40,FALSE)</f>
        <v>2.4700000000000002</v>
      </c>
      <c r="Z96" s="45"/>
      <c r="AA96" s="43" t="s">
        <v>330</v>
      </c>
      <c r="AB96" s="144">
        <f>+VLOOKUP($C$10,DATA!$G$1031:$AU$1089,10,FALSE)</f>
        <v>2.83</v>
      </c>
      <c r="AC96" s="144">
        <f>+VLOOKUP($C$10,DATA!$G$1031:$AU$1089,20,FALSE)</f>
        <v>3.03</v>
      </c>
      <c r="AD96" s="144">
        <f>+VLOOKUP($C$10,DATA!$G$1031:$AU$1089,30,FALSE)</f>
        <v>3.02</v>
      </c>
      <c r="AE96" s="144">
        <f>+VLOOKUP($C$10,DATA!$G$1031:$AU$1089,40,FALSE)</f>
        <v>2.95</v>
      </c>
      <c r="AF96" s="45"/>
      <c r="AG96" s="43" t="s">
        <v>330</v>
      </c>
      <c r="AH96" s="144">
        <f>+VLOOKUP($C$10,DATA!$G$550:$AU$608,10,FALSE)</f>
        <v>3.49</v>
      </c>
      <c r="AI96" s="144">
        <f>+VLOOKUP($C$10,DATA!$G$550:$AU$608,20,FALSE)</f>
        <v>3.43</v>
      </c>
      <c r="AJ96" s="144">
        <f>+VLOOKUP($C$10,DATA!$G$550:$AU$608,30,FALSE)</f>
        <v>3.47</v>
      </c>
      <c r="AK96" s="144">
        <f>+VLOOKUP($C$10,DATA!$G$550:$AU$608,40,FALSE)</f>
        <v>3.42</v>
      </c>
    </row>
    <row r="98" spans="2:27" x14ac:dyDescent="0.2">
      <c r="B98" s="36"/>
      <c r="C98" s="36"/>
    </row>
    <row r="99" spans="2:27" x14ac:dyDescent="0.2">
      <c r="B99" s="36"/>
      <c r="C99" s="36"/>
    </row>
    <row r="100" spans="2:27" hidden="1" x14ac:dyDescent="0.2">
      <c r="B100" s="4" t="s">
        <v>331</v>
      </c>
      <c r="C100" s="4" t="s">
        <v>106</v>
      </c>
      <c r="H100" s="45"/>
      <c r="I100" s="43"/>
      <c r="T100" s="45"/>
      <c r="U100" s="43"/>
      <c r="Z100" s="45"/>
      <c r="AA100" s="43"/>
    </row>
    <row r="101" spans="2:27" hidden="1" x14ac:dyDescent="0.2">
      <c r="B101" s="3" t="s">
        <v>274</v>
      </c>
      <c r="C101" s="3" t="s">
        <v>325</v>
      </c>
    </row>
    <row r="102" spans="2:27" hidden="1" x14ac:dyDescent="0.2">
      <c r="B102" s="3" t="s">
        <v>275</v>
      </c>
      <c r="C102" s="3" t="s">
        <v>328</v>
      </c>
    </row>
    <row r="103" spans="2:27" hidden="1" x14ac:dyDescent="0.2">
      <c r="B103" s="3" t="s">
        <v>276</v>
      </c>
      <c r="C103" s="3" t="s">
        <v>324</v>
      </c>
    </row>
    <row r="104" spans="2:27" hidden="1" x14ac:dyDescent="0.2">
      <c r="B104" s="3" t="s">
        <v>277</v>
      </c>
      <c r="C104" s="3" t="s">
        <v>328</v>
      </c>
    </row>
    <row r="105" spans="2:27" hidden="1" x14ac:dyDescent="0.2">
      <c r="B105" s="3" t="s">
        <v>278</v>
      </c>
      <c r="C105" s="3" t="s">
        <v>325</v>
      </c>
      <c r="H105" s="45"/>
      <c r="I105" s="43"/>
      <c r="T105" s="45"/>
      <c r="U105" s="43"/>
      <c r="Z105" s="45"/>
      <c r="AA105" s="43"/>
    </row>
    <row r="106" spans="2:27" hidden="1" x14ac:dyDescent="0.2">
      <c r="B106" s="3" t="s">
        <v>279</v>
      </c>
      <c r="C106" s="3" t="s">
        <v>325</v>
      </c>
    </row>
    <row r="107" spans="2:27" hidden="1" x14ac:dyDescent="0.2">
      <c r="B107" s="3" t="s">
        <v>280</v>
      </c>
      <c r="C107" s="3" t="s">
        <v>324</v>
      </c>
    </row>
    <row r="108" spans="2:27" hidden="1" x14ac:dyDescent="0.2">
      <c r="B108" s="3" t="s">
        <v>281</v>
      </c>
      <c r="C108" s="3" t="s">
        <v>323</v>
      </c>
    </row>
    <row r="109" spans="2:27" hidden="1" x14ac:dyDescent="0.2">
      <c r="B109" s="3" t="s">
        <v>282</v>
      </c>
      <c r="C109" s="3" t="s">
        <v>323</v>
      </c>
    </row>
    <row r="110" spans="2:27" hidden="1" x14ac:dyDescent="0.2">
      <c r="B110" s="3" t="s">
        <v>283</v>
      </c>
      <c r="C110" s="3" t="s">
        <v>323</v>
      </c>
      <c r="H110" s="45"/>
      <c r="I110" s="43"/>
      <c r="T110" s="45"/>
      <c r="U110" s="43"/>
      <c r="Z110" s="45"/>
      <c r="AA110" s="43"/>
    </row>
    <row r="111" spans="2:27" hidden="1" x14ac:dyDescent="0.2">
      <c r="B111" s="3" t="s">
        <v>284</v>
      </c>
      <c r="C111" s="3" t="s">
        <v>323</v>
      </c>
    </row>
    <row r="112" spans="2:27" hidden="1" x14ac:dyDescent="0.2">
      <c r="B112" s="3" t="s">
        <v>285</v>
      </c>
      <c r="C112" s="3" t="s">
        <v>327</v>
      </c>
    </row>
    <row r="113" spans="2:27" hidden="1" x14ac:dyDescent="0.2">
      <c r="B113" s="3" t="s">
        <v>286</v>
      </c>
      <c r="C113" s="3" t="s">
        <v>329</v>
      </c>
    </row>
    <row r="114" spans="2:27" hidden="1" x14ac:dyDescent="0.2">
      <c r="B114" s="3" t="s">
        <v>287</v>
      </c>
      <c r="C114" s="3" t="s">
        <v>323</v>
      </c>
    </row>
    <row r="115" spans="2:27" hidden="1" x14ac:dyDescent="0.2">
      <c r="B115" s="3" t="s">
        <v>288</v>
      </c>
      <c r="C115" s="3" t="s">
        <v>323</v>
      </c>
      <c r="Z115" s="45"/>
      <c r="AA115" s="43"/>
    </row>
    <row r="116" spans="2:27" hidden="1" x14ac:dyDescent="0.2">
      <c r="B116" s="3" t="s">
        <v>289</v>
      </c>
      <c r="C116" s="3" t="s">
        <v>325</v>
      </c>
    </row>
    <row r="117" spans="2:27" hidden="1" x14ac:dyDescent="0.2">
      <c r="B117" s="3" t="s">
        <v>290</v>
      </c>
      <c r="C117" s="3" t="s">
        <v>325</v>
      </c>
    </row>
    <row r="118" spans="2:27" hidden="1" x14ac:dyDescent="0.2">
      <c r="B118" s="3" t="s">
        <v>291</v>
      </c>
      <c r="C118" s="3" t="s">
        <v>327</v>
      </c>
    </row>
    <row r="119" spans="2:27" hidden="1" x14ac:dyDescent="0.2">
      <c r="B119" s="3" t="s">
        <v>292</v>
      </c>
      <c r="C119" s="3" t="s">
        <v>323</v>
      </c>
    </row>
    <row r="120" spans="2:27" hidden="1" x14ac:dyDescent="0.2">
      <c r="B120" s="3" t="s">
        <v>293</v>
      </c>
      <c r="C120" s="3" t="s">
        <v>328</v>
      </c>
    </row>
    <row r="121" spans="2:27" hidden="1" x14ac:dyDescent="0.2">
      <c r="B121" s="3" t="s">
        <v>294</v>
      </c>
      <c r="C121" s="3" t="s">
        <v>326</v>
      </c>
    </row>
    <row r="122" spans="2:27" hidden="1" x14ac:dyDescent="0.2">
      <c r="B122" s="3" t="s">
        <v>295</v>
      </c>
      <c r="C122" s="3" t="s">
        <v>322</v>
      </c>
    </row>
    <row r="123" spans="2:27" hidden="1" x14ac:dyDescent="0.2">
      <c r="B123" s="3" t="s">
        <v>296</v>
      </c>
      <c r="C123" s="3" t="s">
        <v>324</v>
      </c>
    </row>
    <row r="124" spans="2:27" hidden="1" x14ac:dyDescent="0.2">
      <c r="B124" s="3" t="s">
        <v>297</v>
      </c>
      <c r="C124" s="3" t="s">
        <v>328</v>
      </c>
    </row>
    <row r="125" spans="2:27" hidden="1" x14ac:dyDescent="0.2">
      <c r="B125" s="3" t="s">
        <v>298</v>
      </c>
      <c r="C125" s="3" t="s">
        <v>323</v>
      </c>
    </row>
    <row r="126" spans="2:27" hidden="1" x14ac:dyDescent="0.2">
      <c r="B126" s="3" t="s">
        <v>299</v>
      </c>
      <c r="C126" s="3" t="s">
        <v>326</v>
      </c>
    </row>
    <row r="127" spans="2:27" hidden="1" x14ac:dyDescent="0.2">
      <c r="B127" s="3" t="s">
        <v>300</v>
      </c>
      <c r="C127" s="3" t="s">
        <v>324</v>
      </c>
    </row>
    <row r="128" spans="2:27" hidden="1" x14ac:dyDescent="0.2">
      <c r="B128" s="3" t="s">
        <v>301</v>
      </c>
      <c r="C128" s="3" t="s">
        <v>327</v>
      </c>
    </row>
    <row r="129" spans="2:3" hidden="1" x14ac:dyDescent="0.2">
      <c r="B129" s="3" t="s">
        <v>302</v>
      </c>
      <c r="C129" s="3" t="s">
        <v>325</v>
      </c>
    </row>
    <row r="130" spans="2:3" hidden="1" x14ac:dyDescent="0.2">
      <c r="B130" s="3" t="s">
        <v>303</v>
      </c>
      <c r="C130" s="3" t="s">
        <v>325</v>
      </c>
    </row>
    <row r="131" spans="2:3" hidden="1" x14ac:dyDescent="0.2">
      <c r="B131" s="3" t="s">
        <v>304</v>
      </c>
      <c r="C131" s="3" t="s">
        <v>326</v>
      </c>
    </row>
    <row r="132" spans="2:3" hidden="1" x14ac:dyDescent="0.2">
      <c r="B132" s="3" t="s">
        <v>305</v>
      </c>
      <c r="C132" s="3" t="s">
        <v>328</v>
      </c>
    </row>
    <row r="133" spans="2:3" hidden="1" x14ac:dyDescent="0.2">
      <c r="B133" s="3" t="s">
        <v>306</v>
      </c>
      <c r="C133" s="3" t="s">
        <v>323</v>
      </c>
    </row>
    <row r="134" spans="2:3" hidden="1" x14ac:dyDescent="0.2">
      <c r="B134" s="3" t="s">
        <v>307</v>
      </c>
      <c r="C134" s="3" t="s">
        <v>325</v>
      </c>
    </row>
    <row r="135" spans="2:3" hidden="1" x14ac:dyDescent="0.2">
      <c r="B135" s="3" t="s">
        <v>308</v>
      </c>
      <c r="C135" s="3" t="s">
        <v>329</v>
      </c>
    </row>
    <row r="136" spans="2:3" hidden="1" x14ac:dyDescent="0.2">
      <c r="B136" s="3" t="s">
        <v>309</v>
      </c>
      <c r="C136" s="3" t="s">
        <v>325</v>
      </c>
    </row>
    <row r="137" spans="2:3" hidden="1" x14ac:dyDescent="0.2">
      <c r="B137" s="3" t="s">
        <v>310</v>
      </c>
      <c r="C137" s="3" t="s">
        <v>329</v>
      </c>
    </row>
    <row r="138" spans="2:3" hidden="1" x14ac:dyDescent="0.2">
      <c r="B138" s="3" t="s">
        <v>311</v>
      </c>
      <c r="C138" s="3" t="s">
        <v>324</v>
      </c>
    </row>
    <row r="139" spans="2:3" hidden="1" x14ac:dyDescent="0.2">
      <c r="B139" s="3" t="s">
        <v>312</v>
      </c>
      <c r="C139" s="3" t="s">
        <v>324</v>
      </c>
    </row>
    <row r="140" spans="2:3" hidden="1" x14ac:dyDescent="0.2">
      <c r="B140" s="3" t="s">
        <v>313</v>
      </c>
      <c r="C140" s="3" t="s">
        <v>324</v>
      </c>
    </row>
    <row r="141" spans="2:3" hidden="1" x14ac:dyDescent="0.2">
      <c r="B141" s="3" t="s">
        <v>314</v>
      </c>
      <c r="C141" s="3" t="s">
        <v>322</v>
      </c>
    </row>
    <row r="142" spans="2:3" hidden="1" x14ac:dyDescent="0.2">
      <c r="B142" s="3" t="s">
        <v>315</v>
      </c>
      <c r="C142" s="3" t="s">
        <v>329</v>
      </c>
    </row>
    <row r="143" spans="2:3" hidden="1" x14ac:dyDescent="0.2">
      <c r="B143" s="3" t="s">
        <v>316</v>
      </c>
      <c r="C143" s="3" t="s">
        <v>322</v>
      </c>
    </row>
    <row r="144" spans="2:3" hidden="1" x14ac:dyDescent="0.2">
      <c r="B144" s="3" t="s">
        <v>317</v>
      </c>
      <c r="C144" s="3" t="s">
        <v>322</v>
      </c>
    </row>
    <row r="145" spans="2:3" hidden="1" x14ac:dyDescent="0.2">
      <c r="B145" s="3" t="s">
        <v>318</v>
      </c>
      <c r="C145" s="3" t="s">
        <v>329</v>
      </c>
    </row>
    <row r="146" spans="2:3" hidden="1" x14ac:dyDescent="0.2">
      <c r="B146" s="3" t="s">
        <v>319</v>
      </c>
      <c r="C146" s="3" t="s">
        <v>328</v>
      </c>
    </row>
    <row r="147" spans="2:3" hidden="1" x14ac:dyDescent="0.2">
      <c r="B147" s="3" t="s">
        <v>320</v>
      </c>
      <c r="C147" s="3" t="s">
        <v>326</v>
      </c>
    </row>
    <row r="148" spans="2:3" hidden="1" x14ac:dyDescent="0.2">
      <c r="B148" s="3" t="s">
        <v>321</v>
      </c>
      <c r="C148" s="3" t="s">
        <v>328</v>
      </c>
    </row>
    <row r="149" spans="2:3" hidden="1" x14ac:dyDescent="0.2">
      <c r="B149" s="3" t="s">
        <v>347</v>
      </c>
      <c r="C149" s="3" t="s">
        <v>323</v>
      </c>
    </row>
    <row r="150" spans="2:3" hidden="1" x14ac:dyDescent="0.2">
      <c r="B150" s="3" t="s">
        <v>348</v>
      </c>
      <c r="C150" s="3" t="s">
        <v>329</v>
      </c>
    </row>
  </sheetData>
  <sheetProtection password="DC3D" sheet="1" objects="1" scenarios="1"/>
  <mergeCells count="43">
    <mergeCell ref="AL73:AQ73"/>
    <mergeCell ref="H71:M71"/>
    <mergeCell ref="N71:S71"/>
    <mergeCell ref="T71:Y71"/>
    <mergeCell ref="Z71:AE71"/>
    <mergeCell ref="AF71:AK71"/>
    <mergeCell ref="AF4:AK4"/>
    <mergeCell ref="AF5:AK5"/>
    <mergeCell ref="Z43:AE43"/>
    <mergeCell ref="AF43:AK43"/>
    <mergeCell ref="H4:M4"/>
    <mergeCell ref="H5:M5"/>
    <mergeCell ref="N4:S4"/>
    <mergeCell ref="N5:S5"/>
    <mergeCell ref="T4:Y4"/>
    <mergeCell ref="T5:Y5"/>
    <mergeCell ref="Z4:AE4"/>
    <mergeCell ref="Z5:AE5"/>
    <mergeCell ref="N43:S43"/>
    <mergeCell ref="T43:Y43"/>
    <mergeCell ref="AF42:AK42"/>
    <mergeCell ref="H43:M43"/>
    <mergeCell ref="B71:G71"/>
    <mergeCell ref="B42:G42"/>
    <mergeCell ref="AL71:AQ71"/>
    <mergeCell ref="B43:G43"/>
    <mergeCell ref="B70:G70"/>
    <mergeCell ref="B4:G4"/>
    <mergeCell ref="B5:G5"/>
    <mergeCell ref="AL4:AQ4"/>
    <mergeCell ref="AL5:AQ5"/>
    <mergeCell ref="H70:M70"/>
    <mergeCell ref="N70:S70"/>
    <mergeCell ref="T70:Y70"/>
    <mergeCell ref="Z70:AE70"/>
    <mergeCell ref="AF70:AK70"/>
    <mergeCell ref="AL42:AQ42"/>
    <mergeCell ref="H42:M42"/>
    <mergeCell ref="N42:S42"/>
    <mergeCell ref="T42:Y42"/>
    <mergeCell ref="Z42:AE42"/>
    <mergeCell ref="AL43:AQ43"/>
    <mergeCell ref="AL70:AQ70"/>
  </mergeCells>
  <dataValidations count="1">
    <dataValidation type="list" allowBlank="1" showInputMessage="1" showErrorMessage="1" sqref="C2">
      <formula1>$B$101:$B$150</formula1>
    </dataValidation>
  </dataValidations>
  <printOptions horizontalCentered="1"/>
  <pageMargins left="0.1" right="0.1" top="1" bottom="0.25" header="0.3" footer="0.1"/>
  <pageSetup scale="72" fitToHeight="20" pageOrder="overThenDown" orientation="portrait" r:id="rId1"/>
  <headerFooter>
    <oddFooter>&amp;L&amp;"Calibri,Regular"&amp;8"/0" = no sales data available for calculation&amp;R&amp;"Calibri,Regular"&amp;8Page &amp;P of &amp;N</oddFooter>
  </headerFooter>
  <rowBreaks count="2" manualBreakCount="2">
    <brk id="41" min="1" max="42" man="1"/>
    <brk id="69" min="1" max="42" man="1"/>
  </rowBreaks>
  <colBreaks count="6" manualBreakCount="6">
    <brk id="7" min="3" max="95" man="1"/>
    <brk id="13" min="3" max="95" man="1"/>
    <brk id="19" min="3" max="68" man="1"/>
    <brk id="25" min="3" max="68" man="1"/>
    <brk id="31" min="3" max="95" man="1"/>
    <brk id="37" min="3" max="9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DATA!$G$7:$G$53</xm:f>
          </x14:formula1>
          <xm:sqref>C8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2"/>
  <sheetViews>
    <sheetView zoomScaleNormal="100" workbookViewId="0">
      <pane ySplit="1" topLeftCell="A2" activePane="bottomLeft" state="frozen"/>
      <selection activeCell="M48" sqref="M48"/>
      <selection pane="bottomLeft"/>
    </sheetView>
  </sheetViews>
  <sheetFormatPr defaultColWidth="8.7109375" defaultRowHeight="12.75" x14ac:dyDescent="0.2"/>
  <cols>
    <col min="1" max="1" width="16.42578125" style="127" customWidth="1"/>
    <col min="2" max="2" width="16.5703125" style="127" bestFit="1" customWidth="1"/>
    <col min="3" max="3" width="19.7109375" style="127" bestFit="1" customWidth="1"/>
    <col min="4" max="256" width="8.7109375" style="126"/>
    <col min="257" max="257" width="12.28515625" style="126" bestFit="1" customWidth="1"/>
    <col min="258" max="258" width="13.28515625" style="126" bestFit="1" customWidth="1"/>
    <col min="259" max="259" width="13.7109375" style="126" bestFit="1" customWidth="1"/>
    <col min="260" max="512" width="8.7109375" style="126"/>
    <col min="513" max="513" width="12.28515625" style="126" bestFit="1" customWidth="1"/>
    <col min="514" max="514" width="13.28515625" style="126" bestFit="1" customWidth="1"/>
    <col min="515" max="515" width="13.7109375" style="126" bestFit="1" customWidth="1"/>
    <col min="516" max="768" width="8.7109375" style="126"/>
    <col min="769" max="769" width="12.28515625" style="126" bestFit="1" customWidth="1"/>
    <col min="770" max="770" width="13.28515625" style="126" bestFit="1" customWidth="1"/>
    <col min="771" max="771" width="13.7109375" style="126" bestFit="1" customWidth="1"/>
    <col min="772" max="1024" width="8.7109375" style="126"/>
    <col min="1025" max="1025" width="12.28515625" style="126" bestFit="1" customWidth="1"/>
    <col min="1026" max="1026" width="13.28515625" style="126" bestFit="1" customWidth="1"/>
    <col min="1027" max="1027" width="13.7109375" style="126" bestFit="1" customWidth="1"/>
    <col min="1028" max="1280" width="8.7109375" style="126"/>
    <col min="1281" max="1281" width="12.28515625" style="126" bestFit="1" customWidth="1"/>
    <col min="1282" max="1282" width="13.28515625" style="126" bestFit="1" customWidth="1"/>
    <col min="1283" max="1283" width="13.7109375" style="126" bestFit="1" customWidth="1"/>
    <col min="1284" max="1536" width="8.7109375" style="126"/>
    <col min="1537" max="1537" width="12.28515625" style="126" bestFit="1" customWidth="1"/>
    <col min="1538" max="1538" width="13.28515625" style="126" bestFit="1" customWidth="1"/>
    <col min="1539" max="1539" width="13.7109375" style="126" bestFit="1" customWidth="1"/>
    <col min="1540" max="1792" width="8.7109375" style="126"/>
    <col min="1793" max="1793" width="12.28515625" style="126" bestFit="1" customWidth="1"/>
    <col min="1794" max="1794" width="13.28515625" style="126" bestFit="1" customWidth="1"/>
    <col min="1795" max="1795" width="13.7109375" style="126" bestFit="1" customWidth="1"/>
    <col min="1796" max="2048" width="8.7109375" style="126"/>
    <col min="2049" max="2049" width="12.28515625" style="126" bestFit="1" customWidth="1"/>
    <col min="2050" max="2050" width="13.28515625" style="126" bestFit="1" customWidth="1"/>
    <col min="2051" max="2051" width="13.7109375" style="126" bestFit="1" customWidth="1"/>
    <col min="2052" max="2304" width="8.7109375" style="126"/>
    <col min="2305" max="2305" width="12.28515625" style="126" bestFit="1" customWidth="1"/>
    <col min="2306" max="2306" width="13.28515625" style="126" bestFit="1" customWidth="1"/>
    <col min="2307" max="2307" width="13.7109375" style="126" bestFit="1" customWidth="1"/>
    <col min="2308" max="2560" width="8.7109375" style="126"/>
    <col min="2561" max="2561" width="12.28515625" style="126" bestFit="1" customWidth="1"/>
    <col min="2562" max="2562" width="13.28515625" style="126" bestFit="1" customWidth="1"/>
    <col min="2563" max="2563" width="13.7109375" style="126" bestFit="1" customWidth="1"/>
    <col min="2564" max="2816" width="8.7109375" style="126"/>
    <col min="2817" max="2817" width="12.28515625" style="126" bestFit="1" customWidth="1"/>
    <col min="2818" max="2818" width="13.28515625" style="126" bestFit="1" customWidth="1"/>
    <col min="2819" max="2819" width="13.7109375" style="126" bestFit="1" customWidth="1"/>
    <col min="2820" max="3072" width="8.7109375" style="126"/>
    <col min="3073" max="3073" width="12.28515625" style="126" bestFit="1" customWidth="1"/>
    <col min="3074" max="3074" width="13.28515625" style="126" bestFit="1" customWidth="1"/>
    <col min="3075" max="3075" width="13.7109375" style="126" bestFit="1" customWidth="1"/>
    <col min="3076" max="3328" width="8.7109375" style="126"/>
    <col min="3329" max="3329" width="12.28515625" style="126" bestFit="1" customWidth="1"/>
    <col min="3330" max="3330" width="13.28515625" style="126" bestFit="1" customWidth="1"/>
    <col min="3331" max="3331" width="13.7109375" style="126" bestFit="1" customWidth="1"/>
    <col min="3332" max="3584" width="8.7109375" style="126"/>
    <col min="3585" max="3585" width="12.28515625" style="126" bestFit="1" customWidth="1"/>
    <col min="3586" max="3586" width="13.28515625" style="126" bestFit="1" customWidth="1"/>
    <col min="3587" max="3587" width="13.7109375" style="126" bestFit="1" customWidth="1"/>
    <col min="3588" max="3840" width="8.7109375" style="126"/>
    <col min="3841" max="3841" width="12.28515625" style="126" bestFit="1" customWidth="1"/>
    <col min="3842" max="3842" width="13.28515625" style="126" bestFit="1" customWidth="1"/>
    <col min="3843" max="3843" width="13.7109375" style="126" bestFit="1" customWidth="1"/>
    <col min="3844" max="4096" width="8.7109375" style="126"/>
    <col min="4097" max="4097" width="12.28515625" style="126" bestFit="1" customWidth="1"/>
    <col min="4098" max="4098" width="13.28515625" style="126" bestFit="1" customWidth="1"/>
    <col min="4099" max="4099" width="13.7109375" style="126" bestFit="1" customWidth="1"/>
    <col min="4100" max="4352" width="8.7109375" style="126"/>
    <col min="4353" max="4353" width="12.28515625" style="126" bestFit="1" customWidth="1"/>
    <col min="4354" max="4354" width="13.28515625" style="126" bestFit="1" customWidth="1"/>
    <col min="4355" max="4355" width="13.7109375" style="126" bestFit="1" customWidth="1"/>
    <col min="4356" max="4608" width="8.7109375" style="126"/>
    <col min="4609" max="4609" width="12.28515625" style="126" bestFit="1" customWidth="1"/>
    <col min="4610" max="4610" width="13.28515625" style="126" bestFit="1" customWidth="1"/>
    <col min="4611" max="4611" width="13.7109375" style="126" bestFit="1" customWidth="1"/>
    <col min="4612" max="4864" width="8.7109375" style="126"/>
    <col min="4865" max="4865" width="12.28515625" style="126" bestFit="1" customWidth="1"/>
    <col min="4866" max="4866" width="13.28515625" style="126" bestFit="1" customWidth="1"/>
    <col min="4867" max="4867" width="13.7109375" style="126" bestFit="1" customWidth="1"/>
    <col min="4868" max="5120" width="8.7109375" style="126"/>
    <col min="5121" max="5121" width="12.28515625" style="126" bestFit="1" customWidth="1"/>
    <col min="5122" max="5122" width="13.28515625" style="126" bestFit="1" customWidth="1"/>
    <col min="5123" max="5123" width="13.7109375" style="126" bestFit="1" customWidth="1"/>
    <col min="5124" max="5376" width="8.7109375" style="126"/>
    <col min="5377" max="5377" width="12.28515625" style="126" bestFit="1" customWidth="1"/>
    <col min="5378" max="5378" width="13.28515625" style="126" bestFit="1" customWidth="1"/>
    <col min="5379" max="5379" width="13.7109375" style="126" bestFit="1" customWidth="1"/>
    <col min="5380" max="5632" width="8.7109375" style="126"/>
    <col min="5633" max="5633" width="12.28515625" style="126" bestFit="1" customWidth="1"/>
    <col min="5634" max="5634" width="13.28515625" style="126" bestFit="1" customWidth="1"/>
    <col min="5635" max="5635" width="13.7109375" style="126" bestFit="1" customWidth="1"/>
    <col min="5636" max="5888" width="8.7109375" style="126"/>
    <col min="5889" max="5889" width="12.28515625" style="126" bestFit="1" customWidth="1"/>
    <col min="5890" max="5890" width="13.28515625" style="126" bestFit="1" customWidth="1"/>
    <col min="5891" max="5891" width="13.7109375" style="126" bestFit="1" customWidth="1"/>
    <col min="5892" max="6144" width="8.7109375" style="126"/>
    <col min="6145" max="6145" width="12.28515625" style="126" bestFit="1" customWidth="1"/>
    <col min="6146" max="6146" width="13.28515625" style="126" bestFit="1" customWidth="1"/>
    <col min="6147" max="6147" width="13.7109375" style="126" bestFit="1" customWidth="1"/>
    <col min="6148" max="6400" width="8.7109375" style="126"/>
    <col min="6401" max="6401" width="12.28515625" style="126" bestFit="1" customWidth="1"/>
    <col min="6402" max="6402" width="13.28515625" style="126" bestFit="1" customWidth="1"/>
    <col min="6403" max="6403" width="13.7109375" style="126" bestFit="1" customWidth="1"/>
    <col min="6404" max="6656" width="8.7109375" style="126"/>
    <col min="6657" max="6657" width="12.28515625" style="126" bestFit="1" customWidth="1"/>
    <col min="6658" max="6658" width="13.28515625" style="126" bestFit="1" customWidth="1"/>
    <col min="6659" max="6659" width="13.7109375" style="126" bestFit="1" customWidth="1"/>
    <col min="6660" max="6912" width="8.7109375" style="126"/>
    <col min="6913" max="6913" width="12.28515625" style="126" bestFit="1" customWidth="1"/>
    <col min="6914" max="6914" width="13.28515625" style="126" bestFit="1" customWidth="1"/>
    <col min="6915" max="6915" width="13.7109375" style="126" bestFit="1" customWidth="1"/>
    <col min="6916" max="7168" width="8.7109375" style="126"/>
    <col min="7169" max="7169" width="12.28515625" style="126" bestFit="1" customWidth="1"/>
    <col min="7170" max="7170" width="13.28515625" style="126" bestFit="1" customWidth="1"/>
    <col min="7171" max="7171" width="13.7109375" style="126" bestFit="1" customWidth="1"/>
    <col min="7172" max="7424" width="8.7109375" style="126"/>
    <col min="7425" max="7425" width="12.28515625" style="126" bestFit="1" customWidth="1"/>
    <col min="7426" max="7426" width="13.28515625" style="126" bestFit="1" customWidth="1"/>
    <col min="7427" max="7427" width="13.7109375" style="126" bestFit="1" customWidth="1"/>
    <col min="7428" max="7680" width="8.7109375" style="126"/>
    <col min="7681" max="7681" width="12.28515625" style="126" bestFit="1" customWidth="1"/>
    <col min="7682" max="7682" width="13.28515625" style="126" bestFit="1" customWidth="1"/>
    <col min="7683" max="7683" width="13.7109375" style="126" bestFit="1" customWidth="1"/>
    <col min="7684" max="7936" width="8.7109375" style="126"/>
    <col min="7937" max="7937" width="12.28515625" style="126" bestFit="1" customWidth="1"/>
    <col min="7938" max="7938" width="13.28515625" style="126" bestFit="1" customWidth="1"/>
    <col min="7939" max="7939" width="13.7109375" style="126" bestFit="1" customWidth="1"/>
    <col min="7940" max="8192" width="8.7109375" style="126"/>
    <col min="8193" max="8193" width="12.28515625" style="126" bestFit="1" customWidth="1"/>
    <col min="8194" max="8194" width="13.28515625" style="126" bestFit="1" customWidth="1"/>
    <col min="8195" max="8195" width="13.7109375" style="126" bestFit="1" customWidth="1"/>
    <col min="8196" max="8448" width="8.7109375" style="126"/>
    <col min="8449" max="8449" width="12.28515625" style="126" bestFit="1" customWidth="1"/>
    <col min="8450" max="8450" width="13.28515625" style="126" bestFit="1" customWidth="1"/>
    <col min="8451" max="8451" width="13.7109375" style="126" bestFit="1" customWidth="1"/>
    <col min="8452" max="8704" width="8.7109375" style="126"/>
    <col min="8705" max="8705" width="12.28515625" style="126" bestFit="1" customWidth="1"/>
    <col min="8706" max="8706" width="13.28515625" style="126" bestFit="1" customWidth="1"/>
    <col min="8707" max="8707" width="13.7109375" style="126" bestFit="1" customWidth="1"/>
    <col min="8708" max="8960" width="8.7109375" style="126"/>
    <col min="8961" max="8961" width="12.28515625" style="126" bestFit="1" customWidth="1"/>
    <col min="8962" max="8962" width="13.28515625" style="126" bestFit="1" customWidth="1"/>
    <col min="8963" max="8963" width="13.7109375" style="126" bestFit="1" customWidth="1"/>
    <col min="8964" max="9216" width="8.7109375" style="126"/>
    <col min="9217" max="9217" width="12.28515625" style="126" bestFit="1" customWidth="1"/>
    <col min="9218" max="9218" width="13.28515625" style="126" bestFit="1" customWidth="1"/>
    <col min="9219" max="9219" width="13.7109375" style="126" bestFit="1" customWidth="1"/>
    <col min="9220" max="9472" width="8.7109375" style="126"/>
    <col min="9473" max="9473" width="12.28515625" style="126" bestFit="1" customWidth="1"/>
    <col min="9474" max="9474" width="13.28515625" style="126" bestFit="1" customWidth="1"/>
    <col min="9475" max="9475" width="13.7109375" style="126" bestFit="1" customWidth="1"/>
    <col min="9476" max="9728" width="8.7109375" style="126"/>
    <col min="9729" max="9729" width="12.28515625" style="126" bestFit="1" customWidth="1"/>
    <col min="9730" max="9730" width="13.28515625" style="126" bestFit="1" customWidth="1"/>
    <col min="9731" max="9731" width="13.7109375" style="126" bestFit="1" customWidth="1"/>
    <col min="9732" max="9984" width="8.7109375" style="126"/>
    <col min="9985" max="9985" width="12.28515625" style="126" bestFit="1" customWidth="1"/>
    <col min="9986" max="9986" width="13.28515625" style="126" bestFit="1" customWidth="1"/>
    <col min="9987" max="9987" width="13.7109375" style="126" bestFit="1" customWidth="1"/>
    <col min="9988" max="10240" width="8.7109375" style="126"/>
    <col min="10241" max="10241" width="12.28515625" style="126" bestFit="1" customWidth="1"/>
    <col min="10242" max="10242" width="13.28515625" style="126" bestFit="1" customWidth="1"/>
    <col min="10243" max="10243" width="13.7109375" style="126" bestFit="1" customWidth="1"/>
    <col min="10244" max="10496" width="8.7109375" style="126"/>
    <col min="10497" max="10497" width="12.28515625" style="126" bestFit="1" customWidth="1"/>
    <col min="10498" max="10498" width="13.28515625" style="126" bestFit="1" customWidth="1"/>
    <col min="10499" max="10499" width="13.7109375" style="126" bestFit="1" customWidth="1"/>
    <col min="10500" max="10752" width="8.7109375" style="126"/>
    <col min="10753" max="10753" width="12.28515625" style="126" bestFit="1" customWidth="1"/>
    <col min="10754" max="10754" width="13.28515625" style="126" bestFit="1" customWidth="1"/>
    <col min="10755" max="10755" width="13.7109375" style="126" bestFit="1" customWidth="1"/>
    <col min="10756" max="11008" width="8.7109375" style="126"/>
    <col min="11009" max="11009" width="12.28515625" style="126" bestFit="1" customWidth="1"/>
    <col min="11010" max="11010" width="13.28515625" style="126" bestFit="1" customWidth="1"/>
    <col min="11011" max="11011" width="13.7109375" style="126" bestFit="1" customWidth="1"/>
    <col min="11012" max="11264" width="8.7109375" style="126"/>
    <col min="11265" max="11265" width="12.28515625" style="126" bestFit="1" customWidth="1"/>
    <col min="11266" max="11266" width="13.28515625" style="126" bestFit="1" customWidth="1"/>
    <col min="11267" max="11267" width="13.7109375" style="126" bestFit="1" customWidth="1"/>
    <col min="11268" max="11520" width="8.7109375" style="126"/>
    <col min="11521" max="11521" width="12.28515625" style="126" bestFit="1" customWidth="1"/>
    <col min="11522" max="11522" width="13.28515625" style="126" bestFit="1" customWidth="1"/>
    <col min="11523" max="11523" width="13.7109375" style="126" bestFit="1" customWidth="1"/>
    <col min="11524" max="11776" width="8.7109375" style="126"/>
    <col min="11777" max="11777" width="12.28515625" style="126" bestFit="1" customWidth="1"/>
    <col min="11778" max="11778" width="13.28515625" style="126" bestFit="1" customWidth="1"/>
    <col min="11779" max="11779" width="13.7109375" style="126" bestFit="1" customWidth="1"/>
    <col min="11780" max="12032" width="8.7109375" style="126"/>
    <col min="12033" max="12033" width="12.28515625" style="126" bestFit="1" customWidth="1"/>
    <col min="12034" max="12034" width="13.28515625" style="126" bestFit="1" customWidth="1"/>
    <col min="12035" max="12035" width="13.7109375" style="126" bestFit="1" customWidth="1"/>
    <col min="12036" max="12288" width="8.7109375" style="126"/>
    <col min="12289" max="12289" width="12.28515625" style="126" bestFit="1" customWidth="1"/>
    <col min="12290" max="12290" width="13.28515625" style="126" bestFit="1" customWidth="1"/>
    <col min="12291" max="12291" width="13.7109375" style="126" bestFit="1" customWidth="1"/>
    <col min="12292" max="12544" width="8.7109375" style="126"/>
    <col min="12545" max="12545" width="12.28515625" style="126" bestFit="1" customWidth="1"/>
    <col min="12546" max="12546" width="13.28515625" style="126" bestFit="1" customWidth="1"/>
    <col min="12547" max="12547" width="13.7109375" style="126" bestFit="1" customWidth="1"/>
    <col min="12548" max="12800" width="8.7109375" style="126"/>
    <col min="12801" max="12801" width="12.28515625" style="126" bestFit="1" customWidth="1"/>
    <col min="12802" max="12802" width="13.28515625" style="126" bestFit="1" customWidth="1"/>
    <col min="12803" max="12803" width="13.7109375" style="126" bestFit="1" customWidth="1"/>
    <col min="12804" max="13056" width="8.7109375" style="126"/>
    <col min="13057" max="13057" width="12.28515625" style="126" bestFit="1" customWidth="1"/>
    <col min="13058" max="13058" width="13.28515625" style="126" bestFit="1" customWidth="1"/>
    <col min="13059" max="13059" width="13.7109375" style="126" bestFit="1" customWidth="1"/>
    <col min="13060" max="13312" width="8.7109375" style="126"/>
    <col min="13313" max="13313" width="12.28515625" style="126" bestFit="1" customWidth="1"/>
    <col min="13314" max="13314" width="13.28515625" style="126" bestFit="1" customWidth="1"/>
    <col min="13315" max="13315" width="13.7109375" style="126" bestFit="1" customWidth="1"/>
    <col min="13316" max="13568" width="8.7109375" style="126"/>
    <col min="13569" max="13569" width="12.28515625" style="126" bestFit="1" customWidth="1"/>
    <col min="13570" max="13570" width="13.28515625" style="126" bestFit="1" customWidth="1"/>
    <col min="13571" max="13571" width="13.7109375" style="126" bestFit="1" customWidth="1"/>
    <col min="13572" max="13824" width="8.7109375" style="126"/>
    <col min="13825" max="13825" width="12.28515625" style="126" bestFit="1" customWidth="1"/>
    <col min="13826" max="13826" width="13.28515625" style="126" bestFit="1" customWidth="1"/>
    <col min="13827" max="13827" width="13.7109375" style="126" bestFit="1" customWidth="1"/>
    <col min="13828" max="14080" width="8.7109375" style="126"/>
    <col min="14081" max="14081" width="12.28515625" style="126" bestFit="1" customWidth="1"/>
    <col min="14082" max="14082" width="13.28515625" style="126" bestFit="1" customWidth="1"/>
    <col min="14083" max="14083" width="13.7109375" style="126" bestFit="1" customWidth="1"/>
    <col min="14084" max="14336" width="8.7109375" style="126"/>
    <col min="14337" max="14337" width="12.28515625" style="126" bestFit="1" customWidth="1"/>
    <col min="14338" max="14338" width="13.28515625" style="126" bestFit="1" customWidth="1"/>
    <col min="14339" max="14339" width="13.7109375" style="126" bestFit="1" customWidth="1"/>
    <col min="14340" max="14592" width="8.7109375" style="126"/>
    <col min="14593" max="14593" width="12.28515625" style="126" bestFit="1" customWidth="1"/>
    <col min="14594" max="14594" width="13.28515625" style="126" bestFit="1" customWidth="1"/>
    <col min="14595" max="14595" width="13.7109375" style="126" bestFit="1" customWidth="1"/>
    <col min="14596" max="14848" width="8.7109375" style="126"/>
    <col min="14849" max="14849" width="12.28515625" style="126" bestFit="1" customWidth="1"/>
    <col min="14850" max="14850" width="13.28515625" style="126" bestFit="1" customWidth="1"/>
    <col min="14851" max="14851" width="13.7109375" style="126" bestFit="1" customWidth="1"/>
    <col min="14852" max="15104" width="8.7109375" style="126"/>
    <col min="15105" max="15105" width="12.28515625" style="126" bestFit="1" customWidth="1"/>
    <col min="15106" max="15106" width="13.28515625" style="126" bestFit="1" customWidth="1"/>
    <col min="15107" max="15107" width="13.7109375" style="126" bestFit="1" customWidth="1"/>
    <col min="15108" max="15360" width="8.7109375" style="126"/>
    <col min="15361" max="15361" width="12.28515625" style="126" bestFit="1" customWidth="1"/>
    <col min="15362" max="15362" width="13.28515625" style="126" bestFit="1" customWidth="1"/>
    <col min="15363" max="15363" width="13.7109375" style="126" bestFit="1" customWidth="1"/>
    <col min="15364" max="15616" width="8.7109375" style="126"/>
    <col min="15617" max="15617" width="12.28515625" style="126" bestFit="1" customWidth="1"/>
    <col min="15618" max="15618" width="13.28515625" style="126" bestFit="1" customWidth="1"/>
    <col min="15619" max="15619" width="13.7109375" style="126" bestFit="1" customWidth="1"/>
    <col min="15620" max="15872" width="8.7109375" style="126"/>
    <col min="15873" max="15873" width="12.28515625" style="126" bestFit="1" customWidth="1"/>
    <col min="15874" max="15874" width="13.28515625" style="126" bestFit="1" customWidth="1"/>
    <col min="15875" max="15875" width="13.7109375" style="126" bestFit="1" customWidth="1"/>
    <col min="15876" max="16128" width="8.7109375" style="126"/>
    <col min="16129" max="16129" width="12.28515625" style="126" bestFit="1" customWidth="1"/>
    <col min="16130" max="16130" width="13.28515625" style="126" bestFit="1" customWidth="1"/>
    <col min="16131" max="16131" width="13.7109375" style="126" bestFit="1" customWidth="1"/>
    <col min="16132" max="16384" width="8.7109375" style="126"/>
  </cols>
  <sheetData>
    <row r="1" spans="1:3" ht="13.5" thickBot="1" x14ac:dyDescent="0.25">
      <c r="A1" s="125" t="s">
        <v>193</v>
      </c>
      <c r="B1" s="125" t="s">
        <v>194</v>
      </c>
      <c r="C1" s="125" t="s">
        <v>195</v>
      </c>
    </row>
    <row r="2" spans="1:3" ht="13.5" thickBot="1" x14ac:dyDescent="0.25"/>
    <row r="3" spans="1:3" x14ac:dyDescent="0.2">
      <c r="A3" s="128" t="s">
        <v>1</v>
      </c>
      <c r="B3" s="128" t="s">
        <v>196</v>
      </c>
      <c r="C3" s="128" t="s">
        <v>196</v>
      </c>
    </row>
    <row r="4" spans="1:3" x14ac:dyDescent="0.2">
      <c r="A4" s="129" t="s">
        <v>1</v>
      </c>
      <c r="B4" s="129" t="s">
        <v>202</v>
      </c>
      <c r="C4" s="129" t="s">
        <v>204</v>
      </c>
    </row>
    <row r="5" spans="1:3" x14ac:dyDescent="0.2">
      <c r="A5" s="129" t="s">
        <v>1</v>
      </c>
      <c r="B5" s="129" t="s">
        <v>202</v>
      </c>
      <c r="C5" s="129" t="s">
        <v>203</v>
      </c>
    </row>
    <row r="6" spans="1:3" x14ac:dyDescent="0.2">
      <c r="A6" s="129" t="s">
        <v>1</v>
      </c>
      <c r="B6" s="129" t="s">
        <v>202</v>
      </c>
      <c r="C6" s="129" t="s">
        <v>351</v>
      </c>
    </row>
    <row r="7" spans="1:3" x14ac:dyDescent="0.2">
      <c r="A7" s="129" t="s">
        <v>1</v>
      </c>
      <c r="B7" s="129" t="s">
        <v>197</v>
      </c>
      <c r="C7" s="129" t="s">
        <v>197</v>
      </c>
    </row>
    <row r="8" spans="1:3" x14ac:dyDescent="0.2">
      <c r="A8" s="129" t="s">
        <v>1</v>
      </c>
      <c r="B8" s="129" t="s">
        <v>197</v>
      </c>
      <c r="C8" s="129" t="s">
        <v>352</v>
      </c>
    </row>
    <row r="9" spans="1:3" x14ac:dyDescent="0.2">
      <c r="A9" s="129" t="s">
        <v>1</v>
      </c>
      <c r="B9" s="129" t="s">
        <v>197</v>
      </c>
      <c r="C9" s="129" t="s">
        <v>353</v>
      </c>
    </row>
    <row r="10" spans="1:3" x14ac:dyDescent="0.2">
      <c r="A10" s="129" t="s">
        <v>1</v>
      </c>
      <c r="B10" s="129" t="s">
        <v>198</v>
      </c>
      <c r="C10" s="129" t="s">
        <v>198</v>
      </c>
    </row>
    <row r="11" spans="1:3" x14ac:dyDescent="0.2">
      <c r="A11" s="129" t="s">
        <v>1</v>
      </c>
      <c r="B11" s="129" t="s">
        <v>198</v>
      </c>
      <c r="C11" s="129" t="s">
        <v>199</v>
      </c>
    </row>
    <row r="12" spans="1:3" x14ac:dyDescent="0.2">
      <c r="A12" s="129" t="s">
        <v>1</v>
      </c>
      <c r="B12" s="129" t="s">
        <v>354</v>
      </c>
      <c r="C12" s="129" t="s">
        <v>354</v>
      </c>
    </row>
    <row r="13" spans="1:3" x14ac:dyDescent="0.2">
      <c r="A13" s="129" t="s">
        <v>1</v>
      </c>
      <c r="B13" s="129" t="s">
        <v>207</v>
      </c>
      <c r="C13" s="129" t="s">
        <v>209</v>
      </c>
    </row>
    <row r="14" spans="1:3" x14ac:dyDescent="0.2">
      <c r="A14" s="129" t="s">
        <v>1</v>
      </c>
      <c r="B14" s="129" t="s">
        <v>207</v>
      </c>
      <c r="C14" s="129" t="s">
        <v>210</v>
      </c>
    </row>
    <row r="15" spans="1:3" x14ac:dyDescent="0.2">
      <c r="A15" s="129" t="s">
        <v>1</v>
      </c>
      <c r="B15" s="129" t="s">
        <v>207</v>
      </c>
      <c r="C15" s="129" t="s">
        <v>208</v>
      </c>
    </row>
    <row r="16" spans="1:3" x14ac:dyDescent="0.2">
      <c r="A16" s="129" t="s">
        <v>1</v>
      </c>
      <c r="B16" s="129" t="s">
        <v>200</v>
      </c>
      <c r="C16" s="129" t="s">
        <v>201</v>
      </c>
    </row>
    <row r="17" spans="1:3" x14ac:dyDescent="0.2">
      <c r="A17" s="129" t="s">
        <v>1</v>
      </c>
      <c r="B17" s="129" t="s">
        <v>205</v>
      </c>
      <c r="C17" s="129" t="s">
        <v>206</v>
      </c>
    </row>
    <row r="18" spans="1:3" x14ac:dyDescent="0.2">
      <c r="A18" s="129" t="s">
        <v>1</v>
      </c>
      <c r="B18" s="129" t="s">
        <v>355</v>
      </c>
      <c r="C18" s="129" t="s">
        <v>355</v>
      </c>
    </row>
    <row r="19" spans="1:3" x14ac:dyDescent="0.2">
      <c r="A19" s="129" t="s">
        <v>1</v>
      </c>
      <c r="B19" s="129" t="s">
        <v>356</v>
      </c>
      <c r="C19" s="129" t="s">
        <v>357</v>
      </c>
    </row>
    <row r="20" spans="1:3" ht="13.5" thickBot="1" x14ac:dyDescent="0.25">
      <c r="A20" s="130" t="s">
        <v>1</v>
      </c>
      <c r="B20" s="130" t="s">
        <v>356</v>
      </c>
      <c r="C20" s="130" t="s">
        <v>358</v>
      </c>
    </row>
    <row r="21" spans="1:3" ht="13.5" thickBot="1" x14ac:dyDescent="0.25">
      <c r="A21" s="140"/>
      <c r="B21" s="140"/>
      <c r="C21" s="140"/>
    </row>
    <row r="22" spans="1:3" x14ac:dyDescent="0.2">
      <c r="A22" s="128" t="s">
        <v>2</v>
      </c>
      <c r="B22" s="128" t="s">
        <v>359</v>
      </c>
      <c r="C22" s="128" t="s">
        <v>360</v>
      </c>
    </row>
    <row r="23" spans="1:3" x14ac:dyDescent="0.2">
      <c r="A23" s="129" t="s">
        <v>2</v>
      </c>
      <c r="B23" s="129" t="s">
        <v>233</v>
      </c>
      <c r="C23" s="129" t="s">
        <v>361</v>
      </c>
    </row>
    <row r="24" spans="1:3" x14ac:dyDescent="0.2">
      <c r="A24" s="129" t="s">
        <v>2</v>
      </c>
      <c r="B24" s="129" t="s">
        <v>221</v>
      </c>
      <c r="C24" s="129" t="s">
        <v>222</v>
      </c>
    </row>
    <row r="25" spans="1:3" x14ac:dyDescent="0.2">
      <c r="A25" s="129" t="s">
        <v>2</v>
      </c>
      <c r="B25" s="129" t="s">
        <v>213</v>
      </c>
      <c r="C25" s="129" t="s">
        <v>214</v>
      </c>
    </row>
    <row r="26" spans="1:3" x14ac:dyDescent="0.2">
      <c r="A26" s="129" t="s">
        <v>2</v>
      </c>
      <c r="B26" s="129" t="s">
        <v>362</v>
      </c>
      <c r="C26" s="129" t="s">
        <v>362</v>
      </c>
    </row>
    <row r="27" spans="1:3" x14ac:dyDescent="0.2">
      <c r="A27" s="129" t="s">
        <v>2</v>
      </c>
      <c r="B27" s="129" t="s">
        <v>202</v>
      </c>
      <c r="C27" s="129" t="s">
        <v>202</v>
      </c>
    </row>
    <row r="28" spans="1:3" x14ac:dyDescent="0.2">
      <c r="A28" s="129" t="s">
        <v>2</v>
      </c>
      <c r="B28" s="129" t="s">
        <v>202</v>
      </c>
      <c r="C28" s="129" t="s">
        <v>351</v>
      </c>
    </row>
    <row r="29" spans="1:3" x14ac:dyDescent="0.2">
      <c r="A29" s="129" t="s">
        <v>2</v>
      </c>
      <c r="B29" s="129" t="s">
        <v>223</v>
      </c>
      <c r="C29" s="129" t="s">
        <v>223</v>
      </c>
    </row>
    <row r="30" spans="1:3" x14ac:dyDescent="0.2">
      <c r="A30" s="129" t="s">
        <v>2</v>
      </c>
      <c r="B30" s="129" t="s">
        <v>363</v>
      </c>
      <c r="C30" s="129" t="s">
        <v>364</v>
      </c>
    </row>
    <row r="31" spans="1:3" ht="12.75" customHeight="1" x14ac:dyDescent="0.2">
      <c r="A31" s="129" t="s">
        <v>2</v>
      </c>
      <c r="B31" s="129" t="s">
        <v>363</v>
      </c>
      <c r="C31" s="129" t="s">
        <v>365</v>
      </c>
    </row>
    <row r="32" spans="1:3" x14ac:dyDescent="0.2">
      <c r="A32" s="129" t="s">
        <v>2</v>
      </c>
      <c r="B32" s="129" t="s">
        <v>366</v>
      </c>
      <c r="C32" s="129" t="s">
        <v>366</v>
      </c>
    </row>
    <row r="33" spans="1:3" x14ac:dyDescent="0.2">
      <c r="A33" s="129" t="s">
        <v>2</v>
      </c>
      <c r="B33" s="129" t="s">
        <v>198</v>
      </c>
      <c r="C33" s="129" t="s">
        <v>212</v>
      </c>
    </row>
    <row r="34" spans="1:3" x14ac:dyDescent="0.2">
      <c r="A34" s="129" t="s">
        <v>2</v>
      </c>
      <c r="B34" s="129" t="s">
        <v>354</v>
      </c>
      <c r="C34" s="129" t="s">
        <v>354</v>
      </c>
    </row>
    <row r="35" spans="1:3" x14ac:dyDescent="0.2">
      <c r="A35" s="129" t="s">
        <v>2</v>
      </c>
      <c r="B35" s="129" t="s">
        <v>211</v>
      </c>
      <c r="C35" s="129" t="s">
        <v>211</v>
      </c>
    </row>
    <row r="36" spans="1:3" x14ac:dyDescent="0.2">
      <c r="A36" s="129" t="s">
        <v>2</v>
      </c>
      <c r="B36" s="129" t="s">
        <v>218</v>
      </c>
      <c r="C36" s="129" t="s">
        <v>219</v>
      </c>
    </row>
    <row r="37" spans="1:3" x14ac:dyDescent="0.2">
      <c r="A37" s="129" t="s">
        <v>2</v>
      </c>
      <c r="B37" s="129" t="s">
        <v>218</v>
      </c>
      <c r="C37" s="129" t="s">
        <v>220</v>
      </c>
    </row>
    <row r="38" spans="1:3" x14ac:dyDescent="0.2">
      <c r="A38" s="129" t="s">
        <v>2</v>
      </c>
      <c r="B38" s="129" t="s">
        <v>218</v>
      </c>
      <c r="C38" s="129" t="s">
        <v>367</v>
      </c>
    </row>
    <row r="39" spans="1:3" x14ac:dyDescent="0.2">
      <c r="A39" s="129" t="s">
        <v>2</v>
      </c>
      <c r="B39" s="129" t="s">
        <v>218</v>
      </c>
      <c r="C39" s="129" t="s">
        <v>368</v>
      </c>
    </row>
    <row r="40" spans="1:3" x14ac:dyDescent="0.2">
      <c r="A40" s="129" t="s">
        <v>2</v>
      </c>
      <c r="B40" s="129" t="s">
        <v>205</v>
      </c>
      <c r="C40" s="129" t="s">
        <v>216</v>
      </c>
    </row>
    <row r="41" spans="1:3" x14ac:dyDescent="0.2">
      <c r="A41" s="129" t="s">
        <v>2</v>
      </c>
      <c r="B41" s="129" t="s">
        <v>205</v>
      </c>
      <c r="C41" s="129" t="s">
        <v>217</v>
      </c>
    </row>
    <row r="42" spans="1:3" x14ac:dyDescent="0.2">
      <c r="A42" s="129" t="s">
        <v>2</v>
      </c>
      <c r="B42" s="129" t="s">
        <v>205</v>
      </c>
      <c r="C42" s="129" t="s">
        <v>215</v>
      </c>
    </row>
    <row r="43" spans="1:3" x14ac:dyDescent="0.2">
      <c r="A43" s="129" t="s">
        <v>2</v>
      </c>
      <c r="B43" s="129" t="s">
        <v>355</v>
      </c>
      <c r="C43" s="129" t="s">
        <v>355</v>
      </c>
    </row>
    <row r="44" spans="1:3" x14ac:dyDescent="0.2">
      <c r="A44" s="129" t="s">
        <v>2</v>
      </c>
      <c r="B44" s="129" t="s">
        <v>356</v>
      </c>
      <c r="C44" s="129" t="s">
        <v>357</v>
      </c>
    </row>
    <row r="45" spans="1:3" ht="13.5" thickBot="1" x14ac:dyDescent="0.25">
      <c r="A45" s="130" t="s">
        <v>2</v>
      </c>
      <c r="B45" s="130" t="s">
        <v>356</v>
      </c>
      <c r="C45" s="130" t="s">
        <v>358</v>
      </c>
    </row>
    <row r="46" spans="1:3" ht="13.5" thickBot="1" x14ac:dyDescent="0.25">
      <c r="A46" s="140"/>
      <c r="B46" s="140"/>
      <c r="C46" s="140"/>
    </row>
    <row r="47" spans="1:3" x14ac:dyDescent="0.2">
      <c r="A47" s="128" t="s">
        <v>3</v>
      </c>
      <c r="B47" s="128" t="s">
        <v>225</v>
      </c>
      <c r="C47" s="128" t="s">
        <v>369</v>
      </c>
    </row>
    <row r="48" spans="1:3" x14ac:dyDescent="0.2">
      <c r="A48" s="129" t="s">
        <v>3</v>
      </c>
      <c r="B48" s="129" t="s">
        <v>225</v>
      </c>
      <c r="C48" s="129" t="s">
        <v>226</v>
      </c>
    </row>
    <row r="49" spans="1:3" x14ac:dyDescent="0.2">
      <c r="A49" s="129" t="s">
        <v>3</v>
      </c>
      <c r="B49" s="129" t="s">
        <v>232</v>
      </c>
      <c r="C49" s="129" t="s">
        <v>370</v>
      </c>
    </row>
    <row r="50" spans="1:3" x14ac:dyDescent="0.2">
      <c r="A50" s="129" t="s">
        <v>3</v>
      </c>
      <c r="B50" s="129" t="s">
        <v>240</v>
      </c>
      <c r="C50" s="129" t="s">
        <v>240</v>
      </c>
    </row>
    <row r="51" spans="1:3" x14ac:dyDescent="0.2">
      <c r="A51" s="129" t="s">
        <v>3</v>
      </c>
      <c r="B51" s="129" t="s">
        <v>359</v>
      </c>
      <c r="C51" s="129" t="s">
        <v>359</v>
      </c>
    </row>
    <row r="52" spans="1:3" x14ac:dyDescent="0.2">
      <c r="A52" s="129" t="s">
        <v>3</v>
      </c>
      <c r="B52" s="129" t="s">
        <v>233</v>
      </c>
      <c r="C52" s="129" t="s">
        <v>235</v>
      </c>
    </row>
    <row r="53" spans="1:3" x14ac:dyDescent="0.2">
      <c r="A53" s="129" t="s">
        <v>3</v>
      </c>
      <c r="B53" s="129" t="s">
        <v>233</v>
      </c>
      <c r="C53" s="129" t="s">
        <v>234</v>
      </c>
    </row>
    <row r="54" spans="1:3" x14ac:dyDescent="0.2">
      <c r="A54" s="129" t="s">
        <v>3</v>
      </c>
      <c r="B54" s="129" t="s">
        <v>213</v>
      </c>
      <c r="C54" s="129" t="s">
        <v>214</v>
      </c>
    </row>
    <row r="55" spans="1:3" x14ac:dyDescent="0.2">
      <c r="A55" s="129" t="s">
        <v>3</v>
      </c>
      <c r="B55" s="129" t="s">
        <v>371</v>
      </c>
      <c r="C55" s="129" t="s">
        <v>371</v>
      </c>
    </row>
    <row r="56" spans="1:3" x14ac:dyDescent="0.2">
      <c r="A56" s="129" t="s">
        <v>3</v>
      </c>
      <c r="B56" s="129" t="s">
        <v>241</v>
      </c>
      <c r="C56" s="129" t="s">
        <v>241</v>
      </c>
    </row>
    <row r="57" spans="1:3" x14ac:dyDescent="0.2">
      <c r="A57" s="129" t="s">
        <v>3</v>
      </c>
      <c r="B57" s="129" t="s">
        <v>202</v>
      </c>
      <c r="C57" s="129" t="s">
        <v>202</v>
      </c>
    </row>
    <row r="58" spans="1:3" x14ac:dyDescent="0.2">
      <c r="A58" s="129" t="s">
        <v>3</v>
      </c>
      <c r="B58" s="129" t="s">
        <v>224</v>
      </c>
      <c r="C58" s="129" t="s">
        <v>224</v>
      </c>
    </row>
    <row r="59" spans="1:3" x14ac:dyDescent="0.2">
      <c r="A59" s="129" t="s">
        <v>3</v>
      </c>
      <c r="B59" s="129" t="s">
        <v>223</v>
      </c>
      <c r="C59" s="129" t="s">
        <v>223</v>
      </c>
    </row>
    <row r="60" spans="1:3" x14ac:dyDescent="0.2">
      <c r="A60" s="129" t="s">
        <v>3</v>
      </c>
      <c r="B60" s="129" t="s">
        <v>230</v>
      </c>
      <c r="C60" s="129" t="s">
        <v>230</v>
      </c>
    </row>
    <row r="61" spans="1:3" x14ac:dyDescent="0.2">
      <c r="A61" s="129" t="s">
        <v>3</v>
      </c>
      <c r="B61" s="129" t="s">
        <v>198</v>
      </c>
      <c r="C61" s="129" t="s">
        <v>198</v>
      </c>
    </row>
    <row r="62" spans="1:3" x14ac:dyDescent="0.2">
      <c r="A62" s="129" t="s">
        <v>3</v>
      </c>
      <c r="B62" s="129" t="s">
        <v>354</v>
      </c>
      <c r="C62" s="129" t="s">
        <v>354</v>
      </c>
    </row>
    <row r="63" spans="1:3" x14ac:dyDescent="0.2">
      <c r="A63" s="129" t="s">
        <v>3</v>
      </c>
      <c r="B63" s="129" t="s">
        <v>205</v>
      </c>
      <c r="C63" s="129" t="s">
        <v>238</v>
      </c>
    </row>
    <row r="64" spans="1:3" x14ac:dyDescent="0.2">
      <c r="A64" s="129" t="s">
        <v>3</v>
      </c>
      <c r="B64" s="129" t="s">
        <v>205</v>
      </c>
      <c r="C64" s="129" t="s">
        <v>236</v>
      </c>
    </row>
    <row r="65" spans="1:3" x14ac:dyDescent="0.2">
      <c r="A65" s="129" t="s">
        <v>3</v>
      </c>
      <c r="B65" s="129" t="s">
        <v>205</v>
      </c>
      <c r="C65" s="129" t="s">
        <v>237</v>
      </c>
    </row>
    <row r="66" spans="1:3" x14ac:dyDescent="0.2">
      <c r="A66" s="129" t="s">
        <v>3</v>
      </c>
      <c r="B66" s="129" t="s">
        <v>355</v>
      </c>
      <c r="C66" s="129" t="s">
        <v>355</v>
      </c>
    </row>
    <row r="67" spans="1:3" x14ac:dyDescent="0.2">
      <c r="A67" s="129" t="s">
        <v>3</v>
      </c>
      <c r="B67" s="129" t="s">
        <v>231</v>
      </c>
      <c r="C67" s="129" t="s">
        <v>231</v>
      </c>
    </row>
    <row r="68" spans="1:3" x14ac:dyDescent="0.2">
      <c r="A68" s="129" t="s">
        <v>3</v>
      </c>
      <c r="B68" s="129" t="s">
        <v>356</v>
      </c>
      <c r="C68" s="129" t="s">
        <v>357</v>
      </c>
    </row>
    <row r="69" spans="1:3" x14ac:dyDescent="0.2">
      <c r="A69" s="129" t="s">
        <v>3</v>
      </c>
      <c r="B69" s="129" t="s">
        <v>356</v>
      </c>
      <c r="C69" s="129" t="s">
        <v>358</v>
      </c>
    </row>
    <row r="70" spans="1:3" x14ac:dyDescent="0.2">
      <c r="A70" s="129" t="s">
        <v>3</v>
      </c>
      <c r="B70" s="129" t="s">
        <v>239</v>
      </c>
      <c r="C70" s="129" t="s">
        <v>239</v>
      </c>
    </row>
    <row r="71" spans="1:3" ht="13.5" thickBot="1" x14ac:dyDescent="0.25">
      <c r="A71" s="130" t="s">
        <v>3</v>
      </c>
      <c r="B71" s="130" t="s">
        <v>228</v>
      </c>
      <c r="C71" s="130" t="s">
        <v>229</v>
      </c>
    </row>
    <row r="72" spans="1:3" ht="13.5" thickBot="1" x14ac:dyDescent="0.25">
      <c r="A72" s="140"/>
      <c r="B72" s="140"/>
      <c r="C72" s="140"/>
    </row>
    <row r="73" spans="1:3" x14ac:dyDescent="0.2">
      <c r="A73" s="128" t="s">
        <v>4</v>
      </c>
      <c r="B73" s="128" t="s">
        <v>372</v>
      </c>
      <c r="C73" s="128" t="s">
        <v>373</v>
      </c>
    </row>
    <row r="74" spans="1:3" ht="13.5" customHeight="1" x14ac:dyDescent="0.2">
      <c r="A74" s="129" t="s">
        <v>4</v>
      </c>
      <c r="B74" s="129" t="s">
        <v>374</v>
      </c>
      <c r="C74" s="129" t="s">
        <v>244</v>
      </c>
    </row>
    <row r="75" spans="1:3" ht="14.25" customHeight="1" x14ac:dyDescent="0.2">
      <c r="A75" s="129" t="s">
        <v>4</v>
      </c>
      <c r="B75" s="129" t="s">
        <v>372</v>
      </c>
      <c r="C75" s="129" t="s">
        <v>375</v>
      </c>
    </row>
    <row r="76" spans="1:3" x14ac:dyDescent="0.2">
      <c r="A76" s="129" t="s">
        <v>4</v>
      </c>
      <c r="B76" s="129" t="s">
        <v>372</v>
      </c>
      <c r="C76" s="129" t="s">
        <v>227</v>
      </c>
    </row>
    <row r="77" spans="1:3" x14ac:dyDescent="0.2">
      <c r="A77" s="129" t="s">
        <v>4</v>
      </c>
      <c r="B77" s="129" t="s">
        <v>374</v>
      </c>
      <c r="C77" s="129" t="s">
        <v>376</v>
      </c>
    </row>
    <row r="78" spans="1:3" x14ac:dyDescent="0.2">
      <c r="A78" s="129" t="s">
        <v>4</v>
      </c>
      <c r="B78" s="129" t="s">
        <v>374</v>
      </c>
      <c r="C78" s="129" t="s">
        <v>245</v>
      </c>
    </row>
    <row r="79" spans="1:3" x14ac:dyDescent="0.2">
      <c r="A79" s="129" t="s">
        <v>4</v>
      </c>
      <c r="B79" s="129" t="s">
        <v>232</v>
      </c>
      <c r="C79" s="129" t="s">
        <v>377</v>
      </c>
    </row>
    <row r="80" spans="1:3" x14ac:dyDescent="0.2">
      <c r="A80" s="129" t="s">
        <v>4</v>
      </c>
      <c r="B80" s="129" t="s">
        <v>232</v>
      </c>
      <c r="C80" s="129" t="s">
        <v>251</v>
      </c>
    </row>
    <row r="81" spans="1:3" x14ac:dyDescent="0.2">
      <c r="A81" s="129" t="s">
        <v>4</v>
      </c>
      <c r="B81" s="129" t="s">
        <v>249</v>
      </c>
      <c r="C81" s="129" t="s">
        <v>249</v>
      </c>
    </row>
    <row r="82" spans="1:3" x14ac:dyDescent="0.2">
      <c r="A82" s="129" t="s">
        <v>4</v>
      </c>
      <c r="B82" s="129" t="s">
        <v>359</v>
      </c>
      <c r="C82" s="129" t="s">
        <v>359</v>
      </c>
    </row>
    <row r="83" spans="1:3" x14ac:dyDescent="0.2">
      <c r="A83" s="129" t="s">
        <v>4</v>
      </c>
      <c r="B83" s="129" t="s">
        <v>233</v>
      </c>
      <c r="C83" s="129" t="s">
        <v>378</v>
      </c>
    </row>
    <row r="84" spans="1:3" x14ac:dyDescent="0.2">
      <c r="A84" s="129" t="s">
        <v>4</v>
      </c>
      <c r="B84" s="129" t="s">
        <v>233</v>
      </c>
      <c r="C84" s="129" t="s">
        <v>234</v>
      </c>
    </row>
    <row r="85" spans="1:3" x14ac:dyDescent="0.2">
      <c r="A85" s="129" t="s">
        <v>4</v>
      </c>
      <c r="B85" s="129" t="s">
        <v>233</v>
      </c>
      <c r="C85" s="129" t="s">
        <v>252</v>
      </c>
    </row>
    <row r="86" spans="1:3" x14ac:dyDescent="0.2">
      <c r="A86" s="129" t="s">
        <v>4</v>
      </c>
      <c r="B86" s="129" t="s">
        <v>254</v>
      </c>
      <c r="C86" s="129" t="s">
        <v>254</v>
      </c>
    </row>
    <row r="87" spans="1:3" x14ac:dyDescent="0.2">
      <c r="A87" s="129" t="s">
        <v>4</v>
      </c>
      <c r="B87" s="129" t="s">
        <v>248</v>
      </c>
      <c r="C87" s="129" t="s">
        <v>248</v>
      </c>
    </row>
    <row r="88" spans="1:3" x14ac:dyDescent="0.2">
      <c r="A88" s="129" t="s">
        <v>4</v>
      </c>
      <c r="B88" s="129" t="s">
        <v>213</v>
      </c>
      <c r="C88" s="129" t="s">
        <v>214</v>
      </c>
    </row>
    <row r="89" spans="1:3" x14ac:dyDescent="0.2">
      <c r="A89" s="129" t="s">
        <v>4</v>
      </c>
      <c r="B89" s="129" t="s">
        <v>250</v>
      </c>
      <c r="C89" s="129" t="s">
        <v>250</v>
      </c>
    </row>
    <row r="90" spans="1:3" x14ac:dyDescent="0.2">
      <c r="A90" s="129" t="s">
        <v>4</v>
      </c>
      <c r="B90" s="129" t="s">
        <v>227</v>
      </c>
      <c r="C90" s="129" t="s">
        <v>227</v>
      </c>
    </row>
    <row r="91" spans="1:3" x14ac:dyDescent="0.2">
      <c r="A91" s="129" t="s">
        <v>4</v>
      </c>
      <c r="B91" s="129" t="s">
        <v>242</v>
      </c>
      <c r="C91" s="129" t="s">
        <v>243</v>
      </c>
    </row>
    <row r="92" spans="1:3" x14ac:dyDescent="0.2">
      <c r="A92" s="129" t="s">
        <v>4</v>
      </c>
      <c r="B92" s="129" t="s">
        <v>198</v>
      </c>
      <c r="C92" s="129" t="s">
        <v>246</v>
      </c>
    </row>
    <row r="93" spans="1:3" x14ac:dyDescent="0.2">
      <c r="A93" s="129" t="s">
        <v>4</v>
      </c>
      <c r="B93" s="129" t="s">
        <v>354</v>
      </c>
      <c r="C93" s="129" t="s">
        <v>354</v>
      </c>
    </row>
    <row r="94" spans="1:3" x14ac:dyDescent="0.2">
      <c r="A94" s="129" t="s">
        <v>4</v>
      </c>
      <c r="B94" s="129" t="s">
        <v>205</v>
      </c>
      <c r="C94" s="129" t="s">
        <v>238</v>
      </c>
    </row>
    <row r="95" spans="1:3" x14ac:dyDescent="0.2">
      <c r="A95" s="129" t="s">
        <v>4</v>
      </c>
      <c r="B95" s="129" t="s">
        <v>205</v>
      </c>
      <c r="C95" s="129" t="s">
        <v>253</v>
      </c>
    </row>
    <row r="96" spans="1:3" x14ac:dyDescent="0.2">
      <c r="A96" s="129" t="s">
        <v>4</v>
      </c>
      <c r="B96" s="129" t="s">
        <v>355</v>
      </c>
      <c r="C96" s="129" t="s">
        <v>355</v>
      </c>
    </row>
    <row r="97" spans="1:3" x14ac:dyDescent="0.2">
      <c r="A97" s="129" t="s">
        <v>4</v>
      </c>
      <c r="B97" s="129" t="s">
        <v>247</v>
      </c>
      <c r="C97" s="129" t="s">
        <v>247</v>
      </c>
    </row>
    <row r="98" spans="1:3" x14ac:dyDescent="0.2">
      <c r="A98" s="129" t="s">
        <v>4</v>
      </c>
      <c r="B98" s="129" t="s">
        <v>231</v>
      </c>
      <c r="C98" s="129" t="s">
        <v>231</v>
      </c>
    </row>
    <row r="99" spans="1:3" x14ac:dyDescent="0.2">
      <c r="A99" s="129" t="s">
        <v>4</v>
      </c>
      <c r="B99" s="129" t="s">
        <v>356</v>
      </c>
      <c r="C99" s="129" t="s">
        <v>358</v>
      </c>
    </row>
    <row r="100" spans="1:3" x14ac:dyDescent="0.2">
      <c r="A100" s="129" t="s">
        <v>4</v>
      </c>
      <c r="B100" s="129" t="s">
        <v>239</v>
      </c>
      <c r="C100" s="129" t="s">
        <v>239</v>
      </c>
    </row>
    <row r="101" spans="1:3" ht="13.5" thickBot="1" x14ac:dyDescent="0.25">
      <c r="A101" s="130" t="s">
        <v>4</v>
      </c>
      <c r="B101" s="130" t="s">
        <v>228</v>
      </c>
      <c r="C101" s="130" t="s">
        <v>229</v>
      </c>
    </row>
    <row r="102" spans="1:3" ht="13.5" thickBot="1" x14ac:dyDescent="0.25">
      <c r="A102" s="131"/>
      <c r="B102" s="131"/>
      <c r="C102" s="131"/>
    </row>
    <row r="103" spans="1:3" x14ac:dyDescent="0.2">
      <c r="A103" s="128" t="s">
        <v>5</v>
      </c>
      <c r="B103" s="128" t="s">
        <v>379</v>
      </c>
      <c r="C103" s="128" t="s">
        <v>380</v>
      </c>
    </row>
    <row r="104" spans="1:3" x14ac:dyDescent="0.2">
      <c r="A104" s="129" t="s">
        <v>5</v>
      </c>
      <c r="B104" s="129" t="s">
        <v>379</v>
      </c>
      <c r="C104" s="129" t="s">
        <v>243</v>
      </c>
    </row>
    <row r="105" spans="1:3" x14ac:dyDescent="0.2">
      <c r="A105" s="129" t="s">
        <v>5</v>
      </c>
      <c r="B105" s="129" t="s">
        <v>221</v>
      </c>
      <c r="C105" s="129" t="s">
        <v>222</v>
      </c>
    </row>
    <row r="106" spans="1:3" x14ac:dyDescent="0.2">
      <c r="A106" s="129" t="s">
        <v>5</v>
      </c>
      <c r="B106" s="129" t="s">
        <v>255</v>
      </c>
      <c r="C106" s="129" t="s">
        <v>256</v>
      </c>
    </row>
    <row r="107" spans="1:3" x14ac:dyDescent="0.2">
      <c r="A107" s="129" t="s">
        <v>5</v>
      </c>
      <c r="B107" s="129" t="s">
        <v>258</v>
      </c>
      <c r="C107" s="129" t="s">
        <v>259</v>
      </c>
    </row>
    <row r="108" spans="1:3" x14ac:dyDescent="0.2">
      <c r="A108" s="129" t="s">
        <v>5</v>
      </c>
      <c r="B108" s="129" t="s">
        <v>381</v>
      </c>
      <c r="C108" s="129" t="s">
        <v>381</v>
      </c>
    </row>
    <row r="109" spans="1:3" x14ac:dyDescent="0.2">
      <c r="A109" s="129" t="s">
        <v>5</v>
      </c>
      <c r="B109" s="129" t="s">
        <v>202</v>
      </c>
      <c r="C109" s="129" t="s">
        <v>257</v>
      </c>
    </row>
    <row r="110" spans="1:3" x14ac:dyDescent="0.2">
      <c r="A110" s="129" t="s">
        <v>5</v>
      </c>
      <c r="B110" s="129" t="s">
        <v>202</v>
      </c>
      <c r="C110" s="129" t="s">
        <v>202</v>
      </c>
    </row>
    <row r="111" spans="1:3" x14ac:dyDescent="0.2">
      <c r="A111" s="129" t="s">
        <v>5</v>
      </c>
      <c r="B111" s="129" t="s">
        <v>260</v>
      </c>
      <c r="C111" s="129" t="s">
        <v>261</v>
      </c>
    </row>
    <row r="112" spans="1:3" x14ac:dyDescent="0.2">
      <c r="A112" s="129" t="s">
        <v>5</v>
      </c>
      <c r="B112" s="129" t="s">
        <v>198</v>
      </c>
      <c r="C112" s="129" t="s">
        <v>198</v>
      </c>
    </row>
    <row r="113" spans="1:3" x14ac:dyDescent="0.2">
      <c r="A113" s="129" t="s">
        <v>5</v>
      </c>
      <c r="B113" s="129" t="s">
        <v>354</v>
      </c>
      <c r="C113" s="129" t="s">
        <v>354</v>
      </c>
    </row>
    <row r="114" spans="1:3" x14ac:dyDescent="0.2">
      <c r="A114" s="129" t="s">
        <v>5</v>
      </c>
      <c r="B114" s="129" t="s">
        <v>211</v>
      </c>
      <c r="C114" s="129" t="s">
        <v>211</v>
      </c>
    </row>
    <row r="115" spans="1:3" x14ac:dyDescent="0.2">
      <c r="A115" s="129" t="s">
        <v>5</v>
      </c>
      <c r="B115" s="129" t="s">
        <v>382</v>
      </c>
      <c r="C115" s="129" t="s">
        <v>383</v>
      </c>
    </row>
    <row r="116" spans="1:3" x14ac:dyDescent="0.2">
      <c r="A116" s="129" t="s">
        <v>5</v>
      </c>
      <c r="B116" s="129" t="s">
        <v>205</v>
      </c>
      <c r="C116" s="129" t="s">
        <v>384</v>
      </c>
    </row>
    <row r="117" spans="1:3" x14ac:dyDescent="0.2">
      <c r="A117" s="129" t="s">
        <v>5</v>
      </c>
      <c r="B117" s="129" t="s">
        <v>382</v>
      </c>
      <c r="C117" s="129" t="s">
        <v>385</v>
      </c>
    </row>
    <row r="118" spans="1:3" x14ac:dyDescent="0.2">
      <c r="A118" s="129" t="s">
        <v>5</v>
      </c>
      <c r="B118" s="129" t="s">
        <v>205</v>
      </c>
      <c r="C118" s="129" t="s">
        <v>386</v>
      </c>
    </row>
    <row r="119" spans="1:3" x14ac:dyDescent="0.2">
      <c r="A119" s="129" t="s">
        <v>5</v>
      </c>
      <c r="B119" s="129" t="s">
        <v>205</v>
      </c>
      <c r="C119" s="129" t="s">
        <v>387</v>
      </c>
    </row>
    <row r="120" spans="1:3" x14ac:dyDescent="0.2">
      <c r="A120" s="129" t="s">
        <v>5</v>
      </c>
      <c r="B120" s="129" t="s">
        <v>355</v>
      </c>
      <c r="C120" s="129" t="s">
        <v>355</v>
      </c>
    </row>
    <row r="121" spans="1:3" x14ac:dyDescent="0.2">
      <c r="A121" s="129" t="s">
        <v>5</v>
      </c>
      <c r="B121" s="129" t="s">
        <v>388</v>
      </c>
      <c r="C121" s="129" t="s">
        <v>389</v>
      </c>
    </row>
    <row r="122" spans="1:3" ht="13.5" thickBot="1" x14ac:dyDescent="0.25">
      <c r="A122" s="130" t="s">
        <v>5</v>
      </c>
      <c r="B122" s="130" t="s">
        <v>388</v>
      </c>
      <c r="C122" s="130" t="s">
        <v>390</v>
      </c>
    </row>
    <row r="123" spans="1:3" ht="13.5" thickBot="1" x14ac:dyDescent="0.25">
      <c r="A123" s="131"/>
      <c r="B123" s="131"/>
      <c r="C123" s="131"/>
    </row>
    <row r="124" spans="1:3" x14ac:dyDescent="0.2">
      <c r="A124" s="128" t="s">
        <v>6</v>
      </c>
      <c r="B124" s="128" t="s">
        <v>206</v>
      </c>
      <c r="C124" s="128" t="s">
        <v>206</v>
      </c>
    </row>
    <row r="125" spans="1:3" x14ac:dyDescent="0.2">
      <c r="A125" s="129" t="s">
        <v>6</v>
      </c>
      <c r="B125" s="129" t="s">
        <v>265</v>
      </c>
      <c r="C125" s="129" t="s">
        <v>266</v>
      </c>
    </row>
    <row r="126" spans="1:3" x14ac:dyDescent="0.2">
      <c r="A126" s="129" t="s">
        <v>6</v>
      </c>
      <c r="B126" s="129" t="s">
        <v>265</v>
      </c>
      <c r="C126" s="129" t="s">
        <v>391</v>
      </c>
    </row>
    <row r="127" spans="1:3" x14ac:dyDescent="0.2">
      <c r="A127" s="129" t="s">
        <v>6</v>
      </c>
      <c r="B127" s="129" t="s">
        <v>264</v>
      </c>
      <c r="C127" s="129" t="s">
        <v>264</v>
      </c>
    </row>
    <row r="128" spans="1:3" x14ac:dyDescent="0.2">
      <c r="A128" s="129" t="s">
        <v>6</v>
      </c>
      <c r="B128" s="129" t="s">
        <v>258</v>
      </c>
      <c r="C128" s="129" t="s">
        <v>259</v>
      </c>
    </row>
    <row r="129" spans="1:3" x14ac:dyDescent="0.2">
      <c r="A129" s="129" t="s">
        <v>6</v>
      </c>
      <c r="B129" s="129" t="s">
        <v>202</v>
      </c>
      <c r="C129" s="129" t="s">
        <v>202</v>
      </c>
    </row>
    <row r="130" spans="1:3" x14ac:dyDescent="0.2">
      <c r="A130" s="129" t="s">
        <v>6</v>
      </c>
      <c r="B130" s="129" t="s">
        <v>198</v>
      </c>
      <c r="C130" s="129" t="s">
        <v>262</v>
      </c>
    </row>
    <row r="131" spans="1:3" x14ac:dyDescent="0.2">
      <c r="A131" s="129" t="s">
        <v>6</v>
      </c>
      <c r="B131" s="129" t="s">
        <v>198</v>
      </c>
      <c r="C131" s="129" t="s">
        <v>392</v>
      </c>
    </row>
    <row r="132" spans="1:3" x14ac:dyDescent="0.2">
      <c r="A132" s="129" t="s">
        <v>6</v>
      </c>
      <c r="B132" s="129" t="s">
        <v>354</v>
      </c>
      <c r="C132" s="129" t="s">
        <v>354</v>
      </c>
    </row>
    <row r="133" spans="1:3" x14ac:dyDescent="0.2">
      <c r="A133" s="129" t="s">
        <v>6</v>
      </c>
      <c r="B133" s="129" t="s">
        <v>355</v>
      </c>
      <c r="C133" s="129" t="s">
        <v>355</v>
      </c>
    </row>
    <row r="134" spans="1:3" x14ac:dyDescent="0.2">
      <c r="A134" s="129" t="s">
        <v>6</v>
      </c>
      <c r="B134" s="129" t="s">
        <v>388</v>
      </c>
      <c r="C134" s="129" t="s">
        <v>389</v>
      </c>
    </row>
    <row r="135" spans="1:3" x14ac:dyDescent="0.2">
      <c r="A135" s="129" t="s">
        <v>6</v>
      </c>
      <c r="B135" s="129" t="s">
        <v>388</v>
      </c>
      <c r="C135" s="129" t="s">
        <v>390</v>
      </c>
    </row>
    <row r="136" spans="1:3" ht="13.5" thickBot="1" x14ac:dyDescent="0.25">
      <c r="A136" s="130" t="s">
        <v>6</v>
      </c>
      <c r="B136" s="130" t="s">
        <v>263</v>
      </c>
      <c r="C136" s="130" t="s">
        <v>263</v>
      </c>
    </row>
    <row r="137" spans="1:3" ht="13.5" thickBot="1" x14ac:dyDescent="0.25">
      <c r="A137" s="131"/>
      <c r="B137" s="131"/>
      <c r="C137" s="131"/>
    </row>
    <row r="138" spans="1:3" x14ac:dyDescent="0.2">
      <c r="A138" s="128" t="s">
        <v>7</v>
      </c>
      <c r="B138" s="128" t="s">
        <v>206</v>
      </c>
      <c r="C138" s="128" t="s">
        <v>206</v>
      </c>
    </row>
    <row r="139" spans="1:3" x14ac:dyDescent="0.2">
      <c r="A139" s="129" t="s">
        <v>7</v>
      </c>
      <c r="B139" s="129" t="s">
        <v>240</v>
      </c>
      <c r="C139" s="129" t="s">
        <v>240</v>
      </c>
    </row>
    <row r="140" spans="1:3" x14ac:dyDescent="0.2">
      <c r="A140" s="129" t="s">
        <v>7</v>
      </c>
      <c r="B140" s="129" t="s">
        <v>393</v>
      </c>
      <c r="C140" s="129" t="s">
        <v>393</v>
      </c>
    </row>
    <row r="141" spans="1:3" x14ac:dyDescent="0.2">
      <c r="A141" s="129" t="s">
        <v>7</v>
      </c>
      <c r="B141" s="129" t="s">
        <v>394</v>
      </c>
      <c r="C141" s="129" t="s">
        <v>395</v>
      </c>
    </row>
    <row r="142" spans="1:3" x14ac:dyDescent="0.2">
      <c r="A142" s="129" t="s">
        <v>7</v>
      </c>
      <c r="B142" s="129" t="s">
        <v>394</v>
      </c>
      <c r="C142" s="129" t="s">
        <v>396</v>
      </c>
    </row>
    <row r="143" spans="1:3" x14ac:dyDescent="0.2">
      <c r="A143" s="129" t="s">
        <v>7</v>
      </c>
      <c r="B143" s="129" t="s">
        <v>233</v>
      </c>
      <c r="C143" s="129" t="s">
        <v>397</v>
      </c>
    </row>
    <row r="144" spans="1:3" x14ac:dyDescent="0.2">
      <c r="A144" s="129" t="s">
        <v>7</v>
      </c>
      <c r="B144" s="129" t="s">
        <v>233</v>
      </c>
      <c r="C144" s="129" t="s">
        <v>398</v>
      </c>
    </row>
    <row r="145" spans="1:3" ht="14.25" customHeight="1" x14ac:dyDescent="0.2">
      <c r="A145" s="129" t="s">
        <v>7</v>
      </c>
      <c r="B145" s="129" t="s">
        <v>399</v>
      </c>
      <c r="C145" s="129" t="s">
        <v>400</v>
      </c>
    </row>
    <row r="146" spans="1:3" x14ac:dyDescent="0.2">
      <c r="A146" s="129" t="s">
        <v>7</v>
      </c>
      <c r="B146" s="129" t="s">
        <v>371</v>
      </c>
      <c r="C146" s="129" t="s">
        <v>371</v>
      </c>
    </row>
    <row r="147" spans="1:3" x14ac:dyDescent="0.2">
      <c r="A147" s="129" t="s">
        <v>7</v>
      </c>
      <c r="B147" s="129" t="s">
        <v>241</v>
      </c>
      <c r="C147" s="129" t="s">
        <v>241</v>
      </c>
    </row>
    <row r="148" spans="1:3" x14ac:dyDescent="0.2">
      <c r="A148" s="129" t="s">
        <v>7</v>
      </c>
      <c r="B148" s="129" t="s">
        <v>241</v>
      </c>
      <c r="C148" s="129" t="s">
        <v>401</v>
      </c>
    </row>
    <row r="149" spans="1:3" x14ac:dyDescent="0.2">
      <c r="A149" s="129" t="s">
        <v>7</v>
      </c>
      <c r="B149" s="129" t="s">
        <v>202</v>
      </c>
      <c r="C149" s="129" t="s">
        <v>202</v>
      </c>
    </row>
    <row r="150" spans="1:3" x14ac:dyDescent="0.2">
      <c r="A150" s="129" t="s">
        <v>7</v>
      </c>
      <c r="B150" s="129" t="s">
        <v>224</v>
      </c>
      <c r="C150" s="129" t="s">
        <v>224</v>
      </c>
    </row>
    <row r="151" spans="1:3" x14ac:dyDescent="0.2">
      <c r="A151" s="129" t="s">
        <v>7</v>
      </c>
      <c r="B151" s="129" t="s">
        <v>230</v>
      </c>
      <c r="C151" s="129" t="s">
        <v>230</v>
      </c>
    </row>
    <row r="152" spans="1:3" x14ac:dyDescent="0.2">
      <c r="A152" s="129" t="s">
        <v>7</v>
      </c>
      <c r="B152" s="129" t="s">
        <v>354</v>
      </c>
      <c r="C152" s="129" t="s">
        <v>354</v>
      </c>
    </row>
    <row r="153" spans="1:3" x14ac:dyDescent="0.2">
      <c r="A153" s="129" t="s">
        <v>7</v>
      </c>
      <c r="B153" s="129" t="s">
        <v>355</v>
      </c>
      <c r="C153" s="129" t="s">
        <v>355</v>
      </c>
    </row>
    <row r="154" spans="1:3" x14ac:dyDescent="0.2">
      <c r="A154" s="129" t="s">
        <v>7</v>
      </c>
      <c r="B154" s="129" t="s">
        <v>356</v>
      </c>
      <c r="C154" s="129" t="s">
        <v>357</v>
      </c>
    </row>
    <row r="155" spans="1:3" x14ac:dyDescent="0.2">
      <c r="A155" s="129" t="s">
        <v>7</v>
      </c>
      <c r="B155" s="129" t="s">
        <v>356</v>
      </c>
      <c r="C155" s="129" t="s">
        <v>358</v>
      </c>
    </row>
    <row r="156" spans="1:3" ht="13.5" thickBot="1" x14ac:dyDescent="0.25">
      <c r="A156" s="130" t="s">
        <v>7</v>
      </c>
      <c r="B156" s="130" t="s">
        <v>263</v>
      </c>
      <c r="C156" s="130" t="s">
        <v>263</v>
      </c>
    </row>
    <row r="157" spans="1:3" ht="13.5" thickBot="1" x14ac:dyDescent="0.25">
      <c r="A157" s="131"/>
      <c r="B157" s="131"/>
      <c r="C157" s="131"/>
    </row>
    <row r="158" spans="1:3" x14ac:dyDescent="0.2">
      <c r="A158" s="128" t="s">
        <v>267</v>
      </c>
      <c r="B158" s="128" t="s">
        <v>206</v>
      </c>
      <c r="C158" s="128" t="s">
        <v>206</v>
      </c>
    </row>
    <row r="159" spans="1:3" x14ac:dyDescent="0.2">
      <c r="A159" s="129" t="s">
        <v>267</v>
      </c>
      <c r="B159" s="129" t="s">
        <v>196</v>
      </c>
      <c r="C159" s="129" t="s">
        <v>196</v>
      </c>
    </row>
    <row r="160" spans="1:3" x14ac:dyDescent="0.2">
      <c r="A160" s="129" t="s">
        <v>267</v>
      </c>
      <c r="B160" s="129" t="s">
        <v>196</v>
      </c>
      <c r="C160" s="129" t="s">
        <v>402</v>
      </c>
    </row>
    <row r="161" spans="1:3" x14ac:dyDescent="0.2">
      <c r="A161" s="129" t="s">
        <v>267</v>
      </c>
      <c r="B161" s="129" t="s">
        <v>196</v>
      </c>
      <c r="C161" s="129" t="s">
        <v>403</v>
      </c>
    </row>
    <row r="162" spans="1:3" x14ac:dyDescent="0.2">
      <c r="A162" s="129" t="s">
        <v>267</v>
      </c>
      <c r="B162" s="129" t="s">
        <v>202</v>
      </c>
      <c r="C162" s="129" t="s">
        <v>270</v>
      </c>
    </row>
    <row r="163" spans="1:3" x14ac:dyDescent="0.2">
      <c r="A163" s="129" t="s">
        <v>267</v>
      </c>
      <c r="B163" s="129" t="s">
        <v>202</v>
      </c>
      <c r="C163" s="129" t="s">
        <v>268</v>
      </c>
    </row>
    <row r="164" spans="1:3" x14ac:dyDescent="0.2">
      <c r="A164" s="129" t="s">
        <v>267</v>
      </c>
      <c r="B164" s="129" t="s">
        <v>202</v>
      </c>
      <c r="C164" s="129" t="s">
        <v>351</v>
      </c>
    </row>
    <row r="165" spans="1:3" x14ac:dyDescent="0.2">
      <c r="A165" s="129" t="s">
        <v>267</v>
      </c>
      <c r="B165" s="129" t="s">
        <v>202</v>
      </c>
      <c r="C165" s="129" t="s">
        <v>269</v>
      </c>
    </row>
    <row r="166" spans="1:3" x14ac:dyDescent="0.2">
      <c r="A166" s="129" t="s">
        <v>267</v>
      </c>
      <c r="B166" s="129" t="s">
        <v>202</v>
      </c>
      <c r="C166" s="129" t="s">
        <v>271</v>
      </c>
    </row>
    <row r="167" spans="1:3" x14ac:dyDescent="0.2">
      <c r="A167" s="129" t="s">
        <v>267</v>
      </c>
      <c r="B167" s="129" t="s">
        <v>202</v>
      </c>
      <c r="C167" s="129" t="s">
        <v>272</v>
      </c>
    </row>
    <row r="168" spans="1:3" x14ac:dyDescent="0.2">
      <c r="A168" s="129" t="s">
        <v>267</v>
      </c>
      <c r="B168" s="129" t="s">
        <v>202</v>
      </c>
      <c r="C168" s="129" t="s">
        <v>273</v>
      </c>
    </row>
    <row r="169" spans="1:3" x14ac:dyDescent="0.2">
      <c r="A169" s="129" t="s">
        <v>267</v>
      </c>
      <c r="B169" s="129" t="s">
        <v>197</v>
      </c>
      <c r="C169" s="129" t="s">
        <v>197</v>
      </c>
    </row>
    <row r="170" spans="1:3" x14ac:dyDescent="0.2">
      <c r="A170" s="129" t="s">
        <v>267</v>
      </c>
      <c r="B170" s="129" t="s">
        <v>198</v>
      </c>
      <c r="C170" s="129" t="s">
        <v>198</v>
      </c>
    </row>
    <row r="171" spans="1:3" x14ac:dyDescent="0.2">
      <c r="A171" s="129" t="s">
        <v>267</v>
      </c>
      <c r="B171" s="129" t="s">
        <v>198</v>
      </c>
      <c r="C171" s="129" t="s">
        <v>199</v>
      </c>
    </row>
    <row r="172" spans="1:3" x14ac:dyDescent="0.2">
      <c r="A172" s="129" t="s">
        <v>267</v>
      </c>
      <c r="B172" s="129" t="s">
        <v>354</v>
      </c>
      <c r="C172" s="129" t="s">
        <v>354</v>
      </c>
    </row>
    <row r="173" spans="1:3" x14ac:dyDescent="0.2">
      <c r="A173" s="129" t="s">
        <v>267</v>
      </c>
      <c r="B173" s="129" t="s">
        <v>207</v>
      </c>
      <c r="C173" s="129" t="s">
        <v>208</v>
      </c>
    </row>
    <row r="174" spans="1:3" x14ac:dyDescent="0.2">
      <c r="A174" s="129" t="s">
        <v>267</v>
      </c>
      <c r="B174" s="129" t="s">
        <v>205</v>
      </c>
      <c r="C174" s="129" t="s">
        <v>386</v>
      </c>
    </row>
    <row r="175" spans="1:3" x14ac:dyDescent="0.2">
      <c r="A175" s="129" t="s">
        <v>267</v>
      </c>
      <c r="B175" s="129" t="s">
        <v>205</v>
      </c>
      <c r="C175" s="129" t="s">
        <v>404</v>
      </c>
    </row>
    <row r="176" spans="1:3" x14ac:dyDescent="0.2">
      <c r="A176" s="129" t="s">
        <v>267</v>
      </c>
      <c r="B176" s="129" t="s">
        <v>205</v>
      </c>
      <c r="C176" s="129" t="s">
        <v>405</v>
      </c>
    </row>
    <row r="177" spans="1:3" x14ac:dyDescent="0.2">
      <c r="A177" s="129" t="s">
        <v>267</v>
      </c>
      <c r="B177" s="129" t="s">
        <v>205</v>
      </c>
      <c r="C177" s="129" t="s">
        <v>406</v>
      </c>
    </row>
    <row r="178" spans="1:3" x14ac:dyDescent="0.2">
      <c r="A178" s="129" t="s">
        <v>267</v>
      </c>
      <c r="B178" s="129" t="s">
        <v>205</v>
      </c>
      <c r="C178" s="129" t="s">
        <v>407</v>
      </c>
    </row>
    <row r="179" spans="1:3" x14ac:dyDescent="0.2">
      <c r="A179" s="129" t="s">
        <v>267</v>
      </c>
      <c r="B179" s="129" t="s">
        <v>205</v>
      </c>
      <c r="C179" s="129" t="s">
        <v>408</v>
      </c>
    </row>
    <row r="180" spans="1:3" x14ac:dyDescent="0.2">
      <c r="A180" s="129" t="s">
        <v>267</v>
      </c>
      <c r="B180" s="129" t="s">
        <v>355</v>
      </c>
      <c r="C180" s="129" t="s">
        <v>355</v>
      </c>
    </row>
    <row r="181" spans="1:3" x14ac:dyDescent="0.2">
      <c r="A181" s="129" t="s">
        <v>267</v>
      </c>
      <c r="B181" s="129" t="s">
        <v>356</v>
      </c>
      <c r="C181" s="129" t="s">
        <v>357</v>
      </c>
    </row>
    <row r="182" spans="1:3" ht="13.5" thickBot="1" x14ac:dyDescent="0.25">
      <c r="A182" s="130" t="s">
        <v>267</v>
      </c>
      <c r="B182" s="130" t="s">
        <v>356</v>
      </c>
      <c r="C182" s="130" t="s">
        <v>358</v>
      </c>
    </row>
  </sheetData>
  <sheetProtection password="DC3D" sheet="1" objects="1" scenarios="1"/>
  <pageMargins left="0.7" right="0.7" top="0.75" bottom="0.4" header="0.3" footer="0.3"/>
  <pageSetup orientation="portrait" r:id="rId1"/>
  <headerFooter alignWithMargins="0"/>
  <rowBreaks count="1" manualBreakCount="1">
    <brk id="13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pageSetUpPr fitToPage="1"/>
  </sheetPr>
  <dimension ref="A2:H42"/>
  <sheetViews>
    <sheetView workbookViewId="0"/>
  </sheetViews>
  <sheetFormatPr defaultRowHeight="15.75" x14ac:dyDescent="0.25"/>
  <cols>
    <col min="1" max="1" width="25.28515625" style="55" customWidth="1"/>
    <col min="2" max="2" width="45.85546875" style="56" customWidth="1"/>
    <col min="3" max="8" width="25.7109375" style="56" customWidth="1"/>
    <col min="9" max="9" width="25.7109375" style="116" customWidth="1"/>
    <col min="10" max="16384" width="9.140625" style="116"/>
  </cols>
  <sheetData>
    <row r="2" spans="1:8" x14ac:dyDescent="0.25">
      <c r="A2" s="114" t="s">
        <v>187</v>
      </c>
      <c r="B2" s="115"/>
      <c r="C2" s="115"/>
      <c r="D2" s="115"/>
      <c r="E2" s="115"/>
      <c r="F2" s="115"/>
      <c r="G2" s="115"/>
      <c r="H2" s="115"/>
    </row>
    <row r="3" spans="1:8" x14ac:dyDescent="0.25">
      <c r="A3" s="117"/>
      <c r="B3" s="116"/>
      <c r="C3" s="116"/>
      <c r="D3" s="116"/>
      <c r="E3" s="116"/>
      <c r="F3" s="116"/>
      <c r="G3" s="116"/>
      <c r="H3" s="116"/>
    </row>
    <row r="4" spans="1:8" x14ac:dyDescent="0.25">
      <c r="A4" s="118" t="s">
        <v>185</v>
      </c>
      <c r="B4" s="56" t="s">
        <v>188</v>
      </c>
    </row>
    <row r="5" spans="1:8" x14ac:dyDescent="0.25">
      <c r="A5" s="118"/>
    </row>
    <row r="6" spans="1:8" x14ac:dyDescent="0.25">
      <c r="A6" s="118" t="s">
        <v>189</v>
      </c>
      <c r="B6" s="56" t="s">
        <v>190</v>
      </c>
    </row>
    <row r="8" spans="1:8" x14ac:dyDescent="0.25">
      <c r="A8" s="57" t="s">
        <v>343</v>
      </c>
      <c r="B8" s="157" t="s">
        <v>344</v>
      </c>
      <c r="C8" s="157"/>
      <c r="D8" s="157"/>
      <c r="E8" s="157"/>
      <c r="F8" s="157"/>
      <c r="G8" s="157"/>
    </row>
    <row r="9" spans="1:8" x14ac:dyDescent="0.25">
      <c r="B9" s="157"/>
      <c r="C9" s="157"/>
      <c r="D9" s="157"/>
      <c r="E9" s="157"/>
      <c r="F9" s="157"/>
      <c r="G9" s="157"/>
    </row>
    <row r="10" spans="1:8" x14ac:dyDescent="0.25">
      <c r="A10" s="114" t="s">
        <v>173</v>
      </c>
      <c r="B10" s="115"/>
      <c r="C10" s="115"/>
      <c r="D10" s="115"/>
      <c r="E10" s="115"/>
      <c r="F10" s="115"/>
      <c r="G10" s="115"/>
      <c r="H10" s="115"/>
    </row>
    <row r="11" spans="1:8" ht="15.75" customHeight="1" x14ac:dyDescent="0.25"/>
    <row r="12" spans="1:8" x14ac:dyDescent="0.25">
      <c r="A12" s="63" t="s">
        <v>184</v>
      </c>
      <c r="B12" s="158" t="s">
        <v>192</v>
      </c>
      <c r="C12" s="61" t="s">
        <v>1</v>
      </c>
      <c r="D12" s="61" t="s">
        <v>4</v>
      </c>
      <c r="E12" s="61" t="s">
        <v>7</v>
      </c>
      <c r="F12" s="61" t="s">
        <v>8</v>
      </c>
    </row>
    <row r="13" spans="1:8" x14ac:dyDescent="0.25">
      <c r="B13" s="158"/>
      <c r="C13" s="61" t="s">
        <v>2</v>
      </c>
      <c r="D13" s="61" t="s">
        <v>5</v>
      </c>
      <c r="E13" s="56" t="s">
        <v>267</v>
      </c>
    </row>
    <row r="14" spans="1:8" x14ac:dyDescent="0.25">
      <c r="B14" s="158"/>
      <c r="C14" s="61" t="s">
        <v>3</v>
      </c>
      <c r="D14" s="61" t="s">
        <v>6</v>
      </c>
    </row>
    <row r="15" spans="1:8" x14ac:dyDescent="0.25">
      <c r="B15" s="64"/>
      <c r="G15" s="61"/>
    </row>
    <row r="16" spans="1:8" x14ac:dyDescent="0.25">
      <c r="B16" s="62" t="s">
        <v>181</v>
      </c>
    </row>
    <row r="17" spans="1:8" x14ac:dyDescent="0.25">
      <c r="A17" s="58"/>
      <c r="B17" s="59"/>
      <c r="C17" s="59"/>
      <c r="D17" s="59"/>
      <c r="E17" s="59"/>
      <c r="F17" s="59"/>
      <c r="G17" s="59"/>
      <c r="H17" s="59"/>
    </row>
    <row r="19" spans="1:8" x14ac:dyDescent="0.25">
      <c r="A19" s="57" t="s">
        <v>172</v>
      </c>
      <c r="B19" s="56" t="s">
        <v>345</v>
      </c>
    </row>
    <row r="20" spans="1:8" x14ac:dyDescent="0.25">
      <c r="A20" s="58"/>
      <c r="B20" s="59"/>
      <c r="C20" s="59"/>
      <c r="D20" s="59"/>
      <c r="E20" s="59"/>
      <c r="F20" s="59"/>
      <c r="G20" s="59"/>
      <c r="H20" s="59"/>
    </row>
    <row r="21" spans="1:8" ht="15.75" customHeight="1" x14ac:dyDescent="0.25"/>
    <row r="22" spans="1:8" x14ac:dyDescent="0.25">
      <c r="A22" s="60" t="s">
        <v>346</v>
      </c>
      <c r="B22" s="158" t="s">
        <v>191</v>
      </c>
      <c r="C22" s="61" t="s">
        <v>29</v>
      </c>
      <c r="D22" s="56" t="s">
        <v>332</v>
      </c>
      <c r="E22" s="61" t="s">
        <v>46</v>
      </c>
      <c r="F22" s="56" t="s">
        <v>337</v>
      </c>
      <c r="G22" s="61" t="s">
        <v>57</v>
      </c>
      <c r="H22" s="61" t="s">
        <v>64</v>
      </c>
    </row>
    <row r="23" spans="1:8" x14ac:dyDescent="0.25">
      <c r="B23" s="158"/>
      <c r="C23" s="61" t="s">
        <v>30</v>
      </c>
      <c r="D23" s="61" t="s">
        <v>38</v>
      </c>
      <c r="E23" s="61" t="s">
        <v>47</v>
      </c>
      <c r="F23" s="61" t="s">
        <v>51</v>
      </c>
      <c r="G23" s="61" t="s">
        <v>58</v>
      </c>
      <c r="H23" s="61" t="s">
        <v>65</v>
      </c>
    </row>
    <row r="24" spans="1:8" x14ac:dyDescent="0.25">
      <c r="B24" s="158"/>
      <c r="C24" s="61" t="s">
        <v>31</v>
      </c>
      <c r="D24" s="61" t="s">
        <v>39</v>
      </c>
      <c r="E24" s="56" t="s">
        <v>333</v>
      </c>
      <c r="F24" s="61" t="s">
        <v>52</v>
      </c>
      <c r="G24" s="61" t="s">
        <v>59</v>
      </c>
      <c r="H24" s="56" t="s">
        <v>66</v>
      </c>
    </row>
    <row r="25" spans="1:8" x14ac:dyDescent="0.25">
      <c r="B25" s="158"/>
      <c r="C25" s="61" t="s">
        <v>32</v>
      </c>
      <c r="D25" s="61" t="s">
        <v>40</v>
      </c>
      <c r="E25" s="56" t="s">
        <v>48</v>
      </c>
      <c r="F25" s="56" t="s">
        <v>338</v>
      </c>
      <c r="G25" s="61" t="s">
        <v>60</v>
      </c>
      <c r="H25" s="56" t="s">
        <v>349</v>
      </c>
    </row>
    <row r="26" spans="1:8" x14ac:dyDescent="0.25">
      <c r="B26" s="158"/>
      <c r="C26" s="61" t="s">
        <v>33</v>
      </c>
      <c r="D26" s="61" t="s">
        <v>41</v>
      </c>
      <c r="E26" s="56" t="s">
        <v>334</v>
      </c>
      <c r="F26" s="56" t="s">
        <v>53</v>
      </c>
      <c r="G26" s="61" t="s">
        <v>61</v>
      </c>
      <c r="H26" s="56" t="s">
        <v>350</v>
      </c>
    </row>
    <row r="27" spans="1:8" x14ac:dyDescent="0.25">
      <c r="B27" s="158"/>
      <c r="C27" s="61" t="s">
        <v>34</v>
      </c>
      <c r="D27" s="61" t="s">
        <v>42</v>
      </c>
      <c r="E27" s="61" t="s">
        <v>49</v>
      </c>
      <c r="F27" s="61" t="s">
        <v>54</v>
      </c>
      <c r="G27" s="61" t="s">
        <v>340</v>
      </c>
    </row>
    <row r="28" spans="1:8" x14ac:dyDescent="0.25">
      <c r="B28" s="158"/>
      <c r="C28" s="61" t="s">
        <v>35</v>
      </c>
      <c r="D28" s="61" t="s">
        <v>43</v>
      </c>
      <c r="E28" s="61" t="s">
        <v>335</v>
      </c>
      <c r="F28" s="61" t="s">
        <v>55</v>
      </c>
      <c r="G28" s="61" t="s">
        <v>62</v>
      </c>
    </row>
    <row r="29" spans="1:8" x14ac:dyDescent="0.25">
      <c r="B29" s="158"/>
      <c r="C29" s="61" t="s">
        <v>36</v>
      </c>
      <c r="D29" s="61" t="s">
        <v>44</v>
      </c>
      <c r="E29" s="56" t="s">
        <v>336</v>
      </c>
      <c r="F29" s="61" t="s">
        <v>56</v>
      </c>
      <c r="G29" s="61" t="s">
        <v>63</v>
      </c>
    </row>
    <row r="30" spans="1:8" x14ac:dyDescent="0.25">
      <c r="B30" s="139"/>
      <c r="C30" s="61" t="s">
        <v>37</v>
      </c>
      <c r="D30" s="61" t="s">
        <v>45</v>
      </c>
      <c r="E30" s="61" t="s">
        <v>50</v>
      </c>
      <c r="F30" s="56" t="s">
        <v>339</v>
      </c>
      <c r="G30" s="61" t="s">
        <v>341</v>
      </c>
    </row>
    <row r="31" spans="1:8" x14ac:dyDescent="0.25">
      <c r="B31" s="62" t="s">
        <v>175</v>
      </c>
      <c r="C31" s="61"/>
      <c r="D31" s="61"/>
      <c r="E31" s="61"/>
      <c r="F31" s="61"/>
      <c r="G31" s="61"/>
    </row>
    <row r="32" spans="1:8" x14ac:dyDescent="0.25">
      <c r="A32" s="58"/>
      <c r="B32" s="59"/>
      <c r="C32" s="59"/>
      <c r="D32" s="59"/>
      <c r="E32" s="59"/>
      <c r="F32" s="59"/>
      <c r="G32" s="59"/>
      <c r="H32" s="59"/>
    </row>
    <row r="33" spans="1:8" x14ac:dyDescent="0.25">
      <c r="H33" s="116"/>
    </row>
    <row r="34" spans="1:8" x14ac:dyDescent="0.25">
      <c r="A34" s="65" t="s">
        <v>174</v>
      </c>
      <c r="B34" s="56" t="s">
        <v>180</v>
      </c>
      <c r="H34" s="116"/>
    </row>
    <row r="35" spans="1:8" x14ac:dyDescent="0.25">
      <c r="H35" s="116"/>
    </row>
    <row r="36" spans="1:8" x14ac:dyDescent="0.25">
      <c r="A36" s="56" t="s">
        <v>179</v>
      </c>
      <c r="B36" s="66" t="s">
        <v>182</v>
      </c>
      <c r="G36" s="61"/>
      <c r="H36" s="116"/>
    </row>
    <row r="37" spans="1:8" x14ac:dyDescent="0.25">
      <c r="B37" s="56" t="s">
        <v>177</v>
      </c>
      <c r="H37" s="116"/>
    </row>
    <row r="38" spans="1:8" x14ac:dyDescent="0.25">
      <c r="B38" s="56" t="s">
        <v>178</v>
      </c>
      <c r="H38" s="116"/>
    </row>
    <row r="39" spans="1:8" x14ac:dyDescent="0.25">
      <c r="B39" s="56" t="s">
        <v>176</v>
      </c>
      <c r="H39" s="116"/>
    </row>
    <row r="40" spans="1:8" x14ac:dyDescent="0.25">
      <c r="B40" s="56" t="s">
        <v>186</v>
      </c>
      <c r="H40" s="116"/>
    </row>
    <row r="41" spans="1:8" x14ac:dyDescent="0.25">
      <c r="G41" s="61"/>
      <c r="H41" s="116"/>
    </row>
    <row r="42" spans="1:8" x14ac:dyDescent="0.25">
      <c r="B42" s="62" t="s">
        <v>183</v>
      </c>
      <c r="H42" s="116"/>
    </row>
  </sheetData>
  <sheetProtection password="DC3D" sheet="1" objects="1" scenarios="1" formatColumns="0" formatRows="0"/>
  <mergeCells count="3">
    <mergeCell ref="B8:G9"/>
    <mergeCell ref="B12:B14"/>
    <mergeCell ref="B22:B29"/>
  </mergeCells>
  <pageMargins left="0.2" right="0.2" top="0.75" bottom="0.75" header="0.3" footer="0.3"/>
  <pageSetup scale="61"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LIST</vt:lpstr>
      <vt:lpstr>DATA</vt:lpstr>
      <vt:lpstr>Topline</vt:lpstr>
      <vt:lpstr>MAP</vt:lpstr>
      <vt:lpstr>Markets</vt:lpstr>
      <vt:lpstr>Trends - Pick a Market</vt:lpstr>
      <vt:lpstr>Retailers by REGIONS</vt:lpstr>
      <vt:lpstr>Instructions - Definitions</vt:lpstr>
      <vt:lpstr>'Instructions - Definitions'!Print_Area</vt:lpstr>
      <vt:lpstr>MAP!Print_Area</vt:lpstr>
      <vt:lpstr>Markets!Print_Area</vt:lpstr>
      <vt:lpstr>Topline!Print_Area</vt:lpstr>
      <vt:lpstr>'Trends - Pick a Market'!Print_Area</vt:lpstr>
      <vt:lpstr>Markets!Print_Titles</vt:lpstr>
      <vt:lpstr>'Retailers by REGIONS'!Print_Titles</vt:lpstr>
      <vt:lpstr>Topline!Print_Titles</vt:lpstr>
    </vt:vector>
  </TitlesOfParts>
  <Manager>S. Muro</Manager>
  <Company>Fusion Marketing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 Topline Report</dc:title>
  <dc:subject>Mushrooms</dc:subject>
  <dc:creator>A. Gebelin</dc:creator>
  <dc:description>818-718-8084_x000d_
fusion-mktg.com</dc:description>
  <cp:lastModifiedBy>FM Andrew</cp:lastModifiedBy>
  <cp:lastPrinted>2013-02-26T18:36:21Z</cp:lastPrinted>
  <dcterms:created xsi:type="dcterms:W3CDTF">2007-05-01T18:11:03Z</dcterms:created>
  <dcterms:modified xsi:type="dcterms:W3CDTF">2013-11-12T00:13:03Z</dcterms:modified>
</cp:coreProperties>
</file>